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585" windowHeight="1203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66" i="13" l="1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AA66" i="13"/>
  <c r="AA65" i="13"/>
  <c r="AA64" i="13"/>
  <c r="AA63" i="13"/>
  <c r="AA62" i="13"/>
  <c r="AA61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T33" i="29"/>
  <c r="T25" i="29"/>
  <c r="T32" i="29"/>
  <c r="T24" i="29"/>
  <c r="T27" i="29"/>
  <c r="T31" i="29"/>
  <c r="T30" i="29"/>
  <c r="T29" i="29"/>
  <c r="T28" i="29"/>
  <c r="T26" i="29"/>
  <c r="T23" i="29"/>
  <c r="S33" i="29"/>
  <c r="S25" i="29"/>
  <c r="S32" i="29"/>
  <c r="S24" i="29"/>
  <c r="S31" i="29"/>
  <c r="S30" i="29"/>
  <c r="S29" i="29"/>
  <c r="S28" i="29"/>
  <c r="S27" i="29"/>
  <c r="S26" i="29"/>
  <c r="S23" i="29"/>
  <c r="O33" i="29"/>
  <c r="O25" i="29"/>
  <c r="O32" i="29"/>
  <c r="O31" i="29"/>
  <c r="O30" i="29"/>
  <c r="O29" i="29"/>
  <c r="O28" i="29"/>
  <c r="O27" i="29"/>
  <c r="O26" i="29"/>
  <c r="O24" i="29"/>
  <c r="O23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T34" i="29"/>
  <c r="S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4" i="27"/>
  <c r="D3" i="29"/>
  <c r="D5" i="27"/>
  <c r="D4" i="29"/>
  <c r="D5" i="28"/>
  <c r="D5" i="29"/>
  <c r="D3" i="28"/>
  <c r="D3" i="27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67" i="13"/>
  <c r="J18" i="22"/>
  <c r="AA75" i="26"/>
  <c r="AA49" i="26"/>
  <c r="AA48" i="26"/>
  <c r="AA94" i="13"/>
  <c r="I16" i="22"/>
  <c r="AA32" i="27"/>
  <c r="AA91" i="13"/>
  <c r="K16" i="22"/>
  <c r="AA95" i="13"/>
  <c r="AA97" i="13"/>
  <c r="AA63" i="26"/>
  <c r="AA92" i="13"/>
  <c r="AA71" i="26"/>
  <c r="D6" i="22"/>
  <c r="AA73" i="13"/>
  <c r="AA63" i="29"/>
  <c r="AA55" i="26"/>
  <c r="AA62" i="29"/>
  <c r="AA61" i="29"/>
  <c r="AA44" i="26"/>
  <c r="AA38" i="29"/>
  <c r="M19" i="22"/>
  <c r="AA67" i="29"/>
  <c r="AA86" i="13"/>
  <c r="AA31" i="27"/>
  <c r="AA50" i="26"/>
  <c r="M17" i="22"/>
  <c r="AA43" i="29"/>
  <c r="AA45" i="26"/>
  <c r="AA37" i="29"/>
  <c r="AA77" i="13"/>
  <c r="AA58" i="26"/>
  <c r="AA64" i="29"/>
  <c r="AA79" i="13"/>
  <c r="AA43" i="26"/>
  <c r="AA103" i="13"/>
  <c r="M16" i="22"/>
  <c r="AA90" i="13"/>
  <c r="AA101" i="13"/>
  <c r="T38" i="29"/>
  <c r="S62" i="29"/>
  <c r="AA82" i="13"/>
  <c r="AA41" i="26"/>
  <c r="S63" i="29"/>
  <c r="AA35" i="29"/>
  <c r="S35" i="29" s="1"/>
  <c r="AA30" i="27"/>
  <c r="J17" i="22"/>
  <c r="AA59" i="26"/>
  <c r="AA56" i="26"/>
  <c r="AA57" i="29"/>
  <c r="S57" i="29" s="1"/>
  <c r="AA36" i="29"/>
  <c r="T36" i="29" s="1"/>
  <c r="AA48" i="29"/>
  <c r="AA40" i="29"/>
  <c r="AA73" i="26"/>
  <c r="AA51" i="29"/>
  <c r="AA42" i="26"/>
  <c r="J16" i="22"/>
  <c r="L16" i="22"/>
  <c r="AA87" i="13"/>
  <c r="AA75" i="13"/>
  <c r="AA81" i="13"/>
  <c r="AA102" i="13"/>
  <c r="AA64" i="26"/>
  <c r="AA56" i="29"/>
  <c r="AA54" i="26"/>
  <c r="M18" i="22"/>
  <c r="AA68" i="29"/>
  <c r="T68" i="29" s="1"/>
  <c r="S38" i="29"/>
  <c r="AA24" i="27"/>
  <c r="AA76" i="13"/>
  <c r="AA25" i="27"/>
  <c r="T63" i="29"/>
  <c r="AA93" i="13"/>
  <c r="S43" i="29"/>
  <c r="J19" i="22"/>
  <c r="AA52" i="29"/>
  <c r="T52" i="29" s="1"/>
  <c r="K19" i="22"/>
  <c r="S52" i="29"/>
  <c r="AA68" i="26"/>
  <c r="L17" i="22"/>
  <c r="AA65" i="29"/>
  <c r="S36" i="29"/>
  <c r="AA27" i="27"/>
  <c r="AA53" i="29"/>
  <c r="AA72" i="26"/>
  <c r="AA42" i="29"/>
  <c r="AA65" i="26"/>
  <c r="AA23" i="27"/>
  <c r="AA57" i="26"/>
  <c r="AA84" i="13"/>
  <c r="AA70" i="13"/>
  <c r="AA47" i="29"/>
  <c r="AA67" i="26"/>
  <c r="AA51" i="26"/>
  <c r="AA77" i="26"/>
  <c r="AA85" i="13"/>
  <c r="AA61" i="26"/>
  <c r="I17" i="22"/>
  <c r="AA54" i="29"/>
  <c r="T43" i="29"/>
  <c r="AA62" i="26"/>
  <c r="AA55" i="29"/>
  <c r="AA69" i="29"/>
  <c r="AA46" i="29"/>
  <c r="AA60" i="26"/>
  <c r="AA60" i="29"/>
  <c r="AA46" i="26"/>
  <c r="L19" i="22"/>
  <c r="AA99" i="13"/>
  <c r="AA72" i="13"/>
  <c r="AA69" i="26"/>
  <c r="AA44" i="29"/>
  <c r="K18" i="22"/>
  <c r="AA59" i="29"/>
  <c r="AA71" i="13"/>
  <c r="AA45" i="29"/>
  <c r="AA49" i="29"/>
  <c r="AA47" i="26"/>
  <c r="L18" i="22"/>
  <c r="AA70" i="26"/>
  <c r="I18" i="22"/>
  <c r="AA88" i="13"/>
  <c r="S44" i="29"/>
  <c r="AA33" i="27"/>
  <c r="AA89" i="13"/>
  <c r="AA26" i="27"/>
  <c r="AA52" i="26"/>
  <c r="AA80" i="13"/>
  <c r="AA29" i="27"/>
  <c r="AA69" i="13"/>
  <c r="AA66" i="29"/>
  <c r="AA66" i="26"/>
  <c r="T54" i="29"/>
  <c r="AA74" i="13"/>
  <c r="I19" i="22"/>
  <c r="S55" i="29"/>
  <c r="AA100" i="13"/>
  <c r="AC104" i="13"/>
  <c r="AA41" i="29"/>
  <c r="AA50" i="29"/>
  <c r="AA68" i="13"/>
  <c r="T35" i="29"/>
  <c r="AA83" i="13"/>
  <c r="AA39" i="29"/>
  <c r="AA76" i="26"/>
  <c r="AA28" i="27"/>
  <c r="AA98" i="13"/>
  <c r="AA53" i="26"/>
  <c r="AA58" i="29"/>
  <c r="AA78" i="13"/>
  <c r="K17" i="22"/>
  <c r="AA96" i="13"/>
  <c r="AA74" i="26"/>
  <c r="S69" i="29"/>
  <c r="S49" i="29"/>
  <c r="S66" i="29"/>
  <c r="T66" i="29"/>
  <c r="T50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6" i="13"/>
  <c r="T66" i="13" s="1"/>
  <c r="S65" i="13"/>
  <c r="T65" i="13" s="1"/>
  <c r="S64" i="13"/>
  <c r="T64" i="13" s="1"/>
  <c r="S63" i="13"/>
  <c r="T63" i="13" s="1"/>
  <c r="S62" i="13"/>
  <c r="T62" i="13" s="1"/>
  <c r="S61" i="13"/>
  <c r="T61" i="13" s="1"/>
  <c r="S50" i="29"/>
  <c r="S67" i="29"/>
  <c r="T45" i="29"/>
  <c r="S64" i="29"/>
  <c r="T49" i="29"/>
  <c r="T62" i="29"/>
  <c r="T61" i="29"/>
  <c r="T67" i="29"/>
  <c r="AE110" i="13"/>
  <c r="T46" i="29"/>
  <c r="S68" i="29"/>
  <c r="T48" i="29"/>
  <c r="T47" i="29"/>
  <c r="S65" i="29"/>
  <c r="T69" i="29"/>
  <c r="AE108" i="13"/>
  <c r="S54" i="29"/>
  <c r="S37" i="29"/>
  <c r="T56" i="29"/>
  <c r="S56" i="29"/>
  <c r="T53" i="29"/>
  <c r="S48" i="29"/>
  <c r="T39" i="29"/>
  <c r="T37" i="29"/>
  <c r="S41" i="29"/>
  <c r="S51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71" i="26"/>
  <c r="S98" i="13"/>
  <c r="S80" i="13"/>
  <c r="S42" i="26"/>
  <c r="S76" i="26"/>
  <c r="D5" i="21"/>
  <c r="S83" i="13"/>
  <c r="T60" i="29"/>
  <c r="S67" i="26"/>
  <c r="S43" i="26"/>
  <c r="S49" i="26"/>
  <c r="M4" i="21"/>
  <c r="S87" i="13"/>
  <c r="S93" i="13"/>
  <c r="S95" i="13"/>
  <c r="S67" i="13"/>
  <c r="T44" i="29"/>
  <c r="T41" i="29"/>
  <c r="S100" i="13"/>
  <c r="L21" i="22"/>
  <c r="S92" i="13"/>
  <c r="S50" i="26"/>
  <c r="S71" i="13"/>
  <c r="S58" i="29"/>
  <c r="S53" i="29"/>
  <c r="K4" i="21"/>
  <c r="S60" i="29"/>
  <c r="S40" i="29"/>
  <c r="S72" i="13"/>
  <c r="M21" i="22"/>
  <c r="L23" i="22"/>
  <c r="T51" i="29"/>
  <c r="T83" i="13"/>
  <c r="S79" i="13"/>
  <c r="T76" i="26"/>
  <c r="M22" i="22"/>
  <c r="S60" i="26"/>
  <c r="S102" i="13"/>
  <c r="S41" i="26"/>
  <c r="S84" i="13"/>
  <c r="S103" i="13"/>
  <c r="J21" i="22"/>
  <c r="J24" i="22" s="1"/>
  <c r="D4" i="13"/>
  <c r="D3" i="26"/>
  <c r="S70" i="13"/>
  <c r="T100" i="13"/>
  <c r="S70" i="26"/>
  <c r="S52" i="26"/>
  <c r="S75" i="13"/>
  <c r="J4" i="21"/>
  <c r="L22" i="22"/>
  <c r="M25" i="22"/>
  <c r="S51" i="26"/>
  <c r="S59" i="29"/>
  <c r="S42" i="29"/>
  <c r="S77" i="13"/>
  <c r="S94" i="13"/>
  <c r="S48" i="26"/>
  <c r="S61" i="26"/>
  <c r="S54" i="26"/>
  <c r="S69" i="13"/>
  <c r="D5" i="26"/>
  <c r="T102" i="13"/>
  <c r="S61" i="29"/>
  <c r="S75" i="26"/>
  <c r="M23" i="22"/>
  <c r="S44" i="26"/>
  <c r="S74" i="26"/>
  <c r="S57" i="26"/>
  <c r="O35" i="13"/>
  <c r="S78" i="13"/>
  <c r="T55" i="29"/>
  <c r="S96" i="13"/>
  <c r="S56" i="26"/>
  <c r="T59" i="29"/>
  <c r="S55" i="26"/>
  <c r="L24" i="22"/>
  <c r="S45" i="26"/>
  <c r="T41" i="26"/>
  <c r="S91" i="13"/>
  <c r="S58" i="26"/>
  <c r="S39" i="29"/>
  <c r="S73" i="13"/>
  <c r="AE104" i="13"/>
  <c r="S104" i="13" s="1"/>
  <c r="S68" i="13"/>
  <c r="T68" i="13" s="1"/>
  <c r="S53" i="26"/>
  <c r="T53" i="26" s="1"/>
  <c r="D3" i="13"/>
  <c r="S62" i="26"/>
  <c r="L25" i="22"/>
  <c r="S76" i="13"/>
  <c r="T76" i="13" s="1"/>
  <c r="S46" i="26"/>
  <c r="S89" i="13"/>
  <c r="L4" i="21"/>
  <c r="S86" i="13"/>
  <c r="S73" i="26"/>
  <c r="S82" i="13"/>
  <c r="T82" i="13" s="1"/>
  <c r="T91" i="13"/>
  <c r="R104" i="13"/>
  <c r="S77" i="26"/>
  <c r="S90" i="13"/>
  <c r="T90" i="13" s="1"/>
  <c r="S68" i="26"/>
  <c r="T78" i="13"/>
  <c r="J22" i="22"/>
  <c r="S72" i="26"/>
  <c r="S85" i="13"/>
  <c r="D5" i="13"/>
  <c r="H5" i="21"/>
  <c r="S63" i="26"/>
  <c r="T103" i="13"/>
  <c r="K21" i="22"/>
  <c r="K25" i="22" s="1"/>
  <c r="S65" i="26"/>
  <c r="T65" i="29"/>
  <c r="K24" i="22"/>
  <c r="T42" i="29"/>
  <c r="T58" i="29"/>
  <c r="S69" i="26"/>
  <c r="S66" i="26"/>
  <c r="S74" i="13"/>
  <c r="T74" i="13" s="1"/>
  <c r="S81" i="13"/>
  <c r="S46" i="29"/>
  <c r="S47" i="29"/>
  <c r="D4" i="26"/>
  <c r="J25" i="22"/>
  <c r="S47" i="26"/>
  <c r="S88" i="13"/>
  <c r="S99" i="13"/>
  <c r="T99" i="13" s="1"/>
  <c r="S97" i="13"/>
  <c r="F4" i="21"/>
  <c r="T64" i="29"/>
  <c r="S101" i="13"/>
  <c r="S59" i="26"/>
  <c r="S45" i="29"/>
  <c r="T57" i="29"/>
  <c r="T40" i="29"/>
  <c r="T74" i="26"/>
  <c r="S64" i="26"/>
  <c r="K22" i="22"/>
  <c r="J23" i="22"/>
  <c r="D10" i="26" l="1"/>
  <c r="D12" i="26"/>
  <c r="D6" i="26"/>
  <c r="D13" i="26" s="1"/>
  <c r="D11" i="26"/>
  <c r="F9" i="13"/>
  <c r="T97" i="13"/>
  <c r="T77" i="13"/>
  <c r="T70" i="26"/>
  <c r="T81" i="13"/>
  <c r="K23" i="22"/>
  <c r="T73" i="26"/>
  <c r="T89" i="13"/>
  <c r="T54" i="26"/>
  <c r="T59" i="26"/>
  <c r="T65" i="26"/>
  <c r="T98" i="13"/>
  <c r="T72" i="13"/>
  <c r="T47" i="26"/>
  <c r="T86" i="13"/>
  <c r="T55" i="26"/>
  <c r="T49" i="26"/>
  <c r="T43" i="26"/>
  <c r="T87" i="13"/>
  <c r="T85" i="13"/>
  <c r="AE105" i="13"/>
  <c r="T69" i="26"/>
  <c r="T71" i="13"/>
  <c r="T42" i="26"/>
  <c r="T67" i="26"/>
  <c r="M24" i="22"/>
  <c r="T62" i="26"/>
  <c r="T92" i="13"/>
  <c r="T69" i="13"/>
  <c r="T77" i="26"/>
  <c r="T68" i="26"/>
  <c r="D6" i="21"/>
  <c r="T93" i="13"/>
  <c r="T84" i="13"/>
  <c r="T58" i="26"/>
  <c r="AA104" i="13"/>
  <c r="T104" i="13" s="1"/>
  <c r="H6" i="21"/>
  <c r="T44" i="26"/>
  <c r="T46" i="26"/>
  <c r="T64" i="26"/>
  <c r="T70" i="13"/>
  <c r="T80" i="13"/>
  <c r="T45" i="26"/>
  <c r="T60" i="26"/>
  <c r="T75" i="26"/>
  <c r="T52" i="26"/>
  <c r="T95" i="13"/>
  <c r="T61" i="26"/>
  <c r="T101" i="13"/>
  <c r="O36" i="13"/>
  <c r="T96" i="13"/>
  <c r="T51" i="26"/>
  <c r="T48" i="26"/>
  <c r="T63" i="26"/>
  <c r="T88" i="13"/>
  <c r="T94" i="13"/>
  <c r="T50" i="26"/>
  <c r="T71" i="26"/>
  <c r="T57" i="26"/>
  <c r="T67" i="13"/>
  <c r="T72" i="26"/>
  <c r="T75" i="13"/>
  <c r="T79" i="13"/>
  <c r="T66" i="26"/>
  <c r="T73" i="13"/>
  <c r="T56" i="26"/>
  <c r="D10" i="13" l="1"/>
  <c r="D6" i="13"/>
  <c r="D13" i="13" s="1"/>
  <c r="D12" i="13"/>
  <c r="D11" i="13"/>
  <c r="Q36" i="13" l="1"/>
  <c r="Q35" i="13"/>
  <c r="P36" i="13"/>
  <c r="P35" i="13"/>
  <c r="S25" i="27"/>
  <c r="S29" i="27"/>
  <c r="I5" i="21"/>
  <c r="D7" i="26"/>
  <c r="S24" i="27"/>
  <c r="D7" i="21"/>
  <c r="L5" i="21"/>
  <c r="T25" i="27"/>
  <c r="M5" i="21"/>
  <c r="I6" i="21"/>
  <c r="O6" i="21" s="1"/>
  <c r="Q6" i="21"/>
  <c r="F6" i="21"/>
  <c r="E5" i="21"/>
  <c r="E4" i="21"/>
  <c r="P5" i="21"/>
  <c r="AE109" i="13"/>
  <c r="L6" i="21"/>
  <c r="P6" i="21"/>
  <c r="S33" i="27"/>
  <c r="T33" i="27" s="1"/>
  <c r="S105" i="13"/>
  <c r="K5" i="21"/>
  <c r="R105" i="13"/>
  <c r="O37" i="13"/>
  <c r="M6" i="21"/>
  <c r="J5" i="21"/>
  <c r="O5" i="21"/>
  <c r="E6" i="21"/>
  <c r="S35" i="13"/>
  <c r="J6" i="21"/>
  <c r="Q5" i="21"/>
  <c r="T29" i="27"/>
  <c r="T35" i="13"/>
  <c r="F5" i="21"/>
  <c r="AE106" i="13"/>
  <c r="S31" i="27"/>
  <c r="S110" i="13"/>
  <c r="AA110" i="13" s="1"/>
  <c r="S37" i="13"/>
  <c r="R110" i="13"/>
  <c r="S28" i="27"/>
  <c r="T28" i="27" s="1"/>
  <c r="S32" i="27"/>
  <c r="T31" i="27"/>
  <c r="S27" i="27"/>
  <c r="T27" i="27" s="1"/>
  <c r="S23" i="27"/>
  <c r="S30" i="27"/>
  <c r="T32" i="27"/>
  <c r="S26" i="27"/>
  <c r="T26" i="27" s="1"/>
  <c r="E7" i="21"/>
  <c r="S36" i="13"/>
  <c r="F7" i="21"/>
  <c r="T24" i="27"/>
  <c r="D8" i="21"/>
  <c r="S108" i="13"/>
  <c r="K6" i="21"/>
  <c r="T30" i="27"/>
  <c r="T110" i="13"/>
  <c r="T36" i="13"/>
  <c r="H7" i="21"/>
  <c r="M7" i="21"/>
  <c r="I4" i="21"/>
  <c r="T36" i="28"/>
  <c r="T23" i="26"/>
  <c r="T34" i="13"/>
  <c r="T26" i="28"/>
  <c r="D7" i="13"/>
  <c r="T37" i="13"/>
  <c r="N6" i="21"/>
  <c r="R37" i="13"/>
  <c r="T23" i="27"/>
  <c r="O38" i="13"/>
  <c r="R36" i="13"/>
  <c r="S106" i="13"/>
  <c r="AE107" i="13"/>
  <c r="S107" i="13" s="1"/>
  <c r="D9" i="21"/>
  <c r="E8" i="21"/>
  <c r="AA108" i="13"/>
  <c r="R108" i="13"/>
  <c r="L7" i="21"/>
  <c r="H8" i="21"/>
  <c r="J7" i="21"/>
  <c r="K7" i="21"/>
  <c r="I7" i="21"/>
  <c r="T27" i="28"/>
  <c r="S23" i="28"/>
  <c r="T43" i="28"/>
  <c r="T32" i="28"/>
  <c r="S23" i="13"/>
  <c r="T25" i="26"/>
  <c r="T32" i="26"/>
  <c r="S31" i="26"/>
  <c r="R31" i="26" s="1"/>
  <c r="T30" i="26"/>
  <c r="S34" i="26"/>
  <c r="T45" i="28"/>
  <c r="T30" i="13"/>
  <c r="S30" i="28"/>
  <c r="S25" i="13"/>
  <c r="S27" i="26"/>
  <c r="R27" i="26" s="1"/>
  <c r="T25" i="28"/>
  <c r="T29" i="26"/>
  <c r="T24" i="13"/>
  <c r="S25" i="28"/>
  <c r="T31" i="13"/>
  <c r="T35" i="26"/>
  <c r="T40" i="26"/>
  <c r="S30" i="13"/>
  <c r="R30" i="13" s="1"/>
  <c r="S35" i="28"/>
  <c r="S35" i="26"/>
  <c r="R35" i="26" s="1"/>
  <c r="S32" i="13"/>
  <c r="R32" i="13" s="1"/>
  <c r="S28" i="28"/>
  <c r="S34" i="28"/>
  <c r="T24" i="26"/>
  <c r="T25" i="13"/>
  <c r="T23" i="28"/>
  <c r="S31" i="13"/>
  <c r="R31" i="13" s="1"/>
  <c r="T38" i="28"/>
  <c r="T33" i="13"/>
  <c r="S36" i="28"/>
  <c r="R36" i="28" s="1"/>
  <c r="T40" i="28"/>
  <c r="S26" i="28"/>
  <c r="T26" i="13"/>
  <c r="T37" i="28"/>
  <c r="T36" i="26"/>
  <c r="T24" i="28"/>
  <c r="T28" i="13"/>
  <c r="S26" i="26"/>
  <c r="R26" i="26" s="1"/>
  <c r="T33" i="26"/>
  <c r="T27" i="13"/>
  <c r="Q4" i="21"/>
  <c r="S40" i="26"/>
  <c r="R40" i="26" s="1"/>
  <c r="T31" i="28"/>
  <c r="S32" i="26"/>
  <c r="S34" i="13"/>
  <c r="S40" i="28"/>
  <c r="R40" i="28" s="1"/>
  <c r="T26" i="26"/>
  <c r="S27" i="13"/>
  <c r="S43" i="28"/>
  <c r="S39" i="26"/>
  <c r="R39" i="26" s="1"/>
  <c r="S24" i="28"/>
  <c r="T34" i="26"/>
  <c r="T39" i="28"/>
  <c r="S23" i="26"/>
  <c r="R23" i="26" s="1"/>
  <c r="S33" i="13"/>
  <c r="R33" i="13" s="1"/>
  <c r="T35" i="28"/>
  <c r="S24" i="13"/>
  <c r="T39" i="26"/>
  <c r="S42" i="28"/>
  <c r="O59" i="13"/>
  <c r="S27" i="28"/>
  <c r="T38" i="26"/>
  <c r="T29" i="13"/>
  <c r="T37" i="26"/>
  <c r="S29" i="26"/>
  <c r="T33" i="28"/>
  <c r="S37" i="26"/>
  <c r="S38" i="28"/>
  <c r="T34" i="28"/>
  <c r="S25" i="26"/>
  <c r="R25" i="26" s="1"/>
  <c r="S33" i="26"/>
  <c r="R33" i="26" s="1"/>
  <c r="S45" i="28"/>
  <c r="S38" i="26"/>
  <c r="R38" i="26" s="1"/>
  <c r="O4" i="21"/>
  <c r="S29" i="13"/>
  <c r="R29" i="13" s="1"/>
  <c r="S28" i="26"/>
  <c r="R28" i="26" s="1"/>
  <c r="T42" i="28"/>
  <c r="T27" i="26"/>
  <c r="S30" i="26"/>
  <c r="R30" i="26" s="1"/>
  <c r="S24" i="26"/>
  <c r="S33" i="28"/>
  <c r="R33" i="28" s="1"/>
  <c r="S26" i="13"/>
  <c r="R26" i="13" s="1"/>
  <c r="T30" i="28"/>
  <c r="T32" i="13"/>
  <c r="T29" i="28"/>
  <c r="T46" i="28"/>
  <c r="S44" i="28"/>
  <c r="S28" i="13"/>
  <c r="R28" i="13" s="1"/>
  <c r="T44" i="28"/>
  <c r="T41" i="28"/>
  <c r="S29" i="28"/>
  <c r="T28" i="28"/>
  <c r="P4" i="21"/>
  <c r="S41" i="28"/>
  <c r="R41" i="28" s="1"/>
  <c r="S36" i="26"/>
  <c r="R36" i="26" s="1"/>
  <c r="S32" i="28"/>
  <c r="R32" i="28" s="1"/>
  <c r="S39" i="28"/>
  <c r="R39" i="28" s="1"/>
  <c r="T31" i="26"/>
  <c r="S37" i="28"/>
  <c r="R37" i="28" s="1"/>
  <c r="S46" i="28"/>
  <c r="S31" i="28"/>
  <c r="R31" i="28" s="1"/>
  <c r="T23" i="13"/>
  <c r="T28" i="26"/>
  <c r="S38" i="13"/>
  <c r="O39" i="13"/>
  <c r="R106" i="13"/>
  <c r="AA106" i="13"/>
  <c r="R107" i="13"/>
  <c r="AA107" i="13"/>
  <c r="D10" i="21"/>
  <c r="F9" i="21"/>
  <c r="E9" i="21"/>
  <c r="I8" i="21"/>
  <c r="M8" i="21"/>
  <c r="K8" i="21"/>
  <c r="J8" i="21"/>
  <c r="L8" i="21"/>
  <c r="H9" i="21"/>
  <c r="O7" i="21"/>
  <c r="P7" i="21"/>
  <c r="Q7" i="21"/>
  <c r="S59" i="13"/>
  <c r="O60" i="13"/>
  <c r="T38" i="13"/>
  <c r="R38" i="13"/>
  <c r="O40" i="13"/>
  <c r="S39" i="13"/>
  <c r="F10" i="21"/>
  <c r="D11" i="21"/>
  <c r="E10" i="21"/>
  <c r="P8" i="21"/>
  <c r="Q8" i="21"/>
  <c r="O8" i="21"/>
  <c r="I9" i="21"/>
  <c r="K9" i="21"/>
  <c r="J9" i="21"/>
  <c r="M9" i="21"/>
  <c r="H10" i="21"/>
  <c r="L9" i="21"/>
  <c r="AA23" i="29"/>
  <c r="R23" i="29"/>
  <c r="R59" i="13"/>
  <c r="S60" i="13"/>
  <c r="O41" i="13"/>
  <c r="S40" i="13"/>
  <c r="T39" i="13"/>
  <c r="R39" i="13"/>
  <c r="D12" i="21"/>
  <c r="F11" i="21"/>
  <c r="E11" i="21"/>
  <c r="Q9" i="21"/>
  <c r="O9" i="21"/>
  <c r="P9" i="21"/>
  <c r="K10" i="21"/>
  <c r="H11" i="21"/>
  <c r="J10" i="21"/>
  <c r="L10" i="21"/>
  <c r="I10" i="21"/>
  <c r="M10" i="21"/>
  <c r="T60" i="13"/>
  <c r="R60" i="13"/>
  <c r="O42" i="13"/>
  <c r="S41" i="13"/>
  <c r="R40" i="13"/>
  <c r="T40" i="13"/>
  <c r="D13" i="21"/>
  <c r="E12" i="21"/>
  <c r="F12" i="21"/>
  <c r="K11" i="21"/>
  <c r="J11" i="21"/>
  <c r="M11" i="21"/>
  <c r="L11" i="21"/>
  <c r="H12" i="21"/>
  <c r="I11" i="21"/>
  <c r="Q10" i="21"/>
  <c r="O10" i="21"/>
  <c r="P10" i="21"/>
  <c r="R24" i="29"/>
  <c r="O43" i="13"/>
  <c r="S42" i="13"/>
  <c r="T41" i="13"/>
  <c r="R41" i="13"/>
  <c r="E13" i="21"/>
  <c r="F13" i="21"/>
  <c r="D14" i="21"/>
  <c r="M12" i="21"/>
  <c r="I12" i="21"/>
  <c r="H13" i="21"/>
  <c r="K12" i="21"/>
  <c r="L12" i="21"/>
  <c r="J12" i="21"/>
  <c r="O11" i="21"/>
  <c r="P11" i="21"/>
  <c r="Q11" i="21"/>
  <c r="S43" i="13"/>
  <c r="O44" i="13"/>
  <c r="T42" i="13"/>
  <c r="R42" i="13"/>
  <c r="E14" i="21"/>
  <c r="F14" i="21"/>
  <c r="D15" i="21"/>
  <c r="O12" i="21"/>
  <c r="Q12" i="21"/>
  <c r="P12" i="21"/>
  <c r="J13" i="21"/>
  <c r="L13" i="21"/>
  <c r="H14" i="21"/>
  <c r="M13" i="21"/>
  <c r="I13" i="21"/>
  <c r="K13" i="21"/>
  <c r="AA25" i="29"/>
  <c r="R25" i="29"/>
  <c r="R43" i="13"/>
  <c r="T43" i="13"/>
  <c r="O45" i="13"/>
  <c r="S44" i="13"/>
  <c r="D16" i="21"/>
  <c r="E15" i="21"/>
  <c r="F15" i="21"/>
  <c r="K14" i="21"/>
  <c r="M14" i="21"/>
  <c r="H15" i="21"/>
  <c r="I14" i="21"/>
  <c r="L14" i="21"/>
  <c r="J14" i="21"/>
  <c r="Q13" i="21"/>
  <c r="O13" i="21"/>
  <c r="P13" i="21"/>
  <c r="O46" i="13"/>
  <c r="S45" i="13"/>
  <c r="T44" i="13"/>
  <c r="R44" i="13"/>
  <c r="D17" i="21"/>
  <c r="E16" i="21"/>
  <c r="F16" i="21"/>
  <c r="I15" i="21"/>
  <c r="M15" i="21"/>
  <c r="H16" i="21"/>
  <c r="J15" i="21"/>
  <c r="K15" i="21"/>
  <c r="L15" i="21"/>
  <c r="P14" i="21"/>
  <c r="O14" i="21"/>
  <c r="Q14" i="21"/>
  <c r="AA26" i="29"/>
  <c r="R26" i="29"/>
  <c r="S46" i="13"/>
  <c r="O47" i="13"/>
  <c r="T45" i="13"/>
  <c r="R45" i="13"/>
  <c r="E17" i="21"/>
  <c r="D18" i="21"/>
  <c r="F17" i="21"/>
  <c r="P15" i="21"/>
  <c r="O15" i="21"/>
  <c r="Q15" i="21"/>
  <c r="M16" i="21"/>
  <c r="K16" i="21"/>
  <c r="I16" i="21"/>
  <c r="J16" i="21"/>
  <c r="L16" i="21"/>
  <c r="H17" i="21"/>
  <c r="T46" i="13"/>
  <c r="R46" i="13"/>
  <c r="O48" i="13"/>
  <c r="S47" i="13"/>
  <c r="F18" i="21"/>
  <c r="E18" i="21"/>
  <c r="D19" i="21"/>
  <c r="P16" i="21"/>
  <c r="O16" i="21"/>
  <c r="Q16" i="21"/>
  <c r="M17" i="21"/>
  <c r="H18" i="21"/>
  <c r="L17" i="21"/>
  <c r="J17" i="21"/>
  <c r="I17" i="21"/>
  <c r="K17" i="21"/>
  <c r="R27" i="29"/>
  <c r="S48" i="13"/>
  <c r="O49" i="13"/>
  <c r="T47" i="13"/>
  <c r="R47" i="13"/>
  <c r="F19" i="21"/>
  <c r="D20" i="21"/>
  <c r="E19" i="21"/>
  <c r="J18" i="21"/>
  <c r="L18" i="21"/>
  <c r="H19" i="21"/>
  <c r="M18" i="21"/>
  <c r="K18" i="21"/>
  <c r="I18" i="21"/>
  <c r="P17" i="21"/>
  <c r="O17" i="21"/>
  <c r="Q17" i="21"/>
  <c r="T48" i="13"/>
  <c r="R48" i="13"/>
  <c r="S49" i="13"/>
  <c r="O50" i="13"/>
  <c r="D21" i="21"/>
  <c r="F20" i="21"/>
  <c r="E20" i="21"/>
  <c r="M19" i="21"/>
  <c r="I19" i="21"/>
  <c r="H20" i="21"/>
  <c r="K19" i="21"/>
  <c r="J19" i="21"/>
  <c r="L19" i="21"/>
  <c r="P18" i="21"/>
  <c r="Q18" i="21"/>
  <c r="O18" i="21"/>
  <c r="R28" i="29"/>
  <c r="R49" i="13"/>
  <c r="T49" i="13"/>
  <c r="S50" i="13"/>
  <c r="O51" i="13"/>
  <c r="E21" i="21"/>
  <c r="D22" i="21"/>
  <c r="F21" i="21"/>
  <c r="Q19" i="21"/>
  <c r="P19" i="21"/>
  <c r="O19" i="21"/>
  <c r="J20" i="21"/>
  <c r="K20" i="21"/>
  <c r="I20" i="21"/>
  <c r="L20" i="21"/>
  <c r="M20" i="21"/>
  <c r="H21" i="21"/>
  <c r="T50" i="13"/>
  <c r="S51" i="13"/>
  <c r="O52" i="13"/>
  <c r="D23" i="21"/>
  <c r="E22" i="21"/>
  <c r="O20" i="21"/>
  <c r="Q20" i="21"/>
  <c r="P20" i="21"/>
  <c r="J21" i="21"/>
  <c r="M21" i="21"/>
  <c r="L21" i="21"/>
  <c r="K21" i="21"/>
  <c r="H22" i="21"/>
  <c r="I21" i="21"/>
  <c r="R29" i="29"/>
  <c r="T51" i="13"/>
  <c r="R51" i="13"/>
  <c r="O53" i="13"/>
  <c r="S52" i="13"/>
  <c r="E23" i="21"/>
  <c r="D24" i="21"/>
  <c r="F23" i="21"/>
  <c r="H23" i="21"/>
  <c r="M22" i="21"/>
  <c r="I22" i="21"/>
  <c r="J22" i="21"/>
  <c r="L22" i="21"/>
  <c r="K22" i="21"/>
  <c r="Q21" i="21"/>
  <c r="O21" i="21"/>
  <c r="P21" i="21"/>
  <c r="S53" i="13"/>
  <c r="O54" i="13"/>
  <c r="R52" i="13"/>
  <c r="T52" i="13"/>
  <c r="D25" i="21"/>
  <c r="F24" i="21"/>
  <c r="E24" i="21"/>
  <c r="I23" i="21"/>
  <c r="L23" i="21"/>
  <c r="J23" i="21"/>
  <c r="K23" i="21"/>
  <c r="H24" i="21"/>
  <c r="M23" i="21"/>
  <c r="P22" i="21"/>
  <c r="Q22" i="21"/>
  <c r="O22" i="21"/>
  <c r="R30" i="29"/>
  <c r="T53" i="13"/>
  <c r="R53" i="13"/>
  <c r="O55" i="13"/>
  <c r="S54" i="13"/>
  <c r="D26" i="21"/>
  <c r="E25" i="21"/>
  <c r="F25" i="21"/>
  <c r="Q23" i="21"/>
  <c r="O23" i="21"/>
  <c r="P23" i="21"/>
  <c r="H25" i="21"/>
  <c r="I24" i="21"/>
  <c r="L24" i="21"/>
  <c r="K24" i="21"/>
  <c r="J24" i="21"/>
  <c r="M24" i="21"/>
  <c r="O56" i="13"/>
  <c r="S55" i="13"/>
  <c r="T54" i="13"/>
  <c r="R54" i="13"/>
  <c r="D27" i="21"/>
  <c r="F26" i="21"/>
  <c r="E26" i="21"/>
  <c r="H26" i="21"/>
  <c r="I25" i="21"/>
  <c r="K25" i="21"/>
  <c r="L25" i="21"/>
  <c r="M25" i="21"/>
  <c r="J25" i="21"/>
  <c r="P24" i="21"/>
  <c r="Q24" i="21"/>
  <c r="O24" i="21"/>
  <c r="AA31" i="29"/>
  <c r="R31" i="29"/>
  <c r="O57" i="13"/>
  <c r="R55" i="13"/>
  <c r="D28" i="21"/>
  <c r="F27" i="21"/>
  <c r="E27" i="21"/>
  <c r="H27" i="21"/>
  <c r="K26" i="21"/>
  <c r="I26" i="21"/>
  <c r="M26" i="21"/>
  <c r="J26" i="21"/>
  <c r="L26" i="21"/>
  <c r="P25" i="21"/>
  <c r="O25" i="21"/>
  <c r="Q25" i="21"/>
  <c r="S57" i="13"/>
  <c r="O58" i="13"/>
  <c r="D29" i="21"/>
  <c r="E28" i="21"/>
  <c r="F28" i="21"/>
  <c r="H28" i="21"/>
  <c r="L27" i="21"/>
  <c r="M27" i="21"/>
  <c r="K27" i="21"/>
  <c r="I27" i="21"/>
  <c r="J27" i="21"/>
  <c r="P26" i="21"/>
  <c r="O26" i="21"/>
  <c r="Q26" i="21"/>
  <c r="AA32" i="29"/>
  <c r="R32" i="29"/>
  <c r="T57" i="13"/>
  <c r="R57" i="13"/>
  <c r="S58" i="13"/>
  <c r="F29" i="21"/>
  <c r="D30" i="21"/>
  <c r="E29" i="21"/>
  <c r="M28" i="21"/>
  <c r="H29" i="21"/>
  <c r="I28" i="21"/>
  <c r="J28" i="21"/>
  <c r="K28" i="21"/>
  <c r="L28" i="21"/>
  <c r="P27" i="21"/>
  <c r="O27" i="21"/>
  <c r="Q27" i="21"/>
  <c r="T58" i="13"/>
  <c r="R58" i="13"/>
  <c r="E30" i="21"/>
  <c r="D31" i="21"/>
  <c r="F30" i="21"/>
  <c r="H30" i="21"/>
  <c r="K29" i="21"/>
  <c r="J29" i="21"/>
  <c r="I29" i="21"/>
  <c r="L29" i="21"/>
  <c r="M29" i="21"/>
  <c r="Q28" i="21"/>
  <c r="O28" i="21"/>
  <c r="N28" i="21"/>
  <c r="P28" i="21"/>
  <c r="AA33" i="29"/>
  <c r="R33" i="29"/>
  <c r="D32" i="21"/>
  <c r="F31" i="21"/>
  <c r="E31" i="21"/>
  <c r="H31" i="21"/>
  <c r="K30" i="21"/>
  <c r="J30" i="21"/>
  <c r="I30" i="21"/>
  <c r="M30" i="21"/>
  <c r="L30" i="21"/>
  <c r="Q29" i="21"/>
  <c r="P29" i="21"/>
  <c r="O29" i="21"/>
  <c r="F32" i="21"/>
  <c r="E32" i="21"/>
  <c r="D33" i="21"/>
  <c r="H32" i="21"/>
  <c r="K31" i="21"/>
  <c r="I31" i="21"/>
  <c r="M31" i="21"/>
  <c r="J31" i="21"/>
  <c r="O30" i="21"/>
  <c r="P30" i="21"/>
  <c r="Q30" i="21"/>
  <c r="E33" i="21"/>
  <c r="F33" i="21"/>
  <c r="D34" i="21"/>
  <c r="H33" i="21"/>
  <c r="K32" i="21"/>
  <c r="M32" i="21"/>
  <c r="I32" i="21"/>
  <c r="L32" i="21"/>
  <c r="J32" i="21"/>
  <c r="O31" i="21"/>
  <c r="P31" i="21"/>
  <c r="Q31" i="21"/>
  <c r="E34" i="21"/>
  <c r="D35" i="21"/>
  <c r="F34" i="21"/>
  <c r="L33" i="21"/>
  <c r="I33" i="21"/>
  <c r="J33" i="21"/>
  <c r="K33" i="21"/>
  <c r="H34" i="21"/>
  <c r="M33" i="21"/>
  <c r="P32" i="21"/>
  <c r="Q32" i="21"/>
  <c r="N32" i="21"/>
  <c r="O32" i="21"/>
  <c r="E35" i="21"/>
  <c r="F35" i="21"/>
  <c r="D36" i="21"/>
  <c r="O33" i="21"/>
  <c r="Q33" i="21"/>
  <c r="P33" i="21"/>
  <c r="H35" i="21"/>
  <c r="J34" i="21"/>
  <c r="L34" i="21"/>
  <c r="K34" i="21"/>
  <c r="M34" i="21"/>
  <c r="I34" i="21"/>
  <c r="E36" i="21"/>
  <c r="D37" i="21"/>
  <c r="F36" i="21"/>
  <c r="J35" i="21"/>
  <c r="H36" i="21"/>
  <c r="M35" i="21"/>
  <c r="I35" i="21"/>
  <c r="K35" i="21"/>
  <c r="L35" i="21"/>
  <c r="Q34" i="21"/>
  <c r="P34" i="21"/>
  <c r="O34" i="21"/>
  <c r="D38" i="21"/>
  <c r="E37" i="21"/>
  <c r="F37" i="21"/>
  <c r="M36" i="21"/>
  <c r="H37" i="21"/>
  <c r="K36" i="21"/>
  <c r="J36" i="21"/>
  <c r="I36" i="21"/>
  <c r="L36" i="21"/>
  <c r="Q35" i="21"/>
  <c r="P35" i="21"/>
  <c r="O35" i="21"/>
  <c r="D39" i="21"/>
  <c r="F38" i="21"/>
  <c r="E38" i="21"/>
  <c r="K37" i="21"/>
  <c r="H38" i="21"/>
  <c r="M37" i="21"/>
  <c r="L37" i="21"/>
  <c r="I37" i="21"/>
  <c r="J37" i="21"/>
  <c r="Q36" i="21"/>
  <c r="P36" i="21"/>
  <c r="O36" i="21"/>
  <c r="E39" i="21"/>
  <c r="F39" i="21"/>
  <c r="D40" i="21"/>
  <c r="I38" i="21"/>
  <c r="L38" i="21"/>
  <c r="M38" i="21"/>
  <c r="J38" i="21"/>
  <c r="H39" i="21"/>
  <c r="K38" i="21"/>
  <c r="O37" i="21"/>
  <c r="Q37" i="21"/>
  <c r="P37" i="21"/>
  <c r="F40" i="21"/>
  <c r="E40" i="21"/>
  <c r="D41" i="21"/>
  <c r="P38" i="21"/>
  <c r="O38" i="21"/>
  <c r="Q38" i="21"/>
  <c r="L39" i="21"/>
  <c r="H40" i="21"/>
  <c r="M39" i="21"/>
  <c r="I39" i="21"/>
  <c r="K39" i="21"/>
  <c r="J39" i="21"/>
  <c r="D42" i="21"/>
  <c r="F41" i="21"/>
  <c r="E41" i="21"/>
  <c r="M40" i="21"/>
  <c r="I40" i="21"/>
  <c r="J40" i="21"/>
  <c r="H41" i="21"/>
  <c r="K40" i="21"/>
  <c r="L40" i="21"/>
  <c r="Q39" i="21"/>
  <c r="P39" i="21"/>
  <c r="O39" i="21"/>
  <c r="D43" i="21"/>
  <c r="E42" i="21"/>
  <c r="F42" i="21"/>
  <c r="P40" i="21"/>
  <c r="Q40" i="21"/>
  <c r="O40" i="21"/>
  <c r="H42" i="21"/>
  <c r="J41" i="21"/>
  <c r="L41" i="21"/>
  <c r="K41" i="21"/>
  <c r="M41" i="21"/>
  <c r="I41" i="21"/>
  <c r="E43" i="21"/>
  <c r="D44" i="21"/>
  <c r="F43" i="21"/>
  <c r="J42" i="21"/>
  <c r="I42" i="21"/>
  <c r="M42" i="21"/>
  <c r="L42" i="21"/>
  <c r="K42" i="21"/>
  <c r="H43" i="21"/>
  <c r="Q41" i="21"/>
  <c r="O41" i="21"/>
  <c r="P41" i="21"/>
  <c r="D45" i="21"/>
  <c r="F44" i="21"/>
  <c r="E44" i="21"/>
  <c r="Q42" i="21"/>
  <c r="O42" i="21"/>
  <c r="P42" i="21"/>
  <c r="K43" i="21"/>
  <c r="L43" i="21"/>
  <c r="M43" i="21"/>
  <c r="H44" i="21"/>
  <c r="J43" i="21"/>
  <c r="I43" i="21"/>
  <c r="E45" i="21"/>
  <c r="F45" i="21"/>
  <c r="D46" i="21"/>
  <c r="J44" i="21"/>
  <c r="K44" i="21"/>
  <c r="L44" i="21"/>
  <c r="H45" i="21"/>
  <c r="M44" i="21"/>
  <c r="I44" i="21"/>
  <c r="Q43" i="21"/>
  <c r="O43" i="21"/>
  <c r="P43" i="21"/>
  <c r="E46" i="21"/>
  <c r="F46" i="21"/>
  <c r="D47" i="21"/>
  <c r="J45" i="21"/>
  <c r="L45" i="21"/>
  <c r="M45" i="21"/>
  <c r="K45" i="21"/>
  <c r="H46" i="21"/>
  <c r="I45" i="21"/>
  <c r="Q44" i="21"/>
  <c r="O44" i="21"/>
  <c r="P44" i="21"/>
  <c r="D48" i="21"/>
  <c r="F47" i="21"/>
  <c r="E47" i="21"/>
  <c r="I46" i="21"/>
  <c r="H47" i="21"/>
  <c r="K46" i="21"/>
  <c r="M46" i="21"/>
  <c r="L46" i="21"/>
  <c r="J46" i="21"/>
  <c r="O45" i="21"/>
  <c r="Q45" i="21"/>
  <c r="P45" i="21"/>
  <c r="E48" i="21"/>
  <c r="D49" i="21"/>
  <c r="F48" i="21"/>
  <c r="O46" i="21"/>
  <c r="Q46" i="21"/>
  <c r="P46" i="21"/>
  <c r="J47" i="21"/>
  <c r="H48" i="21"/>
  <c r="M47" i="21"/>
  <c r="I47" i="21"/>
  <c r="K47" i="21"/>
  <c r="L47" i="21"/>
  <c r="D50" i="21"/>
  <c r="F49" i="21"/>
  <c r="E49" i="21"/>
  <c r="L48" i="21"/>
  <c r="K48" i="21"/>
  <c r="I48" i="21"/>
  <c r="H49" i="21"/>
  <c r="J48" i="21"/>
  <c r="M48" i="21"/>
  <c r="O47" i="21"/>
  <c r="P47" i="21"/>
  <c r="Q47" i="21"/>
  <c r="E50" i="21"/>
  <c r="D51" i="21"/>
  <c r="F50" i="21"/>
  <c r="Q48" i="21"/>
  <c r="O48" i="21"/>
  <c r="P48" i="21"/>
  <c r="M49" i="21"/>
  <c r="L49" i="21"/>
  <c r="J49" i="21"/>
  <c r="K49" i="21"/>
  <c r="I49" i="21"/>
  <c r="H50" i="21"/>
  <c r="D52" i="21"/>
  <c r="E51" i="21"/>
  <c r="F51" i="21"/>
  <c r="O49" i="21"/>
  <c r="Q49" i="21"/>
  <c r="P49" i="21"/>
  <c r="H51" i="21"/>
  <c r="K50" i="21"/>
  <c r="L50" i="21"/>
  <c r="M50" i="21"/>
  <c r="J50" i="21"/>
  <c r="I50" i="21"/>
  <c r="E52" i="21"/>
  <c r="D53" i="21"/>
  <c r="F52" i="21"/>
  <c r="I51" i="21"/>
  <c r="J51" i="21"/>
  <c r="H52" i="21"/>
  <c r="L51" i="21"/>
  <c r="K51" i="21"/>
  <c r="M51" i="21"/>
  <c r="O50" i="21"/>
  <c r="P50" i="21"/>
  <c r="Q50" i="21"/>
  <c r="D54" i="21"/>
  <c r="E53" i="21"/>
  <c r="F53" i="21"/>
  <c r="Q51" i="21"/>
  <c r="P51" i="21"/>
  <c r="O51" i="21"/>
  <c r="M52" i="21"/>
  <c r="H53" i="21"/>
  <c r="I52" i="21"/>
  <c r="J52" i="21"/>
  <c r="K52" i="21"/>
  <c r="L52" i="21"/>
  <c r="D55" i="21"/>
  <c r="E54" i="21"/>
  <c r="F54" i="21"/>
  <c r="J53" i="21"/>
  <c r="K53" i="21"/>
  <c r="I53" i="21"/>
  <c r="M53" i="21"/>
  <c r="L53" i="21"/>
  <c r="H54" i="21"/>
  <c r="Q52" i="21"/>
  <c r="O52" i="21"/>
  <c r="P52" i="21"/>
  <c r="F55" i="21"/>
  <c r="D56" i="21"/>
  <c r="E55" i="21"/>
  <c r="Q53" i="21"/>
  <c r="O53" i="21"/>
  <c r="P53" i="21"/>
  <c r="K54" i="21"/>
  <c r="J54" i="21"/>
  <c r="I54" i="21"/>
  <c r="L54" i="21"/>
  <c r="H55" i="21"/>
  <c r="M54" i="21"/>
  <c r="D57" i="21"/>
  <c r="F56" i="21"/>
  <c r="E56" i="21"/>
  <c r="Q54" i="21"/>
  <c r="O54" i="21"/>
  <c r="P54" i="21"/>
  <c r="I55" i="21"/>
  <c r="H56" i="21"/>
  <c r="M55" i="21"/>
  <c r="J55" i="21"/>
  <c r="K55" i="21"/>
  <c r="L55" i="21"/>
  <c r="E57" i="21"/>
  <c r="D58" i="21"/>
  <c r="F57" i="21"/>
  <c r="P55" i="21"/>
  <c r="Q55" i="21"/>
  <c r="O55" i="21"/>
  <c r="H57" i="21"/>
  <c r="K56" i="21"/>
  <c r="J56" i="21"/>
  <c r="I56" i="21"/>
  <c r="L56" i="21"/>
  <c r="M56" i="21"/>
  <c r="F58" i="21"/>
  <c r="E58" i="21"/>
  <c r="D59" i="21"/>
  <c r="K57" i="21"/>
  <c r="J57" i="21"/>
  <c r="L57" i="21"/>
  <c r="I57" i="21"/>
  <c r="H58" i="21"/>
  <c r="M57" i="21"/>
  <c r="O56" i="21"/>
  <c r="P56" i="21"/>
  <c r="Q56" i="21"/>
  <c r="D60" i="21"/>
  <c r="E59" i="21"/>
  <c r="F59" i="21"/>
  <c r="O57" i="21"/>
  <c r="P57" i="21"/>
  <c r="Q57" i="21"/>
  <c r="M58" i="21"/>
  <c r="H59" i="21"/>
  <c r="K58" i="21"/>
  <c r="J58" i="21"/>
  <c r="L58" i="21"/>
  <c r="I58" i="21"/>
  <c r="E60" i="21"/>
  <c r="D61" i="21"/>
  <c r="F60" i="21"/>
  <c r="K59" i="21"/>
  <c r="H60" i="21"/>
  <c r="M59" i="21"/>
  <c r="L59" i="21"/>
  <c r="I59" i="21"/>
  <c r="J59" i="21"/>
  <c r="O58" i="21"/>
  <c r="Q58" i="21"/>
  <c r="P58" i="21"/>
  <c r="D62" i="21"/>
  <c r="E61" i="21"/>
  <c r="F61" i="21"/>
  <c r="M60" i="21"/>
  <c r="H61" i="21"/>
  <c r="I60" i="21"/>
  <c r="L60" i="21"/>
  <c r="K60" i="21"/>
  <c r="J60" i="21"/>
  <c r="P59" i="21"/>
  <c r="O59" i="21"/>
  <c r="Q59" i="21"/>
  <c r="F62" i="21"/>
  <c r="E62" i="21"/>
  <c r="D63" i="21"/>
  <c r="H62" i="21"/>
  <c r="I61" i="21"/>
  <c r="M61" i="21"/>
  <c r="K61" i="21"/>
  <c r="L61" i="21"/>
  <c r="J61" i="21"/>
  <c r="P60" i="21"/>
  <c r="Q60" i="21"/>
  <c r="O60" i="21"/>
  <c r="E63" i="21"/>
  <c r="D64" i="21"/>
  <c r="F63" i="21"/>
  <c r="L62" i="21"/>
  <c r="I62" i="21"/>
  <c r="M62" i="21"/>
  <c r="K62" i="21"/>
  <c r="H63" i="21"/>
  <c r="J62" i="21"/>
  <c r="O61" i="21"/>
  <c r="P61" i="21"/>
  <c r="Q61" i="21"/>
  <c r="E64" i="21"/>
  <c r="D65" i="21"/>
  <c r="F64" i="21"/>
  <c r="P62" i="21"/>
  <c r="Q62" i="21"/>
  <c r="O62" i="21"/>
  <c r="J63" i="21"/>
  <c r="K63" i="21"/>
  <c r="L63" i="21"/>
  <c r="I63" i="21"/>
  <c r="H64" i="21"/>
  <c r="M63" i="21"/>
  <c r="F65" i="21"/>
  <c r="D66" i="21"/>
  <c r="E65" i="21"/>
  <c r="O63" i="21"/>
  <c r="Q63" i="21"/>
  <c r="P63" i="21"/>
  <c r="H65" i="21"/>
  <c r="L64" i="21"/>
  <c r="I64" i="21"/>
  <c r="K64" i="21"/>
  <c r="M64" i="21"/>
  <c r="J64" i="21"/>
  <c r="E66" i="21"/>
  <c r="F66" i="21"/>
  <c r="D67" i="21"/>
  <c r="J65" i="21"/>
  <c r="L65" i="21"/>
  <c r="K65" i="21"/>
  <c r="I65" i="21"/>
  <c r="M65" i="21"/>
  <c r="H66" i="21"/>
  <c r="Q64" i="21"/>
  <c r="O64" i="21"/>
  <c r="P64" i="21"/>
  <c r="F67" i="21"/>
  <c r="E67" i="21"/>
  <c r="D68" i="21"/>
  <c r="P65" i="21"/>
  <c r="O65" i="21"/>
  <c r="Q65" i="21"/>
  <c r="K66" i="21"/>
  <c r="J66" i="21"/>
  <c r="I66" i="21"/>
  <c r="L66" i="21"/>
  <c r="M66" i="21"/>
  <c r="H67" i="21"/>
  <c r="E68" i="21"/>
  <c r="D69" i="21"/>
  <c r="F68" i="21"/>
  <c r="O66" i="21"/>
  <c r="Q66" i="21"/>
  <c r="P66" i="21"/>
  <c r="I67" i="21"/>
  <c r="K67" i="21"/>
  <c r="J67" i="21"/>
  <c r="M67" i="21"/>
  <c r="H68" i="21"/>
  <c r="L67" i="21"/>
  <c r="F69" i="21"/>
  <c r="E69" i="21"/>
  <c r="D70" i="21"/>
  <c r="O67" i="21"/>
  <c r="P67" i="21"/>
  <c r="Q67" i="21"/>
  <c r="I68" i="21"/>
  <c r="L68" i="21"/>
  <c r="M68" i="21"/>
  <c r="H69" i="21"/>
  <c r="K68" i="21"/>
  <c r="J68" i="21"/>
  <c r="E70" i="21"/>
  <c r="D71" i="21"/>
  <c r="F70" i="21"/>
  <c r="O68" i="21"/>
  <c r="Q68" i="21"/>
  <c r="P68" i="21"/>
  <c r="I69" i="21"/>
  <c r="K69" i="21"/>
  <c r="H70" i="21"/>
  <c r="M69" i="21"/>
  <c r="J69" i="21"/>
  <c r="L69" i="21"/>
  <c r="E71" i="21"/>
  <c r="F71" i="21"/>
  <c r="D72" i="21"/>
  <c r="O69" i="21"/>
  <c r="P69" i="21"/>
  <c r="Q69" i="21"/>
  <c r="H71" i="21"/>
  <c r="I70" i="21"/>
  <c r="M70" i="21"/>
  <c r="L70" i="21"/>
  <c r="K70" i="21"/>
  <c r="J70" i="21"/>
  <c r="D73" i="21"/>
  <c r="F72" i="21"/>
  <c r="E72" i="21"/>
  <c r="J71" i="21"/>
  <c r="I71" i="21"/>
  <c r="L71" i="21"/>
  <c r="M71" i="21"/>
  <c r="K71" i="21"/>
  <c r="H72" i="21"/>
  <c r="O70" i="21"/>
  <c r="P70" i="21"/>
  <c r="Q70" i="21"/>
  <c r="D74" i="21"/>
  <c r="F73" i="21"/>
  <c r="E73" i="21"/>
  <c r="P71" i="21"/>
  <c r="O71" i="21"/>
  <c r="Q71" i="21"/>
  <c r="K72" i="21"/>
  <c r="M72" i="21"/>
  <c r="H73" i="21"/>
  <c r="L72" i="21"/>
  <c r="J72" i="21"/>
  <c r="I72" i="21"/>
  <c r="E74" i="21"/>
  <c r="D75" i="21"/>
  <c r="F74" i="21"/>
  <c r="I73" i="21"/>
  <c r="J73" i="21"/>
  <c r="K73" i="21"/>
  <c r="L73" i="21"/>
  <c r="M73" i="21"/>
  <c r="H74" i="21"/>
  <c r="Q72" i="21"/>
  <c r="P72" i="21"/>
  <c r="O72" i="21"/>
  <c r="E75" i="21"/>
  <c r="D76" i="21"/>
  <c r="F75" i="21"/>
  <c r="O73" i="21"/>
  <c r="Q73" i="21"/>
  <c r="P73" i="21"/>
  <c r="J74" i="21"/>
  <c r="K74" i="21"/>
  <c r="I74" i="21"/>
  <c r="H75" i="21"/>
  <c r="L74" i="21"/>
  <c r="M74" i="21"/>
  <c r="E76" i="21"/>
  <c r="D77" i="21"/>
  <c r="F76" i="21"/>
  <c r="P74" i="21"/>
  <c r="O74" i="21"/>
  <c r="Q74" i="21"/>
  <c r="I75" i="21"/>
  <c r="J75" i="21"/>
  <c r="K75" i="21"/>
  <c r="L75" i="21"/>
  <c r="M75" i="21"/>
  <c r="H76" i="21"/>
  <c r="E77" i="21"/>
  <c r="D78" i="21"/>
  <c r="F77" i="21"/>
  <c r="O75" i="21"/>
  <c r="Q75" i="21"/>
  <c r="P75" i="21"/>
  <c r="I76" i="21"/>
  <c r="M76" i="21"/>
  <c r="L76" i="21"/>
  <c r="J76" i="21"/>
  <c r="K76" i="21"/>
  <c r="H77" i="21"/>
  <c r="F78" i="21"/>
  <c r="E78" i="21"/>
  <c r="D79" i="21"/>
  <c r="P76" i="21"/>
  <c r="O76" i="21"/>
  <c r="Q76" i="21"/>
  <c r="K77" i="21"/>
  <c r="I77" i="21"/>
  <c r="L77" i="21"/>
  <c r="J77" i="21"/>
  <c r="M77" i="21"/>
  <c r="H78" i="21"/>
  <c r="F79" i="21"/>
  <c r="E79" i="21"/>
  <c r="D80" i="21"/>
  <c r="Q77" i="21"/>
  <c r="O77" i="21"/>
  <c r="P77" i="21"/>
  <c r="J78" i="21"/>
  <c r="I78" i="21"/>
  <c r="L78" i="21"/>
  <c r="K78" i="21"/>
  <c r="H79" i="21"/>
  <c r="M78" i="21"/>
  <c r="D81" i="21"/>
  <c r="E80" i="21"/>
  <c r="F80" i="21"/>
  <c r="Q78" i="21"/>
  <c r="P78" i="21"/>
  <c r="O78" i="21"/>
  <c r="H80" i="21"/>
  <c r="M79" i="21"/>
  <c r="K79" i="21"/>
  <c r="J79" i="21"/>
  <c r="I79" i="21"/>
  <c r="L79" i="21"/>
  <c r="D82" i="21"/>
  <c r="E81" i="21"/>
  <c r="F81" i="21"/>
  <c r="J80" i="21"/>
  <c r="L80" i="21"/>
  <c r="K80" i="21"/>
  <c r="M80" i="21"/>
  <c r="H81" i="21"/>
  <c r="I80" i="21"/>
  <c r="P79" i="21"/>
  <c r="Q79" i="21"/>
  <c r="O79" i="21"/>
  <c r="F82" i="21"/>
  <c r="E82" i="21"/>
  <c r="D83" i="21"/>
  <c r="K81" i="21"/>
  <c r="M81" i="21"/>
  <c r="L81" i="21"/>
  <c r="I81" i="21"/>
  <c r="J81" i="21"/>
  <c r="H82" i="21"/>
  <c r="P80" i="21"/>
  <c r="O80" i="21"/>
  <c r="F83" i="21"/>
  <c r="D84" i="21"/>
  <c r="E83" i="21"/>
  <c r="P81" i="21"/>
  <c r="O81" i="21"/>
  <c r="Q81" i="21"/>
  <c r="I82" i="21"/>
  <c r="M82" i="21"/>
  <c r="K82" i="21"/>
  <c r="J82" i="21"/>
  <c r="L82" i="21"/>
  <c r="H83" i="21"/>
  <c r="D85" i="21"/>
  <c r="F84" i="21"/>
  <c r="E84" i="21"/>
  <c r="P82" i="21"/>
  <c r="O82" i="21"/>
  <c r="Q82" i="21"/>
  <c r="J83" i="21"/>
  <c r="H84" i="21"/>
  <c r="K83" i="21"/>
  <c r="M83" i="21"/>
  <c r="L83" i="21"/>
  <c r="I83" i="21"/>
  <c r="F85" i="21"/>
  <c r="E85" i="21"/>
  <c r="D86" i="21"/>
  <c r="M84" i="21"/>
  <c r="I84" i="21"/>
  <c r="J84" i="21"/>
  <c r="K84" i="21"/>
  <c r="L84" i="21"/>
  <c r="H85" i="21"/>
  <c r="Q83" i="21"/>
  <c r="P83" i="21"/>
  <c r="O83" i="21"/>
  <c r="E86" i="21"/>
  <c r="F86" i="21"/>
  <c r="D87" i="21"/>
  <c r="Q84" i="21"/>
  <c r="O84" i="21"/>
  <c r="P84" i="21"/>
  <c r="H86" i="21"/>
  <c r="K85" i="21"/>
  <c r="I85" i="21"/>
  <c r="M85" i="21"/>
  <c r="J85" i="21"/>
  <c r="L85" i="21"/>
  <c r="E87" i="21"/>
  <c r="F87" i="21"/>
  <c r="D88" i="21"/>
  <c r="L86" i="21"/>
  <c r="K86" i="21"/>
  <c r="M86" i="21"/>
  <c r="J86" i="21"/>
  <c r="I86" i="21"/>
  <c r="H87" i="21"/>
  <c r="O85" i="21"/>
  <c r="Q85" i="21"/>
  <c r="P85" i="21"/>
  <c r="D89" i="21"/>
  <c r="F88" i="21"/>
  <c r="E88" i="21"/>
  <c r="O86" i="21"/>
  <c r="Q86" i="21"/>
  <c r="P86" i="21"/>
  <c r="H88" i="21"/>
  <c r="J87" i="21"/>
  <c r="L87" i="21"/>
  <c r="I87" i="21"/>
  <c r="K87" i="21"/>
  <c r="M87" i="21"/>
  <c r="D90" i="21"/>
  <c r="F89" i="21"/>
  <c r="E89" i="21"/>
  <c r="K88" i="21"/>
  <c r="H89" i="21"/>
  <c r="I88" i="21"/>
  <c r="J88" i="21"/>
  <c r="M88" i="21"/>
  <c r="L88" i="21"/>
  <c r="Q87" i="21"/>
  <c r="O87" i="21"/>
  <c r="P87" i="21"/>
  <c r="E90" i="21"/>
  <c r="F90" i="21"/>
  <c r="D91" i="21"/>
  <c r="H90" i="21"/>
  <c r="K89" i="21"/>
  <c r="J89" i="21"/>
  <c r="L89" i="21"/>
  <c r="M89" i="21"/>
  <c r="I89" i="21"/>
  <c r="O88" i="21"/>
  <c r="Q88" i="21"/>
  <c r="P88" i="21"/>
  <c r="E91" i="21"/>
  <c r="D92" i="21"/>
  <c r="F91" i="21"/>
  <c r="M90" i="21"/>
  <c r="I90" i="21"/>
  <c r="K90" i="21"/>
  <c r="H91" i="21"/>
  <c r="J90" i="21"/>
  <c r="L90" i="21"/>
  <c r="O89" i="21"/>
  <c r="Q89" i="21"/>
  <c r="P89" i="21"/>
  <c r="F92" i="21"/>
  <c r="E92" i="21"/>
  <c r="D93" i="21"/>
  <c r="Q90" i="21"/>
  <c r="P90" i="21"/>
  <c r="O90" i="21"/>
  <c r="H92" i="21"/>
  <c r="L91" i="21"/>
  <c r="J91" i="21"/>
  <c r="I91" i="21"/>
  <c r="M91" i="21"/>
  <c r="K91" i="21"/>
  <c r="D94" i="21"/>
  <c r="E93" i="21"/>
  <c r="F93" i="21"/>
  <c r="I92" i="21"/>
  <c r="H93" i="21"/>
  <c r="L92" i="21"/>
  <c r="K92" i="21"/>
  <c r="M92" i="21"/>
  <c r="J92" i="21"/>
  <c r="P91" i="21"/>
  <c r="Q91" i="21"/>
  <c r="O91" i="21"/>
  <c r="D95" i="21"/>
  <c r="E94" i="21"/>
  <c r="F94" i="21"/>
  <c r="Q92" i="21"/>
  <c r="P92" i="21"/>
  <c r="O92" i="21"/>
  <c r="J93" i="21"/>
  <c r="M93" i="21"/>
  <c r="H94" i="21"/>
  <c r="I93" i="21"/>
  <c r="K93" i="21"/>
  <c r="L93" i="21"/>
  <c r="F95" i="21"/>
  <c r="E95" i="21"/>
  <c r="D96" i="21"/>
  <c r="M94" i="21"/>
  <c r="K94" i="21"/>
  <c r="I94" i="21"/>
  <c r="J94" i="21"/>
  <c r="L94" i="21"/>
  <c r="H95" i="21"/>
  <c r="Q93" i="21"/>
  <c r="O93" i="21"/>
  <c r="P93" i="21"/>
  <c r="F96" i="21"/>
  <c r="D97" i="21"/>
  <c r="E96" i="21"/>
  <c r="Q94" i="21"/>
  <c r="O94" i="21"/>
  <c r="P94" i="21"/>
  <c r="I95" i="21"/>
  <c r="K95" i="21"/>
  <c r="M95" i="21"/>
  <c r="L95" i="21"/>
  <c r="H96" i="21"/>
  <c r="J95" i="21"/>
  <c r="D98" i="21"/>
  <c r="F97" i="21"/>
  <c r="E97" i="21"/>
  <c r="Q95" i="21"/>
  <c r="O95" i="21"/>
  <c r="P95" i="21"/>
  <c r="J96" i="21"/>
  <c r="I96" i="21"/>
  <c r="L96" i="21"/>
  <c r="K96" i="21"/>
  <c r="M96" i="21"/>
  <c r="H97" i="21"/>
  <c r="F98" i="21"/>
  <c r="D99" i="21"/>
  <c r="E98" i="21"/>
  <c r="O96" i="21"/>
  <c r="P96" i="21"/>
  <c r="Q96" i="21"/>
  <c r="J97" i="21"/>
  <c r="M97" i="21"/>
  <c r="H98" i="21"/>
  <c r="K97" i="21"/>
  <c r="I97" i="21"/>
  <c r="L97" i="21"/>
  <c r="E99" i="21"/>
  <c r="F99" i="21"/>
  <c r="D100" i="21"/>
  <c r="L98" i="21"/>
  <c r="H99" i="21"/>
  <c r="K98" i="21"/>
  <c r="M98" i="21"/>
  <c r="I98" i="21"/>
  <c r="J98" i="21"/>
  <c r="P97" i="21"/>
  <c r="O97" i="21"/>
  <c r="Q97" i="21"/>
  <c r="E100" i="21"/>
  <c r="D101" i="21"/>
  <c r="F100" i="21"/>
  <c r="K99" i="21"/>
  <c r="J99" i="21"/>
  <c r="I99" i="21"/>
  <c r="H100" i="21"/>
  <c r="M99" i="21"/>
  <c r="L99" i="21"/>
  <c r="O98" i="21"/>
  <c r="P98" i="21"/>
  <c r="Q98" i="21"/>
  <c r="F101" i="21"/>
  <c r="E101" i="21"/>
  <c r="D102" i="21"/>
  <c r="O99" i="21"/>
  <c r="Q99" i="21"/>
  <c r="P99" i="21"/>
  <c r="I100" i="21"/>
  <c r="H101" i="21"/>
  <c r="M100" i="21"/>
  <c r="K100" i="21"/>
  <c r="J100" i="21"/>
  <c r="L100" i="21"/>
  <c r="E102" i="21"/>
  <c r="D103" i="21"/>
  <c r="F102" i="21"/>
  <c r="P100" i="21"/>
  <c r="Q100" i="21"/>
  <c r="O100" i="21"/>
  <c r="I101" i="21"/>
  <c r="L101" i="21"/>
  <c r="M101" i="21"/>
  <c r="K101" i="21"/>
  <c r="J101" i="21"/>
  <c r="H102" i="21"/>
  <c r="F103" i="21"/>
  <c r="E103" i="21"/>
  <c r="D104" i="21"/>
  <c r="O101" i="21"/>
  <c r="Q101" i="21"/>
  <c r="P101" i="21"/>
  <c r="J102" i="21"/>
  <c r="L102" i="21"/>
  <c r="H103" i="21"/>
  <c r="K102" i="21"/>
  <c r="I102" i="21"/>
  <c r="M102" i="21"/>
  <c r="E104" i="21"/>
  <c r="D105" i="21"/>
  <c r="F104" i="21"/>
  <c r="J103" i="21"/>
  <c r="K103" i="21"/>
  <c r="H104" i="21"/>
  <c r="M103" i="21"/>
  <c r="L103" i="21"/>
  <c r="I103" i="21"/>
  <c r="O102" i="21"/>
  <c r="Q102" i="21"/>
  <c r="P102" i="21"/>
  <c r="D106" i="21"/>
  <c r="E105" i="21"/>
  <c r="F105" i="21"/>
  <c r="I104" i="21"/>
  <c r="J104" i="21"/>
  <c r="H105" i="21"/>
  <c r="L104" i="21"/>
  <c r="M104" i="21"/>
  <c r="K104" i="21"/>
  <c r="Q103" i="21"/>
  <c r="O103" i="21"/>
  <c r="P103" i="21"/>
  <c r="F106" i="21"/>
  <c r="D107" i="21"/>
  <c r="E106" i="21"/>
  <c r="P104" i="21"/>
  <c r="O104" i="21"/>
  <c r="Q104" i="21"/>
  <c r="H106" i="21"/>
  <c r="K105" i="21"/>
  <c r="L105" i="21"/>
  <c r="I105" i="21"/>
  <c r="M105" i="21"/>
  <c r="J105" i="21"/>
  <c r="F107" i="21"/>
  <c r="E107" i="21"/>
  <c r="D108" i="21"/>
  <c r="M106" i="21"/>
  <c r="J106" i="21"/>
  <c r="K106" i="21"/>
  <c r="I106" i="21"/>
  <c r="H107" i="21"/>
  <c r="L106" i="21"/>
  <c r="O105" i="21"/>
  <c r="Q105" i="21"/>
  <c r="P105" i="21"/>
  <c r="D109" i="21"/>
  <c r="E108" i="21"/>
  <c r="F108" i="21"/>
  <c r="O106" i="21"/>
  <c r="P106" i="21"/>
  <c r="Q106" i="21"/>
  <c r="K107" i="21"/>
  <c r="J107" i="21"/>
  <c r="M107" i="21"/>
  <c r="H108" i="21"/>
  <c r="L107" i="21"/>
  <c r="I107" i="21"/>
  <c r="F109" i="21"/>
  <c r="E109" i="21"/>
  <c r="D110" i="21"/>
  <c r="J108" i="21"/>
  <c r="M108" i="21"/>
  <c r="H109" i="21"/>
  <c r="L108" i="21"/>
  <c r="K108" i="21"/>
  <c r="I108" i="21"/>
  <c r="O107" i="21"/>
  <c r="Q107" i="21"/>
  <c r="P107" i="21"/>
  <c r="F110" i="21"/>
  <c r="D111" i="21"/>
  <c r="E110" i="21"/>
  <c r="L109" i="21"/>
  <c r="M109" i="21"/>
  <c r="I109" i="21"/>
  <c r="H110" i="21"/>
  <c r="K109" i="21"/>
  <c r="J109" i="21"/>
  <c r="P108" i="21"/>
  <c r="O108" i="21"/>
  <c r="Q108" i="21"/>
  <c r="E111" i="21"/>
  <c r="D112" i="21"/>
  <c r="F111" i="21"/>
  <c r="O109" i="21"/>
  <c r="P109" i="21"/>
  <c r="Q109" i="21"/>
  <c r="L110" i="21"/>
  <c r="K110" i="21"/>
  <c r="I110" i="21"/>
  <c r="J110" i="21"/>
  <c r="H111" i="21"/>
  <c r="M110" i="21"/>
  <c r="F112" i="21"/>
  <c r="D113" i="21"/>
  <c r="E112" i="21"/>
  <c r="Q110" i="21"/>
  <c r="O110" i="21"/>
  <c r="P110" i="21"/>
  <c r="K111" i="21"/>
  <c r="J111" i="21"/>
  <c r="L111" i="21"/>
  <c r="M111" i="21"/>
  <c r="H112" i="21"/>
  <c r="I111" i="21"/>
  <c r="E113" i="21"/>
  <c r="D114" i="21"/>
  <c r="F113" i="21"/>
  <c r="L112" i="21"/>
  <c r="K112" i="21"/>
  <c r="I112" i="21"/>
  <c r="J112" i="21"/>
  <c r="H113" i="21"/>
  <c r="M112" i="21"/>
  <c r="P111" i="21"/>
  <c r="Q111" i="21"/>
  <c r="O111" i="21"/>
  <c r="D115" i="21"/>
  <c r="F114" i="21"/>
  <c r="E114" i="21"/>
  <c r="Q112" i="21"/>
  <c r="O112" i="21"/>
  <c r="P112" i="21"/>
  <c r="H114" i="21"/>
  <c r="L113" i="21"/>
  <c r="I113" i="21"/>
  <c r="K113" i="21"/>
  <c r="M113" i="21"/>
  <c r="J113" i="21"/>
  <c r="D116" i="21"/>
  <c r="E115" i="21"/>
  <c r="F115" i="21"/>
  <c r="J114" i="21"/>
  <c r="M114" i="21"/>
  <c r="I114" i="21"/>
  <c r="K114" i="21"/>
  <c r="L114" i="21"/>
  <c r="H115" i="21"/>
  <c r="Q113" i="21"/>
  <c r="P113" i="21"/>
  <c r="O113" i="21"/>
  <c r="E116" i="21"/>
  <c r="D117" i="21"/>
  <c r="F116" i="21"/>
  <c r="P114" i="21"/>
  <c r="O114" i="21"/>
  <c r="Q114" i="21"/>
  <c r="K115" i="21"/>
  <c r="L115" i="21"/>
  <c r="M115" i="21"/>
  <c r="I115" i="21"/>
  <c r="H116" i="21"/>
  <c r="J115" i="21"/>
  <c r="D118" i="21"/>
  <c r="E117" i="21"/>
  <c r="F117" i="21"/>
  <c r="O115" i="21"/>
  <c r="P115" i="21"/>
  <c r="Q115" i="21"/>
  <c r="K116" i="21"/>
  <c r="J116" i="21"/>
  <c r="L116" i="21"/>
  <c r="M116" i="21"/>
  <c r="I116" i="21"/>
  <c r="H117" i="21"/>
  <c r="E118" i="21"/>
  <c r="D119" i="21"/>
  <c r="F118" i="21"/>
  <c r="Q116" i="21"/>
  <c r="O116" i="21"/>
  <c r="P116" i="21"/>
  <c r="K117" i="21"/>
  <c r="I117" i="21"/>
  <c r="H118" i="21"/>
  <c r="M117" i="21"/>
  <c r="L117" i="21"/>
  <c r="J117" i="21"/>
  <c r="D120" i="21"/>
  <c r="F119" i="21"/>
  <c r="E119" i="21"/>
  <c r="P117" i="21"/>
  <c r="O117" i="21"/>
  <c r="Q117" i="21"/>
  <c r="J118" i="21"/>
  <c r="H119" i="21"/>
  <c r="K118" i="21"/>
  <c r="L118" i="21"/>
  <c r="I118" i="21"/>
  <c r="M118" i="21"/>
  <c r="D121" i="21"/>
  <c r="E120" i="21"/>
  <c r="F120" i="21"/>
  <c r="I119" i="21"/>
  <c r="H120" i="21"/>
  <c r="K119" i="21"/>
  <c r="L119" i="21"/>
  <c r="J119" i="21"/>
  <c r="M119" i="21"/>
  <c r="O118" i="21"/>
  <c r="P118" i="21"/>
  <c r="Q118" i="21"/>
  <c r="E121" i="21"/>
  <c r="F121" i="21"/>
  <c r="D122" i="21"/>
  <c r="P119" i="21"/>
  <c r="O119" i="21"/>
  <c r="Q119" i="21"/>
  <c r="I120" i="21"/>
  <c r="L120" i="21"/>
  <c r="J120" i="21"/>
  <c r="H121" i="21"/>
  <c r="K120" i="21"/>
  <c r="M120" i="21"/>
  <c r="E122" i="21"/>
  <c r="F122" i="21"/>
  <c r="D123" i="21"/>
  <c r="P120" i="21"/>
  <c r="O120" i="21"/>
  <c r="Q120" i="21"/>
  <c r="I121" i="21"/>
  <c r="K121" i="21"/>
  <c r="H122" i="21"/>
  <c r="J121" i="21"/>
  <c r="M121" i="21"/>
  <c r="L121" i="21"/>
  <c r="F123" i="21"/>
  <c r="E123" i="21"/>
  <c r="D124" i="21"/>
  <c r="O121" i="21"/>
  <c r="Q121" i="21"/>
  <c r="P121" i="21"/>
  <c r="L122" i="21"/>
  <c r="I122" i="21"/>
  <c r="H123" i="21"/>
  <c r="M122" i="21"/>
  <c r="J122" i="21"/>
  <c r="K122" i="21"/>
  <c r="F124" i="21"/>
  <c r="D125" i="21"/>
  <c r="E124" i="21"/>
  <c r="Q122" i="21"/>
  <c r="O122" i="21"/>
  <c r="P122" i="21"/>
  <c r="M123" i="21"/>
  <c r="I123" i="21"/>
  <c r="L123" i="21"/>
  <c r="H124" i="21"/>
  <c r="J123" i="21"/>
  <c r="K123" i="21"/>
  <c r="F125" i="21"/>
  <c r="E125" i="21"/>
  <c r="D126" i="21"/>
  <c r="O123" i="21"/>
  <c r="Q123" i="21"/>
  <c r="P123" i="21"/>
  <c r="L124" i="21"/>
  <c r="K124" i="21"/>
  <c r="M124" i="21"/>
  <c r="J124" i="21"/>
  <c r="I124" i="21"/>
  <c r="H125" i="21"/>
  <c r="F126" i="21"/>
  <c r="D127" i="21"/>
  <c r="E126" i="21"/>
  <c r="O124" i="21"/>
  <c r="Q124" i="21"/>
  <c r="P124" i="21"/>
  <c r="I125" i="21"/>
  <c r="J125" i="21"/>
  <c r="M125" i="21"/>
  <c r="H126" i="21"/>
  <c r="L125" i="21"/>
  <c r="K125" i="21"/>
  <c r="D128" i="21"/>
  <c r="F127" i="21"/>
  <c r="E127" i="21"/>
  <c r="P125" i="21"/>
  <c r="Q125" i="21"/>
  <c r="O125" i="21"/>
  <c r="K126" i="21"/>
  <c r="I126" i="21"/>
  <c r="J126" i="21"/>
  <c r="H127" i="21"/>
  <c r="L126" i="21"/>
  <c r="M126" i="21"/>
  <c r="F128" i="21"/>
  <c r="D129" i="21"/>
  <c r="E128" i="21"/>
  <c r="O126" i="21"/>
  <c r="Q126" i="21"/>
  <c r="P126" i="21"/>
  <c r="K127" i="21"/>
  <c r="L127" i="21"/>
  <c r="I127" i="21"/>
  <c r="H128" i="21"/>
  <c r="M127" i="21"/>
  <c r="J127" i="21"/>
  <c r="D130" i="21"/>
  <c r="E129" i="21"/>
  <c r="F129" i="21"/>
  <c r="P127" i="21"/>
  <c r="Q127" i="21"/>
  <c r="O127" i="21"/>
  <c r="M128" i="21"/>
  <c r="I128" i="21"/>
  <c r="L128" i="21"/>
  <c r="J128" i="21"/>
  <c r="K128" i="21"/>
  <c r="H129" i="21"/>
  <c r="F130" i="21"/>
  <c r="E130" i="21"/>
  <c r="D131" i="21"/>
  <c r="Q128" i="21"/>
  <c r="P128" i="21"/>
  <c r="O128" i="21"/>
  <c r="L129" i="21"/>
  <c r="J129" i="21"/>
  <c r="I129" i="21"/>
  <c r="H130" i="21"/>
  <c r="K129" i="21"/>
  <c r="M129" i="21"/>
  <c r="D132" i="21"/>
  <c r="E131" i="21"/>
  <c r="F131" i="21"/>
  <c r="Q129" i="21"/>
  <c r="O129" i="21"/>
  <c r="P129" i="21"/>
  <c r="I130" i="21"/>
  <c r="K130" i="21"/>
  <c r="L130" i="21"/>
  <c r="J130" i="21"/>
  <c r="H131" i="21"/>
  <c r="M130" i="21"/>
  <c r="D133" i="21"/>
  <c r="F132" i="21"/>
  <c r="E132" i="21"/>
  <c r="O130" i="21"/>
  <c r="P130" i="21"/>
  <c r="Q130" i="21"/>
  <c r="I131" i="21"/>
  <c r="M131" i="21"/>
  <c r="H132" i="21"/>
  <c r="K131" i="21"/>
  <c r="J131" i="21"/>
  <c r="L131" i="21"/>
  <c r="F133" i="21"/>
  <c r="D134" i="21"/>
  <c r="E133" i="21"/>
  <c r="Q131" i="21"/>
  <c r="P131" i="21"/>
  <c r="O131" i="21"/>
  <c r="I132" i="21"/>
  <c r="M132" i="21"/>
  <c r="K132" i="21"/>
  <c r="J132" i="21"/>
  <c r="L132" i="21"/>
  <c r="H133" i="21"/>
  <c r="D135" i="21"/>
  <c r="E134" i="21"/>
  <c r="F134" i="21"/>
  <c r="Q132" i="21"/>
  <c r="P132" i="21"/>
  <c r="O132" i="21"/>
  <c r="L133" i="21"/>
  <c r="H134" i="21"/>
  <c r="I133" i="21"/>
  <c r="K133" i="21"/>
  <c r="M133" i="21"/>
  <c r="J133" i="21"/>
  <c r="E135" i="21"/>
  <c r="F135" i="21"/>
  <c r="D136" i="21"/>
  <c r="M134" i="21"/>
  <c r="H135" i="21"/>
  <c r="L134" i="21"/>
  <c r="I134" i="21"/>
  <c r="J134" i="21"/>
  <c r="K134" i="21"/>
  <c r="P133" i="21"/>
  <c r="Q133" i="21"/>
  <c r="O133" i="21"/>
  <c r="F136" i="21"/>
  <c r="D137" i="21"/>
  <c r="E136" i="21"/>
  <c r="J135" i="21"/>
  <c r="K135" i="21"/>
  <c r="H136" i="21"/>
  <c r="M135" i="21"/>
  <c r="I135" i="21"/>
  <c r="L135" i="21"/>
  <c r="O134" i="21"/>
  <c r="Q134" i="21"/>
  <c r="P134" i="21"/>
  <c r="E137" i="21"/>
  <c r="D138" i="21"/>
  <c r="F137" i="21"/>
  <c r="I136" i="21"/>
  <c r="J136" i="21"/>
  <c r="M136" i="21"/>
  <c r="H137" i="21"/>
  <c r="K136" i="21"/>
  <c r="L136" i="21"/>
  <c r="Q135" i="21"/>
  <c r="P135" i="21"/>
  <c r="O135" i="21"/>
  <c r="F138" i="21"/>
  <c r="D139" i="21"/>
  <c r="E138" i="21"/>
  <c r="P136" i="21"/>
  <c r="O136" i="21"/>
  <c r="Q136" i="21"/>
  <c r="L137" i="21"/>
  <c r="J137" i="21"/>
  <c r="K137" i="21"/>
  <c r="H138" i="21"/>
  <c r="M137" i="21"/>
  <c r="I137" i="21"/>
  <c r="D140" i="21"/>
  <c r="F139" i="21"/>
  <c r="E139" i="21"/>
  <c r="K138" i="21"/>
  <c r="L138" i="21"/>
  <c r="I138" i="21"/>
  <c r="J138" i="21"/>
  <c r="H139" i="21"/>
  <c r="M138" i="21"/>
  <c r="Q137" i="21"/>
  <c r="O137" i="21"/>
  <c r="P137" i="21"/>
  <c r="D141" i="21"/>
  <c r="F140" i="21"/>
  <c r="E140" i="21"/>
  <c r="O138" i="21"/>
  <c r="Q138" i="21"/>
  <c r="P138" i="21"/>
  <c r="I139" i="21"/>
  <c r="H140" i="21"/>
  <c r="L139" i="21"/>
  <c r="K139" i="21"/>
  <c r="M139" i="21"/>
  <c r="J139" i="21"/>
  <c r="E141" i="21"/>
  <c r="F141" i="21"/>
  <c r="D142" i="21"/>
  <c r="Q139" i="21"/>
  <c r="P139" i="21"/>
  <c r="O139" i="21"/>
  <c r="K140" i="21"/>
  <c r="L140" i="21"/>
  <c r="I140" i="21"/>
  <c r="J140" i="21"/>
  <c r="M140" i="21"/>
  <c r="H141" i="21"/>
  <c r="E142" i="21"/>
  <c r="D143" i="21"/>
  <c r="F142" i="21"/>
  <c r="Q140" i="21"/>
  <c r="P140" i="21"/>
  <c r="O140" i="21"/>
  <c r="J141" i="21"/>
  <c r="L141" i="21"/>
  <c r="I141" i="21"/>
  <c r="M141" i="21"/>
  <c r="H142" i="21"/>
  <c r="K141" i="21"/>
  <c r="F143" i="21"/>
  <c r="E143" i="21"/>
  <c r="D144" i="21"/>
  <c r="P141" i="21"/>
  <c r="O141" i="21"/>
  <c r="Q141" i="21"/>
  <c r="K142" i="21"/>
  <c r="H143" i="21"/>
  <c r="M142" i="21"/>
  <c r="L142" i="21"/>
  <c r="I142" i="21"/>
  <c r="J142" i="21"/>
  <c r="D145" i="21"/>
  <c r="E144" i="21"/>
  <c r="F144" i="21"/>
  <c r="L143" i="21"/>
  <c r="I143" i="21"/>
  <c r="J143" i="21"/>
  <c r="M143" i="21"/>
  <c r="H144" i="21"/>
  <c r="K143" i="21"/>
  <c r="P142" i="21"/>
  <c r="Q142" i="21"/>
  <c r="O142" i="21"/>
  <c r="E145" i="21"/>
  <c r="F145" i="21"/>
  <c r="D146" i="21"/>
  <c r="Q143" i="21"/>
  <c r="P143" i="21"/>
  <c r="O143" i="21"/>
  <c r="I144" i="21"/>
  <c r="K144" i="21"/>
  <c r="H145" i="21"/>
  <c r="J144" i="21"/>
  <c r="L144" i="21"/>
  <c r="M144" i="21"/>
  <c r="E146" i="21"/>
  <c r="D147" i="21"/>
  <c r="F146" i="21"/>
  <c r="P144" i="21"/>
  <c r="Q144" i="21"/>
  <c r="O144" i="21"/>
  <c r="L145" i="21"/>
  <c r="H146" i="21"/>
  <c r="M145" i="21"/>
  <c r="I145" i="21"/>
  <c r="J145" i="21"/>
  <c r="K145" i="21"/>
  <c r="E147" i="21"/>
  <c r="D148" i="21"/>
  <c r="F147" i="21"/>
  <c r="I146" i="21"/>
  <c r="L146" i="21"/>
  <c r="J146" i="21"/>
  <c r="H147" i="21"/>
  <c r="K146" i="21"/>
  <c r="M146" i="21"/>
  <c r="Q145" i="21"/>
  <c r="P145" i="21"/>
  <c r="O145" i="21"/>
  <c r="D149" i="21"/>
  <c r="E148" i="21"/>
  <c r="F148" i="21"/>
  <c r="O146" i="21"/>
  <c r="Q146" i="21"/>
  <c r="P146" i="21"/>
  <c r="L147" i="21"/>
  <c r="I147" i="21"/>
  <c r="J147" i="21"/>
  <c r="K147" i="21"/>
  <c r="M147" i="21"/>
  <c r="H148" i="21"/>
  <c r="F149" i="21"/>
  <c r="D150" i="21"/>
  <c r="E149" i="21"/>
  <c r="P147" i="21"/>
  <c r="O147" i="21"/>
  <c r="Q147" i="21"/>
  <c r="M148" i="21"/>
  <c r="L148" i="21"/>
  <c r="I148" i="21"/>
  <c r="J148" i="21"/>
  <c r="H149" i="21"/>
  <c r="K148" i="21"/>
  <c r="D151" i="21"/>
  <c r="F150" i="21"/>
  <c r="E150" i="21"/>
  <c r="O148" i="21"/>
  <c r="Q148" i="21"/>
  <c r="P148" i="21"/>
  <c r="M149" i="21"/>
  <c r="J149" i="21"/>
  <c r="L149" i="21"/>
  <c r="K149" i="21"/>
  <c r="I149" i="21"/>
  <c r="H150" i="21"/>
  <c r="D152" i="21"/>
  <c r="E151" i="21"/>
  <c r="F151" i="21"/>
  <c r="Q149" i="21"/>
  <c r="P149" i="21"/>
  <c r="O149" i="21"/>
  <c r="K150" i="21"/>
  <c r="H151" i="21"/>
  <c r="L150" i="21"/>
  <c r="J150" i="21"/>
  <c r="I150" i="21"/>
  <c r="M150" i="21"/>
  <c r="D153" i="21"/>
  <c r="E152" i="21"/>
  <c r="F152" i="21"/>
  <c r="J151" i="21"/>
  <c r="M151" i="21"/>
  <c r="I151" i="21"/>
  <c r="K151" i="21"/>
  <c r="L151" i="21"/>
  <c r="H152" i="21"/>
  <c r="O150" i="21"/>
  <c r="P150" i="21"/>
  <c r="Q150" i="21"/>
  <c r="D154" i="21"/>
  <c r="F153" i="21"/>
  <c r="E153" i="21"/>
  <c r="O151" i="21"/>
  <c r="Q151" i="21"/>
  <c r="P151" i="21"/>
  <c r="H153" i="21"/>
  <c r="I152" i="21"/>
  <c r="J152" i="21"/>
  <c r="K152" i="21"/>
  <c r="M152" i="21"/>
  <c r="L152" i="21"/>
  <c r="D155" i="21"/>
  <c r="F154" i="21"/>
  <c r="E154" i="21"/>
  <c r="M153" i="21"/>
  <c r="H154" i="21"/>
  <c r="K153" i="21"/>
  <c r="J153" i="21"/>
  <c r="I153" i="21"/>
  <c r="L153" i="21"/>
  <c r="P152" i="21"/>
  <c r="O152" i="21"/>
  <c r="Q152" i="21"/>
  <c r="D156" i="21"/>
  <c r="E155" i="21"/>
  <c r="F155" i="21"/>
  <c r="J154" i="21"/>
  <c r="I154" i="21"/>
  <c r="K154" i="21"/>
  <c r="L154" i="21"/>
  <c r="M154" i="21"/>
  <c r="H155" i="21"/>
  <c r="Q153" i="21"/>
  <c r="P153" i="21"/>
  <c r="O153" i="21"/>
  <c r="D157" i="21"/>
  <c r="F156" i="21"/>
  <c r="E156" i="21"/>
  <c r="Q154" i="21"/>
  <c r="P154" i="21"/>
  <c r="O154" i="21"/>
  <c r="J155" i="21"/>
  <c r="M155" i="21"/>
  <c r="L155" i="21"/>
  <c r="H156" i="21"/>
  <c r="K155" i="21"/>
  <c r="I155" i="21"/>
  <c r="D158" i="21"/>
  <c r="E157" i="21"/>
  <c r="F157" i="21"/>
  <c r="J156" i="21"/>
  <c r="K156" i="21"/>
  <c r="H157" i="21"/>
  <c r="M156" i="21"/>
  <c r="I156" i="21"/>
  <c r="L156" i="21"/>
  <c r="P155" i="21"/>
  <c r="Q155" i="21"/>
  <c r="O155" i="21"/>
  <c r="D159" i="21"/>
  <c r="E158" i="21"/>
  <c r="F158" i="21"/>
  <c r="I157" i="21"/>
  <c r="H158" i="21"/>
  <c r="K157" i="21"/>
  <c r="L157" i="21"/>
  <c r="M157" i="21"/>
  <c r="J157" i="21"/>
  <c r="P156" i="21"/>
  <c r="O156" i="21"/>
  <c r="Q156" i="21"/>
  <c r="D160" i="21"/>
  <c r="F159" i="21"/>
  <c r="E159" i="21"/>
  <c r="Q157" i="21"/>
  <c r="O157" i="21"/>
  <c r="P157" i="21"/>
  <c r="I158" i="21"/>
  <c r="J158" i="21"/>
  <c r="H159" i="21"/>
  <c r="L158" i="21"/>
  <c r="K158" i="21"/>
  <c r="M158" i="21"/>
  <c r="F160" i="21"/>
  <c r="E160" i="21"/>
  <c r="D161" i="21"/>
  <c r="O158" i="21"/>
  <c r="P158" i="21"/>
  <c r="Q158" i="21"/>
  <c r="K159" i="21"/>
  <c r="L159" i="21"/>
  <c r="J159" i="21"/>
  <c r="I159" i="21"/>
  <c r="H160" i="21"/>
  <c r="M159" i="21"/>
  <c r="F161" i="21"/>
  <c r="E161" i="21"/>
  <c r="D162" i="21"/>
  <c r="P159" i="21"/>
  <c r="Q159" i="21"/>
  <c r="O159" i="21"/>
  <c r="J160" i="21"/>
  <c r="K160" i="21"/>
  <c r="L160" i="21"/>
  <c r="H161" i="21"/>
  <c r="I160" i="21"/>
  <c r="M160" i="21"/>
  <c r="E162" i="21"/>
  <c r="D163" i="21"/>
  <c r="F162" i="21"/>
  <c r="K161" i="21"/>
  <c r="J161" i="21"/>
  <c r="L161" i="21"/>
  <c r="M161" i="21"/>
  <c r="I161" i="21"/>
  <c r="H162" i="21"/>
  <c r="Q160" i="21"/>
  <c r="O160" i="21"/>
  <c r="P160" i="21"/>
  <c r="E163" i="21"/>
  <c r="F163" i="21"/>
  <c r="D164" i="21"/>
  <c r="P161" i="21"/>
  <c r="Q161" i="21"/>
  <c r="O161" i="21"/>
  <c r="K162" i="21"/>
  <c r="J162" i="21"/>
  <c r="M162" i="21"/>
  <c r="L162" i="21"/>
  <c r="I162" i="21"/>
  <c r="H163" i="21"/>
  <c r="D165" i="21"/>
  <c r="F164" i="21"/>
  <c r="E164" i="21"/>
  <c r="O162" i="21"/>
  <c r="Q162" i="21"/>
  <c r="P162" i="21"/>
  <c r="J163" i="21"/>
  <c r="M163" i="21"/>
  <c r="H164" i="21"/>
  <c r="I163" i="21"/>
  <c r="K163" i="21"/>
  <c r="L163" i="21"/>
  <c r="D166" i="21"/>
  <c r="F165" i="21"/>
  <c r="E165" i="21"/>
  <c r="L164" i="21"/>
  <c r="J164" i="21"/>
  <c r="I164" i="21"/>
  <c r="K164" i="21"/>
  <c r="H165" i="21"/>
  <c r="M164" i="21"/>
  <c r="P163" i="21"/>
  <c r="O163" i="21"/>
  <c r="Q163" i="21"/>
  <c r="D167" i="21"/>
  <c r="E166" i="21"/>
  <c r="F166" i="21"/>
  <c r="Q164" i="21"/>
  <c r="P164" i="21"/>
  <c r="O164" i="21"/>
  <c r="L165" i="21"/>
  <c r="J165" i="21"/>
  <c r="K165" i="21"/>
  <c r="H166" i="21"/>
  <c r="M165" i="21"/>
  <c r="I165" i="21"/>
  <c r="E167" i="21"/>
  <c r="F167" i="21"/>
  <c r="D168" i="21"/>
  <c r="J166" i="21"/>
  <c r="M166" i="21"/>
  <c r="K166" i="21"/>
  <c r="I166" i="21"/>
  <c r="H167" i="21"/>
  <c r="L166" i="21"/>
  <c r="Q165" i="21"/>
  <c r="P165" i="21"/>
  <c r="O165" i="21"/>
  <c r="F168" i="21"/>
  <c r="D169" i="21"/>
  <c r="E168" i="21"/>
  <c r="P166" i="21"/>
  <c r="Q166" i="21"/>
  <c r="O166" i="21"/>
  <c r="J167" i="21"/>
  <c r="I167" i="21"/>
  <c r="H168" i="21"/>
  <c r="M167" i="21"/>
  <c r="K167" i="21"/>
  <c r="L167" i="21"/>
  <c r="D170" i="21"/>
  <c r="F169" i="21"/>
  <c r="E169" i="21"/>
  <c r="Q167" i="21"/>
  <c r="O167" i="21"/>
  <c r="P167" i="21"/>
  <c r="K168" i="21"/>
  <c r="M168" i="21"/>
  <c r="L168" i="21"/>
  <c r="H169" i="21"/>
  <c r="J168" i="21"/>
  <c r="I168" i="21"/>
  <c r="F170" i="21"/>
  <c r="E170" i="21"/>
  <c r="D171" i="21"/>
  <c r="H170" i="21"/>
  <c r="J169" i="21"/>
  <c r="I169" i="21"/>
  <c r="M169" i="21"/>
  <c r="L169" i="21"/>
  <c r="K169" i="21"/>
  <c r="P168" i="21"/>
  <c r="O168" i="21"/>
  <c r="Q168" i="21"/>
  <c r="E171" i="21"/>
  <c r="F171" i="21"/>
  <c r="D172" i="21"/>
  <c r="J170" i="21"/>
  <c r="H171" i="21"/>
  <c r="L170" i="21"/>
  <c r="M170" i="21"/>
  <c r="K170" i="21"/>
  <c r="I170" i="21"/>
  <c r="P169" i="21"/>
  <c r="Q169" i="21"/>
  <c r="O169" i="21"/>
  <c r="D173" i="21"/>
  <c r="E172" i="21"/>
  <c r="F172" i="21"/>
  <c r="I171" i="21"/>
  <c r="K171" i="21"/>
  <c r="J171" i="21"/>
  <c r="M171" i="21"/>
  <c r="H172" i="21"/>
  <c r="L171" i="21"/>
  <c r="Q170" i="21"/>
  <c r="P170" i="21"/>
  <c r="O170" i="21"/>
  <c r="E173" i="21"/>
  <c r="D174" i="21"/>
  <c r="F173" i="21"/>
  <c r="P171" i="21"/>
  <c r="O171" i="21"/>
  <c r="Q171" i="21"/>
  <c r="H173" i="21"/>
  <c r="M172" i="21"/>
  <c r="K172" i="21"/>
  <c r="I172" i="21"/>
  <c r="J172" i="21"/>
  <c r="L172" i="21"/>
  <c r="D175" i="21"/>
  <c r="F174" i="21"/>
  <c r="E174" i="21"/>
  <c r="L173" i="21"/>
  <c r="I173" i="21"/>
  <c r="H174" i="21"/>
  <c r="K173" i="21"/>
  <c r="M173" i="21"/>
  <c r="J173" i="21"/>
  <c r="O172" i="21"/>
  <c r="Q172" i="21"/>
  <c r="P172" i="21"/>
  <c r="D176" i="21"/>
  <c r="E175" i="21"/>
  <c r="F175" i="21"/>
  <c r="Q173" i="21"/>
  <c r="P173" i="21"/>
  <c r="O173" i="21"/>
  <c r="I174" i="21"/>
  <c r="M174" i="21"/>
  <c r="L174" i="21"/>
  <c r="J174" i="21"/>
  <c r="H175" i="21"/>
  <c r="K174" i="21"/>
  <c r="F176" i="21"/>
  <c r="E176" i="21"/>
  <c r="D177" i="21"/>
  <c r="O174" i="21"/>
  <c r="P174" i="21"/>
  <c r="Q174" i="21"/>
  <c r="M175" i="21"/>
  <c r="I175" i="21"/>
  <c r="L175" i="21"/>
  <c r="H176" i="21"/>
  <c r="K175" i="21"/>
  <c r="J175" i="21"/>
  <c r="E177" i="21"/>
  <c r="D178" i="21"/>
  <c r="F177" i="21"/>
  <c r="Q175" i="21"/>
  <c r="O175" i="21"/>
  <c r="P175" i="21"/>
  <c r="M176" i="21"/>
  <c r="I176" i="21"/>
  <c r="K176" i="21"/>
  <c r="J176" i="21"/>
  <c r="H177" i="21"/>
  <c r="L176" i="21"/>
  <c r="F178" i="21"/>
  <c r="D179" i="21"/>
  <c r="E178" i="21"/>
  <c r="O176" i="21"/>
  <c r="Q176" i="21"/>
  <c r="P176" i="21"/>
  <c r="M177" i="21"/>
  <c r="K177" i="21"/>
  <c r="L177" i="21"/>
  <c r="I177" i="21"/>
  <c r="J177" i="21"/>
  <c r="H178" i="21"/>
  <c r="E179" i="21"/>
  <c r="D180" i="21"/>
  <c r="F179" i="21"/>
  <c r="O177" i="21"/>
  <c r="Q177" i="21"/>
  <c r="P177" i="21"/>
  <c r="L178" i="21"/>
  <c r="K178" i="21"/>
  <c r="J178" i="21"/>
  <c r="M178" i="21"/>
  <c r="I178" i="21"/>
  <c r="H179" i="21"/>
  <c r="F180" i="21"/>
  <c r="E180" i="21"/>
  <c r="D181" i="21"/>
  <c r="Q178" i="21"/>
  <c r="O178" i="21"/>
  <c r="P178" i="21"/>
  <c r="K179" i="21"/>
  <c r="J179" i="21"/>
  <c r="I179" i="21"/>
  <c r="M179" i="21"/>
  <c r="L179" i="21"/>
  <c r="H180" i="21"/>
  <c r="D182" i="21"/>
  <c r="E181" i="21"/>
  <c r="F181" i="21"/>
  <c r="O179" i="21"/>
  <c r="P179" i="21"/>
  <c r="Q179" i="21"/>
  <c r="H181" i="21"/>
  <c r="L180" i="21"/>
  <c r="I180" i="21"/>
  <c r="M180" i="21"/>
  <c r="K180" i="21"/>
  <c r="J180" i="21"/>
  <c r="E182" i="21"/>
  <c r="F182" i="21"/>
  <c r="D183" i="21"/>
  <c r="J181" i="21"/>
  <c r="I181" i="21"/>
  <c r="M181" i="21"/>
  <c r="L181" i="21"/>
  <c r="K181" i="21"/>
  <c r="H182" i="21"/>
  <c r="P180" i="21"/>
  <c r="Q180" i="21"/>
  <c r="O180" i="21"/>
  <c r="F183" i="21"/>
  <c r="D184" i="21"/>
  <c r="E183" i="21"/>
  <c r="P181" i="21"/>
  <c r="O181" i="21"/>
  <c r="Q181" i="21"/>
  <c r="M182" i="21"/>
  <c r="J182" i="21"/>
  <c r="L182" i="21"/>
  <c r="I182" i="21"/>
  <c r="H183" i="21"/>
  <c r="K182" i="21"/>
  <c r="D185" i="21"/>
  <c r="E184" i="21"/>
  <c r="F184" i="21"/>
  <c r="Q182" i="21"/>
  <c r="O182" i="21"/>
  <c r="P182" i="21"/>
  <c r="J183" i="21"/>
  <c r="L183" i="21"/>
  <c r="H184" i="21"/>
  <c r="K183" i="21"/>
  <c r="M183" i="21"/>
  <c r="I183" i="21"/>
  <c r="F185" i="21"/>
  <c r="E185" i="21"/>
  <c r="D186" i="21"/>
  <c r="L184" i="21"/>
  <c r="H185" i="21"/>
  <c r="I184" i="21"/>
  <c r="K184" i="21"/>
  <c r="M184" i="21"/>
  <c r="J184" i="21"/>
  <c r="O183" i="21"/>
  <c r="Q183" i="21"/>
  <c r="P183" i="21"/>
  <c r="D187" i="21"/>
  <c r="F186" i="21"/>
  <c r="E186" i="21"/>
  <c r="H186" i="21"/>
  <c r="I185" i="21"/>
  <c r="L185" i="21"/>
  <c r="M185" i="21"/>
  <c r="K185" i="21"/>
  <c r="J185" i="21"/>
  <c r="O184" i="21"/>
  <c r="P184" i="21"/>
  <c r="Q184" i="21"/>
  <c r="D188" i="21"/>
  <c r="E187" i="21"/>
  <c r="F187" i="21"/>
  <c r="M186" i="21"/>
  <c r="K186" i="21"/>
  <c r="I186" i="21"/>
  <c r="J186" i="21"/>
  <c r="L186" i="21"/>
  <c r="H187" i="21"/>
  <c r="P185" i="21"/>
  <c r="Q185" i="21"/>
  <c r="O185" i="21"/>
  <c r="E188" i="21"/>
  <c r="D189" i="21"/>
  <c r="F188" i="21"/>
  <c r="Q186" i="21"/>
  <c r="P186" i="21"/>
  <c r="O186" i="21"/>
  <c r="I187" i="21"/>
  <c r="L187" i="21"/>
  <c r="J187" i="21"/>
  <c r="K187" i="21"/>
  <c r="H188" i="21"/>
  <c r="M187" i="21"/>
  <c r="F189" i="21"/>
  <c r="E189" i="21"/>
  <c r="D190" i="21"/>
  <c r="O187" i="21"/>
  <c r="P187" i="21"/>
  <c r="Q187" i="21"/>
  <c r="H189" i="21"/>
  <c r="I188" i="21"/>
  <c r="M188" i="21"/>
  <c r="K188" i="21"/>
  <c r="J188" i="21"/>
  <c r="L188" i="21"/>
  <c r="F190" i="21"/>
  <c r="E190" i="21"/>
  <c r="D191" i="21"/>
  <c r="M189" i="21"/>
  <c r="K189" i="21"/>
  <c r="J189" i="21"/>
  <c r="H190" i="21"/>
  <c r="I189" i="21"/>
  <c r="L189" i="21"/>
  <c r="Q188" i="21"/>
  <c r="P188" i="21"/>
  <c r="O188" i="21"/>
  <c r="D192" i="21"/>
  <c r="E191" i="21"/>
  <c r="F191" i="21"/>
  <c r="L190" i="21"/>
  <c r="I190" i="21"/>
  <c r="M190" i="21"/>
  <c r="K190" i="21"/>
  <c r="J190" i="21"/>
  <c r="H191" i="21"/>
  <c r="O189" i="21"/>
  <c r="Q189" i="21"/>
  <c r="P189" i="21"/>
  <c r="F192" i="21"/>
  <c r="D193" i="21"/>
  <c r="E192" i="21"/>
  <c r="O190" i="21"/>
  <c r="Q190" i="21"/>
  <c r="P190" i="21"/>
  <c r="H192" i="21"/>
  <c r="L191" i="21"/>
  <c r="I191" i="21"/>
  <c r="J191" i="21"/>
  <c r="M191" i="21"/>
  <c r="K191" i="21"/>
  <c r="E193" i="21"/>
  <c r="F193" i="21"/>
  <c r="D194" i="21"/>
  <c r="L192" i="21"/>
  <c r="J192" i="21"/>
  <c r="H193" i="21"/>
  <c r="I192" i="21"/>
  <c r="K192" i="21"/>
  <c r="M192" i="21"/>
  <c r="Q191" i="21"/>
  <c r="O191" i="21"/>
  <c r="P191" i="21"/>
  <c r="D195" i="21"/>
  <c r="F194" i="21"/>
  <c r="E194" i="21"/>
  <c r="J193" i="21"/>
  <c r="K193" i="21"/>
  <c r="L193" i="21"/>
  <c r="M193" i="21"/>
  <c r="I193" i="21"/>
  <c r="H194" i="21"/>
  <c r="P192" i="21"/>
  <c r="O192" i="21"/>
  <c r="Q192" i="21"/>
  <c r="F195" i="21"/>
  <c r="D196" i="21"/>
  <c r="E195" i="21"/>
  <c r="Q193" i="21"/>
  <c r="P193" i="21"/>
  <c r="O193" i="21"/>
  <c r="I194" i="21"/>
  <c r="J194" i="21"/>
  <c r="M194" i="21"/>
  <c r="K194" i="21"/>
  <c r="L194" i="21"/>
  <c r="H195" i="21"/>
  <c r="F196" i="21"/>
  <c r="D197" i="21"/>
  <c r="E196" i="21"/>
  <c r="P194" i="21"/>
  <c r="O194" i="21"/>
  <c r="Q194" i="21"/>
  <c r="I195" i="21"/>
  <c r="K195" i="21"/>
  <c r="H196" i="21"/>
  <c r="J195" i="21"/>
  <c r="M195" i="21"/>
  <c r="L195" i="21"/>
  <c r="E197" i="21"/>
  <c r="D198" i="21"/>
  <c r="F197" i="21"/>
  <c r="Q195" i="21"/>
  <c r="O195" i="21"/>
  <c r="P195" i="21"/>
  <c r="I196" i="21"/>
  <c r="M196" i="21"/>
  <c r="H197" i="21"/>
  <c r="J196" i="21"/>
  <c r="K196" i="21"/>
  <c r="L196" i="21"/>
  <c r="F198" i="21"/>
  <c r="E198" i="21"/>
  <c r="D199" i="21"/>
  <c r="Q196" i="21"/>
  <c r="O196" i="21"/>
  <c r="P196" i="21"/>
  <c r="M197" i="21"/>
  <c r="I197" i="21"/>
  <c r="K197" i="21"/>
  <c r="L197" i="21"/>
  <c r="H198" i="21"/>
  <c r="J197" i="21"/>
  <c r="D200" i="21"/>
  <c r="F199" i="21"/>
  <c r="E199" i="21"/>
  <c r="Q197" i="21"/>
  <c r="O197" i="21"/>
  <c r="P197" i="21"/>
  <c r="J198" i="21"/>
  <c r="M198" i="21"/>
  <c r="K198" i="21"/>
  <c r="L198" i="21"/>
  <c r="H199" i="21"/>
  <c r="I198" i="21"/>
  <c r="D201" i="21"/>
  <c r="E200" i="21"/>
  <c r="F200" i="21"/>
  <c r="H200" i="21"/>
  <c r="K199" i="21"/>
  <c r="I199" i="21"/>
  <c r="L199" i="21"/>
  <c r="M199" i="21"/>
  <c r="J199" i="21"/>
  <c r="Q198" i="21"/>
  <c r="P198" i="21"/>
  <c r="O198" i="21"/>
  <c r="E201" i="21"/>
  <c r="F201" i="21"/>
  <c r="D202" i="21"/>
  <c r="K200" i="21"/>
  <c r="H201" i="21"/>
  <c r="I200" i="21"/>
  <c r="M200" i="21"/>
  <c r="L200" i="21"/>
  <c r="J200" i="21"/>
  <c r="Q199" i="21"/>
  <c r="O199" i="21"/>
  <c r="P199" i="21"/>
  <c r="E202" i="21"/>
  <c r="D203" i="21"/>
  <c r="F202" i="21"/>
  <c r="J201" i="21"/>
  <c r="H202" i="21"/>
  <c r="L201" i="21"/>
  <c r="M201" i="21"/>
  <c r="I201" i="21"/>
  <c r="K201" i="21"/>
  <c r="O200" i="21"/>
  <c r="P200" i="21"/>
  <c r="Q200" i="21"/>
  <c r="D204" i="21"/>
  <c r="F203" i="21"/>
  <c r="E203" i="21"/>
  <c r="I202" i="21"/>
  <c r="M202" i="21"/>
  <c r="J202" i="21"/>
  <c r="K202" i="21"/>
  <c r="L202" i="21"/>
  <c r="H203" i="21"/>
  <c r="O201" i="21"/>
  <c r="Q201" i="21"/>
  <c r="P201" i="21"/>
  <c r="F204" i="21"/>
  <c r="D205" i="21"/>
  <c r="E204" i="21"/>
  <c r="O202" i="21"/>
  <c r="P202" i="21"/>
  <c r="Q202" i="21"/>
  <c r="L203" i="21"/>
  <c r="H204" i="21"/>
  <c r="J203" i="21"/>
  <c r="I203" i="21"/>
  <c r="K203" i="21"/>
  <c r="M203" i="21"/>
  <c r="F205" i="21"/>
  <c r="D206" i="21"/>
  <c r="E205" i="21"/>
  <c r="J204" i="21"/>
  <c r="L204" i="21"/>
  <c r="H205" i="21"/>
  <c r="K204" i="21"/>
  <c r="M204" i="21"/>
  <c r="I204" i="21"/>
  <c r="O203" i="21"/>
  <c r="P203" i="21"/>
  <c r="Q203" i="21"/>
  <c r="E206" i="21"/>
  <c r="D207" i="21"/>
  <c r="F206" i="21"/>
  <c r="L205" i="21"/>
  <c r="K205" i="21"/>
  <c r="I205" i="21"/>
  <c r="M205" i="21"/>
  <c r="J205" i="21"/>
  <c r="H206" i="21"/>
  <c r="Q204" i="21"/>
  <c r="O204" i="21"/>
  <c r="P204" i="21"/>
  <c r="F207" i="21"/>
  <c r="D208" i="21"/>
  <c r="E207" i="21"/>
  <c r="O205" i="21"/>
  <c r="P205" i="21"/>
  <c r="Q205" i="21"/>
  <c r="I206" i="21"/>
  <c r="H207" i="21"/>
  <c r="J206" i="21"/>
  <c r="M206" i="21"/>
  <c r="K206" i="21"/>
  <c r="L206" i="21"/>
  <c r="E208" i="21"/>
  <c r="F208" i="21"/>
  <c r="D209" i="21"/>
  <c r="O206" i="21"/>
  <c r="P206" i="21"/>
  <c r="Q206" i="21"/>
  <c r="K207" i="21"/>
  <c r="H208" i="21"/>
  <c r="L207" i="21"/>
  <c r="J207" i="21"/>
  <c r="M207" i="21"/>
  <c r="I207" i="21"/>
  <c r="F209" i="21"/>
  <c r="E209" i="21"/>
  <c r="D210" i="21"/>
  <c r="I208" i="21"/>
  <c r="M208" i="21"/>
  <c r="K208" i="21"/>
  <c r="L208" i="21"/>
  <c r="H209" i="21"/>
  <c r="J208" i="21"/>
  <c r="Q207" i="21"/>
  <c r="P207" i="21"/>
  <c r="O207" i="21"/>
  <c r="F210" i="21"/>
  <c r="E210" i="21"/>
  <c r="D211" i="21"/>
  <c r="P208" i="21"/>
  <c r="Q208" i="21"/>
  <c r="O208" i="21"/>
  <c r="K209" i="21"/>
  <c r="I209" i="21"/>
  <c r="L209" i="21"/>
  <c r="H210" i="21"/>
  <c r="M209" i="21"/>
  <c r="J209" i="21"/>
  <c r="E211" i="21"/>
  <c r="D212" i="21"/>
  <c r="F211" i="21"/>
  <c r="O209" i="21"/>
  <c r="P209" i="21"/>
  <c r="Q209" i="21"/>
  <c r="L210" i="21"/>
  <c r="M210" i="21"/>
  <c r="K210" i="21"/>
  <c r="I210" i="21"/>
  <c r="H211" i="21"/>
  <c r="J210" i="21"/>
  <c r="F212" i="21"/>
  <c r="D213" i="21"/>
  <c r="E212" i="21"/>
  <c r="Q210" i="21"/>
  <c r="P210" i="21"/>
  <c r="O210" i="21"/>
  <c r="H212" i="21"/>
  <c r="K211" i="21"/>
  <c r="J211" i="21"/>
  <c r="L211" i="21"/>
  <c r="I211" i="21"/>
  <c r="M211" i="21"/>
  <c r="F213" i="21"/>
  <c r="D214" i="21"/>
  <c r="E213" i="21"/>
  <c r="L212" i="21"/>
  <c r="M212" i="21"/>
  <c r="K212" i="21"/>
  <c r="I212" i="21"/>
  <c r="J212" i="21"/>
  <c r="H213" i="21"/>
  <c r="O211" i="21"/>
  <c r="Q211" i="21"/>
  <c r="P211" i="21"/>
  <c r="F214" i="21"/>
  <c r="E214" i="21"/>
  <c r="D215" i="21"/>
  <c r="O212" i="21"/>
  <c r="P212" i="21"/>
  <c r="Q212" i="21"/>
  <c r="H214" i="21"/>
  <c r="J213" i="21"/>
  <c r="M213" i="21"/>
  <c r="K213" i="21"/>
  <c r="L213" i="21"/>
  <c r="I213" i="21"/>
  <c r="D216" i="21"/>
  <c r="E215" i="21"/>
  <c r="F215" i="21"/>
  <c r="J214" i="21"/>
  <c r="K214" i="21"/>
  <c r="L214" i="21"/>
  <c r="I214" i="21"/>
  <c r="H215" i="21"/>
  <c r="M214" i="21"/>
  <c r="P213" i="21"/>
  <c r="O213" i="21"/>
  <c r="Q213" i="21"/>
  <c r="F216" i="21"/>
  <c r="D217" i="21"/>
  <c r="E216" i="21"/>
  <c r="P214" i="21"/>
  <c r="Q214" i="21"/>
  <c r="O214" i="21"/>
  <c r="I215" i="21"/>
  <c r="K215" i="21"/>
  <c r="J215" i="21"/>
  <c r="L215" i="21"/>
  <c r="H216" i="21"/>
  <c r="M215" i="21"/>
  <c r="F217" i="21"/>
  <c r="E217" i="21"/>
  <c r="D218" i="21"/>
  <c r="P215" i="21"/>
  <c r="Q215" i="21"/>
  <c r="O215" i="21"/>
  <c r="M216" i="21"/>
  <c r="J216" i="21"/>
  <c r="H217" i="21"/>
  <c r="L216" i="21"/>
  <c r="I216" i="21"/>
  <c r="K216" i="21"/>
  <c r="F218" i="21"/>
  <c r="D219" i="21"/>
  <c r="E218" i="21"/>
  <c r="M217" i="21"/>
  <c r="K217" i="21"/>
  <c r="H218" i="21"/>
  <c r="L217" i="21"/>
  <c r="J217" i="21"/>
  <c r="I217" i="21"/>
  <c r="P216" i="21"/>
  <c r="O216" i="21"/>
  <c r="Q216" i="21"/>
  <c r="F219" i="21"/>
  <c r="D220" i="21"/>
  <c r="E219" i="21"/>
  <c r="K218" i="21"/>
  <c r="L218" i="21"/>
  <c r="M218" i="21"/>
  <c r="H219" i="21"/>
  <c r="J218" i="21"/>
  <c r="I218" i="21"/>
  <c r="P217" i="21"/>
  <c r="O217" i="21"/>
  <c r="Q217" i="21"/>
  <c r="E220" i="21"/>
  <c r="D221" i="21"/>
  <c r="F220" i="21"/>
  <c r="M219" i="21"/>
  <c r="L219" i="21"/>
  <c r="J219" i="21"/>
  <c r="I219" i="21"/>
  <c r="K219" i="21"/>
  <c r="H220" i="21"/>
  <c r="Q218" i="21"/>
  <c r="O218" i="21"/>
  <c r="P218" i="21"/>
  <c r="E221" i="21"/>
  <c r="D222" i="21"/>
  <c r="F221" i="21"/>
  <c r="Q219" i="21"/>
  <c r="O219" i="21"/>
  <c r="P219" i="21"/>
  <c r="K220" i="21"/>
  <c r="M220" i="21"/>
  <c r="H221" i="21"/>
  <c r="I220" i="21"/>
  <c r="J220" i="21"/>
  <c r="L220" i="21"/>
  <c r="D223" i="21"/>
  <c r="F222" i="21"/>
  <c r="E222" i="21"/>
  <c r="M221" i="21"/>
  <c r="I221" i="21"/>
  <c r="J221" i="21"/>
  <c r="H222" i="21"/>
  <c r="K221" i="21"/>
  <c r="L221" i="21"/>
  <c r="P220" i="21"/>
  <c r="O220" i="21"/>
  <c r="Q220" i="21"/>
  <c r="D224" i="21"/>
  <c r="E223" i="21"/>
  <c r="F223" i="21"/>
  <c r="O221" i="21"/>
  <c r="Q221" i="21"/>
  <c r="P221" i="21"/>
  <c r="L222" i="21"/>
  <c r="J222" i="21"/>
  <c r="M222" i="21"/>
  <c r="I222" i="21"/>
  <c r="H223" i="21"/>
  <c r="K222" i="21"/>
  <c r="E224" i="21"/>
  <c r="D225" i="21"/>
  <c r="F224" i="21"/>
  <c r="O222" i="21"/>
  <c r="Q222" i="21"/>
  <c r="P222" i="21"/>
  <c r="K223" i="21"/>
  <c r="M223" i="21"/>
  <c r="L223" i="21"/>
  <c r="J223" i="21"/>
  <c r="I223" i="21"/>
  <c r="H224" i="21"/>
  <c r="E225" i="21"/>
  <c r="D226" i="21"/>
  <c r="F225" i="21"/>
  <c r="P223" i="21"/>
  <c r="O223" i="21"/>
  <c r="Q223" i="21"/>
  <c r="L224" i="21"/>
  <c r="I224" i="21"/>
  <c r="H225" i="21"/>
  <c r="J224" i="21"/>
  <c r="M224" i="21"/>
  <c r="K224" i="21"/>
  <c r="F226" i="21"/>
  <c r="D227" i="21"/>
  <c r="E226" i="21"/>
  <c r="Q224" i="21"/>
  <c r="O224" i="21"/>
  <c r="P224" i="21"/>
  <c r="M225" i="21"/>
  <c r="L225" i="21"/>
  <c r="H226" i="21"/>
  <c r="K225" i="21"/>
  <c r="I225" i="21"/>
  <c r="J225" i="21"/>
  <c r="E227" i="21"/>
  <c r="D228" i="21"/>
  <c r="F227" i="21"/>
  <c r="J226" i="21"/>
  <c r="L226" i="21"/>
  <c r="M226" i="21"/>
  <c r="K226" i="21"/>
  <c r="H227" i="21"/>
  <c r="I226" i="21"/>
  <c r="P225" i="21"/>
  <c r="Q225" i="21"/>
  <c r="O225" i="21"/>
  <c r="D229" i="21"/>
  <c r="F228" i="21"/>
  <c r="E228" i="21"/>
  <c r="M227" i="21"/>
  <c r="I227" i="21"/>
  <c r="H228" i="21"/>
  <c r="J227" i="21"/>
  <c r="K227" i="21"/>
  <c r="L227" i="21"/>
  <c r="P226" i="21"/>
  <c r="Q226" i="21"/>
  <c r="O226" i="21"/>
  <c r="E229" i="21"/>
  <c r="D230" i="21"/>
  <c r="F229" i="21"/>
  <c r="P227" i="21"/>
  <c r="Q227" i="21"/>
  <c r="O227" i="21"/>
  <c r="H229" i="21"/>
  <c r="M228" i="21"/>
  <c r="I228" i="21"/>
  <c r="L228" i="21"/>
  <c r="K228" i="21"/>
  <c r="J228" i="21"/>
  <c r="E230" i="21"/>
  <c r="D231" i="21"/>
  <c r="F230" i="21"/>
  <c r="H230" i="21"/>
  <c r="I229" i="21"/>
  <c r="K229" i="21"/>
  <c r="J229" i="21"/>
  <c r="L229" i="21"/>
  <c r="M229" i="21"/>
  <c r="P228" i="21"/>
  <c r="Q228" i="21"/>
  <c r="O228" i="21"/>
  <c r="E231" i="21"/>
  <c r="D232" i="21"/>
  <c r="F231" i="21"/>
  <c r="M230" i="21"/>
  <c r="L230" i="21"/>
  <c r="J230" i="21"/>
  <c r="K230" i="21"/>
  <c r="I230" i="21"/>
  <c r="H231" i="21"/>
  <c r="Q229" i="21"/>
  <c r="O229" i="21"/>
  <c r="P229" i="21"/>
  <c r="F232" i="21"/>
  <c r="D233" i="21"/>
  <c r="E232" i="21"/>
  <c r="O230" i="21"/>
  <c r="P230" i="21"/>
  <c r="Q230" i="21"/>
  <c r="M231" i="21"/>
  <c r="H232" i="21"/>
  <c r="L231" i="21"/>
  <c r="I231" i="21"/>
  <c r="K231" i="21"/>
  <c r="J231" i="21"/>
  <c r="D234" i="21"/>
  <c r="F233" i="21"/>
  <c r="E233" i="21"/>
  <c r="L232" i="21"/>
  <c r="M232" i="21"/>
  <c r="K232" i="21"/>
  <c r="H233" i="21"/>
  <c r="I232" i="21"/>
  <c r="J232" i="21"/>
  <c r="P231" i="21"/>
  <c r="O231" i="21"/>
  <c r="Q231" i="21"/>
  <c r="D235" i="21"/>
  <c r="F234" i="21"/>
  <c r="E234" i="21"/>
  <c r="H234" i="21"/>
  <c r="I233" i="21"/>
  <c r="M233" i="21"/>
  <c r="K233" i="21"/>
  <c r="J233" i="21"/>
  <c r="L233" i="21"/>
  <c r="O232" i="21"/>
  <c r="P232" i="21"/>
  <c r="Q232" i="21"/>
  <c r="E235" i="21"/>
  <c r="D236" i="21"/>
  <c r="F235" i="21"/>
  <c r="K234" i="21"/>
  <c r="L234" i="21"/>
  <c r="M234" i="21"/>
  <c r="H235" i="21"/>
  <c r="I234" i="21"/>
  <c r="J234" i="21"/>
  <c r="P233" i="21"/>
  <c r="O233" i="21"/>
  <c r="Q233" i="21"/>
  <c r="D237" i="21"/>
  <c r="F236" i="21"/>
  <c r="E236" i="21"/>
  <c r="K235" i="21"/>
  <c r="J235" i="21"/>
  <c r="L235" i="21"/>
  <c r="H236" i="21"/>
  <c r="I235" i="21"/>
  <c r="M235" i="21"/>
  <c r="O234" i="21"/>
  <c r="P234" i="21"/>
  <c r="Q234" i="21"/>
  <c r="D238" i="21"/>
  <c r="F237" i="21"/>
  <c r="E237" i="21"/>
  <c r="H237" i="21"/>
  <c r="L236" i="21"/>
  <c r="K236" i="21"/>
  <c r="J236" i="21"/>
  <c r="M236" i="21"/>
  <c r="I236" i="21"/>
  <c r="P235" i="21"/>
  <c r="O235" i="21"/>
  <c r="Q235" i="21"/>
  <c r="E238" i="21"/>
  <c r="D239" i="21"/>
  <c r="F238" i="21"/>
  <c r="I237" i="21"/>
  <c r="L237" i="21"/>
  <c r="K237" i="21"/>
  <c r="H238" i="21"/>
  <c r="M237" i="21"/>
  <c r="J237" i="21"/>
  <c r="O236" i="21"/>
  <c r="P236" i="21"/>
  <c r="Q236" i="21"/>
  <c r="F239" i="21"/>
  <c r="D240" i="21"/>
  <c r="E239" i="21"/>
  <c r="O237" i="21"/>
  <c r="P237" i="21"/>
  <c r="Q237" i="21"/>
  <c r="K238" i="21"/>
  <c r="I238" i="21"/>
  <c r="H239" i="21"/>
  <c r="J238" i="21"/>
  <c r="M238" i="21"/>
  <c r="L238" i="21"/>
  <c r="D241" i="21"/>
  <c r="E240" i="21"/>
  <c r="F240" i="21"/>
  <c r="P238" i="21"/>
  <c r="O238" i="21"/>
  <c r="Q238" i="21"/>
  <c r="L239" i="21"/>
  <c r="J239" i="21"/>
  <c r="I239" i="21"/>
  <c r="K239" i="21"/>
  <c r="M239" i="21"/>
  <c r="H240" i="21"/>
  <c r="D242" i="21"/>
  <c r="F241" i="21"/>
  <c r="E241" i="21"/>
  <c r="Q239" i="21"/>
  <c r="O239" i="21"/>
  <c r="P239" i="21"/>
  <c r="J240" i="21"/>
  <c r="K240" i="21"/>
  <c r="L240" i="21"/>
  <c r="H241" i="21"/>
  <c r="M240" i="21"/>
  <c r="I240" i="21"/>
  <c r="E242" i="21"/>
  <c r="D243" i="21"/>
  <c r="F242" i="21"/>
  <c r="K241" i="21"/>
  <c r="I241" i="21"/>
  <c r="J241" i="21"/>
  <c r="M241" i="21"/>
  <c r="L241" i="21"/>
  <c r="H242" i="21"/>
  <c r="Q240" i="21"/>
  <c r="P240" i="21"/>
  <c r="O240" i="21"/>
  <c r="D244" i="21"/>
  <c r="F243" i="21"/>
  <c r="E243" i="21"/>
  <c r="Q241" i="21"/>
  <c r="O241" i="21"/>
  <c r="P241" i="21"/>
  <c r="K242" i="21"/>
  <c r="J242" i="21"/>
  <c r="L242" i="21"/>
  <c r="M242" i="21"/>
  <c r="I242" i="21"/>
  <c r="H243" i="21"/>
  <c r="E244" i="21"/>
  <c r="D245" i="21"/>
  <c r="F244" i="21"/>
  <c r="Q242" i="21"/>
  <c r="O242" i="21"/>
  <c r="P242" i="21"/>
  <c r="I243" i="21"/>
  <c r="J243" i="21"/>
  <c r="M243" i="21"/>
  <c r="H244" i="21"/>
  <c r="L243" i="21"/>
  <c r="K243" i="21"/>
  <c r="F245" i="21"/>
  <c r="D246" i="21"/>
  <c r="E245" i="21"/>
  <c r="Q243" i="21"/>
  <c r="O243" i="21"/>
  <c r="P243" i="21"/>
  <c r="L244" i="21"/>
  <c r="J244" i="21"/>
  <c r="I244" i="21"/>
  <c r="H245" i="21"/>
  <c r="K244" i="21"/>
  <c r="M244" i="21"/>
  <c r="F246" i="21"/>
  <c r="D247" i="21"/>
  <c r="E246" i="21"/>
  <c r="O244" i="21"/>
  <c r="Q244" i="21"/>
  <c r="P244" i="21"/>
  <c r="I245" i="21"/>
  <c r="H246" i="21"/>
  <c r="J245" i="21"/>
  <c r="L245" i="21"/>
  <c r="M245" i="21"/>
  <c r="K245" i="21"/>
  <c r="E247" i="21"/>
  <c r="D248" i="21"/>
  <c r="F247" i="21"/>
  <c r="P245" i="21"/>
  <c r="Q245" i="21"/>
  <c r="O245" i="21"/>
  <c r="L246" i="21"/>
  <c r="I246" i="21"/>
  <c r="M246" i="21"/>
  <c r="H247" i="21"/>
  <c r="J246" i="21"/>
  <c r="K246" i="21"/>
  <c r="D249" i="21"/>
  <c r="E248" i="21"/>
  <c r="F248" i="21"/>
  <c r="Q246" i="21"/>
  <c r="P246" i="21"/>
  <c r="O246" i="21"/>
  <c r="J247" i="21"/>
  <c r="I247" i="21"/>
  <c r="H248" i="21"/>
  <c r="K247" i="21"/>
  <c r="M247" i="21"/>
  <c r="L247" i="21"/>
  <c r="E249" i="21"/>
  <c r="D250" i="21"/>
  <c r="F249" i="21"/>
  <c r="P247" i="21"/>
  <c r="O247" i="21"/>
  <c r="Q247" i="21"/>
  <c r="L248" i="21"/>
  <c r="H249" i="21"/>
  <c r="M248" i="21"/>
  <c r="I248" i="21"/>
  <c r="J248" i="21"/>
  <c r="K248" i="21"/>
  <c r="E250" i="21"/>
  <c r="D251" i="21"/>
  <c r="F250" i="21"/>
  <c r="M249" i="21"/>
  <c r="J249" i="21"/>
  <c r="H250" i="21"/>
  <c r="L249" i="21"/>
  <c r="I249" i="21"/>
  <c r="K249" i="21"/>
  <c r="Q248" i="21"/>
  <c r="O248" i="21"/>
  <c r="P248" i="21"/>
  <c r="D252" i="21"/>
  <c r="F251" i="21"/>
  <c r="E251" i="21"/>
  <c r="K250" i="21"/>
  <c r="J250" i="21"/>
  <c r="L250" i="21"/>
  <c r="H251" i="21"/>
  <c r="I250" i="21"/>
  <c r="M250" i="21"/>
  <c r="Q249" i="21"/>
  <c r="P249" i="21"/>
  <c r="O249" i="21"/>
  <c r="F252" i="21"/>
  <c r="E252" i="21"/>
  <c r="D253" i="21"/>
  <c r="I251" i="21"/>
  <c r="M251" i="21"/>
  <c r="L251" i="21"/>
  <c r="K251" i="21"/>
  <c r="H252" i="21"/>
  <c r="J251" i="21"/>
  <c r="Q250" i="21"/>
  <c r="O250" i="21"/>
  <c r="P250" i="21"/>
  <c r="E253" i="21"/>
  <c r="F253" i="21"/>
  <c r="D254" i="21"/>
  <c r="Q251" i="21"/>
  <c r="O251" i="21"/>
  <c r="P251" i="21"/>
  <c r="M252" i="21"/>
  <c r="J252" i="21"/>
  <c r="K252" i="21"/>
  <c r="I252" i="21"/>
  <c r="L252" i="21"/>
  <c r="H253" i="21"/>
  <c r="E254" i="21"/>
  <c r="D255" i="21"/>
  <c r="F254" i="21"/>
  <c r="P252" i="21"/>
  <c r="Q252" i="21"/>
  <c r="O252" i="21"/>
  <c r="J253" i="21"/>
  <c r="L253" i="21"/>
  <c r="K253" i="21"/>
  <c r="I253" i="21"/>
  <c r="H254" i="21"/>
  <c r="M253" i="21"/>
  <c r="D256" i="21"/>
  <c r="F255" i="21"/>
  <c r="E255" i="21"/>
  <c r="P253" i="21"/>
  <c r="O253" i="21"/>
  <c r="Q253" i="21"/>
  <c r="M254" i="21"/>
  <c r="L254" i="21"/>
  <c r="K254" i="21"/>
  <c r="I254" i="21"/>
  <c r="H255" i="21"/>
  <c r="J254" i="21"/>
  <c r="D257" i="21"/>
  <c r="E256" i="21"/>
  <c r="F256" i="21"/>
  <c r="Q254" i="21"/>
  <c r="O254" i="21"/>
  <c r="P254" i="21"/>
  <c r="M255" i="21"/>
  <c r="L255" i="21"/>
  <c r="K255" i="21"/>
  <c r="I255" i="21"/>
  <c r="H256" i="21"/>
  <c r="J255" i="21"/>
  <c r="E257" i="21"/>
  <c r="F257" i="21"/>
  <c r="D258" i="21"/>
  <c r="Q255" i="21"/>
  <c r="O255" i="21"/>
  <c r="P255" i="21"/>
  <c r="K256" i="21"/>
  <c r="L256" i="21"/>
  <c r="J256" i="21"/>
  <c r="H257" i="21"/>
  <c r="M256" i="21"/>
  <c r="I256" i="21"/>
  <c r="E258" i="21"/>
  <c r="D259" i="21"/>
  <c r="F258" i="21"/>
  <c r="M257" i="21"/>
  <c r="K257" i="21"/>
  <c r="J257" i="21"/>
  <c r="L257" i="21"/>
  <c r="H258" i="21"/>
  <c r="I257" i="21"/>
  <c r="O256" i="21"/>
  <c r="Q256" i="21"/>
  <c r="P256" i="21"/>
  <c r="F259" i="21"/>
  <c r="E259" i="21"/>
  <c r="D260" i="21"/>
  <c r="H259" i="21"/>
  <c r="M258" i="21"/>
  <c r="I258" i="21"/>
  <c r="K258" i="21"/>
  <c r="J258" i="21"/>
  <c r="L258" i="21"/>
  <c r="Q257" i="21"/>
  <c r="P257" i="21"/>
  <c r="O257" i="21"/>
  <c r="F260" i="21"/>
  <c r="E260" i="21"/>
  <c r="D261" i="21"/>
  <c r="K259" i="21"/>
  <c r="L259" i="21"/>
  <c r="M259" i="21"/>
  <c r="J259" i="21"/>
  <c r="H260" i="21"/>
  <c r="I259" i="21"/>
  <c r="Q258" i="21"/>
  <c r="O258" i="21"/>
  <c r="P258" i="21"/>
  <c r="E261" i="21"/>
  <c r="D262" i="21"/>
  <c r="F261" i="21"/>
  <c r="L260" i="21"/>
  <c r="K260" i="21"/>
  <c r="J260" i="21"/>
  <c r="I260" i="21"/>
  <c r="H261" i="21"/>
  <c r="M260" i="21"/>
  <c r="Q259" i="21"/>
  <c r="O259" i="21"/>
  <c r="P259" i="21"/>
  <c r="D263" i="21"/>
  <c r="E262" i="21"/>
  <c r="F262" i="21"/>
  <c r="Q260" i="21"/>
  <c r="P260" i="21"/>
  <c r="O260" i="21"/>
  <c r="M261" i="21"/>
  <c r="I261" i="21"/>
  <c r="H262" i="21"/>
  <c r="K261" i="21"/>
  <c r="J261" i="21"/>
  <c r="L261" i="21"/>
  <c r="E263" i="21"/>
  <c r="F263" i="21"/>
  <c r="D264" i="21"/>
  <c r="P261" i="21"/>
  <c r="Q261" i="21"/>
  <c r="O261" i="21"/>
  <c r="J262" i="21"/>
  <c r="I262" i="21"/>
  <c r="K262" i="21"/>
  <c r="H263" i="21"/>
  <c r="M262" i="21"/>
  <c r="L262" i="21"/>
  <c r="D265" i="21"/>
  <c r="E264" i="21"/>
  <c r="F264" i="21"/>
  <c r="Q262" i="21"/>
  <c r="P262" i="21"/>
  <c r="O262" i="21"/>
  <c r="J263" i="21"/>
  <c r="M263" i="21"/>
  <c r="I263" i="21"/>
  <c r="L263" i="21"/>
  <c r="K263" i="21"/>
  <c r="H264" i="21"/>
  <c r="F265" i="21"/>
  <c r="E265" i="21"/>
  <c r="D266" i="21"/>
  <c r="P263" i="21"/>
  <c r="O263" i="21"/>
  <c r="Q263" i="21"/>
  <c r="M264" i="21"/>
  <c r="J264" i="21"/>
  <c r="I264" i="21"/>
  <c r="H265" i="21"/>
  <c r="L264" i="21"/>
  <c r="K264" i="21"/>
  <c r="E266" i="21"/>
  <c r="D267" i="21"/>
  <c r="F266" i="21"/>
  <c r="O264" i="21"/>
  <c r="P264" i="21"/>
  <c r="Q264" i="21"/>
  <c r="J265" i="21"/>
  <c r="L265" i="21"/>
  <c r="I265" i="21"/>
  <c r="K265" i="21"/>
  <c r="H266" i="21"/>
  <c r="M265" i="21"/>
  <c r="F267" i="21"/>
  <c r="E267" i="21"/>
  <c r="D268" i="21"/>
  <c r="P265" i="21"/>
  <c r="O265" i="21"/>
  <c r="Q265" i="21"/>
  <c r="J266" i="21"/>
  <c r="M266" i="21"/>
  <c r="K266" i="21"/>
  <c r="I266" i="21"/>
  <c r="L266" i="21"/>
  <c r="H267" i="21"/>
  <c r="D269" i="21"/>
  <c r="E268" i="21"/>
  <c r="F268" i="21"/>
  <c r="P266" i="21"/>
  <c r="O266" i="21"/>
  <c r="Q266" i="21"/>
  <c r="J267" i="21"/>
  <c r="H268" i="21"/>
  <c r="L267" i="21"/>
  <c r="M267" i="21"/>
  <c r="I267" i="21"/>
  <c r="K267" i="21"/>
  <c r="D270" i="21"/>
  <c r="E269" i="21"/>
  <c r="F269" i="21"/>
  <c r="H269" i="21"/>
  <c r="M268" i="21"/>
  <c r="J268" i="21"/>
  <c r="K268" i="21"/>
  <c r="L268" i="21"/>
  <c r="I268" i="21"/>
  <c r="P267" i="21"/>
  <c r="O267" i="21"/>
  <c r="Q267" i="21"/>
  <c r="F270" i="21"/>
  <c r="D271" i="21"/>
  <c r="E270" i="21"/>
  <c r="L269" i="21"/>
  <c r="H270" i="21"/>
  <c r="M269" i="21"/>
  <c r="K269" i="21"/>
  <c r="J269" i="21"/>
  <c r="I269" i="21"/>
  <c r="P268" i="21"/>
  <c r="Q268" i="21"/>
  <c r="O268" i="21"/>
  <c r="E271" i="21"/>
  <c r="F271" i="21"/>
  <c r="D272" i="21"/>
  <c r="I270" i="21"/>
  <c r="K270" i="21"/>
  <c r="J270" i="21"/>
  <c r="L270" i="21"/>
  <c r="H271" i="21"/>
  <c r="M270" i="21"/>
  <c r="Q269" i="21"/>
  <c r="P269" i="21"/>
  <c r="O269" i="21"/>
  <c r="E272" i="21"/>
  <c r="D273" i="21"/>
  <c r="F272" i="21"/>
  <c r="P270" i="21"/>
  <c r="Q270" i="21"/>
  <c r="O270" i="21"/>
  <c r="H272" i="21"/>
  <c r="K271" i="21"/>
  <c r="L271" i="21"/>
  <c r="I271" i="21"/>
  <c r="M271" i="21"/>
  <c r="J271" i="21"/>
  <c r="D274" i="21"/>
  <c r="E273" i="21"/>
  <c r="F273" i="21"/>
  <c r="H273" i="21"/>
  <c r="M272" i="21"/>
  <c r="I272" i="21"/>
  <c r="J272" i="21"/>
  <c r="K272" i="21"/>
  <c r="L272" i="21"/>
  <c r="P271" i="21"/>
  <c r="O271" i="21"/>
  <c r="Q271" i="21"/>
  <c r="D275" i="21"/>
  <c r="E274" i="21"/>
  <c r="F274" i="21"/>
  <c r="K273" i="21"/>
  <c r="H274" i="21"/>
  <c r="J273" i="21"/>
  <c r="L273" i="21"/>
  <c r="I273" i="21"/>
  <c r="M273" i="21"/>
  <c r="O272" i="21"/>
  <c r="P272" i="21"/>
  <c r="Q272" i="21"/>
  <c r="F275" i="21"/>
  <c r="D276" i="21"/>
  <c r="E275" i="21"/>
  <c r="J274" i="21"/>
  <c r="L274" i="21"/>
  <c r="H275" i="21"/>
  <c r="M274" i="21"/>
  <c r="K274" i="21"/>
  <c r="I274" i="21"/>
  <c r="Q273" i="21"/>
  <c r="O273" i="21"/>
  <c r="P273" i="21"/>
  <c r="D277" i="21"/>
  <c r="E276" i="21"/>
  <c r="F276" i="21"/>
  <c r="K275" i="21"/>
  <c r="H276" i="21"/>
  <c r="M275" i="21"/>
  <c r="I275" i="21"/>
  <c r="L275" i="21"/>
  <c r="J275" i="21"/>
  <c r="O274" i="21"/>
  <c r="P274" i="21"/>
  <c r="Q274" i="21"/>
  <c r="D278" i="21"/>
  <c r="E277" i="21"/>
  <c r="F277" i="21"/>
  <c r="I276" i="21"/>
  <c r="H277" i="21"/>
  <c r="K276" i="21"/>
  <c r="J276" i="21"/>
  <c r="M276" i="21"/>
  <c r="L276" i="21"/>
  <c r="P275" i="21"/>
  <c r="O275" i="21"/>
  <c r="Q275" i="21"/>
  <c r="D279" i="21"/>
  <c r="F278" i="21"/>
  <c r="E278" i="21"/>
  <c r="O276" i="21"/>
  <c r="Q276" i="21"/>
  <c r="P276" i="21"/>
  <c r="M277" i="21"/>
  <c r="H278" i="21"/>
  <c r="J277" i="21"/>
  <c r="K277" i="21"/>
  <c r="I277" i="21"/>
  <c r="L277" i="21"/>
  <c r="F279" i="21"/>
  <c r="D280" i="21"/>
  <c r="E279" i="21"/>
  <c r="I278" i="21"/>
  <c r="L278" i="21"/>
  <c r="K278" i="21"/>
  <c r="M278" i="21"/>
  <c r="H279" i="21"/>
  <c r="J278" i="21"/>
  <c r="Q277" i="21"/>
  <c r="O277" i="21"/>
  <c r="P277" i="21"/>
  <c r="E280" i="21"/>
  <c r="F280" i="21"/>
  <c r="D281" i="21"/>
  <c r="P278" i="21"/>
  <c r="O278" i="21"/>
  <c r="Q278" i="21"/>
  <c r="M279" i="21"/>
  <c r="J279" i="21"/>
  <c r="I279" i="21"/>
  <c r="H280" i="21"/>
  <c r="K279" i="21"/>
  <c r="L279" i="21"/>
  <c r="D282" i="21"/>
  <c r="E281" i="21"/>
  <c r="F281" i="21"/>
  <c r="O279" i="21"/>
  <c r="Q279" i="21"/>
  <c r="P279" i="21"/>
  <c r="I280" i="21"/>
  <c r="L280" i="21"/>
  <c r="K280" i="21"/>
  <c r="J280" i="21"/>
  <c r="H281" i="21"/>
  <c r="M280" i="21"/>
  <c r="F282" i="21"/>
  <c r="D283" i="21"/>
  <c r="E282" i="21"/>
  <c r="Q280" i="21"/>
  <c r="O280" i="21"/>
  <c r="P280" i="21"/>
  <c r="H282" i="21"/>
  <c r="K281" i="21"/>
  <c r="I281" i="21"/>
  <c r="J281" i="21"/>
  <c r="M281" i="21"/>
  <c r="L281" i="21"/>
  <c r="D284" i="21"/>
  <c r="E283" i="21"/>
  <c r="F283" i="21"/>
  <c r="M282" i="21"/>
  <c r="J282" i="21"/>
  <c r="L282" i="21"/>
  <c r="K282" i="21"/>
  <c r="I282" i="21"/>
  <c r="H283" i="21"/>
  <c r="Q281" i="21"/>
  <c r="P281" i="21"/>
  <c r="O281" i="21"/>
  <c r="F284" i="21"/>
  <c r="D285" i="21"/>
  <c r="E284" i="21"/>
  <c r="Q282" i="21"/>
  <c r="P282" i="21"/>
  <c r="O282" i="21"/>
  <c r="I283" i="21"/>
  <c r="L283" i="21"/>
  <c r="J283" i="21"/>
  <c r="K283" i="21"/>
  <c r="H284" i="21"/>
  <c r="M283" i="21"/>
  <c r="E285" i="21"/>
  <c r="D286" i="21"/>
  <c r="F285" i="21"/>
  <c r="Q283" i="21"/>
  <c r="P283" i="21"/>
  <c r="O283" i="21"/>
  <c r="H285" i="21"/>
  <c r="L284" i="21"/>
  <c r="I284" i="21"/>
  <c r="J284" i="21"/>
  <c r="K284" i="21"/>
  <c r="M284" i="21"/>
  <c r="D287" i="21"/>
  <c r="F286" i="21"/>
  <c r="E286" i="21"/>
  <c r="M285" i="21"/>
  <c r="K285" i="21"/>
  <c r="L285" i="21"/>
  <c r="J285" i="21"/>
  <c r="I285" i="21"/>
  <c r="H286" i="21"/>
  <c r="O284" i="21"/>
  <c r="P284" i="21"/>
  <c r="Q284" i="21"/>
  <c r="F287" i="21"/>
  <c r="E287" i="21"/>
  <c r="D288" i="21"/>
  <c r="O285" i="21"/>
  <c r="P285" i="21"/>
  <c r="Q285" i="21"/>
  <c r="H287" i="21"/>
  <c r="I286" i="21"/>
  <c r="J286" i="21"/>
  <c r="M286" i="21"/>
  <c r="L286" i="21"/>
  <c r="K286" i="21"/>
  <c r="F288" i="21"/>
  <c r="D289" i="21"/>
  <c r="E288" i="21"/>
  <c r="L287" i="21"/>
  <c r="J287" i="21"/>
  <c r="M287" i="21"/>
  <c r="H288" i="21"/>
  <c r="I287" i="21"/>
  <c r="K287" i="21"/>
  <c r="Q286" i="21"/>
  <c r="P286" i="21"/>
  <c r="O286" i="21"/>
  <c r="E289" i="21"/>
  <c r="F289" i="21"/>
  <c r="D290" i="21"/>
  <c r="J288" i="21"/>
  <c r="M288" i="21"/>
  <c r="K288" i="21"/>
  <c r="L288" i="21"/>
  <c r="I288" i="21"/>
  <c r="H289" i="21"/>
  <c r="O287" i="21"/>
  <c r="P287" i="21"/>
  <c r="Q287" i="21"/>
  <c r="D291" i="21"/>
  <c r="F290" i="21"/>
  <c r="E290" i="21"/>
  <c r="P288" i="21"/>
  <c r="Q288" i="21"/>
  <c r="O288" i="21"/>
  <c r="I289" i="21"/>
  <c r="L289" i="21"/>
  <c r="H290" i="21"/>
  <c r="M289" i="21"/>
  <c r="K289" i="21"/>
  <c r="J289" i="21"/>
  <c r="E291" i="21"/>
  <c r="F291" i="21"/>
  <c r="D292" i="21"/>
  <c r="Q289" i="21"/>
  <c r="O289" i="21"/>
  <c r="P289" i="21"/>
  <c r="H291" i="21"/>
  <c r="I290" i="21"/>
  <c r="K290" i="21"/>
  <c r="M290" i="21"/>
  <c r="J290" i="21"/>
  <c r="L290" i="21"/>
  <c r="F292" i="21"/>
  <c r="E292" i="21"/>
  <c r="D293" i="21"/>
  <c r="J291" i="21"/>
  <c r="K291" i="21"/>
  <c r="H292" i="21"/>
  <c r="M291" i="21"/>
  <c r="I291" i="21"/>
  <c r="L291" i="21"/>
  <c r="P290" i="21"/>
  <c r="Q290" i="21"/>
  <c r="O290" i="21"/>
  <c r="F293" i="21"/>
  <c r="D294" i="21"/>
  <c r="E293" i="21"/>
  <c r="J292" i="21"/>
  <c r="L292" i="21"/>
  <c r="M292" i="21"/>
  <c r="I292" i="21"/>
  <c r="H293" i="21"/>
  <c r="K292" i="21"/>
  <c r="P291" i="21"/>
  <c r="O291" i="21"/>
  <c r="Q291" i="21"/>
  <c r="F294" i="21"/>
  <c r="D295" i="21"/>
  <c r="E294" i="21"/>
  <c r="P292" i="21"/>
  <c r="Q292" i="21"/>
  <c r="O292" i="21"/>
  <c r="J293" i="21"/>
  <c r="L293" i="21"/>
  <c r="M293" i="21"/>
  <c r="I293" i="21"/>
  <c r="K293" i="21"/>
  <c r="H294" i="21"/>
  <c r="F295" i="21"/>
  <c r="D296" i="21"/>
  <c r="E295" i="21"/>
  <c r="O293" i="21"/>
  <c r="P293" i="21"/>
  <c r="Q293" i="21"/>
  <c r="K294" i="21"/>
  <c r="M294" i="21"/>
  <c r="H295" i="21"/>
  <c r="I294" i="21"/>
  <c r="L294" i="21"/>
  <c r="J294" i="21"/>
  <c r="D297" i="21"/>
  <c r="F296" i="21"/>
  <c r="E296" i="21"/>
  <c r="M295" i="21"/>
  <c r="L295" i="21"/>
  <c r="J295" i="21"/>
  <c r="K295" i="21"/>
  <c r="H296" i="21"/>
  <c r="I295" i="21"/>
  <c r="Q294" i="21"/>
  <c r="P294" i="21"/>
  <c r="O294" i="21"/>
  <c r="F297" i="21"/>
  <c r="E297" i="21"/>
  <c r="D298" i="21"/>
  <c r="L296" i="21"/>
  <c r="M296" i="21"/>
  <c r="K296" i="21"/>
  <c r="H297" i="21"/>
  <c r="J296" i="21"/>
  <c r="I296" i="21"/>
  <c r="P295" i="21"/>
  <c r="O295" i="21"/>
  <c r="Q295" i="21"/>
  <c r="E298" i="21"/>
  <c r="F298" i="21"/>
  <c r="D299" i="21"/>
  <c r="L297" i="21"/>
  <c r="J297" i="21"/>
  <c r="M297" i="21"/>
  <c r="H298" i="21"/>
  <c r="I297" i="21"/>
  <c r="K297" i="21"/>
  <c r="Q296" i="21"/>
  <c r="O296" i="21"/>
  <c r="P296" i="21"/>
  <c r="F299" i="21"/>
  <c r="D300" i="21"/>
  <c r="E299" i="21"/>
  <c r="J298" i="21"/>
  <c r="M298" i="21"/>
  <c r="H299" i="21"/>
  <c r="K298" i="21"/>
  <c r="L298" i="21"/>
  <c r="I298" i="21"/>
  <c r="Q297" i="21"/>
  <c r="O297" i="21"/>
  <c r="P297" i="21"/>
  <c r="F300" i="21"/>
  <c r="E300" i="21"/>
  <c r="D301" i="21"/>
  <c r="I299" i="21"/>
  <c r="J299" i="21"/>
  <c r="H300" i="21"/>
  <c r="L299" i="21"/>
  <c r="M299" i="21"/>
  <c r="K299" i="21"/>
  <c r="O298" i="21"/>
  <c r="P298" i="21"/>
  <c r="Q298" i="21"/>
  <c r="D302" i="21"/>
  <c r="F301" i="21"/>
  <c r="E301" i="21"/>
  <c r="P299" i="21"/>
  <c r="Q299" i="21"/>
  <c r="O299" i="21"/>
  <c r="M300" i="21"/>
  <c r="J300" i="21"/>
  <c r="H301" i="21"/>
  <c r="K300" i="21"/>
  <c r="I300" i="21"/>
  <c r="L300" i="21"/>
  <c r="D303" i="21"/>
  <c r="F302" i="21"/>
  <c r="E302" i="21"/>
  <c r="K301" i="21"/>
  <c r="H302" i="21"/>
  <c r="M301" i="21"/>
  <c r="J301" i="21"/>
  <c r="L301" i="21"/>
  <c r="I301" i="21"/>
  <c r="Q300" i="21"/>
  <c r="O300" i="21"/>
  <c r="P300" i="21"/>
  <c r="F303" i="21"/>
  <c r="E303" i="21"/>
  <c r="D304" i="21"/>
  <c r="J302" i="21"/>
  <c r="M302" i="21"/>
  <c r="H303" i="21"/>
  <c r="K302" i="21"/>
  <c r="L302" i="21"/>
  <c r="I302" i="21"/>
  <c r="P301" i="21"/>
  <c r="O301" i="21"/>
  <c r="Q301" i="21"/>
  <c r="E304" i="21"/>
  <c r="D305" i="21"/>
  <c r="F304" i="21"/>
  <c r="L303" i="21"/>
  <c r="K303" i="21"/>
  <c r="I303" i="21"/>
  <c r="H304" i="21"/>
  <c r="M303" i="21"/>
  <c r="J303" i="21"/>
  <c r="O302" i="21"/>
  <c r="Q302" i="21"/>
  <c r="P302" i="21"/>
  <c r="F305" i="21"/>
  <c r="E305" i="21"/>
  <c r="D306" i="21"/>
  <c r="P303" i="21"/>
  <c r="Q303" i="21"/>
  <c r="O303" i="21"/>
  <c r="J304" i="21"/>
  <c r="I304" i="21"/>
  <c r="K304" i="21"/>
  <c r="M304" i="21"/>
  <c r="L304" i="21"/>
  <c r="H305" i="21"/>
  <c r="D307" i="21"/>
  <c r="F306" i="21"/>
  <c r="E306" i="21"/>
  <c r="Q304" i="21"/>
  <c r="P304" i="21"/>
  <c r="O304" i="21"/>
  <c r="K305" i="21"/>
  <c r="I305" i="21"/>
  <c r="L305" i="21"/>
  <c r="M305" i="21"/>
  <c r="H306" i="21"/>
  <c r="J305" i="21"/>
  <c r="F307" i="21"/>
  <c r="E307" i="21"/>
  <c r="D308" i="21"/>
  <c r="Q305" i="21"/>
  <c r="P305" i="21"/>
  <c r="O305" i="21"/>
  <c r="L306" i="21"/>
  <c r="K306" i="21"/>
  <c r="H307" i="21"/>
  <c r="I306" i="21"/>
  <c r="J306" i="21"/>
  <c r="M306" i="21"/>
  <c r="E308" i="21"/>
  <c r="D309" i="21"/>
  <c r="F308" i="21"/>
  <c r="L307" i="21"/>
  <c r="H308" i="21"/>
  <c r="K307" i="21"/>
  <c r="M307" i="21"/>
  <c r="J307" i="21"/>
  <c r="I307" i="21"/>
  <c r="P306" i="21"/>
  <c r="O306" i="21"/>
  <c r="Q306" i="21"/>
  <c r="F309" i="21"/>
  <c r="D310" i="21"/>
  <c r="E309" i="21"/>
  <c r="M308" i="21"/>
  <c r="K308" i="21"/>
  <c r="J308" i="21"/>
  <c r="I308" i="21"/>
  <c r="H309" i="21"/>
  <c r="L308" i="21"/>
  <c r="O307" i="21"/>
  <c r="P307" i="21"/>
  <c r="Q307" i="21"/>
  <c r="F310" i="21"/>
  <c r="D311" i="21"/>
  <c r="E310" i="21"/>
  <c r="Q308" i="21"/>
  <c r="P308" i="21"/>
  <c r="O308" i="21"/>
  <c r="J309" i="21"/>
  <c r="H310" i="21"/>
  <c r="I309" i="21"/>
  <c r="M309" i="21"/>
  <c r="L309" i="21"/>
  <c r="K309" i="21"/>
  <c r="D312" i="21"/>
  <c r="F311" i="21"/>
  <c r="E311" i="21"/>
  <c r="K310" i="21"/>
  <c r="J310" i="21"/>
  <c r="M310" i="21"/>
  <c r="L310" i="21"/>
  <c r="I310" i="21"/>
  <c r="H311" i="21"/>
  <c r="O309" i="21"/>
  <c r="Q309" i="21"/>
  <c r="P309" i="21"/>
  <c r="F312" i="21"/>
  <c r="D313" i="21"/>
  <c r="E312" i="21"/>
  <c r="O310" i="21"/>
  <c r="P310" i="21"/>
  <c r="Q310" i="21"/>
  <c r="I311" i="21"/>
  <c r="L311" i="21"/>
  <c r="K311" i="21"/>
  <c r="M311" i="21"/>
  <c r="H312" i="21"/>
  <c r="J311" i="21"/>
  <c r="D314" i="21"/>
  <c r="E313" i="21"/>
  <c r="F313" i="21"/>
  <c r="O311" i="21"/>
  <c r="Q311" i="21"/>
  <c r="P311" i="21"/>
  <c r="J312" i="21"/>
  <c r="I312" i="21"/>
  <c r="H313" i="21"/>
  <c r="L312" i="21"/>
  <c r="K312" i="21"/>
  <c r="M312" i="21"/>
  <c r="F314" i="21"/>
  <c r="D315" i="21"/>
  <c r="E314" i="21"/>
  <c r="Q312" i="21"/>
  <c r="P312" i="21"/>
  <c r="O312" i="21"/>
  <c r="K313" i="21"/>
  <c r="L313" i="21"/>
  <c r="J313" i="21"/>
  <c r="I313" i="21"/>
  <c r="H314" i="21"/>
  <c r="M313" i="21"/>
  <c r="D316" i="21"/>
  <c r="F315" i="21"/>
  <c r="E315" i="21"/>
  <c r="P313" i="21"/>
  <c r="O313" i="21"/>
  <c r="Q313" i="21"/>
  <c r="I314" i="21"/>
  <c r="K314" i="21"/>
  <c r="M314" i="21"/>
  <c r="H315" i="21"/>
  <c r="L314" i="21"/>
  <c r="J314" i="21"/>
  <c r="E316" i="21"/>
  <c r="F316" i="21"/>
  <c r="D317" i="21"/>
  <c r="Q314" i="21"/>
  <c r="O314" i="21"/>
  <c r="P314" i="21"/>
  <c r="M315" i="21"/>
  <c r="I315" i="21"/>
  <c r="K315" i="21"/>
  <c r="L315" i="21"/>
  <c r="H316" i="21"/>
  <c r="J315" i="21"/>
  <c r="D318" i="21"/>
  <c r="E317" i="21"/>
  <c r="F317" i="21"/>
  <c r="P315" i="21"/>
  <c r="O315" i="21"/>
  <c r="Q315" i="21"/>
  <c r="L316" i="21"/>
  <c r="M316" i="21"/>
  <c r="K316" i="21"/>
  <c r="I316" i="21"/>
  <c r="H317" i="21"/>
  <c r="J316" i="21"/>
  <c r="D319" i="21"/>
  <c r="F318" i="21"/>
  <c r="E318" i="21"/>
  <c r="Q316" i="21"/>
  <c r="O316" i="21"/>
  <c r="P316" i="21"/>
  <c r="M317" i="21"/>
  <c r="H318" i="21"/>
  <c r="L317" i="21"/>
  <c r="K317" i="21"/>
  <c r="J317" i="21"/>
  <c r="I317" i="21"/>
  <c r="E319" i="21"/>
  <c r="D320" i="21"/>
  <c r="F319" i="21"/>
  <c r="M318" i="21"/>
  <c r="K318" i="21"/>
  <c r="L318" i="21"/>
  <c r="J318" i="21"/>
  <c r="H319" i="21"/>
  <c r="I318" i="21"/>
  <c r="Q317" i="21"/>
  <c r="O317" i="21"/>
  <c r="P317" i="21"/>
  <c r="E320" i="21"/>
  <c r="D321" i="21"/>
  <c r="F320" i="21"/>
  <c r="M319" i="21"/>
  <c r="K319" i="21"/>
  <c r="J319" i="21"/>
  <c r="I319" i="21"/>
  <c r="H320" i="21"/>
  <c r="L319" i="21"/>
  <c r="Q318" i="21"/>
  <c r="P318" i="21"/>
  <c r="O318" i="21"/>
  <c r="E321" i="21"/>
  <c r="F321" i="21"/>
  <c r="D322" i="21"/>
  <c r="O319" i="21"/>
  <c r="Q319" i="21"/>
  <c r="P319" i="21"/>
  <c r="J320" i="21"/>
  <c r="M320" i="21"/>
  <c r="L320" i="21"/>
  <c r="I320" i="21"/>
  <c r="K320" i="21"/>
  <c r="H321" i="21"/>
  <c r="D323" i="21"/>
  <c r="E322" i="21"/>
  <c r="F322" i="21"/>
  <c r="O320" i="21"/>
  <c r="Q320" i="21"/>
  <c r="P320" i="21"/>
  <c r="J321" i="21"/>
  <c r="H322" i="21"/>
  <c r="L321" i="21"/>
  <c r="K321" i="21"/>
  <c r="M321" i="21"/>
  <c r="I321" i="21"/>
  <c r="D324" i="21"/>
  <c r="E323" i="21"/>
  <c r="F323" i="21"/>
  <c r="L322" i="21"/>
  <c r="M322" i="21"/>
  <c r="K322" i="21"/>
  <c r="H323" i="21"/>
  <c r="I322" i="21"/>
  <c r="J322" i="21"/>
  <c r="Q321" i="21"/>
  <c r="P321" i="21"/>
  <c r="O321" i="21"/>
  <c r="F324" i="21"/>
  <c r="D325" i="21"/>
  <c r="E324" i="21"/>
  <c r="J323" i="21"/>
  <c r="I323" i="21"/>
  <c r="H324" i="21"/>
  <c r="K323" i="21"/>
  <c r="L323" i="21"/>
  <c r="M323" i="21"/>
  <c r="P322" i="21"/>
  <c r="Q322" i="21"/>
  <c r="O322" i="21"/>
  <c r="F325" i="21"/>
  <c r="D326" i="21"/>
  <c r="E325" i="21"/>
  <c r="Q323" i="21"/>
  <c r="O323" i="21"/>
  <c r="P323" i="21"/>
  <c r="M324" i="21"/>
  <c r="K324" i="21"/>
  <c r="H325" i="21"/>
  <c r="I324" i="21"/>
  <c r="J324" i="21"/>
  <c r="L324" i="21"/>
  <c r="F326" i="21"/>
  <c r="E326" i="21"/>
  <c r="D327" i="21"/>
  <c r="M325" i="21"/>
  <c r="I325" i="21"/>
  <c r="H326" i="21"/>
  <c r="K325" i="21"/>
  <c r="J325" i="21"/>
  <c r="L325" i="21"/>
  <c r="P324" i="21"/>
  <c r="O324" i="21"/>
  <c r="Q324" i="21"/>
  <c r="E327" i="21"/>
  <c r="D328" i="21"/>
  <c r="F327" i="21"/>
  <c r="Q325" i="21"/>
  <c r="O325" i="21"/>
  <c r="P325" i="21"/>
  <c r="L326" i="21"/>
  <c r="M326" i="21"/>
  <c r="K326" i="21"/>
  <c r="H327" i="21"/>
  <c r="J326" i="21"/>
  <c r="I326" i="21"/>
  <c r="E328" i="21"/>
  <c r="F328" i="21"/>
  <c r="D329" i="21"/>
  <c r="I327" i="21"/>
  <c r="K327" i="21"/>
  <c r="H328" i="21"/>
  <c r="M327" i="21"/>
  <c r="L327" i="21"/>
  <c r="J327" i="21"/>
  <c r="P326" i="21"/>
  <c r="O326" i="21"/>
  <c r="Q326" i="21"/>
  <c r="E329" i="21"/>
  <c r="F329" i="21"/>
  <c r="D330" i="21"/>
  <c r="Q327" i="21"/>
  <c r="O327" i="21"/>
  <c r="P327" i="21"/>
  <c r="M328" i="21"/>
  <c r="J328" i="21"/>
  <c r="I328" i="21"/>
  <c r="L328" i="21"/>
  <c r="K328" i="21"/>
  <c r="H329" i="21"/>
  <c r="E330" i="21"/>
  <c r="D331" i="21"/>
  <c r="F330" i="21"/>
  <c r="O328" i="21"/>
  <c r="Q328" i="21"/>
  <c r="P328" i="21"/>
  <c r="L329" i="21"/>
  <c r="I329" i="21"/>
  <c r="K329" i="21"/>
  <c r="M329" i="21"/>
  <c r="J329" i="21"/>
  <c r="H330" i="21"/>
  <c r="F331" i="21"/>
  <c r="E331" i="21"/>
  <c r="D332" i="21"/>
  <c r="O329" i="21"/>
  <c r="P329" i="21"/>
  <c r="Q329" i="21"/>
  <c r="H331" i="21"/>
  <c r="K330" i="21"/>
  <c r="I330" i="21"/>
  <c r="L330" i="21"/>
  <c r="J330" i="21"/>
  <c r="M330" i="21"/>
  <c r="E332" i="21"/>
  <c r="D333" i="21"/>
  <c r="F332" i="21"/>
  <c r="J331" i="21"/>
  <c r="M331" i="21"/>
  <c r="H332" i="21"/>
  <c r="K331" i="21"/>
  <c r="L331" i="21"/>
  <c r="I331" i="21"/>
  <c r="P330" i="21"/>
  <c r="Q330" i="21"/>
  <c r="O330" i="21"/>
  <c r="F333" i="21"/>
  <c r="D334" i="21"/>
  <c r="E333" i="21"/>
  <c r="L332" i="21"/>
  <c r="J332" i="21"/>
  <c r="H333" i="21"/>
  <c r="K332" i="21"/>
  <c r="I332" i="21"/>
  <c r="M332" i="21"/>
  <c r="O331" i="21"/>
  <c r="Q331" i="21"/>
  <c r="P331" i="21"/>
  <c r="D335" i="21"/>
  <c r="E334" i="21"/>
  <c r="F334" i="21"/>
  <c r="H334" i="21"/>
  <c r="M333" i="21"/>
  <c r="L333" i="21"/>
  <c r="K333" i="21"/>
  <c r="I333" i="21"/>
  <c r="J333" i="21"/>
  <c r="Q332" i="21"/>
  <c r="P332" i="21"/>
  <c r="O332" i="21"/>
  <c r="F335" i="21"/>
  <c r="E335" i="21"/>
  <c r="D336" i="21"/>
  <c r="K334" i="21"/>
  <c r="M334" i="21"/>
  <c r="I334" i="21"/>
  <c r="L334" i="21"/>
  <c r="H335" i="21"/>
  <c r="J334" i="21"/>
  <c r="O333" i="21"/>
  <c r="P333" i="21"/>
  <c r="Q333" i="21"/>
  <c r="D337" i="21"/>
  <c r="F336" i="21"/>
  <c r="E336" i="21"/>
  <c r="O334" i="21"/>
  <c r="Q334" i="21"/>
  <c r="P334" i="21"/>
  <c r="M335" i="21"/>
  <c r="L335" i="21"/>
  <c r="J335" i="21"/>
  <c r="K335" i="21"/>
  <c r="H336" i="21"/>
  <c r="I335" i="21"/>
  <c r="E337" i="21"/>
  <c r="F337" i="21"/>
  <c r="D338" i="21"/>
  <c r="K336" i="21"/>
  <c r="I336" i="21"/>
  <c r="H337" i="21"/>
  <c r="M336" i="21"/>
  <c r="J336" i="21"/>
  <c r="L336" i="21"/>
  <c r="Q335" i="21"/>
  <c r="P335" i="21"/>
  <c r="O335" i="21"/>
  <c r="D339" i="21"/>
  <c r="F338" i="21"/>
  <c r="E338" i="21"/>
  <c r="P336" i="21"/>
  <c r="Q336" i="21"/>
  <c r="O336" i="21"/>
  <c r="K337" i="21"/>
  <c r="I337" i="21"/>
  <c r="M337" i="21"/>
  <c r="L337" i="21"/>
  <c r="J337" i="21"/>
  <c r="H338" i="21"/>
  <c r="E339" i="21"/>
  <c r="F339" i="21"/>
  <c r="D340" i="21"/>
  <c r="O337" i="21"/>
  <c r="P337" i="21"/>
  <c r="Q337" i="21"/>
  <c r="I338" i="21"/>
  <c r="M338" i="21"/>
  <c r="H339" i="21"/>
  <c r="L338" i="21"/>
  <c r="J338" i="21"/>
  <c r="K338" i="21"/>
  <c r="E340" i="21"/>
  <c r="D341" i="21"/>
  <c r="F340" i="21"/>
  <c r="O338" i="21"/>
  <c r="P338" i="21"/>
  <c r="Q338" i="21"/>
  <c r="L339" i="21"/>
  <c r="I339" i="21"/>
  <c r="M339" i="21"/>
  <c r="H340" i="21"/>
  <c r="K339" i="21"/>
  <c r="J339" i="21"/>
  <c r="D342" i="21"/>
  <c r="E341" i="21"/>
  <c r="F341" i="21"/>
  <c r="O339" i="21"/>
  <c r="Q339" i="21"/>
  <c r="P339" i="21"/>
  <c r="J340" i="21"/>
  <c r="K340" i="21"/>
  <c r="M340" i="21"/>
  <c r="L340" i="21"/>
  <c r="I340" i="21"/>
  <c r="H341" i="21"/>
  <c r="E342" i="21"/>
  <c r="D343" i="21"/>
  <c r="F342" i="21"/>
  <c r="P340" i="21"/>
  <c r="O340" i="21"/>
  <c r="Q340" i="21"/>
  <c r="J341" i="21"/>
  <c r="M341" i="21"/>
  <c r="I341" i="21"/>
  <c r="H342" i="21"/>
  <c r="L341" i="21"/>
  <c r="K341" i="21"/>
  <c r="D344" i="21"/>
  <c r="F343" i="21"/>
  <c r="E343" i="21"/>
  <c r="Q341" i="21"/>
  <c r="O341" i="21"/>
  <c r="P341" i="21"/>
  <c r="L342" i="21"/>
  <c r="I342" i="21"/>
  <c r="J342" i="21"/>
  <c r="M342" i="21"/>
  <c r="H343" i="21"/>
  <c r="K342" i="21"/>
  <c r="E344" i="21"/>
  <c r="D345" i="21"/>
  <c r="F344" i="21"/>
  <c r="P342" i="21"/>
  <c r="O342" i="21"/>
  <c r="Q342" i="21"/>
  <c r="J343" i="21"/>
  <c r="L343" i="21"/>
  <c r="H344" i="21"/>
  <c r="M343" i="21"/>
  <c r="K343" i="21"/>
  <c r="I343" i="21"/>
  <c r="F345" i="21"/>
  <c r="D346" i="21"/>
  <c r="E345" i="21"/>
  <c r="L344" i="21"/>
  <c r="M344" i="21"/>
  <c r="K344" i="21"/>
  <c r="I344" i="21"/>
  <c r="J344" i="21"/>
  <c r="H345" i="21"/>
  <c r="Q343" i="21"/>
  <c r="P343" i="21"/>
  <c r="O343" i="21"/>
  <c r="F346" i="21"/>
  <c r="D347" i="21"/>
  <c r="E346" i="21"/>
  <c r="Q344" i="21"/>
  <c r="O344" i="21"/>
  <c r="P344" i="21"/>
  <c r="K345" i="21"/>
  <c r="H346" i="21"/>
  <c r="J345" i="21"/>
  <c r="I345" i="21"/>
  <c r="M345" i="21"/>
  <c r="L345" i="21"/>
  <c r="F347" i="21"/>
  <c r="E347" i="21"/>
  <c r="D348" i="21"/>
  <c r="J346" i="21"/>
  <c r="K346" i="21"/>
  <c r="M346" i="21"/>
  <c r="H347" i="21"/>
  <c r="I346" i="21"/>
  <c r="L346" i="21"/>
  <c r="Q345" i="21"/>
  <c r="O345" i="21"/>
  <c r="P345" i="21"/>
  <c r="E348" i="21"/>
  <c r="F348" i="21"/>
  <c r="D349" i="21"/>
  <c r="L347" i="21"/>
  <c r="J347" i="21"/>
  <c r="K347" i="21"/>
  <c r="M347" i="21"/>
  <c r="H348" i="21"/>
  <c r="I347" i="21"/>
  <c r="O346" i="21"/>
  <c r="P346" i="21"/>
  <c r="Q346" i="21"/>
  <c r="D350" i="21"/>
  <c r="F349" i="21"/>
  <c r="E349" i="21"/>
  <c r="I348" i="21"/>
  <c r="K348" i="21"/>
  <c r="L348" i="21"/>
  <c r="H349" i="21"/>
  <c r="J348" i="21"/>
  <c r="M348" i="21"/>
  <c r="O347" i="21"/>
  <c r="Q347" i="21"/>
  <c r="P347" i="21"/>
  <c r="D351" i="21"/>
  <c r="F350" i="21"/>
  <c r="E350" i="21"/>
  <c r="O348" i="21"/>
  <c r="Q348" i="21"/>
  <c r="P348" i="21"/>
  <c r="K349" i="21"/>
  <c r="I349" i="21"/>
  <c r="H350" i="21"/>
  <c r="L349" i="21"/>
  <c r="J349" i="21"/>
  <c r="M349" i="21"/>
  <c r="E351" i="21"/>
  <c r="D352" i="21"/>
  <c r="F351" i="21"/>
  <c r="Q349" i="21"/>
  <c r="O349" i="21"/>
  <c r="P349" i="21"/>
  <c r="I350" i="21"/>
  <c r="L350" i="21"/>
  <c r="K350" i="21"/>
  <c r="J350" i="21"/>
  <c r="M350" i="21"/>
  <c r="H351" i="21"/>
  <c r="E352" i="21"/>
  <c r="D353" i="21"/>
  <c r="F352" i="21"/>
  <c r="P350" i="21"/>
  <c r="O350" i="21"/>
  <c r="Q350" i="21"/>
  <c r="M351" i="21"/>
  <c r="H352" i="21"/>
  <c r="J351" i="21"/>
  <c r="L351" i="21"/>
  <c r="K351" i="21"/>
  <c r="I351" i="21"/>
  <c r="F353" i="21"/>
  <c r="E353" i="21"/>
  <c r="D354" i="21"/>
  <c r="I352" i="21"/>
  <c r="K352" i="21"/>
  <c r="H353" i="21"/>
  <c r="M352" i="21"/>
  <c r="L352" i="21"/>
  <c r="J352" i="21"/>
  <c r="P351" i="21"/>
  <c r="O351" i="21"/>
  <c r="Q351" i="21"/>
  <c r="D355" i="21"/>
  <c r="E354" i="21"/>
  <c r="F354" i="21"/>
  <c r="Q352" i="21"/>
  <c r="O352" i="21"/>
  <c r="P352" i="21"/>
  <c r="H354" i="21"/>
  <c r="L353" i="21"/>
  <c r="J353" i="21"/>
  <c r="I353" i="21"/>
  <c r="M353" i="21"/>
  <c r="K353" i="21"/>
  <c r="F355" i="21"/>
  <c r="E355" i="21"/>
  <c r="D356" i="21"/>
  <c r="M354" i="21"/>
  <c r="L354" i="21"/>
  <c r="K354" i="21"/>
  <c r="J354" i="21"/>
  <c r="H355" i="21"/>
  <c r="I354" i="21"/>
  <c r="P353" i="21"/>
  <c r="Q353" i="21"/>
  <c r="O353" i="21"/>
  <c r="D357" i="21"/>
  <c r="F356" i="21"/>
  <c r="E356" i="21"/>
  <c r="M355" i="21"/>
  <c r="L355" i="21"/>
  <c r="I355" i="21"/>
  <c r="H356" i="21"/>
  <c r="J355" i="21"/>
  <c r="K355" i="21"/>
  <c r="P354" i="21"/>
  <c r="Q354" i="21"/>
  <c r="O354" i="21"/>
  <c r="F357" i="21"/>
  <c r="D358" i="21"/>
  <c r="E357" i="21"/>
  <c r="Q355" i="21"/>
  <c r="O355" i="21"/>
  <c r="P355" i="21"/>
  <c r="J356" i="21"/>
  <c r="M356" i="21"/>
  <c r="H357" i="21"/>
  <c r="K356" i="21"/>
  <c r="I356" i="21"/>
  <c r="L356" i="21"/>
  <c r="F358" i="21"/>
  <c r="D359" i="21"/>
  <c r="E358" i="21"/>
  <c r="H358" i="21"/>
  <c r="J357" i="21"/>
  <c r="L357" i="21"/>
  <c r="M357" i="21"/>
  <c r="K357" i="21"/>
  <c r="I357" i="21"/>
  <c r="Q356" i="21"/>
  <c r="P356" i="21"/>
  <c r="O356" i="21"/>
  <c r="D360" i="21"/>
  <c r="F359" i="21"/>
  <c r="E359" i="21"/>
  <c r="H359" i="21"/>
  <c r="L358" i="21"/>
  <c r="J358" i="21"/>
  <c r="I358" i="21"/>
  <c r="K358" i="21"/>
  <c r="M358" i="21"/>
  <c r="O357" i="21"/>
  <c r="Q357" i="21"/>
  <c r="P357" i="21"/>
  <c r="F360" i="21"/>
  <c r="D361" i="21"/>
  <c r="E360" i="21"/>
  <c r="J359" i="21"/>
  <c r="K359" i="21"/>
  <c r="L359" i="21"/>
  <c r="H360" i="21"/>
  <c r="M359" i="21"/>
  <c r="I359" i="21"/>
  <c r="O358" i="21"/>
  <c r="P358" i="21"/>
  <c r="Q358" i="21"/>
  <c r="F361" i="21"/>
  <c r="D362" i="21"/>
  <c r="E361" i="21"/>
  <c r="L360" i="21"/>
  <c r="J360" i="21"/>
  <c r="K360" i="21"/>
  <c r="I360" i="21"/>
  <c r="M360" i="21"/>
  <c r="H361" i="21"/>
  <c r="O359" i="21"/>
  <c r="P359" i="21"/>
  <c r="Q359" i="21"/>
  <c r="E362" i="21"/>
  <c r="D363" i="21"/>
  <c r="F362" i="21"/>
  <c r="Q360" i="21"/>
  <c r="P360" i="21"/>
  <c r="O360" i="21"/>
  <c r="M361" i="21"/>
  <c r="I361" i="21"/>
  <c r="J361" i="21"/>
  <c r="H362" i="21"/>
  <c r="K361" i="21"/>
  <c r="L361" i="21"/>
  <c r="E363" i="21"/>
  <c r="D364" i="21"/>
  <c r="F363" i="21"/>
  <c r="Q361" i="21"/>
  <c r="P361" i="21"/>
  <c r="O361" i="21"/>
  <c r="L362" i="21"/>
  <c r="K362" i="21"/>
  <c r="J362" i="21"/>
  <c r="I362" i="21"/>
  <c r="H363" i="21"/>
  <c r="M362" i="21"/>
  <c r="D365" i="21"/>
  <c r="E364" i="21"/>
  <c r="F364" i="21"/>
  <c r="O362" i="21"/>
  <c r="Q362" i="21"/>
  <c r="P362" i="21"/>
  <c r="I363" i="21"/>
  <c r="K363" i="21"/>
  <c r="J363" i="21"/>
  <c r="M363" i="21"/>
  <c r="H364" i="21"/>
  <c r="L363" i="21"/>
  <c r="D366" i="21"/>
  <c r="F365" i="21"/>
  <c r="E365" i="21"/>
  <c r="O363" i="21"/>
  <c r="P363" i="21"/>
  <c r="Q363" i="21"/>
  <c r="I364" i="21"/>
  <c r="K364" i="21"/>
  <c r="M364" i="21"/>
  <c r="J364" i="21"/>
  <c r="H365" i="21"/>
  <c r="L364" i="21"/>
  <c r="D367" i="21"/>
  <c r="F366" i="21"/>
  <c r="E366" i="21"/>
  <c r="O364" i="21"/>
  <c r="P364" i="21"/>
  <c r="Q364" i="21"/>
  <c r="I365" i="21"/>
  <c r="M365" i="21"/>
  <c r="K365" i="21"/>
  <c r="J365" i="21"/>
  <c r="H366" i="21"/>
  <c r="L365" i="21"/>
  <c r="E367" i="21"/>
  <c r="D368" i="21"/>
  <c r="F367" i="21"/>
  <c r="Q365" i="21"/>
  <c r="P365" i="21"/>
  <c r="O365" i="21"/>
  <c r="H367" i="21"/>
  <c r="I366" i="21"/>
  <c r="M366" i="21"/>
  <c r="K366" i="21"/>
  <c r="L366" i="21"/>
  <c r="J366" i="21"/>
  <c r="F368" i="21"/>
  <c r="D369" i="21"/>
  <c r="E368" i="21"/>
  <c r="J367" i="21"/>
  <c r="L367" i="21"/>
  <c r="M367" i="21"/>
  <c r="K367" i="21"/>
  <c r="I367" i="21"/>
  <c r="H368" i="21"/>
  <c r="Q366" i="21"/>
  <c r="O366" i="21"/>
  <c r="P366" i="21"/>
  <c r="F369" i="21"/>
  <c r="E369" i="21"/>
  <c r="D370" i="21"/>
  <c r="O367" i="21"/>
  <c r="Q367" i="21"/>
  <c r="P367" i="21"/>
  <c r="L368" i="21"/>
  <c r="K368" i="21"/>
  <c r="I368" i="21"/>
  <c r="H369" i="21"/>
  <c r="M368" i="21"/>
  <c r="J368" i="21"/>
  <c r="E370" i="21"/>
  <c r="D371" i="21"/>
  <c r="F370" i="21"/>
  <c r="P368" i="21"/>
  <c r="O368" i="21"/>
  <c r="Q368" i="21"/>
  <c r="J369" i="21"/>
  <c r="M369" i="21"/>
  <c r="I369" i="21"/>
  <c r="K369" i="21"/>
  <c r="H370" i="21"/>
  <c r="L369" i="21"/>
  <c r="E371" i="21"/>
  <c r="F371" i="21"/>
  <c r="D372" i="21"/>
  <c r="P369" i="21"/>
  <c r="O369" i="21"/>
  <c r="Q369" i="21"/>
  <c r="H371" i="21"/>
  <c r="J370" i="21"/>
  <c r="K370" i="21"/>
  <c r="I370" i="21"/>
  <c r="M370" i="21"/>
  <c r="L370" i="21"/>
  <c r="E372" i="21"/>
  <c r="F372" i="21"/>
  <c r="D373" i="21"/>
  <c r="M371" i="21"/>
  <c r="H372" i="21"/>
  <c r="K371" i="21"/>
  <c r="J371" i="21"/>
  <c r="L371" i="21"/>
  <c r="I371" i="21"/>
  <c r="Q370" i="21"/>
  <c r="O370" i="21"/>
  <c r="P370" i="21"/>
  <c r="E373" i="21"/>
  <c r="F373" i="21"/>
  <c r="D374" i="21"/>
  <c r="M372" i="21"/>
  <c r="L372" i="21"/>
  <c r="I372" i="21"/>
  <c r="K372" i="21"/>
  <c r="J372" i="21"/>
  <c r="H373" i="21"/>
  <c r="O371" i="21"/>
  <c r="Q371" i="21"/>
  <c r="P371" i="21"/>
  <c r="E374" i="21"/>
  <c r="F374" i="21"/>
  <c r="D375" i="21"/>
  <c r="O372" i="21"/>
  <c r="P372" i="21"/>
  <c r="Q372" i="21"/>
  <c r="L373" i="21"/>
  <c r="M373" i="21"/>
  <c r="I373" i="21"/>
  <c r="H374" i="21"/>
  <c r="K373" i="21"/>
  <c r="J373" i="21"/>
  <c r="E375" i="21"/>
  <c r="F375" i="21"/>
  <c r="D376" i="21"/>
  <c r="Q373" i="21"/>
  <c r="O373" i="21"/>
  <c r="P373" i="21"/>
  <c r="K374" i="21"/>
  <c r="I374" i="21"/>
  <c r="H375" i="21"/>
  <c r="M374" i="21"/>
  <c r="L374" i="21"/>
  <c r="J374" i="21"/>
  <c r="D377" i="21"/>
  <c r="E376" i="21"/>
  <c r="F376" i="21"/>
  <c r="O374" i="21"/>
  <c r="P374" i="21"/>
  <c r="Q374" i="21"/>
  <c r="M375" i="21"/>
  <c r="I375" i="21"/>
  <c r="K375" i="21"/>
  <c r="L375" i="21"/>
  <c r="J375" i="21"/>
  <c r="H376" i="21"/>
  <c r="E377" i="21"/>
  <c r="D378" i="21"/>
  <c r="F377" i="21"/>
  <c r="O375" i="21"/>
  <c r="P375" i="21"/>
  <c r="Q375" i="21"/>
  <c r="I376" i="21"/>
  <c r="L376" i="21"/>
  <c r="K376" i="21"/>
  <c r="H377" i="21"/>
  <c r="M376" i="21"/>
  <c r="J376" i="21"/>
  <c r="F378" i="21"/>
  <c r="E378" i="21"/>
  <c r="D379" i="21"/>
  <c r="P376" i="21"/>
  <c r="Q376" i="21"/>
  <c r="O376" i="21"/>
  <c r="K377" i="21"/>
  <c r="I377" i="21"/>
  <c r="H378" i="21"/>
  <c r="M377" i="21"/>
  <c r="L377" i="21"/>
  <c r="J377" i="21"/>
  <c r="E379" i="21"/>
  <c r="F379" i="21"/>
  <c r="D380" i="21"/>
  <c r="O377" i="21"/>
  <c r="P377" i="21"/>
  <c r="Q377" i="21"/>
  <c r="K378" i="21"/>
  <c r="L378" i="21"/>
  <c r="H379" i="21"/>
  <c r="I378" i="21"/>
  <c r="J378" i="21"/>
  <c r="M378" i="21"/>
  <c r="D381" i="21"/>
  <c r="F380" i="21"/>
  <c r="E380" i="21"/>
  <c r="K379" i="21"/>
  <c r="H380" i="21"/>
  <c r="L379" i="21"/>
  <c r="M379" i="21"/>
  <c r="I379" i="21"/>
  <c r="J379" i="21"/>
  <c r="O378" i="21"/>
  <c r="P378" i="21"/>
  <c r="Q378" i="21"/>
  <c r="F381" i="21"/>
  <c r="D382" i="21"/>
  <c r="E381" i="21"/>
  <c r="I380" i="21"/>
  <c r="M380" i="21"/>
  <c r="L380" i="21"/>
  <c r="H381" i="21"/>
  <c r="J380" i="21"/>
  <c r="K380" i="21"/>
  <c r="Q379" i="21"/>
  <c r="P379" i="21"/>
  <c r="O379" i="21"/>
  <c r="D383" i="21"/>
  <c r="F382" i="21"/>
  <c r="E382" i="21"/>
  <c r="Q380" i="21"/>
  <c r="O380" i="21"/>
  <c r="P380" i="21"/>
  <c r="M381" i="21"/>
  <c r="K381" i="21"/>
  <c r="L381" i="21"/>
  <c r="H382" i="21"/>
  <c r="I381" i="21"/>
  <c r="J381" i="21"/>
  <c r="E383" i="21"/>
  <c r="F383" i="21"/>
  <c r="D384" i="21"/>
  <c r="I382" i="21"/>
  <c r="H383" i="21"/>
  <c r="L382" i="21"/>
  <c r="J382" i="21"/>
  <c r="K382" i="21"/>
  <c r="M382" i="21"/>
  <c r="Q381" i="21"/>
  <c r="O381" i="21"/>
  <c r="P381" i="21"/>
  <c r="D385" i="21"/>
  <c r="F384" i="21"/>
  <c r="E384" i="21"/>
  <c r="Q382" i="21"/>
  <c r="O382" i="21"/>
  <c r="P382" i="21"/>
  <c r="J383" i="21"/>
  <c r="I383" i="21"/>
  <c r="L383" i="21"/>
  <c r="H384" i="21"/>
  <c r="K383" i="21"/>
  <c r="M383" i="21"/>
  <c r="D386" i="21"/>
  <c r="E385" i="21"/>
  <c r="F385" i="21"/>
  <c r="O383" i="21"/>
  <c r="Q383" i="21"/>
  <c r="P383" i="21"/>
  <c r="J384" i="21"/>
  <c r="M384" i="21"/>
  <c r="K384" i="21"/>
  <c r="L384" i="21"/>
  <c r="I384" i="21"/>
  <c r="H385" i="21"/>
  <c r="D387" i="21"/>
  <c r="E386" i="21"/>
  <c r="F386" i="21"/>
  <c r="Q384" i="21"/>
  <c r="O384" i="21"/>
  <c r="P384" i="21"/>
  <c r="J385" i="21"/>
  <c r="H386" i="21"/>
  <c r="I385" i="21"/>
  <c r="K385" i="21"/>
  <c r="L385" i="21"/>
  <c r="M385" i="21"/>
  <c r="D388" i="21"/>
  <c r="E387" i="21"/>
  <c r="F387" i="21"/>
  <c r="J386" i="21"/>
  <c r="H387" i="21"/>
  <c r="K386" i="21"/>
  <c r="M386" i="21"/>
  <c r="L386" i="21"/>
  <c r="I386" i="21"/>
  <c r="O385" i="21"/>
  <c r="P385" i="21"/>
  <c r="Q385" i="21"/>
  <c r="E388" i="21"/>
  <c r="D389" i="21"/>
  <c r="F388" i="21"/>
  <c r="I387" i="21"/>
  <c r="J387" i="21"/>
  <c r="L387" i="21"/>
  <c r="H388" i="21"/>
  <c r="K387" i="21"/>
  <c r="M387" i="21"/>
  <c r="Q386" i="21"/>
  <c r="O386" i="21"/>
  <c r="E389" i="21"/>
  <c r="D390" i="21"/>
  <c r="F389" i="21"/>
  <c r="P387" i="21"/>
  <c r="Q387" i="21"/>
  <c r="O387" i="21"/>
  <c r="K388" i="21"/>
  <c r="J388" i="21"/>
  <c r="M388" i="21"/>
  <c r="H389" i="21"/>
  <c r="I388" i="21"/>
  <c r="L388" i="21"/>
  <c r="D391" i="21"/>
  <c r="E390" i="21"/>
  <c r="F390" i="21"/>
  <c r="I389" i="21"/>
  <c r="L389" i="21"/>
  <c r="K389" i="21"/>
  <c r="H390" i="21"/>
  <c r="M389" i="21"/>
  <c r="J389" i="21"/>
  <c r="Q388" i="21"/>
  <c r="O388" i="21"/>
  <c r="P388" i="21"/>
  <c r="E391" i="21"/>
  <c r="F391" i="21"/>
  <c r="D392" i="21"/>
  <c r="Q389" i="21"/>
  <c r="O389" i="21"/>
  <c r="P389" i="21"/>
  <c r="I390" i="21"/>
  <c r="J390" i="21"/>
  <c r="K390" i="21"/>
  <c r="H391" i="21"/>
  <c r="M390" i="21"/>
  <c r="L390" i="21"/>
  <c r="D393" i="21"/>
  <c r="F392" i="21"/>
  <c r="E392" i="21"/>
  <c r="O390" i="21"/>
  <c r="Q390" i="21"/>
  <c r="P390" i="21"/>
  <c r="M391" i="21"/>
  <c r="K391" i="21"/>
  <c r="H392" i="21"/>
  <c r="J391" i="21"/>
  <c r="I391" i="21"/>
  <c r="L391" i="21"/>
  <c r="D394" i="21"/>
  <c r="F393" i="21"/>
  <c r="E393" i="21"/>
  <c r="H393" i="21"/>
  <c r="J392" i="21"/>
  <c r="I392" i="21"/>
  <c r="M392" i="21"/>
  <c r="K392" i="21"/>
  <c r="L392" i="21"/>
  <c r="P391" i="21"/>
  <c r="Q391" i="21"/>
  <c r="O391" i="21"/>
  <c r="D395" i="21"/>
  <c r="E394" i="21"/>
  <c r="F394" i="21"/>
  <c r="J393" i="21"/>
  <c r="L393" i="21"/>
  <c r="M393" i="21"/>
  <c r="I393" i="21"/>
  <c r="K393" i="21"/>
  <c r="H394" i="21"/>
  <c r="O392" i="21"/>
  <c r="Q392" i="21"/>
  <c r="P392" i="21"/>
  <c r="D396" i="21"/>
  <c r="F395" i="21"/>
  <c r="E395" i="21"/>
  <c r="Q393" i="21"/>
  <c r="P393" i="21"/>
  <c r="O393" i="21"/>
  <c r="I394" i="21"/>
  <c r="J394" i="21"/>
  <c r="K394" i="21"/>
  <c r="L394" i="21"/>
  <c r="M394" i="21"/>
  <c r="H395" i="21"/>
  <c r="E396" i="21"/>
  <c r="D397" i="21"/>
  <c r="F396" i="21"/>
  <c r="P394" i="21"/>
  <c r="O394" i="21"/>
  <c r="Q394" i="21"/>
  <c r="I395" i="21"/>
  <c r="J395" i="21"/>
  <c r="L395" i="21"/>
  <c r="H396" i="21"/>
  <c r="K395" i="21"/>
  <c r="M395" i="21"/>
  <c r="F397" i="21"/>
  <c r="D398" i="21"/>
  <c r="E397" i="21"/>
  <c r="Q395" i="21"/>
  <c r="O395" i="21"/>
  <c r="P395" i="21"/>
  <c r="L396" i="21"/>
  <c r="M396" i="21"/>
  <c r="I396" i="21"/>
  <c r="K396" i="21"/>
  <c r="J396" i="21"/>
  <c r="H397" i="21"/>
  <c r="E398" i="21"/>
  <c r="D399" i="21"/>
  <c r="F398" i="21"/>
  <c r="Q396" i="21"/>
  <c r="P396" i="21"/>
  <c r="O396" i="21"/>
  <c r="I397" i="21"/>
  <c r="K397" i="21"/>
  <c r="L397" i="21"/>
  <c r="M397" i="21"/>
  <c r="H398" i="21"/>
  <c r="J397" i="21"/>
  <c r="F399" i="21"/>
  <c r="D400" i="21"/>
  <c r="E399" i="21"/>
  <c r="Q397" i="21"/>
  <c r="O397" i="21"/>
  <c r="P397" i="21"/>
  <c r="M398" i="21"/>
  <c r="I398" i="21"/>
  <c r="L398" i="21"/>
  <c r="K398" i="21"/>
  <c r="H399" i="21"/>
  <c r="J398" i="21"/>
  <c r="E400" i="21"/>
  <c r="D401" i="21"/>
  <c r="F400" i="21"/>
  <c r="P398" i="21"/>
  <c r="Q398" i="21"/>
  <c r="O398" i="21"/>
  <c r="J399" i="21"/>
  <c r="M399" i="21"/>
  <c r="L399" i="21"/>
  <c r="K399" i="21"/>
  <c r="I399" i="21"/>
  <c r="H400" i="21"/>
  <c r="F401" i="21"/>
  <c r="D402" i="21"/>
  <c r="E401" i="21"/>
  <c r="O399" i="21"/>
  <c r="Q399" i="21"/>
  <c r="P399" i="21"/>
  <c r="I400" i="21"/>
  <c r="K400" i="21"/>
  <c r="M400" i="21"/>
  <c r="J400" i="21"/>
  <c r="L400" i="21"/>
  <c r="H401" i="21"/>
  <c r="E402" i="21"/>
  <c r="D403" i="21"/>
  <c r="F402" i="21"/>
  <c r="P400" i="21"/>
  <c r="O400" i="21"/>
  <c r="Q400" i="21"/>
  <c r="M401" i="21"/>
  <c r="H402" i="21"/>
  <c r="L401" i="21"/>
  <c r="J401" i="21"/>
  <c r="I401" i="21"/>
  <c r="K401" i="21"/>
  <c r="E403" i="21"/>
  <c r="F403" i="21"/>
  <c r="D404" i="21"/>
  <c r="L402" i="21"/>
  <c r="M402" i="21"/>
  <c r="K402" i="21"/>
  <c r="I402" i="21"/>
  <c r="H403" i="21"/>
  <c r="J402" i="21"/>
  <c r="Q401" i="21"/>
  <c r="O401" i="21"/>
  <c r="P401" i="21"/>
  <c r="F404" i="21"/>
  <c r="D405" i="21"/>
  <c r="E404" i="21"/>
  <c r="O402" i="21"/>
  <c r="Q402" i="21"/>
  <c r="P402" i="21"/>
  <c r="J403" i="21"/>
  <c r="K403" i="21"/>
  <c r="I403" i="21"/>
  <c r="L403" i="21"/>
  <c r="H404" i="21"/>
  <c r="M403" i="21"/>
  <c r="D406" i="21"/>
  <c r="E405" i="21"/>
  <c r="F405" i="21"/>
  <c r="O403" i="21"/>
  <c r="P403" i="21"/>
  <c r="Q403" i="21"/>
  <c r="I404" i="21"/>
  <c r="L404" i="21"/>
  <c r="H405" i="21"/>
  <c r="M404" i="21"/>
  <c r="K404" i="21"/>
  <c r="J404" i="21"/>
  <c r="F406" i="21"/>
  <c r="D407" i="21"/>
  <c r="E406" i="21"/>
  <c r="P404" i="21"/>
  <c r="O404" i="21"/>
  <c r="Q404" i="21"/>
  <c r="H406" i="21"/>
  <c r="J405" i="21"/>
  <c r="I405" i="21"/>
  <c r="K405" i="21"/>
  <c r="M405" i="21"/>
  <c r="L405" i="21"/>
  <c r="E407" i="21"/>
  <c r="D408" i="21"/>
  <c r="F407" i="21"/>
  <c r="H407" i="21"/>
  <c r="L406" i="21"/>
  <c r="I406" i="21"/>
  <c r="M406" i="21"/>
  <c r="J406" i="21"/>
  <c r="K406" i="21"/>
  <c r="Q405" i="21"/>
  <c r="O405" i="21"/>
  <c r="P405" i="21"/>
  <c r="E408" i="21"/>
  <c r="D409" i="21"/>
  <c r="F408" i="21"/>
  <c r="K407" i="21"/>
  <c r="I407" i="21"/>
  <c r="J407" i="21"/>
  <c r="H408" i="21"/>
  <c r="M407" i="21"/>
  <c r="L407" i="21"/>
  <c r="Q406" i="21"/>
  <c r="P406" i="21"/>
  <c r="O406" i="21"/>
  <c r="F409" i="21"/>
  <c r="E409" i="21"/>
  <c r="D410" i="21"/>
  <c r="O407" i="21"/>
  <c r="Q407" i="21"/>
  <c r="P407" i="21"/>
  <c r="M408" i="21"/>
  <c r="H409" i="21"/>
  <c r="K408" i="21"/>
  <c r="J408" i="21"/>
  <c r="L408" i="21"/>
  <c r="I408" i="21"/>
  <c r="D411" i="21"/>
  <c r="F410" i="21"/>
  <c r="E410" i="21"/>
  <c r="L409" i="21"/>
  <c r="J409" i="21"/>
  <c r="I409" i="21"/>
  <c r="K409" i="21"/>
  <c r="H410" i="21"/>
  <c r="M409" i="21"/>
  <c r="Q408" i="21"/>
  <c r="O408" i="21"/>
  <c r="P408" i="21"/>
  <c r="F411" i="21"/>
  <c r="E411" i="21"/>
  <c r="D412" i="21"/>
  <c r="O409" i="21"/>
  <c r="Q409" i="21"/>
  <c r="P409" i="21"/>
  <c r="J410" i="21"/>
  <c r="M410" i="21"/>
  <c r="K410" i="21"/>
  <c r="I410" i="21"/>
  <c r="H411" i="21"/>
  <c r="L410" i="21"/>
  <c r="D413" i="21"/>
  <c r="F412" i="21"/>
  <c r="E412" i="21"/>
  <c r="Q410" i="21"/>
  <c r="P410" i="21"/>
  <c r="O410" i="21"/>
  <c r="K411" i="21"/>
  <c r="M411" i="21"/>
  <c r="J411" i="21"/>
  <c r="H412" i="21"/>
  <c r="L411" i="21"/>
  <c r="I411" i="21"/>
  <c r="F413" i="21"/>
  <c r="D414" i="21"/>
  <c r="E413" i="21"/>
  <c r="L412" i="21"/>
  <c r="K412" i="21"/>
  <c r="H413" i="21"/>
  <c r="J412" i="21"/>
  <c r="I412" i="21"/>
  <c r="M412" i="21"/>
  <c r="O411" i="21"/>
  <c r="P411" i="21"/>
  <c r="Q411" i="21"/>
  <c r="F414" i="21"/>
  <c r="E414" i="21"/>
  <c r="D415" i="21"/>
  <c r="L413" i="21"/>
  <c r="I413" i="21"/>
  <c r="K413" i="21"/>
  <c r="J413" i="21"/>
  <c r="H414" i="21"/>
  <c r="M413" i="21"/>
  <c r="Q412" i="21"/>
  <c r="O412" i="21"/>
  <c r="P412" i="21"/>
  <c r="D416" i="21"/>
  <c r="E415" i="21"/>
  <c r="F415" i="21"/>
  <c r="O413" i="21"/>
  <c r="Q413" i="21"/>
  <c r="P413" i="21"/>
  <c r="J414" i="21"/>
  <c r="I414" i="21"/>
  <c r="L414" i="21"/>
  <c r="K414" i="21"/>
  <c r="H415" i="21"/>
  <c r="M414" i="21"/>
  <c r="E416" i="21"/>
  <c r="F416" i="21"/>
  <c r="D417" i="21"/>
  <c r="P414" i="21"/>
  <c r="Q414" i="21"/>
  <c r="O414" i="21"/>
  <c r="L415" i="21"/>
  <c r="H416" i="21"/>
  <c r="K415" i="21"/>
  <c r="J415" i="21"/>
  <c r="I415" i="21"/>
  <c r="M415" i="21"/>
  <c r="E417" i="21"/>
  <c r="D418" i="21"/>
  <c r="F417" i="21"/>
  <c r="H417" i="21"/>
  <c r="L416" i="21"/>
  <c r="K416" i="21"/>
  <c r="I416" i="21"/>
  <c r="J416" i="21"/>
  <c r="M416" i="21"/>
  <c r="P415" i="21"/>
  <c r="Q415" i="21"/>
  <c r="O415" i="21"/>
  <c r="D419" i="21"/>
  <c r="E418" i="21"/>
  <c r="F418" i="21"/>
  <c r="I417" i="21"/>
  <c r="M417" i="21"/>
  <c r="H418" i="21"/>
  <c r="L417" i="21"/>
  <c r="K417" i="21"/>
  <c r="J417" i="21"/>
  <c r="O416" i="21"/>
  <c r="P416" i="21"/>
  <c r="Q416" i="21"/>
  <c r="E419" i="21"/>
  <c r="D420" i="21"/>
  <c r="F419" i="21"/>
  <c r="O417" i="21"/>
  <c r="Q417" i="21"/>
  <c r="P417" i="21"/>
  <c r="M418" i="21"/>
  <c r="L418" i="21"/>
  <c r="K418" i="21"/>
  <c r="J418" i="21"/>
  <c r="H419" i="21"/>
  <c r="I418" i="21"/>
  <c r="D421" i="21"/>
  <c r="E420" i="21"/>
  <c r="F420" i="21"/>
  <c r="H420" i="21"/>
  <c r="L419" i="21"/>
  <c r="I419" i="21"/>
  <c r="K419" i="21"/>
  <c r="M419" i="21"/>
  <c r="J419" i="21"/>
  <c r="P418" i="21"/>
  <c r="Q418" i="21"/>
  <c r="F421" i="21"/>
  <c r="D422" i="21"/>
  <c r="E421" i="21"/>
  <c r="I420" i="21"/>
  <c r="L420" i="21"/>
  <c r="J420" i="21"/>
  <c r="H421" i="21"/>
  <c r="K420" i="21"/>
  <c r="M420" i="21"/>
  <c r="Q419" i="21"/>
  <c r="O419" i="21"/>
  <c r="P419" i="21"/>
  <c r="E422" i="21"/>
  <c r="D423" i="21"/>
  <c r="F422" i="21"/>
  <c r="O420" i="21"/>
  <c r="Q420" i="21"/>
  <c r="P420" i="21"/>
  <c r="H422" i="21"/>
  <c r="I421" i="21"/>
  <c r="K421" i="21"/>
  <c r="L421" i="21"/>
  <c r="J421" i="21"/>
  <c r="M421" i="21"/>
  <c r="F423" i="21"/>
  <c r="D424" i="21"/>
  <c r="E423" i="21"/>
  <c r="I422" i="21"/>
  <c r="H423" i="21"/>
  <c r="M422" i="21"/>
  <c r="J422" i="21"/>
  <c r="L422" i="21"/>
  <c r="K422" i="21"/>
  <c r="Q421" i="21"/>
  <c r="P421" i="21"/>
  <c r="O421" i="21"/>
  <c r="E424" i="21"/>
  <c r="D425" i="21"/>
  <c r="F424" i="21"/>
  <c r="P422" i="21"/>
  <c r="O422" i="21"/>
  <c r="Q422" i="21"/>
  <c r="L423" i="21"/>
  <c r="K423" i="21"/>
  <c r="H424" i="21"/>
  <c r="M423" i="21"/>
  <c r="I423" i="21"/>
  <c r="J423" i="21"/>
  <c r="D426" i="21"/>
  <c r="E425" i="21"/>
  <c r="F425" i="21"/>
  <c r="I424" i="21"/>
  <c r="K424" i="21"/>
  <c r="J424" i="21"/>
  <c r="H425" i="21"/>
  <c r="L424" i="21"/>
  <c r="M424" i="21"/>
  <c r="P423" i="21"/>
  <c r="O423" i="21"/>
  <c r="Q423" i="21"/>
  <c r="D427" i="21"/>
  <c r="E426" i="21"/>
  <c r="F426" i="21"/>
  <c r="O424" i="21"/>
  <c r="P424" i="21"/>
  <c r="Q424" i="21"/>
  <c r="I425" i="21"/>
  <c r="K425" i="21"/>
  <c r="J425" i="21"/>
  <c r="M425" i="21"/>
  <c r="H426" i="21"/>
  <c r="L425" i="21"/>
  <c r="E427" i="21"/>
  <c r="F427" i="21"/>
  <c r="D428" i="21"/>
  <c r="Q425" i="21"/>
  <c r="O425" i="21"/>
  <c r="P425" i="21"/>
  <c r="K426" i="21"/>
  <c r="H427" i="21"/>
  <c r="I426" i="21"/>
  <c r="M426" i="21"/>
  <c r="J426" i="21"/>
  <c r="L426" i="21"/>
  <c r="F428" i="21"/>
  <c r="E428" i="21"/>
  <c r="D429" i="21"/>
  <c r="I427" i="21"/>
  <c r="L427" i="21"/>
  <c r="M427" i="21"/>
  <c r="J427" i="21"/>
  <c r="H428" i="21"/>
  <c r="K427" i="21"/>
  <c r="Q426" i="21"/>
  <c r="O426" i="21"/>
  <c r="P426" i="21"/>
  <c r="E429" i="21"/>
  <c r="D430" i="21"/>
  <c r="F429" i="21"/>
  <c r="O427" i="21"/>
  <c r="P427" i="21"/>
  <c r="Q427" i="21"/>
  <c r="M428" i="21"/>
  <c r="L428" i="21"/>
  <c r="H429" i="21"/>
  <c r="K428" i="21"/>
  <c r="I428" i="21"/>
  <c r="J428" i="21"/>
  <c r="F430" i="21"/>
  <c r="D431" i="21"/>
  <c r="E430" i="21"/>
  <c r="H430" i="21"/>
  <c r="L429" i="21"/>
  <c r="J429" i="21"/>
  <c r="I429" i="21"/>
  <c r="M429" i="21"/>
  <c r="K429" i="21"/>
  <c r="Q428" i="21"/>
  <c r="O428" i="21"/>
  <c r="P428" i="21"/>
  <c r="D432" i="21"/>
  <c r="E431" i="21"/>
  <c r="F431" i="21"/>
  <c r="J430" i="21"/>
  <c r="H431" i="21"/>
  <c r="M430" i="21"/>
  <c r="I430" i="21"/>
  <c r="K430" i="21"/>
  <c r="L430" i="21"/>
  <c r="Q429" i="21"/>
  <c r="O429" i="21"/>
  <c r="P429" i="21"/>
  <c r="F432" i="21"/>
  <c r="D433" i="21"/>
  <c r="E432" i="21"/>
  <c r="J431" i="21"/>
  <c r="L431" i="21"/>
  <c r="H432" i="21"/>
  <c r="K431" i="21"/>
  <c r="M431" i="21"/>
  <c r="I431" i="21"/>
  <c r="P430" i="21"/>
  <c r="O430" i="21"/>
  <c r="Q430" i="21"/>
  <c r="F433" i="21"/>
  <c r="D434" i="21"/>
  <c r="E433" i="21"/>
  <c r="M432" i="21"/>
  <c r="J432" i="21"/>
  <c r="L432" i="21"/>
  <c r="H433" i="21"/>
  <c r="I432" i="21"/>
  <c r="K432" i="21"/>
  <c r="Q431" i="21"/>
  <c r="P431" i="21"/>
  <c r="O431" i="21"/>
  <c r="D435" i="21"/>
  <c r="F434" i="21"/>
  <c r="E434" i="21"/>
  <c r="H434" i="21"/>
  <c r="L433" i="21"/>
  <c r="K433" i="21"/>
  <c r="I433" i="21"/>
  <c r="J433" i="21"/>
  <c r="M433" i="21"/>
  <c r="O432" i="21"/>
  <c r="Q432" i="21"/>
  <c r="P432" i="21"/>
  <c r="D436" i="21"/>
  <c r="F435" i="21"/>
  <c r="E435" i="21"/>
  <c r="K434" i="21"/>
  <c r="L434" i="21"/>
  <c r="H435" i="21"/>
  <c r="J434" i="21"/>
  <c r="I434" i="21"/>
  <c r="M434" i="21"/>
  <c r="Q433" i="21"/>
  <c r="O433" i="21"/>
  <c r="P433" i="21"/>
  <c r="E436" i="21"/>
  <c r="F436" i="21"/>
  <c r="D437" i="21"/>
  <c r="M435" i="21"/>
  <c r="I435" i="21"/>
  <c r="H436" i="21"/>
  <c r="J435" i="21"/>
  <c r="K435" i="21"/>
  <c r="L435" i="21"/>
  <c r="P434" i="21"/>
  <c r="Q434" i="21"/>
  <c r="O434" i="21"/>
  <c r="E437" i="21"/>
  <c r="D438" i="21"/>
  <c r="F437" i="21"/>
  <c r="P435" i="21"/>
  <c r="O435" i="21"/>
  <c r="Q435" i="21"/>
  <c r="M436" i="21"/>
  <c r="I436" i="21"/>
  <c r="L436" i="21"/>
  <c r="K436" i="21"/>
  <c r="H437" i="21"/>
  <c r="J436" i="21"/>
  <c r="D439" i="21"/>
  <c r="F438" i="21"/>
  <c r="E438" i="21"/>
  <c r="Q436" i="21"/>
  <c r="P436" i="21"/>
  <c r="O436" i="21"/>
  <c r="K437" i="21"/>
  <c r="I437" i="21"/>
  <c r="J437" i="21"/>
  <c r="M437" i="21"/>
  <c r="H438" i="21"/>
  <c r="L437" i="21"/>
  <c r="E439" i="21"/>
  <c r="F439" i="21"/>
  <c r="D440" i="21"/>
  <c r="Q437" i="21"/>
  <c r="P437" i="21"/>
  <c r="O437" i="21"/>
  <c r="J438" i="21"/>
  <c r="M438" i="21"/>
  <c r="K438" i="21"/>
  <c r="L438" i="21"/>
  <c r="H439" i="21"/>
  <c r="I438" i="21"/>
  <c r="F440" i="21"/>
  <c r="D441" i="21"/>
  <c r="E440" i="21"/>
  <c r="I439" i="21"/>
  <c r="J439" i="21"/>
  <c r="M439" i="21"/>
  <c r="H440" i="21"/>
  <c r="K439" i="21"/>
  <c r="L439" i="21"/>
  <c r="Q438" i="21"/>
  <c r="O438" i="21"/>
  <c r="P438" i="21"/>
  <c r="D442" i="21"/>
  <c r="E441" i="21"/>
  <c r="F441" i="21"/>
  <c r="Q439" i="21"/>
  <c r="O439" i="21"/>
  <c r="P439" i="21"/>
  <c r="L440" i="21"/>
  <c r="J440" i="21"/>
  <c r="M440" i="21"/>
  <c r="I440" i="21"/>
  <c r="H441" i="21"/>
  <c r="K440" i="21"/>
  <c r="D443" i="21"/>
  <c r="E442" i="21"/>
  <c r="F442" i="21"/>
  <c r="Q440" i="21"/>
  <c r="P440" i="21"/>
  <c r="O440" i="21"/>
  <c r="J441" i="21"/>
  <c r="L441" i="21"/>
  <c r="H442" i="21"/>
  <c r="I441" i="21"/>
  <c r="K441" i="21"/>
  <c r="M441" i="21"/>
  <c r="D444" i="21"/>
  <c r="E443" i="21"/>
  <c r="F443" i="21"/>
  <c r="M442" i="21"/>
  <c r="J442" i="21"/>
  <c r="K442" i="21"/>
  <c r="H443" i="21"/>
  <c r="L442" i="21"/>
  <c r="I442" i="21"/>
  <c r="P441" i="21"/>
  <c r="Q441" i="21"/>
  <c r="O441" i="21"/>
  <c r="E444" i="21"/>
  <c r="F444" i="21"/>
  <c r="D445" i="21"/>
  <c r="J443" i="21"/>
  <c r="M443" i="21"/>
  <c r="H444" i="21"/>
  <c r="L443" i="21"/>
  <c r="K443" i="21"/>
  <c r="I443" i="21"/>
  <c r="O442" i="21"/>
  <c r="P442" i="21"/>
  <c r="Q442" i="21"/>
  <c r="D446" i="21"/>
  <c r="F445" i="21"/>
  <c r="E445" i="21"/>
  <c r="K444" i="21"/>
  <c r="M444" i="21"/>
  <c r="L444" i="21"/>
  <c r="H445" i="21"/>
  <c r="I444" i="21"/>
  <c r="J444" i="21"/>
  <c r="O443" i="21"/>
  <c r="P443" i="21"/>
  <c r="Q443" i="21"/>
  <c r="F446" i="21"/>
  <c r="E446" i="21"/>
  <c r="D447" i="21"/>
  <c r="J445" i="21"/>
  <c r="L445" i="21"/>
  <c r="H446" i="21"/>
  <c r="K445" i="21"/>
  <c r="M445" i="21"/>
  <c r="I445" i="21"/>
  <c r="Q444" i="21"/>
  <c r="P444" i="21"/>
  <c r="O444" i="21"/>
  <c r="D448" i="21"/>
  <c r="F447" i="21"/>
  <c r="E447" i="21"/>
  <c r="H447" i="21"/>
  <c r="I446" i="21"/>
  <c r="L446" i="21"/>
  <c r="K446" i="21"/>
  <c r="J446" i="21"/>
  <c r="M446" i="21"/>
  <c r="Q445" i="21"/>
  <c r="P445" i="21"/>
  <c r="O445" i="21"/>
  <c r="D449" i="21"/>
  <c r="F448" i="21"/>
  <c r="E448" i="21"/>
  <c r="H448" i="21"/>
  <c r="L447" i="21"/>
  <c r="M447" i="21"/>
  <c r="J447" i="21"/>
  <c r="K447" i="21"/>
  <c r="I447" i="21"/>
  <c r="Q446" i="21"/>
  <c r="P446" i="21"/>
  <c r="O446" i="21"/>
  <c r="E449" i="21"/>
  <c r="F449" i="21"/>
  <c r="D450" i="21"/>
  <c r="L448" i="21"/>
  <c r="J448" i="21"/>
  <c r="M448" i="21"/>
  <c r="I448" i="21"/>
  <c r="H449" i="21"/>
  <c r="K448" i="21"/>
  <c r="Q447" i="21"/>
  <c r="P447" i="21"/>
  <c r="O447" i="21"/>
  <c r="E450" i="21"/>
  <c r="D451" i="21"/>
  <c r="F450" i="21"/>
  <c r="P448" i="21"/>
  <c r="Q448" i="21"/>
  <c r="O448" i="21"/>
  <c r="J449" i="21"/>
  <c r="M449" i="21"/>
  <c r="L449" i="21"/>
  <c r="H450" i="21"/>
  <c r="K449" i="21"/>
  <c r="I449" i="21"/>
  <c r="F451" i="21"/>
  <c r="D452" i="21"/>
  <c r="E451" i="21"/>
  <c r="L450" i="21"/>
  <c r="M450" i="21"/>
  <c r="I450" i="21"/>
  <c r="J450" i="21"/>
  <c r="H451" i="21"/>
  <c r="K450" i="21"/>
  <c r="O449" i="21"/>
  <c r="P449" i="21"/>
  <c r="Q449" i="21"/>
  <c r="F452" i="21"/>
  <c r="D453" i="21"/>
  <c r="E452" i="21"/>
  <c r="P450" i="21"/>
  <c r="O450" i="21"/>
  <c r="Q450" i="21"/>
  <c r="J451" i="21"/>
  <c r="K451" i="21"/>
  <c r="H452" i="21"/>
  <c r="L451" i="21"/>
  <c r="I451" i="21"/>
  <c r="M451" i="21"/>
  <c r="D454" i="21"/>
  <c r="E453" i="21"/>
  <c r="F453" i="21"/>
  <c r="L452" i="21"/>
  <c r="I452" i="21"/>
  <c r="K452" i="21"/>
  <c r="J452" i="21"/>
  <c r="H453" i="21"/>
  <c r="M452" i="21"/>
  <c r="Q451" i="21"/>
  <c r="P451" i="21"/>
  <c r="O451" i="21"/>
  <c r="D455" i="21"/>
  <c r="F454" i="21"/>
  <c r="E454" i="21"/>
  <c r="O452" i="21"/>
  <c r="P452" i="21"/>
  <c r="Q452" i="21"/>
  <c r="L453" i="21"/>
  <c r="J453" i="21"/>
  <c r="H454" i="21"/>
  <c r="I453" i="21"/>
  <c r="K453" i="21"/>
  <c r="M453" i="21"/>
  <c r="D456" i="21"/>
  <c r="F455" i="21"/>
  <c r="E455" i="21"/>
  <c r="M454" i="21"/>
  <c r="L454" i="21"/>
  <c r="J454" i="21"/>
  <c r="K454" i="21"/>
  <c r="I454" i="21"/>
  <c r="H455" i="21"/>
  <c r="O453" i="21"/>
  <c r="P453" i="21"/>
  <c r="Q453" i="21"/>
  <c r="E456" i="21"/>
  <c r="D457" i="21"/>
  <c r="F456" i="21"/>
  <c r="P454" i="21"/>
  <c r="Q454" i="21"/>
  <c r="O454" i="21"/>
  <c r="K455" i="21"/>
  <c r="L455" i="21"/>
  <c r="H456" i="21"/>
  <c r="I455" i="21"/>
  <c r="J455" i="21"/>
  <c r="M455" i="21"/>
  <c r="D458" i="21"/>
  <c r="F457" i="21"/>
  <c r="E457" i="21"/>
  <c r="H457" i="21"/>
  <c r="I456" i="21"/>
  <c r="K456" i="21"/>
  <c r="J456" i="21"/>
  <c r="L456" i="21"/>
  <c r="M456" i="21"/>
  <c r="O455" i="21"/>
  <c r="Q455" i="21"/>
  <c r="P455" i="21"/>
  <c r="D459" i="21"/>
  <c r="E458" i="21"/>
  <c r="F458" i="21"/>
  <c r="K457" i="21"/>
  <c r="L457" i="21"/>
  <c r="J457" i="21"/>
  <c r="H458" i="21"/>
  <c r="I457" i="21"/>
  <c r="M457" i="21"/>
  <c r="O456" i="21"/>
  <c r="Q456" i="21"/>
  <c r="P456" i="21"/>
  <c r="F459" i="21"/>
  <c r="E459" i="21"/>
  <c r="D460" i="21"/>
  <c r="K458" i="21"/>
  <c r="J458" i="21"/>
  <c r="I458" i="21"/>
  <c r="L458" i="21"/>
  <c r="H459" i="21"/>
  <c r="M458" i="21"/>
  <c r="Q457" i="21"/>
  <c r="O457" i="21"/>
  <c r="P457" i="21"/>
  <c r="E460" i="21"/>
  <c r="F460" i="21"/>
  <c r="D461" i="21"/>
  <c r="Q458" i="21"/>
  <c r="O458" i="21"/>
  <c r="P458" i="21"/>
  <c r="L459" i="21"/>
  <c r="H460" i="21"/>
  <c r="M459" i="21"/>
  <c r="K459" i="21"/>
  <c r="J459" i="21"/>
  <c r="I459" i="21"/>
  <c r="E461" i="21"/>
  <c r="F461" i="21"/>
  <c r="D462" i="21"/>
  <c r="I460" i="21"/>
  <c r="L460" i="21"/>
  <c r="J460" i="21"/>
  <c r="H461" i="21"/>
  <c r="M460" i="21"/>
  <c r="K460" i="21"/>
  <c r="Q459" i="21"/>
  <c r="P459" i="21"/>
  <c r="O459" i="21"/>
  <c r="D463" i="21"/>
  <c r="F462" i="21"/>
  <c r="E462" i="21"/>
  <c r="O460" i="21"/>
  <c r="P460" i="21"/>
  <c r="Q460" i="21"/>
  <c r="J461" i="21"/>
  <c r="M461" i="21"/>
  <c r="L461" i="21"/>
  <c r="H462" i="21"/>
  <c r="I461" i="21"/>
  <c r="K461" i="21"/>
  <c r="F463" i="21"/>
  <c r="D464" i="21"/>
  <c r="E463" i="21"/>
  <c r="H463" i="21"/>
  <c r="L462" i="21"/>
  <c r="K462" i="21"/>
  <c r="J462" i="21"/>
  <c r="M462" i="21"/>
  <c r="I462" i="21"/>
  <c r="Q461" i="21"/>
  <c r="O461" i="21"/>
  <c r="P461" i="21"/>
  <c r="E464" i="21"/>
  <c r="F464" i="21"/>
  <c r="D465" i="21"/>
  <c r="J463" i="21"/>
  <c r="I463" i="21"/>
  <c r="K463" i="21"/>
  <c r="H464" i="21"/>
  <c r="L463" i="21"/>
  <c r="M463" i="21"/>
  <c r="Q462" i="21"/>
  <c r="O462" i="21"/>
  <c r="P462" i="21"/>
  <c r="E465" i="21"/>
  <c r="D466" i="21"/>
  <c r="F465" i="21"/>
  <c r="O463" i="21"/>
  <c r="P463" i="21"/>
  <c r="Q463" i="21"/>
  <c r="H465" i="21"/>
  <c r="M464" i="21"/>
  <c r="J464" i="21"/>
  <c r="L464" i="21"/>
  <c r="K464" i="21"/>
  <c r="I464" i="21"/>
  <c r="D467" i="21"/>
  <c r="E466" i="21"/>
  <c r="F466" i="21"/>
  <c r="M465" i="21"/>
  <c r="H466" i="21"/>
  <c r="I465" i="21"/>
  <c r="J465" i="21"/>
  <c r="K465" i="21"/>
  <c r="L465" i="21"/>
  <c r="P464" i="21"/>
  <c r="O464" i="21"/>
  <c r="Q464" i="21"/>
  <c r="D468" i="21"/>
  <c r="F467" i="21"/>
  <c r="E467" i="21"/>
  <c r="I466" i="21"/>
  <c r="M466" i="21"/>
  <c r="H467" i="21"/>
  <c r="L466" i="21"/>
  <c r="J466" i="21"/>
  <c r="K466" i="21"/>
  <c r="O465" i="21"/>
  <c r="Q465" i="21"/>
  <c r="P465" i="21"/>
  <c r="D469" i="21"/>
  <c r="E468" i="21"/>
  <c r="F468" i="21"/>
  <c r="O466" i="21"/>
  <c r="Q466" i="21"/>
  <c r="P466" i="21"/>
  <c r="M467" i="21"/>
  <c r="J467" i="21"/>
  <c r="H468" i="21"/>
  <c r="L467" i="21"/>
  <c r="K467" i="21"/>
  <c r="I467" i="21"/>
  <c r="E469" i="21"/>
  <c r="D470" i="21"/>
  <c r="F469" i="21"/>
  <c r="L468" i="21"/>
  <c r="M468" i="21"/>
  <c r="J468" i="21"/>
  <c r="K468" i="21"/>
  <c r="I468" i="21"/>
  <c r="H469" i="21"/>
  <c r="P467" i="21"/>
  <c r="O467" i="21"/>
  <c r="Q467" i="21"/>
  <c r="E470" i="21"/>
  <c r="F470" i="21"/>
  <c r="D471" i="21"/>
  <c r="P468" i="21"/>
  <c r="O468" i="21"/>
  <c r="Q468" i="21"/>
  <c r="I469" i="21"/>
  <c r="J469" i="21"/>
  <c r="H470" i="21"/>
  <c r="L469" i="21"/>
  <c r="M469" i="21"/>
  <c r="K469" i="21"/>
  <c r="E471" i="21"/>
  <c r="D472" i="21"/>
  <c r="F471" i="21"/>
  <c r="P469" i="21"/>
  <c r="O469" i="21"/>
  <c r="Q469" i="21"/>
  <c r="I470" i="21"/>
  <c r="H471" i="21"/>
  <c r="L470" i="21"/>
  <c r="J470" i="21"/>
  <c r="M470" i="21"/>
  <c r="K470" i="21"/>
  <c r="D473" i="21"/>
  <c r="F472" i="21"/>
  <c r="E472" i="21"/>
  <c r="O470" i="21"/>
  <c r="Q470" i="21"/>
  <c r="P470" i="21"/>
  <c r="M471" i="21"/>
  <c r="H472" i="21"/>
  <c r="K471" i="21"/>
  <c r="I471" i="21"/>
  <c r="J471" i="21"/>
  <c r="L471" i="21"/>
  <c r="E473" i="21"/>
  <c r="F473" i="21"/>
  <c r="D474" i="21"/>
  <c r="I472" i="21"/>
  <c r="J472" i="21"/>
  <c r="M472" i="21"/>
  <c r="K472" i="21"/>
  <c r="H473" i="21"/>
  <c r="L472" i="21"/>
  <c r="Q471" i="21"/>
  <c r="P471" i="21"/>
  <c r="O471" i="21"/>
  <c r="F474" i="21"/>
  <c r="E474" i="21"/>
  <c r="D475" i="21"/>
  <c r="Q472" i="21"/>
  <c r="P472" i="21"/>
  <c r="O472" i="21"/>
  <c r="H474" i="21"/>
  <c r="K473" i="21"/>
  <c r="M473" i="21"/>
  <c r="J473" i="21"/>
  <c r="I473" i="21"/>
  <c r="L473" i="21"/>
  <c r="F475" i="21"/>
  <c r="E475" i="21"/>
  <c r="D476" i="21"/>
  <c r="L474" i="21"/>
  <c r="M474" i="21"/>
  <c r="J474" i="21"/>
  <c r="K474" i="21"/>
  <c r="I474" i="21"/>
  <c r="H475" i="21"/>
  <c r="O473" i="21"/>
  <c r="P473" i="21"/>
  <c r="Q473" i="21"/>
  <c r="D477" i="21"/>
  <c r="F476" i="21"/>
  <c r="E476" i="21"/>
  <c r="P474" i="21"/>
  <c r="O474" i="21"/>
  <c r="Q474" i="21"/>
  <c r="H476" i="21"/>
  <c r="K475" i="21"/>
  <c r="M475" i="21"/>
  <c r="L475" i="21"/>
  <c r="I475" i="21"/>
  <c r="J475" i="21"/>
  <c r="D478" i="21"/>
  <c r="E477" i="21"/>
  <c r="F477" i="21"/>
  <c r="J476" i="21"/>
  <c r="I476" i="21"/>
  <c r="H477" i="21"/>
  <c r="L476" i="21"/>
  <c r="K476" i="21"/>
  <c r="M476" i="21"/>
  <c r="O475" i="21"/>
  <c r="P475" i="21"/>
  <c r="Q475" i="21"/>
  <c r="E478" i="21"/>
  <c r="F478" i="21"/>
  <c r="D479" i="21"/>
  <c r="P476" i="21"/>
  <c r="Q476" i="21"/>
  <c r="O476" i="21"/>
  <c r="H478" i="21"/>
  <c r="J477" i="21"/>
  <c r="L477" i="21"/>
  <c r="M477" i="21"/>
  <c r="K477" i="21"/>
  <c r="I477" i="21"/>
  <c r="E479" i="21"/>
  <c r="D480" i="21"/>
  <c r="F479" i="21"/>
  <c r="L478" i="21"/>
  <c r="I478" i="21"/>
  <c r="K478" i="21"/>
  <c r="M478" i="21"/>
  <c r="J478" i="21"/>
  <c r="H479" i="21"/>
  <c r="Q477" i="21"/>
  <c r="P477" i="21"/>
  <c r="O477" i="21"/>
  <c r="D481" i="21"/>
  <c r="F480" i="21"/>
  <c r="E480" i="21"/>
  <c r="O478" i="21"/>
  <c r="P478" i="21"/>
  <c r="Q478" i="21"/>
  <c r="J479" i="21"/>
  <c r="L479" i="21"/>
  <c r="I479" i="21"/>
  <c r="H480" i="21"/>
  <c r="K479" i="21"/>
  <c r="M479" i="21"/>
  <c r="F481" i="21"/>
  <c r="E481" i="21"/>
  <c r="D482" i="21"/>
  <c r="O479" i="21"/>
  <c r="P479" i="21"/>
  <c r="Q479" i="21"/>
  <c r="L480" i="21"/>
  <c r="J480" i="21"/>
  <c r="H481" i="21"/>
  <c r="K480" i="21"/>
  <c r="M480" i="21"/>
  <c r="I480" i="21"/>
  <c r="E482" i="21"/>
  <c r="D483" i="21"/>
  <c r="F482" i="21"/>
  <c r="I481" i="21"/>
  <c r="K481" i="21"/>
  <c r="M481" i="21"/>
  <c r="L481" i="21"/>
  <c r="J481" i="21"/>
  <c r="H482" i="21"/>
  <c r="Q480" i="21"/>
  <c r="P480" i="21"/>
  <c r="O480" i="21"/>
  <c r="E483" i="21"/>
  <c r="F483" i="21"/>
  <c r="D484" i="21"/>
  <c r="P481" i="21"/>
  <c r="O481" i="21"/>
  <c r="Q481" i="21"/>
  <c r="K482" i="21"/>
  <c r="H483" i="21"/>
  <c r="J482" i="21"/>
  <c r="I482" i="21"/>
  <c r="L482" i="21"/>
  <c r="M482" i="21"/>
  <c r="D485" i="21"/>
  <c r="F484" i="21"/>
  <c r="E484" i="21"/>
  <c r="K483" i="21"/>
  <c r="H484" i="21"/>
  <c r="I483" i="21"/>
  <c r="J483" i="21"/>
  <c r="L483" i="21"/>
  <c r="M483" i="21"/>
  <c r="P482" i="21"/>
  <c r="O482" i="21"/>
  <c r="Q482" i="21"/>
  <c r="F485" i="21"/>
  <c r="D486" i="21"/>
  <c r="E485" i="21"/>
  <c r="K484" i="21"/>
  <c r="H485" i="21"/>
  <c r="J484" i="21"/>
  <c r="I484" i="21"/>
  <c r="M484" i="21"/>
  <c r="L484" i="21"/>
  <c r="Q483" i="21"/>
  <c r="O483" i="21"/>
  <c r="P483" i="21"/>
  <c r="E486" i="21"/>
  <c r="F486" i="21"/>
  <c r="D487" i="21"/>
  <c r="H486" i="21"/>
  <c r="M485" i="21"/>
  <c r="I485" i="21"/>
  <c r="J485" i="21"/>
  <c r="L485" i="21"/>
  <c r="K485" i="21"/>
  <c r="O484" i="21"/>
  <c r="Q484" i="21"/>
  <c r="P484" i="21"/>
  <c r="E487" i="21"/>
  <c r="D488" i="21"/>
  <c r="F487" i="21"/>
  <c r="H487" i="21"/>
  <c r="K486" i="21"/>
  <c r="I486" i="21"/>
  <c r="M486" i="21"/>
  <c r="L486" i="21"/>
  <c r="J486" i="21"/>
  <c r="P485" i="21"/>
  <c r="O485" i="21"/>
  <c r="Q485" i="21"/>
  <c r="E488" i="21"/>
  <c r="D489" i="21"/>
  <c r="F488" i="21"/>
  <c r="H488" i="21"/>
  <c r="I487" i="21"/>
  <c r="K487" i="21"/>
  <c r="L487" i="21"/>
  <c r="M487" i="21"/>
  <c r="J487" i="21"/>
  <c r="P486" i="21"/>
  <c r="Q486" i="21"/>
  <c r="O486" i="21"/>
  <c r="E489" i="21"/>
  <c r="D490" i="21"/>
  <c r="F489" i="21"/>
  <c r="K488" i="21"/>
  <c r="I488" i="21"/>
  <c r="H489" i="21"/>
  <c r="M488" i="21"/>
  <c r="L488" i="21"/>
  <c r="J488" i="21"/>
  <c r="Q487" i="21"/>
  <c r="P487" i="21"/>
  <c r="O487" i="21"/>
  <c r="D491" i="21"/>
  <c r="E490" i="21"/>
  <c r="F490" i="21"/>
  <c r="O488" i="21"/>
  <c r="P488" i="21"/>
  <c r="Q488" i="21"/>
  <c r="K489" i="21"/>
  <c r="J489" i="21"/>
  <c r="H490" i="21"/>
  <c r="M489" i="21"/>
  <c r="I489" i="21"/>
  <c r="L489" i="21"/>
  <c r="E491" i="21"/>
  <c r="D492" i="21"/>
  <c r="F491" i="21"/>
  <c r="K490" i="21"/>
  <c r="J490" i="21"/>
  <c r="I490" i="21"/>
  <c r="H491" i="21"/>
  <c r="M490" i="21"/>
  <c r="L490" i="21"/>
  <c r="P489" i="21"/>
  <c r="Q489" i="21"/>
  <c r="O489" i="21"/>
  <c r="D493" i="21"/>
  <c r="E492" i="21"/>
  <c r="F492" i="21"/>
  <c r="P490" i="21"/>
  <c r="O490" i="21"/>
  <c r="Q490" i="21"/>
  <c r="H492" i="21"/>
  <c r="L491" i="21"/>
  <c r="K491" i="21"/>
  <c r="J491" i="21"/>
  <c r="I491" i="21"/>
  <c r="M491" i="21"/>
  <c r="F493" i="21"/>
  <c r="E493" i="21"/>
  <c r="D494" i="21"/>
  <c r="J492" i="21"/>
  <c r="K492" i="21"/>
  <c r="I492" i="21"/>
  <c r="H493" i="21"/>
  <c r="L492" i="21"/>
  <c r="M492" i="21"/>
  <c r="P491" i="21"/>
  <c r="O491" i="21"/>
  <c r="Q491" i="21"/>
  <c r="E494" i="21"/>
  <c r="D495" i="21"/>
  <c r="F494" i="21"/>
  <c r="O492" i="21"/>
  <c r="Q492" i="21"/>
  <c r="P492" i="21"/>
  <c r="K493" i="21"/>
  <c r="H494" i="21"/>
  <c r="M493" i="21"/>
  <c r="L493" i="21"/>
  <c r="I493" i="21"/>
  <c r="J493" i="21"/>
  <c r="F495" i="21"/>
  <c r="D496" i="21"/>
  <c r="E495" i="21"/>
  <c r="H495" i="21"/>
  <c r="J494" i="21"/>
  <c r="I494" i="21"/>
  <c r="L494" i="21"/>
  <c r="K494" i="21"/>
  <c r="M494" i="21"/>
  <c r="O493" i="21"/>
  <c r="Q493" i="21"/>
  <c r="P493" i="21"/>
  <c r="E496" i="21"/>
  <c r="F496" i="21"/>
  <c r="D497" i="21"/>
  <c r="J495" i="21"/>
  <c r="K495" i="21"/>
  <c r="H496" i="21"/>
  <c r="I495" i="21"/>
  <c r="M495" i="21"/>
  <c r="L495" i="21"/>
  <c r="O494" i="21"/>
  <c r="P494" i="21"/>
  <c r="Q494" i="21"/>
  <c r="F497" i="21"/>
  <c r="D498" i="21"/>
  <c r="E497" i="21"/>
  <c r="K496" i="21"/>
  <c r="J496" i="21"/>
  <c r="I496" i="21"/>
  <c r="H497" i="21"/>
  <c r="M496" i="21"/>
  <c r="L496" i="21"/>
  <c r="P495" i="21"/>
  <c r="Q495" i="21"/>
  <c r="O495" i="21"/>
  <c r="D499" i="21"/>
  <c r="E498" i="21"/>
  <c r="F498" i="21"/>
  <c r="O496" i="21"/>
  <c r="Q496" i="21"/>
  <c r="P496" i="21"/>
  <c r="L497" i="21"/>
  <c r="H498" i="21"/>
  <c r="I497" i="21"/>
  <c r="M497" i="21"/>
  <c r="K497" i="21"/>
  <c r="J497" i="21"/>
  <c r="D500" i="21"/>
  <c r="F499" i="21"/>
  <c r="E499" i="21"/>
  <c r="K498" i="21"/>
  <c r="J498" i="21"/>
  <c r="M498" i="21"/>
  <c r="H499" i="21"/>
  <c r="I498" i="21"/>
  <c r="L498" i="21"/>
  <c r="Q497" i="21"/>
  <c r="P497" i="21"/>
  <c r="O497" i="21"/>
  <c r="D501" i="21"/>
  <c r="F500" i="21"/>
  <c r="E500" i="21"/>
  <c r="I499" i="21"/>
  <c r="K499" i="21"/>
  <c r="M499" i="21"/>
  <c r="L499" i="21"/>
  <c r="H500" i="21"/>
  <c r="J499" i="21"/>
  <c r="P498" i="21"/>
  <c r="Q498" i="21"/>
  <c r="O498" i="21"/>
  <c r="D502" i="21"/>
  <c r="E501" i="21"/>
  <c r="F501" i="21"/>
  <c r="P499" i="21"/>
  <c r="O499" i="21"/>
  <c r="Q499" i="21"/>
  <c r="L500" i="21"/>
  <c r="H501" i="21"/>
  <c r="M500" i="21"/>
  <c r="I500" i="21"/>
  <c r="K500" i="21"/>
  <c r="J500" i="21"/>
  <c r="F502" i="21"/>
  <c r="D503" i="21"/>
  <c r="E502" i="21"/>
  <c r="I501" i="21"/>
  <c r="M501" i="21"/>
  <c r="K501" i="21"/>
  <c r="H502" i="21"/>
  <c r="J501" i="21"/>
  <c r="L501" i="21"/>
  <c r="Q500" i="21"/>
  <c r="O500" i="21"/>
  <c r="P500" i="21"/>
  <c r="F503" i="21"/>
  <c r="D504" i="21"/>
  <c r="E503" i="21"/>
  <c r="P501" i="21"/>
  <c r="O501" i="21"/>
  <c r="Q501" i="21"/>
  <c r="M502" i="21"/>
  <c r="I502" i="21"/>
  <c r="H503" i="21"/>
  <c r="K502" i="21"/>
  <c r="L502" i="21"/>
  <c r="J502" i="21"/>
  <c r="D505" i="21"/>
  <c r="F504" i="21"/>
  <c r="E504" i="21"/>
  <c r="Q502" i="21"/>
  <c r="P502" i="21"/>
  <c r="O502" i="21"/>
  <c r="H504" i="21"/>
  <c r="K503" i="21"/>
  <c r="L503" i="21"/>
  <c r="J503" i="21"/>
  <c r="I503" i="21"/>
  <c r="M503" i="21"/>
  <c r="E505" i="21"/>
  <c r="D506" i="21"/>
  <c r="F505" i="21"/>
  <c r="H505" i="21"/>
  <c r="M504" i="21"/>
  <c r="L504" i="21"/>
  <c r="K504" i="21"/>
  <c r="I504" i="21"/>
  <c r="J504" i="21"/>
  <c r="P503" i="21"/>
  <c r="O503" i="21"/>
  <c r="Q503" i="21"/>
  <c r="F506" i="21"/>
  <c r="D507" i="21"/>
  <c r="E506" i="21"/>
  <c r="K505" i="21"/>
  <c r="I505" i="21"/>
  <c r="M505" i="21"/>
  <c r="L505" i="21"/>
  <c r="J505" i="21"/>
  <c r="H506" i="21"/>
  <c r="P504" i="21"/>
  <c r="Q504" i="21"/>
  <c r="O504" i="21"/>
  <c r="F507" i="21"/>
  <c r="D508" i="21"/>
  <c r="E507" i="21"/>
  <c r="O505" i="21"/>
  <c r="P505" i="21"/>
  <c r="Q505" i="21"/>
  <c r="I506" i="21"/>
  <c r="M506" i="21"/>
  <c r="L506" i="21"/>
  <c r="J506" i="21"/>
  <c r="K506" i="21"/>
  <c r="H507" i="21"/>
  <c r="E508" i="21"/>
  <c r="D509" i="21"/>
  <c r="F508" i="21"/>
  <c r="Q506" i="21"/>
  <c r="O506" i="21"/>
  <c r="P506" i="21"/>
  <c r="H508" i="21"/>
  <c r="K507" i="21"/>
  <c r="M507" i="21"/>
  <c r="J507" i="21"/>
  <c r="I507" i="21"/>
  <c r="L507" i="21"/>
  <c r="F509" i="21"/>
  <c r="E509" i="21"/>
  <c r="D510" i="21"/>
  <c r="L508" i="21"/>
  <c r="I508" i="21"/>
  <c r="H509" i="21"/>
  <c r="M508" i="21"/>
  <c r="J508" i="21"/>
  <c r="K508" i="21"/>
  <c r="Q507" i="21"/>
  <c r="P507" i="21"/>
  <c r="O507" i="21"/>
  <c r="F510" i="21"/>
  <c r="D511" i="21"/>
  <c r="E510" i="21"/>
  <c r="P508" i="21"/>
  <c r="O508" i="21"/>
  <c r="Q508" i="21"/>
  <c r="M509" i="21"/>
  <c r="L509" i="21"/>
  <c r="J509" i="21"/>
  <c r="I509" i="21"/>
  <c r="K509" i="21"/>
  <c r="H510" i="21"/>
  <c r="F511" i="21"/>
  <c r="D512" i="21"/>
  <c r="E511" i="21"/>
  <c r="Q509" i="21"/>
  <c r="P509" i="21"/>
  <c r="O509" i="21"/>
  <c r="J510" i="21"/>
  <c r="M510" i="21"/>
  <c r="I510" i="21"/>
  <c r="H511" i="21"/>
  <c r="K510" i="21"/>
  <c r="L510" i="21"/>
  <c r="D513" i="21"/>
  <c r="E512" i="21"/>
  <c r="F512" i="21"/>
  <c r="O510" i="21"/>
  <c r="P510" i="21"/>
  <c r="Q510" i="21"/>
  <c r="J511" i="21"/>
  <c r="H512" i="21"/>
  <c r="L511" i="21"/>
  <c r="I511" i="21"/>
  <c r="K511" i="21"/>
  <c r="M511" i="21"/>
  <c r="D514" i="21"/>
  <c r="E513" i="21"/>
  <c r="F513" i="21"/>
  <c r="J512" i="21"/>
  <c r="L512" i="21"/>
  <c r="K512" i="21"/>
  <c r="I512" i="21"/>
  <c r="H513" i="21"/>
  <c r="M512" i="21"/>
  <c r="O511" i="21"/>
  <c r="P511" i="21"/>
  <c r="Q511" i="21"/>
  <c r="D515" i="21"/>
  <c r="F514" i="21"/>
  <c r="E514" i="21"/>
  <c r="P512" i="21"/>
  <c r="Q512" i="21"/>
  <c r="O512" i="21"/>
  <c r="K513" i="21"/>
  <c r="H514" i="21"/>
  <c r="I513" i="21"/>
  <c r="M513" i="21"/>
  <c r="L513" i="21"/>
  <c r="J513" i="21"/>
  <c r="F515" i="21"/>
  <c r="D516" i="21"/>
  <c r="E515" i="21"/>
  <c r="L514" i="21"/>
  <c r="H515" i="21"/>
  <c r="I514" i="21"/>
  <c r="J514" i="21"/>
  <c r="M514" i="21"/>
  <c r="K514" i="21"/>
  <c r="Q513" i="21"/>
  <c r="O513" i="21"/>
  <c r="P513" i="21"/>
  <c r="F516" i="21"/>
  <c r="E516" i="21"/>
  <c r="D517" i="21"/>
  <c r="I515" i="21"/>
  <c r="H516" i="21"/>
  <c r="M515" i="21"/>
  <c r="J515" i="21"/>
  <c r="L515" i="21"/>
  <c r="K515" i="21"/>
  <c r="P514" i="21"/>
  <c r="Q514" i="21"/>
  <c r="O514" i="21"/>
  <c r="E517" i="21"/>
  <c r="F517" i="21"/>
  <c r="D518" i="21"/>
  <c r="P515" i="21"/>
  <c r="Q515" i="21"/>
  <c r="O515" i="21"/>
  <c r="M516" i="21"/>
  <c r="K516" i="21"/>
  <c r="H517" i="21"/>
  <c r="J516" i="21"/>
  <c r="I516" i="21"/>
  <c r="L516" i="21"/>
  <c r="D519" i="21"/>
  <c r="E518" i="21"/>
  <c r="F518" i="21"/>
  <c r="L517" i="21"/>
  <c r="J517" i="21"/>
  <c r="M517" i="21"/>
  <c r="K517" i="21"/>
  <c r="H518" i="21"/>
  <c r="I517" i="21"/>
  <c r="O516" i="21"/>
  <c r="P516" i="21"/>
  <c r="Q516" i="21"/>
  <c r="E519" i="21"/>
  <c r="F519" i="21"/>
  <c r="D520" i="21"/>
  <c r="J518" i="21"/>
  <c r="M518" i="21"/>
  <c r="I518" i="21"/>
  <c r="H519" i="21"/>
  <c r="K518" i="21"/>
  <c r="L518" i="21"/>
  <c r="O517" i="21"/>
  <c r="Q517" i="21"/>
  <c r="P517" i="21"/>
  <c r="E520" i="21"/>
  <c r="D521" i="21"/>
  <c r="F520" i="21"/>
  <c r="O518" i="21"/>
  <c r="P518" i="21"/>
  <c r="Q518" i="21"/>
  <c r="H520" i="21"/>
  <c r="J519" i="21"/>
  <c r="I519" i="21"/>
  <c r="M519" i="21"/>
  <c r="L519" i="21"/>
  <c r="K519" i="21"/>
  <c r="D522" i="21"/>
  <c r="E521" i="21"/>
  <c r="F521" i="21"/>
  <c r="I520" i="21"/>
  <c r="K520" i="21"/>
  <c r="M520" i="21"/>
  <c r="L520" i="21"/>
  <c r="J520" i="21"/>
  <c r="H521" i="21"/>
  <c r="O519" i="21"/>
  <c r="Q519" i="21"/>
  <c r="P519" i="21"/>
  <c r="D523" i="21"/>
  <c r="F522" i="21"/>
  <c r="E522" i="21"/>
  <c r="Q520" i="21"/>
  <c r="O520" i="21"/>
  <c r="P520" i="21"/>
  <c r="M521" i="21"/>
  <c r="L521" i="21"/>
  <c r="J521" i="21"/>
  <c r="I521" i="21"/>
  <c r="K521" i="21"/>
  <c r="H522" i="21"/>
  <c r="F523" i="21"/>
  <c r="D524" i="21"/>
  <c r="E523" i="21"/>
  <c r="Q521" i="21"/>
  <c r="P521" i="21"/>
  <c r="O521" i="21"/>
  <c r="J522" i="21"/>
  <c r="H523" i="21"/>
  <c r="M522" i="21"/>
  <c r="I522" i="21"/>
  <c r="L522" i="21"/>
  <c r="K522" i="21"/>
  <c r="E524" i="21"/>
  <c r="D525" i="21"/>
  <c r="F524" i="21"/>
  <c r="M523" i="21"/>
  <c r="L523" i="21"/>
  <c r="I523" i="21"/>
  <c r="J523" i="21"/>
  <c r="K523" i="21"/>
  <c r="H524" i="21"/>
  <c r="O522" i="21"/>
  <c r="Q522" i="21"/>
  <c r="P522" i="21"/>
  <c r="D526" i="21"/>
  <c r="E525" i="21"/>
  <c r="F525" i="21"/>
  <c r="Q523" i="21"/>
  <c r="O523" i="21"/>
  <c r="P523" i="21"/>
  <c r="H525" i="21"/>
  <c r="J524" i="21"/>
  <c r="M524" i="21"/>
  <c r="I524" i="21"/>
  <c r="K524" i="21"/>
  <c r="L524" i="21"/>
  <c r="D527" i="21"/>
  <c r="F526" i="21"/>
  <c r="E526" i="21"/>
  <c r="J525" i="21"/>
  <c r="I525" i="21"/>
  <c r="H526" i="21"/>
  <c r="K525" i="21"/>
  <c r="L525" i="21"/>
  <c r="M525" i="21"/>
  <c r="O524" i="21"/>
  <c r="Q524" i="21"/>
  <c r="P524" i="21"/>
  <c r="D528" i="21"/>
  <c r="E527" i="21"/>
  <c r="F527" i="21"/>
  <c r="P525" i="21"/>
  <c r="Q525" i="21"/>
  <c r="O525" i="21"/>
  <c r="L526" i="21"/>
  <c r="K526" i="21"/>
  <c r="M526" i="21"/>
  <c r="I526" i="21"/>
  <c r="H527" i="21"/>
  <c r="J526" i="21"/>
  <c r="D529" i="21"/>
  <c r="E528" i="21"/>
  <c r="F528" i="21"/>
  <c r="Q526" i="21"/>
  <c r="O526" i="21"/>
  <c r="P526" i="21"/>
  <c r="H528" i="21"/>
  <c r="J527" i="21"/>
  <c r="K527" i="21"/>
  <c r="I527" i="21"/>
  <c r="M527" i="21"/>
  <c r="L527" i="21"/>
  <c r="E529" i="21"/>
  <c r="D530" i="21"/>
  <c r="F529" i="21"/>
  <c r="H529" i="21"/>
  <c r="K528" i="21"/>
  <c r="M528" i="21"/>
  <c r="J528" i="21"/>
  <c r="I528" i="21"/>
  <c r="L528" i="21"/>
  <c r="Q527" i="21"/>
  <c r="O527" i="21"/>
  <c r="P527" i="21"/>
  <c r="D531" i="21"/>
  <c r="E530" i="21"/>
  <c r="F530" i="21"/>
  <c r="M529" i="21"/>
  <c r="L529" i="21"/>
  <c r="K529" i="21"/>
  <c r="I529" i="21"/>
  <c r="J529" i="21"/>
  <c r="H530" i="21"/>
  <c r="O528" i="21"/>
  <c r="Q528" i="21"/>
  <c r="P528" i="21"/>
  <c r="E531" i="21"/>
  <c r="F531" i="21"/>
  <c r="D532" i="21"/>
  <c r="Q529" i="21"/>
  <c r="P529" i="21"/>
  <c r="O529" i="21"/>
  <c r="L530" i="21"/>
  <c r="J530" i="21"/>
  <c r="M530" i="21"/>
  <c r="K530" i="21"/>
  <c r="H531" i="21"/>
  <c r="I530" i="21"/>
  <c r="E532" i="21"/>
  <c r="F532" i="21"/>
  <c r="D533" i="21"/>
  <c r="I531" i="21"/>
  <c r="H532" i="21"/>
  <c r="J531" i="21"/>
  <c r="L531" i="21"/>
  <c r="K531" i="21"/>
  <c r="M531" i="21"/>
  <c r="P530" i="21"/>
  <c r="O530" i="21"/>
  <c r="Q530" i="21"/>
  <c r="D534" i="21"/>
  <c r="F533" i="21"/>
  <c r="E533" i="21"/>
  <c r="O531" i="21"/>
  <c r="Q531" i="21"/>
  <c r="P531" i="21"/>
  <c r="H533" i="21"/>
  <c r="L532" i="21"/>
  <c r="M532" i="21"/>
  <c r="J532" i="21"/>
  <c r="K532" i="21"/>
  <c r="I532" i="21"/>
  <c r="F534" i="21"/>
  <c r="D535" i="21"/>
  <c r="E534" i="21"/>
  <c r="L533" i="21"/>
  <c r="M533" i="21"/>
  <c r="I533" i="21"/>
  <c r="H534" i="21"/>
  <c r="J533" i="21"/>
  <c r="K533" i="21"/>
  <c r="P532" i="21"/>
  <c r="Q532" i="21"/>
  <c r="O532" i="21"/>
  <c r="D536" i="21"/>
  <c r="F535" i="21"/>
  <c r="E535" i="21"/>
  <c r="O533" i="21"/>
  <c r="Q533" i="21"/>
  <c r="P533" i="21"/>
  <c r="I534" i="21"/>
  <c r="L534" i="21"/>
  <c r="K534" i="21"/>
  <c r="M534" i="21"/>
  <c r="H535" i="21"/>
  <c r="J534" i="21"/>
  <c r="D537" i="21"/>
  <c r="E536" i="21"/>
  <c r="F536" i="21"/>
  <c r="P534" i="21"/>
  <c r="Q534" i="21"/>
  <c r="O534" i="21"/>
  <c r="K535" i="21"/>
  <c r="L535" i="21"/>
  <c r="I535" i="21"/>
  <c r="H536" i="21"/>
  <c r="M535" i="21"/>
  <c r="J535" i="21"/>
  <c r="D538" i="21"/>
  <c r="F537" i="21"/>
  <c r="E537" i="21"/>
  <c r="Q535" i="21"/>
  <c r="O535" i="21"/>
  <c r="P535" i="21"/>
  <c r="L536" i="21"/>
  <c r="M536" i="21"/>
  <c r="H537" i="21"/>
  <c r="I536" i="21"/>
  <c r="K536" i="21"/>
  <c r="J536" i="21"/>
  <c r="E538" i="21"/>
  <c r="F538" i="21"/>
  <c r="D539" i="21"/>
  <c r="K537" i="21"/>
  <c r="L537" i="21"/>
  <c r="M537" i="21"/>
  <c r="J537" i="21"/>
  <c r="H538" i="21"/>
  <c r="I537" i="21"/>
  <c r="P536" i="21"/>
  <c r="Q536" i="21"/>
  <c r="O536" i="21"/>
  <c r="F539" i="21"/>
  <c r="E539" i="21"/>
  <c r="D540" i="21"/>
  <c r="H539" i="21"/>
  <c r="I538" i="21"/>
  <c r="L538" i="21"/>
  <c r="K538" i="21"/>
  <c r="M538" i="21"/>
  <c r="J538" i="21"/>
  <c r="O537" i="21"/>
  <c r="Q537" i="21"/>
  <c r="P537" i="21"/>
  <c r="F540" i="21"/>
  <c r="E540" i="21"/>
  <c r="D541" i="21"/>
  <c r="I539" i="21"/>
  <c r="H540" i="21"/>
  <c r="J539" i="21"/>
  <c r="M539" i="21"/>
  <c r="L539" i="21"/>
  <c r="K539" i="21"/>
  <c r="P538" i="21"/>
  <c r="Q538" i="21"/>
  <c r="O538" i="21"/>
  <c r="D542" i="21"/>
  <c r="E541" i="21"/>
  <c r="F541" i="21"/>
  <c r="P539" i="21"/>
  <c r="Q539" i="21"/>
  <c r="O539" i="21"/>
  <c r="K540" i="21"/>
  <c r="L540" i="21"/>
  <c r="M540" i="21"/>
  <c r="I540" i="21"/>
  <c r="J540" i="21"/>
  <c r="H541" i="21"/>
  <c r="F542" i="21"/>
  <c r="E542" i="21"/>
  <c r="D543" i="21"/>
  <c r="O540" i="21"/>
  <c r="P540" i="21"/>
  <c r="Q540" i="21"/>
  <c r="L541" i="21"/>
  <c r="K541" i="21"/>
  <c r="M541" i="21"/>
  <c r="I541" i="21"/>
  <c r="J541" i="21"/>
  <c r="H542" i="21"/>
  <c r="E543" i="21"/>
  <c r="D544" i="21"/>
  <c r="F543" i="21"/>
  <c r="O541" i="21"/>
  <c r="Q541" i="21"/>
  <c r="P541" i="21"/>
  <c r="K542" i="21"/>
  <c r="H543" i="21"/>
  <c r="L542" i="21"/>
  <c r="M542" i="21"/>
  <c r="J542" i="21"/>
  <c r="I542" i="21"/>
  <c r="E544" i="21"/>
  <c r="D545" i="21"/>
  <c r="F544" i="21"/>
  <c r="J543" i="21"/>
  <c r="I543" i="21"/>
  <c r="M543" i="21"/>
  <c r="K543" i="21"/>
  <c r="H544" i="21"/>
  <c r="L543" i="21"/>
  <c r="P542" i="21"/>
  <c r="O542" i="21"/>
  <c r="Q542" i="21"/>
  <c r="E545" i="21"/>
  <c r="F545" i="21"/>
  <c r="D546" i="21"/>
  <c r="Q543" i="21"/>
  <c r="O543" i="21"/>
  <c r="P543" i="21"/>
  <c r="H545" i="21"/>
  <c r="M544" i="21"/>
  <c r="L544" i="21"/>
  <c r="J544" i="21"/>
  <c r="I544" i="21"/>
  <c r="K544" i="21"/>
  <c r="D547" i="21"/>
  <c r="F546" i="21"/>
  <c r="E546" i="21"/>
  <c r="I545" i="21"/>
  <c r="J545" i="21"/>
  <c r="H546" i="21"/>
  <c r="K545" i="21"/>
  <c r="L545" i="21"/>
  <c r="M545" i="21"/>
  <c r="O544" i="21"/>
  <c r="Q544" i="21"/>
  <c r="P544" i="21"/>
  <c r="E547" i="21"/>
  <c r="F547" i="21"/>
  <c r="D548" i="21"/>
  <c r="Q545" i="21"/>
  <c r="P545" i="21"/>
  <c r="O545" i="21"/>
  <c r="H547" i="21"/>
  <c r="I546" i="21"/>
  <c r="L546" i="21"/>
  <c r="K546" i="21"/>
  <c r="J546" i="21"/>
  <c r="M546" i="21"/>
  <c r="D549" i="21"/>
  <c r="E548" i="21"/>
  <c r="F548" i="21"/>
  <c r="I547" i="21"/>
  <c r="K547" i="21"/>
  <c r="L547" i="21"/>
  <c r="M547" i="21"/>
  <c r="H548" i="21"/>
  <c r="J547" i="21"/>
  <c r="P546" i="21"/>
  <c r="O546" i="21"/>
  <c r="Q546" i="21"/>
  <c r="D550" i="21"/>
  <c r="F549" i="21"/>
  <c r="E549" i="21"/>
  <c r="O547" i="21"/>
  <c r="Q547" i="21"/>
  <c r="P547" i="21"/>
  <c r="K548" i="21"/>
  <c r="H549" i="21"/>
  <c r="L548" i="21"/>
  <c r="I548" i="21"/>
  <c r="M548" i="21"/>
  <c r="J548" i="21"/>
  <c r="E550" i="21"/>
  <c r="D551" i="21"/>
  <c r="F550" i="21"/>
  <c r="H550" i="21"/>
  <c r="M549" i="21"/>
  <c r="I549" i="21"/>
  <c r="J549" i="21"/>
  <c r="K549" i="21"/>
  <c r="L549" i="21"/>
  <c r="P548" i="21"/>
  <c r="Q548" i="21"/>
  <c r="O548" i="21"/>
  <c r="F551" i="21"/>
  <c r="D552" i="21"/>
  <c r="E551" i="21"/>
  <c r="J550" i="21"/>
  <c r="K550" i="21"/>
  <c r="M550" i="21"/>
  <c r="H551" i="21"/>
  <c r="I550" i="21"/>
  <c r="L550" i="21"/>
  <c r="Q549" i="21"/>
  <c r="O549" i="21"/>
  <c r="P549" i="21"/>
  <c r="F552" i="21"/>
  <c r="E552" i="21"/>
  <c r="D553" i="21"/>
  <c r="J551" i="21"/>
  <c r="L551" i="21"/>
  <c r="M551" i="21"/>
  <c r="K551" i="21"/>
  <c r="I551" i="21"/>
  <c r="H552" i="21"/>
  <c r="P550" i="21"/>
  <c r="Q550" i="21"/>
  <c r="D554" i="21"/>
  <c r="E553" i="21"/>
  <c r="F553" i="21"/>
  <c r="O551" i="21"/>
  <c r="P551" i="21"/>
  <c r="Q551" i="21"/>
  <c r="J552" i="21"/>
  <c r="K552" i="21"/>
  <c r="I552" i="21"/>
  <c r="H553" i="21"/>
  <c r="L552" i="21"/>
  <c r="M552" i="21"/>
  <c r="F554" i="21"/>
  <c r="E554" i="21"/>
  <c r="D555" i="21"/>
  <c r="Q552" i="21"/>
  <c r="O552" i="21"/>
  <c r="P552" i="21"/>
  <c r="M553" i="21"/>
  <c r="L553" i="21"/>
  <c r="K553" i="21"/>
  <c r="H554" i="21"/>
  <c r="J553" i="21"/>
  <c r="I553" i="21"/>
  <c r="F555" i="21"/>
  <c r="E555" i="21"/>
  <c r="D556" i="21"/>
  <c r="J554" i="21"/>
  <c r="M554" i="21"/>
  <c r="K554" i="21"/>
  <c r="H555" i="21"/>
  <c r="L554" i="21"/>
  <c r="I554" i="21"/>
  <c r="P553" i="21"/>
  <c r="O553" i="21"/>
  <c r="Q553" i="21"/>
  <c r="D557" i="21"/>
  <c r="E556" i="21"/>
  <c r="F556" i="21"/>
  <c r="M555" i="21"/>
  <c r="J555" i="21"/>
  <c r="H556" i="21"/>
  <c r="I555" i="21"/>
  <c r="L555" i="21"/>
  <c r="K555" i="21"/>
  <c r="O554" i="21"/>
  <c r="Q554" i="21"/>
  <c r="P554" i="21"/>
  <c r="D558" i="21"/>
  <c r="E557" i="21"/>
  <c r="F557" i="21"/>
  <c r="I556" i="21"/>
  <c r="K556" i="21"/>
  <c r="L556" i="21"/>
  <c r="J556" i="21"/>
  <c r="M556" i="21"/>
  <c r="H557" i="21"/>
  <c r="Q555" i="21"/>
  <c r="O555" i="21"/>
  <c r="P555" i="21"/>
  <c r="E558" i="21"/>
  <c r="F558" i="21"/>
  <c r="D559" i="21"/>
  <c r="O556" i="21"/>
  <c r="P556" i="21"/>
  <c r="Q556" i="21"/>
  <c r="H558" i="21"/>
  <c r="K557" i="21"/>
  <c r="L557" i="21"/>
  <c r="I557" i="21"/>
  <c r="J557" i="21"/>
  <c r="M557" i="21"/>
  <c r="D560" i="21"/>
  <c r="E559" i="21"/>
  <c r="F559" i="21"/>
  <c r="H559" i="21"/>
  <c r="L558" i="21"/>
  <c r="I558" i="21"/>
  <c r="K558" i="21"/>
  <c r="M558" i="21"/>
  <c r="J558" i="21"/>
  <c r="Q557" i="21"/>
  <c r="P557" i="21"/>
  <c r="O557" i="21"/>
  <c r="D561" i="21"/>
  <c r="E560" i="21"/>
  <c r="F560" i="21"/>
  <c r="M559" i="21"/>
  <c r="J559" i="21"/>
  <c r="I559" i="21"/>
  <c r="L559" i="21"/>
  <c r="H560" i="21"/>
  <c r="K559" i="21"/>
  <c r="P558" i="21"/>
  <c r="Q558" i="21"/>
  <c r="O558" i="21"/>
  <c r="D562" i="21"/>
  <c r="E561" i="21"/>
  <c r="F561" i="21"/>
  <c r="O559" i="21"/>
  <c r="Q559" i="21"/>
  <c r="P559" i="21"/>
  <c r="J560" i="21"/>
  <c r="M560" i="21"/>
  <c r="H561" i="21"/>
  <c r="I560" i="21"/>
  <c r="L560" i="21"/>
  <c r="K560" i="21"/>
  <c r="D563" i="21"/>
  <c r="F562" i="21"/>
  <c r="E562" i="21"/>
  <c r="K561" i="21"/>
  <c r="H562" i="21"/>
  <c r="L561" i="21"/>
  <c r="M561" i="21"/>
  <c r="I561" i="21"/>
  <c r="J561" i="21"/>
  <c r="P560" i="21"/>
  <c r="O560" i="21"/>
  <c r="Q560" i="21"/>
  <c r="F563" i="21"/>
  <c r="E563" i="21"/>
  <c r="D564" i="21"/>
  <c r="L562" i="21"/>
  <c r="K562" i="21"/>
  <c r="M562" i="21"/>
  <c r="I562" i="21"/>
  <c r="J562" i="21"/>
  <c r="H563" i="21"/>
  <c r="P561" i="21"/>
  <c r="Q561" i="21"/>
  <c r="O561" i="21"/>
  <c r="D565" i="21"/>
  <c r="E564" i="21"/>
  <c r="F564" i="21"/>
  <c r="P562" i="21"/>
  <c r="Q562" i="21"/>
  <c r="O562" i="21"/>
  <c r="H564" i="21"/>
  <c r="I563" i="21"/>
  <c r="J563" i="21"/>
  <c r="L563" i="21"/>
  <c r="M563" i="21"/>
  <c r="K563" i="21"/>
  <c r="D566" i="21"/>
  <c r="E565" i="21"/>
  <c r="F565" i="21"/>
  <c r="M564" i="21"/>
  <c r="K564" i="21"/>
  <c r="I564" i="21"/>
  <c r="H565" i="21"/>
  <c r="L564" i="21"/>
  <c r="J564" i="21"/>
  <c r="Q563" i="21"/>
  <c r="P563" i="21"/>
  <c r="O563" i="21"/>
  <c r="D567" i="21"/>
  <c r="F566" i="21"/>
  <c r="E566" i="21"/>
  <c r="O564" i="21"/>
  <c r="Q564" i="21"/>
  <c r="P564" i="21"/>
  <c r="H566" i="21"/>
  <c r="L565" i="21"/>
  <c r="J565" i="21"/>
  <c r="K565" i="21"/>
  <c r="I565" i="21"/>
  <c r="M565" i="21"/>
  <c r="D568" i="21"/>
  <c r="F567" i="21"/>
  <c r="E567" i="21"/>
  <c r="H567" i="21"/>
  <c r="K566" i="21"/>
  <c r="L566" i="21"/>
  <c r="J566" i="21"/>
  <c r="I566" i="21"/>
  <c r="M566" i="21"/>
  <c r="P565" i="21"/>
  <c r="O565" i="21"/>
  <c r="Q565" i="21"/>
  <c r="E568" i="21"/>
  <c r="F568" i="21"/>
  <c r="D569" i="21"/>
  <c r="M567" i="21"/>
  <c r="K567" i="21"/>
  <c r="J567" i="21"/>
  <c r="I567" i="21"/>
  <c r="H568" i="21"/>
  <c r="L567" i="21"/>
  <c r="P566" i="21"/>
  <c r="O566" i="21"/>
  <c r="Q566" i="21"/>
  <c r="F569" i="21"/>
  <c r="D570" i="21"/>
  <c r="E569" i="21"/>
  <c r="O567" i="21"/>
  <c r="Q567" i="21"/>
  <c r="P567" i="21"/>
  <c r="H569" i="21"/>
  <c r="K568" i="21"/>
  <c r="M568" i="21"/>
  <c r="J568" i="21"/>
  <c r="I568" i="21"/>
  <c r="L568" i="21"/>
  <c r="F570" i="21"/>
  <c r="E570" i="21"/>
  <c r="D571" i="21"/>
  <c r="M569" i="21"/>
  <c r="L569" i="21"/>
  <c r="J569" i="21"/>
  <c r="H570" i="21"/>
  <c r="I569" i="21"/>
  <c r="K569" i="21"/>
  <c r="O568" i="21"/>
  <c r="Q568" i="21"/>
  <c r="P568" i="21"/>
  <c r="D572" i="21"/>
  <c r="E571" i="21"/>
  <c r="F571" i="21"/>
  <c r="K570" i="21"/>
  <c r="L570" i="21"/>
  <c r="I570" i="21"/>
  <c r="J570" i="21"/>
  <c r="H571" i="21"/>
  <c r="M570" i="21"/>
  <c r="Q569" i="21"/>
  <c r="P569" i="21"/>
  <c r="O569" i="21"/>
  <c r="E572" i="21"/>
  <c r="F572" i="21"/>
  <c r="D573" i="21"/>
  <c r="Q570" i="21"/>
  <c r="P570" i="21"/>
  <c r="O570" i="21"/>
  <c r="K571" i="21"/>
  <c r="I571" i="21"/>
  <c r="J571" i="21"/>
  <c r="M571" i="21"/>
  <c r="H572" i="21"/>
  <c r="L571" i="21"/>
  <c r="D574" i="21"/>
  <c r="F573" i="21"/>
  <c r="E573" i="21"/>
  <c r="O571" i="21"/>
  <c r="P571" i="21"/>
  <c r="Q571" i="21"/>
  <c r="K572" i="21"/>
  <c r="I572" i="21"/>
  <c r="M572" i="21"/>
  <c r="H573" i="21"/>
  <c r="L572" i="21"/>
  <c r="J572" i="21"/>
  <c r="E574" i="21"/>
  <c r="F574" i="21"/>
  <c r="D575" i="21"/>
  <c r="O572" i="21"/>
  <c r="Q572" i="21"/>
  <c r="P572" i="21"/>
  <c r="I573" i="21"/>
  <c r="L573" i="21"/>
  <c r="K573" i="21"/>
  <c r="J573" i="21"/>
  <c r="H574" i="21"/>
  <c r="M573" i="21"/>
  <c r="E575" i="21"/>
  <c r="D576" i="21"/>
  <c r="F575" i="21"/>
  <c r="Q573" i="21"/>
  <c r="O573" i="21"/>
  <c r="P573" i="21"/>
  <c r="J574" i="21"/>
  <c r="M574" i="21"/>
  <c r="H575" i="21"/>
  <c r="K574" i="21"/>
  <c r="I574" i="21"/>
  <c r="L574" i="21"/>
  <c r="F576" i="21"/>
  <c r="D577" i="21"/>
  <c r="E576" i="21"/>
  <c r="I575" i="21"/>
  <c r="M575" i="21"/>
  <c r="L575" i="21"/>
  <c r="J575" i="21"/>
  <c r="K575" i="21"/>
  <c r="H576" i="21"/>
  <c r="Q574" i="21"/>
  <c r="P574" i="21"/>
  <c r="O574" i="21"/>
  <c r="E577" i="21"/>
  <c r="D578" i="21"/>
  <c r="F577" i="21"/>
  <c r="P575" i="21"/>
  <c r="O575" i="21"/>
  <c r="Q575" i="21"/>
  <c r="I576" i="21"/>
  <c r="H577" i="21"/>
  <c r="K576" i="21"/>
  <c r="L576" i="21"/>
  <c r="J576" i="21"/>
  <c r="M576" i="21"/>
  <c r="F578" i="21"/>
  <c r="E578" i="21"/>
  <c r="D579" i="21"/>
  <c r="P576" i="21"/>
  <c r="Q576" i="21"/>
  <c r="O576" i="21"/>
  <c r="K577" i="21"/>
  <c r="I577" i="21"/>
  <c r="M577" i="21"/>
  <c r="H578" i="21"/>
  <c r="L577" i="21"/>
  <c r="J577" i="21"/>
  <c r="D580" i="21"/>
  <c r="E579" i="21"/>
  <c r="F579" i="21"/>
  <c r="Q577" i="21"/>
  <c r="P577" i="21"/>
  <c r="O577" i="21"/>
  <c r="H579" i="21"/>
  <c r="J578" i="21"/>
  <c r="M578" i="21"/>
  <c r="K578" i="21"/>
  <c r="L578" i="21"/>
  <c r="I578" i="21"/>
  <c r="E580" i="21"/>
  <c r="D581" i="21"/>
  <c r="F580" i="21"/>
  <c r="L579" i="21"/>
  <c r="H580" i="21"/>
  <c r="K579" i="21"/>
  <c r="M579" i="21"/>
  <c r="I579" i="21"/>
  <c r="J579" i="21"/>
  <c r="Q578" i="21"/>
  <c r="O578" i="21"/>
  <c r="P578" i="21"/>
  <c r="E581" i="21"/>
  <c r="D582" i="21"/>
  <c r="F581" i="21"/>
  <c r="K580" i="21"/>
  <c r="I580" i="21"/>
  <c r="M580" i="21"/>
  <c r="J580" i="21"/>
  <c r="L580" i="21"/>
  <c r="H581" i="21"/>
  <c r="O579" i="21"/>
  <c r="P579" i="21"/>
  <c r="Q579" i="21"/>
  <c r="E582" i="21"/>
  <c r="D583" i="21"/>
  <c r="F582" i="21"/>
  <c r="Q580" i="21"/>
  <c r="O580" i="21"/>
  <c r="P580" i="21"/>
  <c r="I581" i="21"/>
  <c r="K581" i="21"/>
  <c r="H582" i="21"/>
  <c r="L581" i="21"/>
  <c r="J581" i="21"/>
  <c r="M581" i="21"/>
  <c r="D584" i="21"/>
  <c r="F583" i="21"/>
  <c r="E583" i="21"/>
  <c r="P581" i="21"/>
  <c r="O581" i="21"/>
  <c r="Q581" i="21"/>
  <c r="M582" i="21"/>
  <c r="K582" i="21"/>
  <c r="L582" i="21"/>
  <c r="I582" i="21"/>
  <c r="J582" i="21"/>
  <c r="H583" i="21"/>
  <c r="D585" i="21"/>
  <c r="E584" i="21"/>
  <c r="F584" i="21"/>
  <c r="O582" i="21"/>
  <c r="Q582" i="21"/>
  <c r="P582" i="21"/>
  <c r="H584" i="21"/>
  <c r="J583" i="21"/>
  <c r="I583" i="21"/>
  <c r="M583" i="21"/>
  <c r="L583" i="21"/>
  <c r="K583" i="21"/>
  <c r="D586" i="21"/>
  <c r="F585" i="21"/>
  <c r="E585" i="21"/>
  <c r="K584" i="21"/>
  <c r="M584" i="21"/>
  <c r="L584" i="21"/>
  <c r="J584" i="21"/>
  <c r="H585" i="21"/>
  <c r="I584" i="21"/>
  <c r="Q583" i="21"/>
  <c r="P583" i="21"/>
  <c r="O583" i="21"/>
  <c r="E586" i="21"/>
  <c r="D587" i="21"/>
  <c r="F586" i="21"/>
  <c r="I585" i="21"/>
  <c r="M585" i="21"/>
  <c r="J585" i="21"/>
  <c r="H586" i="21"/>
  <c r="K585" i="21"/>
  <c r="L585" i="21"/>
  <c r="Q584" i="21"/>
  <c r="O584" i="21"/>
  <c r="P584" i="21"/>
  <c r="D588" i="21"/>
  <c r="F587" i="21"/>
  <c r="E587" i="21"/>
  <c r="Q585" i="21"/>
  <c r="P585" i="21"/>
  <c r="O585" i="21"/>
  <c r="L586" i="21"/>
  <c r="K586" i="21"/>
  <c r="J586" i="21"/>
  <c r="H587" i="21"/>
  <c r="I586" i="21"/>
  <c r="M586" i="21"/>
  <c r="D589" i="21"/>
  <c r="F588" i="21"/>
  <c r="E588" i="21"/>
  <c r="K587" i="21"/>
  <c r="L587" i="21"/>
  <c r="J587" i="21"/>
  <c r="M587" i="21"/>
  <c r="H588" i="21"/>
  <c r="I587" i="21"/>
  <c r="Q586" i="21"/>
  <c r="P586" i="21"/>
  <c r="O586" i="21"/>
  <c r="F589" i="21"/>
  <c r="D590" i="21"/>
  <c r="E589" i="21"/>
  <c r="I588" i="21"/>
  <c r="L588" i="21"/>
  <c r="J588" i="21"/>
  <c r="H589" i="21"/>
  <c r="M588" i="21"/>
  <c r="K588" i="21"/>
  <c r="Q587" i="21"/>
  <c r="P587" i="21"/>
  <c r="O587" i="21"/>
  <c r="D591" i="21"/>
  <c r="E590" i="21"/>
  <c r="F590" i="21"/>
  <c r="Q588" i="21"/>
  <c r="P588" i="21"/>
  <c r="O588" i="21"/>
  <c r="M589" i="21"/>
  <c r="H590" i="21"/>
  <c r="J589" i="21"/>
  <c r="I589" i="21"/>
  <c r="L589" i="21"/>
  <c r="K589" i="21"/>
  <c r="F591" i="21"/>
  <c r="D592" i="21"/>
  <c r="E591" i="21"/>
  <c r="J590" i="21"/>
  <c r="H591" i="21"/>
  <c r="I590" i="21"/>
  <c r="M590" i="21"/>
  <c r="K590" i="21"/>
  <c r="L590" i="21"/>
  <c r="P589" i="21"/>
  <c r="O589" i="21"/>
  <c r="Q589" i="21"/>
  <c r="E592" i="21"/>
  <c r="D593" i="21"/>
  <c r="F592" i="21"/>
  <c r="I591" i="21"/>
  <c r="M591" i="21"/>
  <c r="K591" i="21"/>
  <c r="H592" i="21"/>
  <c r="L591" i="21"/>
  <c r="J591" i="21"/>
  <c r="O590" i="21"/>
  <c r="P590" i="21"/>
  <c r="Q590" i="21"/>
  <c r="F593" i="21"/>
  <c r="E593" i="21"/>
  <c r="D594" i="21"/>
  <c r="Q591" i="21"/>
  <c r="O591" i="21"/>
  <c r="P591" i="21"/>
  <c r="L592" i="21"/>
  <c r="J592" i="21"/>
  <c r="H593" i="21"/>
  <c r="K592" i="21"/>
  <c r="I592" i="21"/>
  <c r="M592" i="21"/>
  <c r="D595" i="21"/>
  <c r="F594" i="21"/>
  <c r="E594" i="21"/>
  <c r="L593" i="21"/>
  <c r="M593" i="21"/>
  <c r="I593" i="21"/>
  <c r="H594" i="21"/>
  <c r="K593" i="21"/>
  <c r="J593" i="21"/>
  <c r="O592" i="21"/>
  <c r="P592" i="21"/>
  <c r="Q592" i="21"/>
  <c r="F595" i="21"/>
  <c r="E595" i="21"/>
  <c r="D596" i="21"/>
  <c r="O593" i="21"/>
  <c r="P593" i="21"/>
  <c r="Q593" i="21"/>
  <c r="L594" i="21"/>
  <c r="M594" i="21"/>
  <c r="J594" i="21"/>
  <c r="H595" i="21"/>
  <c r="I594" i="21"/>
  <c r="K594" i="21"/>
  <c r="D597" i="21"/>
  <c r="E596" i="21"/>
  <c r="F596" i="21"/>
  <c r="L595" i="21"/>
  <c r="J595" i="21"/>
  <c r="K595" i="21"/>
  <c r="M595" i="21"/>
  <c r="H596" i="21"/>
  <c r="I595" i="21"/>
  <c r="O594" i="21"/>
  <c r="P594" i="21"/>
  <c r="Q594" i="21"/>
  <c r="E597" i="21"/>
  <c r="F597" i="21"/>
  <c r="D598" i="21"/>
  <c r="I596" i="21"/>
  <c r="K596" i="21"/>
  <c r="J596" i="21"/>
  <c r="M596" i="21"/>
  <c r="L596" i="21"/>
  <c r="H597" i="21"/>
  <c r="P595" i="21"/>
  <c r="O595" i="21"/>
  <c r="Q595" i="21"/>
  <c r="E598" i="21"/>
  <c r="F598" i="21"/>
  <c r="D599" i="21"/>
  <c r="O596" i="21"/>
  <c r="Q596" i="21"/>
  <c r="P596" i="21"/>
  <c r="M597" i="21"/>
  <c r="J597" i="21"/>
  <c r="I597" i="21"/>
  <c r="H598" i="21"/>
  <c r="K597" i="21"/>
  <c r="L597" i="21"/>
  <c r="E599" i="21"/>
  <c r="D600" i="21"/>
  <c r="F599" i="21"/>
  <c r="Q597" i="21"/>
  <c r="P597" i="21"/>
  <c r="O597" i="21"/>
  <c r="M598" i="21"/>
  <c r="H599" i="21"/>
  <c r="J598" i="21"/>
  <c r="K598" i="21"/>
  <c r="I598" i="21"/>
  <c r="L598" i="21"/>
  <c r="F600" i="21"/>
  <c r="D601" i="21"/>
  <c r="E600" i="21"/>
  <c r="I599" i="21"/>
  <c r="J599" i="21"/>
  <c r="L599" i="21"/>
  <c r="K599" i="21"/>
  <c r="H600" i="21"/>
  <c r="M599" i="21"/>
  <c r="O598" i="21"/>
  <c r="Q598" i="21"/>
  <c r="P598" i="21"/>
  <c r="E601" i="21"/>
  <c r="F601" i="21"/>
  <c r="D602" i="21"/>
  <c r="O599" i="21"/>
  <c r="Q599" i="21"/>
  <c r="P599" i="21"/>
  <c r="L600" i="21"/>
  <c r="I600" i="21"/>
  <c r="H601" i="21"/>
  <c r="K600" i="21"/>
  <c r="M600" i="21"/>
  <c r="J600" i="21"/>
  <c r="D603" i="21"/>
  <c r="F602" i="21"/>
  <c r="E602" i="21"/>
  <c r="P600" i="21"/>
  <c r="Q600" i="21"/>
  <c r="O600" i="21"/>
  <c r="M601" i="21"/>
  <c r="K601" i="21"/>
  <c r="L601" i="21"/>
  <c r="J601" i="21"/>
  <c r="I601" i="21"/>
  <c r="H602" i="21"/>
  <c r="D604" i="21"/>
  <c r="E603" i="21"/>
  <c r="F603" i="21"/>
  <c r="Q601" i="21"/>
  <c r="P601" i="21"/>
  <c r="O601" i="21"/>
  <c r="H603" i="21"/>
  <c r="K602" i="21"/>
  <c r="L602" i="21"/>
  <c r="J602" i="21"/>
  <c r="M602" i="21"/>
  <c r="I602" i="21"/>
  <c r="F604" i="21"/>
  <c r="E604" i="21"/>
  <c r="D605" i="21"/>
  <c r="L603" i="21"/>
  <c r="M603" i="21"/>
  <c r="K603" i="21"/>
  <c r="J603" i="21"/>
  <c r="H604" i="21"/>
  <c r="I603" i="21"/>
  <c r="Q602" i="21"/>
  <c r="O602" i="21"/>
  <c r="P602" i="21"/>
  <c r="F605" i="21"/>
  <c r="D606" i="21"/>
  <c r="E605" i="21"/>
  <c r="J604" i="21"/>
  <c r="K604" i="21"/>
  <c r="I604" i="21"/>
  <c r="M604" i="21"/>
  <c r="L604" i="21"/>
  <c r="H605" i="21"/>
  <c r="P603" i="21"/>
  <c r="O603" i="21"/>
  <c r="Q603" i="21"/>
  <c r="F606" i="21"/>
  <c r="D607" i="21"/>
  <c r="E606" i="21"/>
  <c r="O604" i="21"/>
  <c r="P604" i="21"/>
  <c r="Q604" i="21"/>
  <c r="M605" i="21"/>
  <c r="H606" i="21"/>
  <c r="J605" i="21"/>
  <c r="L605" i="21"/>
  <c r="K605" i="21"/>
  <c r="I605" i="21"/>
  <c r="D608" i="21"/>
  <c r="E607" i="21"/>
  <c r="F607" i="21"/>
  <c r="K606" i="21"/>
  <c r="J606" i="21"/>
  <c r="I606" i="21"/>
  <c r="H607" i="21"/>
  <c r="M606" i="21"/>
  <c r="L606" i="21"/>
  <c r="P605" i="21"/>
  <c r="O605" i="21"/>
  <c r="Q605" i="21"/>
  <c r="E608" i="21"/>
  <c r="F608" i="21"/>
  <c r="D609" i="21"/>
  <c r="Q606" i="21"/>
  <c r="P606" i="21"/>
  <c r="O606" i="21"/>
  <c r="H608" i="21"/>
  <c r="L607" i="21"/>
  <c r="M607" i="21"/>
  <c r="J607" i="21"/>
  <c r="K607" i="21"/>
  <c r="I607" i="21"/>
  <c r="D610" i="21"/>
  <c r="F609" i="21"/>
  <c r="E609" i="21"/>
  <c r="I608" i="21"/>
  <c r="J608" i="21"/>
  <c r="K608" i="21"/>
  <c r="H609" i="21"/>
  <c r="L608" i="21"/>
  <c r="M608" i="21"/>
  <c r="P607" i="21"/>
  <c r="O607" i="21"/>
  <c r="Q607" i="21"/>
  <c r="D611" i="21"/>
  <c r="E610" i="21"/>
  <c r="F610" i="21"/>
  <c r="P608" i="21"/>
  <c r="Q608" i="21"/>
  <c r="O608" i="21"/>
  <c r="M609" i="21"/>
  <c r="J609" i="21"/>
  <c r="K609" i="21"/>
  <c r="L609" i="21"/>
  <c r="H610" i="21"/>
  <c r="I609" i="21"/>
  <c r="F611" i="21"/>
  <c r="D612" i="21"/>
  <c r="E611" i="21"/>
  <c r="H611" i="21"/>
  <c r="J610" i="21"/>
  <c r="L610" i="21"/>
  <c r="K610" i="21"/>
  <c r="M610" i="21"/>
  <c r="I610" i="21"/>
  <c r="O609" i="21"/>
  <c r="P609" i="21"/>
  <c r="Q609" i="21"/>
  <c r="D613" i="21"/>
  <c r="F612" i="21"/>
  <c r="E612" i="21"/>
  <c r="J611" i="21"/>
  <c r="I611" i="21"/>
  <c r="M611" i="21"/>
  <c r="K611" i="21"/>
  <c r="L611" i="21"/>
  <c r="H612" i="21"/>
  <c r="O610" i="21"/>
  <c r="Q610" i="21"/>
  <c r="P610" i="21"/>
  <c r="D614" i="21"/>
  <c r="F613" i="21"/>
  <c r="E613" i="21"/>
  <c r="P611" i="21"/>
  <c r="Q611" i="21"/>
  <c r="O611" i="21"/>
  <c r="I612" i="21"/>
  <c r="M612" i="21"/>
  <c r="J612" i="21"/>
  <c r="K612" i="21"/>
  <c r="H613" i="21"/>
  <c r="L612" i="21"/>
  <c r="D615" i="21"/>
  <c r="E614" i="21"/>
  <c r="F614" i="21"/>
  <c r="P612" i="21"/>
  <c r="O612" i="21"/>
  <c r="Q612" i="21"/>
  <c r="H614" i="21"/>
  <c r="K613" i="21"/>
  <c r="I613" i="21"/>
  <c r="J613" i="21"/>
  <c r="L613" i="21"/>
  <c r="M613" i="21"/>
  <c r="D616" i="21"/>
  <c r="F615" i="21"/>
  <c r="E615" i="21"/>
  <c r="L614" i="21"/>
  <c r="H615" i="21"/>
  <c r="K614" i="21"/>
  <c r="I614" i="21"/>
  <c r="J614" i="21"/>
  <c r="M614" i="21"/>
  <c r="O613" i="21"/>
  <c r="Q613" i="21"/>
  <c r="P613" i="21"/>
  <c r="E616" i="21"/>
  <c r="F616" i="21"/>
  <c r="D617" i="21"/>
  <c r="M615" i="21"/>
  <c r="I615" i="21"/>
  <c r="J615" i="21"/>
  <c r="L615" i="21"/>
  <c r="H616" i="21"/>
  <c r="K615" i="21"/>
  <c r="O614" i="21"/>
  <c r="Q614" i="21"/>
  <c r="P614" i="21"/>
  <c r="E617" i="21"/>
  <c r="D618" i="21"/>
  <c r="F617" i="21"/>
  <c r="O615" i="21"/>
  <c r="P615" i="21"/>
  <c r="Q615" i="21"/>
  <c r="H617" i="21"/>
  <c r="L616" i="21"/>
  <c r="M616" i="21"/>
  <c r="K616" i="21"/>
  <c r="J616" i="21"/>
  <c r="I616" i="21"/>
  <c r="E618" i="21"/>
  <c r="D619" i="21"/>
  <c r="F618" i="21"/>
  <c r="K617" i="21"/>
  <c r="I617" i="21"/>
  <c r="M617" i="21"/>
  <c r="H618" i="21"/>
  <c r="J617" i="21"/>
  <c r="L617" i="21"/>
  <c r="O616" i="21"/>
  <c r="Q616" i="21"/>
  <c r="P616" i="21"/>
  <c r="D620" i="21"/>
  <c r="F619" i="21"/>
  <c r="E619" i="21"/>
  <c r="O617" i="21"/>
  <c r="Q617" i="21"/>
  <c r="P617" i="21"/>
  <c r="L618" i="21"/>
  <c r="M618" i="21"/>
  <c r="K618" i="21"/>
  <c r="J618" i="21"/>
  <c r="H619" i="21"/>
  <c r="I618" i="21"/>
  <c r="E620" i="21"/>
  <c r="F620" i="21"/>
  <c r="D621" i="21"/>
  <c r="M619" i="21"/>
  <c r="J619" i="21"/>
  <c r="I619" i="21"/>
  <c r="H620" i="21"/>
  <c r="L619" i="21"/>
  <c r="K619" i="21"/>
  <c r="O618" i="21"/>
  <c r="P618" i="21"/>
  <c r="Q618" i="21"/>
  <c r="F621" i="21"/>
  <c r="D622" i="21"/>
  <c r="E621" i="21"/>
  <c r="O619" i="21"/>
  <c r="Q619" i="21"/>
  <c r="P619" i="21"/>
  <c r="K620" i="21"/>
  <c r="M620" i="21"/>
  <c r="L620" i="21"/>
  <c r="H621" i="21"/>
  <c r="J620" i="21"/>
  <c r="I620" i="21"/>
  <c r="F622" i="21"/>
  <c r="E622" i="21"/>
  <c r="D623" i="21"/>
  <c r="K621" i="21"/>
  <c r="M621" i="21"/>
  <c r="H622" i="21"/>
  <c r="L621" i="21"/>
  <c r="J621" i="21"/>
  <c r="I621" i="21"/>
  <c r="O620" i="21"/>
  <c r="P620" i="21"/>
  <c r="Q620" i="21"/>
  <c r="F623" i="21"/>
  <c r="E623" i="21"/>
  <c r="D624" i="21"/>
  <c r="L622" i="21"/>
  <c r="J622" i="21"/>
  <c r="M622" i="21"/>
  <c r="K622" i="21"/>
  <c r="H623" i="21"/>
  <c r="I622" i="21"/>
  <c r="P621" i="21"/>
  <c r="O621" i="21"/>
  <c r="Q621" i="21"/>
  <c r="D625" i="21"/>
  <c r="E624" i="21"/>
  <c r="F624" i="21"/>
  <c r="M623" i="21"/>
  <c r="J623" i="21"/>
  <c r="K623" i="21"/>
  <c r="H624" i="21"/>
  <c r="L623" i="21"/>
  <c r="I623" i="21"/>
  <c r="P622" i="21"/>
  <c r="Q622" i="21"/>
  <c r="O622" i="21"/>
  <c r="F625" i="21"/>
  <c r="E625" i="21"/>
  <c r="D626" i="21"/>
  <c r="J624" i="21"/>
  <c r="K624" i="21"/>
  <c r="H625" i="21"/>
  <c r="L624" i="21"/>
  <c r="I624" i="21"/>
  <c r="M624" i="21"/>
  <c r="Q623" i="21"/>
  <c r="P623" i="21"/>
  <c r="O623" i="21"/>
  <c r="D627" i="21"/>
  <c r="E626" i="21"/>
  <c r="F626" i="21"/>
  <c r="K625" i="21"/>
  <c r="I625" i="21"/>
  <c r="M625" i="21"/>
  <c r="H626" i="21"/>
  <c r="L625" i="21"/>
  <c r="J625" i="21"/>
  <c r="P624" i="21"/>
  <c r="Q624" i="21"/>
  <c r="O624" i="21"/>
  <c r="E627" i="21"/>
  <c r="F627" i="21"/>
  <c r="D628" i="21"/>
  <c r="Q625" i="21"/>
  <c r="O625" i="21"/>
  <c r="P625" i="21"/>
  <c r="K626" i="21"/>
  <c r="M626" i="21"/>
  <c r="L626" i="21"/>
  <c r="I626" i="21"/>
  <c r="H627" i="21"/>
  <c r="J626" i="21"/>
  <c r="E628" i="21"/>
  <c r="D629" i="21"/>
  <c r="F628" i="21"/>
  <c r="P626" i="21"/>
  <c r="Q626" i="21"/>
  <c r="O626" i="21"/>
  <c r="K627" i="21"/>
  <c r="J627" i="21"/>
  <c r="M627" i="21"/>
  <c r="H628" i="21"/>
  <c r="L627" i="21"/>
  <c r="I627" i="21"/>
  <c r="D630" i="21"/>
  <c r="F629" i="21"/>
  <c r="E629" i="21"/>
  <c r="H629" i="21"/>
  <c r="I628" i="21"/>
  <c r="J628" i="21"/>
  <c r="K628" i="21"/>
  <c r="M628" i="21"/>
  <c r="L628" i="21"/>
  <c r="P627" i="21"/>
  <c r="O627" i="21"/>
  <c r="Q627" i="21"/>
  <c r="E630" i="21"/>
  <c r="D631" i="21"/>
  <c r="F630" i="21"/>
  <c r="K629" i="21"/>
  <c r="J629" i="21"/>
  <c r="H630" i="21"/>
  <c r="M629" i="21"/>
  <c r="L629" i="21"/>
  <c r="I629" i="21"/>
  <c r="P628" i="21"/>
  <c r="O628" i="21"/>
  <c r="Q628" i="21"/>
  <c r="D632" i="21"/>
  <c r="E631" i="21"/>
  <c r="F631" i="21"/>
  <c r="L630" i="21"/>
  <c r="J630" i="21"/>
  <c r="I630" i="21"/>
  <c r="K630" i="21"/>
  <c r="H631" i="21"/>
  <c r="M630" i="21"/>
  <c r="P629" i="21"/>
  <c r="Q629" i="21"/>
  <c r="O629" i="21"/>
  <c r="D633" i="21"/>
  <c r="F632" i="21"/>
  <c r="E632" i="21"/>
  <c r="O630" i="21"/>
  <c r="P630" i="21"/>
  <c r="Q630" i="21"/>
  <c r="M631" i="21"/>
  <c r="L631" i="21"/>
  <c r="K631" i="21"/>
  <c r="I631" i="21"/>
  <c r="H632" i="21"/>
  <c r="J631" i="21"/>
  <c r="D634" i="21"/>
  <c r="F633" i="21"/>
  <c r="E633" i="21"/>
  <c r="O631" i="21"/>
  <c r="Q631" i="21"/>
  <c r="P631" i="21"/>
  <c r="I632" i="21"/>
  <c r="H633" i="21"/>
  <c r="M632" i="21"/>
  <c r="L632" i="21"/>
  <c r="J632" i="21"/>
  <c r="K632" i="21"/>
  <c r="D635" i="21"/>
  <c r="F634" i="21"/>
  <c r="E634" i="21"/>
  <c r="P632" i="21"/>
  <c r="Q632" i="21"/>
  <c r="O632" i="21"/>
  <c r="I633" i="21"/>
  <c r="K633" i="21"/>
  <c r="H634" i="21"/>
  <c r="M633" i="21"/>
  <c r="L633" i="21"/>
  <c r="J633" i="21"/>
  <c r="E635" i="21"/>
  <c r="D636" i="21"/>
  <c r="F635" i="21"/>
  <c r="Q633" i="21"/>
  <c r="O633" i="21"/>
  <c r="P633" i="21"/>
  <c r="J634" i="21"/>
  <c r="I634" i="21"/>
  <c r="K634" i="21"/>
  <c r="L634" i="21"/>
  <c r="M634" i="21"/>
  <c r="H635" i="21"/>
  <c r="F636" i="21"/>
  <c r="E636" i="21"/>
  <c r="D637" i="21"/>
  <c r="P634" i="21"/>
  <c r="Q634" i="21"/>
  <c r="O634" i="21"/>
  <c r="H636" i="21"/>
  <c r="K635" i="21"/>
  <c r="J635" i="21"/>
  <c r="M635" i="21"/>
  <c r="L635" i="21"/>
  <c r="I635" i="21"/>
  <c r="D638" i="21"/>
  <c r="F637" i="21"/>
  <c r="E637" i="21"/>
  <c r="M636" i="21"/>
  <c r="L636" i="21"/>
  <c r="H637" i="21"/>
  <c r="I636" i="21"/>
  <c r="K636" i="21"/>
  <c r="J636" i="21"/>
  <c r="P635" i="21"/>
  <c r="Q635" i="21"/>
  <c r="O635" i="21"/>
  <c r="D639" i="21"/>
  <c r="E638" i="21"/>
  <c r="F638" i="21"/>
  <c r="L637" i="21"/>
  <c r="H638" i="21"/>
  <c r="K637" i="21"/>
  <c r="I637" i="21"/>
  <c r="M637" i="21"/>
  <c r="J637" i="21"/>
  <c r="O636" i="21"/>
  <c r="P636" i="21"/>
  <c r="Q636" i="21"/>
  <c r="E639" i="21"/>
  <c r="D640" i="21"/>
  <c r="F639" i="21"/>
  <c r="J638" i="21"/>
  <c r="M638" i="21"/>
  <c r="L638" i="21"/>
  <c r="H639" i="21"/>
  <c r="K638" i="21"/>
  <c r="I638" i="21"/>
  <c r="P637" i="21"/>
  <c r="O637" i="21"/>
  <c r="Q637" i="21"/>
  <c r="F640" i="21"/>
  <c r="E640" i="21"/>
  <c r="D641" i="21"/>
  <c r="H640" i="21"/>
  <c r="L639" i="21"/>
  <c r="J639" i="21"/>
  <c r="M639" i="21"/>
  <c r="K639" i="21"/>
  <c r="I639" i="21"/>
  <c r="Q638" i="21"/>
  <c r="P638" i="21"/>
  <c r="O638" i="21"/>
  <c r="E641" i="21"/>
  <c r="F641" i="21"/>
  <c r="D642" i="21"/>
  <c r="M640" i="21"/>
  <c r="H641" i="21"/>
  <c r="L640" i="21"/>
  <c r="K640" i="21"/>
  <c r="I640" i="21"/>
  <c r="J640" i="21"/>
  <c r="Q639" i="21"/>
  <c r="P639" i="21"/>
  <c r="O639" i="21"/>
  <c r="D643" i="21"/>
  <c r="E642" i="21"/>
  <c r="F642" i="21"/>
  <c r="J641" i="21"/>
  <c r="M641" i="21"/>
  <c r="I641" i="21"/>
  <c r="H642" i="21"/>
  <c r="K641" i="21"/>
  <c r="L641" i="21"/>
  <c r="Q640" i="21"/>
  <c r="P640" i="21"/>
  <c r="O640" i="21"/>
  <c r="F643" i="21"/>
  <c r="D644" i="21"/>
  <c r="E643" i="21"/>
  <c r="P641" i="21"/>
  <c r="Q641" i="21"/>
  <c r="O641" i="21"/>
  <c r="J642" i="21"/>
  <c r="L642" i="21"/>
  <c r="M642" i="21"/>
  <c r="I642" i="21"/>
  <c r="K642" i="21"/>
  <c r="H643" i="21"/>
  <c r="E644" i="21"/>
  <c r="F644" i="21"/>
  <c r="D645" i="21"/>
  <c r="P642" i="21"/>
  <c r="Q642" i="21"/>
  <c r="O642" i="21"/>
  <c r="M643" i="21"/>
  <c r="H644" i="21"/>
  <c r="I643" i="21"/>
  <c r="K643" i="21"/>
  <c r="J643" i="21"/>
  <c r="L643" i="21"/>
  <c r="F645" i="21"/>
  <c r="E645" i="21"/>
  <c r="D646" i="21"/>
  <c r="I644" i="21"/>
  <c r="L644" i="21"/>
  <c r="J644" i="21"/>
  <c r="M644" i="21"/>
  <c r="K644" i="21"/>
  <c r="H645" i="21"/>
  <c r="Q643" i="21"/>
  <c r="P643" i="21"/>
  <c r="O643" i="21"/>
  <c r="E646" i="21"/>
  <c r="F646" i="21"/>
  <c r="D647" i="21"/>
  <c r="P644" i="21"/>
  <c r="Q644" i="21"/>
  <c r="O644" i="21"/>
  <c r="I645" i="21"/>
  <c r="J645" i="21"/>
  <c r="L645" i="21"/>
  <c r="H646" i="21"/>
  <c r="M645" i="21"/>
  <c r="K645" i="21"/>
  <c r="F647" i="21"/>
  <c r="D648" i="21"/>
  <c r="E647" i="21"/>
  <c r="Q645" i="21"/>
  <c r="P645" i="21"/>
  <c r="O645" i="21"/>
  <c r="J646" i="21"/>
  <c r="K646" i="21"/>
  <c r="M646" i="21"/>
  <c r="L646" i="21"/>
  <c r="I646" i="21"/>
  <c r="H647" i="21"/>
  <c r="E648" i="21"/>
  <c r="D649" i="21"/>
  <c r="F648" i="21"/>
  <c r="Q646" i="21"/>
  <c r="O646" i="21"/>
  <c r="P646" i="21"/>
  <c r="L647" i="21"/>
  <c r="J647" i="21"/>
  <c r="I647" i="21"/>
  <c r="K647" i="21"/>
  <c r="H648" i="21"/>
  <c r="M647" i="21"/>
  <c r="E649" i="21"/>
  <c r="D650" i="21"/>
  <c r="F649" i="21"/>
  <c r="O647" i="21"/>
  <c r="P647" i="21"/>
  <c r="Q647" i="21"/>
  <c r="J648" i="21"/>
  <c r="I648" i="21"/>
  <c r="K648" i="21"/>
  <c r="M648" i="21"/>
  <c r="H649" i="21"/>
  <c r="L648" i="21"/>
  <c r="D651" i="21"/>
  <c r="F650" i="21"/>
  <c r="E650" i="21"/>
  <c r="O648" i="21"/>
  <c r="P648" i="21"/>
  <c r="Q648" i="21"/>
  <c r="K649" i="21"/>
  <c r="I649" i="21"/>
  <c r="H650" i="21"/>
  <c r="M649" i="21"/>
  <c r="L649" i="21"/>
  <c r="J649" i="21"/>
  <c r="D652" i="21"/>
  <c r="F651" i="21"/>
  <c r="E651" i="21"/>
  <c r="Q649" i="21"/>
  <c r="P649" i="21"/>
  <c r="O649" i="21"/>
  <c r="M650" i="21"/>
  <c r="J650" i="21"/>
  <c r="H651" i="21"/>
  <c r="I650" i="21"/>
  <c r="L650" i="21"/>
  <c r="K650" i="21"/>
  <c r="E652" i="21"/>
  <c r="D653" i="21"/>
  <c r="F652" i="21"/>
  <c r="L651" i="21"/>
  <c r="H652" i="21"/>
  <c r="M651" i="21"/>
  <c r="I651" i="21"/>
  <c r="J651" i="21"/>
  <c r="K651" i="21"/>
  <c r="O650" i="21"/>
  <c r="P650" i="21"/>
  <c r="Q650" i="21"/>
  <c r="F653" i="21"/>
  <c r="D654" i="21"/>
  <c r="E653" i="21"/>
  <c r="M652" i="21"/>
  <c r="I652" i="21"/>
  <c r="J652" i="21"/>
  <c r="K652" i="21"/>
  <c r="H653" i="21"/>
  <c r="L652" i="21"/>
  <c r="Q651" i="21"/>
  <c r="O651" i="21"/>
  <c r="P651" i="21"/>
  <c r="F654" i="21"/>
  <c r="E654" i="21"/>
  <c r="D655" i="21"/>
  <c r="Q652" i="21"/>
  <c r="O652" i="21"/>
  <c r="P652" i="21"/>
  <c r="M653" i="21"/>
  <c r="L653" i="21"/>
  <c r="H654" i="21"/>
  <c r="J653" i="21"/>
  <c r="K653" i="21"/>
  <c r="I653" i="21"/>
  <c r="E655" i="21"/>
  <c r="F655" i="21"/>
  <c r="D656" i="21"/>
  <c r="L654" i="21"/>
  <c r="I654" i="21"/>
  <c r="M654" i="21"/>
  <c r="J654" i="21"/>
  <c r="K654" i="21"/>
  <c r="H655" i="21"/>
  <c r="Q653" i="21"/>
  <c r="P653" i="21"/>
  <c r="O653" i="21"/>
  <c r="E656" i="21"/>
  <c r="F656" i="21"/>
  <c r="D657" i="21"/>
  <c r="O654" i="21"/>
  <c r="Q654" i="21"/>
  <c r="P654" i="21"/>
  <c r="L655" i="21"/>
  <c r="J655" i="21"/>
  <c r="H656" i="21"/>
  <c r="K655" i="21"/>
  <c r="I655" i="21"/>
  <c r="M655" i="21"/>
  <c r="E657" i="21"/>
  <c r="D658" i="21"/>
  <c r="F657" i="21"/>
  <c r="L656" i="21"/>
  <c r="H657" i="21"/>
  <c r="J656" i="21"/>
  <c r="M656" i="21"/>
  <c r="K656" i="21"/>
  <c r="I656" i="21"/>
  <c r="Q655" i="21"/>
  <c r="O655" i="21"/>
  <c r="P655" i="21"/>
  <c r="D659" i="21"/>
  <c r="E658" i="21"/>
  <c r="F658" i="21"/>
  <c r="K657" i="21"/>
  <c r="H658" i="21"/>
  <c r="L657" i="21"/>
  <c r="M657" i="21"/>
  <c r="I657" i="21"/>
  <c r="J657" i="21"/>
  <c r="O656" i="21"/>
  <c r="P656" i="21"/>
  <c r="Q656" i="21"/>
  <c r="D660" i="21"/>
  <c r="F659" i="21"/>
  <c r="E659" i="21"/>
  <c r="L658" i="21"/>
  <c r="K658" i="21"/>
  <c r="I658" i="21"/>
  <c r="M658" i="21"/>
  <c r="H659" i="21"/>
  <c r="J658" i="21"/>
  <c r="P657" i="21"/>
  <c r="Q657" i="21"/>
  <c r="O657" i="21"/>
  <c r="F660" i="21"/>
  <c r="E660" i="21"/>
  <c r="D661" i="21"/>
  <c r="O658" i="21"/>
  <c r="P658" i="21"/>
  <c r="Q658" i="21"/>
  <c r="K659" i="21"/>
  <c r="M659" i="21"/>
  <c r="J659" i="21"/>
  <c r="I659" i="21"/>
  <c r="H660" i="21"/>
  <c r="L659" i="21"/>
  <c r="E661" i="21"/>
  <c r="D662" i="21"/>
  <c r="F661" i="21"/>
  <c r="O659" i="21"/>
  <c r="Q659" i="21"/>
  <c r="P659" i="21"/>
  <c r="K660" i="21"/>
  <c r="H661" i="21"/>
  <c r="I660" i="21"/>
  <c r="M660" i="21"/>
  <c r="L660" i="21"/>
  <c r="J660" i="21"/>
  <c r="F662" i="21"/>
  <c r="E662" i="21"/>
  <c r="D663" i="21"/>
  <c r="J661" i="21"/>
  <c r="M661" i="21"/>
  <c r="H662" i="21"/>
  <c r="I661" i="21"/>
  <c r="L661" i="21"/>
  <c r="K661" i="21"/>
  <c r="Q660" i="21"/>
  <c r="P660" i="21"/>
  <c r="O660" i="21"/>
  <c r="E663" i="21"/>
  <c r="F663" i="21"/>
  <c r="D664" i="21"/>
  <c r="L662" i="21"/>
  <c r="H663" i="21"/>
  <c r="I662" i="21"/>
  <c r="M662" i="21"/>
  <c r="K662" i="21"/>
  <c r="J662" i="21"/>
  <c r="P661" i="21"/>
  <c r="Q661" i="21"/>
  <c r="O661" i="21"/>
  <c r="F664" i="21"/>
  <c r="E664" i="21"/>
  <c r="D665" i="21"/>
  <c r="M663" i="21"/>
  <c r="L663" i="21"/>
  <c r="H664" i="21"/>
  <c r="K663" i="21"/>
  <c r="J663" i="21"/>
  <c r="I663" i="21"/>
  <c r="O662" i="21"/>
  <c r="Q662" i="21"/>
  <c r="P662" i="21"/>
  <c r="D666" i="21"/>
  <c r="E665" i="21"/>
  <c r="F665" i="21"/>
  <c r="L664" i="21"/>
  <c r="H665" i="21"/>
  <c r="K664" i="21"/>
  <c r="M664" i="21"/>
  <c r="I664" i="21"/>
  <c r="J664" i="21"/>
  <c r="P663" i="21"/>
  <c r="Q663" i="21"/>
  <c r="O663" i="21"/>
  <c r="E666" i="21"/>
  <c r="D667" i="21"/>
  <c r="F666" i="21"/>
  <c r="K665" i="21"/>
  <c r="I665" i="21"/>
  <c r="M665" i="21"/>
  <c r="H666" i="21"/>
  <c r="L665" i="21"/>
  <c r="J665" i="21"/>
  <c r="P664" i="21"/>
  <c r="O664" i="21"/>
  <c r="Q664" i="21"/>
  <c r="D668" i="21"/>
  <c r="F667" i="21"/>
  <c r="E667" i="21"/>
  <c r="O665" i="21"/>
  <c r="Q665" i="21"/>
  <c r="P665" i="21"/>
  <c r="J666" i="21"/>
  <c r="L666" i="21"/>
  <c r="I666" i="21"/>
  <c r="H667" i="21"/>
  <c r="M666" i="21"/>
  <c r="K666" i="21"/>
  <c r="E668" i="21"/>
  <c r="D669" i="21"/>
  <c r="F668" i="21"/>
  <c r="P666" i="21"/>
  <c r="Q666" i="21"/>
  <c r="O666" i="21"/>
  <c r="H668" i="21"/>
  <c r="L667" i="21"/>
  <c r="K667" i="21"/>
  <c r="J667" i="21"/>
  <c r="I667" i="21"/>
  <c r="M667" i="21"/>
  <c r="E669" i="21"/>
  <c r="F669" i="21"/>
  <c r="D670" i="21"/>
  <c r="J668" i="21"/>
  <c r="H669" i="21"/>
  <c r="L668" i="21"/>
  <c r="I668" i="21"/>
  <c r="M668" i="21"/>
  <c r="K668" i="21"/>
  <c r="O667" i="21"/>
  <c r="Q667" i="21"/>
  <c r="P667" i="21"/>
  <c r="E670" i="21"/>
  <c r="F670" i="21"/>
  <c r="D671" i="21"/>
  <c r="H670" i="21"/>
  <c r="M669" i="21"/>
  <c r="K669" i="21"/>
  <c r="J669" i="21"/>
  <c r="I669" i="21"/>
  <c r="L669" i="21"/>
  <c r="Q668" i="21"/>
  <c r="O668" i="21"/>
  <c r="P668" i="21"/>
  <c r="E671" i="21"/>
  <c r="F671" i="21"/>
  <c r="D672" i="21"/>
  <c r="I670" i="21"/>
  <c r="K670" i="21"/>
  <c r="L670" i="21"/>
  <c r="J670" i="21"/>
  <c r="M670" i="21"/>
  <c r="H671" i="21"/>
  <c r="O669" i="21"/>
  <c r="Q669" i="21"/>
  <c r="P669" i="21"/>
  <c r="F672" i="21"/>
  <c r="D673" i="21"/>
  <c r="E672" i="21"/>
  <c r="Q670" i="21"/>
  <c r="P670" i="21"/>
  <c r="O670" i="21"/>
  <c r="H672" i="21"/>
  <c r="K671" i="21"/>
  <c r="M671" i="21"/>
  <c r="L671" i="21"/>
  <c r="I671" i="21"/>
  <c r="J671" i="21"/>
  <c r="D674" i="21"/>
  <c r="F673" i="21"/>
  <c r="E673" i="21"/>
  <c r="J672" i="21"/>
  <c r="M672" i="21"/>
  <c r="H673" i="21"/>
  <c r="K672" i="21"/>
  <c r="I672" i="21"/>
  <c r="L672" i="21"/>
  <c r="O671" i="21"/>
  <c r="P671" i="21"/>
  <c r="Q671" i="21"/>
  <c r="E674" i="21"/>
  <c r="D675" i="21"/>
  <c r="F674" i="21"/>
  <c r="J673" i="21"/>
  <c r="L673" i="21"/>
  <c r="I673" i="21"/>
  <c r="K673" i="21"/>
  <c r="M673" i="21"/>
  <c r="H674" i="21"/>
  <c r="Q672" i="21"/>
  <c r="O672" i="21"/>
  <c r="P672" i="21"/>
  <c r="D676" i="21"/>
  <c r="F675" i="21"/>
  <c r="E675" i="21"/>
  <c r="O673" i="21"/>
  <c r="Q673" i="21"/>
  <c r="P673" i="21"/>
  <c r="K674" i="21"/>
  <c r="H675" i="21"/>
  <c r="L674" i="21"/>
  <c r="M674" i="21"/>
  <c r="J674" i="21"/>
  <c r="I674" i="21"/>
  <c r="D677" i="21"/>
  <c r="E676" i="21"/>
  <c r="F676" i="21"/>
  <c r="M675" i="21"/>
  <c r="K675" i="21"/>
  <c r="H676" i="21"/>
  <c r="J675" i="21"/>
  <c r="L675" i="21"/>
  <c r="I675" i="21"/>
  <c r="Q674" i="21"/>
  <c r="O674" i="21"/>
  <c r="P674" i="21"/>
  <c r="D678" i="21"/>
  <c r="E677" i="21"/>
  <c r="F677" i="21"/>
  <c r="I676" i="21"/>
  <c r="K676" i="21"/>
  <c r="L676" i="21"/>
  <c r="H677" i="21"/>
  <c r="M676" i="21"/>
  <c r="J676" i="21"/>
  <c r="P675" i="21"/>
  <c r="Q675" i="21"/>
  <c r="O675" i="21"/>
  <c r="D679" i="21"/>
  <c r="E678" i="21"/>
  <c r="F678" i="21"/>
  <c r="O676" i="21"/>
  <c r="P676" i="21"/>
  <c r="Q676" i="21"/>
  <c r="L677" i="21"/>
  <c r="H678" i="21"/>
  <c r="M677" i="21"/>
  <c r="I677" i="21"/>
  <c r="J677" i="21"/>
  <c r="K677" i="21"/>
  <c r="E679" i="21"/>
  <c r="F679" i="21"/>
  <c r="D680" i="21"/>
  <c r="I678" i="21"/>
  <c r="J678" i="21"/>
  <c r="M678" i="21"/>
  <c r="L678" i="21"/>
  <c r="K678" i="21"/>
  <c r="H679" i="21"/>
  <c r="Q677" i="21"/>
  <c r="P677" i="21"/>
  <c r="O677" i="21"/>
  <c r="D681" i="21"/>
  <c r="F680" i="21"/>
  <c r="E680" i="21"/>
  <c r="O678" i="21"/>
  <c r="Q678" i="21"/>
  <c r="P678" i="21"/>
  <c r="I679" i="21"/>
  <c r="H680" i="21"/>
  <c r="L679" i="21"/>
  <c r="J679" i="21"/>
  <c r="K679" i="21"/>
  <c r="M679" i="21"/>
  <c r="F681" i="21"/>
  <c r="E681" i="21"/>
  <c r="D682" i="21"/>
  <c r="O679" i="21"/>
  <c r="P679" i="21"/>
  <c r="Q679" i="21"/>
  <c r="L680" i="21"/>
  <c r="M680" i="21"/>
  <c r="J680" i="21"/>
  <c r="H681" i="21"/>
  <c r="K680" i="21"/>
  <c r="I680" i="21"/>
  <c r="D683" i="21"/>
  <c r="E682" i="21"/>
  <c r="F682" i="21"/>
  <c r="H682" i="21"/>
  <c r="I681" i="21"/>
  <c r="L681" i="21"/>
  <c r="K681" i="21"/>
  <c r="M681" i="21"/>
  <c r="J681" i="21"/>
  <c r="O680" i="21"/>
  <c r="P680" i="21"/>
  <c r="Q680" i="21"/>
  <c r="E683" i="21"/>
  <c r="D684" i="21"/>
  <c r="F683" i="21"/>
  <c r="I682" i="21"/>
  <c r="H683" i="21"/>
  <c r="L682" i="21"/>
  <c r="J682" i="21"/>
  <c r="K682" i="21"/>
  <c r="M682" i="21"/>
  <c r="Q681" i="21"/>
  <c r="O681" i="21"/>
  <c r="P681" i="21"/>
  <c r="E684" i="21"/>
  <c r="F684" i="21"/>
  <c r="D685" i="21"/>
  <c r="O682" i="21"/>
  <c r="Q682" i="21"/>
  <c r="P682" i="21"/>
  <c r="M683" i="21"/>
  <c r="I683" i="21"/>
  <c r="J683" i="21"/>
  <c r="L683" i="21"/>
  <c r="K683" i="21"/>
  <c r="H684" i="21"/>
  <c r="E685" i="21"/>
  <c r="F685" i="21"/>
  <c r="D686" i="21"/>
  <c r="Q683" i="21"/>
  <c r="P683" i="21"/>
  <c r="O683" i="21"/>
  <c r="K684" i="21"/>
  <c r="J684" i="21"/>
  <c r="H685" i="21"/>
  <c r="L684" i="21"/>
  <c r="I684" i="21"/>
  <c r="M684" i="21"/>
  <c r="F686" i="21"/>
  <c r="E686" i="21"/>
  <c r="D687" i="21"/>
  <c r="M685" i="21"/>
  <c r="L685" i="21"/>
  <c r="I685" i="21"/>
  <c r="K685" i="21"/>
  <c r="H686" i="21"/>
  <c r="J685" i="21"/>
  <c r="O684" i="21"/>
  <c r="P684" i="21"/>
  <c r="Q684" i="21"/>
  <c r="F687" i="21"/>
  <c r="D688" i="21"/>
  <c r="E687" i="21"/>
  <c r="O685" i="21"/>
  <c r="P685" i="21"/>
  <c r="Q685" i="21"/>
  <c r="J686" i="21"/>
  <c r="H687" i="21"/>
  <c r="L686" i="21"/>
  <c r="M686" i="21"/>
  <c r="I686" i="21"/>
  <c r="K686" i="21"/>
  <c r="F688" i="21"/>
  <c r="D689" i="21"/>
  <c r="E688" i="21"/>
  <c r="M687" i="21"/>
  <c r="J687" i="21"/>
  <c r="L687" i="21"/>
  <c r="K687" i="21"/>
  <c r="I687" i="21"/>
  <c r="H688" i="21"/>
  <c r="P686" i="21"/>
  <c r="O686" i="21"/>
  <c r="Q686" i="21"/>
  <c r="F689" i="21"/>
  <c r="E689" i="21"/>
  <c r="D690" i="21"/>
  <c r="P687" i="21"/>
  <c r="Q687" i="21"/>
  <c r="O687" i="21"/>
  <c r="H689" i="21"/>
  <c r="L688" i="21"/>
  <c r="I688" i="21"/>
  <c r="J688" i="21"/>
  <c r="M688" i="21"/>
  <c r="K688" i="21"/>
  <c r="F690" i="21"/>
  <c r="D691" i="21"/>
  <c r="E690" i="21"/>
  <c r="K689" i="21"/>
  <c r="L689" i="21"/>
  <c r="J689" i="21"/>
  <c r="M689" i="21"/>
  <c r="I689" i="21"/>
  <c r="H690" i="21"/>
  <c r="O688" i="21"/>
  <c r="P688" i="21"/>
  <c r="Q688" i="21"/>
  <c r="D692" i="21"/>
  <c r="F691" i="21"/>
  <c r="E691" i="21"/>
  <c r="P689" i="21"/>
  <c r="O689" i="21"/>
  <c r="Q689" i="21"/>
  <c r="M690" i="21"/>
  <c r="J690" i="21"/>
  <c r="L690" i="21"/>
  <c r="I690" i="21"/>
  <c r="K690" i="21"/>
  <c r="H691" i="21"/>
  <c r="D693" i="21"/>
  <c r="E692" i="21"/>
  <c r="F692" i="21"/>
  <c r="O690" i="21"/>
  <c r="P690" i="21"/>
  <c r="Q690" i="21"/>
  <c r="I691" i="21"/>
  <c r="H692" i="21"/>
  <c r="L691" i="21"/>
  <c r="K691" i="21"/>
  <c r="J691" i="21"/>
  <c r="M691" i="21"/>
  <c r="E693" i="21"/>
  <c r="D694" i="21"/>
  <c r="F693" i="21"/>
  <c r="Q691" i="21"/>
  <c r="P691" i="21"/>
  <c r="O691" i="21"/>
  <c r="J692" i="21"/>
  <c r="M692" i="21"/>
  <c r="I692" i="21"/>
  <c r="H693" i="21"/>
  <c r="K692" i="21"/>
  <c r="L692" i="21"/>
  <c r="F694" i="21"/>
  <c r="D695" i="21"/>
  <c r="E694" i="21"/>
  <c r="P692" i="21"/>
  <c r="O692" i="21"/>
  <c r="Q692" i="21"/>
  <c r="H694" i="21"/>
  <c r="J693" i="21"/>
  <c r="K693" i="21"/>
  <c r="L693" i="21"/>
  <c r="M693" i="21"/>
  <c r="I693" i="21"/>
  <c r="E695" i="21"/>
  <c r="D696" i="21"/>
  <c r="F695" i="21"/>
  <c r="K694" i="21"/>
  <c r="M694" i="21"/>
  <c r="H695" i="21"/>
  <c r="J694" i="21"/>
  <c r="I694" i="21"/>
  <c r="L694" i="21"/>
  <c r="P693" i="21"/>
  <c r="Q693" i="21"/>
  <c r="O693" i="21"/>
  <c r="F696" i="21"/>
  <c r="D697" i="21"/>
  <c r="E696" i="21"/>
  <c r="J695" i="21"/>
  <c r="H696" i="21"/>
  <c r="K695" i="21"/>
  <c r="M695" i="21"/>
  <c r="L695" i="21"/>
  <c r="I695" i="21"/>
  <c r="Q694" i="21"/>
  <c r="P694" i="21"/>
  <c r="O694" i="21"/>
  <c r="D698" i="21"/>
  <c r="E697" i="21"/>
  <c r="F697" i="21"/>
  <c r="J696" i="21"/>
  <c r="K696" i="21"/>
  <c r="L696" i="21"/>
  <c r="M696" i="21"/>
  <c r="I696" i="21"/>
  <c r="H697" i="21"/>
  <c r="O695" i="21"/>
  <c r="P695" i="21"/>
  <c r="Q695" i="21"/>
  <c r="E698" i="21"/>
  <c r="D699" i="21"/>
  <c r="F698" i="21"/>
  <c r="O696" i="21"/>
  <c r="P696" i="21"/>
  <c r="Q696" i="21"/>
  <c r="M697" i="21"/>
  <c r="I697" i="21"/>
  <c r="K697" i="21"/>
  <c r="H698" i="21"/>
  <c r="L697" i="21"/>
  <c r="J697" i="21"/>
  <c r="D700" i="21"/>
  <c r="F699" i="21"/>
  <c r="E699" i="21"/>
  <c r="P697" i="21"/>
  <c r="Q697" i="21"/>
  <c r="O697" i="21"/>
  <c r="J698" i="21"/>
  <c r="M698" i="21"/>
  <c r="H699" i="21"/>
  <c r="L698" i="21"/>
  <c r="K698" i="21"/>
  <c r="I698" i="21"/>
  <c r="E700" i="21"/>
  <c r="F700" i="21"/>
  <c r="D701" i="21"/>
  <c r="M699" i="21"/>
  <c r="H700" i="21"/>
  <c r="L699" i="21"/>
  <c r="I699" i="21"/>
  <c r="K699" i="21"/>
  <c r="J699" i="21"/>
  <c r="Q698" i="21"/>
  <c r="O698" i="21"/>
  <c r="P698" i="21"/>
  <c r="D702" i="21"/>
  <c r="F701" i="21"/>
  <c r="E701" i="21"/>
  <c r="I700" i="21"/>
  <c r="L700" i="21"/>
  <c r="H701" i="21"/>
  <c r="M700" i="21"/>
  <c r="K700" i="21"/>
  <c r="J700" i="21"/>
  <c r="Q699" i="21"/>
  <c r="O699" i="21"/>
  <c r="P699" i="21"/>
  <c r="D703" i="21"/>
  <c r="E702" i="21"/>
  <c r="F702" i="21"/>
  <c r="Q700" i="21"/>
  <c r="P700" i="21"/>
  <c r="O700" i="21"/>
  <c r="M701" i="21"/>
  <c r="J701" i="21"/>
  <c r="K701" i="21"/>
  <c r="L701" i="21"/>
  <c r="H702" i="21"/>
  <c r="I701" i="21"/>
  <c r="E703" i="21"/>
  <c r="F703" i="21"/>
  <c r="D704" i="21"/>
  <c r="M702" i="21"/>
  <c r="K702" i="21"/>
  <c r="I702" i="21"/>
  <c r="L702" i="21"/>
  <c r="H703" i="21"/>
  <c r="J702" i="21"/>
  <c r="Q701" i="21"/>
  <c r="P701" i="21"/>
  <c r="O701" i="21"/>
  <c r="D705" i="21"/>
  <c r="F704" i="21"/>
  <c r="E704" i="21"/>
  <c r="O702" i="21"/>
  <c r="P702" i="21"/>
  <c r="Q702" i="21"/>
  <c r="K703" i="21"/>
  <c r="I703" i="21"/>
  <c r="M703" i="21"/>
  <c r="L703" i="21"/>
  <c r="H704" i="21"/>
  <c r="J703" i="21"/>
  <c r="D706" i="21"/>
  <c r="E705" i="21"/>
  <c r="F705" i="21"/>
  <c r="P703" i="21"/>
  <c r="O703" i="21"/>
  <c r="Q703" i="21"/>
  <c r="L704" i="21"/>
  <c r="H705" i="21"/>
  <c r="I704" i="21"/>
  <c r="J704" i="21"/>
  <c r="K704" i="21"/>
  <c r="M704" i="21"/>
  <c r="F706" i="21"/>
  <c r="D707" i="21"/>
  <c r="E706" i="21"/>
  <c r="I705" i="21"/>
  <c r="H706" i="21"/>
  <c r="J705" i="21"/>
  <c r="K705" i="21"/>
  <c r="M705" i="21"/>
  <c r="L705" i="21"/>
  <c r="Q704" i="21"/>
  <c r="P704" i="21"/>
  <c r="O704" i="21"/>
  <c r="F707" i="21"/>
  <c r="E707" i="21"/>
  <c r="D708" i="21"/>
  <c r="Q705" i="21"/>
  <c r="P705" i="21"/>
  <c r="O705" i="21"/>
  <c r="J706" i="21"/>
  <c r="K706" i="21"/>
  <c r="H707" i="21"/>
  <c r="L706" i="21"/>
  <c r="I706" i="21"/>
  <c r="M706" i="21"/>
  <c r="D709" i="21"/>
  <c r="E708" i="21"/>
  <c r="F708" i="21"/>
  <c r="J707" i="21"/>
  <c r="L707" i="21"/>
  <c r="H708" i="21"/>
  <c r="K707" i="21"/>
  <c r="I707" i="21"/>
  <c r="M707" i="21"/>
  <c r="P706" i="21"/>
  <c r="O706" i="21"/>
  <c r="Q706" i="21"/>
  <c r="F709" i="21"/>
  <c r="E709" i="21"/>
  <c r="D710" i="21"/>
  <c r="M708" i="21"/>
  <c r="I708" i="21"/>
  <c r="J708" i="21"/>
  <c r="H709" i="21"/>
  <c r="K708" i="21"/>
  <c r="L708" i="21"/>
  <c r="Q707" i="21"/>
  <c r="P707" i="21"/>
  <c r="O707" i="21"/>
  <c r="D711" i="21"/>
  <c r="E710" i="21"/>
  <c r="F710" i="21"/>
  <c r="O708" i="21"/>
  <c r="Q708" i="21"/>
  <c r="P708" i="21"/>
  <c r="I709" i="21"/>
  <c r="J709" i="21"/>
  <c r="H710" i="21"/>
  <c r="L709" i="21"/>
  <c r="K709" i="21"/>
  <c r="M709" i="21"/>
  <c r="F711" i="21"/>
  <c r="D712" i="21"/>
  <c r="E711" i="21"/>
  <c r="O709" i="21"/>
  <c r="P709" i="21"/>
  <c r="Q709" i="21"/>
  <c r="M710" i="21"/>
  <c r="I710" i="21"/>
  <c r="K710" i="21"/>
  <c r="J710" i="21"/>
  <c r="L710" i="21"/>
  <c r="H711" i="21"/>
  <c r="E712" i="21"/>
  <c r="D713" i="21"/>
  <c r="F712" i="21"/>
  <c r="Q710" i="21"/>
  <c r="P710" i="21"/>
  <c r="O710" i="21"/>
  <c r="M711" i="21"/>
  <c r="H712" i="21"/>
  <c r="K711" i="21"/>
  <c r="I711" i="21"/>
  <c r="J711" i="21"/>
  <c r="L711" i="21"/>
  <c r="D714" i="21"/>
  <c r="F713" i="21"/>
  <c r="E713" i="21"/>
  <c r="K712" i="21"/>
  <c r="H713" i="21"/>
  <c r="L712" i="21"/>
  <c r="I712" i="21"/>
  <c r="M712" i="21"/>
  <c r="J712" i="21"/>
  <c r="P711" i="21"/>
  <c r="Q711" i="21"/>
  <c r="O711" i="21"/>
  <c r="F714" i="21"/>
  <c r="D715" i="21"/>
  <c r="E714" i="21"/>
  <c r="L713" i="21"/>
  <c r="M713" i="21"/>
  <c r="I713" i="21"/>
  <c r="J713" i="21"/>
  <c r="H714" i="21"/>
  <c r="K713" i="21"/>
  <c r="Q712" i="21"/>
  <c r="P712" i="21"/>
  <c r="O712" i="21"/>
  <c r="E715" i="21"/>
  <c r="F715" i="21"/>
  <c r="D716" i="21"/>
  <c r="Q713" i="21"/>
  <c r="O713" i="21"/>
  <c r="P713" i="21"/>
  <c r="H715" i="21"/>
  <c r="J714" i="21"/>
  <c r="K714" i="21"/>
  <c r="I714" i="21"/>
  <c r="L714" i="21"/>
  <c r="M714" i="21"/>
  <c r="E716" i="21"/>
  <c r="D717" i="21"/>
  <c r="F716" i="21"/>
  <c r="M715" i="21"/>
  <c r="K715" i="21"/>
  <c r="L715" i="21"/>
  <c r="I715" i="21"/>
  <c r="J715" i="21"/>
  <c r="H716" i="21"/>
  <c r="P714" i="21"/>
  <c r="O714" i="21"/>
  <c r="Q714" i="21"/>
  <c r="E717" i="21"/>
  <c r="D718" i="21"/>
  <c r="F717" i="21"/>
  <c r="P715" i="21"/>
  <c r="O715" i="21"/>
  <c r="Q715" i="21"/>
  <c r="H717" i="21"/>
  <c r="I716" i="21"/>
  <c r="M716" i="21"/>
  <c r="J716" i="21"/>
  <c r="L716" i="21"/>
  <c r="K716" i="21"/>
  <c r="D719" i="21"/>
  <c r="F718" i="21"/>
  <c r="E718" i="21"/>
  <c r="M717" i="21"/>
  <c r="I717" i="21"/>
  <c r="H718" i="21"/>
  <c r="K717" i="21"/>
  <c r="L717" i="21"/>
  <c r="J717" i="21"/>
  <c r="P716" i="21"/>
  <c r="Q716" i="21"/>
  <c r="O716" i="21"/>
  <c r="F719" i="21"/>
  <c r="D720" i="21"/>
  <c r="E719" i="21"/>
  <c r="Q717" i="21"/>
  <c r="P717" i="21"/>
  <c r="O717" i="21"/>
  <c r="K718" i="21"/>
  <c r="I718" i="21"/>
  <c r="M718" i="21"/>
  <c r="J718" i="21"/>
  <c r="L718" i="21"/>
  <c r="H719" i="21"/>
  <c r="F720" i="21"/>
  <c r="D721" i="21"/>
  <c r="E720" i="21"/>
  <c r="Q718" i="21"/>
  <c r="P718" i="21"/>
  <c r="O718" i="21"/>
  <c r="J719" i="21"/>
  <c r="I719" i="21"/>
  <c r="M719" i="21"/>
  <c r="H720" i="21"/>
  <c r="L719" i="21"/>
  <c r="K719" i="21"/>
  <c r="E721" i="21"/>
  <c r="F721" i="21"/>
  <c r="D722" i="21"/>
  <c r="Q719" i="21"/>
  <c r="P719" i="21"/>
  <c r="O719" i="21"/>
  <c r="M720" i="21"/>
  <c r="H721" i="21"/>
  <c r="L720" i="21"/>
  <c r="J720" i="21"/>
  <c r="K720" i="21"/>
  <c r="I720" i="21"/>
  <c r="E722" i="21"/>
  <c r="F722" i="21"/>
  <c r="D723" i="21"/>
  <c r="J721" i="21"/>
  <c r="H722" i="21"/>
  <c r="L721" i="21"/>
  <c r="I721" i="21"/>
  <c r="M721" i="21"/>
  <c r="K721" i="21"/>
  <c r="O720" i="21"/>
  <c r="Q720" i="21"/>
  <c r="P720" i="21"/>
  <c r="F723" i="21"/>
  <c r="E723" i="21"/>
  <c r="D724" i="21"/>
  <c r="L722" i="21"/>
  <c r="K722" i="21"/>
  <c r="H723" i="21"/>
  <c r="M722" i="21"/>
  <c r="J722" i="21"/>
  <c r="I722" i="21"/>
  <c r="P721" i="21"/>
  <c r="Q721" i="21"/>
  <c r="O721" i="21"/>
  <c r="F724" i="21"/>
  <c r="E724" i="21"/>
  <c r="D725" i="21"/>
  <c r="I723" i="21"/>
  <c r="J723" i="21"/>
  <c r="K723" i="21"/>
  <c r="L723" i="21"/>
  <c r="H724" i="21"/>
  <c r="M723" i="21"/>
  <c r="P722" i="21"/>
  <c r="Q722" i="21"/>
  <c r="O722" i="21"/>
  <c r="D726" i="21"/>
  <c r="F725" i="21"/>
  <c r="E725" i="21"/>
  <c r="O723" i="21"/>
  <c r="Q723" i="21"/>
  <c r="P723" i="21"/>
  <c r="M724" i="21"/>
  <c r="L724" i="21"/>
  <c r="I724" i="21"/>
  <c r="J724" i="21"/>
  <c r="H725" i="21"/>
  <c r="K724" i="21"/>
  <c r="F726" i="21"/>
  <c r="D727" i="21"/>
  <c r="E726" i="21"/>
  <c r="Q724" i="21"/>
  <c r="O724" i="21"/>
  <c r="P724" i="21"/>
  <c r="I725" i="21"/>
  <c r="J725" i="21"/>
  <c r="M725" i="21"/>
  <c r="K725" i="21"/>
  <c r="H726" i="21"/>
  <c r="L725" i="21"/>
  <c r="E727" i="21"/>
  <c r="F727" i="21"/>
  <c r="D728" i="21"/>
  <c r="O725" i="21"/>
  <c r="Q725" i="21"/>
  <c r="P725" i="21"/>
  <c r="L726" i="21"/>
  <c r="H727" i="21"/>
  <c r="K726" i="21"/>
  <c r="I726" i="21"/>
  <c r="M726" i="21"/>
  <c r="J726" i="21"/>
  <c r="D729" i="21"/>
  <c r="E728" i="21"/>
  <c r="F728" i="21"/>
  <c r="J727" i="21"/>
  <c r="K727" i="21"/>
  <c r="H728" i="21"/>
  <c r="M727" i="21"/>
  <c r="I727" i="21"/>
  <c r="L727" i="21"/>
  <c r="P726" i="21"/>
  <c r="O726" i="21"/>
  <c r="Q726" i="21"/>
  <c r="E729" i="21"/>
  <c r="D730" i="21"/>
  <c r="F729" i="21"/>
  <c r="I728" i="21"/>
  <c r="H729" i="21"/>
  <c r="K728" i="21"/>
  <c r="M728" i="21"/>
  <c r="J728" i="21"/>
  <c r="L728" i="21"/>
  <c r="O727" i="21"/>
  <c r="P727" i="21"/>
  <c r="Q727" i="21"/>
  <c r="D731" i="21"/>
  <c r="E730" i="21"/>
  <c r="F730" i="21"/>
  <c r="P728" i="21"/>
  <c r="Q728" i="21"/>
  <c r="O728" i="21"/>
  <c r="K729" i="21"/>
  <c r="H730" i="21"/>
  <c r="L729" i="21"/>
  <c r="J729" i="21"/>
  <c r="I729" i="21"/>
  <c r="M729" i="21"/>
  <c r="F731" i="21"/>
  <c r="E731" i="21"/>
  <c r="D732" i="21"/>
  <c r="I730" i="21"/>
  <c r="L730" i="21"/>
  <c r="J730" i="21"/>
  <c r="K730" i="21"/>
  <c r="M730" i="21"/>
  <c r="H731" i="21"/>
  <c r="Q729" i="21"/>
  <c r="P729" i="21"/>
  <c r="O729" i="21"/>
  <c r="F732" i="21"/>
  <c r="E732" i="21"/>
  <c r="D733" i="21"/>
  <c r="Q730" i="21"/>
  <c r="P730" i="21"/>
  <c r="O730" i="21"/>
  <c r="J731" i="21"/>
  <c r="K731" i="21"/>
  <c r="L731" i="21"/>
  <c r="I731" i="21"/>
  <c r="H732" i="21"/>
  <c r="M731" i="21"/>
  <c r="E733" i="21"/>
  <c r="F733" i="21"/>
  <c r="D734" i="21"/>
  <c r="O731" i="21"/>
  <c r="P731" i="21"/>
  <c r="Q731" i="21"/>
  <c r="M732" i="21"/>
  <c r="I732" i="21"/>
  <c r="J732" i="21"/>
  <c r="K732" i="21"/>
  <c r="L732" i="21"/>
  <c r="H733" i="21"/>
  <c r="F734" i="21"/>
  <c r="D735" i="21"/>
  <c r="E734" i="21"/>
  <c r="O732" i="21"/>
  <c r="Q732" i="21"/>
  <c r="P732" i="21"/>
  <c r="H734" i="21"/>
  <c r="J733" i="21"/>
  <c r="K733" i="21"/>
  <c r="I733" i="21"/>
  <c r="M733" i="21"/>
  <c r="L733" i="21"/>
  <c r="E735" i="21"/>
  <c r="F735" i="21"/>
  <c r="D736" i="21"/>
  <c r="J734" i="21"/>
  <c r="L734" i="21"/>
  <c r="H735" i="21"/>
  <c r="I734" i="21"/>
  <c r="M734" i="21"/>
  <c r="K734" i="21"/>
  <c r="P733" i="21"/>
  <c r="Q733" i="21"/>
  <c r="O733" i="21"/>
  <c r="D737" i="21"/>
  <c r="F736" i="21"/>
  <c r="E736" i="21"/>
  <c r="I735" i="21"/>
  <c r="K735" i="21"/>
  <c r="L735" i="21"/>
  <c r="M735" i="21"/>
  <c r="H736" i="21"/>
  <c r="J735" i="21"/>
  <c r="P734" i="21"/>
  <c r="Q734" i="21"/>
  <c r="O734" i="21"/>
  <c r="D738" i="21"/>
  <c r="F737" i="21"/>
  <c r="E737" i="21"/>
  <c r="Q735" i="21"/>
  <c r="O735" i="21"/>
  <c r="P735" i="21"/>
  <c r="L736" i="21"/>
  <c r="I736" i="21"/>
  <c r="H737" i="21"/>
  <c r="K736" i="21"/>
  <c r="M736" i="21"/>
  <c r="J736" i="21"/>
  <c r="D739" i="21"/>
  <c r="E738" i="21"/>
  <c r="F738" i="21"/>
  <c r="O736" i="21"/>
  <c r="P736" i="21"/>
  <c r="Q736" i="21"/>
  <c r="L737" i="21"/>
  <c r="H738" i="21"/>
  <c r="I737" i="21"/>
  <c r="M737" i="21"/>
  <c r="J737" i="21"/>
  <c r="K737" i="21"/>
  <c r="E739" i="21"/>
  <c r="F739" i="21"/>
  <c r="D740" i="21"/>
  <c r="H739" i="21"/>
  <c r="M738" i="21"/>
  <c r="I738" i="21"/>
  <c r="J738" i="21"/>
  <c r="K738" i="21"/>
  <c r="L738" i="21"/>
  <c r="P737" i="21"/>
  <c r="O737" i="21"/>
  <c r="Q737" i="21"/>
  <c r="F740" i="21"/>
  <c r="E740" i="21"/>
  <c r="D741" i="21"/>
  <c r="M739" i="21"/>
  <c r="I739" i="21"/>
  <c r="J739" i="21"/>
  <c r="K739" i="21"/>
  <c r="L739" i="21"/>
  <c r="H740" i="21"/>
  <c r="O738" i="21"/>
  <c r="P738" i="21"/>
  <c r="Q738" i="21"/>
  <c r="D742" i="21"/>
  <c r="F741" i="21"/>
  <c r="E741" i="21"/>
  <c r="P739" i="21"/>
  <c r="O739" i="21"/>
  <c r="Q739" i="21"/>
  <c r="L740" i="21"/>
  <c r="J740" i="21"/>
  <c r="H741" i="21"/>
  <c r="M740" i="21"/>
  <c r="K740" i="21"/>
  <c r="I740" i="21"/>
  <c r="E742" i="21"/>
  <c r="F742" i="21"/>
  <c r="D743" i="21"/>
  <c r="K741" i="21"/>
  <c r="H742" i="21"/>
  <c r="J741" i="21"/>
  <c r="I741" i="21"/>
  <c r="M741" i="21"/>
  <c r="L741" i="21"/>
  <c r="Q740" i="21"/>
  <c r="O740" i="21"/>
  <c r="P740" i="21"/>
  <c r="F743" i="21"/>
  <c r="D744" i="21"/>
  <c r="E743" i="21"/>
  <c r="K742" i="21"/>
  <c r="J742" i="21"/>
  <c r="H743" i="21"/>
  <c r="I742" i="21"/>
  <c r="M742" i="21"/>
  <c r="L742" i="21"/>
  <c r="P741" i="21"/>
  <c r="Q741" i="21"/>
  <c r="O741" i="21"/>
  <c r="E744" i="21"/>
  <c r="D745" i="21"/>
  <c r="F744" i="21"/>
  <c r="L743" i="21"/>
  <c r="K743" i="21"/>
  <c r="I743" i="21"/>
  <c r="M743" i="21"/>
  <c r="H744" i="21"/>
  <c r="J743" i="21"/>
  <c r="P742" i="21"/>
  <c r="Q742" i="21"/>
  <c r="O742" i="21"/>
  <c r="E745" i="21"/>
  <c r="D746" i="21"/>
  <c r="F745" i="21"/>
  <c r="O743" i="21"/>
  <c r="P743" i="21"/>
  <c r="Q743" i="21"/>
  <c r="I744" i="21"/>
  <c r="K744" i="21"/>
  <c r="J744" i="21"/>
  <c r="M744" i="21"/>
  <c r="H745" i="21"/>
  <c r="L744" i="21"/>
  <c r="D747" i="21"/>
  <c r="F746" i="21"/>
  <c r="E746" i="21"/>
  <c r="O744" i="21"/>
  <c r="Q744" i="21"/>
  <c r="P744" i="21"/>
  <c r="M745" i="21"/>
  <c r="H746" i="21"/>
  <c r="J745" i="21"/>
  <c r="K745" i="21"/>
  <c r="I745" i="21"/>
  <c r="L745" i="21"/>
  <c r="E747" i="21"/>
  <c r="D748" i="21"/>
  <c r="F747" i="21"/>
  <c r="I746" i="21"/>
  <c r="H747" i="21"/>
  <c r="M746" i="21"/>
  <c r="L746" i="21"/>
  <c r="J746" i="21"/>
  <c r="K746" i="21"/>
  <c r="P745" i="21"/>
  <c r="Q745" i="21"/>
  <c r="O745" i="21"/>
  <c r="F748" i="21"/>
  <c r="D749" i="21"/>
  <c r="E748" i="21"/>
  <c r="P746" i="21"/>
  <c r="O746" i="21"/>
  <c r="Q746" i="21"/>
  <c r="J747" i="21"/>
  <c r="L747" i="21"/>
  <c r="H748" i="21"/>
  <c r="I747" i="21"/>
  <c r="M747" i="21"/>
  <c r="K747" i="21"/>
  <c r="D750" i="21"/>
  <c r="E749" i="21"/>
  <c r="F749" i="21"/>
  <c r="L748" i="21"/>
  <c r="H749" i="21"/>
  <c r="I748" i="21"/>
  <c r="M748" i="21"/>
  <c r="J748" i="21"/>
  <c r="K748" i="21"/>
  <c r="P747" i="21"/>
  <c r="Q747" i="21"/>
  <c r="O747" i="21"/>
  <c r="F750" i="21"/>
  <c r="D751" i="21"/>
  <c r="E750" i="21"/>
  <c r="M749" i="21"/>
  <c r="J749" i="21"/>
  <c r="L749" i="21"/>
  <c r="H750" i="21"/>
  <c r="I749" i="21"/>
  <c r="K749" i="21"/>
  <c r="P748" i="21"/>
  <c r="Q748" i="21"/>
  <c r="O748" i="21"/>
  <c r="E751" i="21"/>
  <c r="D752" i="21"/>
  <c r="F751" i="21"/>
  <c r="I750" i="21"/>
  <c r="M750" i="21"/>
  <c r="J750" i="21"/>
  <c r="L750" i="21"/>
  <c r="H751" i="21"/>
  <c r="K750" i="21"/>
  <c r="P749" i="21"/>
  <c r="O749" i="21"/>
  <c r="Q749" i="21"/>
  <c r="D753" i="21"/>
  <c r="F752" i="21"/>
  <c r="E752" i="21"/>
  <c r="O750" i="21"/>
  <c r="P750" i="21"/>
  <c r="Q750" i="21"/>
  <c r="M751" i="21"/>
  <c r="J751" i="21"/>
  <c r="K751" i="21"/>
  <c r="I751" i="21"/>
  <c r="L751" i="21"/>
  <c r="H752" i="21"/>
  <c r="E753" i="21"/>
  <c r="F753" i="21"/>
  <c r="D754" i="21"/>
  <c r="Q751" i="21"/>
  <c r="P751" i="21"/>
  <c r="O751" i="21"/>
  <c r="L752" i="21"/>
  <c r="M752" i="21"/>
  <c r="K752" i="21"/>
  <c r="I752" i="21"/>
  <c r="J752" i="21"/>
  <c r="H753" i="21"/>
  <c r="D755" i="21"/>
  <c r="E754" i="21"/>
  <c r="F754" i="21"/>
  <c r="O752" i="21"/>
  <c r="P752" i="21"/>
  <c r="Q752" i="21"/>
  <c r="M753" i="21"/>
  <c r="I753" i="21"/>
  <c r="K753" i="21"/>
  <c r="J753" i="21"/>
  <c r="L753" i="21"/>
  <c r="H754" i="21"/>
  <c r="E755" i="21"/>
  <c r="D756" i="21"/>
  <c r="F755" i="21"/>
  <c r="P753" i="21"/>
  <c r="Q753" i="21"/>
  <c r="O753" i="21"/>
  <c r="I754" i="21"/>
  <c r="J754" i="21"/>
  <c r="K754" i="21"/>
  <c r="M754" i="21"/>
  <c r="L754" i="21"/>
  <c r="H755" i="21"/>
  <c r="E756" i="21"/>
  <c r="F756" i="21"/>
  <c r="D757" i="21"/>
  <c r="O754" i="21"/>
  <c r="P754" i="21"/>
  <c r="Q754" i="21"/>
  <c r="M755" i="21"/>
  <c r="L755" i="21"/>
  <c r="K755" i="21"/>
  <c r="H756" i="21"/>
  <c r="J755" i="21"/>
  <c r="I755" i="21"/>
  <c r="D758" i="21"/>
  <c r="F757" i="21"/>
  <c r="E757" i="21"/>
  <c r="K756" i="21"/>
  <c r="L756" i="21"/>
  <c r="M756" i="21"/>
  <c r="I756" i="21"/>
  <c r="J756" i="21"/>
  <c r="H757" i="21"/>
  <c r="P755" i="21"/>
  <c r="Q755" i="21"/>
  <c r="O755" i="21"/>
  <c r="F758" i="21"/>
  <c r="E758" i="21"/>
  <c r="D759" i="21"/>
  <c r="Q756" i="21"/>
  <c r="P756" i="21"/>
  <c r="O756" i="21"/>
  <c r="K757" i="21"/>
  <c r="L757" i="21"/>
  <c r="H758" i="21"/>
  <c r="J757" i="21"/>
  <c r="I757" i="21"/>
  <c r="M757" i="21"/>
  <c r="F759" i="21"/>
  <c r="E759" i="21"/>
  <c r="D760" i="21"/>
  <c r="I758" i="21"/>
  <c r="M758" i="21"/>
  <c r="L758" i="21"/>
  <c r="J758" i="21"/>
  <c r="H759" i="21"/>
  <c r="K758" i="21"/>
  <c r="O757" i="21"/>
  <c r="Q757" i="21"/>
  <c r="P757" i="21"/>
  <c r="F760" i="21"/>
  <c r="E760" i="21"/>
  <c r="D761" i="21"/>
  <c r="O758" i="21"/>
  <c r="P758" i="21"/>
  <c r="Q758" i="21"/>
  <c r="L759" i="21"/>
  <c r="H760" i="21"/>
  <c r="J759" i="21"/>
  <c r="K759" i="21"/>
  <c r="I759" i="21"/>
  <c r="M759" i="21"/>
  <c r="F761" i="21"/>
  <c r="E761" i="21"/>
  <c r="D762" i="21"/>
  <c r="J760" i="21"/>
  <c r="M760" i="21"/>
  <c r="L760" i="21"/>
  <c r="H761" i="21"/>
  <c r="I760" i="21"/>
  <c r="K760" i="21"/>
  <c r="Q759" i="21"/>
  <c r="P759" i="21"/>
  <c r="O759" i="21"/>
  <c r="F762" i="21"/>
  <c r="D763" i="21"/>
  <c r="E762" i="21"/>
  <c r="H762" i="21"/>
  <c r="I761" i="21"/>
  <c r="J761" i="21"/>
  <c r="L761" i="21"/>
  <c r="M761" i="21"/>
  <c r="K761" i="21"/>
  <c r="P760" i="21"/>
  <c r="O760" i="21"/>
  <c r="Q760" i="21"/>
  <c r="E763" i="21"/>
  <c r="F763" i="21"/>
  <c r="D764" i="21"/>
  <c r="K762" i="21"/>
  <c r="J762" i="21"/>
  <c r="I762" i="21"/>
  <c r="L762" i="21"/>
  <c r="H763" i="21"/>
  <c r="M762" i="21"/>
  <c r="O761" i="21"/>
  <c r="P761" i="21"/>
  <c r="Q761" i="21"/>
  <c r="F764" i="21"/>
  <c r="E764" i="21"/>
  <c r="D765" i="21"/>
  <c r="Q762" i="21"/>
  <c r="P762" i="21"/>
  <c r="O762" i="21"/>
  <c r="H764" i="21"/>
  <c r="L763" i="21"/>
  <c r="J763" i="21"/>
  <c r="M763" i="21"/>
  <c r="I763" i="21"/>
  <c r="K763" i="21"/>
  <c r="E765" i="21"/>
  <c r="F765" i="21"/>
  <c r="D766" i="21"/>
  <c r="K764" i="21"/>
  <c r="H765" i="21"/>
  <c r="L764" i="21"/>
  <c r="M764" i="21"/>
  <c r="I764" i="21"/>
  <c r="J764" i="21"/>
  <c r="P763" i="21"/>
  <c r="Q763" i="21"/>
  <c r="O763" i="21"/>
  <c r="D767" i="21"/>
  <c r="F766" i="21"/>
  <c r="E766" i="21"/>
  <c r="M765" i="21"/>
  <c r="H766" i="21"/>
  <c r="I765" i="21"/>
  <c r="K765" i="21"/>
  <c r="L765" i="21"/>
  <c r="J765" i="21"/>
  <c r="O764" i="21"/>
  <c r="P764" i="21"/>
  <c r="Q764" i="21"/>
  <c r="F767" i="21"/>
  <c r="E767" i="21"/>
  <c r="D768" i="21"/>
  <c r="I766" i="21"/>
  <c r="K766" i="21"/>
  <c r="L766" i="21"/>
  <c r="J766" i="21"/>
  <c r="H767" i="21"/>
  <c r="M766" i="21"/>
  <c r="P765" i="21"/>
  <c r="O765" i="21"/>
  <c r="Q765" i="21"/>
  <c r="E768" i="21"/>
  <c r="F768" i="21"/>
  <c r="D769" i="21"/>
  <c r="P766" i="21"/>
  <c r="Q766" i="21"/>
  <c r="O766" i="21"/>
  <c r="L767" i="21"/>
  <c r="M767" i="21"/>
  <c r="K767" i="21"/>
  <c r="H768" i="21"/>
  <c r="J767" i="21"/>
  <c r="I767" i="21"/>
  <c r="E769" i="21"/>
  <c r="F769" i="21"/>
  <c r="D770" i="21"/>
  <c r="I768" i="21"/>
  <c r="H769" i="21"/>
  <c r="L768" i="21"/>
  <c r="M768" i="21"/>
  <c r="J768" i="21"/>
  <c r="K768" i="21"/>
  <c r="O767" i="21"/>
  <c r="P767" i="21"/>
  <c r="Q767" i="21"/>
  <c r="F770" i="21"/>
  <c r="D771" i="21"/>
  <c r="E770" i="21"/>
  <c r="P768" i="21"/>
  <c r="Q768" i="21"/>
  <c r="O768" i="21"/>
  <c r="H770" i="21"/>
  <c r="K769" i="21"/>
  <c r="L769" i="21"/>
  <c r="J769" i="21"/>
  <c r="I769" i="21"/>
  <c r="M769" i="21"/>
  <c r="F771" i="21"/>
  <c r="D772" i="21"/>
  <c r="E771" i="21"/>
  <c r="M770" i="21"/>
  <c r="I770" i="21"/>
  <c r="K770" i="21"/>
  <c r="H771" i="21"/>
  <c r="J770" i="21"/>
  <c r="L770" i="21"/>
  <c r="O769" i="21"/>
  <c r="Q769" i="21"/>
  <c r="P769" i="21"/>
  <c r="D773" i="21"/>
  <c r="F772" i="21"/>
  <c r="E772" i="21"/>
  <c r="Q770" i="21"/>
  <c r="O770" i="21"/>
  <c r="P770" i="21"/>
  <c r="H772" i="21"/>
  <c r="M771" i="21"/>
  <c r="L771" i="21"/>
  <c r="K771" i="21"/>
  <c r="I771" i="21"/>
  <c r="J771" i="21"/>
  <c r="D774" i="21"/>
  <c r="E773" i="21"/>
  <c r="F773" i="21"/>
  <c r="L772" i="21"/>
  <c r="H773" i="21"/>
  <c r="K772" i="21"/>
  <c r="M772" i="21"/>
  <c r="J772" i="21"/>
  <c r="I772" i="21"/>
  <c r="O771" i="21"/>
  <c r="Q771" i="21"/>
  <c r="P771" i="21"/>
  <c r="E774" i="21"/>
  <c r="F774" i="21"/>
  <c r="D775" i="21"/>
  <c r="I773" i="21"/>
  <c r="K773" i="21"/>
  <c r="L773" i="21"/>
  <c r="M773" i="21"/>
  <c r="J773" i="21"/>
  <c r="H774" i="21"/>
  <c r="Q772" i="21"/>
  <c r="O772" i="21"/>
  <c r="P772" i="21"/>
  <c r="E775" i="21"/>
  <c r="F775" i="21"/>
  <c r="D776" i="21"/>
  <c r="P773" i="21"/>
  <c r="Q773" i="21"/>
  <c r="O773" i="21"/>
  <c r="H775" i="21"/>
  <c r="J774" i="21"/>
  <c r="I774" i="21"/>
  <c r="L774" i="21"/>
  <c r="K774" i="21"/>
  <c r="M774" i="21"/>
  <c r="D777" i="21"/>
  <c r="E776" i="21"/>
  <c r="F776" i="21"/>
  <c r="M775" i="21"/>
  <c r="K775" i="21"/>
  <c r="L775" i="21"/>
  <c r="H776" i="21"/>
  <c r="I775" i="21"/>
  <c r="J775" i="21"/>
  <c r="Q774" i="21"/>
  <c r="P774" i="21"/>
  <c r="O774" i="21"/>
  <c r="F777" i="21"/>
  <c r="E777" i="21"/>
  <c r="D778" i="21"/>
  <c r="L776" i="21"/>
  <c r="J776" i="21"/>
  <c r="M776" i="21"/>
  <c r="K776" i="21"/>
  <c r="I776" i="21"/>
  <c r="H777" i="21"/>
  <c r="Q775" i="21"/>
  <c r="O775" i="21"/>
  <c r="P775" i="21"/>
  <c r="D779" i="21"/>
  <c r="F778" i="21"/>
  <c r="E778" i="21"/>
  <c r="Q776" i="21"/>
  <c r="P776" i="21"/>
  <c r="O776" i="21"/>
  <c r="L777" i="21"/>
  <c r="I777" i="21"/>
  <c r="H778" i="21"/>
  <c r="K777" i="21"/>
  <c r="M777" i="21"/>
  <c r="J777" i="21"/>
  <c r="D780" i="21"/>
  <c r="E779" i="21"/>
  <c r="F779" i="21"/>
  <c r="Q777" i="21"/>
  <c r="O777" i="21"/>
  <c r="P777" i="21"/>
  <c r="M778" i="21"/>
  <c r="H779" i="21"/>
  <c r="J778" i="21"/>
  <c r="K778" i="21"/>
  <c r="L778" i="21"/>
  <c r="I778" i="21"/>
  <c r="F780" i="21"/>
  <c r="D781" i="21"/>
  <c r="E780" i="21"/>
  <c r="J779" i="21"/>
  <c r="M779" i="21"/>
  <c r="L779" i="21"/>
  <c r="H780" i="21"/>
  <c r="K779" i="21"/>
  <c r="I779" i="21"/>
  <c r="P778" i="21"/>
  <c r="O778" i="21"/>
  <c r="Q778" i="21"/>
  <c r="D782" i="21"/>
  <c r="E781" i="21"/>
  <c r="F781" i="21"/>
  <c r="M780" i="21"/>
  <c r="H781" i="21"/>
  <c r="K780" i="21"/>
  <c r="I780" i="21"/>
  <c r="J780" i="21"/>
  <c r="L780" i="21"/>
  <c r="Q779" i="21"/>
  <c r="O779" i="21"/>
  <c r="P779" i="21"/>
  <c r="E782" i="21"/>
  <c r="D783" i="21"/>
  <c r="F782" i="21"/>
  <c r="J781" i="21"/>
  <c r="M781" i="21"/>
  <c r="L781" i="21"/>
  <c r="K781" i="21"/>
  <c r="I781" i="21"/>
  <c r="H782" i="21"/>
  <c r="O780" i="21"/>
  <c r="Q780" i="21"/>
  <c r="P780" i="21"/>
  <c r="D784" i="21"/>
  <c r="E783" i="21"/>
  <c r="F783" i="21"/>
  <c r="O781" i="21"/>
  <c r="P781" i="21"/>
  <c r="Q781" i="21"/>
  <c r="I782" i="21"/>
  <c r="K782" i="21"/>
  <c r="J782" i="21"/>
  <c r="L782" i="21"/>
  <c r="H783" i="21"/>
  <c r="M782" i="21"/>
  <c r="E784" i="21"/>
  <c r="D785" i="21"/>
  <c r="F784" i="21"/>
  <c r="P782" i="21"/>
  <c r="Q782" i="21"/>
  <c r="O782" i="21"/>
  <c r="I783" i="21"/>
  <c r="K783" i="21"/>
  <c r="J783" i="21"/>
  <c r="L783" i="21"/>
  <c r="M783" i="21"/>
  <c r="H784" i="21"/>
  <c r="D786" i="21"/>
  <c r="F785" i="21"/>
  <c r="E785" i="21"/>
  <c r="Q783" i="21"/>
  <c r="P783" i="21"/>
  <c r="O783" i="21"/>
  <c r="M784" i="21"/>
  <c r="K784" i="21"/>
  <c r="J784" i="21"/>
  <c r="I784" i="21"/>
  <c r="L784" i="21"/>
  <c r="H785" i="21"/>
  <c r="D787" i="21"/>
  <c r="F786" i="21"/>
  <c r="E786" i="21"/>
  <c r="Q784" i="21"/>
  <c r="O784" i="21"/>
  <c r="P784" i="21"/>
  <c r="J785" i="21"/>
  <c r="K785" i="21"/>
  <c r="I785" i="21"/>
  <c r="L785" i="21"/>
  <c r="M785" i="21"/>
  <c r="H786" i="21"/>
  <c r="D788" i="21"/>
  <c r="F787" i="21"/>
  <c r="E787" i="21"/>
  <c r="Q785" i="21"/>
  <c r="O785" i="21"/>
  <c r="P785" i="21"/>
  <c r="M786" i="21"/>
  <c r="J786" i="21"/>
  <c r="I786" i="21"/>
  <c r="L786" i="21"/>
  <c r="K786" i="21"/>
  <c r="H787" i="21"/>
  <c r="F788" i="21"/>
  <c r="E788" i="21"/>
  <c r="D789" i="21"/>
  <c r="Q786" i="21"/>
  <c r="O786" i="21"/>
  <c r="P786" i="21"/>
  <c r="M787" i="21"/>
  <c r="K787" i="21"/>
  <c r="I787" i="21"/>
  <c r="J787" i="21"/>
  <c r="H788" i="21"/>
  <c r="L787" i="21"/>
  <c r="D790" i="21"/>
  <c r="F789" i="21"/>
  <c r="E789" i="21"/>
  <c r="Q787" i="21"/>
  <c r="O787" i="21"/>
  <c r="P787" i="21"/>
  <c r="L788" i="21"/>
  <c r="K788" i="21"/>
  <c r="M788" i="21"/>
  <c r="I788" i="21"/>
  <c r="J788" i="21"/>
  <c r="H789" i="21"/>
  <c r="E790" i="21"/>
  <c r="D791" i="21"/>
  <c r="F790" i="21"/>
  <c r="P788" i="21"/>
  <c r="Q788" i="21"/>
  <c r="O788" i="21"/>
  <c r="I789" i="21"/>
  <c r="M789" i="21"/>
  <c r="L789" i="21"/>
  <c r="H790" i="21"/>
  <c r="J789" i="21"/>
  <c r="K789" i="21"/>
  <c r="E791" i="21"/>
  <c r="D792" i="21"/>
  <c r="F791" i="21"/>
  <c r="O789" i="21"/>
  <c r="P789" i="21"/>
  <c r="Q789" i="21"/>
  <c r="I790" i="21"/>
  <c r="L790" i="21"/>
  <c r="H791" i="21"/>
  <c r="K790" i="21"/>
  <c r="M790" i="21"/>
  <c r="J790" i="21"/>
  <c r="F792" i="21"/>
  <c r="E792" i="21"/>
  <c r="D793" i="21"/>
  <c r="Q790" i="21"/>
  <c r="P790" i="21"/>
  <c r="O790" i="21"/>
  <c r="I791" i="21"/>
  <c r="J791" i="21"/>
  <c r="H792" i="21"/>
  <c r="K791" i="21"/>
  <c r="L791" i="21"/>
  <c r="M791" i="21"/>
  <c r="F793" i="21"/>
  <c r="E793" i="21"/>
  <c r="D794" i="21"/>
  <c r="O791" i="21"/>
  <c r="P791" i="21"/>
  <c r="Q791" i="21"/>
  <c r="H793" i="21"/>
  <c r="K792" i="21"/>
  <c r="J792" i="21"/>
  <c r="M792" i="21"/>
  <c r="I792" i="21"/>
  <c r="L792" i="21"/>
  <c r="E794" i="21"/>
  <c r="D795" i="21"/>
  <c r="F794" i="21"/>
  <c r="L793" i="21"/>
  <c r="J793" i="21"/>
  <c r="K793" i="21"/>
  <c r="I793" i="21"/>
  <c r="H794" i="21"/>
  <c r="M793" i="21"/>
  <c r="P792" i="21"/>
  <c r="O792" i="21"/>
  <c r="Q792" i="21"/>
  <c r="D796" i="21"/>
  <c r="E795" i="21"/>
  <c r="F795" i="21"/>
  <c r="O793" i="21"/>
  <c r="Q793" i="21"/>
  <c r="P793" i="21"/>
  <c r="M794" i="21"/>
  <c r="J794" i="21"/>
  <c r="I794" i="21"/>
  <c r="K794" i="21"/>
  <c r="L794" i="21"/>
  <c r="H795" i="21"/>
  <c r="D797" i="21"/>
  <c r="F796" i="21"/>
  <c r="E796" i="21"/>
  <c r="Q794" i="21"/>
  <c r="P794" i="21"/>
  <c r="O794" i="21"/>
  <c r="M795" i="21"/>
  <c r="K795" i="21"/>
  <c r="J795" i="21"/>
  <c r="H796" i="21"/>
  <c r="L795" i="21"/>
  <c r="I795" i="21"/>
  <c r="E797" i="21"/>
  <c r="F797" i="21"/>
  <c r="D798" i="21"/>
  <c r="M796" i="21"/>
  <c r="H797" i="21"/>
  <c r="K796" i="21"/>
  <c r="I796" i="21"/>
  <c r="L796" i="21"/>
  <c r="J796" i="21"/>
  <c r="O795" i="21"/>
  <c r="P795" i="21"/>
  <c r="Q795" i="21"/>
  <c r="F798" i="21"/>
  <c r="D799" i="21"/>
  <c r="E798" i="21"/>
  <c r="K797" i="21"/>
  <c r="I797" i="21"/>
  <c r="H798" i="21"/>
  <c r="M797" i="21"/>
  <c r="J797" i="21"/>
  <c r="L797" i="21"/>
  <c r="Q796" i="21"/>
  <c r="O796" i="21"/>
  <c r="P796" i="21"/>
  <c r="F799" i="21"/>
  <c r="E799" i="21"/>
  <c r="D800" i="21"/>
  <c r="P797" i="21"/>
  <c r="Q797" i="21"/>
  <c r="O797" i="21"/>
  <c r="K798" i="21"/>
  <c r="M798" i="21"/>
  <c r="H799" i="21"/>
  <c r="L798" i="21"/>
  <c r="J798" i="21"/>
  <c r="I798" i="21"/>
  <c r="E800" i="21"/>
  <c r="F800" i="21"/>
  <c r="D801" i="21"/>
  <c r="J799" i="21"/>
  <c r="I799" i="21"/>
  <c r="K799" i="21"/>
  <c r="L799" i="21"/>
  <c r="M799" i="21"/>
  <c r="H800" i="21"/>
  <c r="O798" i="21"/>
  <c r="Q798" i="21"/>
  <c r="P798" i="21"/>
  <c r="D802" i="21"/>
  <c r="E801" i="21"/>
  <c r="F801" i="21"/>
  <c r="O799" i="21"/>
  <c r="Q799" i="21"/>
  <c r="P799" i="21"/>
  <c r="H801" i="21"/>
  <c r="J800" i="21"/>
  <c r="L800" i="21"/>
  <c r="K800" i="21"/>
  <c r="M800" i="21"/>
  <c r="I800" i="21"/>
  <c r="D803" i="21"/>
  <c r="F802" i="21"/>
  <c r="E802" i="21"/>
  <c r="K801" i="21"/>
  <c r="I801" i="21"/>
  <c r="J801" i="21"/>
  <c r="L801" i="21"/>
  <c r="M801" i="21"/>
  <c r="H802" i="21"/>
  <c r="Q800" i="21"/>
  <c r="O800" i="21"/>
  <c r="P800" i="21"/>
  <c r="D804" i="21"/>
  <c r="E803" i="21"/>
  <c r="F803" i="21"/>
  <c r="Q801" i="21"/>
  <c r="P801" i="21"/>
  <c r="O801" i="21"/>
  <c r="M802" i="21"/>
  <c r="K802" i="21"/>
  <c r="L802" i="21"/>
  <c r="H803" i="21"/>
  <c r="J802" i="21"/>
  <c r="I802" i="21"/>
  <c r="D805" i="21"/>
  <c r="F804" i="21"/>
  <c r="E804" i="21"/>
  <c r="I803" i="21"/>
  <c r="J803" i="21"/>
  <c r="L803" i="21"/>
  <c r="M803" i="21"/>
  <c r="H804" i="21"/>
  <c r="K803" i="21"/>
  <c r="P802" i="21"/>
  <c r="O802" i="21"/>
  <c r="Q802" i="21"/>
  <c r="D806" i="21"/>
  <c r="E805" i="21"/>
  <c r="F805" i="21"/>
  <c r="P803" i="21"/>
  <c r="O803" i="21"/>
  <c r="Q803" i="21"/>
  <c r="H805" i="21"/>
  <c r="I804" i="21"/>
  <c r="L804" i="21"/>
  <c r="M804" i="21"/>
  <c r="K804" i="21"/>
  <c r="J804" i="21"/>
  <c r="D807" i="21"/>
  <c r="E806" i="21"/>
  <c r="F806" i="21"/>
  <c r="M805" i="21"/>
  <c r="K805" i="21"/>
  <c r="L805" i="21"/>
  <c r="H806" i="21"/>
  <c r="I805" i="21"/>
  <c r="J805" i="21"/>
  <c r="Q804" i="21"/>
  <c r="P804" i="21"/>
  <c r="O804" i="21"/>
  <c r="D808" i="21"/>
  <c r="F807" i="21"/>
  <c r="E807" i="21"/>
  <c r="K806" i="21"/>
  <c r="I806" i="21"/>
  <c r="J806" i="21"/>
  <c r="M806" i="21"/>
  <c r="H807" i="21"/>
  <c r="L806" i="21"/>
  <c r="O805" i="21"/>
  <c r="P805" i="21"/>
  <c r="Q805" i="21"/>
  <c r="F808" i="21"/>
  <c r="E808" i="21"/>
  <c r="D809" i="21"/>
  <c r="Q806" i="21"/>
  <c r="O806" i="21"/>
  <c r="P806" i="21"/>
  <c r="I807" i="21"/>
  <c r="L807" i="21"/>
  <c r="M807" i="21"/>
  <c r="H808" i="21"/>
  <c r="K807" i="21"/>
  <c r="J807" i="21"/>
  <c r="E809" i="21"/>
  <c r="D810" i="21"/>
  <c r="F809" i="21"/>
  <c r="O807" i="21"/>
  <c r="P807" i="21"/>
  <c r="Q807" i="21"/>
  <c r="K808" i="21"/>
  <c r="H809" i="21"/>
  <c r="J808" i="21"/>
  <c r="I808" i="21"/>
  <c r="L808" i="21"/>
  <c r="M808" i="21"/>
  <c r="F810" i="21"/>
  <c r="D811" i="21"/>
  <c r="E810" i="21"/>
  <c r="L809" i="21"/>
  <c r="H810" i="21"/>
  <c r="K809" i="21"/>
  <c r="M809" i="21"/>
  <c r="J809" i="21"/>
  <c r="I809" i="21"/>
  <c r="P808" i="21"/>
  <c r="O808" i="21"/>
  <c r="Q808" i="21"/>
  <c r="E811" i="21"/>
  <c r="F811" i="21"/>
  <c r="D812" i="21"/>
  <c r="J810" i="21"/>
  <c r="L810" i="21"/>
  <c r="I810" i="21"/>
  <c r="K810" i="21"/>
  <c r="M810" i="21"/>
  <c r="H811" i="21"/>
  <c r="Q809" i="21"/>
  <c r="O809" i="21"/>
  <c r="P809" i="21"/>
  <c r="F812" i="21"/>
  <c r="E812" i="21"/>
  <c r="D813" i="21"/>
  <c r="P810" i="21"/>
  <c r="Q810" i="21"/>
  <c r="O810" i="21"/>
  <c r="I811" i="21"/>
  <c r="H812" i="21"/>
  <c r="J811" i="21"/>
  <c r="K811" i="21"/>
  <c r="M811" i="21"/>
  <c r="L811" i="21"/>
  <c r="D814" i="21"/>
  <c r="F813" i="21"/>
  <c r="E813" i="21"/>
  <c r="P811" i="21"/>
  <c r="O811" i="21"/>
  <c r="Q811" i="21"/>
  <c r="H813" i="21"/>
  <c r="I812" i="21"/>
  <c r="M812" i="21"/>
  <c r="L812" i="21"/>
  <c r="K812" i="21"/>
  <c r="J812" i="21"/>
  <c r="D815" i="21"/>
  <c r="E814" i="21"/>
  <c r="F814" i="21"/>
  <c r="K813" i="21"/>
  <c r="J813" i="21"/>
  <c r="M813" i="21"/>
  <c r="I813" i="21"/>
  <c r="L813" i="21"/>
  <c r="H814" i="21"/>
  <c r="Q812" i="21"/>
  <c r="P812" i="21"/>
  <c r="O812" i="21"/>
  <c r="E815" i="21"/>
  <c r="D816" i="21"/>
  <c r="F815" i="21"/>
  <c r="O813" i="21"/>
  <c r="P813" i="21"/>
  <c r="Q813" i="21"/>
  <c r="M814" i="21"/>
  <c r="H815" i="21"/>
  <c r="I814" i="21"/>
  <c r="J814" i="21"/>
  <c r="L814" i="21"/>
  <c r="K814" i="21"/>
  <c r="D817" i="21"/>
  <c r="E816" i="21"/>
  <c r="F816" i="21"/>
  <c r="I815" i="21"/>
  <c r="M815" i="21"/>
  <c r="H816" i="21"/>
  <c r="K815" i="21"/>
  <c r="J815" i="21"/>
  <c r="L815" i="21"/>
  <c r="O814" i="21"/>
  <c r="P814" i="21"/>
  <c r="Q814" i="21"/>
  <c r="D818" i="21"/>
  <c r="E817" i="21"/>
  <c r="F817" i="21"/>
  <c r="P815" i="21"/>
  <c r="O815" i="21"/>
  <c r="Q815" i="21"/>
  <c r="L816" i="21"/>
  <c r="H817" i="21"/>
  <c r="J816" i="21"/>
  <c r="K816" i="21"/>
  <c r="I816" i="21"/>
  <c r="M816" i="21"/>
  <c r="E818" i="21"/>
  <c r="D819" i="21"/>
  <c r="F818" i="21"/>
  <c r="I817" i="21"/>
  <c r="H818" i="21"/>
  <c r="K817" i="21"/>
  <c r="L817" i="21"/>
  <c r="M817" i="21"/>
  <c r="J817" i="21"/>
  <c r="O816" i="21"/>
  <c r="Q816" i="21"/>
  <c r="P816" i="21"/>
  <c r="F819" i="21"/>
  <c r="D820" i="21"/>
  <c r="E819" i="21"/>
  <c r="P817" i="21"/>
  <c r="Q817" i="21"/>
  <c r="O817" i="21"/>
  <c r="J818" i="21"/>
  <c r="K818" i="21"/>
  <c r="M818" i="21"/>
  <c r="I818" i="21"/>
  <c r="H819" i="21"/>
  <c r="L818" i="21"/>
  <c r="E820" i="21"/>
  <c r="D821" i="21"/>
  <c r="F820" i="21"/>
  <c r="O818" i="21"/>
  <c r="P818" i="21"/>
  <c r="Q818" i="21"/>
  <c r="J819" i="21"/>
  <c r="M819" i="21"/>
  <c r="K819" i="21"/>
  <c r="I819" i="21"/>
  <c r="H820" i="21"/>
  <c r="L819" i="21"/>
  <c r="D822" i="21"/>
  <c r="E821" i="21"/>
  <c r="F821" i="21"/>
  <c r="O819" i="21"/>
  <c r="Q819" i="21"/>
  <c r="P819" i="21"/>
  <c r="I820" i="21"/>
  <c r="K820" i="21"/>
  <c r="M820" i="21"/>
  <c r="L820" i="21"/>
  <c r="H821" i="21"/>
  <c r="J820" i="21"/>
  <c r="D823" i="21"/>
  <c r="F822" i="21"/>
  <c r="E822" i="21"/>
  <c r="O820" i="21"/>
  <c r="P820" i="21"/>
  <c r="Q820" i="21"/>
  <c r="J821" i="21"/>
  <c r="H822" i="21"/>
  <c r="L821" i="21"/>
  <c r="M821" i="21"/>
  <c r="K821" i="21"/>
  <c r="I821" i="21"/>
  <c r="D824" i="21"/>
  <c r="F823" i="21"/>
  <c r="E823" i="21"/>
  <c r="J822" i="21"/>
  <c r="I822" i="21"/>
  <c r="M822" i="21"/>
  <c r="L822" i="21"/>
  <c r="K822" i="21"/>
  <c r="H823" i="21"/>
  <c r="Q821" i="21"/>
  <c r="O821" i="21"/>
  <c r="P821" i="21"/>
  <c r="F824" i="21"/>
  <c r="D825" i="21"/>
  <c r="E824" i="21"/>
  <c r="P822" i="21"/>
  <c r="Q822" i="21"/>
  <c r="O822" i="21"/>
  <c r="I823" i="21"/>
  <c r="L823" i="21"/>
  <c r="J823" i="21"/>
  <c r="M823" i="21"/>
  <c r="K823" i="21"/>
  <c r="H824" i="21"/>
  <c r="D826" i="21"/>
  <c r="E825" i="21"/>
  <c r="F825" i="21"/>
  <c r="P823" i="21"/>
  <c r="Q823" i="21"/>
  <c r="O823" i="21"/>
  <c r="H825" i="21"/>
  <c r="M824" i="21"/>
  <c r="I824" i="21"/>
  <c r="K824" i="21"/>
  <c r="J824" i="21"/>
  <c r="L824" i="21"/>
  <c r="D827" i="21"/>
  <c r="F826" i="21"/>
  <c r="E826" i="21"/>
  <c r="I825" i="21"/>
  <c r="K825" i="21"/>
  <c r="H826" i="21"/>
  <c r="L825" i="21"/>
  <c r="J825" i="21"/>
  <c r="M825" i="21"/>
  <c r="O824" i="21"/>
  <c r="P824" i="21"/>
  <c r="Q824" i="21"/>
  <c r="D828" i="21"/>
  <c r="E827" i="21"/>
  <c r="F827" i="21"/>
  <c r="P825" i="21"/>
  <c r="Q825" i="21"/>
  <c r="O825" i="21"/>
  <c r="J826" i="21"/>
  <c r="H827" i="21"/>
  <c r="I826" i="21"/>
  <c r="K826" i="21"/>
  <c r="L826" i="21"/>
  <c r="M826" i="21"/>
  <c r="F828" i="21"/>
  <c r="E828" i="21"/>
  <c r="D829" i="21"/>
  <c r="M827" i="21"/>
  <c r="J827" i="21"/>
  <c r="L827" i="21"/>
  <c r="K827" i="21"/>
  <c r="H828" i="21"/>
  <c r="I827" i="21"/>
  <c r="Q826" i="21"/>
  <c r="O826" i="21"/>
  <c r="P826" i="21"/>
  <c r="D830" i="21"/>
  <c r="F829" i="21"/>
  <c r="E829" i="21"/>
  <c r="M828" i="21"/>
  <c r="K828" i="21"/>
  <c r="J828" i="21"/>
  <c r="H829" i="21"/>
  <c r="L828" i="21"/>
  <c r="I828" i="21"/>
  <c r="P827" i="21"/>
  <c r="O827" i="21"/>
  <c r="Q827" i="21"/>
  <c r="E830" i="21"/>
  <c r="D831" i="21"/>
  <c r="F830" i="21"/>
  <c r="L829" i="21"/>
  <c r="H830" i="21"/>
  <c r="J829" i="21"/>
  <c r="M829" i="21"/>
  <c r="I829" i="21"/>
  <c r="K829" i="21"/>
  <c r="O828" i="21"/>
  <c r="P828" i="21"/>
  <c r="Q828" i="21"/>
  <c r="D832" i="21"/>
  <c r="F831" i="21"/>
  <c r="E831" i="21"/>
  <c r="K830" i="21"/>
  <c r="I830" i="21"/>
  <c r="M830" i="21"/>
  <c r="J830" i="21"/>
  <c r="L830" i="21"/>
  <c r="H831" i="21"/>
  <c r="P829" i="21"/>
  <c r="Q829" i="21"/>
  <c r="O829" i="21"/>
  <c r="F832" i="21"/>
  <c r="E832" i="21"/>
  <c r="D833" i="21"/>
  <c r="P830" i="21"/>
  <c r="Q830" i="21"/>
  <c r="O830" i="21"/>
  <c r="L831" i="21"/>
  <c r="J831" i="21"/>
  <c r="H832" i="21"/>
  <c r="M831" i="21"/>
  <c r="K831" i="21"/>
  <c r="I831" i="21"/>
  <c r="F833" i="21"/>
  <c r="E833" i="21"/>
  <c r="D834" i="21"/>
  <c r="L832" i="21"/>
  <c r="K832" i="21"/>
  <c r="I832" i="21"/>
  <c r="H833" i="21"/>
  <c r="J832" i="21"/>
  <c r="M832" i="21"/>
  <c r="P831" i="21"/>
  <c r="O831" i="21"/>
  <c r="Q831" i="21"/>
  <c r="F834" i="21"/>
  <c r="D835" i="21"/>
  <c r="E834" i="21"/>
  <c r="Q832" i="21"/>
  <c r="O832" i="21"/>
  <c r="P832" i="21"/>
  <c r="L833" i="21"/>
  <c r="H834" i="21"/>
  <c r="M833" i="21"/>
  <c r="K833" i="21"/>
  <c r="I833" i="21"/>
  <c r="J833" i="21"/>
  <c r="D836" i="21"/>
  <c r="F835" i="21"/>
  <c r="E835" i="21"/>
  <c r="M834" i="21"/>
  <c r="I834" i="21"/>
  <c r="L834" i="21"/>
  <c r="J834" i="21"/>
  <c r="H835" i="21"/>
  <c r="K834" i="21"/>
  <c r="O833" i="21"/>
  <c r="Q833" i="21"/>
  <c r="P833" i="21"/>
  <c r="F836" i="21"/>
  <c r="E836" i="21"/>
  <c r="D837" i="21"/>
  <c r="Q834" i="21"/>
  <c r="P834" i="21"/>
  <c r="O834" i="21"/>
  <c r="I835" i="21"/>
  <c r="H836" i="21"/>
  <c r="K835" i="21"/>
  <c r="L835" i="21"/>
  <c r="J835" i="21"/>
  <c r="M835" i="21"/>
  <c r="F837" i="21"/>
  <c r="E837" i="21"/>
  <c r="D838" i="21"/>
  <c r="Q835" i="21"/>
  <c r="O835" i="21"/>
  <c r="P835" i="21"/>
  <c r="M836" i="21"/>
  <c r="L836" i="21"/>
  <c r="K836" i="21"/>
  <c r="J836" i="21"/>
  <c r="I836" i="21"/>
  <c r="H837" i="21"/>
  <c r="E838" i="21"/>
  <c r="D839" i="21"/>
  <c r="F838" i="21"/>
  <c r="O836" i="21"/>
  <c r="P836" i="21"/>
  <c r="Q836" i="21"/>
  <c r="J837" i="21"/>
  <c r="I837" i="21"/>
  <c r="H838" i="21"/>
  <c r="L837" i="21"/>
  <c r="M837" i="21"/>
  <c r="K837" i="21"/>
  <c r="D840" i="21"/>
  <c r="E839" i="21"/>
  <c r="F839" i="21"/>
  <c r="O837" i="21"/>
  <c r="P837" i="21"/>
  <c r="Q837" i="21"/>
  <c r="H839" i="21"/>
  <c r="K838" i="21"/>
  <c r="J838" i="21"/>
  <c r="M838" i="21"/>
  <c r="I838" i="21"/>
  <c r="L838" i="21"/>
  <c r="E840" i="21"/>
  <c r="F840" i="21"/>
  <c r="D841" i="21"/>
  <c r="L839" i="21"/>
  <c r="K839" i="21"/>
  <c r="M839" i="21"/>
  <c r="I839" i="21"/>
  <c r="J839" i="21"/>
  <c r="H840" i="21"/>
  <c r="P838" i="21"/>
  <c r="Q838" i="21"/>
  <c r="O838" i="21"/>
  <c r="F841" i="21"/>
  <c r="E841" i="21"/>
  <c r="D842" i="21"/>
  <c r="Q839" i="21"/>
  <c r="P839" i="21"/>
  <c r="O839" i="21"/>
  <c r="M840" i="21"/>
  <c r="L840" i="21"/>
  <c r="I840" i="21"/>
  <c r="H841" i="21"/>
  <c r="J840" i="21"/>
  <c r="K840" i="21"/>
  <c r="E842" i="21"/>
  <c r="D843" i="21"/>
  <c r="F842" i="21"/>
  <c r="P840" i="21"/>
  <c r="O840" i="21"/>
  <c r="Q840" i="21"/>
  <c r="I841" i="21"/>
  <c r="K841" i="21"/>
  <c r="L841" i="21"/>
  <c r="J841" i="21"/>
  <c r="H842" i="21"/>
  <c r="M841" i="21"/>
  <c r="E843" i="21"/>
  <c r="D844" i="21"/>
  <c r="F843" i="21"/>
  <c r="O841" i="21"/>
  <c r="P841" i="21"/>
  <c r="Q841" i="21"/>
  <c r="J842" i="21"/>
  <c r="L842" i="21"/>
  <c r="H843" i="21"/>
  <c r="M842" i="21"/>
  <c r="I842" i="21"/>
  <c r="K842" i="21"/>
  <c r="D845" i="21"/>
  <c r="F844" i="21"/>
  <c r="E844" i="21"/>
  <c r="H844" i="21"/>
  <c r="K843" i="21"/>
  <c r="I843" i="21"/>
  <c r="M843" i="21"/>
  <c r="L843" i="21"/>
  <c r="J843" i="21"/>
  <c r="O842" i="21"/>
  <c r="P842" i="21"/>
  <c r="Q842" i="21"/>
  <c r="E845" i="21"/>
  <c r="D846" i="21"/>
  <c r="F845" i="21"/>
  <c r="H845" i="21"/>
  <c r="I844" i="21"/>
  <c r="M844" i="21"/>
  <c r="L844" i="21"/>
  <c r="J844" i="21"/>
  <c r="K844" i="21"/>
  <c r="O843" i="21"/>
  <c r="P843" i="21"/>
  <c r="Q843" i="21"/>
  <c r="F846" i="21"/>
  <c r="D847" i="21"/>
  <c r="E846" i="21"/>
  <c r="L845" i="21"/>
  <c r="I845" i="21"/>
  <c r="J845" i="21"/>
  <c r="M845" i="21"/>
  <c r="K845" i="21"/>
  <c r="H846" i="21"/>
  <c r="P844" i="21"/>
  <c r="Q844" i="21"/>
  <c r="O844" i="21"/>
  <c r="D848" i="21"/>
  <c r="E847" i="21"/>
  <c r="F847" i="21"/>
  <c r="P845" i="21"/>
  <c r="Q845" i="21"/>
  <c r="O845" i="21"/>
  <c r="M846" i="21"/>
  <c r="I846" i="21"/>
  <c r="H847" i="21"/>
  <c r="K846" i="21"/>
  <c r="L846" i="21"/>
  <c r="J846" i="21"/>
  <c r="D849" i="21"/>
  <c r="E848" i="21"/>
  <c r="F848" i="21"/>
  <c r="Q846" i="21"/>
  <c r="P846" i="21"/>
  <c r="O846" i="21"/>
  <c r="J847" i="21"/>
  <c r="L847" i="21"/>
  <c r="H848" i="21"/>
  <c r="I847" i="21"/>
  <c r="K847" i="21"/>
  <c r="M847" i="21"/>
  <c r="E849" i="21"/>
  <c r="D850" i="21"/>
  <c r="F849" i="21"/>
  <c r="H849" i="21"/>
  <c r="M848" i="21"/>
  <c r="I848" i="21"/>
  <c r="K848" i="21"/>
  <c r="J848" i="21"/>
  <c r="L848" i="21"/>
  <c r="P847" i="21"/>
  <c r="O847" i="21"/>
  <c r="Q847" i="21"/>
  <c r="D851" i="21"/>
  <c r="E850" i="21"/>
  <c r="F850" i="21"/>
  <c r="I849" i="21"/>
  <c r="L849" i="21"/>
  <c r="J849" i="21"/>
  <c r="H850" i="21"/>
  <c r="K849" i="21"/>
  <c r="M849" i="21"/>
  <c r="O848" i="21"/>
  <c r="P848" i="21"/>
  <c r="Q848" i="21"/>
  <c r="E851" i="21"/>
  <c r="D852" i="21"/>
  <c r="F851" i="21"/>
  <c r="O849" i="21"/>
  <c r="P849" i="21"/>
  <c r="Q849" i="21"/>
  <c r="M850" i="21"/>
  <c r="K850" i="21"/>
  <c r="H851" i="21"/>
  <c r="J850" i="21"/>
  <c r="L850" i="21"/>
  <c r="I850" i="21"/>
  <c r="E852" i="21"/>
  <c r="D853" i="21"/>
  <c r="F852" i="21"/>
  <c r="L851" i="21"/>
  <c r="H852" i="21"/>
  <c r="J851" i="21"/>
  <c r="M851" i="21"/>
  <c r="K851" i="21"/>
  <c r="I851" i="21"/>
  <c r="O850" i="21"/>
  <c r="Q850" i="21"/>
  <c r="P850" i="21"/>
  <c r="E853" i="21"/>
  <c r="D854" i="21"/>
  <c r="F853" i="21"/>
  <c r="L852" i="21"/>
  <c r="J852" i="21"/>
  <c r="I852" i="21"/>
  <c r="K852" i="21"/>
  <c r="H853" i="21"/>
  <c r="M852" i="21"/>
  <c r="O851" i="21"/>
  <c r="P851" i="21"/>
  <c r="Q851" i="21"/>
  <c r="F854" i="21"/>
  <c r="E854" i="21"/>
  <c r="D855" i="21"/>
  <c r="Q852" i="21"/>
  <c r="P852" i="21"/>
  <c r="O852" i="21"/>
  <c r="M853" i="21"/>
  <c r="I853" i="21"/>
  <c r="L853" i="21"/>
  <c r="K853" i="21"/>
  <c r="H854" i="21"/>
  <c r="J853" i="21"/>
  <c r="D856" i="21"/>
  <c r="F855" i="21"/>
  <c r="E855" i="21"/>
  <c r="O853" i="21"/>
  <c r="Q853" i="21"/>
  <c r="P853" i="21"/>
  <c r="K854" i="21"/>
  <c r="J854" i="21"/>
  <c r="I854" i="21"/>
  <c r="H855" i="21"/>
  <c r="M854" i="21"/>
  <c r="L854" i="21"/>
  <c r="E856" i="21"/>
  <c r="D857" i="21"/>
  <c r="F856" i="21"/>
  <c r="Q854" i="21"/>
  <c r="O854" i="21"/>
  <c r="P854" i="21"/>
  <c r="J855" i="21"/>
  <c r="K855" i="21"/>
  <c r="L855" i="21"/>
  <c r="I855" i="21"/>
  <c r="H856" i="21"/>
  <c r="M855" i="21"/>
  <c r="F857" i="21"/>
  <c r="D858" i="21"/>
  <c r="E857" i="21"/>
  <c r="P855" i="21"/>
  <c r="O855" i="21"/>
  <c r="Q855" i="21"/>
  <c r="I856" i="21"/>
  <c r="K856" i="21"/>
  <c r="L856" i="21"/>
  <c r="M856" i="21"/>
  <c r="H857" i="21"/>
  <c r="J856" i="21"/>
  <c r="D859" i="21"/>
  <c r="F858" i="21"/>
  <c r="E858" i="21"/>
  <c r="O856" i="21"/>
  <c r="Q856" i="21"/>
  <c r="P856" i="21"/>
  <c r="M857" i="21"/>
  <c r="H858" i="21"/>
  <c r="L857" i="21"/>
  <c r="J857" i="21"/>
  <c r="I857" i="21"/>
  <c r="K857" i="21"/>
  <c r="F859" i="21"/>
  <c r="E859" i="21"/>
  <c r="D860" i="21"/>
  <c r="J858" i="21"/>
  <c r="L858" i="21"/>
  <c r="H859" i="21"/>
  <c r="K858" i="21"/>
  <c r="M858" i="21"/>
  <c r="I858" i="21"/>
  <c r="P857" i="21"/>
  <c r="Q857" i="21"/>
  <c r="O857" i="21"/>
  <c r="D861" i="21"/>
  <c r="F860" i="21"/>
  <c r="E860" i="21"/>
  <c r="J859" i="21"/>
  <c r="H860" i="21"/>
  <c r="K859" i="21"/>
  <c r="I859" i="21"/>
  <c r="L859" i="21"/>
  <c r="M859" i="21"/>
  <c r="Q858" i="21"/>
  <c r="P858" i="21"/>
  <c r="O858" i="21"/>
  <c r="D862" i="21"/>
  <c r="E861" i="21"/>
  <c r="F861" i="21"/>
  <c r="K860" i="21"/>
  <c r="J860" i="21"/>
  <c r="H861" i="21"/>
  <c r="M860" i="21"/>
  <c r="I860" i="21"/>
  <c r="L860" i="21"/>
  <c r="O859" i="21"/>
  <c r="Q859" i="21"/>
  <c r="P859" i="21"/>
  <c r="D863" i="21"/>
  <c r="E862" i="21"/>
  <c r="F862" i="21"/>
  <c r="M861" i="21"/>
  <c r="I861" i="21"/>
  <c r="K861" i="21"/>
  <c r="H862" i="21"/>
  <c r="J861" i="21"/>
  <c r="L861" i="21"/>
  <c r="Q860" i="21"/>
  <c r="O860" i="21"/>
  <c r="P860" i="21"/>
  <c r="E863" i="21"/>
  <c r="F863" i="21"/>
  <c r="D864" i="21"/>
  <c r="P861" i="21"/>
  <c r="Q861" i="21"/>
  <c r="O861" i="21"/>
  <c r="K862" i="21"/>
  <c r="J862" i="21"/>
  <c r="L862" i="21"/>
  <c r="I862" i="21"/>
  <c r="M862" i="21"/>
  <c r="H863" i="21"/>
  <c r="D865" i="21"/>
  <c r="F864" i="21"/>
  <c r="E864" i="21"/>
  <c r="P862" i="21"/>
  <c r="O862" i="21"/>
  <c r="Q862" i="21"/>
  <c r="K863" i="21"/>
  <c r="J863" i="21"/>
  <c r="H864" i="21"/>
  <c r="I863" i="21"/>
  <c r="M863" i="21"/>
  <c r="L863" i="21"/>
  <c r="D866" i="21"/>
  <c r="E865" i="21"/>
  <c r="F865" i="21"/>
  <c r="K864" i="21"/>
  <c r="I864" i="21"/>
  <c r="J864" i="21"/>
  <c r="H865" i="21"/>
  <c r="M864" i="21"/>
  <c r="L864" i="21"/>
  <c r="O863" i="21"/>
  <c r="P863" i="21"/>
  <c r="Q863" i="21"/>
  <c r="E866" i="21"/>
  <c r="D867" i="21"/>
  <c r="F866" i="21"/>
  <c r="Q864" i="21"/>
  <c r="O864" i="21"/>
  <c r="P864" i="21"/>
  <c r="L865" i="21"/>
  <c r="I865" i="21"/>
  <c r="H866" i="21"/>
  <c r="M865" i="21"/>
  <c r="K865" i="21"/>
  <c r="J865" i="21"/>
  <c r="F867" i="21"/>
  <c r="D868" i="21"/>
  <c r="E867" i="21"/>
  <c r="P865" i="21"/>
  <c r="Q865" i="21"/>
  <c r="O865" i="21"/>
  <c r="L866" i="21"/>
  <c r="M866" i="21"/>
  <c r="J866" i="21"/>
  <c r="H867" i="21"/>
  <c r="I866" i="21"/>
  <c r="K866" i="21"/>
  <c r="F868" i="21"/>
  <c r="D869" i="21"/>
  <c r="E868" i="21"/>
  <c r="L867" i="21"/>
  <c r="K867" i="21"/>
  <c r="I867" i="21"/>
  <c r="M867" i="21"/>
  <c r="H868" i="21"/>
  <c r="J867" i="21"/>
  <c r="Q866" i="21"/>
  <c r="O866" i="21"/>
  <c r="P866" i="21"/>
  <c r="E869" i="21"/>
  <c r="F869" i="21"/>
  <c r="D870" i="21"/>
  <c r="Q867" i="21"/>
  <c r="P867" i="21"/>
  <c r="O867" i="21"/>
  <c r="L868" i="21"/>
  <c r="K868" i="21"/>
  <c r="M868" i="21"/>
  <c r="H869" i="21"/>
  <c r="J868" i="21"/>
  <c r="I868" i="21"/>
  <c r="E870" i="21"/>
  <c r="F870" i="21"/>
  <c r="D871" i="21"/>
  <c r="K869" i="21"/>
  <c r="I869" i="21"/>
  <c r="L869" i="21"/>
  <c r="M869" i="21"/>
  <c r="J869" i="21"/>
  <c r="H870" i="21"/>
  <c r="Q868" i="21"/>
  <c r="O868" i="21"/>
  <c r="P868" i="21"/>
  <c r="D872" i="21"/>
  <c r="F871" i="21"/>
  <c r="E871" i="21"/>
  <c r="O869" i="21"/>
  <c r="Q869" i="21"/>
  <c r="P869" i="21"/>
  <c r="L870" i="21"/>
  <c r="J870" i="21"/>
  <c r="H871" i="21"/>
  <c r="K870" i="21"/>
  <c r="M870" i="21"/>
  <c r="I870" i="21"/>
  <c r="D873" i="21"/>
  <c r="E872" i="21"/>
  <c r="F872" i="21"/>
  <c r="I871" i="21"/>
  <c r="M871" i="21"/>
  <c r="H872" i="21"/>
  <c r="J871" i="21"/>
  <c r="K871" i="21"/>
  <c r="L871" i="21"/>
  <c r="Q870" i="21"/>
  <c r="O870" i="21"/>
  <c r="P870" i="21"/>
  <c r="D874" i="21"/>
  <c r="F873" i="21"/>
  <c r="E873" i="21"/>
  <c r="P871" i="21"/>
  <c r="O871" i="21"/>
  <c r="Q871" i="21"/>
  <c r="M872" i="21"/>
  <c r="H873" i="21"/>
  <c r="L872" i="21"/>
  <c r="I872" i="21"/>
  <c r="J872" i="21"/>
  <c r="K872" i="21"/>
  <c r="F874" i="21"/>
  <c r="D875" i="21"/>
  <c r="E874" i="21"/>
  <c r="K873" i="21"/>
  <c r="M873" i="21"/>
  <c r="J873" i="21"/>
  <c r="H874" i="21"/>
  <c r="I873" i="21"/>
  <c r="L873" i="21"/>
  <c r="O872" i="21"/>
  <c r="Q872" i="21"/>
  <c r="P872" i="21"/>
  <c r="D876" i="21"/>
  <c r="E875" i="21"/>
  <c r="F875" i="21"/>
  <c r="K874" i="21"/>
  <c r="I874" i="21"/>
  <c r="H875" i="21"/>
  <c r="J874" i="21"/>
  <c r="M874" i="21"/>
  <c r="L874" i="21"/>
  <c r="O873" i="21"/>
  <c r="Q873" i="21"/>
  <c r="P873" i="21"/>
  <c r="D877" i="21"/>
  <c r="F876" i="21"/>
  <c r="E876" i="21"/>
  <c r="O874" i="21"/>
  <c r="Q874" i="21"/>
  <c r="P874" i="21"/>
  <c r="J875" i="21"/>
  <c r="M875" i="21"/>
  <c r="I875" i="21"/>
  <c r="K875" i="21"/>
  <c r="L875" i="21"/>
  <c r="H876" i="21"/>
  <c r="E877" i="21"/>
  <c r="D878" i="21"/>
  <c r="F877" i="21"/>
  <c r="O875" i="21"/>
  <c r="Q875" i="21"/>
  <c r="P875" i="21"/>
  <c r="J876" i="21"/>
  <c r="L876" i="21"/>
  <c r="K876" i="21"/>
  <c r="H877" i="21"/>
  <c r="I876" i="21"/>
  <c r="M876" i="21"/>
  <c r="F878" i="21"/>
  <c r="E878" i="21"/>
  <c r="D879" i="21"/>
  <c r="J877" i="21"/>
  <c r="K877" i="21"/>
  <c r="M877" i="21"/>
  <c r="L877" i="21"/>
  <c r="I877" i="21"/>
  <c r="H878" i="21"/>
  <c r="Q876" i="21"/>
  <c r="P876" i="21"/>
  <c r="O876" i="21"/>
  <c r="F879" i="21"/>
  <c r="E879" i="21"/>
  <c r="D880" i="21"/>
  <c r="P877" i="21"/>
  <c r="Q877" i="21"/>
  <c r="O877" i="21"/>
  <c r="H879" i="21"/>
  <c r="I878" i="21"/>
  <c r="J878" i="21"/>
  <c r="M878" i="21"/>
  <c r="K878" i="21"/>
  <c r="L878" i="21"/>
  <c r="F880" i="21"/>
  <c r="D881" i="21"/>
  <c r="E880" i="21"/>
  <c r="K879" i="21"/>
  <c r="M879" i="21"/>
  <c r="I879" i="21"/>
  <c r="H880" i="21"/>
  <c r="L879" i="21"/>
  <c r="J879" i="21"/>
  <c r="P878" i="21"/>
  <c r="O878" i="21"/>
  <c r="Q878" i="21"/>
  <c r="E881" i="21"/>
  <c r="D882" i="21"/>
  <c r="F881" i="21"/>
  <c r="Q879" i="21"/>
  <c r="P879" i="21"/>
  <c r="O879" i="21"/>
  <c r="K880" i="21"/>
  <c r="I880" i="21"/>
  <c r="H881" i="21"/>
  <c r="L880" i="21"/>
  <c r="J880" i="21"/>
  <c r="M880" i="21"/>
  <c r="E882" i="21"/>
  <c r="F882" i="21"/>
  <c r="D883" i="21"/>
  <c r="P880" i="21"/>
  <c r="O880" i="21"/>
  <c r="Q880" i="21"/>
  <c r="L881" i="21"/>
  <c r="M881" i="21"/>
  <c r="H882" i="21"/>
  <c r="J881" i="21"/>
  <c r="K881" i="21"/>
  <c r="I881" i="21"/>
  <c r="D884" i="21"/>
  <c r="E883" i="21"/>
  <c r="F883" i="21"/>
  <c r="J882" i="21"/>
  <c r="H883" i="21"/>
  <c r="L882" i="21"/>
  <c r="K882" i="21"/>
  <c r="M882" i="21"/>
  <c r="I882" i="21"/>
  <c r="O881" i="21"/>
  <c r="P881" i="21"/>
  <c r="Q881" i="21"/>
  <c r="E884" i="21"/>
  <c r="F884" i="21"/>
  <c r="D885" i="21"/>
  <c r="L883" i="21"/>
  <c r="K883" i="21"/>
  <c r="I883" i="21"/>
  <c r="H884" i="21"/>
  <c r="J883" i="21"/>
  <c r="M883" i="21"/>
  <c r="Q882" i="21"/>
  <c r="P882" i="21"/>
  <c r="O882" i="21"/>
  <c r="F885" i="21"/>
  <c r="D886" i="21"/>
  <c r="E885" i="21"/>
  <c r="Q883" i="21"/>
  <c r="O883" i="21"/>
  <c r="P883" i="21"/>
  <c r="J884" i="21"/>
  <c r="L884" i="21"/>
  <c r="K884" i="21"/>
  <c r="M884" i="21"/>
  <c r="H885" i="21"/>
  <c r="I884" i="21"/>
  <c r="D887" i="21"/>
  <c r="E886" i="21"/>
  <c r="F886" i="21"/>
  <c r="L885" i="21"/>
  <c r="M885" i="21"/>
  <c r="J885" i="21"/>
  <c r="I885" i="21"/>
  <c r="H886" i="21"/>
  <c r="K885" i="21"/>
  <c r="O884" i="21"/>
  <c r="Q884" i="21"/>
  <c r="P884" i="21"/>
  <c r="D888" i="21"/>
  <c r="F887" i="21"/>
  <c r="E887" i="21"/>
  <c r="O885" i="21"/>
  <c r="P885" i="21"/>
  <c r="Q885" i="21"/>
  <c r="H887" i="21"/>
  <c r="J886" i="21"/>
  <c r="L886" i="21"/>
  <c r="M886" i="21"/>
  <c r="I886" i="21"/>
  <c r="K886" i="21"/>
  <c r="D889" i="21"/>
  <c r="F888" i="21"/>
  <c r="E888" i="21"/>
  <c r="M887" i="21"/>
  <c r="I887" i="21"/>
  <c r="L887" i="21"/>
  <c r="K887" i="21"/>
  <c r="J887" i="21"/>
  <c r="H888" i="21"/>
  <c r="P886" i="21"/>
  <c r="Q886" i="21"/>
  <c r="O886" i="21"/>
  <c r="F889" i="21"/>
  <c r="D890" i="21"/>
  <c r="E889" i="21"/>
  <c r="O887" i="21"/>
  <c r="Q887" i="21"/>
  <c r="P887" i="21"/>
  <c r="L888" i="21"/>
  <c r="K888" i="21"/>
  <c r="H889" i="21"/>
  <c r="M888" i="21"/>
  <c r="I888" i="21"/>
  <c r="J888" i="21"/>
  <c r="D891" i="21"/>
  <c r="E890" i="21"/>
  <c r="F890" i="21"/>
  <c r="H890" i="21"/>
  <c r="I889" i="21"/>
  <c r="L889" i="21"/>
  <c r="M889" i="21"/>
  <c r="K889" i="21"/>
  <c r="J889" i="21"/>
  <c r="O888" i="21"/>
  <c r="P888" i="21"/>
  <c r="Q888" i="21"/>
  <c r="F891" i="21"/>
  <c r="E891" i="21"/>
  <c r="D892" i="21"/>
  <c r="L890" i="21"/>
  <c r="H891" i="21"/>
  <c r="J890" i="21"/>
  <c r="I890" i="21"/>
  <c r="K890" i="21"/>
  <c r="M890" i="21"/>
  <c r="P889" i="21"/>
  <c r="Q889" i="21"/>
  <c r="O889" i="21"/>
  <c r="D893" i="21"/>
  <c r="F892" i="21"/>
  <c r="E892" i="21"/>
  <c r="M891" i="21"/>
  <c r="H892" i="21"/>
  <c r="I891" i="21"/>
  <c r="L891" i="21"/>
  <c r="K891" i="21"/>
  <c r="J891" i="21"/>
  <c r="Q890" i="21"/>
  <c r="O890" i="21"/>
  <c r="P890" i="21"/>
  <c r="E893" i="21"/>
  <c r="D894" i="21"/>
  <c r="F893" i="21"/>
  <c r="L892" i="21"/>
  <c r="H893" i="21"/>
  <c r="M892" i="21"/>
  <c r="I892" i="21"/>
  <c r="K892" i="21"/>
  <c r="J892" i="21"/>
  <c r="O891" i="21"/>
  <c r="Q891" i="21"/>
  <c r="P891" i="21"/>
  <c r="E894" i="21"/>
  <c r="D895" i="21"/>
  <c r="F894" i="21"/>
  <c r="I893" i="21"/>
  <c r="H894" i="21"/>
  <c r="M893" i="21"/>
  <c r="L893" i="21"/>
  <c r="J893" i="21"/>
  <c r="K893" i="21"/>
  <c r="Q892" i="21"/>
  <c r="P892" i="21"/>
  <c r="O892" i="21"/>
  <c r="F895" i="21"/>
  <c r="D896" i="21"/>
  <c r="E895" i="21"/>
  <c r="Q893" i="21"/>
  <c r="P893" i="21"/>
  <c r="O893" i="21"/>
  <c r="L894" i="21"/>
  <c r="J894" i="21"/>
  <c r="I894" i="21"/>
  <c r="K894" i="21"/>
  <c r="H895" i="21"/>
  <c r="M894" i="21"/>
  <c r="F896" i="21"/>
  <c r="E896" i="21"/>
  <c r="D897" i="21"/>
  <c r="P894" i="21"/>
  <c r="O894" i="21"/>
  <c r="Q894" i="21"/>
  <c r="L895" i="21"/>
  <c r="M895" i="21"/>
  <c r="K895" i="21"/>
  <c r="H896" i="21"/>
  <c r="J895" i="21"/>
  <c r="I895" i="21"/>
  <c r="D898" i="21"/>
  <c r="F897" i="21"/>
  <c r="E897" i="21"/>
  <c r="J896" i="21"/>
  <c r="K896" i="21"/>
  <c r="I896" i="21"/>
  <c r="L896" i="21"/>
  <c r="H897" i="21"/>
  <c r="M896" i="21"/>
  <c r="O895" i="21"/>
  <c r="P895" i="21"/>
  <c r="Q895" i="21"/>
  <c r="E898" i="21"/>
  <c r="D899" i="21"/>
  <c r="F898" i="21"/>
  <c r="P896" i="21"/>
  <c r="O896" i="21"/>
  <c r="Q896" i="21"/>
  <c r="I897" i="21"/>
  <c r="H898" i="21"/>
  <c r="K897" i="21"/>
  <c r="J897" i="21"/>
  <c r="M897" i="21"/>
  <c r="L897" i="21"/>
  <c r="F899" i="21"/>
  <c r="D900" i="21"/>
  <c r="E899" i="21"/>
  <c r="O897" i="21"/>
  <c r="Q897" i="21"/>
  <c r="P897" i="21"/>
  <c r="M898" i="21"/>
  <c r="L898" i="21"/>
  <c r="I898" i="21"/>
  <c r="H899" i="21"/>
  <c r="K898" i="21"/>
  <c r="J898" i="21"/>
  <c r="E900" i="21"/>
  <c r="F900" i="21"/>
  <c r="D901" i="21"/>
  <c r="P898" i="21"/>
  <c r="O898" i="21"/>
  <c r="Q898" i="21"/>
  <c r="L899" i="21"/>
  <c r="J899" i="21"/>
  <c r="M899" i="21"/>
  <c r="K899" i="21"/>
  <c r="I899" i="21"/>
  <c r="H900" i="21"/>
  <c r="F901" i="21"/>
  <c r="D902" i="21"/>
  <c r="E901" i="21"/>
  <c r="P899" i="21"/>
  <c r="Q899" i="21"/>
  <c r="O899" i="21"/>
  <c r="L900" i="21"/>
  <c r="I900" i="21"/>
  <c r="J900" i="21"/>
  <c r="K900" i="21"/>
  <c r="M900" i="21"/>
  <c r="H901" i="21"/>
  <c r="F902" i="21"/>
  <c r="E902" i="21"/>
  <c r="D903" i="21"/>
  <c r="Q900" i="21"/>
  <c r="P900" i="21"/>
  <c r="O900" i="21"/>
  <c r="H902" i="21"/>
  <c r="K901" i="21"/>
  <c r="L901" i="21"/>
  <c r="M901" i="21"/>
  <c r="I901" i="21"/>
  <c r="J901" i="21"/>
  <c r="E903" i="21"/>
  <c r="F903" i="21"/>
  <c r="D904" i="21"/>
  <c r="M902" i="21"/>
  <c r="L902" i="21"/>
  <c r="H903" i="21"/>
  <c r="I902" i="21"/>
  <c r="J902" i="21"/>
  <c r="K902" i="21"/>
  <c r="P901" i="21"/>
  <c r="Q901" i="21"/>
  <c r="O901" i="21"/>
  <c r="E904" i="21"/>
  <c r="D905" i="21"/>
  <c r="F904" i="21"/>
  <c r="I903" i="21"/>
  <c r="K903" i="21"/>
  <c r="L903" i="21"/>
  <c r="H904" i="21"/>
  <c r="J903" i="21"/>
  <c r="M903" i="21"/>
  <c r="P902" i="21"/>
  <c r="Q902" i="21"/>
  <c r="O902" i="21"/>
  <c r="E905" i="21"/>
  <c r="F905" i="21"/>
  <c r="D906" i="21"/>
  <c r="P903" i="21"/>
  <c r="Q903" i="21"/>
  <c r="O903" i="21"/>
  <c r="K904" i="21"/>
  <c r="M904" i="21"/>
  <c r="L904" i="21"/>
  <c r="J904" i="21"/>
  <c r="I904" i="21"/>
  <c r="H905" i="21"/>
  <c r="F906" i="21"/>
  <c r="D907" i="21"/>
  <c r="E906" i="21"/>
  <c r="Q904" i="21"/>
  <c r="P904" i="21"/>
  <c r="O904" i="21"/>
  <c r="H906" i="21"/>
  <c r="L905" i="21"/>
  <c r="M905" i="21"/>
  <c r="I905" i="21"/>
  <c r="K905" i="21"/>
  <c r="J905" i="21"/>
  <c r="E907" i="21"/>
  <c r="D908" i="21"/>
  <c r="F907" i="21"/>
  <c r="I906" i="21"/>
  <c r="K906" i="21"/>
  <c r="H907" i="21"/>
  <c r="L906" i="21"/>
  <c r="M906" i="21"/>
  <c r="J906" i="21"/>
  <c r="O905" i="21"/>
  <c r="Q905" i="21"/>
  <c r="P905" i="21"/>
  <c r="E908" i="21"/>
  <c r="F908" i="21"/>
  <c r="D909" i="21"/>
  <c r="O906" i="21"/>
  <c r="Q906" i="21"/>
  <c r="P906" i="21"/>
  <c r="K907" i="21"/>
  <c r="L907" i="21"/>
  <c r="I907" i="21"/>
  <c r="J907" i="21"/>
  <c r="H908" i="21"/>
  <c r="M907" i="21"/>
  <c r="D910" i="21"/>
  <c r="F909" i="21"/>
  <c r="E909" i="21"/>
  <c r="Q907" i="21"/>
  <c r="P907" i="21"/>
  <c r="O907" i="21"/>
  <c r="I908" i="21"/>
  <c r="K908" i="21"/>
  <c r="M908" i="21"/>
  <c r="J908" i="21"/>
  <c r="L908" i="21"/>
  <c r="H909" i="21"/>
  <c r="F910" i="21"/>
  <c r="D911" i="21"/>
  <c r="E910" i="21"/>
  <c r="P908" i="21"/>
  <c r="Q908" i="21"/>
  <c r="O908" i="21"/>
  <c r="I909" i="21"/>
  <c r="H910" i="21"/>
  <c r="J909" i="21"/>
  <c r="M909" i="21"/>
  <c r="K909" i="21"/>
  <c r="L909" i="21"/>
  <c r="E911" i="21"/>
  <c r="F911" i="21"/>
  <c r="D912" i="21"/>
  <c r="Q909" i="21"/>
  <c r="P909" i="21"/>
  <c r="O909" i="21"/>
  <c r="H911" i="21"/>
  <c r="M910" i="21"/>
  <c r="L910" i="21"/>
  <c r="K910" i="21"/>
  <c r="J910" i="21"/>
  <c r="I910" i="21"/>
  <c r="D913" i="21"/>
  <c r="F912" i="21"/>
  <c r="E912" i="21"/>
  <c r="J911" i="21"/>
  <c r="H912" i="21"/>
  <c r="L911" i="21"/>
  <c r="M911" i="21"/>
  <c r="K911" i="21"/>
  <c r="I911" i="21"/>
  <c r="Q910" i="21"/>
  <c r="P910" i="21"/>
  <c r="O910" i="21"/>
  <c r="E913" i="21"/>
  <c r="F913" i="21"/>
  <c r="D914" i="21"/>
  <c r="J912" i="21"/>
  <c r="H913" i="21"/>
  <c r="L912" i="21"/>
  <c r="K912" i="21"/>
  <c r="I912" i="21"/>
  <c r="M912" i="21"/>
  <c r="Q911" i="21"/>
  <c r="P911" i="21"/>
  <c r="O911" i="21"/>
  <c r="E914" i="21"/>
  <c r="F914" i="21"/>
  <c r="D915" i="21"/>
  <c r="L913" i="21"/>
  <c r="K913" i="21"/>
  <c r="J913" i="21"/>
  <c r="M913" i="21"/>
  <c r="H914" i="21"/>
  <c r="I913" i="21"/>
  <c r="O912" i="21"/>
  <c r="P912" i="21"/>
  <c r="Q912" i="21"/>
  <c r="D916" i="21"/>
  <c r="F915" i="21"/>
  <c r="E915" i="21"/>
  <c r="M914" i="21"/>
  <c r="J914" i="21"/>
  <c r="H915" i="21"/>
  <c r="K914" i="21"/>
  <c r="L914" i="21"/>
  <c r="I914" i="21"/>
  <c r="O913" i="21"/>
  <c r="P913" i="21"/>
  <c r="Q913" i="21"/>
  <c r="D917" i="21"/>
  <c r="E916" i="21"/>
  <c r="F916" i="21"/>
  <c r="J915" i="21"/>
  <c r="I915" i="21"/>
  <c r="K915" i="21"/>
  <c r="M915" i="21"/>
  <c r="L915" i="21"/>
  <c r="H916" i="21"/>
  <c r="P914" i="21"/>
  <c r="O914" i="21"/>
  <c r="Q914" i="21"/>
  <c r="D918" i="21"/>
  <c r="F917" i="21"/>
  <c r="E917" i="21"/>
  <c r="P915" i="21"/>
  <c r="O915" i="21"/>
  <c r="Q915" i="21"/>
  <c r="L916" i="21"/>
  <c r="I916" i="21"/>
  <c r="H917" i="21"/>
  <c r="M916" i="21"/>
  <c r="K916" i="21"/>
  <c r="J916" i="21"/>
  <c r="E918" i="21"/>
  <c r="D919" i="21"/>
  <c r="F918" i="21"/>
  <c r="O916" i="21"/>
  <c r="Q916" i="21"/>
  <c r="P916" i="21"/>
  <c r="M917" i="21"/>
  <c r="I917" i="21"/>
  <c r="J917" i="21"/>
  <c r="H918" i="21"/>
  <c r="K917" i="21"/>
  <c r="L917" i="21"/>
  <c r="D920" i="21"/>
  <c r="E919" i="21"/>
  <c r="F919" i="21"/>
  <c r="O917" i="21"/>
  <c r="Q917" i="21"/>
  <c r="P917" i="21"/>
  <c r="J918" i="21"/>
  <c r="I918" i="21"/>
  <c r="H919" i="21"/>
  <c r="K918" i="21"/>
  <c r="L918" i="21"/>
  <c r="M918" i="21"/>
  <c r="E920" i="21"/>
  <c r="D921" i="21"/>
  <c r="F920" i="21"/>
  <c r="O918" i="21"/>
  <c r="Q918" i="21"/>
  <c r="P918" i="21"/>
  <c r="M919" i="21"/>
  <c r="H920" i="21"/>
  <c r="I919" i="21"/>
  <c r="K919" i="21"/>
  <c r="L919" i="21"/>
  <c r="J919" i="21"/>
  <c r="F921" i="21"/>
  <c r="D922" i="21"/>
  <c r="E921" i="21"/>
  <c r="I920" i="21"/>
  <c r="M920" i="21"/>
  <c r="L920" i="21"/>
  <c r="K920" i="21"/>
  <c r="J920" i="21"/>
  <c r="H921" i="21"/>
  <c r="P919" i="21"/>
  <c r="Q919" i="21"/>
  <c r="O919" i="21"/>
  <c r="F922" i="21"/>
  <c r="E922" i="21"/>
  <c r="D923" i="21"/>
  <c r="Q920" i="21"/>
  <c r="P920" i="21"/>
  <c r="O920" i="21"/>
  <c r="H922" i="21"/>
  <c r="M921" i="21"/>
  <c r="L921" i="21"/>
  <c r="J921" i="21"/>
  <c r="I921" i="21"/>
  <c r="K921" i="21"/>
  <c r="F923" i="21"/>
  <c r="D924" i="21"/>
  <c r="E923" i="21"/>
  <c r="K922" i="21"/>
  <c r="L922" i="21"/>
  <c r="I922" i="21"/>
  <c r="J922" i="21"/>
  <c r="H923" i="21"/>
  <c r="M922" i="21"/>
  <c r="Q921" i="21"/>
  <c r="P921" i="21"/>
  <c r="O921" i="21"/>
  <c r="D925" i="21"/>
  <c r="E924" i="21"/>
  <c r="F924" i="21"/>
  <c r="P922" i="21"/>
  <c r="Q922" i="21"/>
  <c r="O922" i="21"/>
  <c r="M923" i="21"/>
  <c r="J923" i="21"/>
  <c r="L923" i="21"/>
  <c r="I923" i="21"/>
  <c r="H924" i="21"/>
  <c r="K923" i="21"/>
  <c r="E925" i="21"/>
  <c r="F925" i="21"/>
  <c r="D926" i="21"/>
  <c r="O923" i="21"/>
  <c r="Q923" i="21"/>
  <c r="P923" i="21"/>
  <c r="I924" i="21"/>
  <c r="M924" i="21"/>
  <c r="K924" i="21"/>
  <c r="L924" i="21"/>
  <c r="H925" i="21"/>
  <c r="J924" i="21"/>
  <c r="F926" i="21"/>
  <c r="D927" i="21"/>
  <c r="E926" i="21"/>
  <c r="O924" i="21"/>
  <c r="P924" i="21"/>
  <c r="Q924" i="21"/>
  <c r="M925" i="21"/>
  <c r="K925" i="21"/>
  <c r="L925" i="21"/>
  <c r="J925" i="21"/>
  <c r="I925" i="21"/>
  <c r="H926" i="21"/>
  <c r="E927" i="21"/>
  <c r="D928" i="21"/>
  <c r="F927" i="21"/>
  <c r="P925" i="21"/>
  <c r="O925" i="21"/>
  <c r="Q925" i="21"/>
  <c r="K926" i="21"/>
  <c r="H927" i="21"/>
  <c r="L926" i="21"/>
  <c r="I926" i="21"/>
  <c r="M926" i="21"/>
  <c r="J926" i="21"/>
  <c r="F928" i="21"/>
  <c r="E928" i="21"/>
  <c r="D929" i="21"/>
  <c r="H928" i="21"/>
  <c r="L927" i="21"/>
  <c r="I927" i="21"/>
  <c r="M927" i="21"/>
  <c r="K927" i="21"/>
  <c r="J927" i="21"/>
  <c r="O926" i="21"/>
  <c r="P926" i="21"/>
  <c r="Q926" i="21"/>
  <c r="F929" i="21"/>
  <c r="E929" i="21"/>
  <c r="D930" i="21"/>
  <c r="H929" i="21"/>
  <c r="L928" i="21"/>
  <c r="M928" i="21"/>
  <c r="I928" i="21"/>
  <c r="J928" i="21"/>
  <c r="K928" i="21"/>
  <c r="P927" i="21"/>
  <c r="Q927" i="21"/>
  <c r="O927" i="21"/>
  <c r="E930" i="21"/>
  <c r="F930" i="21"/>
  <c r="D931" i="21"/>
  <c r="H930" i="21"/>
  <c r="J929" i="21"/>
  <c r="M929" i="21"/>
  <c r="L929" i="21"/>
  <c r="K929" i="21"/>
  <c r="I929" i="21"/>
  <c r="Q928" i="21"/>
  <c r="P928" i="21"/>
  <c r="O928" i="21"/>
  <c r="D932" i="21"/>
  <c r="F931" i="21"/>
  <c r="E931" i="21"/>
  <c r="K930" i="21"/>
  <c r="L930" i="21"/>
  <c r="M930" i="21"/>
  <c r="H931" i="21"/>
  <c r="I930" i="21"/>
  <c r="J930" i="21"/>
  <c r="O929" i="21"/>
  <c r="P929" i="21"/>
  <c r="Q929" i="21"/>
  <c r="F932" i="21"/>
  <c r="E932" i="21"/>
  <c r="D933" i="21"/>
  <c r="L931" i="21"/>
  <c r="J931" i="21"/>
  <c r="I931" i="21"/>
  <c r="M931" i="21"/>
  <c r="H932" i="21"/>
  <c r="K931" i="21"/>
  <c r="P930" i="21"/>
  <c r="O930" i="21"/>
  <c r="Q930" i="21"/>
  <c r="D934" i="21"/>
  <c r="E933" i="21"/>
  <c r="F933" i="21"/>
  <c r="P931" i="21"/>
  <c r="O931" i="21"/>
  <c r="Q931" i="21"/>
  <c r="K932" i="21"/>
  <c r="M932" i="21"/>
  <c r="H933" i="21"/>
  <c r="L932" i="21"/>
  <c r="I932" i="21"/>
  <c r="J932" i="21"/>
  <c r="E934" i="21"/>
  <c r="D935" i="21"/>
  <c r="F934" i="21"/>
  <c r="M933" i="21"/>
  <c r="K933" i="21"/>
  <c r="I933" i="21"/>
  <c r="J933" i="21"/>
  <c r="H934" i="21"/>
  <c r="L933" i="21"/>
  <c r="O932" i="21"/>
  <c r="P932" i="21"/>
  <c r="Q932" i="21"/>
  <c r="E935" i="21"/>
  <c r="D936" i="21"/>
  <c r="F935" i="21"/>
  <c r="O933" i="21"/>
  <c r="P933" i="21"/>
  <c r="Q933" i="21"/>
  <c r="L934" i="21"/>
  <c r="K934" i="21"/>
  <c r="J934" i="21"/>
  <c r="M934" i="21"/>
  <c r="I934" i="21"/>
  <c r="H935" i="21"/>
  <c r="E936" i="21"/>
  <c r="D937" i="21"/>
  <c r="F936" i="21"/>
  <c r="Q934" i="21"/>
  <c r="P934" i="21"/>
  <c r="O934" i="21"/>
  <c r="J935" i="21"/>
  <c r="M935" i="21"/>
  <c r="H936" i="21"/>
  <c r="L935" i="21"/>
  <c r="K935" i="21"/>
  <c r="I935" i="21"/>
  <c r="E937" i="21"/>
  <c r="F937" i="21"/>
  <c r="D938" i="21"/>
  <c r="M936" i="21"/>
  <c r="I936" i="21"/>
  <c r="H937" i="21"/>
  <c r="K936" i="21"/>
  <c r="J936" i="21"/>
  <c r="L936" i="21"/>
  <c r="O935" i="21"/>
  <c r="Q935" i="21"/>
  <c r="P935" i="21"/>
  <c r="F938" i="21"/>
  <c r="E938" i="21"/>
  <c r="D939" i="21"/>
  <c r="Q936" i="21"/>
  <c r="O936" i="21"/>
  <c r="P936" i="21"/>
  <c r="L937" i="21"/>
  <c r="I937" i="21"/>
  <c r="M937" i="21"/>
  <c r="H938" i="21"/>
  <c r="J937" i="21"/>
  <c r="K937" i="21"/>
  <c r="F939" i="21"/>
  <c r="E939" i="21"/>
  <c r="D940" i="21"/>
  <c r="O937" i="21"/>
  <c r="P937" i="21"/>
  <c r="Q937" i="21"/>
  <c r="M938" i="21"/>
  <c r="H939" i="21"/>
  <c r="I938" i="21"/>
  <c r="L938" i="21"/>
  <c r="K938" i="21"/>
  <c r="J938" i="21"/>
  <c r="F940" i="21"/>
  <c r="E940" i="21"/>
  <c r="D941" i="21"/>
  <c r="H940" i="21"/>
  <c r="I939" i="21"/>
  <c r="K939" i="21"/>
  <c r="J939" i="21"/>
  <c r="L939" i="21"/>
  <c r="M939" i="21"/>
  <c r="P938" i="21"/>
  <c r="O938" i="21"/>
  <c r="Q938" i="21"/>
  <c r="F941" i="21"/>
  <c r="D942" i="21"/>
  <c r="E941" i="21"/>
  <c r="K940" i="21"/>
  <c r="J940" i="21"/>
  <c r="I940" i="21"/>
  <c r="H941" i="21"/>
  <c r="M940" i="21"/>
  <c r="L940" i="21"/>
  <c r="Q939" i="21"/>
  <c r="P939" i="21"/>
  <c r="O939" i="21"/>
  <c r="E942" i="21"/>
  <c r="D943" i="21"/>
  <c r="F942" i="21"/>
  <c r="P940" i="21"/>
  <c r="Q940" i="21"/>
  <c r="O940" i="21"/>
  <c r="H942" i="21"/>
  <c r="K941" i="21"/>
  <c r="L941" i="21"/>
  <c r="I941" i="21"/>
  <c r="J941" i="21"/>
  <c r="M941" i="21"/>
  <c r="E943" i="21"/>
  <c r="D944" i="21"/>
  <c r="F943" i="21"/>
  <c r="M942" i="21"/>
  <c r="J942" i="21"/>
  <c r="L942" i="21"/>
  <c r="I942" i="21"/>
  <c r="K942" i="21"/>
  <c r="H943" i="21"/>
  <c r="O941" i="21"/>
  <c r="P941" i="21"/>
  <c r="Q941" i="21"/>
  <c r="F944" i="21"/>
  <c r="E944" i="21"/>
  <c r="D945" i="21"/>
  <c r="Q942" i="21"/>
  <c r="P942" i="21"/>
  <c r="O942" i="21"/>
  <c r="J943" i="21"/>
  <c r="K943" i="21"/>
  <c r="I943" i="21"/>
  <c r="H944" i="21"/>
  <c r="M943" i="21"/>
  <c r="L943" i="21"/>
  <c r="E945" i="21"/>
  <c r="F945" i="21"/>
  <c r="D946" i="21"/>
  <c r="Q943" i="21"/>
  <c r="P943" i="21"/>
  <c r="O943" i="21"/>
  <c r="J944" i="21"/>
  <c r="M944" i="21"/>
  <c r="I944" i="21"/>
  <c r="K944" i="21"/>
  <c r="H945" i="21"/>
  <c r="L944" i="21"/>
  <c r="D947" i="21"/>
  <c r="E946" i="21"/>
  <c r="F946" i="21"/>
  <c r="O944" i="21"/>
  <c r="Q944" i="21"/>
  <c r="P944" i="21"/>
  <c r="J945" i="21"/>
  <c r="K945" i="21"/>
  <c r="H946" i="21"/>
  <c r="M945" i="21"/>
  <c r="L945" i="21"/>
  <c r="I945" i="21"/>
  <c r="F947" i="21"/>
  <c r="D948" i="21"/>
  <c r="E947" i="21"/>
  <c r="M946" i="21"/>
  <c r="J946" i="21"/>
  <c r="H947" i="21"/>
  <c r="L946" i="21"/>
  <c r="I946" i="21"/>
  <c r="K946" i="21"/>
  <c r="Q945" i="21"/>
  <c r="P945" i="21"/>
  <c r="O945" i="21"/>
  <c r="E948" i="21"/>
  <c r="D949" i="21"/>
  <c r="F948" i="21"/>
  <c r="L947" i="21"/>
  <c r="H948" i="21"/>
  <c r="M947" i="21"/>
  <c r="K947" i="21"/>
  <c r="I947" i="21"/>
  <c r="J947" i="21"/>
  <c r="O946" i="21"/>
  <c r="P946" i="21"/>
  <c r="Q946" i="21"/>
  <c r="D950" i="21"/>
  <c r="F949" i="21"/>
  <c r="E949" i="21"/>
  <c r="J948" i="21"/>
  <c r="M948" i="21"/>
  <c r="K948" i="21"/>
  <c r="I948" i="21"/>
  <c r="H949" i="21"/>
  <c r="L948" i="21"/>
  <c r="O947" i="21"/>
  <c r="Q947" i="21"/>
  <c r="P947" i="21"/>
  <c r="D951" i="21"/>
  <c r="E950" i="21"/>
  <c r="F950" i="21"/>
  <c r="Q948" i="21"/>
  <c r="P948" i="21"/>
  <c r="O948" i="21"/>
  <c r="H950" i="21"/>
  <c r="I949" i="21"/>
  <c r="M949" i="21"/>
  <c r="J949" i="21"/>
  <c r="K949" i="21"/>
  <c r="L949" i="21"/>
  <c r="E951" i="21"/>
  <c r="F951" i="21"/>
  <c r="D952" i="21"/>
  <c r="I950" i="21"/>
  <c r="J950" i="21"/>
  <c r="K950" i="21"/>
  <c r="M950" i="21"/>
  <c r="H951" i="21"/>
  <c r="L950" i="21"/>
  <c r="Q949" i="21"/>
  <c r="O949" i="21"/>
  <c r="P949" i="21"/>
  <c r="D953" i="21"/>
  <c r="F952" i="21"/>
  <c r="E952" i="21"/>
  <c r="Q950" i="21"/>
  <c r="O950" i="21"/>
  <c r="P950" i="21"/>
  <c r="M951" i="21"/>
  <c r="K951" i="21"/>
  <c r="L951" i="21"/>
  <c r="I951" i="21"/>
  <c r="H952" i="21"/>
  <c r="J951" i="21"/>
  <c r="E953" i="21"/>
  <c r="D954" i="21"/>
  <c r="F953" i="21"/>
  <c r="O951" i="21"/>
  <c r="P951" i="21"/>
  <c r="Q951" i="21"/>
  <c r="L952" i="21"/>
  <c r="J952" i="21"/>
  <c r="I952" i="21"/>
  <c r="M952" i="21"/>
  <c r="H953" i="21"/>
  <c r="K952" i="21"/>
  <c r="E954" i="21"/>
  <c r="D955" i="21"/>
  <c r="F954" i="21"/>
  <c r="P952" i="21"/>
  <c r="Q952" i="21"/>
  <c r="O952" i="21"/>
  <c r="I953" i="21"/>
  <c r="K953" i="21"/>
  <c r="H954" i="21"/>
  <c r="J953" i="21"/>
  <c r="M953" i="21"/>
  <c r="L953" i="21"/>
  <c r="E955" i="21"/>
  <c r="F955" i="21"/>
  <c r="D956" i="21"/>
  <c r="P953" i="21"/>
  <c r="O953" i="21"/>
  <c r="Q953" i="21"/>
  <c r="H955" i="21"/>
  <c r="I954" i="21"/>
  <c r="L954" i="21"/>
  <c r="K954" i="21"/>
  <c r="J954" i="21"/>
  <c r="M954" i="21"/>
  <c r="F956" i="21"/>
  <c r="E956" i="21"/>
  <c r="D957" i="21"/>
  <c r="M955" i="21"/>
  <c r="I955" i="21"/>
  <c r="K955" i="21"/>
  <c r="L955" i="21"/>
  <c r="H956" i="21"/>
  <c r="J955" i="21"/>
  <c r="Q954" i="21"/>
  <c r="P954" i="21"/>
  <c r="O954" i="21"/>
  <c r="D958" i="21"/>
  <c r="F957" i="21"/>
  <c r="E957" i="21"/>
  <c r="P955" i="21"/>
  <c r="O955" i="21"/>
  <c r="Q955" i="21"/>
  <c r="H957" i="21"/>
  <c r="J956" i="21"/>
  <c r="M956" i="21"/>
  <c r="K956" i="21"/>
  <c r="I956" i="21"/>
  <c r="L956" i="21"/>
  <c r="E958" i="21"/>
  <c r="F958" i="21"/>
  <c r="D959" i="21"/>
  <c r="L957" i="21"/>
  <c r="I957" i="21"/>
  <c r="M957" i="21"/>
  <c r="H958" i="21"/>
  <c r="K957" i="21"/>
  <c r="J957" i="21"/>
  <c r="Q956" i="21"/>
  <c r="O956" i="21"/>
  <c r="P956" i="21"/>
  <c r="F959" i="21"/>
  <c r="D960" i="21"/>
  <c r="E959" i="21"/>
  <c r="P957" i="21"/>
  <c r="Q957" i="21"/>
  <c r="O957" i="21"/>
  <c r="M958" i="21"/>
  <c r="H959" i="21"/>
  <c r="K958" i="21"/>
  <c r="L958" i="21"/>
  <c r="J958" i="21"/>
  <c r="I958" i="21"/>
  <c r="D961" i="21"/>
  <c r="F960" i="21"/>
  <c r="E960" i="21"/>
  <c r="M959" i="21"/>
  <c r="I959" i="21"/>
  <c r="K959" i="21"/>
  <c r="H960" i="21"/>
  <c r="J959" i="21"/>
  <c r="L959" i="21"/>
  <c r="Q958" i="21"/>
  <c r="O958" i="21"/>
  <c r="P958" i="21"/>
  <c r="D962" i="21"/>
  <c r="F961" i="21"/>
  <c r="E961" i="21"/>
  <c r="P959" i="21"/>
  <c r="O959" i="21"/>
  <c r="Q959" i="21"/>
  <c r="I960" i="21"/>
  <c r="M960" i="21"/>
  <c r="L960" i="21"/>
  <c r="H961" i="21"/>
  <c r="J960" i="21"/>
  <c r="K960" i="21"/>
  <c r="F962" i="21"/>
  <c r="E962" i="21"/>
  <c r="D963" i="21"/>
  <c r="Q960" i="21"/>
  <c r="P960" i="21"/>
  <c r="O960" i="21"/>
  <c r="M961" i="21"/>
  <c r="L961" i="21"/>
  <c r="H962" i="21"/>
  <c r="I961" i="21"/>
  <c r="J961" i="21"/>
  <c r="K961" i="21"/>
  <c r="F963" i="21"/>
  <c r="D964" i="21"/>
  <c r="E963" i="21"/>
  <c r="H963" i="21"/>
  <c r="L962" i="21"/>
  <c r="I962" i="21"/>
  <c r="K962" i="21"/>
  <c r="J962" i="21"/>
  <c r="M962" i="21"/>
  <c r="Q961" i="21"/>
  <c r="P961" i="21"/>
  <c r="O961" i="21"/>
  <c r="E964" i="21"/>
  <c r="D965" i="21"/>
  <c r="F964" i="21"/>
  <c r="J963" i="21"/>
  <c r="L963" i="21"/>
  <c r="I963" i="21"/>
  <c r="M963" i="21"/>
  <c r="H964" i="21"/>
  <c r="K963" i="21"/>
  <c r="P962" i="21"/>
  <c r="O962" i="21"/>
  <c r="Q962" i="21"/>
  <c r="F965" i="21"/>
  <c r="E965" i="21"/>
  <c r="D966" i="21"/>
  <c r="O963" i="21"/>
  <c r="Q963" i="21"/>
  <c r="P963" i="21"/>
  <c r="M964" i="21"/>
  <c r="L964" i="21"/>
  <c r="H965" i="21"/>
  <c r="I964" i="21"/>
  <c r="K964" i="21"/>
  <c r="J964" i="21"/>
  <c r="D967" i="21"/>
  <c r="F966" i="21"/>
  <c r="E966" i="21"/>
  <c r="K965" i="21"/>
  <c r="H966" i="21"/>
  <c r="M965" i="21"/>
  <c r="I965" i="21"/>
  <c r="L965" i="21"/>
  <c r="J965" i="21"/>
  <c r="P964" i="21"/>
  <c r="Q964" i="21"/>
  <c r="O964" i="21"/>
  <c r="D968" i="21"/>
  <c r="F967" i="21"/>
  <c r="E967" i="21"/>
  <c r="J966" i="21"/>
  <c r="I966" i="21"/>
  <c r="L966" i="21"/>
  <c r="K966" i="21"/>
  <c r="H967" i="21"/>
  <c r="M966" i="21"/>
  <c r="O965" i="21"/>
  <c r="Q965" i="21"/>
  <c r="P965" i="21"/>
  <c r="D969" i="21"/>
  <c r="E968" i="21"/>
  <c r="F968" i="21"/>
  <c r="P966" i="21"/>
  <c r="O966" i="21"/>
  <c r="Q966" i="21"/>
  <c r="L967" i="21"/>
  <c r="M967" i="21"/>
  <c r="K967" i="21"/>
  <c r="J967" i="21"/>
  <c r="H968" i="21"/>
  <c r="I967" i="21"/>
  <c r="D970" i="21"/>
  <c r="E969" i="21"/>
  <c r="F969" i="21"/>
  <c r="K968" i="21"/>
  <c r="H969" i="21"/>
  <c r="M968" i="21"/>
  <c r="J968" i="21"/>
  <c r="I968" i="21"/>
  <c r="L968" i="21"/>
  <c r="P967" i="21"/>
  <c r="O967" i="21"/>
  <c r="Q967" i="21"/>
  <c r="D971" i="21"/>
  <c r="F970" i="21"/>
  <c r="E970" i="21"/>
  <c r="I969" i="21"/>
  <c r="L969" i="21"/>
  <c r="K969" i="21"/>
  <c r="J969" i="21"/>
  <c r="H970" i="21"/>
  <c r="M969" i="21"/>
  <c r="O968" i="21"/>
  <c r="P968" i="21"/>
  <c r="Q968" i="21"/>
  <c r="F971" i="21"/>
  <c r="E971" i="21"/>
  <c r="D972" i="21"/>
  <c r="O969" i="21"/>
  <c r="Q969" i="21"/>
  <c r="P969" i="21"/>
  <c r="J970" i="21"/>
  <c r="H971" i="21"/>
  <c r="L970" i="21"/>
  <c r="I970" i="21"/>
  <c r="K970" i="21"/>
  <c r="M970" i="21"/>
  <c r="E972" i="21"/>
  <c r="F972" i="21"/>
  <c r="D973" i="21"/>
  <c r="K971" i="21"/>
  <c r="H972" i="21"/>
  <c r="J971" i="21"/>
  <c r="L971" i="21"/>
  <c r="M971" i="21"/>
  <c r="I971" i="21"/>
  <c r="O970" i="21"/>
  <c r="Q970" i="21"/>
  <c r="P970" i="21"/>
  <c r="F973" i="21"/>
  <c r="D974" i="21"/>
  <c r="E973" i="21"/>
  <c r="M972" i="21"/>
  <c r="L972" i="21"/>
  <c r="I972" i="21"/>
  <c r="J972" i="21"/>
  <c r="H973" i="21"/>
  <c r="K972" i="21"/>
  <c r="P971" i="21"/>
  <c r="O971" i="21"/>
  <c r="Q971" i="21"/>
  <c r="F974" i="21"/>
  <c r="D975" i="21"/>
  <c r="E974" i="21"/>
  <c r="P972" i="21"/>
  <c r="Q972" i="21"/>
  <c r="O972" i="21"/>
  <c r="M973" i="21"/>
  <c r="L973" i="21"/>
  <c r="J973" i="21"/>
  <c r="K973" i="21"/>
  <c r="H974" i="21"/>
  <c r="I973" i="21"/>
  <c r="D976" i="21"/>
  <c r="F975" i="21"/>
  <c r="E975" i="21"/>
  <c r="I974" i="21"/>
  <c r="J974" i="21"/>
  <c r="M974" i="21"/>
  <c r="H975" i="21"/>
  <c r="L974" i="21"/>
  <c r="K974" i="21"/>
  <c r="O973" i="21"/>
  <c r="Q973" i="21"/>
  <c r="P973" i="21"/>
  <c r="F976" i="21"/>
  <c r="E976" i="21"/>
  <c r="D977" i="21"/>
  <c r="P974" i="21"/>
  <c r="Q974" i="21"/>
  <c r="O974" i="21"/>
  <c r="J975" i="21"/>
  <c r="M975" i="21"/>
  <c r="I975" i="21"/>
  <c r="L975" i="21"/>
  <c r="K975" i="21"/>
  <c r="H976" i="21"/>
  <c r="D978" i="21"/>
  <c r="E977" i="21"/>
  <c r="F977" i="21"/>
  <c r="P975" i="21"/>
  <c r="O975" i="21"/>
  <c r="Q975" i="21"/>
  <c r="L976" i="21"/>
  <c r="H977" i="21"/>
  <c r="M976" i="21"/>
  <c r="J976" i="21"/>
  <c r="I976" i="21"/>
  <c r="K976" i="21"/>
  <c r="E978" i="21"/>
  <c r="D979" i="21"/>
  <c r="F978" i="21"/>
  <c r="M977" i="21"/>
  <c r="J977" i="21"/>
  <c r="H978" i="21"/>
  <c r="K977" i="21"/>
  <c r="I977" i="21"/>
  <c r="L977" i="21"/>
  <c r="P976" i="21"/>
  <c r="Q976" i="21"/>
  <c r="O976" i="21"/>
  <c r="D980" i="21"/>
  <c r="F979" i="21"/>
  <c r="E979" i="21"/>
  <c r="K978" i="21"/>
  <c r="M978" i="21"/>
  <c r="L978" i="21"/>
  <c r="I978" i="21"/>
  <c r="H979" i="21"/>
  <c r="J978" i="21"/>
  <c r="Q977" i="21"/>
  <c r="O977" i="21"/>
  <c r="P977" i="21"/>
  <c r="D981" i="21"/>
  <c r="E980" i="21"/>
  <c r="F980" i="21"/>
  <c r="O978" i="21"/>
  <c r="Q978" i="21"/>
  <c r="P978" i="21"/>
  <c r="L979" i="21"/>
  <c r="H980" i="21"/>
  <c r="I979" i="21"/>
  <c r="J979" i="21"/>
  <c r="M979" i="21"/>
  <c r="K979" i="21"/>
  <c r="E981" i="21"/>
  <c r="F981" i="21"/>
  <c r="D982" i="21"/>
  <c r="H981" i="21"/>
  <c r="K980" i="21"/>
  <c r="M980" i="21"/>
  <c r="I980" i="21"/>
  <c r="J980" i="21"/>
  <c r="L980" i="21"/>
  <c r="P979" i="21"/>
  <c r="Q979" i="21"/>
  <c r="O979" i="21"/>
  <c r="F982" i="21"/>
  <c r="E982" i="21"/>
  <c r="D983" i="21"/>
  <c r="K981" i="21"/>
  <c r="H982" i="21"/>
  <c r="I981" i="21"/>
  <c r="M981" i="21"/>
  <c r="L981" i="21"/>
  <c r="J981" i="21"/>
  <c r="P980" i="21"/>
  <c r="Q980" i="21"/>
  <c r="O980" i="21"/>
  <c r="D984" i="21"/>
  <c r="F983" i="21"/>
  <c r="E983" i="21"/>
  <c r="K982" i="21"/>
  <c r="L982" i="21"/>
  <c r="J982" i="21"/>
  <c r="I982" i="21"/>
  <c r="M982" i="21"/>
  <c r="H983" i="21"/>
  <c r="P981" i="21"/>
  <c r="Q981" i="21"/>
  <c r="O981" i="21"/>
  <c r="F984" i="21"/>
  <c r="D985" i="21"/>
  <c r="E984" i="21"/>
  <c r="P982" i="21"/>
  <c r="O982" i="21"/>
  <c r="Q982" i="21"/>
  <c r="K983" i="21"/>
  <c r="M983" i="21"/>
  <c r="I983" i="21"/>
  <c r="J983" i="21"/>
  <c r="H984" i="21"/>
  <c r="L983" i="21"/>
  <c r="E985" i="21"/>
  <c r="D986" i="21"/>
  <c r="F985" i="21"/>
  <c r="O983" i="21"/>
  <c r="P983" i="21"/>
  <c r="Q983" i="21"/>
  <c r="J984" i="21"/>
  <c r="L984" i="21"/>
  <c r="K984" i="21"/>
  <c r="M984" i="21"/>
  <c r="H985" i="21"/>
  <c r="I984" i="21"/>
  <c r="D987" i="21"/>
  <c r="E986" i="21"/>
  <c r="F986" i="21"/>
  <c r="M985" i="21"/>
  <c r="I985" i="21"/>
  <c r="H986" i="21"/>
  <c r="K985" i="21"/>
  <c r="J985" i="21"/>
  <c r="L985" i="21"/>
  <c r="P984" i="21"/>
  <c r="Q984" i="21"/>
  <c r="O984" i="21"/>
  <c r="F987" i="21"/>
  <c r="E987" i="21"/>
  <c r="D988" i="21"/>
  <c r="Q985" i="21"/>
  <c r="P985" i="21"/>
  <c r="O985" i="21"/>
  <c r="K986" i="21"/>
  <c r="I986" i="21"/>
  <c r="H987" i="21"/>
  <c r="J986" i="21"/>
  <c r="M986" i="21"/>
  <c r="L986" i="21"/>
  <c r="D989" i="21"/>
  <c r="E988" i="21"/>
  <c r="F988" i="21"/>
  <c r="P986" i="21"/>
  <c r="Q986" i="21"/>
  <c r="O986" i="21"/>
  <c r="H988" i="21"/>
  <c r="L987" i="21"/>
  <c r="M987" i="21"/>
  <c r="J987" i="21"/>
  <c r="K987" i="21"/>
  <c r="I987" i="21"/>
  <c r="F989" i="21"/>
  <c r="E989" i="21"/>
  <c r="D990" i="21"/>
  <c r="M988" i="21"/>
  <c r="J988" i="21"/>
  <c r="L988" i="21"/>
  <c r="I988" i="21"/>
  <c r="H989" i="21"/>
  <c r="K988" i="21"/>
  <c r="P987" i="21"/>
  <c r="Q987" i="21"/>
  <c r="O987" i="21"/>
  <c r="E990" i="21"/>
  <c r="F990" i="21"/>
  <c r="D991" i="21"/>
  <c r="O988" i="21"/>
  <c r="Q988" i="21"/>
  <c r="P988" i="21"/>
  <c r="L989" i="21"/>
  <c r="H990" i="21"/>
  <c r="I989" i="21"/>
  <c r="M989" i="21"/>
  <c r="K989" i="21"/>
  <c r="J989" i="21"/>
  <c r="E991" i="21"/>
  <c r="F991" i="21"/>
  <c r="D992" i="21"/>
  <c r="L990" i="21"/>
  <c r="H991" i="21"/>
  <c r="J990" i="21"/>
  <c r="M990" i="21"/>
  <c r="K990" i="21"/>
  <c r="I990" i="21"/>
  <c r="O989" i="21"/>
  <c r="P989" i="21"/>
  <c r="Q989" i="21"/>
  <c r="F992" i="21"/>
  <c r="E992" i="21"/>
  <c r="D993" i="21"/>
  <c r="I991" i="21"/>
  <c r="H992" i="21"/>
  <c r="L991" i="21"/>
  <c r="J991" i="21"/>
  <c r="K991" i="21"/>
  <c r="M991" i="21"/>
  <c r="O990" i="21"/>
  <c r="P990" i="21"/>
  <c r="Q990" i="21"/>
  <c r="E993" i="21"/>
  <c r="D994" i="21"/>
  <c r="F993" i="21"/>
  <c r="O991" i="21"/>
  <c r="Q991" i="21"/>
  <c r="P991" i="21"/>
  <c r="I992" i="21"/>
  <c r="K992" i="21"/>
  <c r="L992" i="21"/>
  <c r="H993" i="21"/>
  <c r="M992" i="21"/>
  <c r="J992" i="21"/>
  <c r="F994" i="21"/>
  <c r="D995" i="21"/>
  <c r="E994" i="21"/>
  <c r="O992" i="21"/>
  <c r="Q992" i="21"/>
  <c r="P992" i="21"/>
  <c r="M993" i="21"/>
  <c r="L993" i="21"/>
  <c r="I993" i="21"/>
  <c r="H994" i="21"/>
  <c r="K993" i="21"/>
  <c r="J993" i="21"/>
  <c r="F995" i="21"/>
  <c r="E995" i="21"/>
  <c r="D996" i="21"/>
  <c r="O993" i="21"/>
  <c r="P993" i="21"/>
  <c r="Q993" i="21"/>
  <c r="I994" i="21"/>
  <c r="K994" i="21"/>
  <c r="H995" i="21"/>
  <c r="J994" i="21"/>
  <c r="M994" i="21"/>
  <c r="L994" i="21"/>
  <c r="E996" i="21"/>
  <c r="F996" i="21"/>
  <c r="D997" i="21"/>
  <c r="P994" i="21"/>
  <c r="Q994" i="21"/>
  <c r="O994" i="21"/>
  <c r="J995" i="21"/>
  <c r="H996" i="21"/>
  <c r="K995" i="21"/>
  <c r="I995" i="21"/>
  <c r="M995" i="21"/>
  <c r="L995" i="21"/>
  <c r="F997" i="21"/>
  <c r="E997" i="21"/>
  <c r="D998" i="21"/>
  <c r="H997" i="21"/>
  <c r="I996" i="21"/>
  <c r="J996" i="21"/>
  <c r="L996" i="21"/>
  <c r="K996" i="21"/>
  <c r="M996" i="21"/>
  <c r="Q995" i="21"/>
  <c r="O995" i="21"/>
  <c r="P995" i="21"/>
  <c r="E998" i="21"/>
  <c r="F998" i="21"/>
  <c r="D999" i="21"/>
  <c r="I997" i="21"/>
  <c r="H998" i="21"/>
  <c r="M997" i="21"/>
  <c r="L997" i="21"/>
  <c r="K997" i="21"/>
  <c r="J997" i="21"/>
  <c r="O996" i="21"/>
  <c r="Q996" i="21"/>
  <c r="P996" i="21"/>
  <c r="D1000" i="21"/>
  <c r="F999" i="21"/>
  <c r="E999" i="21"/>
  <c r="O997" i="21"/>
  <c r="P997" i="21"/>
  <c r="Q997" i="21"/>
  <c r="L998" i="21"/>
  <c r="M998" i="21"/>
  <c r="K998" i="21"/>
  <c r="J998" i="21"/>
  <c r="H999" i="21"/>
  <c r="I998" i="21"/>
  <c r="F1000" i="21"/>
  <c r="E1000" i="21"/>
  <c r="D1001" i="21"/>
  <c r="I999" i="21"/>
  <c r="H1000" i="21"/>
  <c r="K999" i="21"/>
  <c r="J999" i="21"/>
  <c r="M999" i="21"/>
  <c r="L999" i="21"/>
  <c r="P998" i="21"/>
  <c r="Q998" i="21"/>
  <c r="O998" i="21"/>
  <c r="D1002" i="21"/>
  <c r="E1001" i="21"/>
  <c r="F1001" i="21"/>
  <c r="Q999" i="21"/>
  <c r="O999" i="21"/>
  <c r="P999" i="21"/>
  <c r="K1000" i="21"/>
  <c r="H1001" i="21"/>
  <c r="J1000" i="21"/>
  <c r="I1000" i="21"/>
  <c r="M1000" i="21"/>
  <c r="L1000" i="21"/>
  <c r="E1002" i="21"/>
  <c r="D1003" i="21"/>
  <c r="F1002" i="21"/>
  <c r="J1001" i="21"/>
  <c r="L1001" i="21"/>
  <c r="K1001" i="21"/>
  <c r="M1001" i="21"/>
  <c r="H1002" i="21"/>
  <c r="I1001" i="21"/>
  <c r="O1000" i="21"/>
  <c r="Q1000" i="21"/>
  <c r="P1000" i="21"/>
  <c r="E1003" i="21"/>
  <c r="F1003" i="21"/>
  <c r="D1004" i="21"/>
  <c r="M1002" i="21"/>
  <c r="K1002" i="21"/>
  <c r="J1002" i="21"/>
  <c r="I1002" i="21"/>
  <c r="H1003" i="21"/>
  <c r="L1002" i="21"/>
  <c r="P1001" i="21"/>
  <c r="Q1001" i="21"/>
  <c r="O1001" i="21"/>
  <c r="F1004" i="21"/>
  <c r="E1004" i="21"/>
  <c r="D1005" i="21"/>
  <c r="Q1002" i="21"/>
  <c r="P1002" i="21"/>
  <c r="O1002" i="21"/>
  <c r="I1003" i="21"/>
  <c r="M1003" i="21"/>
  <c r="K1003" i="21"/>
  <c r="H1004" i="21"/>
  <c r="L1003" i="21"/>
  <c r="J1003" i="21"/>
  <c r="F1005" i="21"/>
  <c r="D1006" i="21"/>
  <c r="E1005" i="21"/>
  <c r="P1003" i="21"/>
  <c r="Q1003" i="21"/>
  <c r="O1003" i="21"/>
  <c r="J1004" i="21"/>
  <c r="L1004" i="21"/>
  <c r="M1004" i="21"/>
  <c r="K1004" i="21"/>
  <c r="I1004" i="21"/>
  <c r="H1005" i="21"/>
  <c r="E1006" i="21"/>
  <c r="F1006" i="21"/>
  <c r="D1007" i="21"/>
  <c r="P1004" i="21"/>
  <c r="Q1004" i="21"/>
  <c r="O1004" i="21"/>
  <c r="L1005" i="21"/>
  <c r="J1005" i="21"/>
  <c r="M1005" i="21"/>
  <c r="K1005" i="21"/>
  <c r="H1006" i="21"/>
  <c r="I1005" i="21"/>
  <c r="F1007" i="21"/>
  <c r="E1007" i="21"/>
  <c r="D1008" i="21"/>
  <c r="K1006" i="21"/>
  <c r="H1007" i="21"/>
  <c r="M1006" i="21"/>
  <c r="I1006" i="21"/>
  <c r="J1006" i="21"/>
  <c r="L1006" i="21"/>
  <c r="O1005" i="21"/>
  <c r="P1005" i="21"/>
  <c r="Q1005" i="21"/>
  <c r="F1008" i="21"/>
  <c r="D1009" i="21"/>
  <c r="E1008" i="21"/>
  <c r="L1007" i="21"/>
  <c r="J1007" i="21"/>
  <c r="H1008" i="21"/>
  <c r="K1007" i="21"/>
  <c r="M1007" i="21"/>
  <c r="I1007" i="21"/>
  <c r="P1006" i="21"/>
  <c r="Q1006" i="21"/>
  <c r="O1006" i="21"/>
  <c r="F1009" i="21"/>
  <c r="D1010" i="21"/>
  <c r="E1009" i="21"/>
  <c r="L1008" i="21"/>
  <c r="M1008" i="21"/>
  <c r="H1009" i="21"/>
  <c r="I1008" i="21"/>
  <c r="J1008" i="21"/>
  <c r="K1008" i="21"/>
  <c r="Q1007" i="21"/>
  <c r="P1007" i="21"/>
  <c r="O1007" i="21"/>
  <c r="F1010" i="21"/>
  <c r="E1010" i="21"/>
  <c r="D1011" i="21"/>
  <c r="L1009" i="21"/>
  <c r="M1009" i="21"/>
  <c r="J1009" i="21"/>
  <c r="K1009" i="21"/>
  <c r="I1009" i="21"/>
  <c r="H1010" i="21"/>
  <c r="Q1008" i="21"/>
  <c r="P1008" i="21"/>
  <c r="O1008" i="21"/>
  <c r="E1011" i="21"/>
  <c r="F1011" i="21"/>
  <c r="D1012" i="21"/>
  <c r="Q1009" i="21"/>
  <c r="P1009" i="21"/>
  <c r="O1009" i="21"/>
  <c r="K1010" i="21"/>
  <c r="H1011" i="21"/>
  <c r="I1010" i="21"/>
  <c r="L1010" i="21"/>
  <c r="J1010" i="21"/>
  <c r="M1010" i="21"/>
  <c r="D1013" i="21"/>
  <c r="E1012" i="21"/>
  <c r="F1012" i="21"/>
  <c r="M1011" i="21"/>
  <c r="H1012" i="21"/>
  <c r="I1011" i="21"/>
  <c r="J1011" i="21"/>
  <c r="K1011" i="21"/>
  <c r="L1011" i="21"/>
  <c r="O1010" i="21"/>
  <c r="P1010" i="21"/>
  <c r="Q1010" i="21"/>
  <c r="E1013" i="21"/>
  <c r="D1014" i="21"/>
  <c r="F1013" i="21"/>
  <c r="H1013" i="21"/>
  <c r="L1012" i="21"/>
  <c r="K1012" i="21"/>
  <c r="J1012" i="21"/>
  <c r="I1012" i="21"/>
  <c r="M1012" i="21"/>
  <c r="Q1011" i="21"/>
  <c r="O1011" i="21"/>
  <c r="P1011" i="21"/>
  <c r="F1014" i="21"/>
  <c r="D1015" i="21"/>
  <c r="E1014" i="21"/>
  <c r="L1013" i="21"/>
  <c r="H1014" i="21"/>
  <c r="J1013" i="21"/>
  <c r="I1013" i="21"/>
  <c r="K1013" i="21"/>
  <c r="M1013" i="21"/>
  <c r="P1012" i="21"/>
  <c r="Q1012" i="21"/>
  <c r="O1012" i="21"/>
  <c r="E1015" i="21"/>
  <c r="F1015" i="21"/>
  <c r="D1016" i="21"/>
  <c r="K1014" i="21"/>
  <c r="H1015" i="21"/>
  <c r="J1014" i="21"/>
  <c r="L1014" i="21"/>
  <c r="I1014" i="21"/>
  <c r="M1014" i="21"/>
  <c r="P1013" i="21"/>
  <c r="O1013" i="21"/>
  <c r="Q1013" i="21"/>
  <c r="D1017" i="21"/>
  <c r="E1016" i="21"/>
  <c r="F1016" i="21"/>
  <c r="I1015" i="21"/>
  <c r="L1015" i="21"/>
  <c r="H1016" i="21"/>
  <c r="M1015" i="21"/>
  <c r="J1015" i="21"/>
  <c r="K1015" i="21"/>
  <c r="P1014" i="21"/>
  <c r="O1014" i="21"/>
  <c r="Q1014" i="21"/>
  <c r="D1018" i="21"/>
  <c r="E1017" i="21"/>
  <c r="F1017" i="21"/>
  <c r="O1015" i="21"/>
  <c r="Q1015" i="21"/>
  <c r="P1015" i="21"/>
  <c r="J1016" i="21"/>
  <c r="H1017" i="21"/>
  <c r="L1016" i="21"/>
  <c r="M1016" i="21"/>
  <c r="I1016" i="21"/>
  <c r="K1016" i="21"/>
  <c r="E1018" i="21"/>
  <c r="F1018" i="21"/>
  <c r="D1019" i="21"/>
  <c r="J1017" i="21"/>
  <c r="H1018" i="21"/>
  <c r="I1017" i="21"/>
  <c r="L1017" i="21"/>
  <c r="M1017" i="21"/>
  <c r="K1017" i="21"/>
  <c r="O1016" i="21"/>
  <c r="P1016" i="21"/>
  <c r="Q1016" i="21"/>
  <c r="E1019" i="21"/>
  <c r="F1019" i="21"/>
  <c r="D1020" i="21"/>
  <c r="H1019" i="21"/>
  <c r="M1018" i="21"/>
  <c r="J1018" i="21"/>
  <c r="L1018" i="21"/>
  <c r="I1018" i="21"/>
  <c r="K1018" i="21"/>
  <c r="P1017" i="21"/>
  <c r="Q1017" i="21"/>
  <c r="O1017" i="21"/>
  <c r="D1021" i="21"/>
  <c r="F1020" i="21"/>
  <c r="E1020" i="21"/>
  <c r="J1019" i="21"/>
  <c r="M1019" i="21"/>
  <c r="K1019" i="21"/>
  <c r="L1019" i="21"/>
  <c r="I1019" i="21"/>
  <c r="H1020" i="21"/>
  <c r="Q1018" i="21"/>
  <c r="O1018" i="21"/>
  <c r="P1018" i="21"/>
  <c r="E1021" i="21"/>
  <c r="F1021" i="21"/>
  <c r="D1022" i="21"/>
  <c r="Q1019" i="21"/>
  <c r="O1019" i="21"/>
  <c r="P1019" i="21"/>
  <c r="I1020" i="21"/>
  <c r="K1020" i="21"/>
  <c r="M1020" i="21"/>
  <c r="L1020" i="21"/>
  <c r="H1021" i="21"/>
  <c r="J1020" i="21"/>
  <c r="F1022" i="21"/>
  <c r="E1022" i="21"/>
  <c r="D1023" i="21"/>
  <c r="P1020" i="21"/>
  <c r="O1020" i="21"/>
  <c r="Q1020" i="21"/>
  <c r="J1021" i="21"/>
  <c r="I1021" i="21"/>
  <c r="M1021" i="21"/>
  <c r="K1021" i="21"/>
  <c r="L1021" i="21"/>
  <c r="H1022" i="21"/>
  <c r="E1023" i="21"/>
  <c r="D1024" i="21"/>
  <c r="F1023" i="21"/>
  <c r="Q1021" i="21"/>
  <c r="P1021" i="21"/>
  <c r="O1021" i="21"/>
  <c r="L1022" i="21"/>
  <c r="H1023" i="21"/>
  <c r="J1022" i="21"/>
  <c r="K1022" i="21"/>
  <c r="I1022" i="21"/>
  <c r="M1022" i="21"/>
  <c r="F1024" i="21"/>
  <c r="E1024" i="21"/>
  <c r="D1025" i="21"/>
  <c r="I1023" i="21"/>
  <c r="L1023" i="21"/>
  <c r="J1023" i="21"/>
  <c r="H1024" i="21"/>
  <c r="M1023" i="21"/>
  <c r="K1023" i="21"/>
  <c r="Q1022" i="21"/>
  <c r="P1022" i="21"/>
  <c r="O1022" i="21"/>
  <c r="F1025" i="21"/>
  <c r="D1026" i="21"/>
  <c r="E1025" i="21"/>
  <c r="Q1023" i="21"/>
  <c r="P1023" i="21"/>
  <c r="O1023" i="21"/>
  <c r="H1025" i="21"/>
  <c r="L1024" i="21"/>
  <c r="J1024" i="21"/>
  <c r="I1024" i="21"/>
  <c r="M1024" i="21"/>
  <c r="K1024" i="21"/>
  <c r="F1026" i="21"/>
  <c r="D1027" i="21"/>
  <c r="E1026" i="21"/>
  <c r="H1026" i="21"/>
  <c r="M1025" i="21"/>
  <c r="L1025" i="21"/>
  <c r="I1025" i="21"/>
  <c r="J1025" i="21"/>
  <c r="K1025" i="21"/>
  <c r="Q1024" i="21"/>
  <c r="P1024" i="21"/>
  <c r="O1024" i="21"/>
  <c r="F1027" i="21"/>
  <c r="E1027" i="21"/>
  <c r="D1028" i="21"/>
  <c r="M1026" i="21"/>
  <c r="H1027" i="21"/>
  <c r="L1026" i="21"/>
  <c r="I1026" i="21"/>
  <c r="J1026" i="21"/>
  <c r="K1026" i="21"/>
  <c r="P1025" i="21"/>
  <c r="O1025" i="21"/>
  <c r="Q1025" i="21"/>
  <c r="E1028" i="21"/>
  <c r="D1029" i="21"/>
  <c r="F1028" i="21"/>
  <c r="K1027" i="21"/>
  <c r="L1027" i="21"/>
  <c r="M1027" i="21"/>
  <c r="H1028" i="21"/>
  <c r="J1027" i="21"/>
  <c r="I1027" i="21"/>
  <c r="O1026" i="21"/>
  <c r="P1026" i="21"/>
  <c r="Q1026" i="21"/>
  <c r="F1029" i="21"/>
  <c r="E1029" i="21"/>
  <c r="D1030" i="21"/>
  <c r="H1029" i="21"/>
  <c r="K1028" i="21"/>
  <c r="I1028" i="21"/>
  <c r="L1028" i="21"/>
  <c r="M1028" i="21"/>
  <c r="J1028" i="21"/>
  <c r="O1027" i="21"/>
  <c r="P1027" i="21"/>
  <c r="Q1027" i="21"/>
  <c r="E1030" i="21"/>
  <c r="F1030" i="21"/>
  <c r="D1031" i="21"/>
  <c r="J1029" i="21"/>
  <c r="L1029" i="21"/>
  <c r="K1029" i="21"/>
  <c r="H1030" i="21"/>
  <c r="M1029" i="21"/>
  <c r="I1029" i="21"/>
  <c r="O1028" i="21"/>
  <c r="P1028" i="21"/>
  <c r="Q1028" i="21"/>
  <c r="E1031" i="21"/>
  <c r="F1031" i="21"/>
  <c r="D1032" i="21"/>
  <c r="J1030" i="21"/>
  <c r="L1030" i="21"/>
  <c r="K1030" i="21"/>
  <c r="I1030" i="21"/>
  <c r="H1031" i="21"/>
  <c r="M1030" i="21"/>
  <c r="O1029" i="21"/>
  <c r="Q1029" i="21"/>
  <c r="P1029" i="21"/>
  <c r="F1032" i="21"/>
  <c r="D1033" i="21"/>
  <c r="E1032" i="21"/>
  <c r="P1030" i="21"/>
  <c r="Q1030" i="21"/>
  <c r="O1030" i="21"/>
  <c r="I1031" i="21"/>
  <c r="J1031" i="21"/>
  <c r="K1031" i="21"/>
  <c r="H1032" i="21"/>
  <c r="M1031" i="21"/>
  <c r="L1031" i="21"/>
  <c r="F1033" i="21"/>
  <c r="D1034" i="21"/>
  <c r="E1033" i="21"/>
  <c r="P1031" i="21"/>
  <c r="Q1031" i="21"/>
  <c r="O1031" i="21"/>
  <c r="I1032" i="21"/>
  <c r="L1032" i="21"/>
  <c r="M1032" i="21"/>
  <c r="H1033" i="21"/>
  <c r="K1032" i="21"/>
  <c r="J1032" i="21"/>
  <c r="E1034" i="21"/>
  <c r="D1035" i="21"/>
  <c r="F1034" i="21"/>
  <c r="P1032" i="21"/>
  <c r="Q1032" i="21"/>
  <c r="O1032" i="21"/>
  <c r="K1033" i="21"/>
  <c r="J1033" i="21"/>
  <c r="L1033" i="21"/>
  <c r="M1033" i="21"/>
  <c r="I1033" i="21"/>
  <c r="H1034" i="21"/>
  <c r="D1036" i="21"/>
  <c r="F1035" i="21"/>
  <c r="E1035" i="21"/>
  <c r="Q1033" i="21"/>
  <c r="O1033" i="21"/>
  <c r="P1033" i="21"/>
  <c r="L1034" i="21"/>
  <c r="H1035" i="21"/>
  <c r="J1034" i="21"/>
  <c r="K1034" i="21"/>
  <c r="I1034" i="21"/>
  <c r="M1034" i="21"/>
  <c r="E1036" i="21"/>
  <c r="F1036" i="21"/>
  <c r="D1037" i="21"/>
  <c r="I1035" i="21"/>
  <c r="H1036" i="21"/>
  <c r="M1035" i="21"/>
  <c r="L1035" i="21"/>
  <c r="J1035" i="21"/>
  <c r="K1035" i="21"/>
  <c r="O1034" i="21"/>
  <c r="P1034" i="21"/>
  <c r="Q1034" i="21"/>
  <c r="F1037" i="21"/>
  <c r="D1038" i="21"/>
  <c r="E1037" i="21"/>
  <c r="Q1035" i="21"/>
  <c r="O1035" i="21"/>
  <c r="P1035" i="21"/>
  <c r="M1036" i="21"/>
  <c r="K1036" i="21"/>
  <c r="H1037" i="21"/>
  <c r="I1036" i="21"/>
  <c r="J1036" i="21"/>
  <c r="L1036" i="21"/>
  <c r="F1038" i="21"/>
  <c r="E1038" i="21"/>
  <c r="D1039" i="21"/>
  <c r="M1037" i="21"/>
  <c r="J1037" i="21"/>
  <c r="L1037" i="21"/>
  <c r="K1037" i="21"/>
  <c r="I1037" i="21"/>
  <c r="H1038" i="21"/>
  <c r="P1036" i="21"/>
  <c r="Q1036" i="21"/>
  <c r="O1036" i="21"/>
  <c r="D1040" i="21"/>
  <c r="F1039" i="21"/>
  <c r="E1039" i="21"/>
  <c r="O1037" i="21"/>
  <c r="P1037" i="21"/>
  <c r="Q1037" i="21"/>
  <c r="K1038" i="21"/>
  <c r="H1039" i="21"/>
  <c r="J1038" i="21"/>
  <c r="L1038" i="21"/>
  <c r="I1038" i="21"/>
  <c r="M1038" i="21"/>
  <c r="F1040" i="21"/>
  <c r="E1040" i="21"/>
  <c r="D1041" i="21"/>
  <c r="I1039" i="21"/>
  <c r="K1039" i="21"/>
  <c r="L1039" i="21"/>
  <c r="J1039" i="21"/>
  <c r="H1040" i="21"/>
  <c r="M1039" i="21"/>
  <c r="P1038" i="21"/>
  <c r="Q1038" i="21"/>
  <c r="O1038" i="21"/>
  <c r="D1042" i="21"/>
  <c r="E1041" i="21"/>
  <c r="F1041" i="21"/>
  <c r="Q1039" i="21"/>
  <c r="P1039" i="21"/>
  <c r="O1039" i="21"/>
  <c r="J1040" i="21"/>
  <c r="M1040" i="21"/>
  <c r="I1040" i="21"/>
  <c r="L1040" i="21"/>
  <c r="H1041" i="21"/>
  <c r="K1040" i="21"/>
  <c r="D1043" i="21"/>
  <c r="F1042" i="21"/>
  <c r="E1042" i="21"/>
  <c r="P1040" i="21"/>
  <c r="O1040" i="21"/>
  <c r="Q1040" i="21"/>
  <c r="I1041" i="21"/>
  <c r="K1041" i="21"/>
  <c r="M1041" i="21"/>
  <c r="H1042" i="21"/>
  <c r="J1041" i="21"/>
  <c r="L1041" i="21"/>
  <c r="E1043" i="21"/>
  <c r="F1043" i="21"/>
  <c r="D1044" i="21"/>
  <c r="O1041" i="21"/>
  <c r="P1041" i="21"/>
  <c r="Q1041" i="21"/>
  <c r="J1042" i="21"/>
  <c r="H1043" i="21"/>
  <c r="K1042" i="21"/>
  <c r="M1042" i="21"/>
  <c r="I1042" i="21"/>
  <c r="L1042" i="21"/>
  <c r="D1045" i="21"/>
  <c r="E1044" i="21"/>
  <c r="F1044" i="21"/>
  <c r="H1044" i="21"/>
  <c r="K1043" i="21"/>
  <c r="J1043" i="21"/>
  <c r="M1043" i="21"/>
  <c r="L1043" i="21"/>
  <c r="I1043" i="21"/>
  <c r="Q1042" i="21"/>
  <c r="O1042" i="21"/>
  <c r="P1042" i="21"/>
  <c r="E1045" i="21"/>
  <c r="D1046" i="21"/>
  <c r="F1045" i="21"/>
  <c r="J1044" i="21"/>
  <c r="L1044" i="21"/>
  <c r="I1044" i="21"/>
  <c r="M1044" i="21"/>
  <c r="H1045" i="21"/>
  <c r="K1044" i="21"/>
  <c r="P1043" i="21"/>
  <c r="Q1043" i="21"/>
  <c r="O1043" i="21"/>
  <c r="D1047" i="21"/>
  <c r="E1046" i="21"/>
  <c r="F1046" i="21"/>
  <c r="P1044" i="21"/>
  <c r="Q1044" i="21"/>
  <c r="O1044" i="21"/>
  <c r="I1045" i="21"/>
  <c r="M1045" i="21"/>
  <c r="J1045" i="21"/>
  <c r="L1045" i="21"/>
  <c r="H1046" i="21"/>
  <c r="K1045" i="21"/>
  <c r="E1047" i="21"/>
  <c r="D1048" i="21"/>
  <c r="F1047" i="21"/>
  <c r="O1045" i="21"/>
  <c r="P1045" i="21"/>
  <c r="Q1045" i="21"/>
  <c r="K1046" i="21"/>
  <c r="I1046" i="21"/>
  <c r="L1046" i="21"/>
  <c r="H1047" i="21"/>
  <c r="J1046" i="21"/>
  <c r="M1046" i="21"/>
  <c r="F1048" i="21"/>
  <c r="E1048" i="21"/>
  <c r="D1049" i="21"/>
  <c r="O1046" i="21"/>
  <c r="Q1046" i="21"/>
  <c r="P1046" i="21"/>
  <c r="L1047" i="21"/>
  <c r="K1047" i="21"/>
  <c r="M1047" i="21"/>
  <c r="H1048" i="21"/>
  <c r="J1047" i="21"/>
  <c r="I1047" i="21"/>
  <c r="E1049" i="21"/>
  <c r="D1050" i="21"/>
  <c r="F1049" i="21"/>
  <c r="L1048" i="21"/>
  <c r="K1048" i="21"/>
  <c r="H1049" i="21"/>
  <c r="I1048" i="21"/>
  <c r="J1048" i="21"/>
  <c r="M1048" i="21"/>
  <c r="O1047" i="21"/>
  <c r="P1047" i="21"/>
  <c r="Q1047" i="21"/>
  <c r="D1051" i="21"/>
  <c r="E1050" i="21"/>
  <c r="F1050" i="21"/>
  <c r="L1049" i="21"/>
  <c r="J1049" i="21"/>
  <c r="I1049" i="21"/>
  <c r="K1049" i="21"/>
  <c r="H1050" i="21"/>
  <c r="M1049" i="21"/>
  <c r="P1048" i="21"/>
  <c r="O1048" i="21"/>
  <c r="Q1048" i="21"/>
  <c r="F1051" i="21"/>
  <c r="E1051" i="21"/>
  <c r="D1052" i="21"/>
  <c r="O1049" i="21"/>
  <c r="Q1049" i="21"/>
  <c r="P1049" i="21"/>
  <c r="J1050" i="21"/>
  <c r="I1050" i="21"/>
  <c r="M1050" i="21"/>
  <c r="L1050" i="21"/>
  <c r="K1050" i="21"/>
  <c r="H1051" i="21"/>
  <c r="D1053" i="21"/>
  <c r="E1052" i="21"/>
  <c r="F1052" i="21"/>
  <c r="Q1050" i="21"/>
  <c r="P1050" i="21"/>
  <c r="O1050" i="21"/>
  <c r="L1051" i="21"/>
  <c r="J1051" i="21"/>
  <c r="H1052" i="21"/>
  <c r="K1051" i="21"/>
  <c r="I1051" i="21"/>
  <c r="M1051" i="21"/>
  <c r="D1054" i="21"/>
  <c r="E1053" i="21"/>
  <c r="F1053" i="21"/>
  <c r="I1052" i="21"/>
  <c r="L1052" i="21"/>
  <c r="K1052" i="21"/>
  <c r="J1052" i="21"/>
  <c r="M1052" i="21"/>
  <c r="H1053" i="21"/>
  <c r="O1051" i="21"/>
  <c r="Q1051" i="21"/>
  <c r="P1051" i="21"/>
  <c r="E1054" i="21"/>
  <c r="F1054" i="21"/>
  <c r="D1055" i="21"/>
  <c r="Q1052" i="21"/>
  <c r="O1052" i="21"/>
  <c r="P1052" i="21"/>
  <c r="M1053" i="21"/>
  <c r="L1053" i="21"/>
  <c r="K1053" i="21"/>
  <c r="I1053" i="21"/>
  <c r="H1054" i="21"/>
  <c r="J1053" i="21"/>
  <c r="F1055" i="21"/>
  <c r="D1056" i="21"/>
  <c r="E1055" i="21"/>
  <c r="O1053" i="21"/>
  <c r="P1053" i="21"/>
  <c r="Q1053" i="21"/>
  <c r="J1054" i="21"/>
  <c r="I1054" i="21"/>
  <c r="K1054" i="21"/>
  <c r="L1054" i="21"/>
  <c r="H1055" i="21"/>
  <c r="M1054" i="21"/>
  <c r="F1056" i="21"/>
  <c r="D1057" i="21"/>
  <c r="E1056" i="21"/>
  <c r="Q1054" i="21"/>
  <c r="O1054" i="21"/>
  <c r="P1054" i="21"/>
  <c r="L1055" i="21"/>
  <c r="J1055" i="21"/>
  <c r="I1055" i="21"/>
  <c r="M1055" i="21"/>
  <c r="H1056" i="21"/>
  <c r="K1055" i="21"/>
  <c r="F1057" i="21"/>
  <c r="D1058" i="21"/>
  <c r="E1057" i="21"/>
  <c r="P1055" i="21"/>
  <c r="Q1055" i="21"/>
  <c r="O1055" i="21"/>
  <c r="K1056" i="21"/>
  <c r="I1056" i="21"/>
  <c r="L1056" i="21"/>
  <c r="H1057" i="21"/>
  <c r="J1056" i="21"/>
  <c r="M1056" i="21"/>
  <c r="E1058" i="21"/>
  <c r="F1058" i="21"/>
  <c r="D1059" i="21"/>
  <c r="P1056" i="21"/>
  <c r="Q1056" i="21"/>
  <c r="O1056" i="21"/>
  <c r="I1057" i="21"/>
  <c r="M1057" i="21"/>
  <c r="L1057" i="21"/>
  <c r="K1057" i="21"/>
  <c r="H1058" i="21"/>
  <c r="J1057" i="21"/>
  <c r="F1059" i="21"/>
  <c r="E1059" i="21"/>
  <c r="D1060" i="21"/>
  <c r="P1057" i="21"/>
  <c r="Q1057" i="21"/>
  <c r="O1057" i="21"/>
  <c r="J1058" i="21"/>
  <c r="K1058" i="21"/>
  <c r="M1058" i="21"/>
  <c r="H1059" i="21"/>
  <c r="I1058" i="21"/>
  <c r="L1058" i="21"/>
  <c r="E1060" i="21"/>
  <c r="F1060" i="21"/>
  <c r="D1061" i="21"/>
  <c r="H1060" i="21"/>
  <c r="L1059" i="21"/>
  <c r="M1059" i="21"/>
  <c r="K1059" i="21"/>
  <c r="J1059" i="21"/>
  <c r="I1059" i="21"/>
  <c r="Q1058" i="21"/>
  <c r="O1058" i="21"/>
  <c r="P1058" i="21"/>
  <c r="D1062" i="21"/>
  <c r="E1061" i="21"/>
  <c r="F1061" i="21"/>
  <c r="K1060" i="21"/>
  <c r="H1061" i="21"/>
  <c r="M1060" i="21"/>
  <c r="I1060" i="21"/>
  <c r="L1060" i="21"/>
  <c r="J1060" i="21"/>
  <c r="P1059" i="21"/>
  <c r="Q1059" i="21"/>
  <c r="O1059" i="21"/>
  <c r="F1062" i="21"/>
  <c r="D1063" i="21"/>
  <c r="E1062" i="21"/>
  <c r="M1061" i="21"/>
  <c r="K1061" i="21"/>
  <c r="L1061" i="21"/>
  <c r="H1062" i="21"/>
  <c r="J1061" i="21"/>
  <c r="I1061" i="21"/>
  <c r="Q1060" i="21"/>
  <c r="P1060" i="21"/>
  <c r="O1060" i="21"/>
  <c r="E1063" i="21"/>
  <c r="F1063" i="21"/>
  <c r="D1064" i="21"/>
  <c r="J1062" i="21"/>
  <c r="H1063" i="21"/>
  <c r="I1062" i="21"/>
  <c r="M1062" i="21"/>
  <c r="L1062" i="21"/>
  <c r="K1062" i="21"/>
  <c r="Q1061" i="21"/>
  <c r="O1061" i="21"/>
  <c r="P1061" i="21"/>
  <c r="F1064" i="21"/>
  <c r="E1064" i="21"/>
  <c r="D1065" i="21"/>
  <c r="I1063" i="21"/>
  <c r="M1063" i="21"/>
  <c r="K1063" i="21"/>
  <c r="H1064" i="21"/>
  <c r="L1063" i="21"/>
  <c r="J1063" i="21"/>
  <c r="Q1062" i="21"/>
  <c r="P1062" i="21"/>
  <c r="O1062" i="21"/>
  <c r="F1065" i="21"/>
  <c r="D1066" i="21"/>
  <c r="E1065" i="21"/>
  <c r="O1063" i="21"/>
  <c r="Q1063" i="21"/>
  <c r="P1063" i="21"/>
  <c r="M1064" i="21"/>
  <c r="J1064" i="21"/>
  <c r="K1064" i="21"/>
  <c r="H1065" i="21"/>
  <c r="L1064" i="21"/>
  <c r="I1064" i="21"/>
  <c r="E1066" i="21"/>
  <c r="D1067" i="21"/>
  <c r="F1066" i="21"/>
  <c r="I1065" i="21"/>
  <c r="J1065" i="21"/>
  <c r="L1065" i="21"/>
  <c r="H1066" i="21"/>
  <c r="K1065" i="21"/>
  <c r="M1065" i="21"/>
  <c r="O1064" i="21"/>
  <c r="Q1064" i="21"/>
  <c r="P1064" i="21"/>
  <c r="D1068" i="21"/>
  <c r="F1067" i="21"/>
  <c r="E1067" i="21"/>
  <c r="P1065" i="21"/>
  <c r="O1065" i="21"/>
  <c r="Q1065" i="21"/>
  <c r="I1066" i="21"/>
  <c r="J1066" i="21"/>
  <c r="H1067" i="21"/>
  <c r="L1066" i="21"/>
  <c r="M1066" i="21"/>
  <c r="K1066" i="21"/>
  <c r="D1069" i="21"/>
  <c r="F1068" i="21"/>
  <c r="E1068" i="21"/>
  <c r="O1066" i="21"/>
  <c r="P1066" i="21"/>
  <c r="Q1066" i="21"/>
  <c r="I1067" i="21"/>
  <c r="L1067" i="21"/>
  <c r="J1067" i="21"/>
  <c r="M1067" i="21"/>
  <c r="H1068" i="21"/>
  <c r="K1067" i="21"/>
  <c r="F1069" i="21"/>
  <c r="E1069" i="21"/>
  <c r="D1070" i="21"/>
  <c r="Q1067" i="21"/>
  <c r="P1067" i="21"/>
  <c r="O1067" i="21"/>
  <c r="H1069" i="21"/>
  <c r="I1068" i="21"/>
  <c r="J1068" i="21"/>
  <c r="L1068" i="21"/>
  <c r="M1068" i="21"/>
  <c r="K1068" i="21"/>
  <c r="F1070" i="21"/>
  <c r="E1070" i="21"/>
  <c r="D1071" i="21"/>
  <c r="L1069" i="21"/>
  <c r="J1069" i="21"/>
  <c r="H1070" i="21"/>
  <c r="M1069" i="21"/>
  <c r="K1069" i="21"/>
  <c r="I1069" i="21"/>
  <c r="Q1068" i="21"/>
  <c r="O1068" i="21"/>
  <c r="P1068" i="21"/>
  <c r="F1071" i="21"/>
  <c r="E1071" i="21"/>
  <c r="D1072" i="21"/>
  <c r="I1070" i="21"/>
  <c r="M1070" i="21"/>
  <c r="K1070" i="21"/>
  <c r="J1070" i="21"/>
  <c r="H1071" i="21"/>
  <c r="L1070" i="21"/>
  <c r="O1069" i="21"/>
  <c r="Q1069" i="21"/>
  <c r="P1069" i="21"/>
  <c r="D1073" i="21"/>
  <c r="F1072" i="21"/>
  <c r="E1072" i="21"/>
  <c r="Q1070" i="21"/>
  <c r="O1070" i="21"/>
  <c r="P1070" i="21"/>
  <c r="M1071" i="21"/>
  <c r="H1072" i="21"/>
  <c r="K1071" i="21"/>
  <c r="L1071" i="21"/>
  <c r="I1071" i="21"/>
  <c r="J1071" i="21"/>
  <c r="F1073" i="21"/>
  <c r="D1074" i="21"/>
  <c r="E1073" i="21"/>
  <c r="L1072" i="21"/>
  <c r="H1073" i="21"/>
  <c r="K1072" i="21"/>
  <c r="J1072" i="21"/>
  <c r="M1072" i="21"/>
  <c r="I1072" i="21"/>
  <c r="O1071" i="21"/>
  <c r="Q1071" i="21"/>
  <c r="P1071" i="21"/>
  <c r="F1074" i="21"/>
  <c r="D1075" i="21"/>
  <c r="E1074" i="21"/>
  <c r="J1073" i="21"/>
  <c r="H1074" i="21"/>
  <c r="L1073" i="21"/>
  <c r="I1073" i="21"/>
  <c r="K1073" i="21"/>
  <c r="M1073" i="21"/>
  <c r="Q1072" i="21"/>
  <c r="P1072" i="21"/>
  <c r="O1072" i="21"/>
  <c r="F1075" i="21"/>
  <c r="D1076" i="21"/>
  <c r="E1075" i="21"/>
  <c r="H1075" i="21"/>
  <c r="M1074" i="21"/>
  <c r="J1074" i="21"/>
  <c r="K1074" i="21"/>
  <c r="L1074" i="21"/>
  <c r="I1074" i="21"/>
  <c r="P1073" i="21"/>
  <c r="Q1073" i="21"/>
  <c r="O1073" i="21"/>
  <c r="F1076" i="21"/>
  <c r="D1077" i="21"/>
  <c r="E1076" i="21"/>
  <c r="M1075" i="21"/>
  <c r="H1076" i="21"/>
  <c r="K1075" i="21"/>
  <c r="J1075" i="21"/>
  <c r="L1075" i="21"/>
  <c r="I1075" i="21"/>
  <c r="O1074" i="21"/>
  <c r="P1074" i="21"/>
  <c r="Q1074" i="21"/>
  <c r="F1077" i="21"/>
  <c r="E1077" i="21"/>
  <c r="D1078" i="21"/>
  <c r="I1076" i="21"/>
  <c r="K1076" i="21"/>
  <c r="L1076" i="21"/>
  <c r="M1076" i="21"/>
  <c r="H1077" i="21"/>
  <c r="J1076" i="21"/>
  <c r="P1075" i="21"/>
  <c r="Q1075" i="21"/>
  <c r="O1075" i="21"/>
  <c r="E1078" i="21"/>
  <c r="D1079" i="21"/>
  <c r="F1078" i="21"/>
  <c r="P1076" i="21"/>
  <c r="Q1076" i="21"/>
  <c r="O1076" i="21"/>
  <c r="J1077" i="21"/>
  <c r="K1077" i="21"/>
  <c r="M1077" i="21"/>
  <c r="H1078" i="21"/>
  <c r="L1077" i="21"/>
  <c r="I1077" i="21"/>
  <c r="D1080" i="21"/>
  <c r="F1079" i="21"/>
  <c r="E1079" i="21"/>
  <c r="L1078" i="21"/>
  <c r="M1078" i="21"/>
  <c r="I1078" i="21"/>
  <c r="J1078" i="21"/>
  <c r="K1078" i="21"/>
  <c r="H1079" i="21"/>
  <c r="O1077" i="21"/>
  <c r="Q1077" i="21"/>
  <c r="P1077" i="21"/>
  <c r="E1080" i="21"/>
  <c r="F1080" i="21"/>
  <c r="D1081" i="21"/>
  <c r="Q1078" i="21"/>
  <c r="O1078" i="21"/>
  <c r="P1078" i="21"/>
  <c r="H1080" i="21"/>
  <c r="J1079" i="21"/>
  <c r="M1079" i="21"/>
  <c r="K1079" i="21"/>
  <c r="L1079" i="21"/>
  <c r="I1079" i="21"/>
  <c r="E1081" i="21"/>
  <c r="F1081" i="21"/>
  <c r="D1082" i="21"/>
  <c r="K1080" i="21"/>
  <c r="L1080" i="21"/>
  <c r="H1081" i="21"/>
  <c r="J1080" i="21"/>
  <c r="I1080" i="21"/>
  <c r="M1080" i="21"/>
  <c r="P1079" i="21"/>
  <c r="O1079" i="21"/>
  <c r="Q1079" i="21"/>
  <c r="E1082" i="21"/>
  <c r="F1082" i="21"/>
  <c r="D1083" i="21"/>
  <c r="L1081" i="21"/>
  <c r="I1081" i="21"/>
  <c r="J1081" i="21"/>
  <c r="M1081" i="21"/>
  <c r="K1081" i="21"/>
  <c r="H1082" i="21"/>
  <c r="O1080" i="21"/>
  <c r="P1080" i="21"/>
  <c r="Q1080" i="21"/>
  <c r="D1084" i="21"/>
  <c r="E1083" i="21"/>
  <c r="F1083" i="21"/>
  <c r="P1081" i="21"/>
  <c r="O1081" i="21"/>
  <c r="Q1081" i="21"/>
  <c r="K1082" i="21"/>
  <c r="J1082" i="21"/>
  <c r="I1082" i="21"/>
  <c r="H1083" i="21"/>
  <c r="M1082" i="21"/>
  <c r="L1082" i="21"/>
  <c r="E1084" i="21"/>
  <c r="F1084" i="21"/>
  <c r="D1085" i="21"/>
  <c r="Q1082" i="21"/>
  <c r="P1082" i="21"/>
  <c r="O1082" i="21"/>
  <c r="K1083" i="21"/>
  <c r="H1084" i="21"/>
  <c r="L1083" i="21"/>
  <c r="M1083" i="21"/>
  <c r="I1083" i="21"/>
  <c r="J1083" i="21"/>
  <c r="D1086" i="21"/>
  <c r="E1085" i="21"/>
  <c r="F1085" i="21"/>
  <c r="J1084" i="21"/>
  <c r="I1084" i="21"/>
  <c r="M1084" i="21"/>
  <c r="H1085" i="21"/>
  <c r="K1084" i="21"/>
  <c r="L1084" i="21"/>
  <c r="O1083" i="21"/>
  <c r="P1083" i="21"/>
  <c r="Q1083" i="21"/>
  <c r="F1086" i="21"/>
  <c r="E1086" i="21"/>
  <c r="D1087" i="21"/>
  <c r="Q1084" i="21"/>
  <c r="P1084" i="21"/>
  <c r="O1084" i="21"/>
  <c r="J1085" i="21"/>
  <c r="I1085" i="21"/>
  <c r="K1085" i="21"/>
  <c r="L1085" i="21"/>
  <c r="H1086" i="21"/>
  <c r="M1085" i="21"/>
  <c r="F1087" i="21"/>
  <c r="D1088" i="21"/>
  <c r="E1087" i="21"/>
  <c r="P1085" i="21"/>
  <c r="O1085" i="21"/>
  <c r="Q1085" i="21"/>
  <c r="H1087" i="21"/>
  <c r="M1086" i="21"/>
  <c r="I1086" i="21"/>
  <c r="K1086" i="21"/>
  <c r="J1086" i="21"/>
  <c r="L1086" i="21"/>
  <c r="D1089" i="21"/>
  <c r="E1088" i="21"/>
  <c r="F1088" i="21"/>
  <c r="L1087" i="21"/>
  <c r="H1088" i="21"/>
  <c r="I1087" i="21"/>
  <c r="J1087" i="21"/>
  <c r="M1087" i="21"/>
  <c r="K1087" i="21"/>
  <c r="P1086" i="21"/>
  <c r="O1086" i="21"/>
  <c r="Q1086" i="21"/>
  <c r="D1090" i="21"/>
  <c r="F1089" i="21"/>
  <c r="E1089" i="21"/>
  <c r="I1088" i="21"/>
  <c r="H1089" i="21"/>
  <c r="M1088" i="21"/>
  <c r="J1088" i="21"/>
  <c r="K1088" i="21"/>
  <c r="L1088" i="21"/>
  <c r="P1087" i="21"/>
  <c r="O1087" i="21"/>
  <c r="Q1087" i="21"/>
  <c r="E1090" i="21"/>
  <c r="F1090" i="21"/>
  <c r="D1091" i="21"/>
  <c r="P1088" i="21"/>
  <c r="O1088" i="21"/>
  <c r="Q1088" i="21"/>
  <c r="J1089" i="21"/>
  <c r="K1089" i="21"/>
  <c r="I1089" i="21"/>
  <c r="M1089" i="21"/>
  <c r="H1090" i="21"/>
  <c r="L1089" i="21"/>
  <c r="D1092" i="21"/>
  <c r="E1091" i="21"/>
  <c r="F1091" i="21"/>
  <c r="P1089" i="21"/>
  <c r="O1089" i="21"/>
  <c r="Q1089" i="21"/>
  <c r="I1090" i="21"/>
  <c r="M1090" i="21"/>
  <c r="K1090" i="21"/>
  <c r="L1090" i="21"/>
  <c r="J1090" i="21"/>
  <c r="H1091" i="21"/>
  <c r="D1093" i="21"/>
  <c r="E1092" i="21"/>
  <c r="F1092" i="21"/>
  <c r="P1090" i="21"/>
  <c r="O1090" i="21"/>
  <c r="Q1090" i="21"/>
  <c r="M1091" i="21"/>
  <c r="J1091" i="21"/>
  <c r="I1091" i="21"/>
  <c r="H1092" i="21"/>
  <c r="K1091" i="21"/>
  <c r="L1091" i="21"/>
  <c r="D1094" i="21"/>
  <c r="F1093" i="21"/>
  <c r="E1093" i="21"/>
  <c r="O1091" i="21"/>
  <c r="P1091" i="21"/>
  <c r="Q1091" i="21"/>
  <c r="M1092" i="21"/>
  <c r="K1092" i="21"/>
  <c r="L1092" i="21"/>
  <c r="J1092" i="21"/>
  <c r="I1092" i="21"/>
  <c r="H1093" i="21"/>
  <c r="F1094" i="21"/>
  <c r="D1095" i="21"/>
  <c r="E1094" i="21"/>
  <c r="Q1092" i="21"/>
  <c r="O1092" i="21"/>
  <c r="P1092" i="21"/>
  <c r="L1093" i="21"/>
  <c r="H1094" i="21"/>
  <c r="I1093" i="21"/>
  <c r="K1093" i="21"/>
  <c r="J1093" i="21"/>
  <c r="M1093" i="21"/>
  <c r="D1096" i="21"/>
  <c r="F1095" i="21"/>
  <c r="E1095" i="21"/>
  <c r="H1095" i="21"/>
  <c r="M1094" i="21"/>
  <c r="K1094" i="21"/>
  <c r="I1094" i="21"/>
  <c r="L1094" i="21"/>
  <c r="J1094" i="21"/>
  <c r="O1093" i="21"/>
  <c r="P1093" i="21"/>
  <c r="Q1093" i="21"/>
  <c r="E1096" i="21"/>
  <c r="D1097" i="21"/>
  <c r="F1096" i="21"/>
  <c r="K1095" i="21"/>
  <c r="J1095" i="21"/>
  <c r="L1095" i="21"/>
  <c r="I1095" i="21"/>
  <c r="M1095" i="21"/>
  <c r="H1096" i="21"/>
  <c r="P1094" i="21"/>
  <c r="Q1094" i="21"/>
  <c r="O1094" i="21"/>
  <c r="F1097" i="21"/>
  <c r="D1098" i="21"/>
  <c r="E1097" i="21"/>
  <c r="O1095" i="21"/>
  <c r="Q1095" i="21"/>
  <c r="P1095" i="21"/>
  <c r="I1096" i="21"/>
  <c r="K1096" i="21"/>
  <c r="H1097" i="21"/>
  <c r="J1096" i="21"/>
  <c r="L1096" i="21"/>
  <c r="M1096" i="21"/>
  <c r="D1099" i="21"/>
  <c r="F1098" i="21"/>
  <c r="E1098" i="21"/>
  <c r="Q1096" i="21"/>
  <c r="O1096" i="21"/>
  <c r="P1096" i="21"/>
  <c r="K1097" i="21"/>
  <c r="J1097" i="21"/>
  <c r="H1098" i="21"/>
  <c r="I1097" i="21"/>
  <c r="M1097" i="21"/>
  <c r="L1097" i="21"/>
  <c r="D1100" i="21"/>
  <c r="F1099" i="21"/>
  <c r="E1099" i="21"/>
  <c r="K1098" i="21"/>
  <c r="I1098" i="21"/>
  <c r="H1099" i="21"/>
  <c r="L1098" i="21"/>
  <c r="M1098" i="21"/>
  <c r="J1098" i="21"/>
  <c r="Q1097" i="21"/>
  <c r="O1097" i="21"/>
  <c r="P1097" i="21"/>
  <c r="D1101" i="21"/>
  <c r="F1100" i="21"/>
  <c r="E1100" i="21"/>
  <c r="O1098" i="21"/>
  <c r="Q1098" i="21"/>
  <c r="P1098" i="21"/>
  <c r="L1099" i="21"/>
  <c r="I1099" i="21"/>
  <c r="J1099" i="21"/>
  <c r="K1099" i="21"/>
  <c r="H1100" i="21"/>
  <c r="M1099" i="21"/>
  <c r="D1102" i="21"/>
  <c r="E1101" i="21"/>
  <c r="F1101" i="21"/>
  <c r="P1099" i="21"/>
  <c r="O1099" i="21"/>
  <c r="Q1099" i="21"/>
  <c r="I1100" i="21"/>
  <c r="H1101" i="21"/>
  <c r="M1100" i="21"/>
  <c r="K1100" i="21"/>
  <c r="L1100" i="21"/>
  <c r="J1100" i="21"/>
  <c r="F1102" i="21"/>
  <c r="E1102" i="21"/>
  <c r="D1103" i="21"/>
  <c r="P1100" i="21"/>
  <c r="O1100" i="21"/>
  <c r="Q1100" i="21"/>
  <c r="M1101" i="21"/>
  <c r="L1101" i="21"/>
  <c r="K1101" i="21"/>
  <c r="I1101" i="21"/>
  <c r="J1101" i="21"/>
  <c r="H1102" i="21"/>
  <c r="E1103" i="21"/>
  <c r="F1103" i="21"/>
  <c r="D1104" i="21"/>
  <c r="P1101" i="21"/>
  <c r="Q1101" i="21"/>
  <c r="O1101" i="21"/>
  <c r="I1102" i="21"/>
  <c r="K1102" i="21"/>
  <c r="H1103" i="21"/>
  <c r="L1102" i="21"/>
  <c r="M1102" i="21"/>
  <c r="J1102" i="21"/>
  <c r="F1104" i="21"/>
  <c r="E1104" i="21"/>
  <c r="D1105" i="21"/>
  <c r="O1102" i="21"/>
  <c r="Q1102" i="21"/>
  <c r="P1102" i="21"/>
  <c r="I1103" i="21"/>
  <c r="H1104" i="21"/>
  <c r="M1103" i="21"/>
  <c r="J1103" i="21"/>
  <c r="L1103" i="21"/>
  <c r="K1103" i="21"/>
  <c r="F1105" i="21"/>
  <c r="E1105" i="21"/>
  <c r="D1106" i="21"/>
  <c r="Q1103" i="21"/>
  <c r="O1103" i="21"/>
  <c r="P1103" i="21"/>
  <c r="I1104" i="21"/>
  <c r="J1104" i="21"/>
  <c r="H1105" i="21"/>
  <c r="K1104" i="21"/>
  <c r="M1104" i="21"/>
  <c r="L1104" i="21"/>
  <c r="D1107" i="21"/>
  <c r="E1106" i="21"/>
  <c r="F1106" i="21"/>
  <c r="P1104" i="21"/>
  <c r="O1104" i="21"/>
  <c r="Q1104" i="21"/>
  <c r="J1105" i="21"/>
  <c r="K1105" i="21"/>
  <c r="L1105" i="21"/>
  <c r="M1105" i="21"/>
  <c r="H1106" i="21"/>
  <c r="I1105" i="21"/>
  <c r="D1108" i="21"/>
  <c r="E1107" i="21"/>
  <c r="F1107" i="21"/>
  <c r="I1106" i="21"/>
  <c r="H1107" i="21"/>
  <c r="K1106" i="21"/>
  <c r="L1106" i="21"/>
  <c r="M1106" i="21"/>
  <c r="J1106" i="21"/>
  <c r="Q1105" i="21"/>
  <c r="P1105" i="21"/>
  <c r="O1105" i="21"/>
  <c r="D1109" i="21"/>
  <c r="F1108" i="21"/>
  <c r="E1108" i="21"/>
  <c r="Q1106" i="21"/>
  <c r="P1106" i="21"/>
  <c r="O1106" i="21"/>
  <c r="K1107" i="21"/>
  <c r="J1107" i="21"/>
  <c r="M1107" i="21"/>
  <c r="H1108" i="21"/>
  <c r="L1107" i="21"/>
  <c r="I1107" i="21"/>
  <c r="D1110" i="21"/>
  <c r="F1109" i="21"/>
  <c r="E1109" i="21"/>
  <c r="J1108" i="21"/>
  <c r="M1108" i="21"/>
  <c r="K1108" i="21"/>
  <c r="H1109" i="21"/>
  <c r="L1108" i="21"/>
  <c r="I1108" i="21"/>
  <c r="O1107" i="21"/>
  <c r="Q1107" i="21"/>
  <c r="P1107" i="21"/>
  <c r="F1110" i="21"/>
  <c r="D1111" i="21"/>
  <c r="E1110" i="21"/>
  <c r="I1109" i="21"/>
  <c r="K1109" i="21"/>
  <c r="L1109" i="21"/>
  <c r="J1109" i="21"/>
  <c r="H1110" i="21"/>
  <c r="M1109" i="21"/>
  <c r="O1108" i="21"/>
  <c r="Q1108" i="21"/>
  <c r="P1108" i="21"/>
  <c r="D1112" i="21"/>
  <c r="E1111" i="21"/>
  <c r="F1111" i="21"/>
  <c r="P1109" i="21"/>
  <c r="Q1109" i="21"/>
  <c r="O1109" i="21"/>
  <c r="L1110" i="21"/>
  <c r="I1110" i="21"/>
  <c r="J1110" i="21"/>
  <c r="H1111" i="21"/>
  <c r="K1110" i="21"/>
  <c r="M1110" i="21"/>
  <c r="F1112" i="21"/>
  <c r="D1113" i="21"/>
  <c r="E1112" i="21"/>
  <c r="Q1110" i="21"/>
  <c r="P1110" i="21"/>
  <c r="O1110" i="21"/>
  <c r="H1112" i="21"/>
  <c r="L1111" i="21"/>
  <c r="J1111" i="21"/>
  <c r="M1111" i="21"/>
  <c r="K1111" i="21"/>
  <c r="I1111" i="21"/>
  <c r="E1113" i="21"/>
  <c r="D1114" i="21"/>
  <c r="F1113" i="21"/>
  <c r="J1112" i="21"/>
  <c r="I1112" i="21"/>
  <c r="M1112" i="21"/>
  <c r="H1113" i="21"/>
  <c r="K1112" i="21"/>
  <c r="L1112" i="21"/>
  <c r="P1111" i="21"/>
  <c r="O1111" i="21"/>
  <c r="Q1111" i="21"/>
  <c r="F1114" i="21"/>
  <c r="E1114" i="21"/>
  <c r="D1115" i="21"/>
  <c r="O1112" i="21"/>
  <c r="P1112" i="21"/>
  <c r="Q1112" i="21"/>
  <c r="K1113" i="21"/>
  <c r="L1113" i="21"/>
  <c r="H1114" i="21"/>
  <c r="I1113" i="21"/>
  <c r="M1113" i="21"/>
  <c r="J1113" i="21"/>
  <c r="F1115" i="21"/>
  <c r="E1115" i="21"/>
  <c r="D1116" i="21"/>
  <c r="K1114" i="21"/>
  <c r="H1115" i="21"/>
  <c r="L1114" i="21"/>
  <c r="M1114" i="21"/>
  <c r="I1114" i="21"/>
  <c r="J1114" i="21"/>
  <c r="Q1113" i="21"/>
  <c r="P1113" i="21"/>
  <c r="O1113" i="21"/>
  <c r="D1117" i="21"/>
  <c r="E1116" i="21"/>
  <c r="F1116" i="21"/>
  <c r="M1115" i="21"/>
  <c r="L1115" i="21"/>
  <c r="H1116" i="21"/>
  <c r="I1115" i="21"/>
  <c r="J1115" i="21"/>
  <c r="K1115" i="21"/>
  <c r="O1114" i="21"/>
  <c r="Q1114" i="21"/>
  <c r="P1114" i="21"/>
  <c r="E1117" i="21"/>
  <c r="D1118" i="21"/>
  <c r="F1117" i="21"/>
  <c r="M1116" i="21"/>
  <c r="L1116" i="21"/>
  <c r="H1117" i="21"/>
  <c r="I1116" i="21"/>
  <c r="K1116" i="21"/>
  <c r="J1116" i="21"/>
  <c r="O1115" i="21"/>
  <c r="P1115" i="21"/>
  <c r="Q1115" i="21"/>
  <c r="E1118" i="21"/>
  <c r="F1118" i="21"/>
  <c r="D1119" i="21"/>
  <c r="H1118" i="21"/>
  <c r="M1117" i="21"/>
  <c r="L1117" i="21"/>
  <c r="J1117" i="21"/>
  <c r="K1117" i="21"/>
  <c r="I1117" i="21"/>
  <c r="O1116" i="21"/>
  <c r="P1116" i="21"/>
  <c r="Q1116" i="21"/>
  <c r="F1119" i="21"/>
  <c r="D1120" i="21"/>
  <c r="E1119" i="21"/>
  <c r="I1118" i="21"/>
  <c r="H1119" i="21"/>
  <c r="M1118" i="21"/>
  <c r="L1118" i="21"/>
  <c r="J1118" i="21"/>
  <c r="K1118" i="21"/>
  <c r="P1117" i="21"/>
  <c r="Q1117" i="21"/>
  <c r="O1117" i="21"/>
  <c r="D1121" i="21"/>
  <c r="F1120" i="21"/>
  <c r="E1120" i="21"/>
  <c r="Q1118" i="21"/>
  <c r="O1118" i="21"/>
  <c r="P1118" i="21"/>
  <c r="L1119" i="21"/>
  <c r="K1119" i="21"/>
  <c r="J1119" i="21"/>
  <c r="I1119" i="21"/>
  <c r="M1119" i="21"/>
  <c r="H1120" i="21"/>
  <c r="F1121" i="21"/>
  <c r="E1121" i="21"/>
  <c r="D1122" i="21"/>
  <c r="O1119" i="21"/>
  <c r="P1119" i="21"/>
  <c r="Q1119" i="21"/>
  <c r="K1120" i="21"/>
  <c r="H1121" i="21"/>
  <c r="I1120" i="21"/>
  <c r="J1120" i="21"/>
  <c r="M1120" i="21"/>
  <c r="L1120" i="21"/>
  <c r="F1122" i="21"/>
  <c r="E1122" i="21"/>
  <c r="D1123" i="21"/>
  <c r="H1122" i="21"/>
  <c r="J1121" i="21"/>
  <c r="I1121" i="21"/>
  <c r="K1121" i="21"/>
  <c r="M1121" i="21"/>
  <c r="L1121" i="21"/>
  <c r="O1120" i="21"/>
  <c r="Q1120" i="21"/>
  <c r="P1120" i="21"/>
  <c r="F1123" i="21"/>
  <c r="D1124" i="21"/>
  <c r="E1123" i="21"/>
  <c r="L1122" i="21"/>
  <c r="J1122" i="21"/>
  <c r="I1122" i="21"/>
  <c r="K1122" i="21"/>
  <c r="H1123" i="21"/>
  <c r="M1122" i="21"/>
  <c r="Q1121" i="21"/>
  <c r="O1121" i="21"/>
  <c r="P1121" i="21"/>
  <c r="E1124" i="21"/>
  <c r="F1124" i="21"/>
  <c r="D1125" i="21"/>
  <c r="O1122" i="21"/>
  <c r="Q1122" i="21"/>
  <c r="P1122" i="21"/>
  <c r="H1124" i="21"/>
  <c r="J1123" i="21"/>
  <c r="I1123" i="21"/>
  <c r="M1123" i="21"/>
  <c r="L1123" i="21"/>
  <c r="K1123" i="21"/>
  <c r="F1125" i="21"/>
  <c r="D1126" i="21"/>
  <c r="E1125" i="21"/>
  <c r="K1124" i="21"/>
  <c r="J1124" i="21"/>
  <c r="H1125" i="21"/>
  <c r="M1124" i="21"/>
  <c r="L1124" i="21"/>
  <c r="I1124" i="21"/>
  <c r="P1123" i="21"/>
  <c r="Q1123" i="21"/>
  <c r="O1123" i="21"/>
  <c r="E1126" i="21"/>
  <c r="F1126" i="21"/>
  <c r="D1127" i="21"/>
  <c r="I1125" i="21"/>
  <c r="H1126" i="21"/>
  <c r="M1125" i="21"/>
  <c r="J1125" i="21"/>
  <c r="K1125" i="21"/>
  <c r="L1125" i="21"/>
  <c r="O1124" i="21"/>
  <c r="P1124" i="21"/>
  <c r="Q1124" i="21"/>
  <c r="D1128" i="21"/>
  <c r="E1127" i="21"/>
  <c r="F1127" i="21"/>
  <c r="Q1125" i="21"/>
  <c r="O1125" i="21"/>
  <c r="P1125" i="21"/>
  <c r="K1126" i="21"/>
  <c r="M1126" i="21"/>
  <c r="I1126" i="21"/>
  <c r="L1126" i="21"/>
  <c r="J1126" i="21"/>
  <c r="H1127" i="21"/>
  <c r="F1128" i="21"/>
  <c r="D1129" i="21"/>
  <c r="E1128" i="21"/>
  <c r="O1126" i="21"/>
  <c r="P1126" i="21"/>
  <c r="Q1126" i="21"/>
  <c r="H1128" i="21"/>
  <c r="M1127" i="21"/>
  <c r="L1127" i="21"/>
  <c r="J1127" i="21"/>
  <c r="K1127" i="21"/>
  <c r="I1127" i="21"/>
  <c r="D1130" i="21"/>
  <c r="E1129" i="21"/>
  <c r="F1129" i="21"/>
  <c r="L1128" i="21"/>
  <c r="H1129" i="21"/>
  <c r="I1128" i="21"/>
  <c r="K1128" i="21"/>
  <c r="J1128" i="21"/>
  <c r="M1128" i="21"/>
  <c r="P1127" i="21"/>
  <c r="O1127" i="21"/>
  <c r="Q1127" i="21"/>
  <c r="F1130" i="21"/>
  <c r="E1130" i="21"/>
  <c r="D1131" i="21"/>
  <c r="H1130" i="21"/>
  <c r="K1129" i="21"/>
  <c r="L1129" i="21"/>
  <c r="I1129" i="21"/>
  <c r="M1129" i="21"/>
  <c r="J1129" i="21"/>
  <c r="P1128" i="21"/>
  <c r="O1128" i="21"/>
  <c r="Q1128" i="21"/>
  <c r="D1132" i="21"/>
  <c r="F1131" i="21"/>
  <c r="E1131" i="21"/>
  <c r="L1130" i="21"/>
  <c r="J1130" i="21"/>
  <c r="M1130" i="21"/>
  <c r="K1130" i="21"/>
  <c r="H1131" i="21"/>
  <c r="I1130" i="21"/>
  <c r="O1129" i="21"/>
  <c r="Q1129" i="21"/>
  <c r="P1129" i="21"/>
  <c r="E1132" i="21"/>
  <c r="D1133" i="21"/>
  <c r="F1132" i="21"/>
  <c r="L1131" i="21"/>
  <c r="J1131" i="21"/>
  <c r="M1131" i="21"/>
  <c r="K1131" i="21"/>
  <c r="H1132" i="21"/>
  <c r="I1131" i="21"/>
  <c r="Q1130" i="21"/>
  <c r="O1130" i="21"/>
  <c r="P1130" i="21"/>
  <c r="D1134" i="21"/>
  <c r="F1133" i="21"/>
  <c r="E1133" i="21"/>
  <c r="K1132" i="21"/>
  <c r="M1132" i="21"/>
  <c r="I1132" i="21"/>
  <c r="L1132" i="21"/>
  <c r="H1133" i="21"/>
  <c r="J1132" i="21"/>
  <c r="O1131" i="21"/>
  <c r="Q1131" i="21"/>
  <c r="P1131" i="21"/>
  <c r="E1134" i="21"/>
  <c r="F1134" i="21"/>
  <c r="D1135" i="21"/>
  <c r="O1132" i="21"/>
  <c r="P1132" i="21"/>
  <c r="Q1132" i="21"/>
  <c r="K1133" i="21"/>
  <c r="J1133" i="21"/>
  <c r="M1133" i="21"/>
  <c r="H1134" i="21"/>
  <c r="L1133" i="21"/>
  <c r="I1133" i="21"/>
  <c r="F1135" i="21"/>
  <c r="E1135" i="21"/>
  <c r="D1136" i="21"/>
  <c r="L1134" i="21"/>
  <c r="M1134" i="21"/>
  <c r="I1134" i="21"/>
  <c r="H1135" i="21"/>
  <c r="K1134" i="21"/>
  <c r="J1134" i="21"/>
  <c r="P1133" i="21"/>
  <c r="Q1133" i="21"/>
  <c r="O1133" i="21"/>
  <c r="E1136" i="21"/>
  <c r="F1136" i="21"/>
  <c r="D1137" i="21"/>
  <c r="Q1134" i="21"/>
  <c r="O1134" i="21"/>
  <c r="P1134" i="21"/>
  <c r="K1135" i="21"/>
  <c r="M1135" i="21"/>
  <c r="I1135" i="21"/>
  <c r="H1136" i="21"/>
  <c r="L1135" i="21"/>
  <c r="J1135" i="21"/>
  <c r="D1138" i="21"/>
  <c r="E1137" i="21"/>
  <c r="F1137" i="21"/>
  <c r="Q1135" i="21"/>
  <c r="O1135" i="21"/>
  <c r="P1135" i="21"/>
  <c r="I1136" i="21"/>
  <c r="M1136" i="21"/>
  <c r="H1137" i="21"/>
  <c r="L1136" i="21"/>
  <c r="J1136" i="21"/>
  <c r="K1136" i="21"/>
  <c r="F1138" i="21"/>
  <c r="D1139" i="21"/>
  <c r="E1138" i="21"/>
  <c r="Q1136" i="21"/>
  <c r="O1136" i="21"/>
  <c r="P1136" i="21"/>
  <c r="I1137" i="21"/>
  <c r="J1137" i="21"/>
  <c r="M1137" i="21"/>
  <c r="L1137" i="21"/>
  <c r="K1137" i="21"/>
  <c r="H1138" i="21"/>
  <c r="D1140" i="21"/>
  <c r="F1139" i="21"/>
  <c r="E1139" i="21"/>
  <c r="Q1137" i="21"/>
  <c r="O1137" i="21"/>
  <c r="P1137" i="21"/>
  <c r="J1138" i="21"/>
  <c r="K1138" i="21"/>
  <c r="H1139" i="21"/>
  <c r="M1138" i="21"/>
  <c r="L1138" i="21"/>
  <c r="I1138" i="21"/>
  <c r="E1140" i="21"/>
  <c r="F1140" i="21"/>
  <c r="D1141" i="21"/>
  <c r="L1139" i="21"/>
  <c r="M1139" i="21"/>
  <c r="K1139" i="21"/>
  <c r="I1139" i="21"/>
  <c r="H1140" i="21"/>
  <c r="J1139" i="21"/>
  <c r="Q1138" i="21"/>
  <c r="O1138" i="21"/>
  <c r="P1138" i="21"/>
  <c r="F1141" i="21"/>
  <c r="D1142" i="21"/>
  <c r="E1141" i="21"/>
  <c r="O1139" i="21"/>
  <c r="Q1139" i="21"/>
  <c r="P1139" i="21"/>
  <c r="M1140" i="21"/>
  <c r="L1140" i="21"/>
  <c r="K1140" i="21"/>
  <c r="H1141" i="21"/>
  <c r="I1140" i="21"/>
  <c r="J1140" i="21"/>
  <c r="F1142" i="21"/>
  <c r="E1142" i="21"/>
  <c r="D1143" i="21"/>
  <c r="K1141" i="21"/>
  <c r="J1141" i="21"/>
  <c r="H1142" i="21"/>
  <c r="I1141" i="21"/>
  <c r="L1141" i="21"/>
  <c r="M1141" i="21"/>
  <c r="Q1140" i="21"/>
  <c r="O1140" i="21"/>
  <c r="P1140" i="21"/>
  <c r="D1144" i="21"/>
  <c r="F1143" i="21"/>
  <c r="E1143" i="21"/>
  <c r="M1142" i="21"/>
  <c r="I1142" i="21"/>
  <c r="H1143" i="21"/>
  <c r="J1142" i="21"/>
  <c r="L1142" i="21"/>
  <c r="K1142" i="21"/>
  <c r="O1141" i="21"/>
  <c r="Q1141" i="21"/>
  <c r="P1141" i="21"/>
  <c r="E1144" i="21"/>
  <c r="D1145" i="21"/>
  <c r="F1144" i="21"/>
  <c r="Q1142" i="21"/>
  <c r="O1142" i="21"/>
  <c r="P1142" i="21"/>
  <c r="H1144" i="21"/>
  <c r="L1143" i="21"/>
  <c r="I1143" i="21"/>
  <c r="K1143" i="21"/>
  <c r="M1143" i="21"/>
  <c r="J1143" i="21"/>
  <c r="F1145" i="21"/>
  <c r="D1146" i="21"/>
  <c r="E1145" i="21"/>
  <c r="H1145" i="21"/>
  <c r="K1144" i="21"/>
  <c r="M1144" i="21"/>
  <c r="L1144" i="21"/>
  <c r="I1144" i="21"/>
  <c r="J1144" i="21"/>
  <c r="O1143" i="21"/>
  <c r="P1143" i="21"/>
  <c r="Q1143" i="21"/>
  <c r="F1146" i="21"/>
  <c r="E1146" i="21"/>
  <c r="D1147" i="21"/>
  <c r="K1145" i="21"/>
  <c r="J1145" i="21"/>
  <c r="H1146" i="21"/>
  <c r="I1145" i="21"/>
  <c r="M1145" i="21"/>
  <c r="L1145" i="21"/>
  <c r="O1144" i="21"/>
  <c r="P1144" i="21"/>
  <c r="Q1144" i="21"/>
  <c r="D1148" i="21"/>
  <c r="F1147" i="21"/>
  <c r="E1147" i="21"/>
  <c r="L1146" i="21"/>
  <c r="I1146" i="21"/>
  <c r="H1147" i="21"/>
  <c r="J1146" i="21"/>
  <c r="K1146" i="21"/>
  <c r="M1146" i="21"/>
  <c r="P1145" i="21"/>
  <c r="O1145" i="21"/>
  <c r="Q1145" i="21"/>
  <c r="F1148" i="21"/>
  <c r="D1149" i="21"/>
  <c r="E1148" i="21"/>
  <c r="P1146" i="21"/>
  <c r="O1146" i="21"/>
  <c r="Q1146" i="21"/>
  <c r="M1147" i="21"/>
  <c r="K1147" i="21"/>
  <c r="H1148" i="21"/>
  <c r="L1147" i="21"/>
  <c r="J1147" i="21"/>
  <c r="I1147" i="21"/>
  <c r="E1149" i="21"/>
  <c r="D1150" i="21"/>
  <c r="F1149" i="21"/>
  <c r="I1148" i="21"/>
  <c r="K1148" i="21"/>
  <c r="J1148" i="21"/>
  <c r="M1148" i="21"/>
  <c r="H1149" i="21"/>
  <c r="L1148" i="21"/>
  <c r="Q1147" i="21"/>
  <c r="O1147" i="21"/>
  <c r="P1147" i="21"/>
  <c r="E1150" i="21"/>
  <c r="D1151" i="21"/>
  <c r="F1150" i="21"/>
  <c r="P1148" i="21"/>
  <c r="Q1148" i="21"/>
  <c r="O1148" i="21"/>
  <c r="K1149" i="21"/>
  <c r="I1149" i="21"/>
  <c r="H1150" i="21"/>
  <c r="J1149" i="21"/>
  <c r="M1149" i="21"/>
  <c r="L1149" i="21"/>
  <c r="D1152" i="21"/>
  <c r="F1151" i="21"/>
  <c r="E1151" i="21"/>
  <c r="P1149" i="21"/>
  <c r="O1149" i="21"/>
  <c r="Q1149" i="21"/>
  <c r="M1150" i="21"/>
  <c r="L1150" i="21"/>
  <c r="K1150" i="21"/>
  <c r="I1150" i="21"/>
  <c r="H1151" i="21"/>
  <c r="J1150" i="21"/>
  <c r="E1152" i="21"/>
  <c r="D1153" i="21"/>
  <c r="F1152" i="21"/>
  <c r="Q1150" i="21"/>
  <c r="O1150" i="21"/>
  <c r="P1150" i="21"/>
  <c r="H1152" i="21"/>
  <c r="L1151" i="21"/>
  <c r="I1151" i="21"/>
  <c r="K1151" i="21"/>
  <c r="J1151" i="21"/>
  <c r="M1151" i="21"/>
  <c r="E1153" i="21"/>
  <c r="D1154" i="21"/>
  <c r="F1153" i="21"/>
  <c r="H1153" i="21"/>
  <c r="M1152" i="21"/>
  <c r="I1152" i="21"/>
  <c r="K1152" i="21"/>
  <c r="L1152" i="21"/>
  <c r="J1152" i="21"/>
  <c r="Q1151" i="21"/>
  <c r="P1151" i="21"/>
  <c r="O1151" i="21"/>
  <c r="F1154" i="21"/>
  <c r="D1155" i="21"/>
  <c r="E1154" i="21"/>
  <c r="I1153" i="21"/>
  <c r="H1154" i="21"/>
  <c r="K1153" i="21"/>
  <c r="L1153" i="21"/>
  <c r="J1153" i="21"/>
  <c r="M1153" i="21"/>
  <c r="Q1152" i="21"/>
  <c r="O1152" i="21"/>
  <c r="P1152" i="21"/>
  <c r="E1155" i="21"/>
  <c r="D1156" i="21"/>
  <c r="F1155" i="21"/>
  <c r="Q1153" i="21"/>
  <c r="O1153" i="21"/>
  <c r="P1153" i="21"/>
  <c r="J1154" i="21"/>
  <c r="K1154" i="21"/>
  <c r="I1154" i="21"/>
  <c r="M1154" i="21"/>
  <c r="H1155" i="21"/>
  <c r="L1154" i="21"/>
  <c r="E1156" i="21"/>
  <c r="F1156" i="21"/>
  <c r="D1157" i="21"/>
  <c r="O1154" i="21"/>
  <c r="Q1154" i="21"/>
  <c r="P1154" i="21"/>
  <c r="H1156" i="21"/>
  <c r="J1155" i="21"/>
  <c r="I1155" i="21"/>
  <c r="K1155" i="21"/>
  <c r="M1155" i="21"/>
  <c r="L1155" i="21"/>
  <c r="E1157" i="21"/>
  <c r="D1158" i="21"/>
  <c r="F1157" i="21"/>
  <c r="M1156" i="21"/>
  <c r="H1157" i="21"/>
  <c r="K1156" i="21"/>
  <c r="J1156" i="21"/>
  <c r="I1156" i="21"/>
  <c r="L1156" i="21"/>
  <c r="P1155" i="21"/>
  <c r="O1155" i="21"/>
  <c r="Q1155" i="21"/>
  <c r="F1158" i="21"/>
  <c r="D1159" i="21"/>
  <c r="E1158" i="21"/>
  <c r="M1157" i="21"/>
  <c r="I1157" i="21"/>
  <c r="H1158" i="21"/>
  <c r="K1157" i="21"/>
  <c r="L1157" i="21"/>
  <c r="J1157" i="21"/>
  <c r="O1156" i="21"/>
  <c r="P1156" i="21"/>
  <c r="Q1156" i="21"/>
  <c r="E1159" i="21"/>
  <c r="D1160" i="21"/>
  <c r="F1159" i="21"/>
  <c r="O1157" i="21"/>
  <c r="P1157" i="21"/>
  <c r="Q1157" i="21"/>
  <c r="H1159" i="21"/>
  <c r="J1158" i="21"/>
  <c r="L1158" i="21"/>
  <c r="K1158" i="21"/>
  <c r="I1158" i="21"/>
  <c r="M1158" i="21"/>
  <c r="E1160" i="21"/>
  <c r="D1161" i="21"/>
  <c r="F1160" i="21"/>
  <c r="I1159" i="21"/>
  <c r="J1159" i="21"/>
  <c r="M1159" i="21"/>
  <c r="K1159" i="21"/>
  <c r="L1159" i="21"/>
  <c r="H1160" i="21"/>
  <c r="Q1158" i="21"/>
  <c r="O1158" i="21"/>
  <c r="P1158" i="21"/>
  <c r="F1161" i="21"/>
  <c r="D1162" i="21"/>
  <c r="E1161" i="21"/>
  <c r="O1159" i="21"/>
  <c r="Q1159" i="21"/>
  <c r="P1159" i="21"/>
  <c r="K1160" i="21"/>
  <c r="L1160" i="21"/>
  <c r="M1160" i="21"/>
  <c r="I1160" i="21"/>
  <c r="J1160" i="21"/>
  <c r="H1161" i="21"/>
  <c r="F1162" i="21"/>
  <c r="D1163" i="21"/>
  <c r="E1162" i="21"/>
  <c r="P1160" i="21"/>
  <c r="O1160" i="21"/>
  <c r="Q1160" i="21"/>
  <c r="K1161" i="21"/>
  <c r="H1162" i="21"/>
  <c r="L1161" i="21"/>
  <c r="M1161" i="21"/>
  <c r="J1161" i="21"/>
  <c r="I1161" i="21"/>
  <c r="E1163" i="21"/>
  <c r="D1164" i="21"/>
  <c r="F1163" i="21"/>
  <c r="J1162" i="21"/>
  <c r="I1162" i="21"/>
  <c r="M1162" i="21"/>
  <c r="K1162" i="21"/>
  <c r="L1162" i="21"/>
  <c r="H1163" i="21"/>
  <c r="P1161" i="21"/>
  <c r="Q1161" i="21"/>
  <c r="O1161" i="21"/>
  <c r="F1164" i="21"/>
  <c r="E1164" i="21"/>
  <c r="D1165" i="21"/>
  <c r="O1162" i="21"/>
  <c r="Q1162" i="21"/>
  <c r="P1162" i="21"/>
  <c r="J1163" i="21"/>
  <c r="H1164" i="21"/>
  <c r="M1163" i="21"/>
  <c r="I1163" i="21"/>
  <c r="L1163" i="21"/>
  <c r="K1163" i="21"/>
  <c r="F1165" i="21"/>
  <c r="D1166" i="21"/>
  <c r="E1165" i="21"/>
  <c r="K1164" i="21"/>
  <c r="J1164" i="21"/>
  <c r="I1164" i="21"/>
  <c r="L1164" i="21"/>
  <c r="H1165" i="21"/>
  <c r="M1164" i="21"/>
  <c r="O1163" i="21"/>
  <c r="Q1163" i="21"/>
  <c r="P1163" i="21"/>
  <c r="F1166" i="21"/>
  <c r="D1167" i="21"/>
  <c r="E1166" i="21"/>
  <c r="O1164" i="21"/>
  <c r="P1164" i="21"/>
  <c r="Q1164" i="21"/>
  <c r="K1165" i="21"/>
  <c r="J1165" i="21"/>
  <c r="L1165" i="21"/>
  <c r="H1166" i="21"/>
  <c r="M1165" i="21"/>
  <c r="I1165" i="21"/>
  <c r="F1167" i="21"/>
  <c r="D1168" i="21"/>
  <c r="E1167" i="21"/>
  <c r="H1167" i="21"/>
  <c r="I1166" i="21"/>
  <c r="L1166" i="21"/>
  <c r="M1166" i="21"/>
  <c r="J1166" i="21"/>
  <c r="K1166" i="21"/>
  <c r="Q1165" i="21"/>
  <c r="P1165" i="21"/>
  <c r="O1165" i="21"/>
  <c r="D1169" i="21"/>
  <c r="F1168" i="21"/>
  <c r="E1168" i="21"/>
  <c r="K1167" i="21"/>
  <c r="J1167" i="21"/>
  <c r="L1167" i="21"/>
  <c r="I1167" i="21"/>
  <c r="H1168" i="21"/>
  <c r="M1167" i="21"/>
  <c r="O1166" i="21"/>
  <c r="P1166" i="21"/>
  <c r="Q1166" i="21"/>
  <c r="E1169" i="21"/>
  <c r="F1169" i="21"/>
  <c r="D1170" i="21"/>
  <c r="P1167" i="21"/>
  <c r="Q1167" i="21"/>
  <c r="O1167" i="21"/>
  <c r="J1168" i="21"/>
  <c r="H1169" i="21"/>
  <c r="K1168" i="21"/>
  <c r="L1168" i="21"/>
  <c r="I1168" i="21"/>
  <c r="M1168" i="21"/>
  <c r="E1170" i="21"/>
  <c r="F1170" i="21"/>
  <c r="D1171" i="21"/>
  <c r="K1169" i="21"/>
  <c r="L1169" i="21"/>
  <c r="H1170" i="21"/>
  <c r="J1169" i="21"/>
  <c r="M1169" i="21"/>
  <c r="I1169" i="21"/>
  <c r="P1168" i="21"/>
  <c r="Q1168" i="21"/>
  <c r="O1168" i="21"/>
  <c r="E1171" i="21"/>
  <c r="D1172" i="21"/>
  <c r="F1171" i="21"/>
  <c r="J1170" i="21"/>
  <c r="H1171" i="21"/>
  <c r="K1170" i="21"/>
  <c r="L1170" i="21"/>
  <c r="I1170" i="21"/>
  <c r="M1170" i="21"/>
  <c r="P1169" i="21"/>
  <c r="Q1169" i="21"/>
  <c r="O1169" i="21"/>
  <c r="F1172" i="21"/>
  <c r="D1173" i="21"/>
  <c r="E1172" i="21"/>
  <c r="I1171" i="21"/>
  <c r="K1171" i="21"/>
  <c r="L1171" i="21"/>
  <c r="H1172" i="21"/>
  <c r="M1171" i="21"/>
  <c r="J1171" i="21"/>
  <c r="Q1170" i="21"/>
  <c r="O1170" i="21"/>
  <c r="P1170" i="21"/>
  <c r="E1173" i="21"/>
  <c r="D1174" i="21"/>
  <c r="F1173" i="21"/>
  <c r="P1171" i="21"/>
  <c r="O1171" i="21"/>
  <c r="Q1171" i="21"/>
  <c r="J1172" i="21"/>
  <c r="H1173" i="21"/>
  <c r="L1172" i="21"/>
  <c r="K1172" i="21"/>
  <c r="I1172" i="21"/>
  <c r="M1172" i="21"/>
  <c r="E1174" i="21"/>
  <c r="F1174" i="21"/>
  <c r="D1175" i="21"/>
  <c r="I1173" i="21"/>
  <c r="K1173" i="21"/>
  <c r="J1173" i="21"/>
  <c r="L1173" i="21"/>
  <c r="M1173" i="21"/>
  <c r="H1174" i="21"/>
  <c r="Q1172" i="21"/>
  <c r="P1172" i="21"/>
  <c r="O1172" i="21"/>
  <c r="E1175" i="21"/>
  <c r="F1175" i="21"/>
  <c r="D1176" i="21"/>
  <c r="P1173" i="21"/>
  <c r="Q1173" i="21"/>
  <c r="O1173" i="21"/>
  <c r="I1174" i="21"/>
  <c r="K1174" i="21"/>
  <c r="J1174" i="21"/>
  <c r="L1174" i="21"/>
  <c r="M1174" i="21"/>
  <c r="H1175" i="21"/>
  <c r="E1176" i="21"/>
  <c r="D1177" i="21"/>
  <c r="F1176" i="21"/>
  <c r="Q1174" i="21"/>
  <c r="O1174" i="21"/>
  <c r="P1174" i="21"/>
  <c r="J1175" i="21"/>
  <c r="L1175" i="21"/>
  <c r="H1176" i="21"/>
  <c r="K1175" i="21"/>
  <c r="I1175" i="21"/>
  <c r="M1175" i="21"/>
  <c r="F1177" i="21"/>
  <c r="E1177" i="21"/>
  <c r="D1178" i="21"/>
  <c r="K1176" i="21"/>
  <c r="H1177" i="21"/>
  <c r="I1176" i="21"/>
  <c r="J1176" i="21"/>
  <c r="M1176" i="21"/>
  <c r="L1176" i="21"/>
  <c r="P1175" i="21"/>
  <c r="O1175" i="21"/>
  <c r="Q1175" i="21"/>
  <c r="F1178" i="21"/>
  <c r="E1178" i="21"/>
  <c r="D1179" i="21"/>
  <c r="M1177" i="21"/>
  <c r="L1177" i="21"/>
  <c r="K1177" i="21"/>
  <c r="J1177" i="21"/>
  <c r="H1178" i="21"/>
  <c r="I1177" i="21"/>
  <c r="O1176" i="21"/>
  <c r="Q1176" i="21"/>
  <c r="P1176" i="21"/>
  <c r="F1179" i="21"/>
  <c r="E1179" i="21"/>
  <c r="D1180" i="21"/>
  <c r="J1178" i="21"/>
  <c r="L1178" i="21"/>
  <c r="I1178" i="21"/>
  <c r="M1178" i="21"/>
  <c r="K1178" i="21"/>
  <c r="H1179" i="21"/>
  <c r="O1177" i="21"/>
  <c r="Q1177" i="21"/>
  <c r="P1177" i="21"/>
  <c r="F1180" i="21"/>
  <c r="D1181" i="21"/>
  <c r="E1180" i="21"/>
  <c r="Q1178" i="21"/>
  <c r="O1178" i="21"/>
  <c r="P1178" i="21"/>
  <c r="M1179" i="21"/>
  <c r="I1179" i="21"/>
  <c r="L1179" i="21"/>
  <c r="K1179" i="21"/>
  <c r="H1180" i="21"/>
  <c r="J1179" i="21"/>
  <c r="F1181" i="21"/>
  <c r="E1181" i="21"/>
  <c r="D1182" i="21"/>
  <c r="O1179" i="21"/>
  <c r="Q1179" i="21"/>
  <c r="P1179" i="21"/>
  <c r="K1180" i="21"/>
  <c r="J1180" i="21"/>
  <c r="M1180" i="21"/>
  <c r="I1180" i="21"/>
  <c r="H1181" i="21"/>
  <c r="L1180" i="21"/>
  <c r="E1182" i="21"/>
  <c r="D1183" i="21"/>
  <c r="F1182" i="21"/>
  <c r="O1180" i="21"/>
  <c r="Q1180" i="21"/>
  <c r="P1180" i="21"/>
  <c r="K1181" i="21"/>
  <c r="M1181" i="21"/>
  <c r="I1181" i="21"/>
  <c r="J1181" i="21"/>
  <c r="L1181" i="21"/>
  <c r="H1182" i="21"/>
  <c r="D1184" i="21"/>
  <c r="E1183" i="21"/>
  <c r="F1183" i="21"/>
  <c r="Q1181" i="21"/>
  <c r="P1181" i="21"/>
  <c r="O1181" i="21"/>
  <c r="H1183" i="21"/>
  <c r="M1182" i="21"/>
  <c r="L1182" i="21"/>
  <c r="J1182" i="21"/>
  <c r="K1182" i="21"/>
  <c r="I1182" i="21"/>
  <c r="D1185" i="21"/>
  <c r="E1184" i="21"/>
  <c r="F1184" i="21"/>
  <c r="K1183" i="21"/>
  <c r="L1183" i="21"/>
  <c r="I1183" i="21"/>
  <c r="H1184" i="21"/>
  <c r="J1183" i="21"/>
  <c r="M1183" i="21"/>
  <c r="P1182" i="21"/>
  <c r="Q1182" i="21"/>
  <c r="O1182" i="21"/>
  <c r="E1185" i="21"/>
  <c r="D1186" i="21"/>
  <c r="F1185" i="21"/>
  <c r="P1183" i="21"/>
  <c r="Q1183" i="21"/>
  <c r="O1183" i="21"/>
  <c r="M1184" i="21"/>
  <c r="H1185" i="21"/>
  <c r="J1184" i="21"/>
  <c r="L1184" i="21"/>
  <c r="K1184" i="21"/>
  <c r="I1184" i="21"/>
  <c r="F1186" i="21"/>
  <c r="D1187" i="21"/>
  <c r="E1186" i="21"/>
  <c r="H1186" i="21"/>
  <c r="J1185" i="21"/>
  <c r="I1185" i="21"/>
  <c r="K1185" i="21"/>
  <c r="M1185" i="21"/>
  <c r="L1185" i="21"/>
  <c r="P1184" i="21"/>
  <c r="O1184" i="21"/>
  <c r="Q1184" i="21"/>
  <c r="F1187" i="21"/>
  <c r="D1188" i="21"/>
  <c r="E1187" i="21"/>
  <c r="J1186" i="21"/>
  <c r="I1186" i="21"/>
  <c r="K1186" i="21"/>
  <c r="L1186" i="21"/>
  <c r="H1187" i="21"/>
  <c r="M1186" i="21"/>
  <c r="P1185" i="21"/>
  <c r="Q1185" i="21"/>
  <c r="O1185" i="21"/>
  <c r="D1189" i="21"/>
  <c r="E1188" i="21"/>
  <c r="F1188" i="21"/>
  <c r="Q1186" i="21"/>
  <c r="O1186" i="21"/>
  <c r="P1186" i="21"/>
  <c r="M1187" i="21"/>
  <c r="K1187" i="21"/>
  <c r="H1188" i="21"/>
  <c r="I1187" i="21"/>
  <c r="J1187" i="21"/>
  <c r="L1187" i="21"/>
  <c r="F1189" i="21"/>
  <c r="D1190" i="21"/>
  <c r="E1189" i="21"/>
  <c r="J1188" i="21"/>
  <c r="L1188" i="21"/>
  <c r="K1188" i="21"/>
  <c r="H1189" i="21"/>
  <c r="M1188" i="21"/>
  <c r="I1188" i="21"/>
  <c r="Q1187" i="21"/>
  <c r="P1187" i="21"/>
  <c r="O1187" i="21"/>
  <c r="D1191" i="21"/>
  <c r="F1190" i="21"/>
  <c r="E1190" i="21"/>
  <c r="L1189" i="21"/>
  <c r="J1189" i="21"/>
  <c r="M1189" i="21"/>
  <c r="K1189" i="21"/>
  <c r="I1189" i="21"/>
  <c r="H1190" i="21"/>
  <c r="O1188" i="21"/>
  <c r="P1188" i="21"/>
  <c r="Q1188" i="21"/>
  <c r="D1192" i="21"/>
  <c r="F1191" i="21"/>
  <c r="E1191" i="21"/>
  <c r="P1189" i="21"/>
  <c r="Q1189" i="21"/>
  <c r="O1189" i="21"/>
  <c r="H1191" i="21"/>
  <c r="J1190" i="21"/>
  <c r="I1190" i="21"/>
  <c r="K1190" i="21"/>
  <c r="L1190" i="21"/>
  <c r="M1190" i="21"/>
  <c r="F1192" i="21"/>
  <c r="E1192" i="21"/>
  <c r="D1193" i="21"/>
  <c r="K1191" i="21"/>
  <c r="H1192" i="21"/>
  <c r="J1191" i="21"/>
  <c r="M1191" i="21"/>
  <c r="I1191" i="21"/>
  <c r="L1191" i="21"/>
  <c r="Q1190" i="21"/>
  <c r="O1190" i="21"/>
  <c r="P1190" i="21"/>
  <c r="F1193" i="21"/>
  <c r="D1194" i="21"/>
  <c r="E1193" i="21"/>
  <c r="J1192" i="21"/>
  <c r="I1192" i="21"/>
  <c r="M1192" i="21"/>
  <c r="K1192" i="21"/>
  <c r="L1192" i="21"/>
  <c r="H1193" i="21"/>
  <c r="O1191" i="21"/>
  <c r="P1191" i="21"/>
  <c r="Q1191" i="21"/>
  <c r="F1194" i="21"/>
  <c r="D1195" i="21"/>
  <c r="E1194" i="21"/>
  <c r="Q1192" i="21"/>
  <c r="P1192" i="21"/>
  <c r="O1192" i="21"/>
  <c r="H1194" i="21"/>
  <c r="L1193" i="21"/>
  <c r="M1193" i="21"/>
  <c r="I1193" i="21"/>
  <c r="J1193" i="21"/>
  <c r="K1193" i="21"/>
  <c r="E1195" i="21"/>
  <c r="F1195" i="21"/>
  <c r="D1196" i="21"/>
  <c r="L1194" i="21"/>
  <c r="H1195" i="21"/>
  <c r="M1194" i="21"/>
  <c r="J1194" i="21"/>
  <c r="I1194" i="21"/>
  <c r="K1194" i="21"/>
  <c r="P1193" i="21"/>
  <c r="O1193" i="21"/>
  <c r="Q1193" i="21"/>
  <c r="E1196" i="21"/>
  <c r="D1197" i="21"/>
  <c r="F1196" i="21"/>
  <c r="H1196" i="21"/>
  <c r="M1195" i="21"/>
  <c r="L1195" i="21"/>
  <c r="I1195" i="21"/>
  <c r="J1195" i="21"/>
  <c r="K1195" i="21"/>
  <c r="P1194" i="21"/>
  <c r="Q1194" i="21"/>
  <c r="O1194" i="21"/>
  <c r="D1198" i="21"/>
  <c r="E1197" i="21"/>
  <c r="F1197" i="21"/>
  <c r="K1196" i="21"/>
  <c r="H1197" i="21"/>
  <c r="M1196" i="21"/>
  <c r="J1196" i="21"/>
  <c r="L1196" i="21"/>
  <c r="I1196" i="21"/>
  <c r="O1195" i="21"/>
  <c r="Q1195" i="21"/>
  <c r="P1195" i="21"/>
  <c r="D1199" i="21"/>
  <c r="E1198" i="21"/>
  <c r="F1198" i="21"/>
  <c r="J1197" i="21"/>
  <c r="L1197" i="21"/>
  <c r="M1197" i="21"/>
  <c r="I1197" i="21"/>
  <c r="K1197" i="21"/>
  <c r="H1198" i="21"/>
  <c r="O1196" i="21"/>
  <c r="P1196" i="21"/>
  <c r="Q1196" i="21"/>
  <c r="E1199" i="21"/>
  <c r="D1200" i="21"/>
  <c r="F1199" i="21"/>
  <c r="Q1197" i="21"/>
  <c r="P1197" i="21"/>
  <c r="O1197" i="21"/>
  <c r="L1198" i="21"/>
  <c r="H1199" i="21"/>
  <c r="I1198" i="21"/>
  <c r="J1198" i="21"/>
  <c r="K1198" i="21"/>
  <c r="M1198" i="21"/>
  <c r="E1200" i="21"/>
  <c r="F1200" i="21"/>
  <c r="D1201" i="21"/>
  <c r="M1199" i="21"/>
  <c r="H1200" i="21"/>
  <c r="L1199" i="21"/>
  <c r="I1199" i="21"/>
  <c r="J1199" i="21"/>
  <c r="K1199" i="21"/>
  <c r="Q1198" i="21"/>
  <c r="O1198" i="21"/>
  <c r="P1198" i="21"/>
  <c r="F1201" i="21"/>
  <c r="D1202" i="21"/>
  <c r="E1201" i="21"/>
  <c r="L1200" i="21"/>
  <c r="J1200" i="21"/>
  <c r="K1200" i="21"/>
  <c r="H1201" i="21"/>
  <c r="M1200" i="21"/>
  <c r="I1200" i="21"/>
  <c r="P1199" i="21"/>
  <c r="O1199" i="21"/>
  <c r="Q1199" i="21"/>
  <c r="F1202" i="21"/>
  <c r="E1202" i="21"/>
  <c r="D1203" i="21"/>
  <c r="J1201" i="21"/>
  <c r="M1201" i="21"/>
  <c r="K1201" i="21"/>
  <c r="H1202" i="21"/>
  <c r="I1201" i="21"/>
  <c r="L1201" i="21"/>
  <c r="Q1200" i="21"/>
  <c r="O1200" i="21"/>
  <c r="P1200" i="21"/>
  <c r="D1204" i="21"/>
  <c r="E1203" i="21"/>
  <c r="F1203" i="21"/>
  <c r="I1202" i="21"/>
  <c r="K1202" i="21"/>
  <c r="H1203" i="21"/>
  <c r="J1202" i="21"/>
  <c r="M1202" i="21"/>
  <c r="L1202" i="21"/>
  <c r="Q1201" i="21"/>
  <c r="P1201" i="21"/>
  <c r="O1201" i="21"/>
  <c r="D1205" i="21"/>
  <c r="E1204" i="21"/>
  <c r="F1204" i="21"/>
  <c r="Q1202" i="21"/>
  <c r="O1202" i="21"/>
  <c r="P1202" i="21"/>
  <c r="H1204" i="21"/>
  <c r="L1203" i="21"/>
  <c r="K1203" i="21"/>
  <c r="M1203" i="21"/>
  <c r="I1203" i="21"/>
  <c r="J1203" i="21"/>
  <c r="F1205" i="21"/>
  <c r="E1205" i="21"/>
  <c r="D1206" i="21"/>
  <c r="J1204" i="21"/>
  <c r="H1205" i="21"/>
  <c r="K1204" i="21"/>
  <c r="I1204" i="21"/>
  <c r="L1204" i="21"/>
  <c r="M1204" i="21"/>
  <c r="P1203" i="21"/>
  <c r="Q1203" i="21"/>
  <c r="O1203" i="21"/>
  <c r="D1207" i="21"/>
  <c r="E1206" i="21"/>
  <c r="F1206" i="21"/>
  <c r="I1205" i="21"/>
  <c r="H1206" i="21"/>
  <c r="M1205" i="21"/>
  <c r="J1205" i="21"/>
  <c r="K1205" i="21"/>
  <c r="L1205" i="21"/>
  <c r="Q1204" i="21"/>
  <c r="O1204" i="21"/>
  <c r="P1204" i="21"/>
  <c r="D1208" i="21"/>
  <c r="E1207" i="21"/>
  <c r="F1207" i="21"/>
  <c r="P1205" i="21"/>
  <c r="Q1205" i="21"/>
  <c r="O1205" i="21"/>
  <c r="I1206" i="21"/>
  <c r="H1207" i="21"/>
  <c r="J1206" i="21"/>
  <c r="L1206" i="21"/>
  <c r="M1206" i="21"/>
  <c r="K1206" i="21"/>
  <c r="F1208" i="21"/>
  <c r="E1208" i="21"/>
  <c r="D1209" i="21"/>
  <c r="P1206" i="21"/>
  <c r="Q1206" i="21"/>
  <c r="O1206" i="21"/>
  <c r="K1207" i="21"/>
  <c r="M1207" i="21"/>
  <c r="H1208" i="21"/>
  <c r="I1207" i="21"/>
  <c r="L1207" i="21"/>
  <c r="J1207" i="21"/>
  <c r="F1209" i="21"/>
  <c r="D1210" i="21"/>
  <c r="E1209" i="21"/>
  <c r="L1208" i="21"/>
  <c r="H1209" i="21"/>
  <c r="M1208" i="21"/>
  <c r="J1208" i="21"/>
  <c r="I1208" i="21"/>
  <c r="K1208" i="21"/>
  <c r="Q1207" i="21"/>
  <c r="P1207" i="21"/>
  <c r="O1207" i="21"/>
  <c r="F1210" i="21"/>
  <c r="D1211" i="21"/>
  <c r="E1210" i="21"/>
  <c r="H1210" i="21"/>
  <c r="L1209" i="21"/>
  <c r="K1209" i="21"/>
  <c r="J1209" i="21"/>
  <c r="I1209" i="21"/>
  <c r="M1209" i="21"/>
  <c r="O1208" i="21"/>
  <c r="Q1208" i="21"/>
  <c r="P1208" i="21"/>
  <c r="E1211" i="21"/>
  <c r="F1211" i="21"/>
  <c r="D1212" i="21"/>
  <c r="K1210" i="21"/>
  <c r="L1210" i="21"/>
  <c r="H1211" i="21"/>
  <c r="J1210" i="21"/>
  <c r="M1210" i="21"/>
  <c r="I1210" i="21"/>
  <c r="P1209" i="21"/>
  <c r="Q1209" i="21"/>
  <c r="O1209" i="21"/>
  <c r="F1212" i="21"/>
  <c r="E1212" i="21"/>
  <c r="D1213" i="21"/>
  <c r="I1211" i="21"/>
  <c r="M1211" i="21"/>
  <c r="J1211" i="21"/>
  <c r="H1212" i="21"/>
  <c r="K1211" i="21"/>
  <c r="L1211" i="21"/>
  <c r="O1210" i="21"/>
  <c r="Q1210" i="21"/>
  <c r="P1210" i="21"/>
  <c r="D1214" i="21"/>
  <c r="E1213" i="21"/>
  <c r="F1213" i="21"/>
  <c r="Q1211" i="21"/>
  <c r="O1211" i="21"/>
  <c r="P1211" i="21"/>
  <c r="K1212" i="21"/>
  <c r="J1212" i="21"/>
  <c r="M1212" i="21"/>
  <c r="H1213" i="21"/>
  <c r="I1212" i="21"/>
  <c r="L1212" i="21"/>
  <c r="F1214" i="21"/>
  <c r="E1214" i="21"/>
  <c r="D1215" i="21"/>
  <c r="J1213" i="21"/>
  <c r="K1213" i="21"/>
  <c r="I1213" i="21"/>
  <c r="L1213" i="21"/>
  <c r="M1213" i="21"/>
  <c r="H1214" i="21"/>
  <c r="Q1212" i="21"/>
  <c r="P1212" i="21"/>
  <c r="O1212" i="21"/>
  <c r="E1215" i="21"/>
  <c r="D1216" i="21"/>
  <c r="F1215" i="21"/>
  <c r="P1213" i="21"/>
  <c r="Q1213" i="21"/>
  <c r="O1213" i="21"/>
  <c r="J1214" i="21"/>
  <c r="L1214" i="21"/>
  <c r="M1214" i="21"/>
  <c r="H1215" i="21"/>
  <c r="I1214" i="21"/>
  <c r="K1214" i="21"/>
  <c r="E1216" i="21"/>
  <c r="F1216" i="21"/>
  <c r="D1217" i="21"/>
  <c r="K1215" i="21"/>
  <c r="H1216" i="21"/>
  <c r="J1215" i="21"/>
  <c r="L1215" i="21"/>
  <c r="I1215" i="21"/>
  <c r="M1215" i="21"/>
  <c r="O1214" i="21"/>
  <c r="Q1214" i="21"/>
  <c r="P1214" i="21"/>
  <c r="D1218" i="21"/>
  <c r="E1217" i="21"/>
  <c r="F1217" i="21"/>
  <c r="I1216" i="21"/>
  <c r="J1216" i="21"/>
  <c r="H1217" i="21"/>
  <c r="K1216" i="21"/>
  <c r="M1216" i="21"/>
  <c r="L1216" i="21"/>
  <c r="O1215" i="21"/>
  <c r="Q1215" i="21"/>
  <c r="P1215" i="21"/>
  <c r="D1219" i="21"/>
  <c r="F1218" i="21"/>
  <c r="E1218" i="21"/>
  <c r="Q1216" i="21"/>
  <c r="P1216" i="21"/>
  <c r="O1216" i="21"/>
  <c r="I1217" i="21"/>
  <c r="H1218" i="21"/>
  <c r="K1217" i="21"/>
  <c r="L1217" i="21"/>
  <c r="M1217" i="21"/>
  <c r="J1217" i="21"/>
  <c r="F1219" i="21"/>
  <c r="E1219" i="21"/>
  <c r="D1220" i="21"/>
  <c r="Q1217" i="21"/>
  <c r="O1217" i="21"/>
  <c r="P1217" i="21"/>
  <c r="K1218" i="21"/>
  <c r="L1218" i="21"/>
  <c r="M1218" i="21"/>
  <c r="H1219" i="21"/>
  <c r="I1218" i="21"/>
  <c r="J1218" i="21"/>
  <c r="E1220" i="21"/>
  <c r="D1221" i="21"/>
  <c r="F1220" i="21"/>
  <c r="I1219" i="21"/>
  <c r="K1219" i="21"/>
  <c r="H1220" i="21"/>
  <c r="L1219" i="21"/>
  <c r="J1219" i="21"/>
  <c r="M1219" i="21"/>
  <c r="Q1218" i="21"/>
  <c r="O1218" i="21"/>
  <c r="P1218" i="21"/>
  <c r="F1221" i="21"/>
  <c r="E1221" i="21"/>
  <c r="D1222" i="21"/>
  <c r="P1219" i="21"/>
  <c r="O1219" i="21"/>
  <c r="Q1219" i="21"/>
  <c r="J1220" i="21"/>
  <c r="L1220" i="21"/>
  <c r="H1221" i="21"/>
  <c r="K1220" i="21"/>
  <c r="I1220" i="21"/>
  <c r="M1220" i="21"/>
  <c r="E1222" i="21"/>
  <c r="D1223" i="21"/>
  <c r="F1222" i="21"/>
  <c r="J1221" i="21"/>
  <c r="H1222" i="21"/>
  <c r="K1221" i="21"/>
  <c r="M1221" i="21"/>
  <c r="L1221" i="21"/>
  <c r="I1221" i="21"/>
  <c r="P1220" i="21"/>
  <c r="O1220" i="21"/>
  <c r="Q1220" i="21"/>
  <c r="F1223" i="21"/>
  <c r="E1223" i="21"/>
  <c r="D1224" i="21"/>
  <c r="K1222" i="21"/>
  <c r="I1222" i="21"/>
  <c r="J1222" i="21"/>
  <c r="H1223" i="21"/>
  <c r="L1222" i="21"/>
  <c r="M1222" i="21"/>
  <c r="O1221" i="21"/>
  <c r="Q1221" i="21"/>
  <c r="P1221" i="21"/>
  <c r="D1225" i="21"/>
  <c r="E1224" i="21"/>
  <c r="F1224" i="21"/>
  <c r="P1222" i="21"/>
  <c r="O1222" i="21"/>
  <c r="Q1222" i="21"/>
  <c r="M1223" i="21"/>
  <c r="K1223" i="21"/>
  <c r="H1224" i="21"/>
  <c r="I1223" i="21"/>
  <c r="L1223" i="21"/>
  <c r="J1223" i="21"/>
  <c r="E1225" i="21"/>
  <c r="D1226" i="21"/>
  <c r="F1225" i="21"/>
  <c r="K1224" i="21"/>
  <c r="H1225" i="21"/>
  <c r="I1224" i="21"/>
  <c r="M1224" i="21"/>
  <c r="J1224" i="21"/>
  <c r="L1224" i="21"/>
  <c r="Q1223" i="21"/>
  <c r="O1223" i="21"/>
  <c r="P1223" i="21"/>
  <c r="E1226" i="21"/>
  <c r="F1226" i="21"/>
  <c r="D1227" i="21"/>
  <c r="L1225" i="21"/>
  <c r="J1225" i="21"/>
  <c r="I1225" i="21"/>
  <c r="H1226" i="21"/>
  <c r="M1225" i="21"/>
  <c r="K1225" i="21"/>
  <c r="P1224" i="21"/>
  <c r="Q1224" i="21"/>
  <c r="O1224" i="21"/>
  <c r="D1228" i="21"/>
  <c r="F1227" i="21"/>
  <c r="E1227" i="21"/>
  <c r="Q1225" i="21"/>
  <c r="P1225" i="21"/>
  <c r="O1225" i="21"/>
  <c r="K1226" i="21"/>
  <c r="I1226" i="21"/>
  <c r="J1226" i="21"/>
  <c r="M1226" i="21"/>
  <c r="H1227" i="21"/>
  <c r="L1226" i="21"/>
  <c r="E1228" i="21"/>
  <c r="D1229" i="21"/>
  <c r="F1228" i="21"/>
  <c r="O1226" i="21"/>
  <c r="P1226" i="21"/>
  <c r="Q1226" i="21"/>
  <c r="J1227" i="21"/>
  <c r="I1227" i="21"/>
  <c r="L1227" i="21"/>
  <c r="M1227" i="21"/>
  <c r="H1228" i="21"/>
  <c r="K1227" i="21"/>
  <c r="D1230" i="21"/>
  <c r="E1229" i="21"/>
  <c r="F1229" i="21"/>
  <c r="P1227" i="21"/>
  <c r="O1227" i="21"/>
  <c r="Q1227" i="21"/>
  <c r="I1228" i="21"/>
  <c r="M1228" i="21"/>
  <c r="L1228" i="21"/>
  <c r="J1228" i="21"/>
  <c r="K1228" i="21"/>
  <c r="H1229" i="21"/>
  <c r="F1230" i="21"/>
  <c r="E1230" i="21"/>
  <c r="D1231" i="21"/>
  <c r="P1228" i="21"/>
  <c r="Q1228" i="21"/>
  <c r="O1228" i="21"/>
  <c r="J1229" i="21"/>
  <c r="M1229" i="21"/>
  <c r="L1229" i="21"/>
  <c r="I1229" i="21"/>
  <c r="K1229" i="21"/>
  <c r="H1230" i="21"/>
  <c r="F1231" i="21"/>
  <c r="D1232" i="21"/>
  <c r="E1231" i="21"/>
  <c r="P1229" i="21"/>
  <c r="Q1229" i="21"/>
  <c r="O1229" i="21"/>
  <c r="L1230" i="21"/>
  <c r="I1230" i="21"/>
  <c r="M1230" i="21"/>
  <c r="H1231" i="21"/>
  <c r="K1230" i="21"/>
  <c r="J1230" i="21"/>
  <c r="F1232" i="21"/>
  <c r="D1233" i="21"/>
  <c r="E1232" i="21"/>
  <c r="O1230" i="21"/>
  <c r="Q1230" i="21"/>
  <c r="P1230" i="21"/>
  <c r="K1231" i="21"/>
  <c r="L1231" i="21"/>
  <c r="M1231" i="21"/>
  <c r="J1231" i="21"/>
  <c r="I1231" i="21"/>
  <c r="H1232" i="21"/>
  <c r="D1234" i="21"/>
  <c r="E1233" i="21"/>
  <c r="F1233" i="21"/>
  <c r="P1231" i="21"/>
  <c r="Q1231" i="21"/>
  <c r="O1231" i="21"/>
  <c r="M1232" i="21"/>
  <c r="L1232" i="21"/>
  <c r="I1232" i="21"/>
  <c r="K1232" i="21"/>
  <c r="J1232" i="21"/>
  <c r="H1233" i="21"/>
  <c r="E1234" i="21"/>
  <c r="D1235" i="21"/>
  <c r="F1234" i="21"/>
  <c r="P1232" i="21"/>
  <c r="Q1232" i="21"/>
  <c r="O1232" i="21"/>
  <c r="K1233" i="21"/>
  <c r="M1233" i="21"/>
  <c r="I1233" i="21"/>
  <c r="H1234" i="21"/>
  <c r="L1233" i="21"/>
  <c r="J1233" i="21"/>
  <c r="F1235" i="21"/>
  <c r="D1236" i="21"/>
  <c r="E1235" i="21"/>
  <c r="Q1233" i="21"/>
  <c r="P1233" i="21"/>
  <c r="O1233" i="21"/>
  <c r="K1234" i="21"/>
  <c r="H1235" i="21"/>
  <c r="I1234" i="21"/>
  <c r="J1234" i="21"/>
  <c r="L1234" i="21"/>
  <c r="M1234" i="21"/>
  <c r="D1237" i="21"/>
  <c r="F1236" i="21"/>
  <c r="E1236" i="21"/>
  <c r="K1235" i="21"/>
  <c r="J1235" i="21"/>
  <c r="I1235" i="21"/>
  <c r="M1235" i="21"/>
  <c r="H1236" i="21"/>
  <c r="L1235" i="21"/>
  <c r="P1234" i="21"/>
  <c r="Q1234" i="21"/>
  <c r="O1234" i="21"/>
  <c r="E1237" i="21"/>
  <c r="D1238" i="21"/>
  <c r="F1237" i="21"/>
  <c r="P1235" i="21"/>
  <c r="Q1235" i="21"/>
  <c r="O1235" i="21"/>
  <c r="M1236" i="21"/>
  <c r="H1237" i="21"/>
  <c r="J1236" i="21"/>
  <c r="I1236" i="21"/>
  <c r="K1236" i="21"/>
  <c r="L1236" i="21"/>
  <c r="D1239" i="21"/>
  <c r="E1238" i="21"/>
  <c r="F1238" i="21"/>
  <c r="K1237" i="21"/>
  <c r="M1237" i="21"/>
  <c r="I1237" i="21"/>
  <c r="H1238" i="21"/>
  <c r="J1237" i="21"/>
  <c r="L1237" i="21"/>
  <c r="O1236" i="21"/>
  <c r="P1236" i="21"/>
  <c r="Q1236" i="21"/>
  <c r="F1239" i="21"/>
  <c r="E1239" i="21"/>
  <c r="D1240" i="21"/>
  <c r="P1237" i="21"/>
  <c r="O1237" i="21"/>
  <c r="Q1237" i="21"/>
  <c r="M1238" i="21"/>
  <c r="I1238" i="21"/>
  <c r="K1238" i="21"/>
  <c r="L1238" i="21"/>
  <c r="J1238" i="21"/>
  <c r="H1239" i="21"/>
  <c r="F1240" i="21"/>
  <c r="D1241" i="21"/>
  <c r="E1240" i="21"/>
  <c r="P1238" i="21"/>
  <c r="Q1238" i="21"/>
  <c r="O1238" i="21"/>
  <c r="J1239" i="21"/>
  <c r="K1239" i="21"/>
  <c r="H1240" i="21"/>
  <c r="M1239" i="21"/>
  <c r="I1239" i="21"/>
  <c r="L1239" i="21"/>
  <c r="D1242" i="21"/>
  <c r="E1241" i="21"/>
  <c r="F1241" i="21"/>
  <c r="I1240" i="21"/>
  <c r="L1240" i="21"/>
  <c r="J1240" i="21"/>
  <c r="M1240" i="21"/>
  <c r="K1240" i="21"/>
  <c r="H1241" i="21"/>
  <c r="P1239" i="21"/>
  <c r="Q1239" i="21"/>
  <c r="O1239" i="21"/>
  <c r="D1243" i="21"/>
  <c r="E1242" i="21"/>
  <c r="F1242" i="21"/>
  <c r="Q1240" i="21"/>
  <c r="O1240" i="21"/>
  <c r="P1240" i="21"/>
  <c r="I1241" i="21"/>
  <c r="J1241" i="21"/>
  <c r="L1241" i="21"/>
  <c r="K1241" i="21"/>
  <c r="H1242" i="21"/>
  <c r="M1241" i="21"/>
  <c r="F1243" i="21"/>
  <c r="D1244" i="21"/>
  <c r="E1243" i="21"/>
  <c r="P1241" i="21"/>
  <c r="O1241" i="21"/>
  <c r="Q1241" i="21"/>
  <c r="H1243" i="21"/>
  <c r="J1242" i="21"/>
  <c r="L1242" i="21"/>
  <c r="M1242" i="21"/>
  <c r="K1242" i="21"/>
  <c r="I1242" i="21"/>
  <c r="F1244" i="21"/>
  <c r="E1244" i="21"/>
  <c r="D1245" i="21"/>
  <c r="M1243" i="21"/>
  <c r="K1243" i="21"/>
  <c r="J1243" i="21"/>
  <c r="H1244" i="21"/>
  <c r="L1243" i="21"/>
  <c r="I1243" i="21"/>
  <c r="Q1242" i="21"/>
  <c r="P1242" i="21"/>
  <c r="O1242" i="21"/>
  <c r="F1245" i="21"/>
  <c r="E1245" i="21"/>
  <c r="D1246" i="21"/>
  <c r="I1244" i="21"/>
  <c r="H1245" i="21"/>
  <c r="M1244" i="21"/>
  <c r="J1244" i="21"/>
  <c r="L1244" i="21"/>
  <c r="K1244" i="21"/>
  <c r="P1243" i="21"/>
  <c r="O1243" i="21"/>
  <c r="Q1243" i="21"/>
  <c r="E1246" i="21"/>
  <c r="F1246" i="21"/>
  <c r="D1247" i="21"/>
  <c r="O1244" i="21"/>
  <c r="Q1244" i="21"/>
  <c r="P1244" i="21"/>
  <c r="L1245" i="21"/>
  <c r="K1245" i="21"/>
  <c r="H1246" i="21"/>
  <c r="M1245" i="21"/>
  <c r="J1245" i="21"/>
  <c r="I1245" i="21"/>
  <c r="D1248" i="21"/>
  <c r="F1247" i="21"/>
  <c r="E1247" i="21"/>
  <c r="J1246" i="21"/>
  <c r="H1247" i="21"/>
  <c r="L1246" i="21"/>
  <c r="K1246" i="21"/>
  <c r="I1246" i="21"/>
  <c r="M1246" i="21"/>
  <c r="P1245" i="21"/>
  <c r="O1245" i="21"/>
  <c r="Q1245" i="21"/>
  <c r="E1248" i="21"/>
  <c r="F1248" i="21"/>
  <c r="D1249" i="21"/>
  <c r="L1247" i="21"/>
  <c r="J1247" i="21"/>
  <c r="I1247" i="21"/>
  <c r="M1247" i="21"/>
  <c r="H1248" i="21"/>
  <c r="K1247" i="21"/>
  <c r="O1246" i="21"/>
  <c r="P1246" i="21"/>
  <c r="Q1246" i="21"/>
  <c r="F1249" i="21"/>
  <c r="E1249" i="21"/>
  <c r="D1250" i="21"/>
  <c r="O1247" i="21"/>
  <c r="Q1247" i="21"/>
  <c r="P1247" i="21"/>
  <c r="L1248" i="21"/>
  <c r="I1248" i="21"/>
  <c r="J1248" i="21"/>
  <c r="H1249" i="21"/>
  <c r="K1248" i="21"/>
  <c r="M1248" i="21"/>
  <c r="E1250" i="21"/>
  <c r="D1251" i="21"/>
  <c r="F1250" i="21"/>
  <c r="P1248" i="21"/>
  <c r="Q1248" i="21"/>
  <c r="O1248" i="21"/>
  <c r="I1249" i="21"/>
  <c r="H1250" i="21"/>
  <c r="K1249" i="21"/>
  <c r="J1249" i="21"/>
  <c r="M1249" i="21"/>
  <c r="L1249" i="21"/>
  <c r="E1251" i="21"/>
  <c r="D1252" i="21"/>
  <c r="F1251" i="21"/>
  <c r="P1249" i="21"/>
  <c r="Q1249" i="21"/>
  <c r="O1249" i="21"/>
  <c r="M1250" i="21"/>
  <c r="H1251" i="21"/>
  <c r="L1250" i="21"/>
  <c r="I1250" i="21"/>
  <c r="J1250" i="21"/>
  <c r="K1250" i="21"/>
  <c r="D1253" i="21"/>
  <c r="F1252" i="21"/>
  <c r="E1252" i="21"/>
  <c r="K1251" i="21"/>
  <c r="L1251" i="21"/>
  <c r="I1251" i="21"/>
  <c r="J1251" i="21"/>
  <c r="H1252" i="21"/>
  <c r="M1251" i="21"/>
  <c r="O1250" i="21"/>
  <c r="Q1250" i="21"/>
  <c r="P1250" i="21"/>
  <c r="E1253" i="21"/>
  <c r="F1253" i="21"/>
  <c r="D1254" i="21"/>
  <c r="Q1251" i="21"/>
  <c r="P1251" i="21"/>
  <c r="O1251" i="21"/>
  <c r="M1252" i="21"/>
  <c r="J1252" i="21"/>
  <c r="L1252" i="21"/>
  <c r="I1252" i="21"/>
  <c r="K1252" i="21"/>
  <c r="H1253" i="21"/>
  <c r="F1254" i="21"/>
  <c r="E1254" i="21"/>
  <c r="D1255" i="21"/>
  <c r="O1252" i="21"/>
  <c r="P1252" i="21"/>
  <c r="Q1252" i="21"/>
  <c r="I1253" i="21"/>
  <c r="M1253" i="21"/>
  <c r="K1253" i="21"/>
  <c r="H1254" i="21"/>
  <c r="J1253" i="21"/>
  <c r="L1253" i="21"/>
  <c r="D1256" i="21"/>
  <c r="E1255" i="21"/>
  <c r="F1255" i="21"/>
  <c r="Q1253" i="21"/>
  <c r="O1253" i="21"/>
  <c r="P1253" i="21"/>
  <c r="I1254" i="21"/>
  <c r="H1255" i="21"/>
  <c r="M1254" i="21"/>
  <c r="J1254" i="21"/>
  <c r="K1254" i="21"/>
  <c r="L1254" i="21"/>
  <c r="D1257" i="21"/>
  <c r="F1256" i="21"/>
  <c r="E1256" i="21"/>
  <c r="O1254" i="21"/>
  <c r="Q1254" i="21"/>
  <c r="P1254" i="21"/>
  <c r="K1255" i="21"/>
  <c r="J1255" i="21"/>
  <c r="M1255" i="21"/>
  <c r="I1255" i="21"/>
  <c r="H1256" i="21"/>
  <c r="L1255" i="21"/>
  <c r="E1257" i="21"/>
  <c r="F1257" i="21"/>
  <c r="D1258" i="21"/>
  <c r="Q1255" i="21"/>
  <c r="O1255" i="21"/>
  <c r="P1255" i="21"/>
  <c r="L1256" i="21"/>
  <c r="H1257" i="21"/>
  <c r="K1256" i="21"/>
  <c r="J1256" i="21"/>
  <c r="M1256" i="21"/>
  <c r="I1256" i="21"/>
  <c r="D1259" i="21"/>
  <c r="E1258" i="21"/>
  <c r="F1258" i="21"/>
  <c r="K1257" i="21"/>
  <c r="M1257" i="21"/>
  <c r="J1257" i="21"/>
  <c r="H1258" i="21"/>
  <c r="L1257" i="21"/>
  <c r="I1257" i="21"/>
  <c r="Q1256" i="21"/>
  <c r="O1256" i="21"/>
  <c r="P1256" i="21"/>
  <c r="F1259" i="21"/>
  <c r="E1259" i="21"/>
  <c r="D1260" i="21"/>
  <c r="H1259" i="21"/>
  <c r="J1258" i="21"/>
  <c r="M1258" i="21"/>
  <c r="K1258" i="21"/>
  <c r="L1258" i="21"/>
  <c r="I1258" i="21"/>
  <c r="P1257" i="21"/>
  <c r="O1257" i="21"/>
  <c r="Q1257" i="21"/>
  <c r="D1261" i="21"/>
  <c r="F1260" i="21"/>
  <c r="E1260" i="21"/>
  <c r="I1259" i="21"/>
  <c r="J1259" i="21"/>
  <c r="L1259" i="21"/>
  <c r="H1260" i="21"/>
  <c r="K1259" i="21"/>
  <c r="M1259" i="21"/>
  <c r="O1258" i="21"/>
  <c r="P1258" i="21"/>
  <c r="Q1258" i="21"/>
  <c r="F1261" i="21"/>
  <c r="E1261" i="21"/>
  <c r="D1262" i="21"/>
  <c r="O1259" i="21"/>
  <c r="P1259" i="21"/>
  <c r="Q1259" i="21"/>
  <c r="M1260" i="21"/>
  <c r="I1260" i="21"/>
  <c r="K1260" i="21"/>
  <c r="L1260" i="21"/>
  <c r="H1261" i="21"/>
  <c r="J1260" i="21"/>
  <c r="D1263" i="21"/>
  <c r="F1262" i="21"/>
  <c r="E1262" i="21"/>
  <c r="O1260" i="21"/>
  <c r="Q1260" i="21"/>
  <c r="P1260" i="21"/>
  <c r="J1261" i="21"/>
  <c r="I1261" i="21"/>
  <c r="L1261" i="21"/>
  <c r="M1261" i="21"/>
  <c r="K1261" i="21"/>
  <c r="H1262" i="21"/>
  <c r="E1263" i="21"/>
  <c r="F1263" i="21"/>
  <c r="D1264" i="21"/>
  <c r="P1261" i="21"/>
  <c r="O1261" i="21"/>
  <c r="Q1261" i="21"/>
  <c r="K1262" i="21"/>
  <c r="I1262" i="21"/>
  <c r="M1262" i="21"/>
  <c r="J1262" i="21"/>
  <c r="L1262" i="21"/>
  <c r="H1263" i="21"/>
  <c r="D1265" i="21"/>
  <c r="F1264" i="21"/>
  <c r="E1264" i="21"/>
  <c r="O1262" i="21"/>
  <c r="P1262" i="21"/>
  <c r="Q1262" i="21"/>
  <c r="H1264" i="21"/>
  <c r="I1263" i="21"/>
  <c r="K1263" i="21"/>
  <c r="L1263" i="21"/>
  <c r="J1263" i="21"/>
  <c r="M1263" i="21"/>
  <c r="E1265" i="21"/>
  <c r="F1265" i="21"/>
  <c r="D1266" i="21"/>
  <c r="I1264" i="21"/>
  <c r="M1264" i="21"/>
  <c r="L1264" i="21"/>
  <c r="H1265" i="21"/>
  <c r="K1264" i="21"/>
  <c r="J1264" i="21"/>
  <c r="Q1263" i="21"/>
  <c r="O1263" i="21"/>
  <c r="P1263" i="21"/>
  <c r="E1266" i="21"/>
  <c r="F1266" i="21"/>
  <c r="D1267" i="21"/>
  <c r="Q1264" i="21"/>
  <c r="P1264" i="21"/>
  <c r="O1264" i="21"/>
  <c r="I1265" i="21"/>
  <c r="M1265" i="21"/>
  <c r="J1265" i="21"/>
  <c r="L1265" i="21"/>
  <c r="K1265" i="21"/>
  <c r="H1266" i="21"/>
  <c r="E1267" i="21"/>
  <c r="D1268" i="21"/>
  <c r="F1267" i="21"/>
  <c r="P1265" i="21"/>
  <c r="Q1265" i="21"/>
  <c r="O1265" i="21"/>
  <c r="H1267" i="21"/>
  <c r="K1266" i="21"/>
  <c r="J1266" i="21"/>
  <c r="I1266" i="21"/>
  <c r="M1266" i="21"/>
  <c r="L1266" i="21"/>
  <c r="D1269" i="21"/>
  <c r="E1268" i="21"/>
  <c r="F1268" i="21"/>
  <c r="K1267" i="21"/>
  <c r="I1267" i="21"/>
  <c r="H1268" i="21"/>
  <c r="J1267" i="21"/>
  <c r="L1267" i="21"/>
  <c r="M1267" i="21"/>
  <c r="Q1266" i="21"/>
  <c r="P1266" i="21"/>
  <c r="O1266" i="21"/>
  <c r="D1270" i="21"/>
  <c r="E1269" i="21"/>
  <c r="F1269" i="21"/>
  <c r="O1267" i="21"/>
  <c r="Q1267" i="21"/>
  <c r="P1267" i="21"/>
  <c r="K1268" i="21"/>
  <c r="H1269" i="21"/>
  <c r="M1268" i="21"/>
  <c r="L1268" i="21"/>
  <c r="J1268" i="21"/>
  <c r="I1268" i="21"/>
  <c r="E1270" i="21"/>
  <c r="F1270" i="21"/>
  <c r="D1271" i="21"/>
  <c r="H1270" i="21"/>
  <c r="I1269" i="21"/>
  <c r="M1269" i="21"/>
  <c r="L1269" i="21"/>
  <c r="K1269" i="21"/>
  <c r="J1269" i="21"/>
  <c r="O1268" i="21"/>
  <c r="Q1268" i="21"/>
  <c r="P1268" i="21"/>
  <c r="E1271" i="21"/>
  <c r="F1271" i="21"/>
  <c r="D1272" i="21"/>
  <c r="L1270" i="21"/>
  <c r="I1270" i="21"/>
  <c r="J1270" i="21"/>
  <c r="K1270" i="21"/>
  <c r="H1271" i="21"/>
  <c r="M1270" i="21"/>
  <c r="P1269" i="21"/>
  <c r="O1269" i="21"/>
  <c r="Q1269" i="21"/>
  <c r="E1272" i="21"/>
  <c r="F1272" i="21"/>
  <c r="D1273" i="21"/>
  <c r="P1270" i="21"/>
  <c r="O1270" i="21"/>
  <c r="Q1270" i="21"/>
  <c r="L1271" i="21"/>
  <c r="J1271" i="21"/>
  <c r="H1272" i="21"/>
  <c r="K1271" i="21"/>
  <c r="I1271" i="21"/>
  <c r="M1271" i="21"/>
  <c r="F1273" i="21"/>
  <c r="D1274" i="21"/>
  <c r="E1273" i="21"/>
  <c r="H1273" i="21"/>
  <c r="I1272" i="21"/>
  <c r="L1272" i="21"/>
  <c r="K1272" i="21"/>
  <c r="M1272" i="21"/>
  <c r="J1272" i="21"/>
  <c r="O1271" i="21"/>
  <c r="P1271" i="21"/>
  <c r="Q1271" i="21"/>
  <c r="F1274" i="21"/>
  <c r="D1275" i="21"/>
  <c r="E1274" i="21"/>
  <c r="M1273" i="21"/>
  <c r="L1273" i="21"/>
  <c r="I1273" i="21"/>
  <c r="H1274" i="21"/>
  <c r="K1273" i="21"/>
  <c r="J1273" i="21"/>
  <c r="P1272" i="21"/>
  <c r="Q1272" i="21"/>
  <c r="O1272" i="21"/>
  <c r="E1275" i="21"/>
  <c r="F1275" i="21"/>
  <c r="D1276" i="21"/>
  <c r="Q1273" i="21"/>
  <c r="P1273" i="21"/>
  <c r="O1273" i="21"/>
  <c r="I1274" i="21"/>
  <c r="M1274" i="21"/>
  <c r="L1274" i="21"/>
  <c r="K1274" i="21"/>
  <c r="H1275" i="21"/>
  <c r="J1274" i="21"/>
  <c r="D1277" i="21"/>
  <c r="E1276" i="21"/>
  <c r="F1276" i="21"/>
  <c r="P1274" i="21"/>
  <c r="Q1274" i="21"/>
  <c r="O1274" i="21"/>
  <c r="L1275" i="21"/>
  <c r="I1275" i="21"/>
  <c r="K1275" i="21"/>
  <c r="H1276" i="21"/>
  <c r="J1275" i="21"/>
  <c r="M1275" i="21"/>
  <c r="E1277" i="21"/>
  <c r="D1278" i="21"/>
  <c r="F1277" i="21"/>
  <c r="Q1275" i="21"/>
  <c r="O1275" i="21"/>
  <c r="P1275" i="21"/>
  <c r="J1276" i="21"/>
  <c r="L1276" i="21"/>
  <c r="M1276" i="21"/>
  <c r="I1276" i="21"/>
  <c r="K1276" i="21"/>
  <c r="H1277" i="21"/>
  <c r="E1278" i="21"/>
  <c r="F1278" i="21"/>
  <c r="D1279" i="21"/>
  <c r="Q1276" i="21"/>
  <c r="O1276" i="21"/>
  <c r="P1276" i="21"/>
  <c r="J1277" i="21"/>
  <c r="L1277" i="21"/>
  <c r="I1277" i="21"/>
  <c r="M1277" i="21"/>
  <c r="K1277" i="21"/>
  <c r="H1278" i="21"/>
  <c r="D1280" i="21"/>
  <c r="F1279" i="21"/>
  <c r="E1279" i="21"/>
  <c r="O1277" i="21"/>
  <c r="P1277" i="21"/>
  <c r="Q1277" i="21"/>
  <c r="L1278" i="21"/>
  <c r="K1278" i="21"/>
  <c r="I1278" i="21"/>
  <c r="H1279" i="21"/>
  <c r="J1278" i="21"/>
  <c r="M1278" i="21"/>
  <c r="D1281" i="21"/>
  <c r="E1280" i="21"/>
  <c r="F1280" i="21"/>
  <c r="P1278" i="21"/>
  <c r="O1278" i="21"/>
  <c r="Q1278" i="21"/>
  <c r="K1279" i="21"/>
  <c r="M1279" i="21"/>
  <c r="I1279" i="21"/>
  <c r="H1280" i="21"/>
  <c r="L1279" i="21"/>
  <c r="J1279" i="21"/>
  <c r="D1282" i="21"/>
  <c r="F1281" i="21"/>
  <c r="E1281" i="21"/>
  <c r="Q1279" i="21"/>
  <c r="O1279" i="21"/>
  <c r="P1279" i="21"/>
  <c r="L1280" i="21"/>
  <c r="H1281" i="21"/>
  <c r="K1280" i="21"/>
  <c r="I1280" i="21"/>
  <c r="J1280" i="21"/>
  <c r="M1280" i="21"/>
  <c r="F1282" i="21"/>
  <c r="D1283" i="21"/>
  <c r="E1282" i="21"/>
  <c r="I1281" i="21"/>
  <c r="H1282" i="21"/>
  <c r="M1281" i="21"/>
  <c r="L1281" i="21"/>
  <c r="J1281" i="21"/>
  <c r="K1281" i="21"/>
  <c r="Q1280" i="21"/>
  <c r="O1280" i="21"/>
  <c r="P1280" i="21"/>
  <c r="D1284" i="21"/>
  <c r="E1283" i="21"/>
  <c r="F1283" i="21"/>
  <c r="P1281" i="21"/>
  <c r="O1281" i="21"/>
  <c r="Q1281" i="21"/>
  <c r="I1282" i="21"/>
  <c r="H1283" i="21"/>
  <c r="K1282" i="21"/>
  <c r="J1282" i="21"/>
  <c r="L1282" i="21"/>
  <c r="M1282" i="21"/>
  <c r="E1284" i="21"/>
  <c r="F1284" i="21"/>
  <c r="D1285" i="21"/>
  <c r="P1282" i="21"/>
  <c r="Q1282" i="21"/>
  <c r="O1282" i="21"/>
  <c r="K1283" i="21"/>
  <c r="I1283" i="21"/>
  <c r="M1283" i="21"/>
  <c r="H1284" i="21"/>
  <c r="J1283" i="21"/>
  <c r="L1283" i="21"/>
  <c r="E1285" i="21"/>
  <c r="F1285" i="21"/>
  <c r="D1286" i="21"/>
  <c r="Q1283" i="21"/>
  <c r="O1283" i="21"/>
  <c r="P1283" i="21"/>
  <c r="M1284" i="21"/>
  <c r="L1284" i="21"/>
  <c r="H1285" i="21"/>
  <c r="I1284" i="21"/>
  <c r="J1284" i="21"/>
  <c r="K1284" i="21"/>
  <c r="D1287" i="21"/>
  <c r="F1286" i="21"/>
  <c r="E1286" i="21"/>
  <c r="H1286" i="21"/>
  <c r="M1285" i="21"/>
  <c r="K1285" i="21"/>
  <c r="I1285" i="21"/>
  <c r="L1285" i="21"/>
  <c r="J1285" i="21"/>
  <c r="O1284" i="21"/>
  <c r="Q1284" i="21"/>
  <c r="P1284" i="21"/>
  <c r="D1288" i="21"/>
  <c r="E1287" i="21"/>
  <c r="F1287" i="21"/>
  <c r="I1286" i="21"/>
  <c r="L1286" i="21"/>
  <c r="K1286" i="21"/>
  <c r="H1287" i="21"/>
  <c r="J1286" i="21"/>
  <c r="M1286" i="21"/>
  <c r="O1285" i="21"/>
  <c r="P1285" i="21"/>
  <c r="Q1285" i="21"/>
  <c r="D1289" i="21"/>
  <c r="F1288" i="21"/>
  <c r="E1288" i="21"/>
  <c r="Q1286" i="21"/>
  <c r="P1286" i="21"/>
  <c r="O1286" i="21"/>
  <c r="L1287" i="21"/>
  <c r="M1287" i="21"/>
  <c r="I1287" i="21"/>
  <c r="K1287" i="21"/>
  <c r="H1288" i="21"/>
  <c r="J1287" i="21"/>
  <c r="E1289" i="21"/>
  <c r="D1290" i="21"/>
  <c r="F1289" i="21"/>
  <c r="Q1287" i="21"/>
  <c r="O1287" i="21"/>
  <c r="P1287" i="21"/>
  <c r="K1288" i="21"/>
  <c r="J1288" i="21"/>
  <c r="H1289" i="21"/>
  <c r="M1288" i="21"/>
  <c r="I1288" i="21"/>
  <c r="L1288" i="21"/>
  <c r="F1290" i="21"/>
  <c r="E1290" i="21"/>
  <c r="D1291" i="21"/>
  <c r="J1289" i="21"/>
  <c r="H1290" i="21"/>
  <c r="M1289" i="21"/>
  <c r="K1289" i="21"/>
  <c r="I1289" i="21"/>
  <c r="L1289" i="21"/>
  <c r="Q1288" i="21"/>
  <c r="O1288" i="21"/>
  <c r="P1288" i="21"/>
  <c r="F1291" i="21"/>
  <c r="E1291" i="21"/>
  <c r="D1292" i="21"/>
  <c r="I1290" i="21"/>
  <c r="M1290" i="21"/>
  <c r="L1290" i="21"/>
  <c r="J1290" i="21"/>
  <c r="H1291" i="21"/>
  <c r="K1290" i="21"/>
  <c r="Q1289" i="21"/>
  <c r="O1289" i="21"/>
  <c r="P1289" i="21"/>
  <c r="E1292" i="21"/>
  <c r="D1293" i="21"/>
  <c r="F1292" i="21"/>
  <c r="P1290" i="21"/>
  <c r="O1290" i="21"/>
  <c r="Q1290" i="21"/>
  <c r="M1291" i="21"/>
  <c r="K1291" i="21"/>
  <c r="L1291" i="21"/>
  <c r="I1291" i="21"/>
  <c r="J1291" i="21"/>
  <c r="H1292" i="21"/>
  <c r="F1293" i="21"/>
  <c r="E1293" i="21"/>
  <c r="D1294" i="21"/>
  <c r="P1291" i="21"/>
  <c r="Q1291" i="21"/>
  <c r="O1291" i="21"/>
  <c r="L1292" i="21"/>
  <c r="H1293" i="21"/>
  <c r="M1292" i="21"/>
  <c r="K1292" i="21"/>
  <c r="J1292" i="21"/>
  <c r="I1292" i="21"/>
  <c r="F1294" i="21"/>
  <c r="E1294" i="21"/>
  <c r="D1295" i="21"/>
  <c r="I1293" i="21"/>
  <c r="L1293" i="21"/>
  <c r="J1293" i="21"/>
  <c r="M1293" i="21"/>
  <c r="H1294" i="21"/>
  <c r="K1293" i="21"/>
  <c r="Q1292" i="21"/>
  <c r="O1292" i="21"/>
  <c r="P1292" i="21"/>
  <c r="D1296" i="21"/>
  <c r="F1295" i="21"/>
  <c r="E1295" i="21"/>
  <c r="Q1293" i="21"/>
  <c r="O1293" i="21"/>
  <c r="P1293" i="21"/>
  <c r="J1294" i="21"/>
  <c r="H1295" i="21"/>
  <c r="K1294" i="21"/>
  <c r="I1294" i="21"/>
  <c r="M1294" i="21"/>
  <c r="L1294" i="21"/>
  <c r="F1296" i="21"/>
  <c r="D1297" i="21"/>
  <c r="E1296" i="21"/>
  <c r="I1295" i="21"/>
  <c r="M1295" i="21"/>
  <c r="J1295" i="21"/>
  <c r="H1296" i="21"/>
  <c r="K1295" i="21"/>
  <c r="L1295" i="21"/>
  <c r="P1294" i="21"/>
  <c r="O1294" i="21"/>
  <c r="Q1294" i="21"/>
  <c r="E1297" i="21"/>
  <c r="F1297" i="21"/>
  <c r="D1298" i="21"/>
  <c r="O1295" i="21"/>
  <c r="P1295" i="21"/>
  <c r="Q1295" i="21"/>
  <c r="I1296" i="21"/>
  <c r="H1297" i="21"/>
  <c r="M1296" i="21"/>
  <c r="J1296" i="21"/>
  <c r="L1296" i="21"/>
  <c r="K1296" i="21"/>
  <c r="D1299" i="21"/>
  <c r="E1298" i="21"/>
  <c r="F1298" i="21"/>
  <c r="Q1296" i="21"/>
  <c r="P1296" i="21"/>
  <c r="O1296" i="21"/>
  <c r="H1298" i="21"/>
  <c r="K1297" i="21"/>
  <c r="I1297" i="21"/>
  <c r="L1297" i="21"/>
  <c r="M1297" i="21"/>
  <c r="J1297" i="21"/>
  <c r="E1299" i="21"/>
  <c r="D1300" i="21"/>
  <c r="F1299" i="21"/>
  <c r="J1298" i="21"/>
  <c r="H1299" i="21"/>
  <c r="M1298" i="21"/>
  <c r="K1298" i="21"/>
  <c r="I1298" i="21"/>
  <c r="L1298" i="21"/>
  <c r="Q1297" i="21"/>
  <c r="P1297" i="21"/>
  <c r="O1297" i="21"/>
  <c r="E1300" i="21"/>
  <c r="F1300" i="21"/>
  <c r="D1301" i="21"/>
  <c r="I1299" i="21"/>
  <c r="H1300" i="21"/>
  <c r="M1299" i="21"/>
  <c r="K1299" i="21"/>
  <c r="J1299" i="21"/>
  <c r="L1299" i="21"/>
  <c r="O1298" i="21"/>
  <c r="P1298" i="21"/>
  <c r="Q1298" i="21"/>
  <c r="E1301" i="21"/>
  <c r="D1302" i="21"/>
  <c r="F1301" i="21"/>
  <c r="P1299" i="21"/>
  <c r="O1299" i="21"/>
  <c r="Q1299" i="21"/>
  <c r="L1300" i="21"/>
  <c r="J1300" i="21"/>
  <c r="I1300" i="21"/>
  <c r="M1300" i="21"/>
  <c r="H1301" i="21"/>
  <c r="K1300" i="21"/>
  <c r="F1302" i="21"/>
  <c r="E1302" i="21"/>
  <c r="D1303" i="21"/>
  <c r="Q1300" i="21"/>
  <c r="O1300" i="21"/>
  <c r="P1300" i="21"/>
  <c r="K1301" i="21"/>
  <c r="I1301" i="21"/>
  <c r="M1301" i="21"/>
  <c r="J1301" i="21"/>
  <c r="L1301" i="21"/>
  <c r="H1302" i="21"/>
  <c r="F1303" i="21"/>
  <c r="D1304" i="21"/>
  <c r="E1303" i="21"/>
  <c r="P1301" i="21"/>
  <c r="O1301" i="21"/>
  <c r="Q1301" i="21"/>
  <c r="I1302" i="21"/>
  <c r="J1302" i="21"/>
  <c r="M1302" i="21"/>
  <c r="H1303" i="21"/>
  <c r="L1302" i="21"/>
  <c r="K1302" i="21"/>
  <c r="D1305" i="21"/>
  <c r="E1304" i="21"/>
  <c r="F1304" i="21"/>
  <c r="P1302" i="21"/>
  <c r="Q1302" i="21"/>
  <c r="O1302" i="21"/>
  <c r="H1304" i="21"/>
  <c r="L1303" i="21"/>
  <c r="M1303" i="21"/>
  <c r="J1303" i="21"/>
  <c r="I1303" i="21"/>
  <c r="K1303" i="21"/>
  <c r="D1306" i="21"/>
  <c r="F1305" i="21"/>
  <c r="E1305" i="21"/>
  <c r="I1304" i="21"/>
  <c r="K1304" i="21"/>
  <c r="M1304" i="21"/>
  <c r="H1305" i="21"/>
  <c r="J1304" i="21"/>
  <c r="L1304" i="21"/>
  <c r="P1303" i="21"/>
  <c r="O1303" i="21"/>
  <c r="Q1303" i="21"/>
  <c r="E1306" i="21"/>
  <c r="F1306" i="21"/>
  <c r="D1307" i="21"/>
  <c r="O1304" i="21"/>
  <c r="P1304" i="21"/>
  <c r="Q1304" i="21"/>
  <c r="K1305" i="21"/>
  <c r="L1305" i="21"/>
  <c r="H1306" i="21"/>
  <c r="M1305" i="21"/>
  <c r="I1305" i="21"/>
  <c r="J1305" i="21"/>
  <c r="F1307" i="21"/>
  <c r="E1307" i="21"/>
  <c r="D1308" i="21"/>
  <c r="K1306" i="21"/>
  <c r="M1306" i="21"/>
  <c r="I1306" i="21"/>
  <c r="J1306" i="21"/>
  <c r="L1306" i="21"/>
  <c r="H1307" i="21"/>
  <c r="P1305" i="21"/>
  <c r="Q1305" i="21"/>
  <c r="O1305" i="21"/>
  <c r="F1308" i="21"/>
  <c r="E1308" i="21"/>
  <c r="D1309" i="21"/>
  <c r="Q1306" i="21"/>
  <c r="P1306" i="21"/>
  <c r="O1306" i="21"/>
  <c r="H1308" i="21"/>
  <c r="L1307" i="21"/>
  <c r="K1307" i="21"/>
  <c r="I1307" i="21"/>
  <c r="J1307" i="21"/>
  <c r="M1307" i="21"/>
  <c r="F1309" i="21"/>
  <c r="E1309" i="21"/>
  <c r="D1310" i="21"/>
  <c r="H1309" i="21"/>
  <c r="I1308" i="21"/>
  <c r="J1308" i="21"/>
  <c r="L1308" i="21"/>
  <c r="M1308" i="21"/>
  <c r="K1308" i="21"/>
  <c r="O1307" i="21"/>
  <c r="Q1307" i="21"/>
  <c r="P1307" i="21"/>
  <c r="E1310" i="21"/>
  <c r="D1311" i="21"/>
  <c r="F1310" i="21"/>
  <c r="M1309" i="21"/>
  <c r="J1309" i="21"/>
  <c r="K1309" i="21"/>
  <c r="I1309" i="21"/>
  <c r="H1310" i="21"/>
  <c r="L1309" i="21"/>
  <c r="P1308" i="21"/>
  <c r="Q1308" i="21"/>
  <c r="O1308" i="21"/>
  <c r="F1311" i="21"/>
  <c r="E1311" i="21"/>
  <c r="D1312" i="21"/>
  <c r="P1309" i="21"/>
  <c r="Q1309" i="21"/>
  <c r="O1309" i="21"/>
  <c r="H1311" i="21"/>
  <c r="K1310" i="21"/>
  <c r="M1310" i="21"/>
  <c r="L1310" i="21"/>
  <c r="I1310" i="21"/>
  <c r="J1310" i="21"/>
  <c r="F1312" i="21"/>
  <c r="D1313" i="21"/>
  <c r="E1312" i="21"/>
  <c r="M1311" i="21"/>
  <c r="L1311" i="21"/>
  <c r="J1311" i="21"/>
  <c r="I1311" i="21"/>
  <c r="H1312" i="21"/>
  <c r="K1311" i="21"/>
  <c r="P1310" i="21"/>
  <c r="Q1310" i="21"/>
  <c r="O1310" i="21"/>
  <c r="F1313" i="21"/>
  <c r="D1314" i="21"/>
  <c r="E1313" i="21"/>
  <c r="O1311" i="21"/>
  <c r="Q1311" i="21"/>
  <c r="P1311" i="21"/>
  <c r="H1313" i="21"/>
  <c r="I1312" i="21"/>
  <c r="M1312" i="21"/>
  <c r="L1312" i="21"/>
  <c r="J1312" i="21"/>
  <c r="K1312" i="21"/>
  <c r="F1314" i="21"/>
  <c r="D1315" i="21"/>
  <c r="E1314" i="21"/>
  <c r="L1313" i="21"/>
  <c r="H1314" i="21"/>
  <c r="J1313" i="21"/>
  <c r="K1313" i="21"/>
  <c r="M1313" i="21"/>
  <c r="I1313" i="21"/>
  <c r="P1312" i="21"/>
  <c r="Q1312" i="21"/>
  <c r="O1312" i="21"/>
  <c r="E1315" i="21"/>
  <c r="D1316" i="21"/>
  <c r="F1315" i="21"/>
  <c r="H1315" i="21"/>
  <c r="J1314" i="21"/>
  <c r="I1314" i="21"/>
  <c r="L1314" i="21"/>
  <c r="M1314" i="21"/>
  <c r="K1314" i="21"/>
  <c r="Q1313" i="21"/>
  <c r="P1313" i="21"/>
  <c r="O1313" i="21"/>
  <c r="F1316" i="21"/>
  <c r="D1317" i="21"/>
  <c r="E1316" i="21"/>
  <c r="I1315" i="21"/>
  <c r="K1315" i="21"/>
  <c r="J1315" i="21"/>
  <c r="L1315" i="21"/>
  <c r="M1315" i="21"/>
  <c r="H1316" i="21"/>
  <c r="P1314" i="21"/>
  <c r="O1314" i="21"/>
  <c r="Q1314" i="21"/>
  <c r="F1317" i="21"/>
  <c r="D1318" i="21"/>
  <c r="E1317" i="21"/>
  <c r="P1315" i="21"/>
  <c r="Q1315" i="21"/>
  <c r="O1315" i="21"/>
  <c r="M1316" i="21"/>
  <c r="I1316" i="21"/>
  <c r="K1316" i="21"/>
  <c r="J1316" i="21"/>
  <c r="H1317" i="21"/>
  <c r="L1316" i="21"/>
  <c r="D1319" i="21"/>
  <c r="F1318" i="21"/>
  <c r="E1318" i="21"/>
  <c r="P1316" i="21"/>
  <c r="O1316" i="21"/>
  <c r="Q1316" i="21"/>
  <c r="J1317" i="21"/>
  <c r="L1317" i="21"/>
  <c r="K1317" i="21"/>
  <c r="M1317" i="21"/>
  <c r="H1318" i="21"/>
  <c r="I1317" i="21"/>
  <c r="E1319" i="21"/>
  <c r="F1319" i="21"/>
  <c r="D1320" i="21"/>
  <c r="J1318" i="21"/>
  <c r="L1318" i="21"/>
  <c r="H1319" i="21"/>
  <c r="K1318" i="21"/>
  <c r="M1318" i="21"/>
  <c r="I1318" i="21"/>
  <c r="Q1317" i="21"/>
  <c r="O1317" i="21"/>
  <c r="P1317" i="21"/>
  <c r="F1320" i="21"/>
  <c r="D1321" i="21"/>
  <c r="E1320" i="21"/>
  <c r="I1319" i="21"/>
  <c r="H1320" i="21"/>
  <c r="M1319" i="21"/>
  <c r="K1319" i="21"/>
  <c r="J1319" i="21"/>
  <c r="L1319" i="21"/>
  <c r="Q1318" i="21"/>
  <c r="P1318" i="21"/>
  <c r="O1318" i="21"/>
  <c r="F1321" i="21"/>
  <c r="D1322" i="21"/>
  <c r="E1321" i="21"/>
  <c r="O1319" i="21"/>
  <c r="P1319" i="21"/>
  <c r="Q1319" i="21"/>
  <c r="L1320" i="21"/>
  <c r="J1320" i="21"/>
  <c r="I1320" i="21"/>
  <c r="M1320" i="21"/>
  <c r="H1321" i="21"/>
  <c r="K1320" i="21"/>
  <c r="F1322" i="21"/>
  <c r="D1323" i="21"/>
  <c r="E1322" i="21"/>
  <c r="O1320" i="21"/>
  <c r="P1320" i="21"/>
  <c r="Q1320" i="21"/>
  <c r="L1321" i="21"/>
  <c r="M1321" i="21"/>
  <c r="J1321" i="21"/>
  <c r="K1321" i="21"/>
  <c r="H1322" i="21"/>
  <c r="I1321" i="21"/>
  <c r="E1323" i="21"/>
  <c r="D1324" i="21"/>
  <c r="F1323" i="21"/>
  <c r="J1322" i="21"/>
  <c r="K1322" i="21"/>
  <c r="L1322" i="21"/>
  <c r="M1322" i="21"/>
  <c r="H1323" i="21"/>
  <c r="I1322" i="21"/>
  <c r="O1321" i="21"/>
  <c r="P1321" i="21"/>
  <c r="Q1321" i="21"/>
  <c r="E1324" i="21"/>
  <c r="D1325" i="21"/>
  <c r="F1324" i="21"/>
  <c r="H1324" i="21"/>
  <c r="I1323" i="21"/>
  <c r="J1323" i="21"/>
  <c r="M1323" i="21"/>
  <c r="L1323" i="21"/>
  <c r="K1323" i="21"/>
  <c r="Q1322" i="21"/>
  <c r="O1322" i="21"/>
  <c r="P1322" i="21"/>
  <c r="E1325" i="21"/>
  <c r="D1326" i="21"/>
  <c r="F1325" i="21"/>
  <c r="K1324" i="21"/>
  <c r="J1324" i="21"/>
  <c r="L1324" i="21"/>
  <c r="H1325" i="21"/>
  <c r="M1324" i="21"/>
  <c r="I1324" i="21"/>
  <c r="Q1323" i="21"/>
  <c r="P1323" i="21"/>
  <c r="O1323" i="21"/>
  <c r="D1327" i="21"/>
  <c r="F1326" i="21"/>
  <c r="E1326" i="21"/>
  <c r="M1325" i="21"/>
  <c r="J1325" i="21"/>
  <c r="K1325" i="21"/>
  <c r="I1325" i="21"/>
  <c r="L1325" i="21"/>
  <c r="H1326" i="21"/>
  <c r="Q1324" i="21"/>
  <c r="P1324" i="21"/>
  <c r="O1324" i="21"/>
  <c r="D1328" i="21"/>
  <c r="F1327" i="21"/>
  <c r="E1327" i="21"/>
  <c r="P1325" i="21"/>
  <c r="Q1325" i="21"/>
  <c r="O1325" i="21"/>
  <c r="H1327" i="21"/>
  <c r="K1326" i="21"/>
  <c r="M1326" i="21"/>
  <c r="I1326" i="21"/>
  <c r="J1326" i="21"/>
  <c r="L1326" i="21"/>
  <c r="D1329" i="21"/>
  <c r="E1328" i="21"/>
  <c r="F1328" i="21"/>
  <c r="J1327" i="21"/>
  <c r="K1327" i="21"/>
  <c r="M1327" i="21"/>
  <c r="L1327" i="21"/>
  <c r="I1327" i="21"/>
  <c r="H1328" i="21"/>
  <c r="O1326" i="21"/>
  <c r="P1326" i="21"/>
  <c r="Q1326" i="21"/>
  <c r="D1330" i="21"/>
  <c r="F1329" i="21"/>
  <c r="E1329" i="21"/>
  <c r="Q1327" i="21"/>
  <c r="P1327" i="21"/>
  <c r="O1327" i="21"/>
  <c r="J1328" i="21"/>
  <c r="L1328" i="21"/>
  <c r="M1328" i="21"/>
  <c r="K1328" i="21"/>
  <c r="H1329" i="21"/>
  <c r="I1328" i="21"/>
  <c r="E1330" i="21"/>
  <c r="D1331" i="21"/>
  <c r="F1330" i="21"/>
  <c r="M1329" i="21"/>
  <c r="J1329" i="21"/>
  <c r="K1329" i="21"/>
  <c r="L1329" i="21"/>
  <c r="H1330" i="21"/>
  <c r="I1329" i="21"/>
  <c r="Q1328" i="21"/>
  <c r="O1328" i="21"/>
  <c r="P1328" i="21"/>
  <c r="E1331" i="21"/>
  <c r="D1332" i="21"/>
  <c r="F1331" i="21"/>
  <c r="J1330" i="21"/>
  <c r="I1330" i="21"/>
  <c r="L1330" i="21"/>
  <c r="K1330" i="21"/>
  <c r="M1330" i="21"/>
  <c r="H1331" i="21"/>
  <c r="O1329" i="21"/>
  <c r="P1329" i="21"/>
  <c r="Q1329" i="21"/>
  <c r="F1332" i="21"/>
  <c r="E1332" i="21"/>
  <c r="D1333" i="21"/>
  <c r="O1330" i="21"/>
  <c r="P1330" i="21"/>
  <c r="Q1330" i="21"/>
  <c r="K1331" i="21"/>
  <c r="J1331" i="21"/>
  <c r="M1331" i="21"/>
  <c r="H1332" i="21"/>
  <c r="L1331" i="21"/>
  <c r="I1331" i="21"/>
  <c r="D1334" i="21"/>
  <c r="E1333" i="21"/>
  <c r="F1333" i="21"/>
  <c r="L1332" i="21"/>
  <c r="K1332" i="21"/>
  <c r="J1332" i="21"/>
  <c r="I1332" i="21"/>
  <c r="M1332" i="21"/>
  <c r="H1333" i="21"/>
  <c r="P1331" i="21"/>
  <c r="O1331" i="21"/>
  <c r="Q1331" i="21"/>
  <c r="F1334" i="21"/>
  <c r="D1335" i="21"/>
  <c r="E1334" i="21"/>
  <c r="O1332" i="21"/>
  <c r="P1332" i="21"/>
  <c r="Q1332" i="21"/>
  <c r="L1333" i="21"/>
  <c r="I1333" i="21"/>
  <c r="J1333" i="21"/>
  <c r="M1333" i="21"/>
  <c r="K1333" i="21"/>
  <c r="H1334" i="21"/>
  <c r="F1335" i="21"/>
  <c r="E1335" i="21"/>
  <c r="D1336" i="21"/>
  <c r="O1333" i="21"/>
  <c r="Q1333" i="21"/>
  <c r="P1333" i="21"/>
  <c r="J1334" i="21"/>
  <c r="H1335" i="21"/>
  <c r="K1334" i="21"/>
  <c r="I1334" i="21"/>
  <c r="M1334" i="21"/>
  <c r="L1334" i="21"/>
  <c r="D1337" i="21"/>
  <c r="F1336" i="21"/>
  <c r="E1336" i="21"/>
  <c r="M1335" i="21"/>
  <c r="K1335" i="21"/>
  <c r="I1335" i="21"/>
  <c r="L1335" i="21"/>
  <c r="H1336" i="21"/>
  <c r="J1335" i="21"/>
  <c r="O1334" i="21"/>
  <c r="P1334" i="21"/>
  <c r="Q1334" i="21"/>
  <c r="D1338" i="21"/>
  <c r="E1337" i="21"/>
  <c r="F1337" i="21"/>
  <c r="O1335" i="21"/>
  <c r="P1335" i="21"/>
  <c r="Q1335" i="21"/>
  <c r="I1336" i="21"/>
  <c r="H1337" i="21"/>
  <c r="J1336" i="21"/>
  <c r="L1336" i="21"/>
  <c r="K1336" i="21"/>
  <c r="M1336" i="21"/>
  <c r="E1338" i="21"/>
  <c r="D1339" i="21"/>
  <c r="F1338" i="21"/>
  <c r="P1336" i="21"/>
  <c r="O1336" i="21"/>
  <c r="Q1336" i="21"/>
  <c r="M1337" i="21"/>
  <c r="H1338" i="21"/>
  <c r="L1337" i="21"/>
  <c r="I1337" i="21"/>
  <c r="K1337" i="21"/>
  <c r="J1337" i="21"/>
  <c r="F1339" i="21"/>
  <c r="D1340" i="21"/>
  <c r="E1339" i="21"/>
  <c r="H1339" i="21"/>
  <c r="I1338" i="21"/>
  <c r="J1338" i="21"/>
  <c r="K1338" i="21"/>
  <c r="M1338" i="21"/>
  <c r="L1338" i="21"/>
  <c r="Q1337" i="21"/>
  <c r="O1337" i="21"/>
  <c r="P1337" i="21"/>
  <c r="E1340" i="21"/>
  <c r="D1341" i="21"/>
  <c r="F1340" i="21"/>
  <c r="H1340" i="21"/>
  <c r="M1339" i="21"/>
  <c r="I1339" i="21"/>
  <c r="J1339" i="21"/>
  <c r="K1339" i="21"/>
  <c r="L1339" i="21"/>
  <c r="O1338" i="21"/>
  <c r="Q1338" i="21"/>
  <c r="P1338" i="21"/>
  <c r="F1341" i="21"/>
  <c r="D1342" i="21"/>
  <c r="E1341" i="21"/>
  <c r="K1340" i="21"/>
  <c r="J1340" i="21"/>
  <c r="H1341" i="21"/>
  <c r="L1340" i="21"/>
  <c r="I1340" i="21"/>
  <c r="M1340" i="21"/>
  <c r="P1339" i="21"/>
  <c r="Q1339" i="21"/>
  <c r="O1339" i="21"/>
  <c r="D1343" i="21"/>
  <c r="F1342" i="21"/>
  <c r="E1342" i="21"/>
  <c r="L1341" i="21"/>
  <c r="K1341" i="21"/>
  <c r="I1341" i="21"/>
  <c r="J1341" i="21"/>
  <c r="H1342" i="21"/>
  <c r="M1341" i="21"/>
  <c r="Q1340" i="21"/>
  <c r="O1340" i="21"/>
  <c r="P1340" i="21"/>
  <c r="D1344" i="21"/>
  <c r="E1343" i="21"/>
  <c r="F1343" i="21"/>
  <c r="P1341" i="21"/>
  <c r="Q1341" i="21"/>
  <c r="O1341" i="21"/>
  <c r="I1342" i="21"/>
  <c r="L1342" i="21"/>
  <c r="M1342" i="21"/>
  <c r="K1342" i="21"/>
  <c r="J1342" i="21"/>
  <c r="H1343" i="21"/>
  <c r="F1344" i="21"/>
  <c r="E1344" i="21"/>
  <c r="D1345" i="21"/>
  <c r="P1342" i="21"/>
  <c r="O1342" i="21"/>
  <c r="Q1342" i="21"/>
  <c r="H1344" i="21"/>
  <c r="L1343" i="21"/>
  <c r="J1343" i="21"/>
  <c r="K1343" i="21"/>
  <c r="M1343" i="21"/>
  <c r="I1343" i="21"/>
  <c r="E1345" i="21"/>
  <c r="D1346" i="21"/>
  <c r="F1345" i="21"/>
  <c r="K1344" i="21"/>
  <c r="I1344" i="21"/>
  <c r="M1344" i="21"/>
  <c r="J1344" i="21"/>
  <c r="L1344" i="21"/>
  <c r="H1345" i="21"/>
  <c r="O1343" i="21"/>
  <c r="P1343" i="21"/>
  <c r="Q1343" i="21"/>
  <c r="E1346" i="21"/>
  <c r="F1346" i="21"/>
  <c r="D1347" i="21"/>
  <c r="O1344" i="21"/>
  <c r="P1344" i="21"/>
  <c r="Q1344" i="21"/>
  <c r="K1345" i="21"/>
  <c r="H1346" i="21"/>
  <c r="L1345" i="21"/>
  <c r="M1345" i="21"/>
  <c r="J1345" i="21"/>
  <c r="I1345" i="21"/>
  <c r="E1347" i="21"/>
  <c r="F1347" i="21"/>
  <c r="D1348" i="21"/>
  <c r="J1346" i="21"/>
  <c r="K1346" i="21"/>
  <c r="M1346" i="21"/>
  <c r="H1347" i="21"/>
  <c r="L1346" i="21"/>
  <c r="I1346" i="21"/>
  <c r="P1345" i="21"/>
  <c r="Q1345" i="21"/>
  <c r="O1345" i="21"/>
  <c r="F1348" i="21"/>
  <c r="D1349" i="21"/>
  <c r="E1348" i="21"/>
  <c r="J1347" i="21"/>
  <c r="K1347" i="21"/>
  <c r="H1348" i="21"/>
  <c r="I1347" i="21"/>
  <c r="M1347" i="21"/>
  <c r="L1347" i="21"/>
  <c r="P1346" i="21"/>
  <c r="O1346" i="21"/>
  <c r="Q1346" i="21"/>
  <c r="D1350" i="21"/>
  <c r="E1349" i="21"/>
  <c r="F1349" i="21"/>
  <c r="H1349" i="21"/>
  <c r="L1348" i="21"/>
  <c r="M1348" i="21"/>
  <c r="I1348" i="21"/>
  <c r="K1348" i="21"/>
  <c r="J1348" i="21"/>
  <c r="P1347" i="21"/>
  <c r="O1347" i="21"/>
  <c r="Q1347" i="21"/>
  <c r="D1351" i="21"/>
  <c r="F1350" i="21"/>
  <c r="E1350" i="21"/>
  <c r="K1349" i="21"/>
  <c r="I1349" i="21"/>
  <c r="H1350" i="21"/>
  <c r="J1349" i="21"/>
  <c r="L1349" i="21"/>
  <c r="M1349" i="21"/>
  <c r="O1348" i="21"/>
  <c r="P1348" i="21"/>
  <c r="Q1348" i="21"/>
  <c r="D1352" i="21"/>
  <c r="E1351" i="21"/>
  <c r="F1351" i="21"/>
  <c r="O1349" i="21"/>
  <c r="Q1349" i="21"/>
  <c r="P1349" i="21"/>
  <c r="K1350" i="21"/>
  <c r="J1350" i="21"/>
  <c r="I1350" i="21"/>
  <c r="L1350" i="21"/>
  <c r="H1351" i="21"/>
  <c r="M1350" i="21"/>
  <c r="F1352" i="21"/>
  <c r="D1353" i="21"/>
  <c r="E1352" i="21"/>
  <c r="O1350" i="21"/>
  <c r="P1350" i="21"/>
  <c r="Q1350" i="21"/>
  <c r="I1351" i="21"/>
  <c r="H1352" i="21"/>
  <c r="M1351" i="21"/>
  <c r="K1351" i="21"/>
  <c r="J1351" i="21"/>
  <c r="L1351" i="21"/>
  <c r="D1354" i="21"/>
  <c r="E1353" i="21"/>
  <c r="F1353" i="21"/>
  <c r="O1351" i="21"/>
  <c r="P1351" i="21"/>
  <c r="Q1351" i="21"/>
  <c r="H1353" i="21"/>
  <c r="K1352" i="21"/>
  <c r="J1352" i="21"/>
  <c r="M1352" i="21"/>
  <c r="L1352" i="21"/>
  <c r="I1352" i="21"/>
  <c r="E1354" i="21"/>
  <c r="D1355" i="21"/>
  <c r="F1354" i="21"/>
  <c r="L1353" i="21"/>
  <c r="K1353" i="21"/>
  <c r="I1353" i="21"/>
  <c r="J1353" i="21"/>
  <c r="M1353" i="21"/>
  <c r="H1354" i="21"/>
  <c r="Q1352" i="21"/>
  <c r="O1352" i="21"/>
  <c r="P1352" i="21"/>
  <c r="E1355" i="21"/>
  <c r="F1355" i="21"/>
  <c r="D1356" i="21"/>
  <c r="Q1353" i="21"/>
  <c r="P1353" i="21"/>
  <c r="O1353" i="21"/>
  <c r="K1354" i="21"/>
  <c r="J1354" i="21"/>
  <c r="L1354" i="21"/>
  <c r="M1354" i="21"/>
  <c r="H1355" i="21"/>
  <c r="I1354" i="21"/>
  <c r="D1357" i="21"/>
  <c r="E1356" i="21"/>
  <c r="F1356" i="21"/>
  <c r="M1355" i="21"/>
  <c r="J1355" i="21"/>
  <c r="H1356" i="21"/>
  <c r="I1355" i="21"/>
  <c r="L1355" i="21"/>
  <c r="K1355" i="21"/>
  <c r="O1354" i="21"/>
  <c r="Q1354" i="21"/>
  <c r="P1354" i="21"/>
  <c r="F1357" i="21"/>
  <c r="D1358" i="21"/>
  <c r="E1357" i="21"/>
  <c r="H1357" i="21"/>
  <c r="M1356" i="21"/>
  <c r="K1356" i="21"/>
  <c r="L1356" i="21"/>
  <c r="J1356" i="21"/>
  <c r="I1356" i="21"/>
  <c r="O1355" i="21"/>
  <c r="Q1355" i="21"/>
  <c r="P1355" i="21"/>
  <c r="D1359" i="21"/>
  <c r="E1358" i="21"/>
  <c r="F1358" i="21"/>
  <c r="H1358" i="21"/>
  <c r="L1357" i="21"/>
  <c r="J1357" i="21"/>
  <c r="K1357" i="21"/>
  <c r="I1357" i="21"/>
  <c r="M1357" i="21"/>
  <c r="Q1356" i="21"/>
  <c r="P1356" i="21"/>
  <c r="O1356" i="21"/>
  <c r="D1360" i="21"/>
  <c r="F1359" i="21"/>
  <c r="E1359" i="21"/>
  <c r="H1359" i="21"/>
  <c r="M1358" i="21"/>
  <c r="I1358" i="21"/>
  <c r="K1358" i="21"/>
  <c r="L1358" i="21"/>
  <c r="J1358" i="21"/>
  <c r="P1357" i="21"/>
  <c r="Q1357" i="21"/>
  <c r="O1357" i="21"/>
  <c r="D1361" i="21"/>
  <c r="E1360" i="21"/>
  <c r="F1360" i="21"/>
  <c r="H1360" i="21"/>
  <c r="J1359" i="21"/>
  <c r="M1359" i="21"/>
  <c r="L1359" i="21"/>
  <c r="K1359" i="21"/>
  <c r="I1359" i="21"/>
  <c r="Q1358" i="21"/>
  <c r="O1358" i="21"/>
  <c r="P1358" i="21"/>
  <c r="F1361" i="21"/>
  <c r="E1361" i="21"/>
  <c r="D1362" i="21"/>
  <c r="M1360" i="21"/>
  <c r="L1360" i="21"/>
  <c r="K1360" i="21"/>
  <c r="J1360" i="21"/>
  <c r="I1360" i="21"/>
  <c r="H1361" i="21"/>
  <c r="P1359" i="21"/>
  <c r="O1359" i="21"/>
  <c r="Q1359" i="21"/>
  <c r="D1363" i="21"/>
  <c r="E1362" i="21"/>
  <c r="F1362" i="21"/>
  <c r="O1360" i="21"/>
  <c r="Q1360" i="21"/>
  <c r="P1360" i="21"/>
  <c r="M1361" i="21"/>
  <c r="L1361" i="21"/>
  <c r="I1361" i="21"/>
  <c r="K1361" i="21"/>
  <c r="H1362" i="21"/>
  <c r="J1361" i="21"/>
  <c r="E1363" i="21"/>
  <c r="D1364" i="21"/>
  <c r="F1363" i="21"/>
  <c r="Q1361" i="21"/>
  <c r="O1361" i="21"/>
  <c r="P1361" i="21"/>
  <c r="H1363" i="21"/>
  <c r="J1362" i="21"/>
  <c r="I1362" i="21"/>
  <c r="L1362" i="21"/>
  <c r="K1362" i="21"/>
  <c r="M1362" i="21"/>
  <c r="E1364" i="21"/>
  <c r="D1365" i="21"/>
  <c r="F1364" i="21"/>
  <c r="M1363" i="21"/>
  <c r="I1363" i="21"/>
  <c r="K1363" i="21"/>
  <c r="L1363" i="21"/>
  <c r="H1364" i="21"/>
  <c r="J1363" i="21"/>
  <c r="Q1362" i="21"/>
  <c r="O1362" i="21"/>
  <c r="P1362" i="21"/>
  <c r="D1366" i="21"/>
  <c r="E1365" i="21"/>
  <c r="F1365" i="21"/>
  <c r="P1363" i="21"/>
  <c r="O1363" i="21"/>
  <c r="Q1363" i="21"/>
  <c r="K1364" i="21"/>
  <c r="J1364" i="21"/>
  <c r="L1364" i="21"/>
  <c r="M1364" i="21"/>
  <c r="H1365" i="21"/>
  <c r="I1364" i="21"/>
  <c r="D1367" i="21"/>
  <c r="E1366" i="21"/>
  <c r="F1366" i="21"/>
  <c r="H1366" i="21"/>
  <c r="J1365" i="21"/>
  <c r="K1365" i="21"/>
  <c r="M1365" i="21"/>
  <c r="L1365" i="21"/>
  <c r="I1365" i="21"/>
  <c r="Q1364" i="21"/>
  <c r="O1364" i="21"/>
  <c r="P1364" i="21"/>
  <c r="E1367" i="21"/>
  <c r="F1367" i="21"/>
  <c r="D1368" i="21"/>
  <c r="I1366" i="21"/>
  <c r="M1366" i="21"/>
  <c r="K1366" i="21"/>
  <c r="H1367" i="21"/>
  <c r="J1366" i="21"/>
  <c r="L1366" i="21"/>
  <c r="P1365" i="21"/>
  <c r="Q1365" i="21"/>
  <c r="O1365" i="21"/>
  <c r="F1368" i="21"/>
  <c r="E1368" i="21"/>
  <c r="D1369" i="21"/>
  <c r="O1366" i="21"/>
  <c r="Q1366" i="21"/>
  <c r="P1366" i="21"/>
  <c r="M1367" i="21"/>
  <c r="H1368" i="21"/>
  <c r="J1367" i="21"/>
  <c r="K1367" i="21"/>
  <c r="I1367" i="21"/>
  <c r="L1367" i="21"/>
  <c r="E1369" i="21"/>
  <c r="D1370" i="21"/>
  <c r="F1369" i="21"/>
  <c r="L1368" i="21"/>
  <c r="I1368" i="21"/>
  <c r="J1368" i="21"/>
  <c r="M1368" i="21"/>
  <c r="H1369" i="21"/>
  <c r="K1368" i="21"/>
  <c r="O1367" i="21"/>
  <c r="Q1367" i="21"/>
  <c r="P1367" i="21"/>
  <c r="F1370" i="21"/>
  <c r="E1370" i="21"/>
  <c r="D1371" i="21"/>
  <c r="O1368" i="21"/>
  <c r="Q1368" i="21"/>
  <c r="P1368" i="21"/>
  <c r="M1369" i="21"/>
  <c r="K1369" i="21"/>
  <c r="J1369" i="21"/>
  <c r="H1370" i="21"/>
  <c r="I1369" i="21"/>
  <c r="L1369" i="21"/>
  <c r="E1371" i="21"/>
  <c r="D1372" i="21"/>
  <c r="F1371" i="21"/>
  <c r="J1370" i="21"/>
  <c r="I1370" i="21"/>
  <c r="L1370" i="21"/>
  <c r="H1371" i="21"/>
  <c r="M1370" i="21"/>
  <c r="K1370" i="21"/>
  <c r="O1369" i="21"/>
  <c r="Q1369" i="21"/>
  <c r="P1369" i="21"/>
  <c r="F1372" i="21"/>
  <c r="D1373" i="21"/>
  <c r="E1372" i="21"/>
  <c r="P1370" i="21"/>
  <c r="Q1370" i="21"/>
  <c r="O1370" i="21"/>
  <c r="I1371" i="21"/>
  <c r="H1372" i="21"/>
  <c r="K1371" i="21"/>
  <c r="L1371" i="21"/>
  <c r="M1371" i="21"/>
  <c r="J1371" i="21"/>
  <c r="D1374" i="21"/>
  <c r="E1373" i="21"/>
  <c r="F1373" i="21"/>
  <c r="Q1371" i="21"/>
  <c r="P1371" i="21"/>
  <c r="O1371" i="21"/>
  <c r="M1372" i="21"/>
  <c r="L1372" i="21"/>
  <c r="H1373" i="21"/>
  <c r="I1372" i="21"/>
  <c r="K1372" i="21"/>
  <c r="J1372" i="21"/>
  <c r="E1374" i="21"/>
  <c r="D1375" i="21"/>
  <c r="F1374" i="21"/>
  <c r="L1373" i="21"/>
  <c r="M1373" i="21"/>
  <c r="K1373" i="21"/>
  <c r="H1374" i="21"/>
  <c r="J1373" i="21"/>
  <c r="I1373" i="21"/>
  <c r="O1372" i="21"/>
  <c r="Q1372" i="21"/>
  <c r="P1372" i="21"/>
  <c r="D1376" i="21"/>
  <c r="F1375" i="21"/>
  <c r="E1375" i="21"/>
  <c r="M1374" i="21"/>
  <c r="J1374" i="21"/>
  <c r="K1374" i="21"/>
  <c r="H1375" i="21"/>
  <c r="I1374" i="21"/>
  <c r="L1374" i="21"/>
  <c r="O1373" i="21"/>
  <c r="Q1373" i="21"/>
  <c r="P1373" i="21"/>
  <c r="D1377" i="21"/>
  <c r="E1376" i="21"/>
  <c r="F1376" i="21"/>
  <c r="J1375" i="21"/>
  <c r="H1376" i="21"/>
  <c r="K1375" i="21"/>
  <c r="L1375" i="21"/>
  <c r="M1375" i="21"/>
  <c r="I1375" i="21"/>
  <c r="P1374" i="21"/>
  <c r="Q1374" i="21"/>
  <c r="O1374" i="21"/>
  <c r="F1377" i="21"/>
  <c r="E1377" i="21"/>
  <c r="D1378" i="21"/>
  <c r="I1376" i="21"/>
  <c r="H1377" i="21"/>
  <c r="M1376" i="21"/>
  <c r="L1376" i="21"/>
  <c r="K1376" i="21"/>
  <c r="J1376" i="21"/>
  <c r="P1375" i="21"/>
  <c r="Q1375" i="21"/>
  <c r="O1375" i="21"/>
  <c r="F1378" i="21"/>
  <c r="D1379" i="21"/>
  <c r="E1378" i="21"/>
  <c r="Q1376" i="21"/>
  <c r="P1376" i="21"/>
  <c r="O1376" i="21"/>
  <c r="M1377" i="21"/>
  <c r="J1377" i="21"/>
  <c r="K1377" i="21"/>
  <c r="L1377" i="21"/>
  <c r="H1378" i="21"/>
  <c r="I1377" i="21"/>
  <c r="E1379" i="21"/>
  <c r="F1379" i="21"/>
  <c r="D1380" i="21"/>
  <c r="K1378" i="21"/>
  <c r="M1378" i="21"/>
  <c r="L1378" i="21"/>
  <c r="I1378" i="21"/>
  <c r="H1379" i="21"/>
  <c r="J1378" i="21"/>
  <c r="P1377" i="21"/>
  <c r="O1377" i="21"/>
  <c r="Q1377" i="21"/>
  <c r="D1381" i="21"/>
  <c r="F1380" i="21"/>
  <c r="E1380" i="21"/>
  <c r="P1378" i="21"/>
  <c r="O1378" i="21"/>
  <c r="Q1378" i="21"/>
  <c r="H1380" i="21"/>
  <c r="M1379" i="21"/>
  <c r="J1379" i="21"/>
  <c r="K1379" i="21"/>
  <c r="I1379" i="21"/>
  <c r="L1379" i="21"/>
  <c r="F1381" i="21"/>
  <c r="D1382" i="21"/>
  <c r="E1381" i="21"/>
  <c r="M1380" i="21"/>
  <c r="H1381" i="21"/>
  <c r="L1380" i="21"/>
  <c r="I1380" i="21"/>
  <c r="J1380" i="21"/>
  <c r="K1380" i="21"/>
  <c r="P1379" i="21"/>
  <c r="O1379" i="21"/>
  <c r="Q1379" i="21"/>
  <c r="E1382" i="21"/>
  <c r="F1382" i="21"/>
  <c r="D1383" i="21"/>
  <c r="K1381" i="21"/>
  <c r="H1382" i="21"/>
  <c r="M1381" i="21"/>
  <c r="I1381" i="21"/>
  <c r="J1381" i="21"/>
  <c r="L1381" i="21"/>
  <c r="O1380" i="21"/>
  <c r="P1380" i="21"/>
  <c r="Q1380" i="21"/>
  <c r="F1383" i="21"/>
  <c r="D1384" i="21"/>
  <c r="E1383" i="21"/>
  <c r="M1382" i="21"/>
  <c r="I1382" i="21"/>
  <c r="K1382" i="21"/>
  <c r="H1383" i="21"/>
  <c r="L1382" i="21"/>
  <c r="J1382" i="21"/>
  <c r="P1381" i="21"/>
  <c r="Q1381" i="21"/>
  <c r="O1381" i="21"/>
  <c r="D1385" i="21"/>
  <c r="F1384" i="21"/>
  <c r="E1384" i="21"/>
  <c r="Q1382" i="21"/>
  <c r="P1382" i="21"/>
  <c r="O1382" i="21"/>
  <c r="M1383" i="21"/>
  <c r="L1383" i="21"/>
  <c r="H1384" i="21"/>
  <c r="I1383" i="21"/>
  <c r="J1383" i="21"/>
  <c r="K1383" i="21"/>
  <c r="E1385" i="21"/>
  <c r="F1385" i="21"/>
  <c r="D1386" i="21"/>
  <c r="I1384" i="21"/>
  <c r="K1384" i="21"/>
  <c r="H1385" i="21"/>
  <c r="J1384" i="21"/>
  <c r="M1384" i="21"/>
  <c r="L1384" i="21"/>
  <c r="P1383" i="21"/>
  <c r="Q1383" i="21"/>
  <c r="O1383" i="21"/>
  <c r="F1386" i="21"/>
  <c r="E1386" i="21"/>
  <c r="D1387" i="21"/>
  <c r="Q1384" i="21"/>
  <c r="P1384" i="21"/>
  <c r="O1384" i="21"/>
  <c r="J1385" i="21"/>
  <c r="H1386" i="21"/>
  <c r="M1385" i="21"/>
  <c r="K1385" i="21"/>
  <c r="L1385" i="21"/>
  <c r="I1385" i="21"/>
  <c r="D1388" i="21"/>
  <c r="F1387" i="21"/>
  <c r="E1387" i="21"/>
  <c r="L1386" i="21"/>
  <c r="I1386" i="21"/>
  <c r="K1386" i="21"/>
  <c r="M1386" i="21"/>
  <c r="J1386" i="21"/>
  <c r="H1387" i="21"/>
  <c r="P1385" i="21"/>
  <c r="Q1385" i="21"/>
  <c r="O1385" i="21"/>
  <c r="D1389" i="21"/>
  <c r="E1388" i="21"/>
  <c r="F1388" i="21"/>
  <c r="Q1386" i="21"/>
  <c r="O1386" i="21"/>
  <c r="P1386" i="21"/>
  <c r="L1387" i="21"/>
  <c r="J1387" i="21"/>
  <c r="M1387" i="21"/>
  <c r="H1388" i="21"/>
  <c r="K1387" i="21"/>
  <c r="I1387" i="21"/>
  <c r="F1389" i="21"/>
  <c r="D1390" i="21"/>
  <c r="E1389" i="21"/>
  <c r="M1388" i="21"/>
  <c r="I1388" i="21"/>
  <c r="H1389" i="21"/>
  <c r="K1388" i="21"/>
  <c r="J1388" i="21"/>
  <c r="L1388" i="21"/>
  <c r="P1387" i="21"/>
  <c r="Q1387" i="21"/>
  <c r="O1387" i="21"/>
  <c r="F1390" i="21"/>
  <c r="D1391" i="21"/>
  <c r="E1390" i="21"/>
  <c r="O1388" i="21"/>
  <c r="P1388" i="21"/>
  <c r="Q1388" i="21"/>
  <c r="J1389" i="21"/>
  <c r="K1389" i="21"/>
  <c r="M1389" i="21"/>
  <c r="I1389" i="21"/>
  <c r="H1390" i="21"/>
  <c r="L1389" i="21"/>
  <c r="F1391" i="21"/>
  <c r="D1392" i="21"/>
  <c r="E1391" i="21"/>
  <c r="Q1389" i="21"/>
  <c r="O1389" i="21"/>
  <c r="P1389" i="21"/>
  <c r="H1391" i="21"/>
  <c r="L1390" i="21"/>
  <c r="J1390" i="21"/>
  <c r="M1390" i="21"/>
  <c r="I1390" i="21"/>
  <c r="K1390" i="21"/>
  <c r="F1392" i="21"/>
  <c r="E1392" i="21"/>
  <c r="D1393" i="21"/>
  <c r="I1391" i="21"/>
  <c r="J1391" i="21"/>
  <c r="M1391" i="21"/>
  <c r="H1392" i="21"/>
  <c r="K1391" i="21"/>
  <c r="L1391" i="21"/>
  <c r="O1390" i="21"/>
  <c r="P1390" i="21"/>
  <c r="Q1390" i="21"/>
  <c r="E1393" i="21"/>
  <c r="D1394" i="21"/>
  <c r="F1393" i="21"/>
  <c r="Q1391" i="21"/>
  <c r="O1391" i="21"/>
  <c r="P1391" i="21"/>
  <c r="L1392" i="21"/>
  <c r="M1392" i="21"/>
  <c r="I1392" i="21"/>
  <c r="K1392" i="21"/>
  <c r="H1393" i="21"/>
  <c r="J1392" i="21"/>
  <c r="D1395" i="21"/>
  <c r="F1394" i="21"/>
  <c r="E1394" i="21"/>
  <c r="Q1392" i="21"/>
  <c r="O1392" i="21"/>
  <c r="P1392" i="21"/>
  <c r="I1393" i="21"/>
  <c r="J1393" i="21"/>
  <c r="L1393" i="21"/>
  <c r="M1393" i="21"/>
  <c r="H1394" i="21"/>
  <c r="K1393" i="21"/>
  <c r="E1395" i="21"/>
  <c r="D1396" i="21"/>
  <c r="F1395" i="21"/>
  <c r="O1393" i="21"/>
  <c r="P1393" i="21"/>
  <c r="Q1393" i="21"/>
  <c r="I1394" i="21"/>
  <c r="M1394" i="21"/>
  <c r="L1394" i="21"/>
  <c r="H1395" i="21"/>
  <c r="J1394" i="21"/>
  <c r="K1394" i="21"/>
  <c r="F1396" i="21"/>
  <c r="E1396" i="21"/>
  <c r="D1397" i="21"/>
  <c r="Q1394" i="21"/>
  <c r="O1394" i="21"/>
  <c r="P1394" i="21"/>
  <c r="I1395" i="21"/>
  <c r="J1395" i="21"/>
  <c r="K1395" i="21"/>
  <c r="M1395" i="21"/>
  <c r="H1396" i="21"/>
  <c r="L1395" i="21"/>
  <c r="F1397" i="21"/>
  <c r="E1397" i="21"/>
  <c r="D1398" i="21"/>
  <c r="O1395" i="21"/>
  <c r="P1395" i="21"/>
  <c r="Q1395" i="21"/>
  <c r="K1396" i="21"/>
  <c r="H1397" i="21"/>
  <c r="I1396" i="21"/>
  <c r="L1396" i="21"/>
  <c r="M1396" i="21"/>
  <c r="J1396" i="21"/>
  <c r="D1399" i="21"/>
  <c r="F1398" i="21"/>
  <c r="E1398" i="21"/>
  <c r="J1397" i="21"/>
  <c r="K1397" i="21"/>
  <c r="I1397" i="21"/>
  <c r="M1397" i="21"/>
  <c r="L1397" i="21"/>
  <c r="H1398" i="21"/>
  <c r="O1396" i="21"/>
  <c r="Q1396" i="21"/>
  <c r="P1396" i="21"/>
  <c r="E1399" i="21"/>
  <c r="D1400" i="21"/>
  <c r="F1399" i="21"/>
  <c r="P1397" i="21"/>
  <c r="O1397" i="21"/>
  <c r="Q1397" i="21"/>
  <c r="M1398" i="21"/>
  <c r="I1398" i="21"/>
  <c r="J1398" i="21"/>
  <c r="K1398" i="21"/>
  <c r="L1398" i="21"/>
  <c r="H1399" i="21"/>
  <c r="E1400" i="21"/>
  <c r="D1401" i="21"/>
  <c r="F1400" i="21"/>
  <c r="O1398" i="21"/>
  <c r="Q1398" i="21"/>
  <c r="P1398" i="21"/>
  <c r="K1399" i="21"/>
  <c r="H1400" i="21"/>
  <c r="J1399" i="21"/>
  <c r="I1399" i="21"/>
  <c r="M1399" i="21"/>
  <c r="L1399" i="21"/>
  <c r="F1401" i="21"/>
  <c r="D1402" i="21"/>
  <c r="E1401" i="21"/>
  <c r="H1401" i="21"/>
  <c r="J1400" i="21"/>
  <c r="K1400" i="21"/>
  <c r="M1400" i="21"/>
  <c r="L1400" i="21"/>
  <c r="I1400" i="21"/>
  <c r="Q1399" i="21"/>
  <c r="P1399" i="21"/>
  <c r="O1399" i="21"/>
  <c r="F1402" i="21"/>
  <c r="E1402" i="21"/>
  <c r="D1403" i="21"/>
  <c r="K1401" i="21"/>
  <c r="J1401" i="21"/>
  <c r="I1401" i="21"/>
  <c r="M1401" i="21"/>
  <c r="L1401" i="21"/>
  <c r="H1402" i="21"/>
  <c r="P1400" i="21"/>
  <c r="O1400" i="21"/>
  <c r="Q1400" i="21"/>
  <c r="D1404" i="21"/>
  <c r="F1403" i="21"/>
  <c r="E1403" i="21"/>
  <c r="P1401" i="21"/>
  <c r="O1401" i="21"/>
  <c r="Q1401" i="21"/>
  <c r="L1402" i="21"/>
  <c r="H1403" i="21"/>
  <c r="M1402" i="21"/>
  <c r="J1402" i="21"/>
  <c r="K1402" i="21"/>
  <c r="I1402" i="21"/>
  <c r="D1405" i="21"/>
  <c r="E1404" i="21"/>
  <c r="F1404" i="21"/>
  <c r="H1404" i="21"/>
  <c r="I1403" i="21"/>
  <c r="J1403" i="21"/>
  <c r="M1403" i="21"/>
  <c r="K1403" i="21"/>
  <c r="L1403" i="21"/>
  <c r="O1402" i="21"/>
  <c r="Q1402" i="21"/>
  <c r="P1402" i="21"/>
  <c r="E1405" i="21"/>
  <c r="D1406" i="21"/>
  <c r="F1405" i="21"/>
  <c r="H1405" i="21"/>
  <c r="L1404" i="21"/>
  <c r="J1404" i="21"/>
  <c r="I1404" i="21"/>
  <c r="K1404" i="21"/>
  <c r="M1404" i="21"/>
  <c r="Q1403" i="21"/>
  <c r="P1403" i="21"/>
  <c r="O1403" i="21"/>
  <c r="F1406" i="21"/>
  <c r="E1406" i="21"/>
  <c r="D1407" i="21"/>
  <c r="J1405" i="21"/>
  <c r="K1405" i="21"/>
  <c r="L1405" i="21"/>
  <c r="I1405" i="21"/>
  <c r="H1406" i="21"/>
  <c r="M1405" i="21"/>
  <c r="Q1404" i="21"/>
  <c r="P1404" i="21"/>
  <c r="O1404" i="21"/>
  <c r="F1407" i="21"/>
  <c r="D1408" i="21"/>
  <c r="E1407" i="21"/>
  <c r="O1405" i="21"/>
  <c r="P1405" i="21"/>
  <c r="Q1405" i="21"/>
  <c r="M1406" i="21"/>
  <c r="H1407" i="21"/>
  <c r="L1406" i="21"/>
  <c r="K1406" i="21"/>
  <c r="J1406" i="21"/>
  <c r="I1406" i="21"/>
  <c r="E1408" i="21"/>
  <c r="F1408" i="21"/>
  <c r="D1409" i="21"/>
  <c r="I1407" i="21"/>
  <c r="L1407" i="21"/>
  <c r="K1407" i="21"/>
  <c r="M1407" i="21"/>
  <c r="J1407" i="21"/>
  <c r="H1408" i="21"/>
  <c r="Q1406" i="21"/>
  <c r="P1406" i="21"/>
  <c r="O1406" i="21"/>
  <c r="F1409" i="21"/>
  <c r="E1409" i="21"/>
  <c r="D1410" i="21"/>
  <c r="P1407" i="21"/>
  <c r="Q1407" i="21"/>
  <c r="O1407" i="21"/>
  <c r="J1408" i="21"/>
  <c r="H1409" i="21"/>
  <c r="M1408" i="21"/>
  <c r="I1408" i="21"/>
  <c r="K1408" i="21"/>
  <c r="L1408" i="21"/>
  <c r="D1411" i="21"/>
  <c r="E1410" i="21"/>
  <c r="F1410" i="21"/>
  <c r="H1410" i="21"/>
  <c r="L1409" i="21"/>
  <c r="I1409" i="21"/>
  <c r="J1409" i="21"/>
  <c r="K1409" i="21"/>
  <c r="M1409" i="21"/>
  <c r="P1408" i="21"/>
  <c r="O1408" i="21"/>
  <c r="Q1408" i="21"/>
  <c r="D1412" i="21"/>
  <c r="E1411" i="21"/>
  <c r="F1411" i="21"/>
  <c r="I1410" i="21"/>
  <c r="K1410" i="21"/>
  <c r="M1410" i="21"/>
  <c r="L1410" i="21"/>
  <c r="H1411" i="21"/>
  <c r="J1410" i="21"/>
  <c r="Q1409" i="21"/>
  <c r="P1409" i="21"/>
  <c r="O1409" i="21"/>
  <c r="F1412" i="21"/>
  <c r="E1412" i="21"/>
  <c r="D1413" i="21"/>
  <c r="P1410" i="21"/>
  <c r="Q1410" i="21"/>
  <c r="O1410" i="21"/>
  <c r="J1411" i="21"/>
  <c r="M1411" i="21"/>
  <c r="K1411" i="21"/>
  <c r="I1411" i="21"/>
  <c r="L1411" i="21"/>
  <c r="H1412" i="21"/>
  <c r="E1413" i="21"/>
  <c r="D1414" i="21"/>
  <c r="F1413" i="21"/>
  <c r="Q1411" i="21"/>
  <c r="O1411" i="21"/>
  <c r="P1411" i="21"/>
  <c r="L1412" i="21"/>
  <c r="K1412" i="21"/>
  <c r="H1413" i="21"/>
  <c r="I1412" i="21"/>
  <c r="M1412" i="21"/>
  <c r="J1412" i="21"/>
  <c r="F1414" i="21"/>
  <c r="E1414" i="21"/>
  <c r="D1415" i="21"/>
  <c r="K1413" i="21"/>
  <c r="J1413" i="21"/>
  <c r="H1414" i="21"/>
  <c r="L1413" i="21"/>
  <c r="M1413" i="21"/>
  <c r="I1413" i="21"/>
  <c r="Q1412" i="21"/>
  <c r="O1412" i="21"/>
  <c r="P1412" i="21"/>
  <c r="E1415" i="21"/>
  <c r="F1415" i="21"/>
  <c r="D1416" i="21"/>
  <c r="L1414" i="21"/>
  <c r="K1414" i="21"/>
  <c r="I1414" i="21"/>
  <c r="J1414" i="21"/>
  <c r="M1414" i="21"/>
  <c r="H1415" i="21"/>
  <c r="P1413" i="21"/>
  <c r="Q1413" i="21"/>
  <c r="O1413" i="21"/>
  <c r="D1417" i="21"/>
  <c r="F1416" i="21"/>
  <c r="E1416" i="21"/>
  <c r="Q1414" i="21"/>
  <c r="P1414" i="21"/>
  <c r="O1414" i="21"/>
  <c r="L1415" i="21"/>
  <c r="J1415" i="21"/>
  <c r="K1415" i="21"/>
  <c r="I1415" i="21"/>
  <c r="M1415" i="21"/>
  <c r="H1416" i="21"/>
  <c r="F1417" i="21"/>
  <c r="E1417" i="21"/>
  <c r="D1418" i="21"/>
  <c r="O1415" i="21"/>
  <c r="P1415" i="21"/>
  <c r="Q1415" i="21"/>
  <c r="I1416" i="21"/>
  <c r="H1417" i="21"/>
  <c r="L1416" i="21"/>
  <c r="J1416" i="21"/>
  <c r="M1416" i="21"/>
  <c r="K1416" i="21"/>
  <c r="F1418" i="21"/>
  <c r="E1418" i="21"/>
  <c r="D1419" i="21"/>
  <c r="O1416" i="21"/>
  <c r="P1416" i="21"/>
  <c r="Q1416" i="21"/>
  <c r="M1417" i="21"/>
  <c r="H1418" i="21"/>
  <c r="K1417" i="21"/>
  <c r="L1417" i="21"/>
  <c r="J1417" i="21"/>
  <c r="I1417" i="21"/>
  <c r="D1420" i="21"/>
  <c r="E1419" i="21"/>
  <c r="F1419" i="21"/>
  <c r="M1418" i="21"/>
  <c r="L1418" i="21"/>
  <c r="K1418" i="21"/>
  <c r="J1418" i="21"/>
  <c r="H1419" i="21"/>
  <c r="I1418" i="21"/>
  <c r="O1417" i="21"/>
  <c r="Q1417" i="21"/>
  <c r="P1417" i="21"/>
  <c r="E1420" i="21"/>
  <c r="D1421" i="21"/>
  <c r="F1420" i="21"/>
  <c r="L1419" i="21"/>
  <c r="J1419" i="21"/>
  <c r="M1419" i="21"/>
  <c r="I1419" i="21"/>
  <c r="H1420" i="21"/>
  <c r="K1419" i="21"/>
  <c r="Q1418" i="21"/>
  <c r="P1418" i="21"/>
  <c r="O1418" i="21"/>
  <c r="D1422" i="21"/>
  <c r="E1421" i="21"/>
  <c r="F1421" i="21"/>
  <c r="O1419" i="21"/>
  <c r="P1419" i="21"/>
  <c r="Q1419" i="21"/>
  <c r="L1420" i="21"/>
  <c r="M1420" i="21"/>
  <c r="I1420" i="21"/>
  <c r="H1421" i="21"/>
  <c r="J1420" i="21"/>
  <c r="K1420" i="21"/>
  <c r="D1423" i="21"/>
  <c r="F1422" i="21"/>
  <c r="E1422" i="21"/>
  <c r="O1420" i="21"/>
  <c r="Q1420" i="21"/>
  <c r="P1420" i="21"/>
  <c r="L1421" i="21"/>
  <c r="K1421" i="21"/>
  <c r="J1421" i="21"/>
  <c r="I1421" i="21"/>
  <c r="H1422" i="21"/>
  <c r="M1421" i="21"/>
  <c r="F1423" i="21"/>
  <c r="D1424" i="21"/>
  <c r="E1423" i="21"/>
  <c r="Q1421" i="21"/>
  <c r="O1421" i="21"/>
  <c r="P1421" i="21"/>
  <c r="M1422" i="21"/>
  <c r="I1422" i="21"/>
  <c r="H1423" i="21"/>
  <c r="J1422" i="21"/>
  <c r="L1422" i="21"/>
  <c r="K1422" i="21"/>
  <c r="F1424" i="21"/>
  <c r="E1424" i="21"/>
  <c r="D1425" i="21"/>
  <c r="O1422" i="21"/>
  <c r="P1422" i="21"/>
  <c r="Q1422" i="21"/>
  <c r="K1423" i="21"/>
  <c r="I1423" i="21"/>
  <c r="M1423" i="21"/>
  <c r="L1423" i="21"/>
  <c r="H1424" i="21"/>
  <c r="J1423" i="21"/>
  <c r="F1425" i="21"/>
  <c r="E1425" i="21"/>
  <c r="D1426" i="21"/>
  <c r="O1423" i="21"/>
  <c r="Q1423" i="21"/>
  <c r="P1423" i="21"/>
  <c r="I1424" i="21"/>
  <c r="K1424" i="21"/>
  <c r="M1424" i="21"/>
  <c r="L1424" i="21"/>
  <c r="H1425" i="21"/>
  <c r="J1424" i="21"/>
  <c r="D1427" i="21"/>
  <c r="F1426" i="21"/>
  <c r="E1426" i="21"/>
  <c r="O1424" i="21"/>
  <c r="P1424" i="21"/>
  <c r="Q1424" i="21"/>
  <c r="L1425" i="21"/>
  <c r="H1426" i="21"/>
  <c r="J1425" i="21"/>
  <c r="K1425" i="21"/>
  <c r="M1425" i="21"/>
  <c r="I1425" i="21"/>
  <c r="E1427" i="21"/>
  <c r="F1427" i="21"/>
  <c r="D1428" i="21"/>
  <c r="J1426" i="21"/>
  <c r="H1427" i="21"/>
  <c r="I1426" i="21"/>
  <c r="M1426" i="21"/>
  <c r="K1426" i="21"/>
  <c r="L1426" i="21"/>
  <c r="O1425" i="21"/>
  <c r="Q1425" i="21"/>
  <c r="P1425" i="21"/>
  <c r="D1429" i="21"/>
  <c r="E1428" i="21"/>
  <c r="F1428" i="21"/>
  <c r="I1427" i="21"/>
  <c r="H1428" i="21"/>
  <c r="L1427" i="21"/>
  <c r="M1427" i="21"/>
  <c r="K1427" i="21"/>
  <c r="J1427" i="21"/>
  <c r="O1426" i="21"/>
  <c r="P1426" i="21"/>
  <c r="Q1426" i="21"/>
  <c r="E1429" i="21"/>
  <c r="F1429" i="21"/>
  <c r="D1430" i="21"/>
  <c r="Q1427" i="21"/>
  <c r="O1427" i="21"/>
  <c r="P1427" i="21"/>
  <c r="I1428" i="21"/>
  <c r="J1428" i="21"/>
  <c r="H1429" i="21"/>
  <c r="K1428" i="21"/>
  <c r="M1428" i="21"/>
  <c r="L1428" i="21"/>
  <c r="E1430" i="21"/>
  <c r="F1430" i="21"/>
  <c r="D1431" i="21"/>
  <c r="P1428" i="21"/>
  <c r="O1428" i="21"/>
  <c r="Q1428" i="21"/>
  <c r="M1429" i="21"/>
  <c r="H1430" i="21"/>
  <c r="L1429" i="21"/>
  <c r="K1429" i="21"/>
  <c r="J1429" i="21"/>
  <c r="I1429" i="21"/>
  <c r="D1432" i="21"/>
  <c r="F1431" i="21"/>
  <c r="E1431" i="21"/>
  <c r="M1430" i="21"/>
  <c r="K1430" i="21"/>
  <c r="I1430" i="21"/>
  <c r="J1430" i="21"/>
  <c r="L1430" i="21"/>
  <c r="H1431" i="21"/>
  <c r="P1429" i="21"/>
  <c r="O1429" i="21"/>
  <c r="Q1429" i="21"/>
  <c r="E1432" i="21"/>
  <c r="D1433" i="21"/>
  <c r="F1432" i="21"/>
  <c r="Q1430" i="21"/>
  <c r="O1430" i="21"/>
  <c r="P1430" i="21"/>
  <c r="J1431" i="21"/>
  <c r="I1431" i="21"/>
  <c r="L1431" i="21"/>
  <c r="H1432" i="21"/>
  <c r="K1431" i="21"/>
  <c r="M1431" i="21"/>
  <c r="F1433" i="21"/>
  <c r="D1434" i="21"/>
  <c r="E1433" i="21"/>
  <c r="O1431" i="21"/>
  <c r="P1431" i="21"/>
  <c r="Q1431" i="21"/>
  <c r="K1432" i="21"/>
  <c r="H1433" i="21"/>
  <c r="M1432" i="21"/>
  <c r="L1432" i="21"/>
  <c r="J1432" i="21"/>
  <c r="I1432" i="21"/>
  <c r="E1434" i="21"/>
  <c r="D1435" i="21"/>
  <c r="F1434" i="21"/>
  <c r="L1433" i="21"/>
  <c r="M1433" i="21"/>
  <c r="J1433" i="21"/>
  <c r="K1433" i="21"/>
  <c r="I1433" i="21"/>
  <c r="H1434" i="21"/>
  <c r="O1432" i="21"/>
  <c r="Q1432" i="21"/>
  <c r="P1432" i="21"/>
  <c r="E1435" i="21"/>
  <c r="F1435" i="21"/>
  <c r="D1436" i="21"/>
  <c r="Q1433" i="21"/>
  <c r="P1433" i="21"/>
  <c r="O1433" i="21"/>
  <c r="M1434" i="21"/>
  <c r="I1434" i="21"/>
  <c r="L1434" i="21"/>
  <c r="J1434" i="21"/>
  <c r="H1435" i="21"/>
  <c r="K1434" i="21"/>
  <c r="F1436" i="21"/>
  <c r="E1436" i="21"/>
  <c r="D1437" i="21"/>
  <c r="O1434" i="21"/>
  <c r="Q1434" i="21"/>
  <c r="P1434" i="21"/>
  <c r="H1436" i="21"/>
  <c r="M1435" i="21"/>
  <c r="L1435" i="21"/>
  <c r="I1435" i="21"/>
  <c r="K1435" i="21"/>
  <c r="J1435" i="21"/>
  <c r="D1438" i="21"/>
  <c r="F1437" i="21"/>
  <c r="E1437" i="21"/>
  <c r="I1436" i="21"/>
  <c r="M1436" i="21"/>
  <c r="L1436" i="21"/>
  <c r="H1437" i="21"/>
  <c r="J1436" i="21"/>
  <c r="K1436" i="21"/>
  <c r="P1435" i="21"/>
  <c r="O1435" i="21"/>
  <c r="Q1435" i="21"/>
  <c r="F1438" i="21"/>
  <c r="E1438" i="21"/>
  <c r="D1439" i="21"/>
  <c r="P1436" i="21"/>
  <c r="Q1436" i="21"/>
  <c r="O1436" i="21"/>
  <c r="J1437" i="21"/>
  <c r="K1437" i="21"/>
  <c r="I1437" i="21"/>
  <c r="M1437" i="21"/>
  <c r="L1437" i="21"/>
  <c r="H1438" i="21"/>
  <c r="D1440" i="21"/>
  <c r="F1439" i="21"/>
  <c r="E1439" i="21"/>
  <c r="P1437" i="21"/>
  <c r="O1437" i="21"/>
  <c r="Q1437" i="21"/>
  <c r="I1438" i="21"/>
  <c r="M1438" i="21"/>
  <c r="K1438" i="21"/>
  <c r="J1438" i="21"/>
  <c r="H1439" i="21"/>
  <c r="L1438" i="21"/>
  <c r="F1440" i="21"/>
  <c r="D1441" i="21"/>
  <c r="E1440" i="21"/>
  <c r="Q1438" i="21"/>
  <c r="O1438" i="21"/>
  <c r="P1438" i="21"/>
  <c r="I1439" i="21"/>
  <c r="K1439" i="21"/>
  <c r="M1439" i="21"/>
  <c r="J1439" i="21"/>
  <c r="L1439" i="21"/>
  <c r="H1440" i="21"/>
  <c r="F1441" i="21"/>
  <c r="D1442" i="21"/>
  <c r="E1441" i="21"/>
  <c r="O1439" i="21"/>
  <c r="P1439" i="21"/>
  <c r="Q1439" i="21"/>
  <c r="I1440" i="21"/>
  <c r="M1440" i="21"/>
  <c r="L1440" i="21"/>
  <c r="K1440" i="21"/>
  <c r="H1441" i="21"/>
  <c r="J1440" i="21"/>
  <c r="F1442" i="21"/>
  <c r="D1443" i="21"/>
  <c r="E1442" i="21"/>
  <c r="P1440" i="21"/>
  <c r="O1440" i="21"/>
  <c r="Q1440" i="21"/>
  <c r="I1441" i="21"/>
  <c r="L1441" i="21"/>
  <c r="M1441" i="21"/>
  <c r="H1442" i="21"/>
  <c r="J1441" i="21"/>
  <c r="K1441" i="21"/>
  <c r="E1443" i="21"/>
  <c r="D1444" i="21"/>
  <c r="F1443" i="21"/>
  <c r="O1441" i="21"/>
  <c r="Q1441" i="21"/>
  <c r="P1441" i="21"/>
  <c r="I1442" i="21"/>
  <c r="J1442" i="21"/>
  <c r="H1443" i="21"/>
  <c r="K1442" i="21"/>
  <c r="M1442" i="21"/>
  <c r="L1442" i="21"/>
  <c r="F1444" i="21"/>
  <c r="E1444" i="21"/>
  <c r="D1445" i="21"/>
  <c r="P1442" i="21"/>
  <c r="Q1442" i="21"/>
  <c r="O1442" i="21"/>
  <c r="H1444" i="21"/>
  <c r="K1443" i="21"/>
  <c r="I1443" i="21"/>
  <c r="L1443" i="21"/>
  <c r="J1443" i="21"/>
  <c r="M1443" i="21"/>
  <c r="E1445" i="21"/>
  <c r="D1446" i="21"/>
  <c r="F1445" i="21"/>
  <c r="M1444" i="21"/>
  <c r="I1444" i="21"/>
  <c r="H1445" i="21"/>
  <c r="K1444" i="21"/>
  <c r="J1444" i="21"/>
  <c r="L1444" i="21"/>
  <c r="O1443" i="21"/>
  <c r="Q1443" i="21"/>
  <c r="P1443" i="21"/>
  <c r="F1446" i="21"/>
  <c r="D1447" i="21"/>
  <c r="E1446" i="21"/>
  <c r="Q1444" i="21"/>
  <c r="O1444" i="21"/>
  <c r="P1444" i="21"/>
  <c r="M1445" i="21"/>
  <c r="L1445" i="21"/>
  <c r="J1445" i="21"/>
  <c r="K1445" i="21"/>
  <c r="H1446" i="21"/>
  <c r="I1445" i="21"/>
  <c r="D1448" i="21"/>
  <c r="F1447" i="21"/>
  <c r="E1447" i="21"/>
  <c r="K1446" i="21"/>
  <c r="J1446" i="21"/>
  <c r="M1446" i="21"/>
  <c r="L1446" i="21"/>
  <c r="H1447" i="21"/>
  <c r="I1446" i="21"/>
  <c r="Q1445" i="21"/>
  <c r="P1445" i="21"/>
  <c r="O1445" i="21"/>
  <c r="D1449" i="21"/>
  <c r="F1448" i="21"/>
  <c r="E1448" i="21"/>
  <c r="L1447" i="21"/>
  <c r="H1448" i="21"/>
  <c r="M1447" i="21"/>
  <c r="J1447" i="21"/>
  <c r="K1447" i="21"/>
  <c r="I1447" i="21"/>
  <c r="P1446" i="21"/>
  <c r="O1446" i="21"/>
  <c r="Q1446" i="21"/>
  <c r="D1450" i="21"/>
  <c r="F1449" i="21"/>
  <c r="E1449" i="21"/>
  <c r="J1448" i="21"/>
  <c r="H1449" i="21"/>
  <c r="I1448" i="21"/>
  <c r="K1448" i="21"/>
  <c r="L1448" i="21"/>
  <c r="M1448" i="21"/>
  <c r="P1447" i="21"/>
  <c r="Q1447" i="21"/>
  <c r="O1447" i="21"/>
  <c r="E1450" i="21"/>
  <c r="D1451" i="21"/>
  <c r="F1450" i="21"/>
  <c r="H1450" i="21"/>
  <c r="J1449" i="21"/>
  <c r="L1449" i="21"/>
  <c r="I1449" i="21"/>
  <c r="K1449" i="21"/>
  <c r="M1449" i="21"/>
  <c r="O1448" i="21"/>
  <c r="Q1448" i="21"/>
  <c r="P1448" i="21"/>
  <c r="E1451" i="21"/>
  <c r="F1451" i="21"/>
  <c r="D1452" i="21"/>
  <c r="J1450" i="21"/>
  <c r="I1450" i="21"/>
  <c r="K1450" i="21"/>
  <c r="H1451" i="21"/>
  <c r="M1450" i="21"/>
  <c r="L1450" i="21"/>
  <c r="Q1449" i="21"/>
  <c r="P1449" i="21"/>
  <c r="O1449" i="21"/>
  <c r="E1452" i="21"/>
  <c r="D1453" i="21"/>
  <c r="F1452" i="21"/>
  <c r="Q1450" i="21"/>
  <c r="P1450" i="21"/>
  <c r="O1450" i="21"/>
  <c r="K1451" i="21"/>
  <c r="I1451" i="21"/>
  <c r="H1452" i="21"/>
  <c r="L1451" i="21"/>
  <c r="M1451" i="21"/>
  <c r="J1451" i="21"/>
  <c r="D1454" i="21"/>
  <c r="E1453" i="21"/>
  <c r="F1453" i="21"/>
  <c r="Q1451" i="21"/>
  <c r="P1451" i="21"/>
  <c r="O1451" i="21"/>
  <c r="K1452" i="21"/>
  <c r="M1452" i="21"/>
  <c r="H1453" i="21"/>
  <c r="I1452" i="21"/>
  <c r="L1452" i="21"/>
  <c r="J1452" i="21"/>
  <c r="D1455" i="21"/>
  <c r="F1454" i="21"/>
  <c r="E1454" i="21"/>
  <c r="I1453" i="21"/>
  <c r="K1453" i="21"/>
  <c r="J1453" i="21"/>
  <c r="H1454" i="21"/>
  <c r="M1453" i="21"/>
  <c r="L1453" i="21"/>
  <c r="O1452" i="21"/>
  <c r="Q1452" i="21"/>
  <c r="P1452" i="21"/>
  <c r="E1455" i="21"/>
  <c r="F1455" i="21"/>
  <c r="D1456" i="21"/>
  <c r="P1453" i="21"/>
  <c r="Q1453" i="21"/>
  <c r="O1453" i="21"/>
  <c r="M1454" i="21"/>
  <c r="L1454" i="21"/>
  <c r="J1454" i="21"/>
  <c r="I1454" i="21"/>
  <c r="K1454" i="21"/>
  <c r="H1455" i="21"/>
  <c r="D1457" i="21"/>
  <c r="F1456" i="21"/>
  <c r="E1456" i="21"/>
  <c r="Q1454" i="21"/>
  <c r="P1454" i="21"/>
  <c r="O1454" i="21"/>
  <c r="M1455" i="21"/>
  <c r="J1455" i="21"/>
  <c r="L1455" i="21"/>
  <c r="H1456" i="21"/>
  <c r="I1455" i="21"/>
  <c r="K1455" i="21"/>
  <c r="D1458" i="21"/>
  <c r="F1457" i="21"/>
  <c r="E1457" i="21"/>
  <c r="M1456" i="21"/>
  <c r="J1456" i="21"/>
  <c r="H1457" i="21"/>
  <c r="K1456" i="21"/>
  <c r="L1456" i="21"/>
  <c r="I1456" i="21"/>
  <c r="Q1455" i="21"/>
  <c r="P1455" i="21"/>
  <c r="O1455" i="21"/>
  <c r="D1459" i="21"/>
  <c r="F1458" i="21"/>
  <c r="E1458" i="21"/>
  <c r="M1457" i="21"/>
  <c r="J1457" i="21"/>
  <c r="K1457" i="21"/>
  <c r="H1458" i="21"/>
  <c r="L1457" i="21"/>
  <c r="I1457" i="21"/>
  <c r="P1456" i="21"/>
  <c r="O1456" i="21"/>
  <c r="Q1456" i="21"/>
  <c r="E1459" i="21"/>
  <c r="F1459" i="21"/>
  <c r="D1460" i="21"/>
  <c r="J1458" i="21"/>
  <c r="H1459" i="21"/>
  <c r="K1458" i="21"/>
  <c r="I1458" i="21"/>
  <c r="L1458" i="21"/>
  <c r="M1458" i="21"/>
  <c r="Q1457" i="21"/>
  <c r="P1457" i="21"/>
  <c r="O1457" i="21"/>
  <c r="E1460" i="21"/>
  <c r="F1460" i="21"/>
  <c r="D1461" i="21"/>
  <c r="K1459" i="21"/>
  <c r="I1459" i="21"/>
  <c r="L1459" i="21"/>
  <c r="J1459" i="21"/>
  <c r="M1459" i="21"/>
  <c r="H1460" i="21"/>
  <c r="O1458" i="21"/>
  <c r="Q1458" i="21"/>
  <c r="P1458" i="21"/>
  <c r="E1461" i="21"/>
  <c r="D1462" i="21"/>
  <c r="F1461" i="21"/>
  <c r="Q1459" i="21"/>
  <c r="O1459" i="21"/>
  <c r="P1459" i="21"/>
  <c r="M1460" i="21"/>
  <c r="H1461" i="21"/>
  <c r="J1460" i="21"/>
  <c r="L1460" i="21"/>
  <c r="I1460" i="21"/>
  <c r="K1460" i="21"/>
  <c r="D1463" i="21"/>
  <c r="F1462" i="21"/>
  <c r="E1462" i="21"/>
  <c r="K1461" i="21"/>
  <c r="M1461" i="21"/>
  <c r="L1461" i="21"/>
  <c r="H1462" i="21"/>
  <c r="J1461" i="21"/>
  <c r="I1461" i="21"/>
  <c r="P1460" i="21"/>
  <c r="O1460" i="21"/>
  <c r="Q1460" i="21"/>
  <c r="F1463" i="21"/>
  <c r="E1463" i="21"/>
  <c r="D1464" i="21"/>
  <c r="H1463" i="21"/>
  <c r="M1462" i="21"/>
  <c r="K1462" i="21"/>
  <c r="J1462" i="21"/>
  <c r="L1462" i="21"/>
  <c r="I1462" i="21"/>
  <c r="Q1461" i="21"/>
  <c r="P1461" i="21"/>
  <c r="O1461" i="21"/>
  <c r="D1465" i="21"/>
  <c r="E1464" i="21"/>
  <c r="F1464" i="21"/>
  <c r="L1463" i="21"/>
  <c r="I1463" i="21"/>
  <c r="K1463" i="21"/>
  <c r="M1463" i="21"/>
  <c r="J1463" i="21"/>
  <c r="H1464" i="21"/>
  <c r="Q1462" i="21"/>
  <c r="P1462" i="21"/>
  <c r="O1462" i="21"/>
  <c r="D1466" i="21"/>
  <c r="F1465" i="21"/>
  <c r="E1465" i="21"/>
  <c r="Q1463" i="21"/>
  <c r="O1463" i="21"/>
  <c r="P1463" i="21"/>
  <c r="M1464" i="21"/>
  <c r="L1464" i="21"/>
  <c r="K1464" i="21"/>
  <c r="J1464" i="21"/>
  <c r="H1465" i="21"/>
  <c r="I1464" i="21"/>
  <c r="D1467" i="21"/>
  <c r="F1466" i="21"/>
  <c r="E1466" i="21"/>
  <c r="K1465" i="21"/>
  <c r="L1465" i="21"/>
  <c r="J1465" i="21"/>
  <c r="I1465" i="21"/>
  <c r="M1465" i="21"/>
  <c r="H1466" i="21"/>
  <c r="P1464" i="21"/>
  <c r="Q1464" i="21"/>
  <c r="O1464" i="21"/>
  <c r="D1468" i="21"/>
  <c r="E1467" i="21"/>
  <c r="F1467" i="21"/>
  <c r="P1465" i="21"/>
  <c r="Q1465" i="21"/>
  <c r="O1465" i="21"/>
  <c r="H1467" i="21"/>
  <c r="M1466" i="21"/>
  <c r="K1466" i="21"/>
  <c r="J1466" i="21"/>
  <c r="I1466" i="21"/>
  <c r="L1466" i="21"/>
  <c r="F1468" i="21"/>
  <c r="D1469" i="21"/>
  <c r="E1468" i="21"/>
  <c r="H1468" i="21"/>
  <c r="M1467" i="21"/>
  <c r="K1467" i="21"/>
  <c r="I1467" i="21"/>
  <c r="J1467" i="21"/>
  <c r="L1467" i="21"/>
  <c r="Q1466" i="21"/>
  <c r="P1466" i="21"/>
  <c r="O1466" i="21"/>
  <c r="F1469" i="21"/>
  <c r="D1470" i="21"/>
  <c r="E1469" i="21"/>
  <c r="I1468" i="21"/>
  <c r="K1468" i="21"/>
  <c r="H1469" i="21"/>
  <c r="L1468" i="21"/>
  <c r="M1468" i="21"/>
  <c r="J1468" i="21"/>
  <c r="Q1467" i="21"/>
  <c r="P1467" i="21"/>
  <c r="O1467" i="21"/>
  <c r="D1471" i="21"/>
  <c r="F1470" i="21"/>
  <c r="E1470" i="21"/>
  <c r="Q1468" i="21"/>
  <c r="P1468" i="21"/>
  <c r="O1468" i="21"/>
  <c r="M1469" i="21"/>
  <c r="K1469" i="21"/>
  <c r="I1469" i="21"/>
  <c r="L1469" i="21"/>
  <c r="J1469" i="21"/>
  <c r="H1470" i="21"/>
  <c r="E1471" i="21"/>
  <c r="F1471" i="21"/>
  <c r="D1472" i="21"/>
  <c r="Q1469" i="21"/>
  <c r="O1469" i="21"/>
  <c r="P1469" i="21"/>
  <c r="M1470" i="21"/>
  <c r="L1470" i="21"/>
  <c r="H1471" i="21"/>
  <c r="J1470" i="21"/>
  <c r="K1470" i="21"/>
  <c r="I1470" i="21"/>
  <c r="D1473" i="21"/>
  <c r="E1472" i="21"/>
  <c r="F1472" i="21"/>
  <c r="K1471" i="21"/>
  <c r="M1471" i="21"/>
  <c r="L1471" i="21"/>
  <c r="H1472" i="21"/>
  <c r="J1471" i="21"/>
  <c r="I1471" i="21"/>
  <c r="O1470" i="21"/>
  <c r="Q1470" i="21"/>
  <c r="P1470" i="21"/>
  <c r="F1473" i="21"/>
  <c r="D1474" i="21"/>
  <c r="E1473" i="21"/>
  <c r="H1473" i="21"/>
  <c r="M1472" i="21"/>
  <c r="K1472" i="21"/>
  <c r="I1472" i="21"/>
  <c r="L1472" i="21"/>
  <c r="J1472" i="21"/>
  <c r="Q1471" i="21"/>
  <c r="P1471" i="21"/>
  <c r="O1471" i="21"/>
  <c r="D1475" i="21"/>
  <c r="F1474" i="21"/>
  <c r="E1474" i="21"/>
  <c r="K1473" i="21"/>
  <c r="L1473" i="21"/>
  <c r="H1474" i="21"/>
  <c r="M1473" i="21"/>
  <c r="I1473" i="21"/>
  <c r="J1473" i="21"/>
  <c r="P1472" i="21"/>
  <c r="Q1472" i="21"/>
  <c r="O1472" i="21"/>
  <c r="E1475" i="21"/>
  <c r="F1475" i="21"/>
  <c r="D1476" i="21"/>
  <c r="H1475" i="21"/>
  <c r="K1474" i="21"/>
  <c r="J1474" i="21"/>
  <c r="I1474" i="21"/>
  <c r="L1474" i="21"/>
  <c r="M1474" i="21"/>
  <c r="P1473" i="21"/>
  <c r="O1473" i="21"/>
  <c r="Q1473" i="21"/>
  <c r="E1476" i="21"/>
  <c r="D1477" i="21"/>
  <c r="F1476" i="21"/>
  <c r="J1475" i="21"/>
  <c r="I1475" i="21"/>
  <c r="M1475" i="21"/>
  <c r="L1475" i="21"/>
  <c r="H1476" i="21"/>
  <c r="K1475" i="21"/>
  <c r="O1474" i="21"/>
  <c r="P1474" i="21"/>
  <c r="Q1474" i="21"/>
  <c r="F1477" i="21"/>
  <c r="D1478" i="21"/>
  <c r="E1477" i="21"/>
  <c r="O1475" i="21"/>
  <c r="Q1475" i="21"/>
  <c r="P1475" i="21"/>
  <c r="H1477" i="21"/>
  <c r="I1476" i="21"/>
  <c r="K1476" i="21"/>
  <c r="L1476" i="21"/>
  <c r="J1476" i="21"/>
  <c r="M1476" i="21"/>
  <c r="D1479" i="21"/>
  <c r="E1478" i="21"/>
  <c r="F1478" i="21"/>
  <c r="J1477" i="21"/>
  <c r="L1477" i="21"/>
  <c r="M1477" i="21"/>
  <c r="H1478" i="21"/>
  <c r="I1477" i="21"/>
  <c r="K1477" i="21"/>
  <c r="Q1476" i="21"/>
  <c r="P1476" i="21"/>
  <c r="O1476" i="21"/>
  <c r="F1479" i="21"/>
  <c r="E1479" i="21"/>
  <c r="D1480" i="21"/>
  <c r="I1478" i="21"/>
  <c r="H1479" i="21"/>
  <c r="J1478" i="21"/>
  <c r="K1478" i="21"/>
  <c r="M1478" i="21"/>
  <c r="L1478" i="21"/>
  <c r="Q1477" i="21"/>
  <c r="P1477" i="21"/>
  <c r="O1477" i="21"/>
  <c r="D1481" i="21"/>
  <c r="F1480" i="21"/>
  <c r="E1480" i="21"/>
  <c r="O1478" i="21"/>
  <c r="Q1478" i="21"/>
  <c r="P1478" i="21"/>
  <c r="L1479" i="21"/>
  <c r="M1479" i="21"/>
  <c r="J1479" i="21"/>
  <c r="H1480" i="21"/>
  <c r="K1479" i="21"/>
  <c r="I1479" i="21"/>
  <c r="D1482" i="21"/>
  <c r="F1481" i="21"/>
  <c r="E1481" i="21"/>
  <c r="I1480" i="21"/>
  <c r="J1480" i="21"/>
  <c r="M1480" i="21"/>
  <c r="H1481" i="21"/>
  <c r="K1480" i="21"/>
  <c r="L1480" i="21"/>
  <c r="Q1479" i="21"/>
  <c r="P1479" i="21"/>
  <c r="O1479" i="21"/>
  <c r="F1482" i="21"/>
  <c r="E1482" i="21"/>
  <c r="D1483" i="21"/>
  <c r="P1480" i="21"/>
  <c r="Q1480" i="21"/>
  <c r="O1480" i="21"/>
  <c r="L1481" i="21"/>
  <c r="H1482" i="21"/>
  <c r="I1481" i="21"/>
  <c r="M1481" i="21"/>
  <c r="J1481" i="21"/>
  <c r="K1481" i="21"/>
  <c r="F1483" i="21"/>
  <c r="E1483" i="21"/>
  <c r="D1484" i="21"/>
  <c r="M1482" i="21"/>
  <c r="L1482" i="21"/>
  <c r="J1482" i="21"/>
  <c r="I1482" i="21"/>
  <c r="H1483" i="21"/>
  <c r="K1482" i="21"/>
  <c r="Q1481" i="21"/>
  <c r="P1481" i="21"/>
  <c r="O1481" i="21"/>
  <c r="E1484" i="21"/>
  <c r="D1485" i="21"/>
  <c r="F1484" i="21"/>
  <c r="P1482" i="21"/>
  <c r="O1482" i="21"/>
  <c r="Q1482" i="21"/>
  <c r="I1483" i="21"/>
  <c r="M1483" i="21"/>
  <c r="H1484" i="21"/>
  <c r="J1483" i="21"/>
  <c r="L1483" i="21"/>
  <c r="K1483" i="21"/>
  <c r="D1486" i="21"/>
  <c r="E1485" i="21"/>
  <c r="F1485" i="21"/>
  <c r="O1483" i="21"/>
  <c r="Q1483" i="21"/>
  <c r="P1483" i="21"/>
  <c r="J1484" i="21"/>
  <c r="I1484" i="21"/>
  <c r="H1485" i="21"/>
  <c r="M1484" i="21"/>
  <c r="L1484" i="21"/>
  <c r="K1484" i="21"/>
  <c r="E1486" i="21"/>
  <c r="F1486" i="21"/>
  <c r="D1487" i="21"/>
  <c r="Q1484" i="21"/>
  <c r="P1484" i="21"/>
  <c r="O1484" i="21"/>
  <c r="K1485" i="21"/>
  <c r="H1486" i="21"/>
  <c r="M1485" i="21"/>
  <c r="J1485" i="21"/>
  <c r="L1485" i="21"/>
  <c r="I1485" i="21"/>
  <c r="F1487" i="21"/>
  <c r="E1487" i="21"/>
  <c r="D1488" i="21"/>
  <c r="H1487" i="21"/>
  <c r="L1486" i="21"/>
  <c r="K1486" i="21"/>
  <c r="I1486" i="21"/>
  <c r="J1486" i="21"/>
  <c r="M1486" i="21"/>
  <c r="P1485" i="21"/>
  <c r="O1485" i="21"/>
  <c r="Q1485" i="21"/>
  <c r="D1489" i="21"/>
  <c r="E1488" i="21"/>
  <c r="F1488" i="21"/>
  <c r="H1488" i="21"/>
  <c r="K1487" i="21"/>
  <c r="M1487" i="21"/>
  <c r="L1487" i="21"/>
  <c r="I1487" i="21"/>
  <c r="J1487" i="21"/>
  <c r="O1486" i="21"/>
  <c r="Q1486" i="21"/>
  <c r="P1486" i="21"/>
  <c r="D1490" i="21"/>
  <c r="F1489" i="21"/>
  <c r="E1489" i="21"/>
  <c r="M1488" i="21"/>
  <c r="K1488" i="21"/>
  <c r="L1488" i="21"/>
  <c r="I1488" i="21"/>
  <c r="H1489" i="21"/>
  <c r="J1488" i="21"/>
  <c r="O1487" i="21"/>
  <c r="Q1487" i="21"/>
  <c r="P1487" i="21"/>
  <c r="D1491" i="21"/>
  <c r="F1490" i="21"/>
  <c r="E1490" i="21"/>
  <c r="P1488" i="21"/>
  <c r="Q1488" i="21"/>
  <c r="O1488" i="21"/>
  <c r="K1489" i="21"/>
  <c r="H1490" i="21"/>
  <c r="M1489" i="21"/>
  <c r="I1489" i="21"/>
  <c r="J1489" i="21"/>
  <c r="L1489" i="21"/>
  <c r="E1491" i="21"/>
  <c r="D1492" i="21"/>
  <c r="F1491" i="21"/>
  <c r="H1491" i="21"/>
  <c r="I1490" i="21"/>
  <c r="L1490" i="21"/>
  <c r="J1490" i="21"/>
  <c r="K1490" i="21"/>
  <c r="M1490" i="21"/>
  <c r="O1489" i="21"/>
  <c r="Q1489" i="21"/>
  <c r="P1489" i="21"/>
  <c r="D1493" i="21"/>
  <c r="E1492" i="21"/>
  <c r="F1492" i="21"/>
  <c r="J1491" i="21"/>
  <c r="I1491" i="21"/>
  <c r="M1491" i="21"/>
  <c r="L1491" i="21"/>
  <c r="H1492" i="21"/>
  <c r="K1491" i="21"/>
  <c r="O1490" i="21"/>
  <c r="Q1490" i="21"/>
  <c r="P1490" i="21"/>
  <c r="F1493" i="21"/>
  <c r="E1493" i="21"/>
  <c r="D1494" i="21"/>
  <c r="O1491" i="21"/>
  <c r="P1491" i="21"/>
  <c r="Q1491" i="21"/>
  <c r="H1493" i="21"/>
  <c r="I1492" i="21"/>
  <c r="L1492" i="21"/>
  <c r="J1492" i="21"/>
  <c r="M1492" i="21"/>
  <c r="K1492" i="21"/>
  <c r="D1495" i="21"/>
  <c r="E1494" i="21"/>
  <c r="F1494" i="21"/>
  <c r="M1493" i="21"/>
  <c r="I1493" i="21"/>
  <c r="L1493" i="21"/>
  <c r="H1494" i="21"/>
  <c r="J1493" i="21"/>
  <c r="K1493" i="21"/>
  <c r="O1492" i="21"/>
  <c r="P1492" i="21"/>
  <c r="Q1492" i="21"/>
  <c r="E1495" i="21"/>
  <c r="F1495" i="21"/>
  <c r="D1496" i="21"/>
  <c r="P1493" i="21"/>
  <c r="O1493" i="21"/>
  <c r="Q1493" i="21"/>
  <c r="H1495" i="21"/>
  <c r="J1494" i="21"/>
  <c r="M1494" i="21"/>
  <c r="K1494" i="21"/>
  <c r="L1494" i="21"/>
  <c r="I1494" i="21"/>
  <c r="E1496" i="21"/>
  <c r="F1496" i="21"/>
  <c r="D1497" i="21"/>
  <c r="L1495" i="21"/>
  <c r="J1495" i="21"/>
  <c r="K1495" i="21"/>
  <c r="H1496" i="21"/>
  <c r="I1495" i="21"/>
  <c r="M1495" i="21"/>
  <c r="Q1494" i="21"/>
  <c r="O1494" i="21"/>
  <c r="P1494" i="21"/>
  <c r="D1498" i="21"/>
  <c r="F1497" i="21"/>
  <c r="E1497" i="21"/>
  <c r="K1496" i="21"/>
  <c r="L1496" i="21"/>
  <c r="I1496" i="21"/>
  <c r="M1496" i="21"/>
  <c r="J1496" i="21"/>
  <c r="H1497" i="21"/>
  <c r="Q1495" i="21"/>
  <c r="O1495" i="21"/>
  <c r="P1495" i="21"/>
  <c r="E1498" i="21"/>
  <c r="F1498" i="21"/>
  <c r="D1499" i="21"/>
  <c r="O1496" i="21"/>
  <c r="Q1496" i="21"/>
  <c r="P1496" i="21"/>
  <c r="M1497" i="21"/>
  <c r="K1497" i="21"/>
  <c r="H1498" i="21"/>
  <c r="J1497" i="21"/>
  <c r="L1497" i="21"/>
  <c r="I1497" i="21"/>
  <c r="D1500" i="21"/>
  <c r="F1499" i="21"/>
  <c r="E1499" i="21"/>
  <c r="H1499" i="21"/>
  <c r="J1498" i="21"/>
  <c r="K1498" i="21"/>
  <c r="L1498" i="21"/>
  <c r="M1498" i="21"/>
  <c r="I1498" i="21"/>
  <c r="Q1497" i="21"/>
  <c r="O1497" i="21"/>
  <c r="P1497" i="21"/>
  <c r="E1500" i="21"/>
  <c r="D1501" i="21"/>
  <c r="F1500" i="21"/>
  <c r="I1499" i="21"/>
  <c r="M1499" i="21"/>
  <c r="K1499" i="21"/>
  <c r="J1499" i="21"/>
  <c r="H1500" i="21"/>
  <c r="L1499" i="21"/>
  <c r="P1498" i="21"/>
  <c r="Q1498" i="21"/>
  <c r="O1498" i="21"/>
  <c r="D1502" i="21"/>
  <c r="E1501" i="21"/>
  <c r="F1501" i="21"/>
  <c r="Q1499" i="21"/>
  <c r="O1499" i="21"/>
  <c r="P1499" i="21"/>
  <c r="J1500" i="21"/>
  <c r="M1500" i="21"/>
  <c r="I1500" i="21"/>
  <c r="H1501" i="21"/>
  <c r="L1500" i="21"/>
  <c r="K1500" i="21"/>
  <c r="F1502" i="21"/>
  <c r="D1503" i="21"/>
  <c r="E1502" i="21"/>
  <c r="O1500" i="21"/>
  <c r="Q1500" i="21"/>
  <c r="P1500" i="21"/>
  <c r="M1501" i="21"/>
  <c r="J1501" i="21"/>
  <c r="H1502" i="21"/>
  <c r="L1501" i="21"/>
  <c r="I1501" i="21"/>
  <c r="K1501" i="21"/>
  <c r="E1503" i="21"/>
  <c r="D1504" i="21"/>
  <c r="F1503" i="21"/>
  <c r="H1503" i="21"/>
  <c r="L1502" i="21"/>
  <c r="M1502" i="21"/>
  <c r="K1502" i="21"/>
  <c r="J1502" i="21"/>
  <c r="I1502" i="21"/>
  <c r="Q1501" i="21"/>
  <c r="O1501" i="21"/>
  <c r="P1501" i="21"/>
  <c r="D1505" i="21"/>
  <c r="F1504" i="21"/>
  <c r="E1504" i="21"/>
  <c r="J1503" i="21"/>
  <c r="I1503" i="21"/>
  <c r="M1503" i="21"/>
  <c r="L1503" i="21"/>
  <c r="H1504" i="21"/>
  <c r="K1503" i="21"/>
  <c r="P1502" i="21"/>
  <c r="Q1502" i="21"/>
  <c r="O1502" i="21"/>
  <c r="E1505" i="21"/>
  <c r="F1505" i="21"/>
  <c r="D1506" i="21"/>
  <c r="P1503" i="21"/>
  <c r="Q1503" i="21"/>
  <c r="O1503" i="21"/>
  <c r="M1504" i="21"/>
  <c r="L1504" i="21"/>
  <c r="K1504" i="21"/>
  <c r="J1504" i="21"/>
  <c r="H1505" i="21"/>
  <c r="I1504" i="21"/>
  <c r="F1506" i="21"/>
  <c r="E1506" i="21"/>
  <c r="D1507" i="21"/>
  <c r="M1505" i="21"/>
  <c r="K1505" i="21"/>
  <c r="J1505" i="21"/>
  <c r="I1505" i="21"/>
  <c r="L1505" i="21"/>
  <c r="H1506" i="21"/>
  <c r="Q1504" i="21"/>
  <c r="P1504" i="21"/>
  <c r="O1504" i="21"/>
  <c r="F1507" i="21"/>
  <c r="E1507" i="21"/>
  <c r="D1508" i="21"/>
  <c r="O1505" i="21"/>
  <c r="Q1505" i="21"/>
  <c r="P1505" i="21"/>
  <c r="M1506" i="21"/>
  <c r="K1506" i="21"/>
  <c r="J1506" i="21"/>
  <c r="I1506" i="21"/>
  <c r="L1506" i="21"/>
  <c r="H1507" i="21"/>
  <c r="D1509" i="21"/>
  <c r="F1508" i="21"/>
  <c r="E1508" i="21"/>
  <c r="O1506" i="21"/>
  <c r="P1506" i="21"/>
  <c r="Q1506" i="21"/>
  <c r="M1507" i="21"/>
  <c r="K1507" i="21"/>
  <c r="L1507" i="21"/>
  <c r="H1508" i="21"/>
  <c r="I1507" i="21"/>
  <c r="J1507" i="21"/>
  <c r="E1509" i="21"/>
  <c r="D1510" i="21"/>
  <c r="F1509" i="21"/>
  <c r="J1508" i="21"/>
  <c r="K1508" i="21"/>
  <c r="H1509" i="21"/>
  <c r="L1508" i="21"/>
  <c r="I1508" i="21"/>
  <c r="M1508" i="21"/>
  <c r="O1507" i="21"/>
  <c r="Q1507" i="21"/>
  <c r="P1507" i="21"/>
  <c r="F1510" i="21"/>
  <c r="E1510" i="21"/>
  <c r="D1511" i="21"/>
  <c r="J1509" i="21"/>
  <c r="L1509" i="21"/>
  <c r="I1509" i="21"/>
  <c r="M1509" i="21"/>
  <c r="H1510" i="21"/>
  <c r="K1509" i="21"/>
  <c r="P1508" i="21"/>
  <c r="Q1508" i="21"/>
  <c r="O1508" i="21"/>
  <c r="E1511" i="21"/>
  <c r="D1512" i="21"/>
  <c r="F1511" i="21"/>
  <c r="O1509" i="21"/>
  <c r="Q1509" i="21"/>
  <c r="P1509" i="21"/>
  <c r="J1510" i="21"/>
  <c r="H1511" i="21"/>
  <c r="M1510" i="21"/>
  <c r="I1510" i="21"/>
  <c r="L1510" i="21"/>
  <c r="K1510" i="21"/>
  <c r="E1512" i="21"/>
  <c r="D1513" i="21"/>
  <c r="F1512" i="21"/>
  <c r="I1511" i="21"/>
  <c r="H1512" i="21"/>
  <c r="K1511" i="21"/>
  <c r="L1511" i="21"/>
  <c r="J1511" i="21"/>
  <c r="M1511" i="21"/>
  <c r="Q1510" i="21"/>
  <c r="O1510" i="21"/>
  <c r="P1510" i="21"/>
  <c r="D1514" i="21"/>
  <c r="F1513" i="21"/>
  <c r="E1513" i="21"/>
  <c r="P1511" i="21"/>
  <c r="Q1511" i="21"/>
  <c r="O1511" i="21"/>
  <c r="K1512" i="21"/>
  <c r="H1513" i="21"/>
  <c r="I1512" i="21"/>
  <c r="M1512" i="21"/>
  <c r="L1512" i="21"/>
  <c r="J1512" i="21"/>
  <c r="F1514" i="21"/>
  <c r="E1514" i="21"/>
  <c r="D1515" i="21"/>
  <c r="L1513" i="21"/>
  <c r="J1513" i="21"/>
  <c r="M1513" i="21"/>
  <c r="I1513" i="21"/>
  <c r="H1514" i="21"/>
  <c r="K1513" i="21"/>
  <c r="P1512" i="21"/>
  <c r="O1512" i="21"/>
  <c r="Q1512" i="21"/>
  <c r="F1515" i="21"/>
  <c r="E1515" i="21"/>
  <c r="D1516" i="21"/>
  <c r="Q1513" i="21"/>
  <c r="O1513" i="21"/>
  <c r="P1513" i="21"/>
  <c r="I1514" i="21"/>
  <c r="J1514" i="21"/>
  <c r="K1514" i="21"/>
  <c r="H1515" i="21"/>
  <c r="M1514" i="21"/>
  <c r="L1514" i="21"/>
  <c r="F1516" i="21"/>
  <c r="D1517" i="21"/>
  <c r="E1516" i="21"/>
  <c r="Q1514" i="21"/>
  <c r="O1514" i="21"/>
  <c r="P1514" i="21"/>
  <c r="J1515" i="21"/>
  <c r="H1516" i="21"/>
  <c r="K1515" i="21"/>
  <c r="I1515" i="21"/>
  <c r="M1515" i="21"/>
  <c r="L1515" i="21"/>
  <c r="E1517" i="21"/>
  <c r="D1518" i="21"/>
  <c r="F1517" i="21"/>
  <c r="M1516" i="21"/>
  <c r="K1516" i="21"/>
  <c r="H1517" i="21"/>
  <c r="L1516" i="21"/>
  <c r="I1516" i="21"/>
  <c r="J1516" i="21"/>
  <c r="O1515" i="21"/>
  <c r="Q1515" i="21"/>
  <c r="P1515" i="21"/>
  <c r="F1518" i="21"/>
  <c r="D1519" i="21"/>
  <c r="E1518" i="21"/>
  <c r="L1517" i="21"/>
  <c r="K1517" i="21"/>
  <c r="H1518" i="21"/>
  <c r="J1517" i="21"/>
  <c r="I1517" i="21"/>
  <c r="M1517" i="21"/>
  <c r="Q1516" i="21"/>
  <c r="O1516" i="21"/>
  <c r="P1516" i="21"/>
  <c r="F1519" i="21"/>
  <c r="E1519" i="21"/>
  <c r="D1520" i="21"/>
  <c r="I1518" i="21"/>
  <c r="J1518" i="21"/>
  <c r="L1518" i="21"/>
  <c r="K1518" i="21"/>
  <c r="M1518" i="21"/>
  <c r="H1519" i="21"/>
  <c r="P1517" i="21"/>
  <c r="Q1517" i="21"/>
  <c r="O1517" i="21"/>
  <c r="E1520" i="21"/>
  <c r="D1521" i="21"/>
  <c r="F1520" i="21"/>
  <c r="Q1518" i="21"/>
  <c r="P1518" i="21"/>
  <c r="O1518" i="21"/>
  <c r="M1519" i="21"/>
  <c r="J1519" i="21"/>
  <c r="H1520" i="21"/>
  <c r="L1519" i="21"/>
  <c r="I1519" i="21"/>
  <c r="K1519" i="21"/>
  <c r="E1521" i="21"/>
  <c r="F1521" i="21"/>
  <c r="D1522" i="21"/>
  <c r="K1520" i="21"/>
  <c r="J1520" i="21"/>
  <c r="H1521" i="21"/>
  <c r="M1520" i="21"/>
  <c r="I1520" i="21"/>
  <c r="L1520" i="21"/>
  <c r="Q1519" i="21"/>
  <c r="P1519" i="21"/>
  <c r="O1519" i="21"/>
  <c r="F1522" i="21"/>
  <c r="D1523" i="21"/>
  <c r="E1522" i="21"/>
  <c r="L1521" i="21"/>
  <c r="M1521" i="21"/>
  <c r="J1521" i="21"/>
  <c r="I1521" i="21"/>
  <c r="K1521" i="21"/>
  <c r="H1522" i="21"/>
  <c r="Q1520" i="21"/>
  <c r="P1520" i="21"/>
  <c r="O1520" i="21"/>
  <c r="D1524" i="21"/>
  <c r="F1523" i="21"/>
  <c r="E1523" i="21"/>
  <c r="Q1521" i="21"/>
  <c r="O1521" i="21"/>
  <c r="P1521" i="21"/>
  <c r="K1522" i="21"/>
  <c r="L1522" i="21"/>
  <c r="H1523" i="21"/>
  <c r="M1522" i="21"/>
  <c r="J1522" i="21"/>
  <c r="I1522" i="21"/>
  <c r="D1525" i="21"/>
  <c r="E1524" i="21"/>
  <c r="F1524" i="21"/>
  <c r="H1524" i="21"/>
  <c r="I1523" i="21"/>
  <c r="M1523" i="21"/>
  <c r="L1523" i="21"/>
  <c r="K1523" i="21"/>
  <c r="J1523" i="21"/>
  <c r="O1522" i="21"/>
  <c r="Q1522" i="21"/>
  <c r="P1522" i="21"/>
  <c r="F1525" i="21"/>
  <c r="E1525" i="21"/>
  <c r="D1526" i="21"/>
  <c r="I1524" i="21"/>
  <c r="J1524" i="21"/>
  <c r="L1524" i="21"/>
  <c r="K1524" i="21"/>
  <c r="H1525" i="21"/>
  <c r="M1524" i="21"/>
  <c r="Q1523" i="21"/>
  <c r="O1523" i="21"/>
  <c r="P1523" i="21"/>
  <c r="D1527" i="21"/>
  <c r="F1526" i="21"/>
  <c r="E1526" i="21"/>
  <c r="Q1524" i="21"/>
  <c r="P1524" i="21"/>
  <c r="O1524" i="21"/>
  <c r="M1525" i="21"/>
  <c r="I1525" i="21"/>
  <c r="H1526" i="21"/>
  <c r="J1525" i="21"/>
  <c r="K1525" i="21"/>
  <c r="L1525" i="21"/>
  <c r="E1527" i="21"/>
  <c r="F1527" i="21"/>
  <c r="D1528" i="21"/>
  <c r="P1525" i="21"/>
  <c r="O1525" i="21"/>
  <c r="Q1525" i="21"/>
  <c r="M1526" i="21"/>
  <c r="J1526" i="21"/>
  <c r="H1527" i="21"/>
  <c r="I1526" i="21"/>
  <c r="K1526" i="21"/>
  <c r="L1526" i="21"/>
  <c r="E1528" i="21"/>
  <c r="D1529" i="21"/>
  <c r="F1528" i="21"/>
  <c r="H1528" i="21"/>
  <c r="L1527" i="21"/>
  <c r="M1527" i="21"/>
  <c r="I1527" i="21"/>
  <c r="J1527" i="21"/>
  <c r="K1527" i="21"/>
  <c r="P1526" i="21"/>
  <c r="Q1526" i="21"/>
  <c r="O1526" i="21"/>
  <c r="F1529" i="21"/>
  <c r="E1529" i="21"/>
  <c r="D1530" i="21"/>
  <c r="H1529" i="21"/>
  <c r="I1528" i="21"/>
  <c r="K1528" i="21"/>
  <c r="M1528" i="21"/>
  <c r="J1528" i="21"/>
  <c r="L1528" i="21"/>
  <c r="O1527" i="21"/>
  <c r="P1527" i="21"/>
  <c r="Q1527" i="21"/>
  <c r="E1530" i="21"/>
  <c r="D1531" i="21"/>
  <c r="F1530" i="21"/>
  <c r="I1529" i="21"/>
  <c r="J1529" i="21"/>
  <c r="K1529" i="21"/>
  <c r="M1529" i="21"/>
  <c r="H1530" i="21"/>
  <c r="L1529" i="21"/>
  <c r="O1528" i="21"/>
  <c r="Q1528" i="21"/>
  <c r="P1528" i="21"/>
  <c r="D1532" i="21"/>
  <c r="F1531" i="21"/>
  <c r="E1531" i="21"/>
  <c r="P1529" i="21"/>
  <c r="O1529" i="21"/>
  <c r="Q1529" i="21"/>
  <c r="J1530" i="21"/>
  <c r="K1530" i="21"/>
  <c r="H1531" i="21"/>
  <c r="M1530" i="21"/>
  <c r="L1530" i="21"/>
  <c r="I1530" i="21"/>
  <c r="E1532" i="21"/>
  <c r="F1532" i="21"/>
  <c r="D1533" i="21"/>
  <c r="H1532" i="21"/>
  <c r="M1531" i="21"/>
  <c r="K1531" i="21"/>
  <c r="J1531" i="21"/>
  <c r="I1531" i="21"/>
  <c r="L1531" i="21"/>
  <c r="Q1530" i="21"/>
  <c r="O1530" i="21"/>
  <c r="P1530" i="21"/>
  <c r="D1534" i="21"/>
  <c r="E1533" i="21"/>
  <c r="F1533" i="21"/>
  <c r="L1532" i="21"/>
  <c r="I1532" i="21"/>
  <c r="J1532" i="21"/>
  <c r="K1532" i="21"/>
  <c r="H1533" i="21"/>
  <c r="M1532" i="21"/>
  <c r="O1531" i="21"/>
  <c r="P1531" i="21"/>
  <c r="Q1531" i="21"/>
  <c r="E1534" i="21"/>
  <c r="D1535" i="21"/>
  <c r="F1534" i="21"/>
  <c r="O1532" i="21"/>
  <c r="P1532" i="21"/>
  <c r="Q1532" i="21"/>
  <c r="I1533" i="21"/>
  <c r="K1533" i="21"/>
  <c r="L1533" i="21"/>
  <c r="H1534" i="21"/>
  <c r="M1533" i="21"/>
  <c r="J1533" i="21"/>
  <c r="F1535" i="21"/>
  <c r="E1535" i="21"/>
  <c r="D1536" i="21"/>
  <c r="P1533" i="21"/>
  <c r="Q1533" i="21"/>
  <c r="O1533" i="21"/>
  <c r="I1534" i="21"/>
  <c r="K1534" i="21"/>
  <c r="J1534" i="21"/>
  <c r="M1534" i="21"/>
  <c r="L1534" i="21"/>
  <c r="H1535" i="21"/>
  <c r="D1537" i="21"/>
  <c r="F1536" i="21"/>
  <c r="E1536" i="21"/>
  <c r="O1534" i="21"/>
  <c r="Q1534" i="21"/>
  <c r="P1534" i="21"/>
  <c r="J1535" i="21"/>
  <c r="M1535" i="21"/>
  <c r="H1536" i="21"/>
  <c r="K1535" i="21"/>
  <c r="I1535" i="21"/>
  <c r="L1535" i="21"/>
  <c r="F1537" i="21"/>
  <c r="D1538" i="21"/>
  <c r="E1537" i="21"/>
  <c r="L1536" i="21"/>
  <c r="K1536" i="21"/>
  <c r="H1537" i="21"/>
  <c r="M1536" i="21"/>
  <c r="I1536" i="21"/>
  <c r="J1536" i="21"/>
  <c r="P1535" i="21"/>
  <c r="O1535" i="21"/>
  <c r="Q1535" i="21"/>
  <c r="E1538" i="21"/>
  <c r="F1538" i="21"/>
  <c r="D1539" i="21"/>
  <c r="H1538" i="21"/>
  <c r="I1537" i="21"/>
  <c r="L1537" i="21"/>
  <c r="M1537" i="21"/>
  <c r="J1537" i="21"/>
  <c r="K1537" i="21"/>
  <c r="Q1536" i="21"/>
  <c r="P1536" i="21"/>
  <c r="O1536" i="21"/>
  <c r="D1540" i="21"/>
  <c r="F1539" i="21"/>
  <c r="E1539" i="21"/>
  <c r="H1539" i="21"/>
  <c r="I1538" i="21"/>
  <c r="M1538" i="21"/>
  <c r="K1538" i="21"/>
  <c r="L1538" i="21"/>
  <c r="J1538" i="21"/>
  <c r="Q1537" i="21"/>
  <c r="P1537" i="21"/>
  <c r="O1537" i="21"/>
  <c r="F1540" i="21"/>
  <c r="D1541" i="21"/>
  <c r="E1540" i="21"/>
  <c r="L1539" i="21"/>
  <c r="K1539" i="21"/>
  <c r="H1540" i="21"/>
  <c r="I1539" i="21"/>
  <c r="M1539" i="21"/>
  <c r="J1539" i="21"/>
  <c r="O1538" i="21"/>
  <c r="P1538" i="21"/>
  <c r="Q1538" i="21"/>
  <c r="F1541" i="21"/>
  <c r="D1542" i="21"/>
  <c r="E1541" i="21"/>
  <c r="I1540" i="21"/>
  <c r="M1540" i="21"/>
  <c r="L1540" i="21"/>
  <c r="H1541" i="21"/>
  <c r="J1540" i="21"/>
  <c r="K1540" i="21"/>
  <c r="P1539" i="21"/>
  <c r="O1539" i="21"/>
  <c r="Q1539" i="21"/>
  <c r="E1542" i="21"/>
  <c r="D1543" i="21"/>
  <c r="F1542" i="21"/>
  <c r="P1540" i="21"/>
  <c r="Q1540" i="21"/>
  <c r="O1540" i="21"/>
  <c r="M1541" i="21"/>
  <c r="I1541" i="21"/>
  <c r="J1541" i="21"/>
  <c r="L1541" i="21"/>
  <c r="H1542" i="21"/>
  <c r="K1541" i="21"/>
  <c r="E1543" i="21"/>
  <c r="F1543" i="21"/>
  <c r="D1544" i="21"/>
  <c r="O1541" i="21"/>
  <c r="Q1541" i="21"/>
  <c r="P1541" i="21"/>
  <c r="H1543" i="21"/>
  <c r="M1542" i="21"/>
  <c r="I1542" i="21"/>
  <c r="L1542" i="21"/>
  <c r="K1542" i="21"/>
  <c r="J1542" i="21"/>
  <c r="F1544" i="21"/>
  <c r="D1545" i="21"/>
  <c r="E1544" i="21"/>
  <c r="H1544" i="21"/>
  <c r="K1543" i="21"/>
  <c r="I1543" i="21"/>
  <c r="J1543" i="21"/>
  <c r="M1543" i="21"/>
  <c r="L1543" i="21"/>
  <c r="P1542" i="21"/>
  <c r="O1542" i="21"/>
  <c r="Q1542" i="21"/>
  <c r="D1546" i="21"/>
  <c r="E1545" i="21"/>
  <c r="F1545" i="21"/>
  <c r="K1544" i="21"/>
  <c r="L1544" i="21"/>
  <c r="H1545" i="21"/>
  <c r="J1544" i="21"/>
  <c r="M1544" i="21"/>
  <c r="I1544" i="21"/>
  <c r="Q1543" i="21"/>
  <c r="O1543" i="21"/>
  <c r="P1543" i="21"/>
  <c r="E1546" i="21"/>
  <c r="D1547" i="21"/>
  <c r="F1546" i="21"/>
  <c r="I1545" i="21"/>
  <c r="L1545" i="21"/>
  <c r="J1545" i="21"/>
  <c r="M1545" i="21"/>
  <c r="K1545" i="21"/>
  <c r="H1546" i="21"/>
  <c r="P1544" i="21"/>
  <c r="O1544" i="21"/>
  <c r="Q1544" i="21"/>
  <c r="D1548" i="21"/>
  <c r="F1547" i="21"/>
  <c r="E1547" i="21"/>
  <c r="P1545" i="21"/>
  <c r="O1545" i="21"/>
  <c r="Q1545" i="21"/>
  <c r="J1546" i="21"/>
  <c r="H1547" i="21"/>
  <c r="I1546" i="21"/>
  <c r="L1546" i="21"/>
  <c r="M1546" i="21"/>
  <c r="K1546" i="21"/>
  <c r="F1548" i="21"/>
  <c r="E1548" i="21"/>
  <c r="D1549" i="21"/>
  <c r="H1548" i="21"/>
  <c r="M1547" i="21"/>
  <c r="I1547" i="21"/>
  <c r="J1547" i="21"/>
  <c r="L1547" i="21"/>
  <c r="K1547" i="21"/>
  <c r="P1546" i="21"/>
  <c r="Q1546" i="21"/>
  <c r="O1546" i="21"/>
  <c r="D1550" i="21"/>
  <c r="F1549" i="21"/>
  <c r="E1549" i="21"/>
  <c r="I1548" i="21"/>
  <c r="M1548" i="21"/>
  <c r="L1548" i="21"/>
  <c r="J1548" i="21"/>
  <c r="K1548" i="21"/>
  <c r="H1549" i="21"/>
  <c r="O1547" i="21"/>
  <c r="Q1547" i="21"/>
  <c r="P1547" i="21"/>
  <c r="D1551" i="21"/>
  <c r="E1550" i="21"/>
  <c r="F1550" i="21"/>
  <c r="Q1548" i="21"/>
  <c r="P1548" i="21"/>
  <c r="O1548" i="21"/>
  <c r="J1549" i="21"/>
  <c r="K1549" i="21"/>
  <c r="H1550" i="21"/>
  <c r="I1549" i="21"/>
  <c r="L1549" i="21"/>
  <c r="M1549" i="21"/>
  <c r="E1551" i="21"/>
  <c r="F1551" i="21"/>
  <c r="D1552" i="21"/>
  <c r="I1550" i="21"/>
  <c r="M1550" i="21"/>
  <c r="L1550" i="21"/>
  <c r="H1551" i="21"/>
  <c r="K1550" i="21"/>
  <c r="J1550" i="21"/>
  <c r="P1549" i="21"/>
  <c r="O1549" i="21"/>
  <c r="Q1549" i="21"/>
  <c r="D1553" i="21"/>
  <c r="E1552" i="21"/>
  <c r="F1552" i="21"/>
  <c r="Q1550" i="21"/>
  <c r="P1550" i="21"/>
  <c r="O1550" i="21"/>
  <c r="H1552" i="21"/>
  <c r="I1551" i="21"/>
  <c r="L1551" i="21"/>
  <c r="M1551" i="21"/>
  <c r="J1551" i="21"/>
  <c r="K1551" i="21"/>
  <c r="F1553" i="21"/>
  <c r="D1554" i="21"/>
  <c r="E1553" i="21"/>
  <c r="K1552" i="21"/>
  <c r="M1552" i="21"/>
  <c r="J1552" i="21"/>
  <c r="L1552" i="21"/>
  <c r="I1552" i="21"/>
  <c r="H1553" i="21"/>
  <c r="P1551" i="21"/>
  <c r="O1551" i="21"/>
  <c r="Q1551" i="21"/>
  <c r="D1555" i="21"/>
  <c r="E1554" i="21"/>
  <c r="F1554" i="21"/>
  <c r="P1552" i="21"/>
  <c r="Q1552" i="21"/>
  <c r="O1552" i="21"/>
  <c r="K1553" i="21"/>
  <c r="I1553" i="21"/>
  <c r="J1553" i="21"/>
  <c r="H1554" i="21"/>
  <c r="L1553" i="21"/>
  <c r="M1553" i="21"/>
  <c r="D1556" i="21"/>
  <c r="F1555" i="21"/>
  <c r="E1555" i="21"/>
  <c r="O1553" i="21"/>
  <c r="P1553" i="21"/>
  <c r="Q1553" i="21"/>
  <c r="M1554" i="21"/>
  <c r="J1554" i="21"/>
  <c r="K1554" i="21"/>
  <c r="I1554" i="21"/>
  <c r="L1554" i="21"/>
  <c r="H1555" i="21"/>
  <c r="F1556" i="21"/>
  <c r="D1557" i="21"/>
  <c r="E1556" i="21"/>
  <c r="Q1554" i="21"/>
  <c r="O1554" i="21"/>
  <c r="P1554" i="21"/>
  <c r="L1555" i="21"/>
  <c r="M1555" i="21"/>
  <c r="H1556" i="21"/>
  <c r="K1555" i="21"/>
  <c r="J1555" i="21"/>
  <c r="I1555" i="21"/>
  <c r="D1558" i="21"/>
  <c r="E1557" i="21"/>
  <c r="F1557" i="21"/>
  <c r="J1556" i="21"/>
  <c r="I1556" i="21"/>
  <c r="H1557" i="21"/>
  <c r="M1556" i="21"/>
  <c r="K1556" i="21"/>
  <c r="L1556" i="21"/>
  <c r="P1555" i="21"/>
  <c r="O1555" i="21"/>
  <c r="Q1555" i="21"/>
  <c r="E1558" i="21"/>
  <c r="D1559" i="21"/>
  <c r="F1558" i="21"/>
  <c r="Q1556" i="21"/>
  <c r="P1556" i="21"/>
  <c r="O1556" i="21"/>
  <c r="J1557" i="21"/>
  <c r="I1557" i="21"/>
  <c r="L1557" i="21"/>
  <c r="K1557" i="21"/>
  <c r="H1558" i="21"/>
  <c r="M1557" i="21"/>
  <c r="D1560" i="21"/>
  <c r="F1559" i="21"/>
  <c r="E1559" i="21"/>
  <c r="O1557" i="21"/>
  <c r="Q1557" i="21"/>
  <c r="P1557" i="21"/>
  <c r="H1559" i="21"/>
  <c r="K1558" i="21"/>
  <c r="M1558" i="21"/>
  <c r="J1558" i="21"/>
  <c r="I1558" i="21"/>
  <c r="L1558" i="21"/>
  <c r="E1560" i="21"/>
  <c r="D1561" i="21"/>
  <c r="F1560" i="21"/>
  <c r="H1560" i="21"/>
  <c r="K1559" i="21"/>
  <c r="L1559" i="21"/>
  <c r="M1559" i="21"/>
  <c r="J1559" i="21"/>
  <c r="I1559" i="21"/>
  <c r="P1558" i="21"/>
  <c r="Q1558" i="21"/>
  <c r="O1558" i="21"/>
  <c r="E1561" i="21"/>
  <c r="D1562" i="21"/>
  <c r="F1561" i="21"/>
  <c r="K1560" i="21"/>
  <c r="M1560" i="21"/>
  <c r="J1560" i="21"/>
  <c r="H1561" i="21"/>
  <c r="L1560" i="21"/>
  <c r="I1560" i="21"/>
  <c r="O1559" i="21"/>
  <c r="P1559" i="21"/>
  <c r="Q1559" i="21"/>
  <c r="D1563" i="21"/>
  <c r="F1562" i="21"/>
  <c r="E1562" i="21"/>
  <c r="H1562" i="21"/>
  <c r="K1561" i="21"/>
  <c r="I1561" i="21"/>
  <c r="J1561" i="21"/>
  <c r="L1561" i="21"/>
  <c r="M1561" i="21"/>
  <c r="O1560" i="21"/>
  <c r="Q1560" i="21"/>
  <c r="P1560" i="21"/>
  <c r="D1564" i="21"/>
  <c r="F1563" i="21"/>
  <c r="E1563" i="21"/>
  <c r="I1562" i="21"/>
  <c r="M1562" i="21"/>
  <c r="L1562" i="21"/>
  <c r="H1563" i="21"/>
  <c r="K1562" i="21"/>
  <c r="J1562" i="21"/>
  <c r="Q1561" i="21"/>
  <c r="O1561" i="21"/>
  <c r="P1561" i="21"/>
  <c r="E1564" i="21"/>
  <c r="F1564" i="21"/>
  <c r="D1565" i="21"/>
  <c r="O1562" i="21"/>
  <c r="P1562" i="21"/>
  <c r="Q1562" i="21"/>
  <c r="H1564" i="21"/>
  <c r="K1563" i="21"/>
  <c r="J1563" i="21"/>
  <c r="I1563" i="21"/>
  <c r="L1563" i="21"/>
  <c r="M1563" i="21"/>
  <c r="F1565" i="21"/>
  <c r="E1565" i="21"/>
  <c r="D1566" i="21"/>
  <c r="J1564" i="21"/>
  <c r="K1564" i="21"/>
  <c r="L1564" i="21"/>
  <c r="I1564" i="21"/>
  <c r="M1564" i="21"/>
  <c r="H1565" i="21"/>
  <c r="Q1563" i="21"/>
  <c r="P1563" i="21"/>
  <c r="O1563" i="21"/>
  <c r="F1566" i="21"/>
  <c r="D1567" i="21"/>
  <c r="E1566" i="21"/>
  <c r="O1564" i="21"/>
  <c r="P1564" i="21"/>
  <c r="Q1564" i="21"/>
  <c r="K1565" i="21"/>
  <c r="L1565" i="21"/>
  <c r="H1566" i="21"/>
  <c r="I1565" i="21"/>
  <c r="M1565" i="21"/>
  <c r="J1565" i="21"/>
  <c r="E1567" i="21"/>
  <c r="F1567" i="21"/>
  <c r="D1568" i="21"/>
  <c r="M1566" i="21"/>
  <c r="H1567" i="21"/>
  <c r="L1566" i="21"/>
  <c r="I1566" i="21"/>
  <c r="K1566" i="21"/>
  <c r="J1566" i="21"/>
  <c r="Q1565" i="21"/>
  <c r="O1565" i="21"/>
  <c r="P1565" i="21"/>
  <c r="D1569" i="21"/>
  <c r="F1568" i="21"/>
  <c r="E1568" i="21"/>
  <c r="K1567" i="21"/>
  <c r="J1567" i="21"/>
  <c r="H1568" i="21"/>
  <c r="I1567" i="21"/>
  <c r="L1567" i="21"/>
  <c r="M1567" i="21"/>
  <c r="Q1566" i="21"/>
  <c r="O1566" i="21"/>
  <c r="P1566" i="21"/>
  <c r="E1569" i="21"/>
  <c r="F1569" i="21"/>
  <c r="D1570" i="21"/>
  <c r="I1568" i="21"/>
  <c r="L1568" i="21"/>
  <c r="H1569" i="21"/>
  <c r="J1568" i="21"/>
  <c r="M1568" i="21"/>
  <c r="K1568" i="21"/>
  <c r="P1567" i="21"/>
  <c r="Q1567" i="21"/>
  <c r="O1567" i="21"/>
  <c r="E1570" i="21"/>
  <c r="D1571" i="21"/>
  <c r="F1570" i="21"/>
  <c r="Q1568" i="21"/>
  <c r="O1568" i="21"/>
  <c r="P1568" i="21"/>
  <c r="H1570" i="21"/>
  <c r="K1569" i="21"/>
  <c r="J1569" i="21"/>
  <c r="L1569" i="21"/>
  <c r="I1569" i="21"/>
  <c r="M1569" i="21"/>
  <c r="E1571" i="21"/>
  <c r="F1571" i="21"/>
  <c r="D1572" i="21"/>
  <c r="M1570" i="21"/>
  <c r="H1571" i="21"/>
  <c r="K1570" i="21"/>
  <c r="I1570" i="21"/>
  <c r="L1570" i="21"/>
  <c r="J1570" i="21"/>
  <c r="Q1569" i="21"/>
  <c r="P1569" i="21"/>
  <c r="O1569" i="21"/>
  <c r="E1572" i="21"/>
  <c r="D1573" i="21"/>
  <c r="F1572" i="21"/>
  <c r="M1571" i="21"/>
  <c r="J1571" i="21"/>
  <c r="K1571" i="21"/>
  <c r="L1571" i="21"/>
  <c r="H1572" i="21"/>
  <c r="I1571" i="21"/>
  <c r="P1570" i="21"/>
  <c r="O1570" i="21"/>
  <c r="Q1570" i="21"/>
  <c r="E1573" i="21"/>
  <c r="D1574" i="21"/>
  <c r="F1573" i="21"/>
  <c r="H1573" i="21"/>
  <c r="K1572" i="21"/>
  <c r="J1572" i="21"/>
  <c r="I1572" i="21"/>
  <c r="M1572" i="21"/>
  <c r="L1572" i="21"/>
  <c r="Q1571" i="21"/>
  <c r="P1571" i="21"/>
  <c r="O1571" i="21"/>
  <c r="E1574" i="21"/>
  <c r="D1575" i="21"/>
  <c r="F1574" i="21"/>
  <c r="J1573" i="21"/>
  <c r="M1573" i="21"/>
  <c r="I1573" i="21"/>
  <c r="L1573" i="21"/>
  <c r="H1574" i="21"/>
  <c r="K1573" i="21"/>
  <c r="Q1572" i="21"/>
  <c r="P1572" i="21"/>
  <c r="O1572" i="21"/>
  <c r="F1575" i="21"/>
  <c r="E1575" i="21"/>
  <c r="D1576" i="21"/>
  <c r="Q1573" i="21"/>
  <c r="P1573" i="21"/>
  <c r="O1573" i="21"/>
  <c r="H1575" i="21"/>
  <c r="I1574" i="21"/>
  <c r="J1574" i="21"/>
  <c r="L1574" i="21"/>
  <c r="K1574" i="21"/>
  <c r="M1574" i="21"/>
  <c r="F1576" i="21"/>
  <c r="D1577" i="21"/>
  <c r="E1576" i="21"/>
  <c r="J1575" i="21"/>
  <c r="H1576" i="21"/>
  <c r="L1575" i="21"/>
  <c r="M1575" i="21"/>
  <c r="I1575" i="21"/>
  <c r="K1575" i="21"/>
  <c r="O1574" i="21"/>
  <c r="Q1574" i="21"/>
  <c r="P1574" i="21"/>
  <c r="F1577" i="21"/>
  <c r="D1578" i="21"/>
  <c r="E1577" i="21"/>
  <c r="K1576" i="21"/>
  <c r="H1577" i="21"/>
  <c r="M1576" i="21"/>
  <c r="J1576" i="21"/>
  <c r="L1576" i="21"/>
  <c r="I1576" i="21"/>
  <c r="P1575" i="21"/>
  <c r="O1575" i="21"/>
  <c r="Q1575" i="21"/>
  <c r="F1578" i="21"/>
  <c r="E1578" i="21"/>
  <c r="D1579" i="21"/>
  <c r="H1578" i="21"/>
  <c r="M1577" i="21"/>
  <c r="L1577" i="21"/>
  <c r="K1577" i="21"/>
  <c r="I1577" i="21"/>
  <c r="J1577" i="21"/>
  <c r="P1576" i="21"/>
  <c r="Q1576" i="21"/>
  <c r="O1576" i="21"/>
  <c r="D1580" i="21"/>
  <c r="E1579" i="21"/>
  <c r="F1579" i="21"/>
  <c r="J1578" i="21"/>
  <c r="L1578" i="21"/>
  <c r="K1578" i="21"/>
  <c r="M1578" i="21"/>
  <c r="I1578" i="21"/>
  <c r="H1579" i="21"/>
  <c r="O1577" i="21"/>
  <c r="P1577" i="21"/>
  <c r="Q1577" i="21"/>
  <c r="E1580" i="21"/>
  <c r="F1580" i="21"/>
  <c r="D1581" i="21"/>
  <c r="P1578" i="21"/>
  <c r="O1578" i="21"/>
  <c r="Q1578" i="21"/>
  <c r="J1579" i="21"/>
  <c r="H1580" i="21"/>
  <c r="M1579" i="21"/>
  <c r="I1579" i="21"/>
  <c r="K1579" i="21"/>
  <c r="L1579" i="21"/>
  <c r="D1582" i="21"/>
  <c r="F1581" i="21"/>
  <c r="E1581" i="21"/>
  <c r="M1580" i="21"/>
  <c r="J1580" i="21"/>
  <c r="I1580" i="21"/>
  <c r="K1580" i="21"/>
  <c r="L1580" i="21"/>
  <c r="H1581" i="21"/>
  <c r="O1579" i="21"/>
  <c r="Q1579" i="21"/>
  <c r="P1579" i="21"/>
  <c r="E1582" i="21"/>
  <c r="F1582" i="21"/>
  <c r="D1583" i="21"/>
  <c r="Q1580" i="21"/>
  <c r="P1580" i="21"/>
  <c r="O1580" i="21"/>
  <c r="K1581" i="21"/>
  <c r="I1581" i="21"/>
  <c r="M1581" i="21"/>
  <c r="J1581" i="21"/>
  <c r="H1582" i="21"/>
  <c r="L1581" i="21"/>
  <c r="E1583" i="21"/>
  <c r="F1583" i="21"/>
  <c r="D1584" i="21"/>
  <c r="O1581" i="21"/>
  <c r="P1581" i="21"/>
  <c r="Q1581" i="21"/>
  <c r="I1582" i="21"/>
  <c r="L1582" i="21"/>
  <c r="M1582" i="21"/>
  <c r="J1582" i="21"/>
  <c r="H1583" i="21"/>
  <c r="K1582" i="21"/>
  <c r="E1584" i="21"/>
  <c r="D1585" i="21"/>
  <c r="F1584" i="21"/>
  <c r="Q1582" i="21"/>
  <c r="O1582" i="21"/>
  <c r="P1582" i="21"/>
  <c r="J1583" i="21"/>
  <c r="M1583" i="21"/>
  <c r="K1583" i="21"/>
  <c r="H1584" i="21"/>
  <c r="I1583" i="21"/>
  <c r="L1583" i="21"/>
  <c r="D1586" i="21"/>
  <c r="E1585" i="21"/>
  <c r="F1585" i="21"/>
  <c r="I1584" i="21"/>
  <c r="H1585" i="21"/>
  <c r="L1584" i="21"/>
  <c r="K1584" i="21"/>
  <c r="M1584" i="21"/>
  <c r="J1584" i="21"/>
  <c r="P1583" i="21"/>
  <c r="O1583" i="21"/>
  <c r="Q1583" i="21"/>
  <c r="E1586" i="21"/>
  <c r="F1586" i="21"/>
  <c r="D1587" i="21"/>
  <c r="O1584" i="21"/>
  <c r="Q1584" i="21"/>
  <c r="P1584" i="21"/>
  <c r="H1586" i="21"/>
  <c r="K1585" i="21"/>
  <c r="J1585" i="21"/>
  <c r="L1585" i="21"/>
  <c r="I1585" i="21"/>
  <c r="M1585" i="21"/>
  <c r="F1587" i="21"/>
  <c r="E1587" i="21"/>
  <c r="D1588" i="21"/>
  <c r="I1586" i="21"/>
  <c r="M1586" i="21"/>
  <c r="L1586" i="21"/>
  <c r="H1587" i="21"/>
  <c r="K1586" i="21"/>
  <c r="J1586" i="21"/>
  <c r="Q1585" i="21"/>
  <c r="P1585" i="21"/>
  <c r="O1585" i="21"/>
  <c r="F1588" i="21"/>
  <c r="E1588" i="21"/>
  <c r="D1589" i="21"/>
  <c r="Q1586" i="21"/>
  <c r="O1586" i="21"/>
  <c r="P1586" i="21"/>
  <c r="K1587" i="21"/>
  <c r="H1588" i="21"/>
  <c r="J1587" i="21"/>
  <c r="M1587" i="21"/>
  <c r="L1587" i="21"/>
  <c r="I1587" i="21"/>
  <c r="D1590" i="21"/>
  <c r="F1589" i="21"/>
  <c r="E1589" i="21"/>
  <c r="K1588" i="21"/>
  <c r="H1589" i="21"/>
  <c r="I1588" i="21"/>
  <c r="L1588" i="21"/>
  <c r="J1588" i="21"/>
  <c r="M1588" i="21"/>
  <c r="P1587" i="21"/>
  <c r="Q1587" i="21"/>
  <c r="O1587" i="21"/>
  <c r="D1591" i="21"/>
  <c r="F1590" i="21"/>
  <c r="E1590" i="21"/>
  <c r="H1590" i="21"/>
  <c r="L1589" i="21"/>
  <c r="J1589" i="21"/>
  <c r="M1589" i="21"/>
  <c r="I1589" i="21"/>
  <c r="K1589" i="21"/>
  <c r="Q1588" i="21"/>
  <c r="O1588" i="21"/>
  <c r="P1588" i="21"/>
  <c r="E1591" i="21"/>
  <c r="F1591" i="21"/>
  <c r="D1592" i="21"/>
  <c r="L1590" i="21"/>
  <c r="J1590" i="21"/>
  <c r="K1590" i="21"/>
  <c r="M1590" i="21"/>
  <c r="I1590" i="21"/>
  <c r="H1591" i="21"/>
  <c r="P1589" i="21"/>
  <c r="Q1589" i="21"/>
  <c r="O1589" i="21"/>
  <c r="F1592" i="21"/>
  <c r="E1592" i="21"/>
  <c r="D1593" i="21"/>
  <c r="P1590" i="21"/>
  <c r="Q1590" i="21"/>
  <c r="O1590" i="21"/>
  <c r="H1592" i="21"/>
  <c r="I1591" i="21"/>
  <c r="L1591" i="21"/>
  <c r="M1591" i="21"/>
  <c r="J1591" i="21"/>
  <c r="K1591" i="21"/>
  <c r="E1593" i="21"/>
  <c r="F1593" i="21"/>
  <c r="D1594" i="21"/>
  <c r="H1593" i="21"/>
  <c r="K1592" i="21"/>
  <c r="L1592" i="21"/>
  <c r="I1592" i="21"/>
  <c r="J1592" i="21"/>
  <c r="M1592" i="21"/>
  <c r="Q1591" i="21"/>
  <c r="P1591" i="21"/>
  <c r="O1591" i="21"/>
  <c r="E1594" i="21"/>
  <c r="F1594" i="21"/>
  <c r="D1595" i="21"/>
  <c r="J1593" i="21"/>
  <c r="I1593" i="21"/>
  <c r="H1594" i="21"/>
  <c r="K1593" i="21"/>
  <c r="M1593" i="21"/>
  <c r="L1593" i="21"/>
  <c r="P1592" i="21"/>
  <c r="O1592" i="21"/>
  <c r="Q1592" i="21"/>
  <c r="E1595" i="21"/>
  <c r="F1595" i="21"/>
  <c r="D1596" i="21"/>
  <c r="P1593" i="21"/>
  <c r="O1593" i="21"/>
  <c r="Q1593" i="21"/>
  <c r="I1594" i="21"/>
  <c r="K1594" i="21"/>
  <c r="J1594" i="21"/>
  <c r="H1595" i="21"/>
  <c r="M1594" i="21"/>
  <c r="L1594" i="21"/>
  <c r="E1596" i="21"/>
  <c r="D1597" i="21"/>
  <c r="F1596" i="21"/>
  <c r="O1594" i="21"/>
  <c r="P1594" i="21"/>
  <c r="Q1594" i="21"/>
  <c r="M1595" i="21"/>
  <c r="I1595" i="21"/>
  <c r="H1596" i="21"/>
  <c r="J1595" i="21"/>
  <c r="L1595" i="21"/>
  <c r="K1595" i="21"/>
  <c r="E1597" i="21"/>
  <c r="D1598" i="21"/>
  <c r="F1597" i="21"/>
  <c r="P1595" i="21"/>
  <c r="O1595" i="21"/>
  <c r="Q1595" i="21"/>
  <c r="H1597" i="21"/>
  <c r="K1596" i="21"/>
  <c r="M1596" i="21"/>
  <c r="L1596" i="21"/>
  <c r="I1596" i="21"/>
  <c r="J1596" i="21"/>
  <c r="E1598" i="21"/>
  <c r="F1598" i="21"/>
  <c r="D1599" i="21"/>
  <c r="L1597" i="21"/>
  <c r="H1598" i="21"/>
  <c r="J1597" i="21"/>
  <c r="I1597" i="21"/>
  <c r="K1597" i="21"/>
  <c r="M1597" i="21"/>
  <c r="O1596" i="21"/>
  <c r="Q1596" i="21"/>
  <c r="P1596" i="21"/>
  <c r="F1599" i="21"/>
  <c r="D1600" i="21"/>
  <c r="E1599" i="21"/>
  <c r="J1598" i="21"/>
  <c r="L1598" i="21"/>
  <c r="M1598" i="21"/>
  <c r="I1598" i="21"/>
  <c r="H1599" i="21"/>
  <c r="K1598" i="21"/>
  <c r="O1597" i="21"/>
  <c r="Q1597" i="21"/>
  <c r="P1597" i="21"/>
  <c r="F1600" i="21"/>
  <c r="D1601" i="21"/>
  <c r="E1600" i="21"/>
  <c r="P1598" i="21"/>
  <c r="O1598" i="21"/>
  <c r="Q1598" i="21"/>
  <c r="M1599" i="21"/>
  <c r="K1599" i="21"/>
  <c r="H1600" i="21"/>
  <c r="L1599" i="21"/>
  <c r="I1599" i="21"/>
  <c r="J1599" i="21"/>
  <c r="F1601" i="21"/>
  <c r="D1602" i="21"/>
  <c r="E1601" i="21"/>
  <c r="I1600" i="21"/>
  <c r="H1601" i="21"/>
  <c r="J1600" i="21"/>
  <c r="M1600" i="21"/>
  <c r="K1600" i="21"/>
  <c r="L1600" i="21"/>
  <c r="P1599" i="21"/>
  <c r="Q1599" i="21"/>
  <c r="O1599" i="21"/>
  <c r="F1602" i="21"/>
  <c r="E1602" i="21"/>
  <c r="D1603" i="21"/>
  <c r="P1600" i="21"/>
  <c r="Q1600" i="21"/>
  <c r="O1600" i="21"/>
  <c r="I1601" i="21"/>
  <c r="J1601" i="21"/>
  <c r="M1601" i="21"/>
  <c r="H1602" i="21"/>
  <c r="L1601" i="21"/>
  <c r="K1601" i="21"/>
  <c r="E1603" i="21"/>
  <c r="D1604" i="21"/>
  <c r="F1603" i="21"/>
  <c r="O1601" i="21"/>
  <c r="P1601" i="21"/>
  <c r="Q1601" i="21"/>
  <c r="I1602" i="21"/>
  <c r="K1602" i="21"/>
  <c r="L1602" i="21"/>
  <c r="J1602" i="21"/>
  <c r="H1603" i="21"/>
  <c r="M1602" i="21"/>
  <c r="D1605" i="21"/>
  <c r="E1604" i="21"/>
  <c r="F1604" i="21"/>
  <c r="P1602" i="21"/>
  <c r="O1602" i="21"/>
  <c r="Q1602" i="21"/>
  <c r="M1603" i="21"/>
  <c r="K1603" i="21"/>
  <c r="I1603" i="21"/>
  <c r="J1603" i="21"/>
  <c r="H1604" i="21"/>
  <c r="L1603" i="21"/>
  <c r="F1605" i="21"/>
  <c r="E1605" i="21"/>
  <c r="D1606" i="21"/>
  <c r="O1603" i="21"/>
  <c r="Q1603" i="21"/>
  <c r="P1603" i="21"/>
  <c r="H1605" i="21"/>
  <c r="M1604" i="21"/>
  <c r="I1604" i="21"/>
  <c r="L1604" i="21"/>
  <c r="K1604" i="21"/>
  <c r="J1604" i="21"/>
  <c r="F1606" i="21"/>
  <c r="D1607" i="21"/>
  <c r="E1606" i="21"/>
  <c r="H1606" i="21"/>
  <c r="M1605" i="21"/>
  <c r="J1605" i="21"/>
  <c r="K1605" i="21"/>
  <c r="L1605" i="21"/>
  <c r="I1605" i="21"/>
  <c r="O1604" i="21"/>
  <c r="P1604" i="21"/>
  <c r="Q1604" i="21"/>
  <c r="D1608" i="21"/>
  <c r="E1607" i="21"/>
  <c r="F1607" i="21"/>
  <c r="I1606" i="21"/>
  <c r="L1606" i="21"/>
  <c r="J1606" i="21"/>
  <c r="H1607" i="21"/>
  <c r="M1606" i="21"/>
  <c r="K1606" i="21"/>
  <c r="Q1605" i="21"/>
  <c r="O1605" i="21"/>
  <c r="P1605" i="21"/>
  <c r="D1609" i="21"/>
  <c r="E1608" i="21"/>
  <c r="F1608" i="21"/>
  <c r="P1606" i="21"/>
  <c r="O1606" i="21"/>
  <c r="Q1606" i="21"/>
  <c r="L1607" i="21"/>
  <c r="I1607" i="21"/>
  <c r="H1608" i="21"/>
  <c r="M1607" i="21"/>
  <c r="J1607" i="21"/>
  <c r="K1607" i="21"/>
  <c r="F1609" i="21"/>
  <c r="E1609" i="21"/>
  <c r="D1610" i="21"/>
  <c r="Q1607" i="21"/>
  <c r="P1607" i="21"/>
  <c r="O1607" i="21"/>
  <c r="H1609" i="21"/>
  <c r="L1608" i="21"/>
  <c r="K1608" i="21"/>
  <c r="M1608" i="21"/>
  <c r="I1608" i="21"/>
  <c r="J1608" i="21"/>
  <c r="F1610" i="21"/>
  <c r="D1611" i="21"/>
  <c r="E1610" i="21"/>
  <c r="K1609" i="21"/>
  <c r="M1609" i="21"/>
  <c r="H1610" i="21"/>
  <c r="I1609" i="21"/>
  <c r="L1609" i="21"/>
  <c r="J1609" i="21"/>
  <c r="Q1608" i="21"/>
  <c r="O1608" i="21"/>
  <c r="P1608" i="21"/>
  <c r="D1612" i="21"/>
  <c r="F1611" i="21"/>
  <c r="E1611" i="21"/>
  <c r="M1610" i="21"/>
  <c r="I1610" i="21"/>
  <c r="H1611" i="21"/>
  <c r="J1610" i="21"/>
  <c r="L1610" i="21"/>
  <c r="K1610" i="21"/>
  <c r="P1609" i="21"/>
  <c r="O1609" i="21"/>
  <c r="Q1609" i="21"/>
  <c r="D1613" i="21"/>
  <c r="F1612" i="21"/>
  <c r="E1612" i="21"/>
  <c r="Q1610" i="21"/>
  <c r="P1610" i="21"/>
  <c r="O1610" i="21"/>
  <c r="I1611" i="21"/>
  <c r="M1611" i="21"/>
  <c r="L1611" i="21"/>
  <c r="H1612" i="21"/>
  <c r="J1611" i="21"/>
  <c r="K1611" i="21"/>
  <c r="F1613" i="21"/>
  <c r="E1613" i="21"/>
  <c r="D1614" i="21"/>
  <c r="Q1611" i="21"/>
  <c r="P1611" i="21"/>
  <c r="O1611" i="21"/>
  <c r="K1612" i="21"/>
  <c r="L1612" i="21"/>
  <c r="H1613" i="21"/>
  <c r="I1612" i="21"/>
  <c r="J1612" i="21"/>
  <c r="M1612" i="21"/>
  <c r="E1614" i="21"/>
  <c r="F1614" i="21"/>
  <c r="D1615" i="21"/>
  <c r="L1613" i="21"/>
  <c r="K1613" i="21"/>
  <c r="M1613" i="21"/>
  <c r="H1614" i="21"/>
  <c r="J1613" i="21"/>
  <c r="I1613" i="21"/>
  <c r="O1612" i="21"/>
  <c r="P1612" i="21"/>
  <c r="Q1612" i="21"/>
  <c r="D1616" i="21"/>
  <c r="F1615" i="21"/>
  <c r="E1615" i="21"/>
  <c r="J1614" i="21"/>
  <c r="K1614" i="21"/>
  <c r="I1614" i="21"/>
  <c r="M1614" i="21"/>
  <c r="L1614" i="21"/>
  <c r="H1615" i="21"/>
  <c r="O1613" i="21"/>
  <c r="Q1613" i="21"/>
  <c r="P1613" i="21"/>
  <c r="E1616" i="21"/>
  <c r="D1617" i="21"/>
  <c r="F1616" i="21"/>
  <c r="P1614" i="21"/>
  <c r="Q1614" i="21"/>
  <c r="O1614" i="21"/>
  <c r="H1616" i="21"/>
  <c r="M1615" i="21"/>
  <c r="J1615" i="21"/>
  <c r="I1615" i="21"/>
  <c r="L1615" i="21"/>
  <c r="K1615" i="21"/>
  <c r="F1617" i="21"/>
  <c r="E1617" i="21"/>
  <c r="D1618" i="21"/>
  <c r="M1616" i="21"/>
  <c r="I1616" i="21"/>
  <c r="H1617" i="21"/>
  <c r="J1616" i="21"/>
  <c r="K1616" i="21"/>
  <c r="L1616" i="21"/>
  <c r="Q1615" i="21"/>
  <c r="O1615" i="21"/>
  <c r="P1615" i="21"/>
  <c r="D1619" i="21"/>
  <c r="E1618" i="21"/>
  <c r="F1618" i="21"/>
  <c r="P1616" i="21"/>
  <c r="O1616" i="21"/>
  <c r="Q1616" i="21"/>
  <c r="I1617" i="21"/>
  <c r="L1617" i="21"/>
  <c r="K1617" i="21"/>
  <c r="M1617" i="21"/>
  <c r="J1617" i="21"/>
  <c r="H1618" i="21"/>
  <c r="D1620" i="21"/>
  <c r="F1619" i="21"/>
  <c r="E1619" i="21"/>
  <c r="Q1617" i="21"/>
  <c r="O1617" i="21"/>
  <c r="P1617" i="21"/>
  <c r="L1618" i="21"/>
  <c r="H1619" i="21"/>
  <c r="K1618" i="21"/>
  <c r="J1618" i="21"/>
  <c r="I1618" i="21"/>
  <c r="M1618" i="21"/>
  <c r="E1620" i="21"/>
  <c r="D1621" i="21"/>
  <c r="F1620" i="21"/>
  <c r="M1619" i="21"/>
  <c r="L1619" i="21"/>
  <c r="J1619" i="21"/>
  <c r="K1619" i="21"/>
  <c r="H1620" i="21"/>
  <c r="I1619" i="21"/>
  <c r="P1618" i="21"/>
  <c r="O1618" i="21"/>
  <c r="Q1618" i="21"/>
  <c r="E1621" i="21"/>
  <c r="D1622" i="21"/>
  <c r="F1621" i="21"/>
  <c r="K1620" i="21"/>
  <c r="I1620" i="21"/>
  <c r="M1620" i="21"/>
  <c r="H1621" i="21"/>
  <c r="J1620" i="21"/>
  <c r="L1620" i="21"/>
  <c r="Q1619" i="21"/>
  <c r="O1619" i="21"/>
  <c r="P1619" i="21"/>
  <c r="E1622" i="21"/>
  <c r="F1622" i="21"/>
  <c r="D1623" i="21"/>
  <c r="P1620" i="21"/>
  <c r="Q1620" i="21"/>
  <c r="O1620" i="21"/>
  <c r="I1621" i="21"/>
  <c r="M1621" i="21"/>
  <c r="H1622" i="21"/>
  <c r="L1621" i="21"/>
  <c r="K1621" i="21"/>
  <c r="J1621" i="21"/>
  <c r="D1624" i="21"/>
  <c r="E1623" i="21"/>
  <c r="F1623" i="21"/>
  <c r="Q1621" i="21"/>
  <c r="O1621" i="21"/>
  <c r="P1621" i="21"/>
  <c r="H1623" i="21"/>
  <c r="L1622" i="21"/>
  <c r="K1622" i="21"/>
  <c r="I1622" i="21"/>
  <c r="M1622" i="21"/>
  <c r="J1622" i="21"/>
  <c r="D1625" i="21"/>
  <c r="E1624" i="21"/>
  <c r="F1624" i="21"/>
  <c r="K1623" i="21"/>
  <c r="H1624" i="21"/>
  <c r="M1623" i="21"/>
  <c r="J1623" i="21"/>
  <c r="I1623" i="21"/>
  <c r="L1623" i="21"/>
  <c r="P1622" i="21"/>
  <c r="Q1622" i="21"/>
  <c r="O1622" i="21"/>
  <c r="E1625" i="21"/>
  <c r="F1625" i="21"/>
  <c r="D1626" i="21"/>
  <c r="I1624" i="21"/>
  <c r="K1624" i="21"/>
  <c r="M1624" i="21"/>
  <c r="L1624" i="21"/>
  <c r="J1624" i="21"/>
  <c r="H1625" i="21"/>
  <c r="Q1623" i="21"/>
  <c r="P1623" i="21"/>
  <c r="O1623" i="21"/>
  <c r="D1627" i="21"/>
  <c r="F1626" i="21"/>
  <c r="E1626" i="21"/>
  <c r="P1624" i="21"/>
  <c r="O1624" i="21"/>
  <c r="Q1624" i="21"/>
  <c r="I1625" i="21"/>
  <c r="L1625" i="21"/>
  <c r="J1625" i="21"/>
  <c r="K1625" i="21"/>
  <c r="M1625" i="21"/>
  <c r="H1626" i="21"/>
  <c r="F1627" i="21"/>
  <c r="E1627" i="21"/>
  <c r="D1628" i="21"/>
  <c r="P1625" i="21"/>
  <c r="O1625" i="21"/>
  <c r="Q1625" i="21"/>
  <c r="K1626" i="21"/>
  <c r="I1626" i="21"/>
  <c r="H1627" i="21"/>
  <c r="J1626" i="21"/>
  <c r="L1626" i="21"/>
  <c r="M1626" i="21"/>
  <c r="F1628" i="21"/>
  <c r="D1629" i="21"/>
  <c r="E1628" i="21"/>
  <c r="Q1626" i="21"/>
  <c r="O1626" i="21"/>
  <c r="P1626" i="21"/>
  <c r="J1627" i="21"/>
  <c r="K1627" i="21"/>
  <c r="H1628" i="21"/>
  <c r="M1627" i="21"/>
  <c r="L1627" i="21"/>
  <c r="I1627" i="21"/>
  <c r="D1630" i="21"/>
  <c r="E1629" i="21"/>
  <c r="F1629" i="21"/>
  <c r="M1628" i="21"/>
  <c r="J1628" i="21"/>
  <c r="K1628" i="21"/>
  <c r="I1628" i="21"/>
  <c r="L1628" i="21"/>
  <c r="H1629" i="21"/>
  <c r="Q1627" i="21"/>
  <c r="P1627" i="21"/>
  <c r="O1627" i="21"/>
  <c r="F1630" i="21"/>
  <c r="E1630" i="21"/>
  <c r="D1631" i="21"/>
  <c r="Q1628" i="21"/>
  <c r="P1628" i="21"/>
  <c r="O1628" i="21"/>
  <c r="I1629" i="21"/>
  <c r="L1629" i="21"/>
  <c r="K1629" i="21"/>
  <c r="J1629" i="21"/>
  <c r="H1630" i="21"/>
  <c r="M1629" i="21"/>
  <c r="F1631" i="21"/>
  <c r="E1631" i="21"/>
  <c r="D1632" i="21"/>
  <c r="Q1629" i="21"/>
  <c r="P1629" i="21"/>
  <c r="O1629" i="21"/>
  <c r="J1630" i="21"/>
  <c r="M1630" i="21"/>
  <c r="K1630" i="21"/>
  <c r="H1631" i="21"/>
  <c r="I1630" i="21"/>
  <c r="L1630" i="21"/>
  <c r="F1632" i="21"/>
  <c r="E1632" i="21"/>
  <c r="D1633" i="21"/>
  <c r="M1631" i="21"/>
  <c r="H1632" i="21"/>
  <c r="K1631" i="21"/>
  <c r="L1631" i="21"/>
  <c r="I1631" i="21"/>
  <c r="J1631" i="21"/>
  <c r="P1630" i="21"/>
  <c r="Q1630" i="21"/>
  <c r="O1630" i="21"/>
  <c r="E1633" i="21"/>
  <c r="F1633" i="21"/>
  <c r="D1634" i="21"/>
  <c r="J1632" i="21"/>
  <c r="L1632" i="21"/>
  <c r="I1632" i="21"/>
  <c r="H1633" i="21"/>
  <c r="M1632" i="21"/>
  <c r="K1632" i="21"/>
  <c r="P1631" i="21"/>
  <c r="Q1631" i="21"/>
  <c r="O1631" i="21"/>
  <c r="E1634" i="21"/>
  <c r="F1634" i="21"/>
  <c r="D1635" i="21"/>
  <c r="O1632" i="21"/>
  <c r="Q1632" i="21"/>
  <c r="P1632" i="21"/>
  <c r="K1633" i="21"/>
  <c r="M1633" i="21"/>
  <c r="J1633" i="21"/>
  <c r="H1634" i="21"/>
  <c r="I1633" i="21"/>
  <c r="L1633" i="21"/>
  <c r="E1635" i="21"/>
  <c r="F1635" i="21"/>
  <c r="D1636" i="21"/>
  <c r="J1634" i="21"/>
  <c r="I1634" i="21"/>
  <c r="L1634" i="21"/>
  <c r="H1635" i="21"/>
  <c r="K1634" i="21"/>
  <c r="M1634" i="21"/>
  <c r="Q1633" i="21"/>
  <c r="O1633" i="21"/>
  <c r="P1633" i="21"/>
  <c r="E1636" i="21"/>
  <c r="D1637" i="21"/>
  <c r="F1636" i="21"/>
  <c r="O1634" i="21"/>
  <c r="P1634" i="21"/>
  <c r="Q1634" i="21"/>
  <c r="L1635" i="21"/>
  <c r="H1636" i="21"/>
  <c r="J1635" i="21"/>
  <c r="K1635" i="21"/>
  <c r="M1635" i="21"/>
  <c r="I1635" i="21"/>
  <c r="F1637" i="21"/>
  <c r="E1637" i="21"/>
  <c r="D1638" i="21"/>
  <c r="J1636" i="21"/>
  <c r="K1636" i="21"/>
  <c r="L1636" i="21"/>
  <c r="H1637" i="21"/>
  <c r="I1636" i="21"/>
  <c r="M1636" i="21"/>
  <c r="Q1635" i="21"/>
  <c r="O1635" i="21"/>
  <c r="P1635" i="21"/>
  <c r="D1639" i="21"/>
  <c r="E1638" i="21"/>
  <c r="F1638" i="21"/>
  <c r="M1637" i="21"/>
  <c r="I1637" i="21"/>
  <c r="H1638" i="21"/>
  <c r="J1637" i="21"/>
  <c r="L1637" i="21"/>
  <c r="K1637" i="21"/>
  <c r="Q1636" i="21"/>
  <c r="O1636" i="21"/>
  <c r="P1636" i="21"/>
  <c r="E1639" i="21"/>
  <c r="F1639" i="21"/>
  <c r="D1640" i="21"/>
  <c r="P1637" i="21"/>
  <c r="O1637" i="21"/>
  <c r="Q1637" i="21"/>
  <c r="H1639" i="21"/>
  <c r="L1638" i="21"/>
  <c r="M1638" i="21"/>
  <c r="K1638" i="21"/>
  <c r="I1638" i="21"/>
  <c r="J1638" i="21"/>
  <c r="D1641" i="21"/>
  <c r="E1640" i="21"/>
  <c r="F1640" i="21"/>
  <c r="M1639" i="21"/>
  <c r="I1639" i="21"/>
  <c r="K1639" i="21"/>
  <c r="H1640" i="21"/>
  <c r="J1639" i="21"/>
  <c r="L1639" i="21"/>
  <c r="O1638" i="21"/>
  <c r="P1638" i="21"/>
  <c r="Q1638" i="21"/>
  <c r="F1641" i="21"/>
  <c r="E1641" i="21"/>
  <c r="D1642" i="21"/>
  <c r="O1639" i="21"/>
  <c r="P1639" i="21"/>
  <c r="Q1639" i="21"/>
  <c r="H1641" i="21"/>
  <c r="K1640" i="21"/>
  <c r="J1640" i="21"/>
  <c r="I1640" i="21"/>
  <c r="M1640" i="21"/>
  <c r="L1640" i="21"/>
  <c r="E1642" i="21"/>
  <c r="F1642" i="21"/>
  <c r="D1643" i="21"/>
  <c r="M1641" i="21"/>
  <c r="J1641" i="21"/>
  <c r="I1641" i="21"/>
  <c r="K1641" i="21"/>
  <c r="L1641" i="21"/>
  <c r="H1642" i="21"/>
  <c r="O1640" i="21"/>
  <c r="Q1640" i="21"/>
  <c r="P1640" i="21"/>
  <c r="D1644" i="21"/>
  <c r="F1643" i="21"/>
  <c r="E1643" i="21"/>
  <c r="O1641" i="21"/>
  <c r="Q1641" i="21"/>
  <c r="P1641" i="21"/>
  <c r="L1642" i="21"/>
  <c r="J1642" i="21"/>
  <c r="K1642" i="21"/>
  <c r="I1642" i="21"/>
  <c r="H1643" i="21"/>
  <c r="M1642" i="21"/>
  <c r="D1645" i="21"/>
  <c r="F1644" i="21"/>
  <c r="E1644" i="21"/>
  <c r="P1642" i="21"/>
  <c r="O1642" i="21"/>
  <c r="Q1642" i="21"/>
  <c r="I1643" i="21"/>
  <c r="J1643" i="21"/>
  <c r="H1644" i="21"/>
  <c r="M1643" i="21"/>
  <c r="L1643" i="21"/>
  <c r="K1643" i="21"/>
  <c r="F1645" i="21"/>
  <c r="D1646" i="21"/>
  <c r="E1645" i="21"/>
  <c r="Q1643" i="21"/>
  <c r="O1643" i="21"/>
  <c r="P1643" i="21"/>
  <c r="J1644" i="21"/>
  <c r="L1644" i="21"/>
  <c r="M1644" i="21"/>
  <c r="I1644" i="21"/>
  <c r="K1644" i="21"/>
  <c r="H1645" i="21"/>
  <c r="D1647" i="21"/>
  <c r="E1646" i="21"/>
  <c r="F1646" i="21"/>
  <c r="Q1644" i="21"/>
  <c r="P1644" i="21"/>
  <c r="O1644" i="21"/>
  <c r="K1645" i="21"/>
  <c r="I1645" i="21"/>
  <c r="H1646" i="21"/>
  <c r="L1645" i="21"/>
  <c r="J1645" i="21"/>
  <c r="M1645" i="21"/>
  <c r="D1648" i="21"/>
  <c r="E1647" i="21"/>
  <c r="F1647" i="21"/>
  <c r="P1645" i="21"/>
  <c r="Q1645" i="21"/>
  <c r="O1645" i="21"/>
  <c r="K1646" i="21"/>
  <c r="M1646" i="21"/>
  <c r="L1646" i="21"/>
  <c r="H1647" i="21"/>
  <c r="I1646" i="21"/>
  <c r="J1646" i="21"/>
  <c r="E1648" i="21"/>
  <c r="D1649" i="21"/>
  <c r="F1648" i="21"/>
  <c r="L1647" i="21"/>
  <c r="M1647" i="21"/>
  <c r="H1648" i="21"/>
  <c r="J1647" i="21"/>
  <c r="I1647" i="21"/>
  <c r="K1647" i="21"/>
  <c r="O1646" i="21"/>
  <c r="Q1646" i="21"/>
  <c r="P1646" i="21"/>
  <c r="D1650" i="21"/>
  <c r="F1649" i="21"/>
  <c r="E1649" i="21"/>
  <c r="H1649" i="21"/>
  <c r="I1648" i="21"/>
  <c r="M1648" i="21"/>
  <c r="L1648" i="21"/>
  <c r="K1648" i="21"/>
  <c r="J1648" i="21"/>
  <c r="Q1647" i="21"/>
  <c r="P1647" i="21"/>
  <c r="O1647" i="21"/>
  <c r="D1651" i="21"/>
  <c r="E1650" i="21"/>
  <c r="F1650" i="21"/>
  <c r="H1650" i="21"/>
  <c r="K1649" i="21"/>
  <c r="M1649" i="21"/>
  <c r="L1649" i="21"/>
  <c r="J1649" i="21"/>
  <c r="I1649" i="21"/>
  <c r="P1648" i="21"/>
  <c r="Q1648" i="21"/>
  <c r="O1648" i="21"/>
  <c r="E1651" i="21"/>
  <c r="F1651" i="21"/>
  <c r="D1652" i="21"/>
  <c r="H1651" i="21"/>
  <c r="I1650" i="21"/>
  <c r="J1650" i="21"/>
  <c r="K1650" i="21"/>
  <c r="M1650" i="21"/>
  <c r="L1650" i="21"/>
  <c r="O1649" i="21"/>
  <c r="P1649" i="21"/>
  <c r="Q1649" i="21"/>
  <c r="E1652" i="21"/>
  <c r="D1653" i="21"/>
  <c r="F1652" i="21"/>
  <c r="H1652" i="21"/>
  <c r="L1651" i="21"/>
  <c r="M1651" i="21"/>
  <c r="J1651" i="21"/>
  <c r="I1651" i="21"/>
  <c r="K1651" i="21"/>
  <c r="Q1650" i="21"/>
  <c r="P1650" i="21"/>
  <c r="O1650" i="21"/>
  <c r="D1654" i="21"/>
  <c r="F1653" i="21"/>
  <c r="E1653" i="21"/>
  <c r="M1652" i="21"/>
  <c r="K1652" i="21"/>
  <c r="H1653" i="21"/>
  <c r="I1652" i="21"/>
  <c r="L1652" i="21"/>
  <c r="J1652" i="21"/>
  <c r="Q1651" i="21"/>
  <c r="O1651" i="21"/>
  <c r="P1651" i="21"/>
  <c r="E1654" i="21"/>
  <c r="F1654" i="21"/>
  <c r="D1655" i="21"/>
  <c r="M1653" i="21"/>
  <c r="I1653" i="21"/>
  <c r="J1653" i="21"/>
  <c r="L1653" i="21"/>
  <c r="H1654" i="21"/>
  <c r="K1653" i="21"/>
  <c r="O1652" i="21"/>
  <c r="Q1652" i="21"/>
  <c r="P1652" i="21"/>
  <c r="F1655" i="21"/>
  <c r="D1656" i="21"/>
  <c r="E1655" i="21"/>
  <c r="Q1653" i="21"/>
  <c r="P1653" i="21"/>
  <c r="O1653" i="21"/>
  <c r="M1654" i="21"/>
  <c r="L1654" i="21"/>
  <c r="K1654" i="21"/>
  <c r="H1655" i="21"/>
  <c r="I1654" i="21"/>
  <c r="J1654" i="21"/>
  <c r="E1656" i="21"/>
  <c r="D1657" i="21"/>
  <c r="F1656" i="21"/>
  <c r="M1655" i="21"/>
  <c r="H1656" i="21"/>
  <c r="I1655" i="21"/>
  <c r="J1655" i="21"/>
  <c r="L1655" i="21"/>
  <c r="K1655" i="21"/>
  <c r="P1654" i="21"/>
  <c r="O1654" i="21"/>
  <c r="Q1654" i="21"/>
  <c r="D1658" i="21"/>
  <c r="F1657" i="21"/>
  <c r="E1657" i="21"/>
  <c r="M1656" i="21"/>
  <c r="L1656" i="21"/>
  <c r="I1656" i="21"/>
  <c r="K1656" i="21"/>
  <c r="J1656" i="21"/>
  <c r="H1657" i="21"/>
  <c r="P1655" i="21"/>
  <c r="Q1655" i="21"/>
  <c r="O1655" i="21"/>
  <c r="E1658" i="21"/>
  <c r="F1658" i="21"/>
  <c r="D1659" i="21"/>
  <c r="O1656" i="21"/>
  <c r="P1656" i="21"/>
  <c r="Q1656" i="21"/>
  <c r="K1657" i="21"/>
  <c r="M1657" i="21"/>
  <c r="L1657" i="21"/>
  <c r="J1657" i="21"/>
  <c r="H1658" i="21"/>
  <c r="I1657" i="21"/>
  <c r="D1660" i="21"/>
  <c r="E1659" i="21"/>
  <c r="F1659" i="21"/>
  <c r="J1658" i="21"/>
  <c r="K1658" i="21"/>
  <c r="L1658" i="21"/>
  <c r="I1658" i="21"/>
  <c r="M1658" i="21"/>
  <c r="H1659" i="21"/>
  <c r="O1657" i="21"/>
  <c r="P1657" i="21"/>
  <c r="Q1657" i="21"/>
  <c r="D1661" i="21"/>
  <c r="F1660" i="21"/>
  <c r="E1660" i="21"/>
  <c r="Q1658" i="21"/>
  <c r="O1658" i="21"/>
  <c r="P1658" i="21"/>
  <c r="L1659" i="21"/>
  <c r="H1660" i="21"/>
  <c r="I1659" i="21"/>
  <c r="M1659" i="21"/>
  <c r="K1659" i="21"/>
  <c r="J1659" i="21"/>
  <c r="D1662" i="21"/>
  <c r="E1661" i="21"/>
  <c r="F1661" i="21"/>
  <c r="L1660" i="21"/>
  <c r="M1660" i="21"/>
  <c r="K1660" i="21"/>
  <c r="H1661" i="21"/>
  <c r="I1660" i="21"/>
  <c r="J1660" i="21"/>
  <c r="O1659" i="21"/>
  <c r="P1659" i="21"/>
  <c r="Q1659" i="21"/>
  <c r="F1662" i="21"/>
  <c r="D1663" i="21"/>
  <c r="E1662" i="21"/>
  <c r="J1661" i="21"/>
  <c r="K1661" i="21"/>
  <c r="I1661" i="21"/>
  <c r="H1662" i="21"/>
  <c r="L1661" i="21"/>
  <c r="M1661" i="21"/>
  <c r="P1660" i="21"/>
  <c r="Q1660" i="21"/>
  <c r="O1660" i="21"/>
  <c r="D1664" i="21"/>
  <c r="F1663" i="21"/>
  <c r="E1663" i="21"/>
  <c r="O1661" i="21"/>
  <c r="P1661" i="21"/>
  <c r="Q1661" i="21"/>
  <c r="L1662" i="21"/>
  <c r="J1662" i="21"/>
  <c r="K1662" i="21"/>
  <c r="H1663" i="21"/>
  <c r="M1662" i="21"/>
  <c r="I1662" i="21"/>
  <c r="E1664" i="21"/>
  <c r="F1664" i="21"/>
  <c r="D1665" i="21"/>
  <c r="H1664" i="21"/>
  <c r="J1663" i="21"/>
  <c r="I1663" i="21"/>
  <c r="M1663" i="21"/>
  <c r="L1663" i="21"/>
  <c r="K1663" i="21"/>
  <c r="P1662" i="21"/>
  <c r="Q1662" i="21"/>
  <c r="O1662" i="21"/>
  <c r="F1665" i="21"/>
  <c r="D1666" i="21"/>
  <c r="E1665" i="21"/>
  <c r="H1665" i="21"/>
  <c r="I1664" i="21"/>
  <c r="M1664" i="21"/>
  <c r="L1664" i="21"/>
  <c r="J1664" i="21"/>
  <c r="K1664" i="21"/>
  <c r="P1663" i="21"/>
  <c r="Q1663" i="21"/>
  <c r="O1663" i="21"/>
  <c r="E1666" i="21"/>
  <c r="D1667" i="21"/>
  <c r="F1666" i="21"/>
  <c r="K1665" i="21"/>
  <c r="M1665" i="21"/>
  <c r="J1665" i="21"/>
  <c r="H1666" i="21"/>
  <c r="I1665" i="21"/>
  <c r="L1665" i="21"/>
  <c r="O1664" i="21"/>
  <c r="P1664" i="21"/>
  <c r="Q1664" i="21"/>
  <c r="D1668" i="21"/>
  <c r="E1667" i="21"/>
  <c r="F1667" i="21"/>
  <c r="K1666" i="21"/>
  <c r="M1666" i="21"/>
  <c r="J1666" i="21"/>
  <c r="L1666" i="21"/>
  <c r="H1667" i="21"/>
  <c r="I1666" i="21"/>
  <c r="Q1665" i="21"/>
  <c r="P1665" i="21"/>
  <c r="O1665" i="21"/>
  <c r="D1669" i="21"/>
  <c r="E1668" i="21"/>
  <c r="F1668" i="21"/>
  <c r="M1667" i="21"/>
  <c r="J1667" i="21"/>
  <c r="L1667" i="21"/>
  <c r="K1667" i="21"/>
  <c r="I1667" i="21"/>
  <c r="H1668" i="21"/>
  <c r="O1666" i="21"/>
  <c r="P1666" i="21"/>
  <c r="Q1666" i="21"/>
  <c r="D1670" i="21"/>
  <c r="E1669" i="21"/>
  <c r="F1669" i="21"/>
  <c r="O1667" i="21"/>
  <c r="P1667" i="21"/>
  <c r="Q1667" i="21"/>
  <c r="M1668" i="21"/>
  <c r="K1668" i="21"/>
  <c r="L1668" i="21"/>
  <c r="H1669" i="21"/>
  <c r="J1668" i="21"/>
  <c r="I1668" i="21"/>
  <c r="F1670" i="21"/>
  <c r="D1671" i="21"/>
  <c r="E1670" i="21"/>
  <c r="L1669" i="21"/>
  <c r="K1669" i="21"/>
  <c r="M1669" i="21"/>
  <c r="I1669" i="21"/>
  <c r="J1669" i="21"/>
  <c r="H1670" i="21"/>
  <c r="Q1668" i="21"/>
  <c r="P1668" i="21"/>
  <c r="O1668" i="21"/>
  <c r="F1671" i="21"/>
  <c r="D1672" i="21"/>
  <c r="E1671" i="21"/>
  <c r="O1669" i="21"/>
  <c r="P1669" i="21"/>
  <c r="Q1669" i="21"/>
  <c r="J1670" i="21"/>
  <c r="M1670" i="21"/>
  <c r="H1671" i="21"/>
  <c r="L1670" i="21"/>
  <c r="I1670" i="21"/>
  <c r="K1670" i="21"/>
  <c r="E1672" i="21"/>
  <c r="D1673" i="21"/>
  <c r="F1672" i="21"/>
  <c r="I1671" i="21"/>
  <c r="M1671" i="21"/>
  <c r="L1671" i="21"/>
  <c r="J1671" i="21"/>
  <c r="K1671" i="21"/>
  <c r="H1672" i="21"/>
  <c r="O1670" i="21"/>
  <c r="Q1670" i="21"/>
  <c r="P1670" i="21"/>
  <c r="F1673" i="21"/>
  <c r="E1673" i="21"/>
  <c r="D1674" i="21"/>
  <c r="Q1671" i="21"/>
  <c r="O1671" i="21"/>
  <c r="P1671" i="21"/>
  <c r="K1672" i="21"/>
  <c r="H1673" i="21"/>
  <c r="J1672" i="21"/>
  <c r="I1672" i="21"/>
  <c r="L1672" i="21"/>
  <c r="M1672" i="21"/>
  <c r="E1674" i="21"/>
  <c r="F1674" i="21"/>
  <c r="D1675" i="21"/>
  <c r="L1673" i="21"/>
  <c r="I1673" i="21"/>
  <c r="J1673" i="21"/>
  <c r="H1674" i="21"/>
  <c r="M1673" i="21"/>
  <c r="K1673" i="21"/>
  <c r="P1672" i="21"/>
  <c r="O1672" i="21"/>
  <c r="Q1672" i="21"/>
  <c r="F1675" i="21"/>
  <c r="D1676" i="21"/>
  <c r="E1675" i="21"/>
  <c r="Q1673" i="21"/>
  <c r="O1673" i="21"/>
  <c r="P1673" i="21"/>
  <c r="K1674" i="21"/>
  <c r="H1675" i="21"/>
  <c r="M1674" i="21"/>
  <c r="I1674" i="21"/>
  <c r="J1674" i="21"/>
  <c r="L1674" i="21"/>
  <c r="D1677" i="21"/>
  <c r="E1676" i="21"/>
  <c r="F1676" i="21"/>
  <c r="I1675" i="21"/>
  <c r="K1675" i="21"/>
  <c r="M1675" i="21"/>
  <c r="L1675" i="21"/>
  <c r="H1676" i="21"/>
  <c r="J1675" i="21"/>
  <c r="Q1674" i="21"/>
  <c r="P1674" i="21"/>
  <c r="O1674" i="21"/>
  <c r="D1678" i="21"/>
  <c r="E1677" i="21"/>
  <c r="F1677" i="21"/>
  <c r="P1675" i="21"/>
  <c r="Q1675" i="21"/>
  <c r="O1675" i="21"/>
  <c r="H1677" i="21"/>
  <c r="I1676" i="21"/>
  <c r="M1676" i="21"/>
  <c r="J1676" i="21"/>
  <c r="L1676" i="21"/>
  <c r="K1676" i="21"/>
  <c r="E1678" i="21"/>
  <c r="D1679" i="21"/>
  <c r="F1678" i="21"/>
  <c r="I1677" i="21"/>
  <c r="J1677" i="21"/>
  <c r="M1677" i="21"/>
  <c r="L1677" i="21"/>
  <c r="H1678" i="21"/>
  <c r="K1677" i="21"/>
  <c r="P1676" i="21"/>
  <c r="O1676" i="21"/>
  <c r="Q1676" i="21"/>
  <c r="E1679" i="21"/>
  <c r="F1679" i="21"/>
  <c r="D1680" i="21"/>
  <c r="Q1677" i="21"/>
  <c r="O1677" i="21"/>
  <c r="P1677" i="21"/>
  <c r="I1678" i="21"/>
  <c r="M1678" i="21"/>
  <c r="H1679" i="21"/>
  <c r="L1678" i="21"/>
  <c r="K1678" i="21"/>
  <c r="J1678" i="21"/>
  <c r="F1680" i="21"/>
  <c r="E1680" i="21"/>
  <c r="D1681" i="21"/>
  <c r="P1678" i="21"/>
  <c r="Q1678" i="21"/>
  <c r="O1678" i="21"/>
  <c r="M1679" i="21"/>
  <c r="J1679" i="21"/>
  <c r="H1680" i="21"/>
  <c r="I1679" i="21"/>
  <c r="L1679" i="21"/>
  <c r="K1679" i="21"/>
  <c r="E1681" i="21"/>
  <c r="D1682" i="21"/>
  <c r="F1681" i="21"/>
  <c r="H1681" i="21"/>
  <c r="M1680" i="21"/>
  <c r="I1680" i="21"/>
  <c r="K1680" i="21"/>
  <c r="J1680" i="21"/>
  <c r="L1680" i="21"/>
  <c r="O1679" i="21"/>
  <c r="Q1679" i="21"/>
  <c r="P1679" i="21"/>
  <c r="E1682" i="21"/>
  <c r="F1682" i="21"/>
  <c r="D1683" i="21"/>
  <c r="M1681" i="21"/>
  <c r="I1681" i="21"/>
  <c r="L1681" i="21"/>
  <c r="H1682" i="21"/>
  <c r="K1681" i="21"/>
  <c r="J1681" i="21"/>
  <c r="Q1680" i="21"/>
  <c r="O1680" i="21"/>
  <c r="P1680" i="21"/>
  <c r="E1683" i="21"/>
  <c r="F1683" i="21"/>
  <c r="D1684" i="21"/>
  <c r="P1681" i="21"/>
  <c r="O1681" i="21"/>
  <c r="Q1681" i="21"/>
  <c r="J1682" i="21"/>
  <c r="H1683" i="21"/>
  <c r="I1682" i="21"/>
  <c r="M1682" i="21"/>
  <c r="K1682" i="21"/>
  <c r="L1682" i="21"/>
  <c r="D1685" i="21"/>
  <c r="F1684" i="21"/>
  <c r="E1684" i="21"/>
  <c r="H1684" i="21"/>
  <c r="K1683" i="21"/>
  <c r="J1683" i="21"/>
  <c r="I1683" i="21"/>
  <c r="M1683" i="21"/>
  <c r="L1683" i="21"/>
  <c r="O1682" i="21"/>
  <c r="P1682" i="21"/>
  <c r="Q1682" i="21"/>
  <c r="D1686" i="21"/>
  <c r="F1685" i="21"/>
  <c r="E1685" i="21"/>
  <c r="M1684" i="21"/>
  <c r="J1684" i="21"/>
  <c r="K1684" i="21"/>
  <c r="H1685" i="21"/>
  <c r="L1684" i="21"/>
  <c r="I1684" i="21"/>
  <c r="O1683" i="21"/>
  <c r="Q1683" i="21"/>
  <c r="P1683" i="21"/>
  <c r="E1686" i="21"/>
  <c r="F1686" i="21"/>
  <c r="D1687" i="21"/>
  <c r="I1685" i="21"/>
  <c r="H1686" i="21"/>
  <c r="M1685" i="21"/>
  <c r="K1685" i="21"/>
  <c r="J1685" i="21"/>
  <c r="L1685" i="21"/>
  <c r="P1684" i="21"/>
  <c r="Q1684" i="21"/>
  <c r="O1684" i="21"/>
  <c r="D1688" i="21"/>
  <c r="F1687" i="21"/>
  <c r="E1687" i="21"/>
  <c r="Q1685" i="21"/>
  <c r="O1685" i="21"/>
  <c r="P1685" i="21"/>
  <c r="L1686" i="21"/>
  <c r="K1686" i="21"/>
  <c r="I1686" i="21"/>
  <c r="H1687" i="21"/>
  <c r="M1686" i="21"/>
  <c r="J1686" i="21"/>
  <c r="D1689" i="21"/>
  <c r="E1688" i="21"/>
  <c r="F1688" i="21"/>
  <c r="Q1686" i="21"/>
  <c r="O1686" i="21"/>
  <c r="P1686" i="21"/>
  <c r="J1687" i="21"/>
  <c r="M1687" i="21"/>
  <c r="K1687" i="21"/>
  <c r="I1687" i="21"/>
  <c r="H1688" i="21"/>
  <c r="L1687" i="21"/>
  <c r="F1689" i="21"/>
  <c r="E1689" i="21"/>
  <c r="D1690" i="21"/>
  <c r="P1687" i="21"/>
  <c r="O1687" i="21"/>
  <c r="Q1687" i="21"/>
  <c r="L1688" i="21"/>
  <c r="H1689" i="21"/>
  <c r="I1688" i="21"/>
  <c r="J1688" i="21"/>
  <c r="K1688" i="21"/>
  <c r="M1688" i="21"/>
  <c r="E1690" i="21"/>
  <c r="F1690" i="21"/>
  <c r="D1691" i="21"/>
  <c r="M1689" i="21"/>
  <c r="H1690" i="21"/>
  <c r="K1689" i="21"/>
  <c r="L1689" i="21"/>
  <c r="J1689" i="21"/>
  <c r="I1689" i="21"/>
  <c r="O1688" i="21"/>
  <c r="P1688" i="21"/>
  <c r="Q1688" i="21"/>
  <c r="E1691" i="21"/>
  <c r="F1691" i="21"/>
  <c r="D1692" i="21"/>
  <c r="K1690" i="21"/>
  <c r="L1690" i="21"/>
  <c r="I1690" i="21"/>
  <c r="J1690" i="21"/>
  <c r="H1691" i="21"/>
  <c r="M1690" i="21"/>
  <c r="P1689" i="21"/>
  <c r="O1689" i="21"/>
  <c r="Q1689" i="21"/>
  <c r="D1693" i="21"/>
  <c r="E1692" i="21"/>
  <c r="F1692" i="21"/>
  <c r="P1690" i="21"/>
  <c r="O1690" i="21"/>
  <c r="Q1690" i="21"/>
  <c r="K1691" i="21"/>
  <c r="I1691" i="21"/>
  <c r="J1691" i="21"/>
  <c r="H1692" i="21"/>
  <c r="L1691" i="21"/>
  <c r="M1691" i="21"/>
  <c r="D1694" i="21"/>
  <c r="E1693" i="21"/>
  <c r="F1693" i="21"/>
  <c r="O1691" i="21"/>
  <c r="Q1691" i="21"/>
  <c r="P1691" i="21"/>
  <c r="L1692" i="21"/>
  <c r="K1692" i="21"/>
  <c r="I1692" i="21"/>
  <c r="H1693" i="21"/>
  <c r="M1692" i="21"/>
  <c r="J1692" i="21"/>
  <c r="F1694" i="21"/>
  <c r="D1695" i="21"/>
  <c r="E1694" i="21"/>
  <c r="P1692" i="21"/>
  <c r="Q1692" i="21"/>
  <c r="O1692" i="21"/>
  <c r="J1693" i="21"/>
  <c r="H1694" i="21"/>
  <c r="L1693" i="21"/>
  <c r="I1693" i="21"/>
  <c r="M1693" i="21"/>
  <c r="K1693" i="21"/>
  <c r="E1695" i="21"/>
  <c r="F1695" i="21"/>
  <c r="D1696" i="21"/>
  <c r="L1694" i="21"/>
  <c r="K1694" i="21"/>
  <c r="J1694" i="21"/>
  <c r="I1694" i="21"/>
  <c r="H1695" i="21"/>
  <c r="M1694" i="21"/>
  <c r="Q1693" i="21"/>
  <c r="O1693" i="21"/>
  <c r="P1693" i="21"/>
  <c r="D1697" i="21"/>
  <c r="E1696" i="21"/>
  <c r="F1696" i="21"/>
  <c r="O1694" i="21"/>
  <c r="P1694" i="21"/>
  <c r="Q1694" i="21"/>
  <c r="I1695" i="21"/>
  <c r="K1695" i="21"/>
  <c r="H1696" i="21"/>
  <c r="J1695" i="21"/>
  <c r="L1695" i="21"/>
  <c r="M1695" i="21"/>
  <c r="F1697" i="21"/>
  <c r="E1697" i="21"/>
  <c r="D1698" i="21"/>
  <c r="Q1695" i="21"/>
  <c r="P1695" i="21"/>
  <c r="O1695" i="21"/>
  <c r="L1696" i="21"/>
  <c r="H1697" i="21"/>
  <c r="I1696" i="21"/>
  <c r="M1696" i="21"/>
  <c r="J1696" i="21"/>
  <c r="K1696" i="21"/>
  <c r="D1699" i="21"/>
  <c r="E1698" i="21"/>
  <c r="F1698" i="21"/>
  <c r="M1697" i="21"/>
  <c r="I1697" i="21"/>
  <c r="H1698" i="21"/>
  <c r="K1697" i="21"/>
  <c r="J1697" i="21"/>
  <c r="L1697" i="21"/>
  <c r="O1696" i="21"/>
  <c r="Q1696" i="21"/>
  <c r="P1696" i="21"/>
  <c r="E1699" i="21"/>
  <c r="D1700" i="21"/>
  <c r="F1699" i="21"/>
  <c r="O1697" i="21"/>
  <c r="Q1697" i="21"/>
  <c r="P1697" i="21"/>
  <c r="I1698" i="21"/>
  <c r="L1698" i="21"/>
  <c r="J1698" i="21"/>
  <c r="M1698" i="21"/>
  <c r="H1699" i="21"/>
  <c r="K1698" i="21"/>
  <c r="E1700" i="21"/>
  <c r="F1700" i="21"/>
  <c r="D1701" i="21"/>
  <c r="O1698" i="21"/>
  <c r="Q1698" i="21"/>
  <c r="P1698" i="21"/>
  <c r="I1699" i="21"/>
  <c r="K1699" i="21"/>
  <c r="M1699" i="21"/>
  <c r="J1699" i="21"/>
  <c r="L1699" i="21"/>
  <c r="H1700" i="21"/>
  <c r="D1702" i="21"/>
  <c r="E1701" i="21"/>
  <c r="F1701" i="21"/>
  <c r="O1699" i="21"/>
  <c r="P1699" i="21"/>
  <c r="Q1699" i="21"/>
  <c r="M1700" i="21"/>
  <c r="J1700" i="21"/>
  <c r="I1700" i="21"/>
  <c r="H1701" i="21"/>
  <c r="L1700" i="21"/>
  <c r="K1700" i="21"/>
  <c r="E1702" i="21"/>
  <c r="F1702" i="21"/>
  <c r="D1703" i="21"/>
  <c r="P1700" i="21"/>
  <c r="O1700" i="21"/>
  <c r="Q1700" i="21"/>
  <c r="K1701" i="21"/>
  <c r="L1701" i="21"/>
  <c r="I1701" i="21"/>
  <c r="M1701" i="21"/>
  <c r="J1701" i="21"/>
  <c r="H1702" i="21"/>
  <c r="F1703" i="21"/>
  <c r="E1703" i="21"/>
  <c r="D1704" i="21"/>
  <c r="Q1701" i="21"/>
  <c r="O1701" i="21"/>
  <c r="P1701" i="21"/>
  <c r="I1702" i="21"/>
  <c r="M1702" i="21"/>
  <c r="H1703" i="21"/>
  <c r="J1702" i="21"/>
  <c r="L1702" i="21"/>
  <c r="K1702" i="21"/>
  <c r="E1704" i="21"/>
  <c r="F1704" i="21"/>
  <c r="D1705" i="21"/>
  <c r="P1702" i="21"/>
  <c r="O1702" i="21"/>
  <c r="Q1702" i="21"/>
  <c r="K1703" i="21"/>
  <c r="I1703" i="21"/>
  <c r="L1703" i="21"/>
  <c r="J1703" i="21"/>
  <c r="H1704" i="21"/>
  <c r="M1703" i="21"/>
  <c r="D1706" i="21"/>
  <c r="F1705" i="21"/>
  <c r="E1705" i="21"/>
  <c r="O1703" i="21"/>
  <c r="Q1703" i="21"/>
  <c r="P1703" i="21"/>
  <c r="M1704" i="21"/>
  <c r="H1705" i="21"/>
  <c r="I1704" i="21"/>
  <c r="J1704" i="21"/>
  <c r="K1704" i="21"/>
  <c r="L1704" i="21"/>
  <c r="F1706" i="21"/>
  <c r="D1707" i="21"/>
  <c r="E1706" i="21"/>
  <c r="I1705" i="21"/>
  <c r="M1705" i="21"/>
  <c r="K1705" i="21"/>
  <c r="H1706" i="21"/>
  <c r="J1705" i="21"/>
  <c r="L1705" i="21"/>
  <c r="P1704" i="21"/>
  <c r="O1704" i="21"/>
  <c r="Q1704" i="21"/>
  <c r="F1707" i="21"/>
  <c r="E1707" i="21"/>
  <c r="D1708" i="21"/>
  <c r="P1705" i="21"/>
  <c r="Q1705" i="21"/>
  <c r="O1705" i="21"/>
  <c r="H1707" i="21"/>
  <c r="J1706" i="21"/>
  <c r="K1706" i="21"/>
  <c r="M1706" i="21"/>
  <c r="I1706" i="21"/>
  <c r="L1706" i="21"/>
  <c r="E1708" i="21"/>
  <c r="F1708" i="21"/>
  <c r="D1709" i="21"/>
  <c r="L1707" i="21"/>
  <c r="J1707" i="21"/>
  <c r="H1708" i="21"/>
  <c r="M1707" i="21"/>
  <c r="I1707" i="21"/>
  <c r="K1707" i="21"/>
  <c r="O1706" i="21"/>
  <c r="Q1706" i="21"/>
  <c r="P1706" i="21"/>
  <c r="F1709" i="21"/>
  <c r="D1710" i="21"/>
  <c r="E1709" i="21"/>
  <c r="L1708" i="21"/>
  <c r="I1708" i="21"/>
  <c r="K1708" i="21"/>
  <c r="M1708" i="21"/>
  <c r="J1708" i="21"/>
  <c r="H1709" i="21"/>
  <c r="Q1707" i="21"/>
  <c r="O1707" i="21"/>
  <c r="P1707" i="21"/>
  <c r="F1710" i="21"/>
  <c r="E1710" i="21"/>
  <c r="D1711" i="21"/>
  <c r="P1708" i="21"/>
  <c r="O1708" i="21"/>
  <c r="Q1708" i="21"/>
  <c r="J1709" i="21"/>
  <c r="M1709" i="21"/>
  <c r="L1709" i="21"/>
  <c r="H1710" i="21"/>
  <c r="K1709" i="21"/>
  <c r="I1709" i="21"/>
  <c r="D1712" i="21"/>
  <c r="F1711" i="21"/>
  <c r="E1711" i="21"/>
  <c r="L1710" i="21"/>
  <c r="H1711" i="21"/>
  <c r="M1710" i="21"/>
  <c r="K1710" i="21"/>
  <c r="I1710" i="21"/>
  <c r="J1710" i="21"/>
  <c r="Q1709" i="21"/>
  <c r="P1709" i="21"/>
  <c r="O1709" i="21"/>
  <c r="F1712" i="21"/>
  <c r="E1712" i="21"/>
  <c r="D1713" i="21"/>
  <c r="J1711" i="21"/>
  <c r="L1711" i="21"/>
  <c r="M1711" i="21"/>
  <c r="I1711" i="21"/>
  <c r="H1712" i="21"/>
  <c r="K1711" i="21"/>
  <c r="Q1710" i="21"/>
  <c r="P1710" i="21"/>
  <c r="O1710" i="21"/>
  <c r="F1713" i="21"/>
  <c r="E1713" i="21"/>
  <c r="D1714" i="21"/>
  <c r="O1711" i="21"/>
  <c r="P1711" i="21"/>
  <c r="Q1711" i="21"/>
  <c r="H1713" i="21"/>
  <c r="I1712" i="21"/>
  <c r="M1712" i="21"/>
  <c r="K1712" i="21"/>
  <c r="L1712" i="21"/>
  <c r="J1712" i="21"/>
  <c r="E1714" i="21"/>
  <c r="D1715" i="21"/>
  <c r="F1714" i="21"/>
  <c r="M1713" i="21"/>
  <c r="L1713" i="21"/>
  <c r="I1713" i="21"/>
  <c r="K1713" i="21"/>
  <c r="J1713" i="21"/>
  <c r="H1714" i="21"/>
  <c r="O1712" i="21"/>
  <c r="Q1712" i="21"/>
  <c r="P1712" i="21"/>
  <c r="D1716" i="21"/>
  <c r="F1715" i="21"/>
  <c r="E1715" i="21"/>
  <c r="P1713" i="21"/>
  <c r="Q1713" i="21"/>
  <c r="O1713" i="21"/>
  <c r="I1714" i="21"/>
  <c r="L1714" i="21"/>
  <c r="H1715" i="21"/>
  <c r="J1714" i="21"/>
  <c r="M1714" i="21"/>
  <c r="K1714" i="21"/>
  <c r="D1717" i="21"/>
  <c r="E1716" i="21"/>
  <c r="F1716" i="21"/>
  <c r="Q1714" i="21"/>
  <c r="O1714" i="21"/>
  <c r="P1714" i="21"/>
  <c r="L1715" i="21"/>
  <c r="K1715" i="21"/>
  <c r="J1715" i="21"/>
  <c r="M1715" i="21"/>
  <c r="I1715" i="21"/>
  <c r="H1716" i="21"/>
  <c r="E1717" i="21"/>
  <c r="F1717" i="21"/>
  <c r="D1718" i="21"/>
  <c r="P1715" i="21"/>
  <c r="O1715" i="21"/>
  <c r="Q1715" i="21"/>
  <c r="L1716" i="21"/>
  <c r="I1716" i="21"/>
  <c r="K1716" i="21"/>
  <c r="M1716" i="21"/>
  <c r="H1717" i="21"/>
  <c r="J1716" i="21"/>
  <c r="E1718" i="21"/>
  <c r="F1718" i="21"/>
  <c r="D1719" i="21"/>
  <c r="Q1716" i="21"/>
  <c r="O1716" i="21"/>
  <c r="P1716" i="21"/>
  <c r="J1717" i="21"/>
  <c r="K1717" i="21"/>
  <c r="H1718" i="21"/>
  <c r="I1717" i="21"/>
  <c r="L1717" i="21"/>
  <c r="M1717" i="21"/>
  <c r="D1720" i="21"/>
  <c r="E1719" i="21"/>
  <c r="F1719" i="21"/>
  <c r="I1718" i="21"/>
  <c r="L1718" i="21"/>
  <c r="H1719" i="21"/>
  <c r="K1718" i="21"/>
  <c r="J1718" i="21"/>
  <c r="M1718" i="21"/>
  <c r="P1717" i="21"/>
  <c r="O1717" i="21"/>
  <c r="Q1717" i="21"/>
  <c r="F1720" i="21"/>
  <c r="E1720" i="21"/>
  <c r="D1721" i="21"/>
  <c r="P1718" i="21"/>
  <c r="O1718" i="21"/>
  <c r="Q1718" i="21"/>
  <c r="I1719" i="21"/>
  <c r="H1720" i="21"/>
  <c r="L1719" i="21"/>
  <c r="K1719" i="21"/>
  <c r="M1719" i="21"/>
  <c r="J1719" i="21"/>
  <c r="E1721" i="21"/>
  <c r="D1722" i="21"/>
  <c r="F1721" i="21"/>
  <c r="O1719" i="21"/>
  <c r="Q1719" i="21"/>
  <c r="P1719" i="21"/>
  <c r="M1720" i="21"/>
  <c r="L1720" i="21"/>
  <c r="J1720" i="21"/>
  <c r="I1720" i="21"/>
  <c r="H1721" i="21"/>
  <c r="K1720" i="21"/>
  <c r="E1722" i="21"/>
  <c r="D1723" i="21"/>
  <c r="F1722" i="21"/>
  <c r="P1720" i="21"/>
  <c r="O1720" i="21"/>
  <c r="Q1720" i="21"/>
  <c r="K1721" i="21"/>
  <c r="M1721" i="21"/>
  <c r="J1721" i="21"/>
  <c r="H1722" i="21"/>
  <c r="I1721" i="21"/>
  <c r="L1721" i="21"/>
  <c r="D1724" i="21"/>
  <c r="E1723" i="21"/>
  <c r="F1723" i="21"/>
  <c r="J1722" i="21"/>
  <c r="I1722" i="21"/>
  <c r="H1723" i="21"/>
  <c r="K1722" i="21"/>
  <c r="L1722" i="21"/>
  <c r="M1722" i="21"/>
  <c r="O1721" i="21"/>
  <c r="Q1721" i="21"/>
  <c r="P1721" i="21"/>
  <c r="E1724" i="21"/>
  <c r="F1724" i="21"/>
  <c r="D1725" i="21"/>
  <c r="O1722" i="21"/>
  <c r="Q1722" i="21"/>
  <c r="P1722" i="21"/>
  <c r="K1723" i="21"/>
  <c r="J1723" i="21"/>
  <c r="I1723" i="21"/>
  <c r="H1724" i="21"/>
  <c r="L1723" i="21"/>
  <c r="M1723" i="21"/>
  <c r="F1725" i="21"/>
  <c r="E1725" i="21"/>
  <c r="D1726" i="21"/>
  <c r="P1723" i="21"/>
  <c r="Q1723" i="21"/>
  <c r="O1723" i="21"/>
  <c r="K1724" i="21"/>
  <c r="J1724" i="21"/>
  <c r="I1724" i="21"/>
  <c r="L1724" i="21"/>
  <c r="M1724" i="21"/>
  <c r="H1725" i="21"/>
  <c r="D1727" i="21"/>
  <c r="F1726" i="21"/>
  <c r="E1726" i="21"/>
  <c r="Q1724" i="21"/>
  <c r="O1724" i="21"/>
  <c r="P1724" i="21"/>
  <c r="L1725" i="21"/>
  <c r="M1725" i="21"/>
  <c r="H1726" i="21"/>
  <c r="J1725" i="21"/>
  <c r="K1725" i="21"/>
  <c r="I1725" i="21"/>
  <c r="D1728" i="21"/>
  <c r="F1727" i="21"/>
  <c r="E1727" i="21"/>
  <c r="K1726" i="21"/>
  <c r="H1727" i="21"/>
  <c r="I1726" i="21"/>
  <c r="L1726" i="21"/>
  <c r="M1726" i="21"/>
  <c r="J1726" i="21"/>
  <c r="Q1725" i="21"/>
  <c r="P1725" i="21"/>
  <c r="O1725" i="21"/>
  <c r="F1728" i="21"/>
  <c r="E1728" i="21"/>
  <c r="D1729" i="21"/>
  <c r="K1727" i="21"/>
  <c r="L1727" i="21"/>
  <c r="I1727" i="21"/>
  <c r="M1727" i="21"/>
  <c r="H1728" i="21"/>
  <c r="J1727" i="21"/>
  <c r="P1726" i="21"/>
  <c r="Q1726" i="21"/>
  <c r="O1726" i="21"/>
  <c r="F1729" i="21"/>
  <c r="E1729" i="21"/>
  <c r="D1730" i="21"/>
  <c r="O1727" i="21"/>
  <c r="Q1727" i="21"/>
  <c r="P1727" i="21"/>
  <c r="J1728" i="21"/>
  <c r="I1728" i="21"/>
  <c r="M1728" i="21"/>
  <c r="H1729" i="21"/>
  <c r="K1728" i="21"/>
  <c r="L1728" i="21"/>
  <c r="D1731" i="21"/>
  <c r="E1730" i="21"/>
  <c r="F1730" i="21"/>
  <c r="O1728" i="21"/>
  <c r="P1728" i="21"/>
  <c r="Q1728" i="21"/>
  <c r="H1730" i="21"/>
  <c r="J1729" i="21"/>
  <c r="M1729" i="21"/>
  <c r="K1729" i="21"/>
  <c r="L1729" i="21"/>
  <c r="I1729" i="21"/>
  <c r="F1731" i="21"/>
  <c r="E1731" i="21"/>
  <c r="D1732" i="21"/>
  <c r="K1730" i="21"/>
  <c r="J1730" i="21"/>
  <c r="M1730" i="21"/>
  <c r="H1731" i="21"/>
  <c r="I1730" i="21"/>
  <c r="L1730" i="21"/>
  <c r="Q1729" i="21"/>
  <c r="O1729" i="21"/>
  <c r="P1729" i="21"/>
  <c r="E1732" i="21"/>
  <c r="F1732" i="21"/>
  <c r="D1733" i="21"/>
  <c r="K1731" i="21"/>
  <c r="J1731" i="21"/>
  <c r="L1731" i="21"/>
  <c r="M1731" i="21"/>
  <c r="I1731" i="21"/>
  <c r="H1732" i="21"/>
  <c r="Q1730" i="21"/>
  <c r="O1730" i="21"/>
  <c r="P1730" i="21"/>
  <c r="F1733" i="21"/>
  <c r="E1733" i="21"/>
  <c r="D1734" i="21"/>
  <c r="P1731" i="21"/>
  <c r="O1731" i="21"/>
  <c r="Q1731" i="21"/>
  <c r="L1732" i="21"/>
  <c r="M1732" i="21"/>
  <c r="I1732" i="21"/>
  <c r="K1732" i="21"/>
  <c r="J1732" i="21"/>
  <c r="H1733" i="21"/>
  <c r="F1734" i="21"/>
  <c r="E1734" i="21"/>
  <c r="D1735" i="21"/>
  <c r="P1732" i="21"/>
  <c r="Q1732" i="21"/>
  <c r="O1732" i="21"/>
  <c r="H1734" i="21"/>
  <c r="J1733" i="21"/>
  <c r="K1733" i="21"/>
  <c r="L1733" i="21"/>
  <c r="I1733" i="21"/>
  <c r="M1733" i="21"/>
  <c r="D1736" i="21"/>
  <c r="E1735" i="21"/>
  <c r="F1735" i="21"/>
  <c r="I1734" i="21"/>
  <c r="L1734" i="21"/>
  <c r="K1734" i="21"/>
  <c r="H1735" i="21"/>
  <c r="J1734" i="21"/>
  <c r="M1734" i="21"/>
  <c r="Q1733" i="21"/>
  <c r="P1733" i="21"/>
  <c r="O1733" i="21"/>
  <c r="D1737" i="21"/>
  <c r="F1736" i="21"/>
  <c r="E1736" i="21"/>
  <c r="Q1734" i="21"/>
  <c r="O1734" i="21"/>
  <c r="P1734" i="21"/>
  <c r="H1736" i="21"/>
  <c r="K1735" i="21"/>
  <c r="I1735" i="21"/>
  <c r="M1735" i="21"/>
  <c r="J1735" i="21"/>
  <c r="L1735" i="21"/>
  <c r="D1738" i="21"/>
  <c r="F1737" i="21"/>
  <c r="E1737" i="21"/>
  <c r="L1736" i="21"/>
  <c r="M1736" i="21"/>
  <c r="J1736" i="21"/>
  <c r="I1736" i="21"/>
  <c r="K1736" i="21"/>
  <c r="H1737" i="21"/>
  <c r="P1735" i="21"/>
  <c r="O1735" i="21"/>
  <c r="Q1735" i="21"/>
  <c r="E1738" i="21"/>
  <c r="F1738" i="21"/>
  <c r="D1739" i="21"/>
  <c r="Q1736" i="21"/>
  <c r="O1736" i="21"/>
  <c r="P1736" i="21"/>
  <c r="M1737" i="21"/>
  <c r="H1738" i="21"/>
  <c r="L1737" i="21"/>
  <c r="I1737" i="21"/>
  <c r="K1737" i="21"/>
  <c r="J1737" i="21"/>
  <c r="E1739" i="21"/>
  <c r="F1739" i="21"/>
  <c r="D1740" i="21"/>
  <c r="M1738" i="21"/>
  <c r="I1738" i="21"/>
  <c r="H1739" i="21"/>
  <c r="K1738" i="21"/>
  <c r="L1738" i="21"/>
  <c r="J1738" i="21"/>
  <c r="Q1737" i="21"/>
  <c r="O1737" i="21"/>
  <c r="P1737" i="21"/>
  <c r="F1740" i="21"/>
  <c r="D1741" i="21"/>
  <c r="E1740" i="21"/>
  <c r="Q1738" i="21"/>
  <c r="O1738" i="21"/>
  <c r="P1738" i="21"/>
  <c r="L1739" i="21"/>
  <c r="H1740" i="21"/>
  <c r="J1739" i="21"/>
  <c r="I1739" i="21"/>
  <c r="K1739" i="21"/>
  <c r="M1739" i="21"/>
  <c r="E1741" i="21"/>
  <c r="F1741" i="21"/>
  <c r="D1742" i="21"/>
  <c r="I1740" i="21"/>
  <c r="H1741" i="21"/>
  <c r="M1740" i="21"/>
  <c r="L1740" i="21"/>
  <c r="J1740" i="21"/>
  <c r="K1740" i="21"/>
  <c r="O1739" i="21"/>
  <c r="P1739" i="21"/>
  <c r="Q1739" i="21"/>
  <c r="E1742" i="21"/>
  <c r="D1743" i="21"/>
  <c r="F1742" i="21"/>
  <c r="P1740" i="21"/>
  <c r="Q1740" i="21"/>
  <c r="O1740" i="21"/>
  <c r="H1742" i="21"/>
  <c r="K1741" i="21"/>
  <c r="I1741" i="21"/>
  <c r="M1741" i="21"/>
  <c r="L1741" i="21"/>
  <c r="J1741" i="21"/>
  <c r="E1743" i="21"/>
  <c r="F1743" i="21"/>
  <c r="D1744" i="21"/>
  <c r="L1742" i="21"/>
  <c r="I1742" i="21"/>
  <c r="M1742" i="21"/>
  <c r="K1742" i="21"/>
  <c r="H1743" i="21"/>
  <c r="J1742" i="21"/>
  <c r="O1741" i="21"/>
  <c r="Q1741" i="21"/>
  <c r="P1741" i="21"/>
  <c r="F1744" i="21"/>
  <c r="E1744" i="21"/>
  <c r="D1745" i="21"/>
  <c r="Q1742" i="21"/>
  <c r="O1742" i="21"/>
  <c r="P1742" i="21"/>
  <c r="M1743" i="21"/>
  <c r="I1743" i="21"/>
  <c r="K1743" i="21"/>
  <c r="L1743" i="21"/>
  <c r="H1744" i="21"/>
  <c r="J1743" i="21"/>
  <c r="E1745" i="21"/>
  <c r="F1745" i="21"/>
  <c r="D1746" i="21"/>
  <c r="O1743" i="21"/>
  <c r="Q1743" i="21"/>
  <c r="P1743" i="21"/>
  <c r="J1744" i="21"/>
  <c r="L1744" i="21"/>
  <c r="M1744" i="21"/>
  <c r="I1744" i="21"/>
  <c r="H1745" i="21"/>
  <c r="K1744" i="21"/>
  <c r="F1746" i="21"/>
  <c r="E1746" i="21"/>
  <c r="D1747" i="21"/>
  <c r="Q1744" i="21"/>
  <c r="P1744" i="21"/>
  <c r="O1744" i="21"/>
  <c r="K1745" i="21"/>
  <c r="I1745" i="21"/>
  <c r="J1745" i="21"/>
  <c r="L1745" i="21"/>
  <c r="M1745" i="21"/>
  <c r="H1746" i="21"/>
  <c r="D1748" i="21"/>
  <c r="E1747" i="21"/>
  <c r="F1747" i="21"/>
  <c r="P1745" i="21"/>
  <c r="Q1745" i="21"/>
  <c r="O1745" i="21"/>
  <c r="I1746" i="21"/>
  <c r="K1746" i="21"/>
  <c r="M1746" i="21"/>
  <c r="H1747" i="21"/>
  <c r="L1746" i="21"/>
  <c r="J1746" i="21"/>
  <c r="F1748" i="21"/>
  <c r="D1749" i="21"/>
  <c r="E1748" i="21"/>
  <c r="O1746" i="21"/>
  <c r="Q1746" i="21"/>
  <c r="P1746" i="21"/>
  <c r="J1747" i="21"/>
  <c r="M1747" i="21"/>
  <c r="H1748" i="21"/>
  <c r="K1747" i="21"/>
  <c r="I1747" i="21"/>
  <c r="L1747" i="21"/>
  <c r="D1750" i="21"/>
  <c r="E1749" i="21"/>
  <c r="F1749" i="21"/>
  <c r="M1748" i="21"/>
  <c r="K1748" i="21"/>
  <c r="J1748" i="21"/>
  <c r="I1748" i="21"/>
  <c r="H1749" i="21"/>
  <c r="L1748" i="21"/>
  <c r="Q1747" i="21"/>
  <c r="P1747" i="21"/>
  <c r="O1747" i="21"/>
  <c r="D1751" i="21"/>
  <c r="F1750" i="21"/>
  <c r="E1750" i="21"/>
  <c r="O1748" i="21"/>
  <c r="P1748" i="21"/>
  <c r="Q1748" i="21"/>
  <c r="L1749" i="21"/>
  <c r="M1749" i="21"/>
  <c r="H1750" i="21"/>
  <c r="J1749" i="21"/>
  <c r="I1749" i="21"/>
  <c r="K1749" i="21"/>
  <c r="E1751" i="21"/>
  <c r="F1751" i="21"/>
  <c r="D1752" i="21"/>
  <c r="J1750" i="21"/>
  <c r="K1750" i="21"/>
  <c r="L1750" i="21"/>
  <c r="M1750" i="21"/>
  <c r="H1751" i="21"/>
  <c r="I1750" i="21"/>
  <c r="Q1749" i="21"/>
  <c r="O1749" i="21"/>
  <c r="P1749" i="21"/>
  <c r="F1752" i="21"/>
  <c r="D1753" i="21"/>
  <c r="E1752" i="21"/>
  <c r="I1751" i="21"/>
  <c r="H1752" i="21"/>
  <c r="K1751" i="21"/>
  <c r="J1751" i="21"/>
  <c r="M1751" i="21"/>
  <c r="L1751" i="21"/>
  <c r="P1750" i="21"/>
  <c r="O1750" i="21"/>
  <c r="Q1750" i="21"/>
  <c r="F1753" i="21"/>
  <c r="D1754" i="21"/>
  <c r="E1753" i="21"/>
  <c r="Q1751" i="21"/>
  <c r="O1751" i="21"/>
  <c r="P1751" i="21"/>
  <c r="I1752" i="21"/>
  <c r="L1752" i="21"/>
  <c r="M1752" i="21"/>
  <c r="H1753" i="21"/>
  <c r="J1752" i="21"/>
  <c r="K1752" i="21"/>
  <c r="E1754" i="21"/>
  <c r="D1755" i="21"/>
  <c r="F1754" i="21"/>
  <c r="P1752" i="21"/>
  <c r="Q1752" i="21"/>
  <c r="O1752" i="21"/>
  <c r="H1754" i="21"/>
  <c r="I1753" i="21"/>
  <c r="J1753" i="21"/>
  <c r="K1753" i="21"/>
  <c r="L1753" i="21"/>
  <c r="M1753" i="21"/>
  <c r="E1755" i="21"/>
  <c r="F1755" i="21"/>
  <c r="D1756" i="21"/>
  <c r="J1754" i="21"/>
  <c r="H1755" i="21"/>
  <c r="L1754" i="21"/>
  <c r="M1754" i="21"/>
  <c r="K1754" i="21"/>
  <c r="I1754" i="21"/>
  <c r="O1753" i="21"/>
  <c r="Q1753" i="21"/>
  <c r="P1753" i="21"/>
  <c r="E1756" i="21"/>
  <c r="F1756" i="21"/>
  <c r="D1757" i="21"/>
  <c r="H1756" i="21"/>
  <c r="I1755" i="21"/>
  <c r="J1755" i="21"/>
  <c r="K1755" i="21"/>
  <c r="M1755" i="21"/>
  <c r="L1755" i="21"/>
  <c r="P1754" i="21"/>
  <c r="O1754" i="21"/>
  <c r="Q1754" i="21"/>
  <c r="E1757" i="21"/>
  <c r="F1757" i="21"/>
  <c r="D1758" i="21"/>
  <c r="M1756" i="21"/>
  <c r="L1756" i="21"/>
  <c r="J1756" i="21"/>
  <c r="H1757" i="21"/>
  <c r="I1756" i="21"/>
  <c r="K1756" i="21"/>
  <c r="P1755" i="21"/>
  <c r="O1755" i="21"/>
  <c r="Q1755" i="21"/>
  <c r="E1758" i="21"/>
  <c r="D1759" i="21"/>
  <c r="F1758" i="21"/>
  <c r="M1757" i="21"/>
  <c r="H1758" i="21"/>
  <c r="K1757" i="21"/>
  <c r="L1757" i="21"/>
  <c r="J1757" i="21"/>
  <c r="I1757" i="21"/>
  <c r="O1756" i="21"/>
  <c r="Q1756" i="21"/>
  <c r="P1756" i="21"/>
  <c r="D1760" i="21"/>
  <c r="F1759" i="21"/>
  <c r="E1759" i="21"/>
  <c r="H1759" i="21"/>
  <c r="M1758" i="21"/>
  <c r="J1758" i="21"/>
  <c r="L1758" i="21"/>
  <c r="I1758" i="21"/>
  <c r="K1758" i="21"/>
  <c r="P1757" i="21"/>
  <c r="O1757" i="21"/>
  <c r="Q1757" i="21"/>
  <c r="D1761" i="21"/>
  <c r="E1760" i="21"/>
  <c r="F1760" i="21"/>
  <c r="H1760" i="21"/>
  <c r="L1759" i="21"/>
  <c r="J1759" i="21"/>
  <c r="K1759" i="21"/>
  <c r="I1759" i="21"/>
  <c r="M1759" i="21"/>
  <c r="O1758" i="21"/>
  <c r="Q1758" i="21"/>
  <c r="P1758" i="21"/>
  <c r="D1762" i="21"/>
  <c r="F1761" i="21"/>
  <c r="E1761" i="21"/>
  <c r="L1760" i="21"/>
  <c r="H1761" i="21"/>
  <c r="M1760" i="21"/>
  <c r="I1760" i="21"/>
  <c r="J1760" i="21"/>
  <c r="K1760" i="21"/>
  <c r="P1759" i="21"/>
  <c r="O1759" i="21"/>
  <c r="Q1759" i="21"/>
  <c r="E1762" i="21"/>
  <c r="F1762" i="21"/>
  <c r="D1763" i="21"/>
  <c r="J1761" i="21"/>
  <c r="K1761" i="21"/>
  <c r="L1761" i="21"/>
  <c r="M1761" i="21"/>
  <c r="H1762" i="21"/>
  <c r="I1761" i="21"/>
  <c r="P1760" i="21"/>
  <c r="Q1760" i="21"/>
  <c r="O1760" i="21"/>
  <c r="F1763" i="21"/>
  <c r="E1763" i="21"/>
  <c r="D1764" i="21"/>
  <c r="H1763" i="21"/>
  <c r="M1762" i="21"/>
  <c r="I1762" i="21"/>
  <c r="K1762" i="21"/>
  <c r="J1762" i="21"/>
  <c r="L1762" i="21"/>
  <c r="Q1761" i="21"/>
  <c r="O1761" i="21"/>
  <c r="P1761" i="21"/>
  <c r="D1765" i="21"/>
  <c r="E1764" i="21"/>
  <c r="F1764" i="21"/>
  <c r="K1763" i="21"/>
  <c r="M1763" i="21"/>
  <c r="J1763" i="21"/>
  <c r="L1763" i="21"/>
  <c r="H1764" i="21"/>
  <c r="I1763" i="21"/>
  <c r="P1762" i="21"/>
  <c r="Q1762" i="21"/>
  <c r="O1762" i="21"/>
  <c r="E1765" i="21"/>
  <c r="D1766" i="21"/>
  <c r="F1765" i="21"/>
  <c r="J1764" i="21"/>
  <c r="K1764" i="21"/>
  <c r="L1764" i="21"/>
  <c r="I1764" i="21"/>
  <c r="H1765" i="21"/>
  <c r="M1764" i="21"/>
  <c r="P1763" i="21"/>
  <c r="O1763" i="21"/>
  <c r="Q1763" i="21"/>
  <c r="F1766" i="21"/>
  <c r="E1766" i="21"/>
  <c r="Q1764" i="21"/>
  <c r="O1764" i="21"/>
  <c r="P1764" i="21"/>
  <c r="L1765" i="21"/>
  <c r="H1766" i="21"/>
  <c r="J1765" i="21"/>
  <c r="I1765" i="21"/>
  <c r="K1765" i="21"/>
  <c r="M1765" i="21"/>
  <c r="I1766" i="21"/>
  <c r="H1767" i="21"/>
  <c r="K1766" i="21"/>
  <c r="J1766" i="21"/>
  <c r="L1766" i="21"/>
  <c r="M1766" i="21"/>
  <c r="Q1765" i="21"/>
  <c r="O1765" i="21"/>
  <c r="P1765" i="21"/>
  <c r="P1766" i="21"/>
  <c r="O1766" i="21"/>
  <c r="Q1766" i="21"/>
  <c r="M1767" i="21"/>
  <c r="J1767" i="21"/>
  <c r="K1767" i="21"/>
  <c r="L1767" i="21"/>
  <c r="H1768" i="21"/>
  <c r="I1767" i="21"/>
  <c r="M1768" i="21"/>
  <c r="K1768" i="21"/>
  <c r="L1768" i="21"/>
  <c r="I1768" i="21"/>
  <c r="H1769" i="21"/>
  <c r="J1768" i="21"/>
  <c r="O1767" i="21"/>
  <c r="Q1767" i="21"/>
  <c r="P1767" i="21"/>
  <c r="P1768" i="21"/>
  <c r="O1768" i="21"/>
  <c r="Q1768" i="21"/>
  <c r="K1769" i="21"/>
  <c r="L1769" i="21"/>
  <c r="H1770" i="21"/>
  <c r="M1769" i="21"/>
  <c r="I1769" i="21"/>
  <c r="J1769" i="21"/>
  <c r="H1771" i="21"/>
  <c r="M1770" i="21"/>
  <c r="K1770" i="21"/>
  <c r="I1770" i="21"/>
  <c r="L1770" i="21"/>
  <c r="J1770" i="21"/>
  <c r="O1769" i="21"/>
  <c r="Q1769" i="21"/>
  <c r="P1769" i="21"/>
  <c r="L1771" i="21"/>
  <c r="J1771" i="21"/>
  <c r="H1772" i="21"/>
  <c r="K1771" i="21"/>
  <c r="I1771" i="21"/>
  <c r="M1771" i="21"/>
  <c r="N1770" i="21"/>
  <c r="O1770" i="21"/>
  <c r="Q1770" i="21"/>
  <c r="P1770" i="21"/>
  <c r="K1772" i="21"/>
  <c r="J1772" i="21"/>
  <c r="M1772" i="21"/>
  <c r="H1773" i="21"/>
  <c r="I1772" i="21"/>
  <c r="L1772" i="21"/>
  <c r="P1771" i="21"/>
  <c r="O1771" i="21"/>
  <c r="Q1771" i="21"/>
  <c r="M1773" i="21"/>
  <c r="J1773" i="21"/>
  <c r="K1773" i="21"/>
  <c r="L1773" i="21"/>
  <c r="H1774" i="21"/>
  <c r="I1773" i="21"/>
  <c r="O1772" i="21"/>
  <c r="Q1772" i="21"/>
  <c r="P1772" i="21"/>
  <c r="J1774" i="21"/>
  <c r="M1774" i="21"/>
  <c r="I1774" i="21"/>
  <c r="L1774" i="21"/>
  <c r="H1775" i="21"/>
  <c r="K1774" i="21"/>
  <c r="Q1773" i="21"/>
  <c r="O1773" i="21"/>
  <c r="P1773" i="21"/>
  <c r="P1774" i="21"/>
  <c r="Q1774" i="21"/>
  <c r="O1774" i="21"/>
  <c r="J1775" i="21"/>
  <c r="M1775" i="21"/>
  <c r="K1775" i="21"/>
  <c r="H1776" i="21"/>
  <c r="L1775" i="21"/>
  <c r="I1775" i="21"/>
  <c r="L1776" i="21"/>
  <c r="K1776" i="21"/>
  <c r="J1776" i="21"/>
  <c r="I1776" i="21"/>
  <c r="H1777" i="21"/>
  <c r="M1776" i="21"/>
  <c r="O1775" i="21"/>
  <c r="Q1775" i="21"/>
  <c r="P1775" i="21"/>
  <c r="O1776" i="21"/>
  <c r="Q1776" i="21"/>
  <c r="P1776" i="21"/>
  <c r="I1777" i="21"/>
  <c r="K1777" i="21"/>
  <c r="H1778" i="21"/>
  <c r="J1777" i="21"/>
  <c r="M1777" i="21"/>
  <c r="L1777" i="21"/>
  <c r="O1777" i="21"/>
  <c r="Q1777" i="21"/>
  <c r="P1777" i="21"/>
  <c r="J1778" i="21"/>
  <c r="I1778" i="21"/>
  <c r="K1778" i="21"/>
  <c r="H1779" i="21"/>
  <c r="M1778" i="21"/>
  <c r="L1778" i="21"/>
  <c r="P1778" i="21"/>
  <c r="O1778" i="21"/>
  <c r="Q1778" i="21"/>
  <c r="I1779" i="21"/>
  <c r="M1779" i="21"/>
  <c r="J1779" i="21"/>
  <c r="H1780" i="21"/>
  <c r="L1779" i="21"/>
  <c r="K1779" i="21"/>
  <c r="O1779" i="21"/>
  <c r="P1779" i="21"/>
  <c r="Q1779" i="21"/>
  <c r="L1780" i="21"/>
  <c r="H1781" i="21"/>
  <c r="M1780" i="21"/>
  <c r="I1780" i="21"/>
  <c r="K1780" i="21"/>
  <c r="J1780" i="21"/>
  <c r="L1781" i="21"/>
  <c r="H1782" i="21"/>
  <c r="I1781" i="21"/>
  <c r="J1781" i="21"/>
  <c r="M1781" i="21"/>
  <c r="K1781" i="21"/>
  <c r="Q1780" i="21"/>
  <c r="P1780" i="21"/>
  <c r="O1780" i="21"/>
  <c r="L1782" i="21"/>
  <c r="K1782" i="21"/>
  <c r="J1782" i="21"/>
  <c r="M1782" i="21"/>
  <c r="H1783" i="21"/>
  <c r="I1782" i="21"/>
  <c r="O1781" i="21"/>
  <c r="Q1781" i="21"/>
  <c r="P1781" i="21"/>
  <c r="I1783" i="21"/>
  <c r="H1784" i="21"/>
  <c r="J1783" i="21"/>
  <c r="L1783" i="21"/>
  <c r="M1783" i="21"/>
  <c r="K1783" i="21"/>
  <c r="P1782" i="21"/>
  <c r="O1782" i="21"/>
  <c r="Q1782" i="21"/>
  <c r="P1783" i="21"/>
  <c r="Q1783" i="21"/>
  <c r="O1783" i="21"/>
  <c r="L1784" i="21"/>
  <c r="K1784" i="21"/>
  <c r="M1784" i="21"/>
  <c r="I1784" i="21"/>
  <c r="H1785" i="21"/>
  <c r="J1784" i="21"/>
  <c r="P1784" i="21"/>
  <c r="Q1784" i="21"/>
  <c r="O1784" i="21"/>
  <c r="H1786" i="21"/>
  <c r="J1785" i="21"/>
  <c r="L1785" i="21"/>
  <c r="K1785" i="21"/>
  <c r="M1785" i="21"/>
  <c r="I1785" i="21"/>
  <c r="I1786" i="21"/>
  <c r="K1786" i="21"/>
  <c r="H1787" i="21"/>
  <c r="L1786" i="21"/>
  <c r="J1786" i="21"/>
  <c r="M1786" i="21"/>
  <c r="O1785" i="21"/>
  <c r="Q1785" i="21"/>
  <c r="P1785" i="21"/>
  <c r="P1786" i="21"/>
  <c r="Q1786" i="21"/>
  <c r="O1786" i="21"/>
  <c r="L1787" i="21"/>
  <c r="H1788" i="21"/>
  <c r="M1787" i="21"/>
  <c r="K1787" i="21"/>
  <c r="J1787" i="21"/>
  <c r="I1787" i="21"/>
  <c r="I1788" i="21"/>
  <c r="J1788" i="21"/>
  <c r="H1789" i="21"/>
  <c r="M1788" i="21"/>
  <c r="L1788" i="21"/>
  <c r="K1788" i="21"/>
  <c r="O1787" i="21"/>
  <c r="P1787" i="21"/>
  <c r="Q1787" i="21"/>
  <c r="O1788" i="21"/>
  <c r="Q1788" i="21"/>
  <c r="P1788" i="21"/>
  <c r="M1789" i="21"/>
  <c r="L1789" i="21"/>
  <c r="I1789" i="21"/>
  <c r="K1789" i="21"/>
  <c r="H1790" i="21"/>
  <c r="J1789" i="21"/>
  <c r="O1789" i="21"/>
  <c r="P1789" i="21"/>
  <c r="Q1789" i="21"/>
  <c r="I1790" i="21"/>
  <c r="H1791" i="21"/>
  <c r="J1790" i="21"/>
  <c r="K1790" i="21"/>
  <c r="M1790" i="21"/>
  <c r="L1790" i="21"/>
  <c r="O1790" i="21"/>
  <c r="Q1790" i="21"/>
  <c r="P1790" i="21"/>
  <c r="J1791" i="21"/>
  <c r="I1791" i="21"/>
  <c r="L1791" i="21"/>
  <c r="M1791" i="21"/>
  <c r="K1791" i="21"/>
  <c r="H1792" i="21"/>
  <c r="Q1791" i="21"/>
  <c r="O1791" i="21"/>
  <c r="P1791" i="21"/>
  <c r="K1792" i="21"/>
  <c r="J1792" i="21"/>
  <c r="H1793" i="21"/>
  <c r="M1792" i="21"/>
  <c r="L1792" i="21"/>
  <c r="I1792" i="21"/>
  <c r="K1793" i="21"/>
  <c r="H1794" i="21"/>
  <c r="I1793" i="21"/>
  <c r="M1793" i="21"/>
  <c r="J1793" i="21"/>
  <c r="L1793" i="21"/>
  <c r="O1792" i="21"/>
  <c r="P1792" i="21"/>
  <c r="Q1792" i="21"/>
  <c r="H1795" i="21"/>
  <c r="I1794" i="21"/>
  <c r="K1794" i="21"/>
  <c r="M1794" i="21"/>
  <c r="L1794" i="21"/>
  <c r="J1794" i="21"/>
  <c r="P1793" i="21"/>
  <c r="O1793" i="21"/>
  <c r="Q1793" i="21"/>
  <c r="K1795" i="21"/>
  <c r="J1795" i="21"/>
  <c r="L1795" i="21"/>
  <c r="H1796" i="21"/>
  <c r="I1795" i="21"/>
  <c r="M1795" i="21"/>
  <c r="P1794" i="21"/>
  <c r="Q1794" i="21"/>
  <c r="O1794" i="21"/>
  <c r="M1796" i="21"/>
  <c r="L1796" i="21"/>
  <c r="I1796" i="21"/>
  <c r="K1796" i="21"/>
  <c r="J1796" i="21"/>
  <c r="H1797" i="21"/>
  <c r="O1795" i="21"/>
  <c r="Q1795" i="21"/>
  <c r="P1795" i="21"/>
  <c r="O1796" i="21"/>
  <c r="P1796" i="21"/>
  <c r="Q1796" i="21"/>
  <c r="I1797" i="21"/>
  <c r="K1797" i="21"/>
  <c r="H1798" i="21"/>
  <c r="M1797" i="21"/>
  <c r="L1797" i="21"/>
  <c r="J1797" i="21"/>
  <c r="Q1797" i="21"/>
  <c r="P1797" i="21"/>
  <c r="O1797" i="21"/>
  <c r="K1798" i="21"/>
  <c r="L1798" i="21"/>
  <c r="I1798" i="21"/>
  <c r="H1799" i="21"/>
  <c r="J1798" i="21"/>
  <c r="M1798" i="21"/>
  <c r="O1798" i="21"/>
  <c r="P1798" i="21"/>
  <c r="Q1798" i="21"/>
  <c r="H1800" i="21"/>
  <c r="M1799" i="21"/>
  <c r="L1799" i="21"/>
  <c r="K1799" i="21"/>
  <c r="J1799" i="21"/>
  <c r="I1799" i="21"/>
  <c r="I1800" i="21"/>
  <c r="M1800" i="21"/>
  <c r="L1800" i="21"/>
  <c r="K1800" i="21"/>
  <c r="J1800" i="21"/>
  <c r="H1801" i="21"/>
  <c r="O1799" i="21"/>
  <c r="P1799" i="21"/>
  <c r="Q1799" i="21"/>
  <c r="O1800" i="21"/>
  <c r="Q1800" i="21"/>
  <c r="P1800" i="21"/>
  <c r="M1801" i="21"/>
  <c r="L1801" i="21"/>
  <c r="K1801" i="21"/>
  <c r="H1802" i="21"/>
  <c r="J1801" i="21"/>
  <c r="I1801" i="21"/>
  <c r="K1802" i="21"/>
  <c r="J1802" i="21"/>
  <c r="M1802" i="21"/>
  <c r="L1802" i="21"/>
  <c r="H1803" i="21"/>
  <c r="I1802" i="21"/>
  <c r="P1801" i="21"/>
  <c r="O1801" i="21"/>
  <c r="Q1801" i="21"/>
  <c r="K1803" i="21"/>
  <c r="M1803" i="21"/>
  <c r="J1803" i="21"/>
  <c r="L1803" i="21"/>
  <c r="H1804" i="21"/>
  <c r="I1803" i="21"/>
  <c r="O1802" i="21"/>
  <c r="Q1802" i="21"/>
  <c r="P1802" i="21"/>
  <c r="M1804" i="21"/>
  <c r="L1804" i="21"/>
  <c r="I1804" i="21"/>
  <c r="K1804" i="21"/>
  <c r="J1804" i="21"/>
  <c r="H1805" i="21"/>
  <c r="Q1803" i="21"/>
  <c r="O1803" i="21"/>
  <c r="P1803" i="21"/>
  <c r="Q1804" i="21"/>
  <c r="O1804" i="21"/>
  <c r="P1804" i="21"/>
  <c r="J1805" i="21"/>
  <c r="M1805" i="21"/>
  <c r="L1805" i="21"/>
  <c r="I1805" i="21"/>
  <c r="H1806" i="21"/>
  <c r="K1805" i="21"/>
  <c r="P1805" i="21"/>
  <c r="Q1805" i="21"/>
  <c r="O1805" i="21"/>
  <c r="K1806" i="21"/>
  <c r="M1806" i="21"/>
  <c r="L1806" i="21"/>
  <c r="I1806" i="21"/>
  <c r="H1807" i="21"/>
  <c r="J1806" i="21"/>
  <c r="O1806" i="21"/>
  <c r="Q1806" i="21"/>
  <c r="P1806" i="21"/>
  <c r="J1807" i="21"/>
  <c r="I1807" i="21"/>
  <c r="K1807" i="21"/>
  <c r="M1807" i="21"/>
  <c r="H1808" i="21"/>
  <c r="L1807" i="21"/>
  <c r="P1807" i="21"/>
  <c r="O1807" i="21"/>
  <c r="Q1807" i="21"/>
  <c r="K1808" i="21"/>
  <c r="J1808" i="21"/>
  <c r="H1809" i="21"/>
  <c r="M1808" i="21"/>
  <c r="L1808" i="21"/>
  <c r="I1808" i="21"/>
  <c r="H1810" i="21"/>
  <c r="I1809" i="21"/>
  <c r="J1809" i="21"/>
  <c r="M1809" i="21"/>
  <c r="K1809" i="21"/>
  <c r="L1809" i="21"/>
  <c r="P1808" i="21"/>
  <c r="O1808" i="21"/>
  <c r="Q1808" i="21"/>
  <c r="H1811" i="21"/>
  <c r="I1810" i="21"/>
  <c r="J1810" i="21"/>
  <c r="L1810" i="21"/>
  <c r="K1810" i="21"/>
  <c r="M1810" i="21"/>
  <c r="P1809" i="21"/>
  <c r="Q1809" i="21"/>
  <c r="O1809" i="21"/>
  <c r="K1811" i="21"/>
  <c r="J1811" i="21"/>
  <c r="I1811" i="21"/>
  <c r="M1811" i="21"/>
  <c r="L1811" i="21"/>
  <c r="H1812" i="21"/>
  <c r="O1810" i="21"/>
  <c r="Q1810" i="21"/>
  <c r="P1810" i="21"/>
  <c r="O1811" i="21"/>
  <c r="Q1811" i="21"/>
  <c r="P1811" i="21"/>
  <c r="I1812" i="21"/>
  <c r="M1812" i="21"/>
  <c r="L1812" i="21"/>
  <c r="K1812" i="21"/>
  <c r="H1813" i="21"/>
  <c r="J1812" i="21"/>
  <c r="Q1812" i="21"/>
  <c r="P1812" i="21"/>
  <c r="O1812" i="21"/>
  <c r="H1814" i="21"/>
  <c r="M1813" i="21"/>
  <c r="L1813" i="21"/>
  <c r="I1813" i="21"/>
  <c r="K1813" i="21"/>
  <c r="J1813" i="21"/>
  <c r="L1814" i="21"/>
  <c r="K1814" i="21"/>
  <c r="J1814" i="21"/>
  <c r="M1814" i="21"/>
  <c r="I1814" i="21"/>
  <c r="H1815" i="21"/>
  <c r="Q1813" i="21"/>
  <c r="P1813" i="21"/>
  <c r="O1813" i="21"/>
  <c r="O1814" i="21"/>
  <c r="P1814" i="21"/>
  <c r="Q1814" i="21"/>
  <c r="M1815" i="21"/>
  <c r="L1815" i="21"/>
  <c r="I1815" i="21"/>
  <c r="H1816" i="21"/>
  <c r="K1815" i="21"/>
  <c r="J1815" i="21"/>
  <c r="P1815" i="21"/>
  <c r="Q1815" i="21"/>
  <c r="O1815" i="21"/>
  <c r="L1816" i="21"/>
  <c r="I1816" i="21"/>
  <c r="M1816" i="21"/>
  <c r="K1816" i="21"/>
  <c r="J1816" i="21"/>
  <c r="H1817" i="21"/>
  <c r="O1816" i="21"/>
  <c r="P1816" i="21"/>
  <c r="Q1816" i="21"/>
  <c r="H1818" i="21"/>
  <c r="J1817" i="21"/>
  <c r="M1817" i="21"/>
  <c r="L1817" i="21"/>
  <c r="K1817" i="21"/>
  <c r="I1817" i="21"/>
  <c r="M1818" i="21"/>
  <c r="L1818" i="21"/>
  <c r="K1818" i="21"/>
  <c r="J1818" i="21"/>
  <c r="H1819" i="21"/>
  <c r="I1818" i="21"/>
  <c r="O1817" i="21"/>
  <c r="P1817" i="21"/>
  <c r="Q1817" i="21"/>
  <c r="K1819" i="21"/>
  <c r="J1819" i="21"/>
  <c r="H1820" i="21"/>
  <c r="I1819" i="21"/>
  <c r="M1819" i="21"/>
  <c r="L1819" i="21"/>
  <c r="Q1818" i="21"/>
  <c r="P1818" i="21"/>
  <c r="O1818" i="21"/>
  <c r="M1820" i="21"/>
  <c r="L1820" i="21"/>
  <c r="I1820" i="21"/>
  <c r="J1820" i="21"/>
  <c r="H1821" i="21"/>
  <c r="K1820" i="21"/>
  <c r="O1819" i="21"/>
  <c r="Q1819" i="21"/>
  <c r="P1819" i="21"/>
  <c r="O1820" i="21"/>
  <c r="Q1820" i="21"/>
  <c r="P1820" i="21"/>
  <c r="H1822" i="21"/>
  <c r="M1821" i="21"/>
  <c r="L1821" i="21"/>
  <c r="I1821" i="21"/>
  <c r="K1821" i="21"/>
  <c r="J1821" i="21"/>
  <c r="H1823" i="21"/>
  <c r="J1822" i="21"/>
  <c r="M1822" i="21"/>
  <c r="K1822" i="21"/>
  <c r="L1822" i="21"/>
  <c r="I1822" i="21"/>
  <c r="Q1821" i="21"/>
  <c r="O1821" i="21"/>
  <c r="P1821" i="21"/>
  <c r="J1823" i="21"/>
  <c r="I1823" i="21"/>
  <c r="K1823" i="21"/>
  <c r="M1823" i="21"/>
  <c r="H1824" i="21"/>
  <c r="L1823" i="21"/>
  <c r="Q1822" i="21"/>
  <c r="P1822" i="21"/>
  <c r="O1822" i="21"/>
  <c r="Q1823" i="21"/>
  <c r="O1823" i="21"/>
  <c r="P1823" i="21"/>
  <c r="K1824" i="21"/>
  <c r="J1824" i="21"/>
  <c r="H1825" i="21"/>
  <c r="M1824" i="21"/>
  <c r="L1824" i="21"/>
  <c r="I1824" i="21"/>
  <c r="K1825" i="21"/>
  <c r="H1826" i="21"/>
  <c r="I1825" i="21"/>
  <c r="M1825" i="21"/>
  <c r="J1825" i="21"/>
  <c r="L1825" i="21"/>
  <c r="Q1824" i="21"/>
  <c r="O1824" i="21"/>
  <c r="P1824" i="21"/>
  <c r="H1827" i="21"/>
  <c r="I1826" i="21"/>
  <c r="K1826" i="21"/>
  <c r="L1826" i="21"/>
  <c r="J1826" i="21"/>
  <c r="M1826" i="21"/>
  <c r="O1825" i="21"/>
  <c r="Q1825" i="21"/>
  <c r="P1825" i="21"/>
  <c r="I1827" i="21"/>
  <c r="M1827" i="21"/>
  <c r="H1828" i="21"/>
  <c r="L1827" i="21"/>
  <c r="K1827" i="21"/>
  <c r="J1827" i="21"/>
  <c r="P1826" i="21"/>
  <c r="Q1826" i="21"/>
  <c r="O1826" i="21"/>
  <c r="P1827" i="21"/>
  <c r="Q1827" i="21"/>
  <c r="O1827" i="21"/>
  <c r="M1828" i="21"/>
  <c r="L1828" i="21"/>
  <c r="I1828" i="21"/>
  <c r="K1828" i="21"/>
  <c r="J1828" i="21"/>
  <c r="H1829" i="21"/>
  <c r="Q1828" i="21"/>
  <c r="P1828" i="21"/>
  <c r="O1828" i="21"/>
  <c r="H1830" i="21"/>
  <c r="J1829" i="21"/>
  <c r="L1829" i="21"/>
  <c r="I1829" i="21"/>
  <c r="K1829" i="21"/>
  <c r="M1829" i="21"/>
  <c r="J1830" i="21"/>
  <c r="K1830" i="21"/>
  <c r="H1831" i="21"/>
  <c r="M1830" i="21"/>
  <c r="L1830" i="21"/>
  <c r="I1830" i="21"/>
  <c r="Q1829" i="21"/>
  <c r="O1829" i="21"/>
  <c r="P1829" i="21"/>
  <c r="I1831" i="21"/>
  <c r="M1831" i="21"/>
  <c r="L1831" i="21"/>
  <c r="K1831" i="21"/>
  <c r="H1832" i="21"/>
  <c r="J1831" i="21"/>
  <c r="O1830" i="21"/>
  <c r="Q1830" i="21"/>
  <c r="P1830" i="21"/>
  <c r="O1831" i="21"/>
  <c r="P1831" i="21"/>
  <c r="Q1831" i="21"/>
  <c r="M1832" i="21"/>
  <c r="L1832" i="21"/>
  <c r="I1832" i="21"/>
  <c r="K1832" i="21"/>
  <c r="J1832" i="21"/>
  <c r="H1833" i="21"/>
  <c r="O1832" i="21"/>
  <c r="P1832" i="21"/>
  <c r="Q1832" i="21"/>
  <c r="M1833" i="21"/>
  <c r="L1833" i="21"/>
  <c r="K1833" i="21"/>
  <c r="H1834" i="21"/>
  <c r="J1833" i="21"/>
  <c r="I1833" i="21"/>
  <c r="I1834" i="21"/>
  <c r="K1834" i="21"/>
  <c r="J1834" i="21"/>
  <c r="M1834" i="21"/>
  <c r="L1834" i="21"/>
  <c r="H1835" i="21"/>
  <c r="Q1833" i="21"/>
  <c r="O1833" i="21"/>
  <c r="P1833" i="21"/>
  <c r="O1834" i="21"/>
  <c r="Q1834" i="21"/>
  <c r="P1834" i="21"/>
  <c r="K1835" i="21"/>
  <c r="H1836" i="21"/>
  <c r="J1835" i="21"/>
  <c r="I1835" i="21"/>
  <c r="M1835" i="21"/>
  <c r="L1835" i="21"/>
  <c r="M1836" i="21"/>
  <c r="L1836" i="21"/>
  <c r="I1836" i="21"/>
  <c r="K1836" i="21"/>
  <c r="J1836" i="21"/>
  <c r="H1837" i="21"/>
  <c r="Q1835" i="21"/>
  <c r="O1835" i="21"/>
  <c r="P1835" i="21"/>
  <c r="Q1836" i="21"/>
  <c r="O1836" i="21"/>
  <c r="P1836" i="21"/>
  <c r="L1837" i="21"/>
  <c r="I1837" i="21"/>
  <c r="J1837" i="21"/>
  <c r="M1837" i="21"/>
  <c r="H1838" i="21"/>
  <c r="K1837" i="21"/>
  <c r="O1837" i="21"/>
  <c r="Q1837" i="21"/>
  <c r="P1837" i="21"/>
  <c r="K1838" i="21"/>
  <c r="J1838" i="21"/>
  <c r="M1838" i="21"/>
  <c r="L1838" i="21"/>
  <c r="H1839" i="21"/>
  <c r="I1838" i="21"/>
  <c r="K1839" i="21"/>
  <c r="H1840" i="21"/>
  <c r="L1839" i="21"/>
  <c r="J1839" i="21"/>
  <c r="I1839" i="21"/>
  <c r="M1839" i="21"/>
  <c r="Q1838" i="21"/>
  <c r="P1838" i="21"/>
  <c r="O1838" i="21"/>
  <c r="J1840" i="21"/>
  <c r="M1840" i="21"/>
  <c r="L1840" i="21"/>
  <c r="I1840" i="21"/>
  <c r="H1841" i="21"/>
  <c r="K1840" i="21"/>
  <c r="O1839" i="21"/>
  <c r="P1839" i="21"/>
  <c r="Q1839" i="21"/>
  <c r="O1840" i="21"/>
  <c r="P1840" i="21"/>
  <c r="Q1840" i="21"/>
  <c r="J1841" i="21"/>
  <c r="I1841" i="21"/>
  <c r="K1841" i="21"/>
  <c r="H1842" i="21"/>
  <c r="M1841" i="21"/>
  <c r="L1841" i="21"/>
  <c r="Q1841" i="21"/>
  <c r="O1841" i="21"/>
  <c r="P1841" i="21"/>
  <c r="J1842" i="21"/>
  <c r="I1842" i="21"/>
  <c r="K1842" i="21"/>
  <c r="H1843" i="21"/>
  <c r="M1842" i="21"/>
  <c r="L1842" i="21"/>
  <c r="O1842" i="21"/>
  <c r="P1842" i="21"/>
  <c r="Q1842" i="21"/>
  <c r="J1843" i="21"/>
  <c r="I1843" i="21"/>
  <c r="M1843" i="21"/>
  <c r="H1844" i="21"/>
  <c r="L1843" i="21"/>
  <c r="K1843" i="21"/>
  <c r="Q1843" i="21"/>
  <c r="O1843" i="21"/>
  <c r="P1843" i="21"/>
  <c r="M1844" i="21"/>
  <c r="J1844" i="21"/>
  <c r="H1845" i="21"/>
  <c r="K1844" i="21"/>
  <c r="L1844" i="21"/>
  <c r="I1844" i="21"/>
  <c r="L1845" i="21"/>
  <c r="J1845" i="21"/>
  <c r="M1845" i="21"/>
  <c r="H1846" i="21"/>
  <c r="I1845" i="21"/>
  <c r="K1845" i="21"/>
  <c r="O1844" i="21"/>
  <c r="Q1844" i="21"/>
  <c r="P1844" i="21"/>
  <c r="H1847" i="21"/>
  <c r="K1846" i="21"/>
  <c r="M1846" i="21"/>
  <c r="L1846" i="21"/>
  <c r="I1846" i="21"/>
  <c r="J1846" i="21"/>
  <c r="Q1845" i="21"/>
  <c r="P1845" i="21"/>
  <c r="O1845" i="21"/>
  <c r="L1847" i="21"/>
  <c r="I1847" i="21"/>
  <c r="J1847" i="21"/>
  <c r="H1848" i="21"/>
  <c r="M1847" i="21"/>
  <c r="K1847" i="21"/>
  <c r="Q1846" i="21"/>
  <c r="P1846" i="21"/>
  <c r="O1846" i="21"/>
  <c r="Q1847" i="21"/>
  <c r="O1847" i="21"/>
  <c r="P1847" i="21"/>
  <c r="H1849" i="21"/>
  <c r="K1848" i="21"/>
  <c r="L1848" i="21"/>
  <c r="I1848" i="21"/>
  <c r="J1848" i="21"/>
  <c r="M1848" i="21"/>
  <c r="K1849" i="21"/>
  <c r="J1849" i="21"/>
  <c r="L1849" i="21"/>
  <c r="I1849" i="21"/>
  <c r="H1850" i="21"/>
  <c r="M1849" i="21"/>
  <c r="Q1848" i="21"/>
  <c r="P1848" i="21"/>
  <c r="O1848" i="21"/>
  <c r="P1849" i="21"/>
  <c r="O1849" i="21"/>
  <c r="Q1849" i="21"/>
  <c r="M1850" i="21"/>
  <c r="I1850" i="21"/>
  <c r="J1850" i="21"/>
  <c r="H1851" i="21"/>
  <c r="L1850" i="21"/>
  <c r="K1850" i="21"/>
  <c r="O1850" i="21"/>
  <c r="Q1850" i="21"/>
  <c r="P1850" i="21"/>
  <c r="I1851" i="21"/>
  <c r="L1851" i="21"/>
  <c r="M1851" i="21"/>
  <c r="H1852" i="21"/>
  <c r="K1851" i="21"/>
  <c r="J1851" i="21"/>
  <c r="P1851" i="21"/>
  <c r="Q1851" i="21"/>
  <c r="O1851" i="21"/>
  <c r="M1852" i="21"/>
  <c r="L1852" i="21"/>
  <c r="I1852" i="21"/>
  <c r="K1852" i="21"/>
  <c r="J1852" i="21"/>
  <c r="H1853" i="21"/>
  <c r="O1852" i="21"/>
  <c r="Q1852" i="21"/>
  <c r="P1852" i="21"/>
  <c r="I1853" i="21"/>
  <c r="K1853" i="21"/>
  <c r="H1854" i="21"/>
  <c r="J1853" i="21"/>
  <c r="M1853" i="21"/>
  <c r="L1853" i="21"/>
  <c r="O1853" i="21"/>
  <c r="P1853" i="21"/>
  <c r="Q1853" i="21"/>
  <c r="I1854" i="21"/>
  <c r="H1855" i="21"/>
  <c r="J1854" i="21"/>
  <c r="K1854" i="21"/>
  <c r="M1854" i="21"/>
  <c r="L1854" i="21"/>
  <c r="O1854" i="21"/>
  <c r="P1854" i="21"/>
  <c r="Q1854" i="21"/>
  <c r="I1855" i="21"/>
  <c r="J1855" i="21"/>
  <c r="K1855" i="21"/>
  <c r="M1855" i="21"/>
  <c r="H1856" i="21"/>
  <c r="L1855" i="21"/>
  <c r="Q1855" i="21"/>
  <c r="O1855" i="21"/>
  <c r="P1855" i="21"/>
  <c r="I1856" i="21"/>
  <c r="H1857" i="21"/>
  <c r="M1856" i="21"/>
  <c r="L1856" i="21"/>
  <c r="K1856" i="21"/>
  <c r="J1856" i="21"/>
  <c r="O1856" i="21"/>
  <c r="P1856" i="21"/>
  <c r="Q1856" i="21"/>
  <c r="I1857" i="21"/>
  <c r="J1857" i="21"/>
  <c r="M1857" i="21"/>
  <c r="H1858" i="21"/>
  <c r="K1857" i="21"/>
  <c r="L1857" i="21"/>
  <c r="O1857" i="21"/>
  <c r="Q1857" i="21"/>
  <c r="P1857" i="21"/>
  <c r="J1858" i="21"/>
  <c r="L1858" i="21"/>
  <c r="I1858" i="21"/>
  <c r="K1858" i="21"/>
  <c r="H1859" i="21"/>
  <c r="M1858" i="21"/>
  <c r="Q1858" i="21"/>
  <c r="P1858" i="21"/>
  <c r="O1858" i="21"/>
  <c r="L1859" i="21"/>
  <c r="H1860" i="21"/>
  <c r="M1859" i="21"/>
  <c r="K1859" i="21"/>
  <c r="J1859" i="21"/>
  <c r="I1859" i="21"/>
  <c r="J1860" i="21"/>
  <c r="K1860" i="21"/>
  <c r="H1861" i="21"/>
  <c r="M1860" i="21"/>
  <c r="L1860" i="21"/>
  <c r="I1860" i="21"/>
  <c r="O1859" i="21"/>
  <c r="Q1859" i="21"/>
  <c r="P1859" i="21"/>
  <c r="K1861" i="21"/>
  <c r="H1862" i="21"/>
  <c r="M1861" i="21"/>
  <c r="L1861" i="21"/>
  <c r="I1861" i="21"/>
  <c r="J1861" i="21"/>
  <c r="Q1860" i="21"/>
  <c r="P1860" i="21"/>
  <c r="O1860" i="21"/>
  <c r="M1862" i="21"/>
  <c r="K1862" i="21"/>
  <c r="J1862" i="21"/>
  <c r="L1862" i="21"/>
  <c r="I1862" i="21"/>
  <c r="H1863" i="21"/>
  <c r="Q1861" i="21"/>
  <c r="P1861" i="21"/>
  <c r="O1861" i="21"/>
  <c r="Q1862" i="21"/>
  <c r="P1862" i="21"/>
  <c r="O1862" i="21"/>
  <c r="I1863" i="21"/>
  <c r="L1863" i="21"/>
  <c r="M1863" i="21"/>
  <c r="K1863" i="21"/>
  <c r="H1864" i="21"/>
  <c r="J1863" i="21"/>
  <c r="P1863" i="21"/>
  <c r="O1863" i="21"/>
  <c r="Q1863" i="21"/>
  <c r="H1865" i="21"/>
  <c r="M1864" i="21"/>
  <c r="I1864" i="21"/>
  <c r="K1864" i="21"/>
  <c r="L1864" i="21"/>
  <c r="J1864" i="21"/>
  <c r="M1865" i="21"/>
  <c r="L1865" i="21"/>
  <c r="H1866" i="21"/>
  <c r="K1865" i="21"/>
  <c r="J1865" i="21"/>
  <c r="I1865" i="21"/>
  <c r="P1864" i="21"/>
  <c r="O1864" i="21"/>
  <c r="Q1864" i="21"/>
  <c r="L1866" i="21"/>
  <c r="H1867" i="21"/>
  <c r="M1866" i="21"/>
  <c r="I1866" i="21"/>
  <c r="K1866" i="21"/>
  <c r="J1866" i="21"/>
  <c r="O1865" i="21"/>
  <c r="P1865" i="21"/>
  <c r="Q1865" i="21"/>
  <c r="M1867" i="21"/>
  <c r="I1867" i="21"/>
  <c r="L1867" i="21"/>
  <c r="H1868" i="21"/>
  <c r="K1867" i="21"/>
  <c r="J1867" i="21"/>
  <c r="P1866" i="21"/>
  <c r="O1866" i="21"/>
  <c r="Q1866" i="21"/>
  <c r="P1867" i="21"/>
  <c r="O1867" i="21"/>
  <c r="Q1867" i="21"/>
  <c r="I1868" i="21"/>
  <c r="K1868" i="21"/>
  <c r="J1868" i="21"/>
  <c r="H1869" i="21"/>
  <c r="M1868" i="21"/>
  <c r="L1868" i="21"/>
  <c r="P1868" i="21"/>
  <c r="Q1868" i="21"/>
  <c r="O1868" i="21"/>
  <c r="I1869" i="21"/>
  <c r="J1869" i="21"/>
  <c r="M1869" i="21"/>
  <c r="L1869" i="21"/>
  <c r="K1869" i="21"/>
  <c r="H1870" i="21"/>
  <c r="Q1869" i="21"/>
  <c r="O1869" i="21"/>
  <c r="P1869" i="21"/>
  <c r="K1870" i="21"/>
  <c r="H1871" i="21"/>
  <c r="J1870" i="21"/>
  <c r="M1870" i="21"/>
  <c r="L1870" i="21"/>
  <c r="I1870" i="21"/>
  <c r="I1871" i="21"/>
  <c r="J1871" i="21"/>
  <c r="H1872" i="21"/>
  <c r="L1871" i="21"/>
  <c r="K1871" i="21"/>
  <c r="M1871" i="21"/>
  <c r="Q1870" i="21"/>
  <c r="O1870" i="21"/>
  <c r="P1870" i="21"/>
  <c r="P1871" i="21"/>
  <c r="O1871" i="21"/>
  <c r="Q1871" i="21"/>
  <c r="I1872" i="21"/>
  <c r="L1872" i="21"/>
  <c r="K1872" i="21"/>
  <c r="J1872" i="21"/>
  <c r="H1873" i="21"/>
  <c r="M1872" i="21"/>
  <c r="O1872" i="21"/>
  <c r="P1872" i="21"/>
  <c r="Q1872" i="21"/>
  <c r="K1873" i="21"/>
  <c r="J1873" i="21"/>
  <c r="M1873" i="21"/>
  <c r="H1874" i="21"/>
  <c r="I1873" i="21"/>
  <c r="L1873" i="21"/>
  <c r="J1874" i="21"/>
  <c r="I1874" i="21"/>
  <c r="H1875" i="21"/>
  <c r="L1874" i="21"/>
  <c r="K1874" i="21"/>
  <c r="M1874" i="21"/>
  <c r="O1873" i="21"/>
  <c r="Q1873" i="21"/>
  <c r="P1873" i="21"/>
  <c r="P1874" i="21"/>
  <c r="Q1874" i="21"/>
  <c r="O1874" i="21"/>
  <c r="H1876" i="21"/>
  <c r="L1875" i="21"/>
  <c r="K1875" i="21"/>
  <c r="J1875" i="21"/>
  <c r="I1875" i="21"/>
  <c r="M1875" i="21"/>
  <c r="L1876" i="21"/>
  <c r="H1877" i="21"/>
  <c r="M1876" i="21"/>
  <c r="I1876" i="21"/>
  <c r="K1876" i="21"/>
  <c r="J1876" i="21"/>
  <c r="O1875" i="21"/>
  <c r="Q1875" i="21"/>
  <c r="P1875" i="21"/>
  <c r="K1877" i="21"/>
  <c r="I1877" i="21"/>
  <c r="H1878" i="21"/>
  <c r="J1877" i="21"/>
  <c r="M1877" i="21"/>
  <c r="L1877" i="21"/>
  <c r="O1876" i="21"/>
  <c r="P1876" i="21"/>
  <c r="Q1876" i="21"/>
  <c r="O1877" i="21"/>
  <c r="Q1877" i="21"/>
  <c r="P1877" i="21"/>
  <c r="I1878" i="21"/>
  <c r="J1878" i="21"/>
  <c r="H1879" i="21"/>
  <c r="M1878" i="21"/>
  <c r="K1878" i="21"/>
  <c r="L1878" i="21"/>
  <c r="Q1878" i="21"/>
  <c r="O1878" i="21"/>
  <c r="P1878" i="21"/>
  <c r="M1879" i="21"/>
  <c r="I1879" i="21"/>
  <c r="J1879" i="21"/>
  <c r="K1879" i="21"/>
  <c r="H1880" i="21"/>
  <c r="L1879" i="21"/>
  <c r="O1879" i="21"/>
  <c r="Q1879" i="21"/>
  <c r="P1879" i="21"/>
  <c r="I1880" i="21"/>
  <c r="H1881" i="21"/>
  <c r="J1880" i="21"/>
  <c r="M1880" i="21"/>
  <c r="L1880" i="21"/>
  <c r="K1880" i="21"/>
  <c r="Q1880" i="21"/>
  <c r="O1880" i="21"/>
  <c r="P1880" i="21"/>
  <c r="M1881" i="21"/>
  <c r="L1881" i="21"/>
  <c r="I1881" i="21"/>
  <c r="H1882" i="21"/>
  <c r="J1881" i="21"/>
  <c r="K1881" i="21"/>
  <c r="Q1881" i="21"/>
  <c r="P1881" i="21"/>
  <c r="O1881" i="21"/>
  <c r="J1882" i="21"/>
  <c r="M1882" i="21"/>
  <c r="L1882" i="21"/>
  <c r="I1882" i="21"/>
  <c r="K1882" i="21"/>
  <c r="H1883" i="21"/>
  <c r="Q1882" i="21"/>
  <c r="P1882" i="21"/>
  <c r="O1882" i="21"/>
  <c r="K1883" i="21"/>
  <c r="J1883" i="21"/>
  <c r="H1884" i="21"/>
  <c r="I1883" i="21"/>
  <c r="M1883" i="21"/>
  <c r="L1883" i="21"/>
  <c r="J1884" i="21"/>
  <c r="M1884" i="21"/>
  <c r="H1885" i="21"/>
  <c r="L1884" i="21"/>
  <c r="I1884" i="21"/>
  <c r="K1884" i="21"/>
  <c r="Q1883" i="21"/>
  <c r="P1883" i="21"/>
  <c r="O1883" i="21"/>
  <c r="H1886" i="21"/>
  <c r="M1885" i="21"/>
  <c r="L1885" i="21"/>
  <c r="K1885" i="21"/>
  <c r="I1885" i="21"/>
  <c r="J1885" i="21"/>
  <c r="Q1884" i="21"/>
  <c r="P1884" i="21"/>
  <c r="O1884" i="21"/>
  <c r="J1886" i="21"/>
  <c r="M1886" i="21"/>
  <c r="L1886" i="21"/>
  <c r="H1887" i="21"/>
  <c r="K1886" i="21"/>
  <c r="I1886" i="21"/>
  <c r="Q1885" i="21"/>
  <c r="O1885" i="21"/>
  <c r="P1885" i="21"/>
  <c r="K1887" i="21"/>
  <c r="M1887" i="21"/>
  <c r="H1888" i="21"/>
  <c r="L1887" i="21"/>
  <c r="I1887" i="21"/>
  <c r="J1887" i="21"/>
  <c r="P1886" i="21"/>
  <c r="O1886" i="21"/>
  <c r="Q1886" i="21"/>
  <c r="M1888" i="21"/>
  <c r="K1888" i="21"/>
  <c r="J1888" i="21"/>
  <c r="H1889" i="21"/>
  <c r="I1888" i="21"/>
  <c r="L1888" i="21"/>
  <c r="P1887" i="21"/>
  <c r="Q1887" i="21"/>
  <c r="O1887" i="21"/>
  <c r="J1889" i="21"/>
  <c r="I1889" i="21"/>
  <c r="M1889" i="21"/>
  <c r="L1889" i="21"/>
  <c r="H1890" i="21"/>
  <c r="K1889" i="21"/>
  <c r="O1888" i="21"/>
  <c r="Q1888" i="21"/>
  <c r="P1888" i="21"/>
  <c r="O1889" i="21"/>
  <c r="P1889" i="21"/>
  <c r="Q1889" i="21"/>
  <c r="J1890" i="21"/>
  <c r="K1890" i="21"/>
  <c r="H1891" i="21"/>
  <c r="I1890" i="21"/>
  <c r="M1890" i="21"/>
  <c r="L1890" i="21"/>
  <c r="I1891" i="21"/>
  <c r="J1891" i="21"/>
  <c r="H1892" i="21"/>
  <c r="M1891" i="21"/>
  <c r="L1891" i="21"/>
  <c r="K1891" i="21"/>
  <c r="P1890" i="21"/>
  <c r="O1890" i="21"/>
  <c r="Q1890" i="21"/>
  <c r="Q1891" i="21"/>
  <c r="O1891" i="21"/>
  <c r="P1891" i="21"/>
  <c r="L1892" i="21"/>
  <c r="M1892" i="21"/>
  <c r="H1893" i="21"/>
  <c r="I1892" i="21"/>
  <c r="J1892" i="21"/>
  <c r="K1892" i="21"/>
  <c r="L1893" i="21"/>
  <c r="J1893" i="21"/>
  <c r="H1894" i="21"/>
  <c r="K1893" i="21"/>
  <c r="M1893" i="21"/>
  <c r="I1893" i="21"/>
  <c r="Q1892" i="21"/>
  <c r="O1892" i="21"/>
  <c r="P1892" i="21"/>
  <c r="K1894" i="21"/>
  <c r="M1894" i="21"/>
  <c r="L1894" i="21"/>
  <c r="I1894" i="21"/>
  <c r="H1895" i="21"/>
  <c r="J1894" i="21"/>
  <c r="P1893" i="21"/>
  <c r="Q1893" i="21"/>
  <c r="O1893" i="21"/>
  <c r="Q1894" i="21"/>
  <c r="P1894" i="21"/>
  <c r="O1894" i="21"/>
  <c r="M1895" i="21"/>
  <c r="H1896" i="21"/>
  <c r="I1895" i="21"/>
  <c r="K1895" i="21"/>
  <c r="J1895" i="21"/>
  <c r="L1895" i="21"/>
  <c r="K1896" i="21"/>
  <c r="J1896" i="21"/>
  <c r="L1896" i="21"/>
  <c r="I1896" i="21"/>
  <c r="M1896" i="21"/>
  <c r="H1897" i="21"/>
  <c r="O1895" i="21"/>
  <c r="P1895" i="21"/>
  <c r="Q1895" i="21"/>
  <c r="P1896" i="21"/>
  <c r="O1896" i="21"/>
  <c r="Q1896" i="21"/>
  <c r="L1897" i="21"/>
  <c r="J1897" i="21"/>
  <c r="K1897" i="21"/>
  <c r="M1897" i="21"/>
  <c r="H1898" i="21"/>
  <c r="I1897" i="21"/>
  <c r="H1899" i="21"/>
  <c r="K1898" i="21"/>
  <c r="J1898" i="21"/>
  <c r="L1898" i="21"/>
  <c r="I1898" i="21"/>
  <c r="M1898" i="21"/>
  <c r="Q1897" i="21"/>
  <c r="O1897" i="21"/>
  <c r="P1897" i="21"/>
  <c r="I1899" i="21"/>
  <c r="H1900" i="21"/>
  <c r="L1899" i="21"/>
  <c r="M1899" i="21"/>
  <c r="K1899" i="21"/>
  <c r="J1899" i="21"/>
  <c r="Q1898" i="21"/>
  <c r="O1898" i="21"/>
  <c r="P1898" i="21"/>
  <c r="P1899" i="21"/>
  <c r="Q1899" i="21"/>
  <c r="O1899" i="21"/>
  <c r="I1900" i="21"/>
  <c r="K1900" i="21"/>
  <c r="M1900" i="21"/>
  <c r="J1900" i="21"/>
  <c r="H1901" i="21"/>
  <c r="L1900" i="21"/>
  <c r="Q1900" i="21"/>
  <c r="O1900" i="21"/>
  <c r="P1900" i="21"/>
  <c r="H1902" i="21"/>
  <c r="M1901" i="21"/>
  <c r="L1901" i="21"/>
  <c r="I1901" i="21"/>
  <c r="J1901" i="21"/>
  <c r="K1901" i="21"/>
  <c r="I1902" i="21"/>
  <c r="H1903" i="21"/>
  <c r="J1902" i="21"/>
  <c r="L1902" i="21"/>
  <c r="K1902" i="21"/>
  <c r="M1902" i="21"/>
  <c r="P1901" i="21"/>
  <c r="Q1901" i="21"/>
  <c r="O1901" i="21"/>
  <c r="O1902" i="21"/>
  <c r="P1902" i="21"/>
  <c r="Q1902" i="21"/>
  <c r="M1903" i="21"/>
  <c r="H1904" i="21"/>
  <c r="K1903" i="21"/>
  <c r="I1903" i="21"/>
  <c r="L1903" i="21"/>
  <c r="J1903" i="21"/>
  <c r="M1904" i="21"/>
  <c r="I1904" i="21"/>
  <c r="L1904" i="21"/>
  <c r="K1904" i="21"/>
  <c r="H1905" i="21"/>
  <c r="J1904" i="21"/>
  <c r="P1903" i="21"/>
  <c r="O1903" i="21"/>
  <c r="Q1903" i="21"/>
  <c r="O1904" i="21"/>
  <c r="P1904" i="21"/>
  <c r="Q1904" i="21"/>
  <c r="M1905" i="21"/>
  <c r="L1905" i="21"/>
  <c r="H1906" i="21"/>
  <c r="I1905" i="21"/>
  <c r="J1905" i="21"/>
  <c r="K1905" i="21"/>
  <c r="K1906" i="21"/>
  <c r="I1906" i="21"/>
  <c r="H1907" i="21"/>
  <c r="J1906" i="21"/>
  <c r="M1906" i="21"/>
  <c r="L1906" i="21"/>
  <c r="Q1905" i="21"/>
  <c r="P1905" i="21"/>
  <c r="O1905" i="21"/>
  <c r="O1906" i="21"/>
  <c r="Q1906" i="21"/>
  <c r="P1906" i="21"/>
  <c r="L1907" i="21"/>
  <c r="J1907" i="21"/>
  <c r="H1908" i="21"/>
  <c r="I1907" i="21"/>
  <c r="M1907" i="21"/>
  <c r="K1907" i="21"/>
  <c r="H1909" i="21"/>
  <c r="L1908" i="21"/>
  <c r="I1908" i="21"/>
  <c r="K1908" i="21"/>
  <c r="J1908" i="21"/>
  <c r="M1908" i="21"/>
  <c r="Q1907" i="21"/>
  <c r="O1907" i="21"/>
  <c r="P1907" i="21"/>
  <c r="K1909" i="21"/>
  <c r="H1910" i="21"/>
  <c r="M1909" i="21"/>
  <c r="L1909" i="21"/>
  <c r="I1909" i="21"/>
  <c r="J1909" i="21"/>
  <c r="P1908" i="21"/>
  <c r="Q1908" i="21"/>
  <c r="O1908" i="21"/>
  <c r="J1910" i="21"/>
  <c r="I1910" i="21"/>
  <c r="L1910" i="21"/>
  <c r="M1910" i="21"/>
  <c r="K1910" i="21"/>
  <c r="H1911" i="21"/>
  <c r="O1909" i="21"/>
  <c r="Q1909" i="21"/>
  <c r="P1909" i="21"/>
  <c r="O1910" i="21"/>
  <c r="P1910" i="21"/>
  <c r="Q1910" i="21"/>
  <c r="H1912" i="21"/>
  <c r="I1911" i="21"/>
  <c r="J1911" i="21"/>
  <c r="M1911" i="21"/>
  <c r="L1911" i="21"/>
  <c r="K1911" i="21"/>
  <c r="J1912" i="21"/>
  <c r="H1913" i="21"/>
  <c r="M1912" i="21"/>
  <c r="L1912" i="21"/>
  <c r="I1912" i="21"/>
  <c r="K1912" i="21"/>
  <c r="P1911" i="21"/>
  <c r="Q1911" i="21"/>
  <c r="O1911" i="21"/>
  <c r="M1913" i="21"/>
  <c r="K1913" i="21"/>
  <c r="L1913" i="21"/>
  <c r="H1914" i="21"/>
  <c r="J1913" i="21"/>
  <c r="I1913" i="21"/>
  <c r="P1912" i="21"/>
  <c r="Q1912" i="21"/>
  <c r="O1912" i="21"/>
  <c r="J1914" i="21"/>
  <c r="H1915" i="21"/>
  <c r="L1914" i="21"/>
  <c r="I1914" i="21"/>
  <c r="M1914" i="21"/>
  <c r="K1914" i="21"/>
  <c r="Q1913" i="21"/>
  <c r="P1913" i="21"/>
  <c r="O1913" i="21"/>
  <c r="K1915" i="21"/>
  <c r="I1915" i="21"/>
  <c r="H1916" i="21"/>
  <c r="M1915" i="21"/>
  <c r="L1915" i="21"/>
  <c r="J1915" i="21"/>
  <c r="O1914" i="21"/>
  <c r="Q1914" i="21"/>
  <c r="P1914" i="21"/>
  <c r="Q1915" i="21"/>
  <c r="P1915" i="21"/>
  <c r="O1915" i="21"/>
  <c r="H1917" i="21"/>
  <c r="I1916" i="21"/>
  <c r="L1916" i="21"/>
  <c r="K1916" i="21"/>
  <c r="J1916" i="21"/>
  <c r="M1916" i="21"/>
  <c r="M1917" i="21"/>
  <c r="H1918" i="21"/>
  <c r="L1917" i="21"/>
  <c r="I1917" i="21"/>
  <c r="K1917" i="21"/>
  <c r="J1917" i="21"/>
  <c r="O1916" i="21"/>
  <c r="Q1916" i="21"/>
  <c r="P1916" i="21"/>
  <c r="I1918" i="21"/>
  <c r="L1918" i="21"/>
  <c r="J1918" i="21"/>
  <c r="K1918" i="21"/>
  <c r="H1919" i="21"/>
  <c r="M1918" i="21"/>
  <c r="Q1917" i="21"/>
  <c r="O1917" i="21"/>
  <c r="P1917" i="21"/>
  <c r="O1918" i="21"/>
  <c r="P1918" i="21"/>
  <c r="Q1918" i="21"/>
  <c r="H1920" i="21"/>
  <c r="M1919" i="21"/>
  <c r="I1919" i="21"/>
  <c r="J1919" i="21"/>
  <c r="L1919" i="21"/>
  <c r="K1919" i="21"/>
  <c r="J1920" i="21"/>
  <c r="K1920" i="21"/>
  <c r="L1920" i="21"/>
  <c r="H1921" i="21"/>
  <c r="I1920" i="21"/>
  <c r="M1920" i="21"/>
  <c r="P1919" i="21"/>
  <c r="O1919" i="21"/>
  <c r="Q1919" i="21"/>
  <c r="I1921" i="21"/>
  <c r="M1921" i="21"/>
  <c r="J1921" i="21"/>
  <c r="H1922" i="21"/>
  <c r="K1921" i="21"/>
  <c r="L1921" i="21"/>
  <c r="P1920" i="21"/>
  <c r="Q1920" i="21"/>
  <c r="O1920" i="21"/>
  <c r="P1921" i="21"/>
  <c r="O1921" i="21"/>
  <c r="Q1921" i="21"/>
  <c r="I1922" i="21"/>
  <c r="L1922" i="21"/>
  <c r="J1922" i="21"/>
  <c r="K1922" i="21"/>
  <c r="M1922" i="21"/>
  <c r="H1923" i="21"/>
  <c r="O1922" i="21"/>
  <c r="P1922" i="21"/>
  <c r="Q1922" i="21"/>
  <c r="J1923" i="21"/>
  <c r="H1924" i="21"/>
  <c r="K1923" i="21"/>
  <c r="I1923" i="21"/>
  <c r="M1923" i="21"/>
  <c r="L1923" i="21"/>
  <c r="M1924" i="21"/>
  <c r="J1924" i="21"/>
  <c r="H1925" i="21"/>
  <c r="I1924" i="21"/>
  <c r="K1924" i="21"/>
  <c r="L1924" i="21"/>
  <c r="P1923" i="21"/>
  <c r="Q1923" i="21"/>
  <c r="O1923" i="21"/>
  <c r="M1925" i="21"/>
  <c r="L1925" i="21"/>
  <c r="I1925" i="21"/>
  <c r="J1925" i="21"/>
  <c r="H1926" i="21"/>
  <c r="K1925" i="21"/>
  <c r="O1924" i="21"/>
  <c r="Q1924" i="21"/>
  <c r="P1924" i="21"/>
  <c r="P1925" i="21"/>
  <c r="O1925" i="21"/>
  <c r="Q1925" i="21"/>
  <c r="M1926" i="21"/>
  <c r="K1926" i="21"/>
  <c r="I1926" i="21"/>
  <c r="L1926" i="21"/>
  <c r="J1926" i="21"/>
  <c r="H1927" i="21"/>
  <c r="Q1926" i="21"/>
  <c r="O1926" i="21"/>
  <c r="P1926" i="21"/>
  <c r="L1927" i="21"/>
  <c r="K1927" i="21"/>
  <c r="J1927" i="21"/>
  <c r="I1927" i="21"/>
  <c r="H1928" i="21"/>
  <c r="M1927" i="21"/>
  <c r="Q1927" i="21"/>
  <c r="O1927" i="21"/>
  <c r="P1927" i="21"/>
  <c r="J1928" i="21"/>
  <c r="M1928" i="21"/>
  <c r="H1929" i="21"/>
  <c r="I1928" i="21"/>
  <c r="L1928" i="21"/>
  <c r="K1928" i="21"/>
  <c r="K1929" i="21"/>
  <c r="L1929" i="21"/>
  <c r="H1930" i="21"/>
  <c r="I1929" i="21"/>
  <c r="J1929" i="21"/>
  <c r="M1929" i="21"/>
  <c r="Q1928" i="21"/>
  <c r="P1928" i="21"/>
  <c r="O1928" i="21"/>
  <c r="L1930" i="21"/>
  <c r="K1930" i="21"/>
  <c r="I1930" i="21"/>
  <c r="M1930" i="21"/>
  <c r="H1931" i="21"/>
  <c r="J1930" i="21"/>
  <c r="Q1929" i="21"/>
  <c r="O1929" i="21"/>
  <c r="P1929" i="21"/>
  <c r="Q1930" i="21"/>
  <c r="O1930" i="21"/>
  <c r="P1930" i="21"/>
  <c r="L1931" i="21"/>
  <c r="H1932" i="21"/>
  <c r="J1931" i="21"/>
  <c r="K1931" i="21"/>
  <c r="M1931" i="21"/>
  <c r="I1931" i="21"/>
  <c r="L1932" i="21"/>
  <c r="I1932" i="21"/>
  <c r="H1933" i="21"/>
  <c r="K1932" i="21"/>
  <c r="J1932" i="21"/>
  <c r="M1932" i="21"/>
  <c r="O1931" i="21"/>
  <c r="Q1931" i="21"/>
  <c r="P1931" i="21"/>
  <c r="P1932" i="21"/>
  <c r="O1932" i="21"/>
  <c r="Q1932" i="21"/>
  <c r="M1933" i="21"/>
  <c r="I1933" i="21"/>
  <c r="K1933" i="21"/>
  <c r="J1933" i="21"/>
  <c r="L1933" i="21"/>
  <c r="H1934" i="21"/>
  <c r="P1933" i="21"/>
  <c r="O1933" i="21"/>
  <c r="Q1933" i="21"/>
  <c r="H1935" i="21"/>
  <c r="J1934" i="21"/>
  <c r="M1934" i="21"/>
  <c r="K1934" i="21"/>
  <c r="I1934" i="21"/>
  <c r="L1934" i="21"/>
  <c r="M1935" i="21"/>
  <c r="I1935" i="21"/>
  <c r="L1935" i="21"/>
  <c r="J1935" i="21"/>
  <c r="H1936" i="21"/>
  <c r="K1935" i="21"/>
  <c r="P1934" i="21"/>
  <c r="Q1934" i="21"/>
  <c r="O1934" i="21"/>
  <c r="P1935" i="21"/>
  <c r="O1935" i="21"/>
  <c r="Q1935" i="21"/>
  <c r="H1937" i="21"/>
  <c r="L1936" i="21"/>
  <c r="M1936" i="21"/>
  <c r="I1936" i="21"/>
  <c r="K1936" i="21"/>
  <c r="J1936" i="21"/>
  <c r="L1937" i="21"/>
  <c r="J1937" i="21"/>
  <c r="I1937" i="21"/>
  <c r="K1937" i="21"/>
  <c r="H1938" i="21"/>
  <c r="M1937" i="21"/>
  <c r="O1936" i="21"/>
  <c r="P1936" i="21"/>
  <c r="Q1936" i="21"/>
  <c r="Q1937" i="21"/>
  <c r="O1937" i="21"/>
  <c r="P1937" i="21"/>
  <c r="K1938" i="21"/>
  <c r="H1939" i="21"/>
  <c r="J1938" i="21"/>
  <c r="M1938" i="21"/>
  <c r="L1938" i="21"/>
  <c r="I1938" i="21"/>
  <c r="M1939" i="21"/>
  <c r="H1940" i="21"/>
  <c r="K1939" i="21"/>
  <c r="I1939" i="21"/>
  <c r="J1939" i="21"/>
  <c r="L1939" i="21"/>
  <c r="O1938" i="21"/>
  <c r="Q1938" i="21"/>
  <c r="P1938" i="21"/>
  <c r="I1940" i="21"/>
  <c r="H1941" i="21"/>
  <c r="J1940" i="21"/>
  <c r="L1940" i="21"/>
  <c r="M1940" i="21"/>
  <c r="K1940" i="21"/>
  <c r="P1939" i="21"/>
  <c r="Q1939" i="21"/>
  <c r="O1939" i="21"/>
  <c r="Q1940" i="21"/>
  <c r="P1940" i="21"/>
  <c r="O1940" i="21"/>
  <c r="J1941" i="21"/>
  <c r="L1941" i="21"/>
  <c r="I1941" i="21"/>
  <c r="M1941" i="21"/>
  <c r="K1941" i="21"/>
  <c r="H1942" i="21"/>
  <c r="P1941" i="21"/>
  <c r="Q1941" i="21"/>
  <c r="O1941" i="21"/>
  <c r="M1942" i="21"/>
  <c r="K1942" i="21"/>
  <c r="I1942" i="21"/>
  <c r="J1942" i="21"/>
  <c r="L1942" i="21"/>
  <c r="H1943" i="21"/>
  <c r="Q1942" i="21"/>
  <c r="P1942" i="21"/>
  <c r="O1942" i="21"/>
  <c r="J1943" i="21"/>
  <c r="K1943" i="21"/>
  <c r="M1943" i="21"/>
  <c r="I1943" i="21"/>
  <c r="H1944" i="21"/>
  <c r="L1943" i="21"/>
  <c r="O1943" i="21"/>
  <c r="P1943" i="21"/>
  <c r="Q1943" i="21"/>
  <c r="M1944" i="21"/>
  <c r="H1945" i="21"/>
  <c r="I1944" i="21"/>
  <c r="J1944" i="21"/>
  <c r="L1944" i="21"/>
  <c r="K1944" i="21"/>
  <c r="J1945" i="21"/>
  <c r="K1945" i="21"/>
  <c r="M1945" i="21"/>
  <c r="I1945" i="21"/>
  <c r="H1946" i="21"/>
  <c r="L1945" i="21"/>
  <c r="P1944" i="21"/>
  <c r="Q1944" i="21"/>
  <c r="O1944" i="21"/>
  <c r="Q1945" i="21"/>
  <c r="O1945" i="21"/>
  <c r="P1945" i="21"/>
  <c r="L1946" i="21"/>
  <c r="I1946" i="21"/>
  <c r="M1946" i="21"/>
  <c r="H1947" i="21"/>
  <c r="K1946" i="21"/>
  <c r="J1946" i="21"/>
  <c r="O1946" i="21"/>
  <c r="Q1946" i="21"/>
  <c r="P1946" i="21"/>
  <c r="K1947" i="21"/>
  <c r="J1947" i="21"/>
  <c r="I1947" i="21"/>
  <c r="M1947" i="21"/>
  <c r="L1947" i="21"/>
  <c r="H1948" i="21"/>
  <c r="P1947" i="21"/>
  <c r="Q1947" i="21"/>
  <c r="O1947" i="21"/>
  <c r="J1948" i="21"/>
  <c r="I1948" i="21"/>
  <c r="H1949" i="21"/>
  <c r="M1948" i="21"/>
  <c r="K1948" i="21"/>
  <c r="L1948" i="21"/>
  <c r="P1948" i="21"/>
  <c r="O1948" i="21"/>
  <c r="Q1948" i="21"/>
  <c r="H1950" i="21"/>
  <c r="I1949" i="21"/>
  <c r="M1949" i="21"/>
  <c r="J1949" i="21"/>
  <c r="L1949" i="21"/>
  <c r="K1949" i="21"/>
  <c r="K1950" i="21"/>
  <c r="M1950" i="21"/>
  <c r="H1951" i="21"/>
  <c r="J1950" i="21"/>
  <c r="I1950" i="21"/>
  <c r="L1950" i="21"/>
  <c r="O1949" i="21"/>
  <c r="Q1949" i="21"/>
  <c r="P1949" i="21"/>
  <c r="J1951" i="21"/>
  <c r="M1951" i="21"/>
  <c r="I1951" i="21"/>
  <c r="L1951" i="21"/>
  <c r="H1952" i="21"/>
  <c r="K1951" i="21"/>
  <c r="P1950" i="21"/>
  <c r="Q1950" i="21"/>
  <c r="O1950" i="21"/>
  <c r="O1951" i="21"/>
  <c r="Q1951" i="21"/>
  <c r="P1951" i="21"/>
  <c r="K1952" i="21"/>
  <c r="J1952" i="21"/>
  <c r="M1952" i="21"/>
  <c r="H1953" i="21"/>
  <c r="I1952" i="21"/>
  <c r="L1952" i="21"/>
  <c r="J1953" i="21"/>
  <c r="M1953" i="21"/>
  <c r="L1953" i="21"/>
  <c r="K1953" i="21"/>
  <c r="I1953" i="21"/>
  <c r="H1954" i="21"/>
  <c r="Q1952" i="21"/>
  <c r="P1952" i="21"/>
  <c r="O1952" i="21"/>
  <c r="Q1953" i="21"/>
  <c r="O1953" i="21"/>
  <c r="P1953" i="21"/>
  <c r="M1954" i="21"/>
  <c r="I1954" i="21"/>
  <c r="J1954" i="21"/>
  <c r="K1954" i="21"/>
  <c r="H1955" i="21"/>
  <c r="L1954" i="21"/>
  <c r="Q1954" i="21"/>
  <c r="O1954" i="21"/>
  <c r="P1954" i="21"/>
  <c r="I1955" i="21"/>
  <c r="L1955" i="21"/>
  <c r="H1956" i="21"/>
  <c r="J1955" i="21"/>
  <c r="M1955" i="21"/>
  <c r="K1955" i="21"/>
  <c r="Q1955" i="21"/>
  <c r="O1955" i="21"/>
  <c r="P1955" i="21"/>
  <c r="I1956" i="21"/>
  <c r="H1957" i="21"/>
  <c r="K1956" i="21"/>
  <c r="M1956" i="21"/>
  <c r="J1956" i="21"/>
  <c r="L1956" i="21"/>
  <c r="P1956" i="21"/>
  <c r="Q1956" i="21"/>
  <c r="O1956" i="21"/>
  <c r="H1958" i="21"/>
  <c r="K1957" i="21"/>
  <c r="J1957" i="21"/>
  <c r="I1957" i="21"/>
  <c r="M1957" i="21"/>
  <c r="L1957" i="21"/>
  <c r="J1958" i="21"/>
  <c r="H1959" i="21"/>
  <c r="I1958" i="21"/>
  <c r="K1958" i="21"/>
  <c r="L1958" i="21"/>
  <c r="M1958" i="21"/>
  <c r="O1957" i="21"/>
  <c r="Q1957" i="21"/>
  <c r="P1957" i="21"/>
  <c r="M1959" i="21"/>
  <c r="K1959" i="21"/>
  <c r="L1959" i="21"/>
  <c r="H1960" i="21"/>
  <c r="I1959" i="21"/>
  <c r="J1959" i="21"/>
  <c r="P1958" i="21"/>
  <c r="Q1958" i="21"/>
  <c r="O1958" i="21"/>
  <c r="L1960" i="21"/>
  <c r="I1960" i="21"/>
  <c r="K1960" i="21"/>
  <c r="H1961" i="21"/>
  <c r="J1960" i="21"/>
  <c r="M1960" i="21"/>
  <c r="P1959" i="21"/>
  <c r="O1959" i="21"/>
  <c r="Q1959" i="21"/>
  <c r="Q1960" i="21"/>
  <c r="O1960" i="21"/>
  <c r="P1960" i="21"/>
  <c r="K1961" i="21"/>
  <c r="I1961" i="21"/>
  <c r="H1962" i="21"/>
  <c r="L1961" i="21"/>
  <c r="M1961" i="21"/>
  <c r="J1961" i="21"/>
  <c r="P1961" i="21"/>
  <c r="Q1961" i="21"/>
  <c r="O1961" i="21"/>
  <c r="L1962" i="21"/>
  <c r="M1962" i="21"/>
  <c r="I1962" i="21"/>
  <c r="H1963" i="21"/>
  <c r="J1962" i="21"/>
  <c r="K1962" i="21"/>
  <c r="O1962" i="21"/>
  <c r="P1962" i="21"/>
  <c r="Q1962" i="21"/>
  <c r="K1963" i="21"/>
  <c r="H1964" i="21"/>
  <c r="M1963" i="21"/>
  <c r="I1963" i="21"/>
  <c r="L1963" i="21"/>
  <c r="J1963" i="21"/>
  <c r="M1964" i="21"/>
  <c r="K1964" i="21"/>
  <c r="H1965" i="21"/>
  <c r="L1964" i="21"/>
  <c r="I1964" i="21"/>
  <c r="J1964" i="21"/>
  <c r="Q1963" i="21"/>
  <c r="P1963" i="21"/>
  <c r="O1963" i="21"/>
  <c r="M1965" i="21"/>
  <c r="L1965" i="21"/>
  <c r="I1965" i="21"/>
  <c r="J1965" i="21"/>
  <c r="H1966" i="21"/>
  <c r="K1965" i="21"/>
  <c r="Q1964" i="21"/>
  <c r="O1964" i="21"/>
  <c r="P1964" i="21"/>
  <c r="O1965" i="21"/>
  <c r="P1965" i="21"/>
  <c r="Q1965" i="21"/>
  <c r="I1966" i="21"/>
  <c r="L1966" i="21"/>
  <c r="M1966" i="21"/>
  <c r="H1967" i="21"/>
  <c r="J1966" i="21"/>
  <c r="K1966" i="21"/>
  <c r="Q1966" i="21"/>
  <c r="P1966" i="21"/>
  <c r="O1966" i="21"/>
  <c r="M1967" i="21"/>
  <c r="J1967" i="21"/>
  <c r="I1967" i="21"/>
  <c r="L1967" i="21"/>
  <c r="H1968" i="21"/>
  <c r="K1967" i="21"/>
  <c r="P1967" i="21"/>
  <c r="O1967" i="21"/>
  <c r="Q1967" i="21"/>
  <c r="J1968" i="21"/>
  <c r="H1969" i="21"/>
  <c r="I1968" i="21"/>
  <c r="K1968" i="21"/>
  <c r="L1968" i="21"/>
  <c r="M1968" i="21"/>
  <c r="J1969" i="21"/>
  <c r="L1969" i="21"/>
  <c r="K1969" i="21"/>
  <c r="H1970" i="21"/>
  <c r="M1969" i="21"/>
  <c r="I1969" i="21"/>
  <c r="Q1968" i="21"/>
  <c r="P1968" i="21"/>
  <c r="O1968" i="21"/>
  <c r="K1970" i="21"/>
  <c r="H1971" i="21"/>
  <c r="M1970" i="21"/>
  <c r="J1970" i="21"/>
  <c r="I1970" i="21"/>
  <c r="L1970" i="21"/>
  <c r="O1969" i="21"/>
  <c r="Q1969" i="21"/>
  <c r="P1969" i="21"/>
  <c r="I1971" i="21"/>
  <c r="L1971" i="21"/>
  <c r="J1971" i="21"/>
  <c r="M1971" i="21"/>
  <c r="H1972" i="21"/>
  <c r="K1971" i="21"/>
  <c r="Q1970" i="21"/>
  <c r="O1970" i="21"/>
  <c r="P1970" i="21"/>
  <c r="O1971" i="21"/>
  <c r="Q1971" i="21"/>
  <c r="P1971" i="21"/>
  <c r="J1972" i="21"/>
  <c r="H1973" i="21"/>
  <c r="I1972" i="21"/>
  <c r="M1972" i="21"/>
  <c r="K1972" i="21"/>
  <c r="L1972" i="21"/>
  <c r="J1973" i="21"/>
  <c r="I1973" i="21"/>
  <c r="H1974" i="21"/>
  <c r="L1973" i="21"/>
  <c r="K1973" i="21"/>
  <c r="M1973" i="21"/>
  <c r="O1972" i="21"/>
  <c r="P1972" i="21"/>
  <c r="Q1972" i="21"/>
  <c r="Q1973" i="21"/>
  <c r="O1973" i="21"/>
  <c r="P1973" i="21"/>
  <c r="L1974" i="21"/>
  <c r="H1975" i="21"/>
  <c r="I1974" i="21"/>
  <c r="K1974" i="21"/>
  <c r="J1974" i="21"/>
  <c r="M1974" i="21"/>
  <c r="H1976" i="21"/>
  <c r="I1975" i="21"/>
  <c r="M1975" i="21"/>
  <c r="L1975" i="21"/>
  <c r="J1975" i="21"/>
  <c r="K1975" i="21"/>
  <c r="Q1974" i="21"/>
  <c r="P1974" i="21"/>
  <c r="O1974" i="21"/>
  <c r="H1977" i="21"/>
  <c r="I1976" i="21"/>
  <c r="M1976" i="21"/>
  <c r="J1976" i="21"/>
  <c r="L1976" i="21"/>
  <c r="K1976" i="21"/>
  <c r="O1975" i="21"/>
  <c r="P1975" i="21"/>
  <c r="Q1975" i="21"/>
  <c r="L1977" i="21"/>
  <c r="H1978" i="21"/>
  <c r="I1977" i="21"/>
  <c r="K1977" i="21"/>
  <c r="J1977" i="21"/>
  <c r="M1977" i="21"/>
  <c r="P1976" i="21"/>
  <c r="O1976" i="21"/>
  <c r="Q1976" i="21"/>
  <c r="I1978" i="21"/>
  <c r="H1979" i="21"/>
  <c r="L1978" i="21"/>
  <c r="K1978" i="21"/>
  <c r="J1978" i="21"/>
  <c r="M1978" i="21"/>
  <c r="Q1977" i="21"/>
  <c r="P1977" i="21"/>
  <c r="O1977" i="21"/>
  <c r="P1978" i="21"/>
  <c r="O1978" i="21"/>
  <c r="Q1978" i="21"/>
  <c r="I1979" i="21"/>
  <c r="H1980" i="21"/>
  <c r="L1979" i="21"/>
  <c r="K1979" i="21"/>
  <c r="M1979" i="21"/>
  <c r="J1979" i="21"/>
  <c r="Q1979" i="21"/>
  <c r="O1979" i="21"/>
  <c r="P1979" i="21"/>
  <c r="I1980" i="21"/>
  <c r="H1981" i="21"/>
  <c r="K1980" i="21"/>
  <c r="L1980" i="21"/>
  <c r="J1980" i="21"/>
  <c r="M1980" i="21"/>
  <c r="O1980" i="21"/>
  <c r="P1980" i="21"/>
  <c r="Q1980" i="21"/>
  <c r="I1981" i="21"/>
  <c r="K1981" i="21"/>
  <c r="J1981" i="21"/>
  <c r="M1981" i="21"/>
  <c r="L1981" i="21"/>
  <c r="H1982" i="21"/>
  <c r="O1981" i="21"/>
  <c r="P1981" i="21"/>
  <c r="Q1981" i="21"/>
  <c r="L1982" i="21"/>
  <c r="J1982" i="21"/>
  <c r="M1982" i="21"/>
  <c r="K1982" i="21"/>
  <c r="I1982" i="21"/>
  <c r="H1983" i="21"/>
  <c r="O1982" i="21"/>
  <c r="Q1982" i="21"/>
  <c r="P1982" i="21"/>
  <c r="M1983" i="21"/>
  <c r="K1983" i="21"/>
  <c r="I1983" i="21"/>
  <c r="L1983" i="21"/>
  <c r="H1984" i="21"/>
  <c r="J1983" i="21"/>
  <c r="O1983" i="21"/>
  <c r="P1983" i="21"/>
  <c r="Q1983" i="21"/>
  <c r="I1984" i="21"/>
  <c r="M1984" i="21"/>
  <c r="L1984" i="21"/>
  <c r="H1985" i="21"/>
  <c r="J1984" i="21"/>
  <c r="K1984" i="21"/>
  <c r="Q1984" i="21"/>
  <c r="O1984" i="21"/>
  <c r="P1984" i="21"/>
  <c r="M1985" i="21"/>
  <c r="K1985" i="21"/>
  <c r="L1985" i="21"/>
  <c r="I1985" i="21"/>
  <c r="H1986" i="21"/>
  <c r="J1985" i="21"/>
  <c r="Q1985" i="21"/>
  <c r="P1985" i="21"/>
  <c r="O1985" i="21"/>
  <c r="M1986" i="21"/>
  <c r="K1986" i="21"/>
  <c r="I1986" i="21"/>
  <c r="L1986" i="21"/>
  <c r="J1986" i="21"/>
  <c r="H1987" i="21"/>
  <c r="O1986" i="21"/>
  <c r="Q1986" i="21"/>
  <c r="P1986" i="21"/>
  <c r="L1987" i="21"/>
  <c r="H1988" i="21"/>
  <c r="K1987" i="21"/>
  <c r="M1987" i="21"/>
  <c r="J1987" i="21"/>
  <c r="I1987" i="21"/>
  <c r="M1988" i="21"/>
  <c r="J1988" i="21"/>
  <c r="K1988" i="21"/>
  <c r="I1988" i="21"/>
  <c r="L1988" i="21"/>
  <c r="H1989" i="21"/>
  <c r="Q1987" i="21"/>
  <c r="O1987" i="21"/>
  <c r="P1987" i="21"/>
  <c r="Q1988" i="21"/>
  <c r="P1988" i="21"/>
  <c r="O1988" i="21"/>
  <c r="I1989" i="21"/>
  <c r="L1989" i="21"/>
  <c r="H1990" i="21"/>
  <c r="K1989" i="21"/>
  <c r="J1989" i="21"/>
  <c r="M1989" i="21"/>
  <c r="Q1989" i="21"/>
  <c r="P1989" i="21"/>
  <c r="O1989" i="21"/>
  <c r="L1990" i="21"/>
  <c r="J1990" i="21"/>
  <c r="K1990" i="21"/>
  <c r="H1991" i="21"/>
  <c r="M1990" i="21"/>
  <c r="I1990" i="21"/>
  <c r="M1991" i="21"/>
  <c r="H1992" i="21"/>
  <c r="J1991" i="21"/>
  <c r="I1991" i="21"/>
  <c r="L1991" i="21"/>
  <c r="K1991" i="21"/>
  <c r="Q1990" i="21"/>
  <c r="O1990" i="21"/>
  <c r="P1990" i="21"/>
  <c r="H1993" i="21"/>
  <c r="I1992" i="21"/>
  <c r="K1992" i="21"/>
  <c r="M1992" i="21"/>
  <c r="L1992" i="21"/>
  <c r="J1992" i="21"/>
  <c r="P1991" i="21"/>
  <c r="O1991" i="21"/>
  <c r="Q1991" i="21"/>
  <c r="I1993" i="21"/>
  <c r="J1993" i="21"/>
  <c r="H1994" i="21"/>
  <c r="L1993" i="21"/>
  <c r="K1993" i="21"/>
  <c r="M1993" i="21"/>
  <c r="O1992" i="21"/>
  <c r="Q1992" i="21"/>
  <c r="P1992" i="21"/>
  <c r="P1993" i="21"/>
  <c r="Q1993" i="21"/>
  <c r="O1993" i="21"/>
  <c r="M1994" i="21"/>
  <c r="H1995" i="21"/>
  <c r="L1994" i="21"/>
  <c r="I1994" i="21"/>
  <c r="K1994" i="21"/>
  <c r="J1994" i="21"/>
  <c r="K1995" i="21"/>
  <c r="I1995" i="21"/>
  <c r="M1995" i="21"/>
  <c r="H1996" i="21"/>
  <c r="J1995" i="21"/>
  <c r="L1995" i="21"/>
  <c r="Q1994" i="21"/>
  <c r="P1994" i="21"/>
  <c r="O1994" i="21"/>
  <c r="O1995" i="21"/>
  <c r="P1995" i="21"/>
  <c r="Q1995" i="21"/>
  <c r="M1996" i="21"/>
  <c r="H1997" i="21"/>
  <c r="K1996" i="21"/>
  <c r="J1996" i="21"/>
  <c r="L1996" i="21"/>
  <c r="I1996" i="21"/>
  <c r="L1997" i="21"/>
  <c r="I1997" i="21"/>
  <c r="M1997" i="21"/>
  <c r="K1997" i="21"/>
  <c r="J1997" i="21"/>
  <c r="H1998" i="21"/>
  <c r="P1996" i="21"/>
  <c r="O1996" i="21"/>
  <c r="Q1996" i="21"/>
  <c r="P1997" i="21"/>
  <c r="O1997" i="21"/>
  <c r="Q1997" i="21"/>
  <c r="H1999" i="21"/>
  <c r="I1998" i="21"/>
  <c r="J1998" i="21"/>
  <c r="L1998" i="21"/>
  <c r="M1998" i="21"/>
  <c r="K1998" i="21"/>
  <c r="H2000" i="21"/>
  <c r="I1999" i="21"/>
  <c r="J1999" i="21"/>
  <c r="K1999" i="21"/>
  <c r="M1999" i="21"/>
  <c r="L1999" i="21"/>
  <c r="P1998" i="21"/>
  <c r="O1998" i="21"/>
  <c r="Q1998" i="21"/>
  <c r="I2000" i="21"/>
  <c r="L2000" i="21"/>
  <c r="K2000" i="21"/>
  <c r="J2000" i="21"/>
  <c r="M2000" i="21"/>
  <c r="H2001" i="21"/>
  <c r="O1999" i="21"/>
  <c r="P1999" i="21"/>
  <c r="Q1999" i="21"/>
  <c r="O2000" i="21"/>
  <c r="Q2000" i="21"/>
  <c r="P2000" i="21"/>
  <c r="I2001" i="21"/>
  <c r="L2001" i="21"/>
  <c r="J2001" i="21"/>
  <c r="H2002" i="21"/>
  <c r="K2001" i="21"/>
  <c r="M2001" i="21"/>
  <c r="P2001" i="21"/>
  <c r="O2001" i="21"/>
  <c r="Q2001" i="21"/>
  <c r="M2002" i="21"/>
  <c r="K2002" i="21"/>
  <c r="L2002" i="21"/>
  <c r="H2003" i="21"/>
  <c r="J2002" i="21"/>
  <c r="I2002" i="21"/>
  <c r="J2003" i="21"/>
  <c r="K2003" i="21"/>
  <c r="H2004" i="21"/>
  <c r="L2003" i="21"/>
  <c r="M2003" i="21"/>
  <c r="I2003" i="21"/>
  <c r="O2002" i="21"/>
  <c r="P2002" i="21"/>
  <c r="Q2002" i="21"/>
  <c r="K2004" i="21"/>
  <c r="J2004" i="21"/>
  <c r="M2004" i="21"/>
  <c r="I2004" i="21"/>
  <c r="H2005" i="21"/>
  <c r="L2004" i="21"/>
  <c r="Q2003" i="21"/>
  <c r="O2003" i="21"/>
  <c r="P2003" i="21"/>
  <c r="Q2004" i="21"/>
  <c r="O2004" i="21"/>
  <c r="P2004" i="21"/>
  <c r="M2005" i="21"/>
  <c r="L2005" i="21"/>
  <c r="J2005" i="21"/>
  <c r="H2006" i="21"/>
  <c r="I2005" i="21"/>
  <c r="K2005" i="21"/>
  <c r="I2006" i="21"/>
  <c r="K2006" i="21"/>
  <c r="L2006" i="21"/>
  <c r="J2006" i="21"/>
  <c r="M2006" i="21"/>
  <c r="H2007" i="21"/>
  <c r="O2005" i="21"/>
  <c r="P2005" i="21"/>
  <c r="Q2005" i="21"/>
  <c r="Q2006" i="21"/>
  <c r="O2006" i="21"/>
  <c r="P2006" i="21"/>
  <c r="I2007" i="21"/>
  <c r="J2007" i="21"/>
  <c r="K2007" i="21"/>
  <c r="M2007" i="21"/>
  <c r="L2007" i="21"/>
  <c r="H2008" i="21"/>
  <c r="O2007" i="21"/>
  <c r="Q2007" i="21"/>
  <c r="P2007" i="21"/>
  <c r="J2008" i="21"/>
  <c r="K2008" i="21"/>
  <c r="L2008" i="21"/>
  <c r="I2008" i="21"/>
  <c r="H2009" i="21"/>
  <c r="M2008" i="21"/>
  <c r="O2008" i="21"/>
  <c r="P2008" i="21"/>
  <c r="Q2008" i="21"/>
  <c r="J2009" i="21"/>
  <c r="L2009" i="21"/>
  <c r="I2009" i="21"/>
  <c r="M2009" i="21"/>
  <c r="H2010" i="21"/>
  <c r="K2009" i="21"/>
  <c r="Q2009" i="21"/>
  <c r="O2009" i="21"/>
  <c r="P2009" i="21"/>
  <c r="H2011" i="21"/>
  <c r="I2010" i="21"/>
  <c r="L2010" i="21"/>
  <c r="K2010" i="21"/>
  <c r="J2010" i="21"/>
  <c r="M2010" i="21"/>
  <c r="J2011" i="21"/>
  <c r="I2011" i="21"/>
  <c r="L2011" i="21"/>
  <c r="K2011" i="21"/>
  <c r="H2012" i="21"/>
  <c r="M2011" i="21"/>
  <c r="P2010" i="21"/>
  <c r="O2010" i="21"/>
  <c r="Q2010" i="21"/>
  <c r="Q2011" i="21"/>
  <c r="O2011" i="21"/>
  <c r="P2011" i="21"/>
  <c r="M2012" i="21"/>
  <c r="H2013" i="21"/>
  <c r="L2012" i="21"/>
  <c r="J2012" i="21"/>
  <c r="I2012" i="21"/>
  <c r="K2012" i="21"/>
  <c r="H2014" i="21"/>
  <c r="L2013" i="21"/>
  <c r="K2013" i="21"/>
  <c r="I2013" i="21"/>
  <c r="M2013" i="21"/>
  <c r="J2013" i="21"/>
  <c r="P2012" i="21"/>
  <c r="Q2012" i="21"/>
  <c r="O2012" i="21"/>
  <c r="J2014" i="21"/>
  <c r="L2014" i="21"/>
  <c r="H2015" i="21"/>
  <c r="I2014" i="21"/>
  <c r="K2014" i="21"/>
  <c r="M2014" i="21"/>
  <c r="Q2013" i="21"/>
  <c r="P2013" i="21"/>
  <c r="O2013" i="21"/>
  <c r="K2015" i="21"/>
  <c r="L2015" i="21"/>
  <c r="H2016" i="21"/>
  <c r="I2015" i="21"/>
  <c r="M2015" i="21"/>
  <c r="J2015" i="21"/>
  <c r="P2014" i="21"/>
  <c r="O2014" i="21"/>
  <c r="Q2014" i="21"/>
  <c r="I2016" i="21"/>
  <c r="H2017" i="21"/>
  <c r="J2016" i="21"/>
  <c r="M2016" i="21"/>
  <c r="L2016" i="21"/>
  <c r="K2016" i="21"/>
  <c r="Q2015" i="21"/>
  <c r="O2015" i="21"/>
  <c r="P2015" i="21"/>
  <c r="P2016" i="21"/>
  <c r="Q2016" i="21"/>
  <c r="O2016" i="21"/>
  <c r="J2017" i="21"/>
  <c r="L2017" i="21"/>
  <c r="M2017" i="21"/>
  <c r="H2018" i="21"/>
  <c r="K2017" i="21"/>
  <c r="I2017" i="21"/>
  <c r="K2018" i="21"/>
  <c r="H2019" i="21"/>
  <c r="J2018" i="21"/>
  <c r="M2018" i="21"/>
  <c r="I2018" i="21"/>
  <c r="L2018" i="21"/>
  <c r="Q2017" i="21"/>
  <c r="P2017" i="21"/>
  <c r="O2017" i="21"/>
  <c r="J2019" i="21"/>
  <c r="M2019" i="21"/>
  <c r="L2019" i="21"/>
  <c r="H2020" i="21"/>
  <c r="K2019" i="21"/>
  <c r="I2019" i="21"/>
  <c r="O2018" i="21"/>
  <c r="Q2018" i="21"/>
  <c r="P2018" i="21"/>
  <c r="J2020" i="21"/>
  <c r="I2020" i="21"/>
  <c r="M2020" i="21"/>
  <c r="H2021" i="21"/>
  <c r="L2020" i="21"/>
  <c r="K2020" i="21"/>
  <c r="O2019" i="21"/>
  <c r="Q2019" i="21"/>
  <c r="P2019" i="21"/>
  <c r="O2020" i="21"/>
  <c r="Q2020" i="21"/>
  <c r="P2020" i="21"/>
  <c r="M2021" i="21"/>
  <c r="K2021" i="21"/>
  <c r="L2021" i="21"/>
  <c r="H2022" i="21"/>
  <c r="J2021" i="21"/>
  <c r="I2021" i="21"/>
  <c r="H2023" i="21"/>
  <c r="J2022" i="21"/>
  <c r="K2022" i="21"/>
  <c r="L2022" i="21"/>
  <c r="M2022" i="21"/>
  <c r="I2022" i="21"/>
  <c r="O2021" i="21"/>
  <c r="P2021" i="21"/>
  <c r="Q2021" i="21"/>
  <c r="J2023" i="21"/>
  <c r="I2023" i="21"/>
  <c r="H2024" i="21"/>
  <c r="K2023" i="21"/>
  <c r="L2023" i="21"/>
  <c r="M2023" i="21"/>
  <c r="Q2022" i="21"/>
  <c r="P2022" i="21"/>
  <c r="O2022" i="21"/>
  <c r="Q2023" i="21"/>
  <c r="P2023" i="21"/>
  <c r="O2023" i="21"/>
  <c r="L2024" i="21"/>
  <c r="M2024" i="21"/>
  <c r="H2025" i="21"/>
  <c r="K2024" i="21"/>
  <c r="I2024" i="21"/>
  <c r="J2024" i="21"/>
  <c r="M2025" i="21"/>
  <c r="K2025" i="21"/>
  <c r="J2025" i="21"/>
  <c r="I2025" i="21"/>
  <c r="H2026" i="21"/>
  <c r="L2025" i="21"/>
  <c r="O2024" i="21"/>
  <c r="P2024" i="21"/>
  <c r="Q2024" i="21"/>
  <c r="O2025" i="21"/>
  <c r="Q2025" i="21"/>
  <c r="P2025" i="21"/>
  <c r="L2026" i="21"/>
  <c r="K2026" i="21"/>
  <c r="M2026" i="21"/>
  <c r="I2026" i="21"/>
  <c r="H2027" i="21"/>
  <c r="J2026" i="21"/>
  <c r="O2026" i="21"/>
  <c r="Q2026" i="21"/>
  <c r="P2026" i="21"/>
  <c r="M2027" i="21"/>
  <c r="H2028" i="21"/>
  <c r="I2027" i="21"/>
  <c r="J2027" i="21"/>
  <c r="K2027" i="21"/>
  <c r="L2027" i="21"/>
  <c r="J2028" i="21"/>
  <c r="I2028" i="21"/>
  <c r="M2028" i="21"/>
  <c r="H2029" i="21"/>
  <c r="L2028" i="21"/>
  <c r="K2028" i="21"/>
  <c r="Q2027" i="21"/>
  <c r="P2027" i="21"/>
  <c r="O2027" i="21"/>
  <c r="O2028" i="21"/>
  <c r="P2028" i="21"/>
  <c r="Q2028" i="21"/>
  <c r="K2029" i="21"/>
  <c r="L2029" i="21"/>
  <c r="J2029" i="21"/>
  <c r="I2029" i="21"/>
  <c r="M2029" i="21"/>
  <c r="H2030" i="21"/>
  <c r="O2029" i="21"/>
  <c r="P2029" i="21"/>
  <c r="Q2029" i="21"/>
  <c r="K2030" i="21"/>
  <c r="H2031" i="21"/>
  <c r="M2030" i="21"/>
  <c r="J2030" i="21"/>
  <c r="I2030" i="21"/>
  <c r="L2030" i="21"/>
  <c r="J2031" i="21"/>
  <c r="M2031" i="21"/>
  <c r="H2032" i="21"/>
  <c r="K2031" i="21"/>
  <c r="I2031" i="21"/>
  <c r="L2031" i="21"/>
  <c r="P2030" i="21"/>
  <c r="O2030" i="21"/>
  <c r="Q2030" i="21"/>
  <c r="I2032" i="21"/>
  <c r="L2032" i="21"/>
  <c r="H2033" i="21"/>
  <c r="J2032" i="21"/>
  <c r="M2032" i="21"/>
  <c r="K2032" i="21"/>
  <c r="O2031" i="21"/>
  <c r="P2031" i="21"/>
  <c r="Q2031" i="21"/>
  <c r="Q2032" i="21"/>
  <c r="P2032" i="21"/>
  <c r="O2032" i="21"/>
  <c r="L2033" i="21"/>
  <c r="K2033" i="21"/>
  <c r="J2033" i="21"/>
  <c r="M2033" i="21"/>
  <c r="H2034" i="21"/>
  <c r="I2033" i="21"/>
  <c r="K2034" i="21"/>
  <c r="L2034" i="21"/>
  <c r="J2034" i="21"/>
  <c r="H2035" i="21"/>
  <c r="M2034" i="21"/>
  <c r="I2034" i="21"/>
  <c r="P2033" i="21"/>
  <c r="O2033" i="21"/>
  <c r="Q2033" i="21"/>
  <c r="M2035" i="21"/>
  <c r="I2035" i="21"/>
  <c r="J2035" i="21"/>
  <c r="L2035" i="21"/>
  <c r="H2036" i="21"/>
  <c r="K2035" i="21"/>
  <c r="O2034" i="21"/>
  <c r="Q2034" i="21"/>
  <c r="P2034" i="21"/>
  <c r="O2035" i="21"/>
  <c r="P2035" i="21"/>
  <c r="Q2035" i="21"/>
  <c r="M2036" i="21"/>
  <c r="H2037" i="21"/>
  <c r="K2036" i="21"/>
  <c r="J2036" i="21"/>
  <c r="I2036" i="21"/>
  <c r="L2036" i="21"/>
  <c r="M2037" i="21"/>
  <c r="K2037" i="21"/>
  <c r="J2037" i="21"/>
  <c r="L2037" i="21"/>
  <c r="H2038" i="21"/>
  <c r="I2037" i="21"/>
  <c r="P2036" i="21"/>
  <c r="O2036" i="21"/>
  <c r="Q2036" i="21"/>
  <c r="J2038" i="21"/>
  <c r="L2038" i="21"/>
  <c r="M2038" i="21"/>
  <c r="H2039" i="21"/>
  <c r="I2038" i="21"/>
  <c r="K2038" i="21"/>
  <c r="O2037" i="21"/>
  <c r="P2037" i="21"/>
  <c r="Q2037" i="21"/>
  <c r="M2039" i="21"/>
  <c r="J2039" i="21"/>
  <c r="L2039" i="21"/>
  <c r="H2040" i="21"/>
  <c r="I2039" i="21"/>
  <c r="K2039" i="21"/>
  <c r="P2038" i="21"/>
  <c r="Q2038" i="21"/>
  <c r="O2038" i="21"/>
  <c r="J2040" i="21"/>
  <c r="H2041" i="21"/>
  <c r="L2040" i="21"/>
  <c r="M2040" i="21"/>
  <c r="I2040" i="21"/>
  <c r="K2040" i="21"/>
  <c r="P2039" i="21"/>
  <c r="Q2039" i="21"/>
  <c r="O2039" i="21"/>
  <c r="H2042" i="21"/>
  <c r="L2041" i="21"/>
  <c r="M2041" i="21"/>
  <c r="I2041" i="21"/>
  <c r="K2041" i="21"/>
  <c r="J2041" i="21"/>
  <c r="O2040" i="21"/>
  <c r="Q2040" i="21"/>
  <c r="P2040" i="21"/>
  <c r="L2042" i="21"/>
  <c r="J2042" i="21"/>
  <c r="H2043" i="21"/>
  <c r="K2042" i="21"/>
  <c r="I2042" i="21"/>
  <c r="M2042" i="21"/>
  <c r="P2041" i="21"/>
  <c r="Q2041" i="21"/>
  <c r="O2041" i="21"/>
  <c r="M2043" i="21"/>
  <c r="H2044" i="21"/>
  <c r="L2043" i="21"/>
  <c r="K2043" i="21"/>
  <c r="J2043" i="21"/>
  <c r="I2043" i="21"/>
  <c r="Q2042" i="21"/>
  <c r="P2042" i="21"/>
  <c r="O2042" i="21"/>
  <c r="H2045" i="21"/>
  <c r="L2044" i="21"/>
  <c r="K2044" i="21"/>
  <c r="I2044" i="21"/>
  <c r="M2044" i="21"/>
  <c r="J2044" i="21"/>
  <c r="P2043" i="21"/>
  <c r="Q2043" i="21"/>
  <c r="O2043" i="21"/>
  <c r="H2046" i="21"/>
  <c r="K2045" i="21"/>
  <c r="J2045" i="21"/>
  <c r="I2045" i="21"/>
  <c r="L2045" i="21"/>
  <c r="M2045" i="21"/>
  <c r="Q2044" i="21"/>
  <c r="P2044" i="21"/>
  <c r="O2044" i="21"/>
  <c r="L2046" i="21"/>
  <c r="H2047" i="21"/>
  <c r="J2046" i="21"/>
  <c r="M2046" i="21"/>
  <c r="I2046" i="21"/>
  <c r="K2046" i="21"/>
  <c r="Q2045" i="21"/>
  <c r="P2045" i="21"/>
  <c r="O2045" i="21"/>
  <c r="I2047" i="21"/>
  <c r="J2047" i="21"/>
  <c r="L2047" i="21"/>
  <c r="H2048" i="21"/>
  <c r="K2047" i="21"/>
  <c r="M2047" i="21"/>
  <c r="O2046" i="21"/>
  <c r="P2046" i="21"/>
  <c r="Q2046" i="21"/>
  <c r="P2047" i="21"/>
  <c r="O2047" i="21"/>
  <c r="Q2047" i="21"/>
  <c r="K2048" i="21"/>
  <c r="L2048" i="21"/>
  <c r="M2048" i="21"/>
  <c r="H2049" i="21"/>
  <c r="J2048" i="21"/>
  <c r="I2048" i="21"/>
  <c r="H2050" i="21"/>
  <c r="I2049" i="21"/>
  <c r="M2049" i="21"/>
  <c r="K2049" i="21"/>
  <c r="J2049" i="21"/>
  <c r="L2049" i="21"/>
  <c r="P2048" i="21"/>
  <c r="Q2048" i="21"/>
  <c r="O2048" i="21"/>
  <c r="H2051" i="21"/>
  <c r="J2050" i="21"/>
  <c r="M2050" i="21"/>
  <c r="K2050" i="21"/>
  <c r="I2050" i="21"/>
  <c r="L2050" i="21"/>
  <c r="P2049" i="21"/>
  <c r="O2049" i="21"/>
  <c r="Q2049" i="21"/>
  <c r="L2051" i="21"/>
  <c r="K2051" i="21"/>
  <c r="I2051" i="21"/>
  <c r="J2051" i="21"/>
  <c r="H2052" i="21"/>
  <c r="M2051" i="21"/>
  <c r="Q2050" i="21"/>
  <c r="O2050" i="21"/>
  <c r="P2050" i="21"/>
  <c r="O2051" i="21"/>
  <c r="Q2051" i="21"/>
  <c r="P2051" i="21"/>
  <c r="L2052" i="21"/>
  <c r="J2052" i="21"/>
  <c r="M2052" i="21"/>
  <c r="H2053" i="21"/>
  <c r="I2052" i="21"/>
  <c r="K2052" i="21"/>
  <c r="I2053" i="21"/>
  <c r="L2053" i="21"/>
  <c r="M2053" i="21"/>
  <c r="K2053" i="21"/>
  <c r="H2054" i="21"/>
  <c r="J2053" i="21"/>
  <c r="P2052" i="21"/>
  <c r="O2052" i="21"/>
  <c r="Q2052" i="21"/>
  <c r="P2053" i="21"/>
  <c r="Q2053" i="21"/>
  <c r="O2053" i="21"/>
  <c r="M2054" i="21"/>
  <c r="H2055" i="21"/>
  <c r="K2054" i="21"/>
  <c r="J2054" i="21"/>
  <c r="L2054" i="21"/>
  <c r="I2054" i="21"/>
  <c r="L2055" i="21"/>
  <c r="I2055" i="21"/>
  <c r="J2055" i="21"/>
  <c r="H2056" i="21"/>
  <c r="M2055" i="21"/>
  <c r="K2055" i="21"/>
  <c r="P2054" i="21"/>
  <c r="Q2054" i="21"/>
  <c r="O2054" i="21"/>
  <c r="Q2055" i="21"/>
  <c r="P2055" i="21"/>
  <c r="O2055" i="21"/>
  <c r="I2056" i="21"/>
  <c r="H2057" i="21"/>
  <c r="M2056" i="21"/>
  <c r="L2056" i="21"/>
  <c r="K2056" i="21"/>
  <c r="J2056" i="21"/>
  <c r="P2056" i="21"/>
  <c r="Q2056" i="21"/>
  <c r="O2056" i="21"/>
  <c r="H2058" i="21"/>
  <c r="M2057" i="21"/>
  <c r="L2057" i="21"/>
  <c r="I2057" i="21"/>
  <c r="J2057" i="21"/>
  <c r="K2057" i="21"/>
  <c r="J2058" i="21"/>
  <c r="L2058" i="21"/>
  <c r="I2058" i="21"/>
  <c r="H2059" i="21"/>
  <c r="K2058" i="21"/>
  <c r="M2058" i="21"/>
  <c r="O2057" i="21"/>
  <c r="P2057" i="21"/>
  <c r="Q2057" i="21"/>
  <c r="O2058" i="21"/>
  <c r="P2058" i="21"/>
  <c r="Q2058" i="21"/>
  <c r="L2059" i="21"/>
  <c r="I2059" i="21"/>
  <c r="J2059" i="21"/>
  <c r="K2059" i="21"/>
  <c r="M2059" i="21"/>
  <c r="H2060" i="21"/>
  <c r="Q2059" i="21"/>
  <c r="O2059" i="21"/>
  <c r="P2059" i="21"/>
  <c r="L2060" i="21"/>
  <c r="M2060" i="21"/>
  <c r="I2060" i="21"/>
  <c r="K2060" i="21"/>
  <c r="J2060" i="21"/>
  <c r="H2061" i="21"/>
  <c r="O2060" i="21"/>
  <c r="Q2060" i="21"/>
  <c r="P2060" i="21"/>
  <c r="L2061" i="21"/>
  <c r="H2062" i="21"/>
  <c r="M2061" i="21"/>
  <c r="I2061" i="21"/>
  <c r="K2061" i="21"/>
  <c r="J2061" i="21"/>
  <c r="K2062" i="21"/>
  <c r="L2062" i="21"/>
  <c r="J2062" i="21"/>
  <c r="I2062" i="21"/>
  <c r="M2062" i="21"/>
  <c r="H2063" i="21"/>
  <c r="O2061" i="21"/>
  <c r="P2061" i="21"/>
  <c r="Q2061" i="21"/>
  <c r="O2062" i="21"/>
  <c r="Q2062" i="21"/>
  <c r="P2062" i="21"/>
  <c r="K2063" i="21"/>
  <c r="M2063" i="21"/>
  <c r="J2063" i="21"/>
  <c r="L2063" i="21"/>
  <c r="H2064" i="21"/>
  <c r="I2063" i="21"/>
  <c r="H2065" i="21"/>
  <c r="L2064" i="21"/>
  <c r="K2064" i="21"/>
  <c r="J2064" i="21"/>
  <c r="M2064" i="21"/>
  <c r="I2064" i="21"/>
  <c r="Q2063" i="21"/>
  <c r="P2063" i="21"/>
  <c r="O2063" i="21"/>
  <c r="J2065" i="21"/>
  <c r="I2065" i="21"/>
  <c r="K2065" i="21"/>
  <c r="L2065" i="21"/>
  <c r="H2066" i="21"/>
  <c r="M2065" i="21"/>
  <c r="P2064" i="21"/>
  <c r="O2064" i="21"/>
  <c r="Q2064" i="21"/>
  <c r="P2065" i="21"/>
  <c r="Q2065" i="21"/>
  <c r="O2065" i="21"/>
  <c r="I2066" i="21"/>
  <c r="J2066" i="21"/>
  <c r="M2066" i="21"/>
  <c r="L2066" i="21"/>
  <c r="H2067" i="21"/>
  <c r="K2066" i="21"/>
  <c r="Q2066" i="21"/>
  <c r="P2066" i="21"/>
  <c r="O2066" i="21"/>
  <c r="H2068" i="21"/>
  <c r="I2067" i="21"/>
  <c r="J2067" i="21"/>
  <c r="M2067" i="21"/>
  <c r="K2067" i="21"/>
  <c r="L2067" i="21"/>
  <c r="L2068" i="21"/>
  <c r="J2068" i="21"/>
  <c r="M2068" i="21"/>
  <c r="H2069" i="21"/>
  <c r="K2068" i="21"/>
  <c r="I2068" i="21"/>
  <c r="P2067" i="21"/>
  <c r="O2067" i="21"/>
  <c r="Q2067" i="21"/>
  <c r="I2069" i="21"/>
  <c r="J2069" i="21"/>
  <c r="L2069" i="21"/>
  <c r="H2070" i="21"/>
  <c r="K2069" i="21"/>
  <c r="M2069" i="21"/>
  <c r="O2068" i="21"/>
  <c r="Q2068" i="21"/>
  <c r="P2068" i="21"/>
  <c r="Q2069" i="21"/>
  <c r="P2069" i="21"/>
  <c r="O2069" i="21"/>
  <c r="K2070" i="21"/>
  <c r="I2070" i="21"/>
  <c r="J2070" i="21"/>
  <c r="M2070" i="21"/>
  <c r="L2070" i="21"/>
  <c r="H2071" i="21"/>
  <c r="O2070" i="21"/>
  <c r="Q2070" i="21"/>
  <c r="P2070" i="21"/>
  <c r="J2071" i="21"/>
  <c r="I2071" i="21"/>
  <c r="K2071" i="21"/>
  <c r="H2072" i="21"/>
  <c r="M2071" i="21"/>
  <c r="L2071" i="21"/>
  <c r="O2071" i="21"/>
  <c r="Q2071" i="21"/>
  <c r="P2071" i="21"/>
  <c r="I2072" i="21"/>
  <c r="H2073" i="21"/>
  <c r="L2072" i="21"/>
  <c r="J2072" i="21"/>
  <c r="K2072" i="21"/>
  <c r="M2072" i="21"/>
  <c r="P2072" i="21"/>
  <c r="O2072" i="21"/>
  <c r="Q2072" i="21"/>
  <c r="L2073" i="21"/>
  <c r="H2074" i="21"/>
  <c r="M2073" i="21"/>
  <c r="K2073" i="21"/>
  <c r="I2073" i="21"/>
  <c r="J2073" i="21"/>
  <c r="H2075" i="21"/>
  <c r="L2074" i="21"/>
  <c r="I2074" i="21"/>
  <c r="K2074" i="21"/>
  <c r="J2074" i="21"/>
  <c r="M2074" i="21"/>
  <c r="Q2073" i="21"/>
  <c r="P2073" i="21"/>
  <c r="O2073" i="21"/>
  <c r="M2075" i="21"/>
  <c r="J2075" i="21"/>
  <c r="I2075" i="21"/>
  <c r="L2075" i="21"/>
  <c r="H2076" i="21"/>
  <c r="K2075" i="21"/>
  <c r="Q2074" i="21"/>
  <c r="P2074" i="21"/>
  <c r="O2074" i="21"/>
  <c r="P2075" i="21"/>
  <c r="Q2075" i="21"/>
  <c r="O2075" i="21"/>
  <c r="K2076" i="21"/>
  <c r="I2076" i="21"/>
  <c r="M2076" i="21"/>
  <c r="L2076" i="21"/>
  <c r="J2076" i="21"/>
  <c r="H2077" i="21"/>
  <c r="Q2076" i="21"/>
  <c r="P2076" i="21"/>
  <c r="O2076" i="21"/>
  <c r="I2077" i="21"/>
  <c r="H2078" i="21"/>
  <c r="L2077" i="21"/>
  <c r="K2077" i="21"/>
  <c r="J2077" i="21"/>
  <c r="M2077" i="21"/>
  <c r="P2077" i="21"/>
  <c r="Q2077" i="21"/>
  <c r="O2077" i="21"/>
  <c r="I2078" i="21"/>
  <c r="M2078" i="21"/>
  <c r="L2078" i="21"/>
  <c r="K2078" i="21"/>
  <c r="H2079" i="21"/>
  <c r="J2078" i="21"/>
  <c r="P2078" i="21"/>
  <c r="O2078" i="21"/>
  <c r="Q2078" i="21"/>
  <c r="H2080" i="21"/>
  <c r="I2079" i="21"/>
  <c r="M2079" i="21"/>
  <c r="J2079" i="21"/>
  <c r="K2079" i="21"/>
  <c r="L2079" i="21"/>
  <c r="H2081" i="21"/>
  <c r="I2080" i="21"/>
  <c r="J2080" i="21"/>
  <c r="M2080" i="21"/>
  <c r="K2080" i="21"/>
  <c r="L2080" i="21"/>
  <c r="P2079" i="21"/>
  <c r="Q2079" i="21"/>
  <c r="O2079" i="21"/>
  <c r="M2081" i="21"/>
  <c r="K2081" i="21"/>
  <c r="I2081" i="21"/>
  <c r="L2081" i="21"/>
  <c r="H2082" i="21"/>
  <c r="J2081" i="21"/>
  <c r="O2080" i="21"/>
  <c r="Q2080" i="21"/>
  <c r="P2080" i="21"/>
  <c r="O2081" i="21"/>
  <c r="P2081" i="21"/>
  <c r="Q2081" i="21"/>
  <c r="H2083" i="21"/>
  <c r="I2082" i="21"/>
  <c r="L2082" i="21"/>
  <c r="J2082" i="21"/>
  <c r="M2082" i="21"/>
  <c r="K2082" i="21"/>
  <c r="J2083" i="21"/>
  <c r="M2083" i="21"/>
  <c r="L2083" i="21"/>
  <c r="K2083" i="21"/>
  <c r="H2084" i="21"/>
  <c r="I2083" i="21"/>
  <c r="Q2082" i="21"/>
  <c r="O2082" i="21"/>
  <c r="P2082" i="21"/>
  <c r="H2085" i="21"/>
  <c r="I2084" i="21"/>
  <c r="L2084" i="21"/>
  <c r="J2084" i="21"/>
  <c r="M2084" i="21"/>
  <c r="K2084" i="21"/>
  <c r="P2083" i="21"/>
  <c r="Q2083" i="21"/>
  <c r="O2083" i="21"/>
  <c r="K2085" i="21"/>
  <c r="M2085" i="21"/>
  <c r="H2086" i="21"/>
  <c r="I2085" i="21"/>
  <c r="J2085" i="21"/>
  <c r="L2085" i="21"/>
  <c r="O2084" i="21"/>
  <c r="P2084" i="21"/>
  <c r="Q2084" i="21"/>
  <c r="I2086" i="21"/>
  <c r="M2086" i="21"/>
  <c r="L2086" i="21"/>
  <c r="K2086" i="21"/>
  <c r="J2086" i="21"/>
  <c r="H2087" i="21"/>
  <c r="Q2085" i="21"/>
  <c r="P2085" i="21"/>
  <c r="O2085" i="21"/>
  <c r="Q2086" i="21"/>
  <c r="P2086" i="21"/>
  <c r="O2086" i="21"/>
  <c r="I2087" i="21"/>
  <c r="L2087" i="21"/>
  <c r="M2087" i="21"/>
  <c r="K2087" i="21"/>
  <c r="H2088" i="21"/>
  <c r="J2087" i="21"/>
  <c r="Q2087" i="21"/>
  <c r="P2087" i="21"/>
  <c r="O2087" i="21"/>
  <c r="M2088" i="21"/>
  <c r="H2089" i="21"/>
  <c r="J2088" i="21"/>
  <c r="L2088" i="21"/>
  <c r="K2088" i="21"/>
  <c r="I2088" i="21"/>
  <c r="M2089" i="21"/>
  <c r="I2089" i="21"/>
  <c r="K2089" i="21"/>
  <c r="L2089" i="21"/>
  <c r="J2089" i="21"/>
  <c r="H2090" i="21"/>
  <c r="P2088" i="21"/>
  <c r="O2088" i="21"/>
  <c r="Q2088" i="21"/>
  <c r="O2089" i="21"/>
  <c r="P2089" i="21"/>
  <c r="Q2089" i="21"/>
  <c r="M2090" i="21"/>
  <c r="K2090" i="21"/>
  <c r="I2090" i="21"/>
  <c r="H2091" i="21"/>
  <c r="J2090" i="21"/>
  <c r="L2090" i="21"/>
  <c r="O2090" i="21"/>
  <c r="Q2090" i="21"/>
  <c r="P2090" i="21"/>
  <c r="J2091" i="21"/>
  <c r="H2092" i="21"/>
  <c r="L2091" i="21"/>
  <c r="M2091" i="21"/>
  <c r="I2091" i="21"/>
  <c r="K2091" i="21"/>
  <c r="M2092" i="21"/>
  <c r="J2092" i="21"/>
  <c r="H2093" i="21"/>
  <c r="L2092" i="21"/>
  <c r="I2092" i="21"/>
  <c r="K2092" i="21"/>
  <c r="O2091" i="21"/>
  <c r="Q2091" i="21"/>
  <c r="P2091" i="21"/>
  <c r="I2093" i="21"/>
  <c r="K2093" i="21"/>
  <c r="L2093" i="21"/>
  <c r="M2093" i="21"/>
  <c r="H2094" i="21"/>
  <c r="J2093" i="21"/>
  <c r="O2092" i="21"/>
  <c r="Q2092" i="21"/>
  <c r="P2092" i="21"/>
  <c r="Q2093" i="21"/>
  <c r="O2093" i="21"/>
  <c r="P2093" i="21"/>
  <c r="L2094" i="21"/>
  <c r="K2094" i="21"/>
  <c r="M2094" i="21"/>
  <c r="I2094" i="21"/>
  <c r="H2095" i="21"/>
  <c r="J2094" i="21"/>
  <c r="P2094" i="21"/>
  <c r="O2094" i="21"/>
  <c r="Q2094" i="21"/>
  <c r="H2096" i="21"/>
  <c r="J2095" i="21"/>
  <c r="L2095" i="21"/>
  <c r="K2095" i="21"/>
  <c r="I2095" i="21"/>
  <c r="M2095" i="21"/>
  <c r="H2097" i="21"/>
  <c r="K2096" i="21"/>
  <c r="J2096" i="21"/>
  <c r="L2096" i="21"/>
  <c r="I2096" i="21"/>
  <c r="M2096" i="21"/>
  <c r="P2095" i="21"/>
  <c r="O2095" i="21"/>
  <c r="Q2095" i="21"/>
  <c r="L2097" i="21"/>
  <c r="J2097" i="21"/>
  <c r="H2098" i="21"/>
  <c r="K2097" i="21"/>
  <c r="I2097" i="21"/>
  <c r="M2097" i="21"/>
  <c r="Q2096" i="21"/>
  <c r="P2096" i="21"/>
  <c r="O2096" i="21"/>
  <c r="H2099" i="21"/>
  <c r="L2098" i="21"/>
  <c r="K2098" i="21"/>
  <c r="J2098" i="21"/>
  <c r="M2098" i="21"/>
  <c r="I2098" i="21"/>
  <c r="P2097" i="21"/>
  <c r="Q2097" i="21"/>
  <c r="O2097" i="21"/>
  <c r="K2099" i="21"/>
  <c r="I2099" i="21"/>
  <c r="M2099" i="21"/>
  <c r="H2100" i="21"/>
  <c r="J2099" i="21"/>
  <c r="L2099" i="21"/>
  <c r="P2098" i="21"/>
  <c r="Q2098" i="21"/>
  <c r="O2098" i="21"/>
  <c r="Q2099" i="21"/>
  <c r="P2099" i="21"/>
  <c r="O2099" i="21"/>
  <c r="I2100" i="21"/>
  <c r="J2100" i="21"/>
  <c r="M2100" i="21"/>
  <c r="L2100" i="21"/>
  <c r="K2100" i="21"/>
  <c r="H2101" i="21"/>
  <c r="P2100" i="21"/>
  <c r="O2100" i="21"/>
  <c r="Q2100" i="21"/>
  <c r="H2102" i="21"/>
  <c r="K2101" i="21"/>
  <c r="M2101" i="21"/>
  <c r="L2101" i="21"/>
  <c r="I2101" i="21"/>
  <c r="J2101" i="21"/>
  <c r="K2102" i="21"/>
  <c r="I2102" i="21"/>
  <c r="H2103" i="21"/>
  <c r="J2102" i="21"/>
  <c r="M2102" i="21"/>
  <c r="L2102" i="21"/>
  <c r="P2101" i="21"/>
  <c r="O2101" i="21"/>
  <c r="Q2101" i="21"/>
  <c r="O2102" i="21"/>
  <c r="P2102" i="21"/>
  <c r="Q2102" i="21"/>
  <c r="J2103" i="21"/>
  <c r="K2103" i="21"/>
  <c r="M2103" i="21"/>
  <c r="I2103" i="21"/>
  <c r="L2103" i="21"/>
  <c r="H2104" i="21"/>
  <c r="Q2103" i="21"/>
  <c r="P2103" i="21"/>
  <c r="O2103" i="21"/>
  <c r="M2104" i="21"/>
  <c r="J2104" i="21"/>
  <c r="I2104" i="21"/>
  <c r="L2104" i="21"/>
  <c r="H2105" i="21"/>
  <c r="K2104" i="21"/>
  <c r="P2104" i="21"/>
  <c r="O2104" i="21"/>
  <c r="Q2104" i="21"/>
  <c r="J2105" i="21"/>
  <c r="K2105" i="21"/>
  <c r="H2106" i="21"/>
  <c r="I2105" i="21"/>
  <c r="M2105" i="21"/>
  <c r="L2105" i="21"/>
  <c r="K2106" i="21"/>
  <c r="J2106" i="21"/>
  <c r="L2106" i="21"/>
  <c r="I2106" i="21"/>
  <c r="M2106" i="21"/>
  <c r="H2107" i="21"/>
  <c r="O2105" i="21"/>
  <c r="P2105" i="21"/>
  <c r="Q2105" i="21"/>
  <c r="O2106" i="21"/>
  <c r="P2106" i="21"/>
  <c r="Q2106" i="21"/>
  <c r="I2107" i="21"/>
  <c r="H2108" i="21"/>
  <c r="K2107" i="21"/>
  <c r="J2107" i="21"/>
  <c r="L2107" i="21"/>
  <c r="M2107" i="21"/>
  <c r="O2107" i="21"/>
  <c r="Q2107" i="21"/>
  <c r="P2107" i="21"/>
  <c r="K2108" i="21"/>
  <c r="L2108" i="21"/>
  <c r="H2109" i="21"/>
  <c r="M2108" i="21"/>
  <c r="J2108" i="21"/>
  <c r="I2108" i="21"/>
  <c r="L2109" i="21"/>
  <c r="J2109" i="21"/>
  <c r="I2109" i="21"/>
  <c r="M2109" i="21"/>
  <c r="H2110" i="21"/>
  <c r="K2109" i="21"/>
  <c r="P2108" i="21"/>
  <c r="O2108" i="21"/>
  <c r="Q2108" i="21"/>
  <c r="Q2109" i="21"/>
  <c r="P2109" i="21"/>
  <c r="O2109" i="21"/>
  <c r="H2111" i="21"/>
  <c r="I2110" i="21"/>
  <c r="L2110" i="21"/>
  <c r="J2110" i="21"/>
  <c r="M2110" i="21"/>
  <c r="K2110" i="21"/>
  <c r="H2112" i="21"/>
  <c r="I2111" i="21"/>
  <c r="L2111" i="21"/>
  <c r="M2111" i="21"/>
  <c r="J2111" i="21"/>
  <c r="K2111" i="21"/>
  <c r="O2110" i="21"/>
  <c r="Q2110" i="21"/>
  <c r="P2110" i="21"/>
  <c r="H2113" i="21"/>
  <c r="I2112" i="21"/>
  <c r="J2112" i="21"/>
  <c r="M2112" i="21"/>
  <c r="L2112" i="21"/>
  <c r="K2112" i="21"/>
  <c r="P2111" i="21"/>
  <c r="O2111" i="21"/>
  <c r="Q2111" i="21"/>
  <c r="L2113" i="21"/>
  <c r="H2114" i="21"/>
  <c r="M2113" i="21"/>
  <c r="I2113" i="21"/>
  <c r="K2113" i="21"/>
  <c r="J2113" i="21"/>
  <c r="Q2112" i="21"/>
  <c r="O2112" i="21"/>
  <c r="P2112" i="21"/>
  <c r="M2114" i="21"/>
  <c r="K2114" i="21"/>
  <c r="H2115" i="21"/>
  <c r="J2114" i="21"/>
  <c r="I2114" i="21"/>
  <c r="L2114" i="21"/>
  <c r="O2113" i="21"/>
  <c r="Q2113" i="21"/>
  <c r="P2113" i="21"/>
  <c r="M2115" i="21"/>
  <c r="K2115" i="21"/>
  <c r="J2115" i="21"/>
  <c r="H2116" i="21"/>
  <c r="I2115" i="21"/>
  <c r="L2115" i="21"/>
  <c r="P2114" i="21"/>
  <c r="Q2114" i="21"/>
  <c r="O2114" i="21"/>
  <c r="L2116" i="21"/>
  <c r="H2117" i="21"/>
  <c r="M2116" i="21"/>
  <c r="J2116" i="21"/>
  <c r="I2116" i="21"/>
  <c r="K2116" i="21"/>
  <c r="Q2115" i="21"/>
  <c r="O2115" i="21"/>
  <c r="P2115" i="21"/>
  <c r="I2117" i="21"/>
  <c r="L2117" i="21"/>
  <c r="K2117" i="21"/>
  <c r="M2117" i="21"/>
  <c r="H2118" i="21"/>
  <c r="J2117" i="21"/>
  <c r="O2116" i="21"/>
  <c r="Q2116" i="21"/>
  <c r="P2116" i="21"/>
  <c r="O2117" i="21"/>
  <c r="Q2117" i="21"/>
  <c r="P2117" i="21"/>
  <c r="M2118" i="21"/>
  <c r="K2118" i="21"/>
  <c r="H2119" i="21"/>
  <c r="J2118" i="21"/>
  <c r="I2118" i="21"/>
  <c r="L2118" i="21"/>
  <c r="H2120" i="21"/>
  <c r="I2119" i="21"/>
  <c r="K2119" i="21"/>
  <c r="L2119" i="21"/>
  <c r="J2119" i="21"/>
  <c r="M2119" i="21"/>
  <c r="Q2118" i="21"/>
  <c r="P2118" i="21"/>
  <c r="O2118" i="21"/>
  <c r="M2120" i="21"/>
  <c r="L2120" i="21"/>
  <c r="H2121" i="21"/>
  <c r="K2120" i="21"/>
  <c r="J2120" i="21"/>
  <c r="I2120" i="21"/>
  <c r="Q2119" i="21"/>
  <c r="P2119" i="21"/>
  <c r="O2119" i="21"/>
  <c r="H2122" i="21"/>
  <c r="M2121" i="21"/>
  <c r="L2121" i="21"/>
  <c r="I2121" i="21"/>
  <c r="J2121" i="21"/>
  <c r="K2121" i="21"/>
  <c r="Q2120" i="21"/>
  <c r="O2120" i="21"/>
  <c r="P2120" i="21"/>
  <c r="I2122" i="21"/>
  <c r="L2122" i="21"/>
  <c r="J2122" i="21"/>
  <c r="H2123" i="21"/>
  <c r="K2122" i="21"/>
  <c r="M2122" i="21"/>
  <c r="O2121" i="21"/>
  <c r="Q2121" i="21"/>
  <c r="P2121" i="21"/>
  <c r="O2122" i="21"/>
  <c r="P2122" i="21"/>
  <c r="Q2122" i="21"/>
  <c r="L2123" i="21"/>
  <c r="I2123" i="21"/>
  <c r="K2123" i="21"/>
  <c r="J2123" i="21"/>
  <c r="H2124" i="21"/>
  <c r="M2123" i="21"/>
  <c r="P2123" i="21"/>
  <c r="Q2123" i="21"/>
  <c r="O2123" i="21"/>
  <c r="J2124" i="21"/>
  <c r="L2124" i="21"/>
  <c r="M2124" i="21"/>
  <c r="I2124" i="21"/>
  <c r="K2124" i="21"/>
  <c r="H2125" i="21"/>
  <c r="Q2124" i="21"/>
  <c r="O2124" i="21"/>
  <c r="P2124" i="21"/>
  <c r="M2125" i="21"/>
  <c r="J2125" i="21"/>
  <c r="I2125" i="21"/>
  <c r="H2126" i="21"/>
  <c r="K2125" i="21"/>
  <c r="L2125" i="21"/>
  <c r="O2125" i="21"/>
  <c r="Q2125" i="21"/>
  <c r="P2125" i="21"/>
  <c r="M2126" i="21"/>
  <c r="I2126" i="21"/>
  <c r="H2127" i="21"/>
  <c r="L2126" i="21"/>
  <c r="J2126" i="21"/>
  <c r="K2126" i="21"/>
  <c r="Q2126" i="21"/>
  <c r="P2126" i="21"/>
  <c r="O2126" i="21"/>
  <c r="J2127" i="21"/>
  <c r="L2127" i="21"/>
  <c r="H2128" i="21"/>
  <c r="K2127" i="21"/>
  <c r="M2127" i="21"/>
  <c r="I2127" i="21"/>
  <c r="M2128" i="21"/>
  <c r="I2128" i="21"/>
  <c r="L2128" i="21"/>
  <c r="J2128" i="21"/>
  <c r="K2128" i="21"/>
  <c r="H2129" i="21"/>
  <c r="Q2127" i="21"/>
  <c r="P2127" i="21"/>
  <c r="O2127" i="21"/>
  <c r="P2128" i="21"/>
  <c r="O2128" i="21"/>
  <c r="Q2128" i="21"/>
  <c r="H2130" i="21"/>
  <c r="M2129" i="21"/>
  <c r="L2129" i="21"/>
  <c r="J2129" i="21"/>
  <c r="I2129" i="21"/>
  <c r="K2129" i="21"/>
  <c r="J2130" i="21"/>
  <c r="I2130" i="21"/>
  <c r="L2130" i="21"/>
  <c r="K2130" i="21"/>
  <c r="M2130" i="21"/>
  <c r="H2131" i="21"/>
  <c r="P2129" i="21"/>
  <c r="Q2129" i="21"/>
  <c r="O2129" i="21"/>
  <c r="Q2130" i="21"/>
  <c r="P2130" i="21"/>
  <c r="O2130" i="21"/>
  <c r="M2131" i="21"/>
  <c r="H2132" i="21"/>
  <c r="L2131" i="21"/>
  <c r="I2131" i="21"/>
  <c r="K2131" i="21"/>
  <c r="J2131" i="21"/>
  <c r="M2132" i="21"/>
  <c r="K2132" i="21"/>
  <c r="I2132" i="21"/>
  <c r="J2132" i="21"/>
  <c r="H2133" i="21"/>
  <c r="L2132" i="21"/>
  <c r="Q2131" i="21"/>
  <c r="O2131" i="21"/>
  <c r="P2131" i="21"/>
  <c r="Q2132" i="21"/>
  <c r="O2132" i="21"/>
  <c r="P2132" i="21"/>
  <c r="H2134" i="21"/>
  <c r="L2133" i="21"/>
  <c r="K2133" i="21"/>
  <c r="J2133" i="21"/>
  <c r="I2133" i="21"/>
  <c r="M2133" i="21"/>
  <c r="K2134" i="21"/>
  <c r="I2134" i="21"/>
  <c r="M2134" i="21"/>
  <c r="H2135" i="21"/>
  <c r="J2134" i="21"/>
  <c r="L2134" i="21"/>
  <c r="O2133" i="21"/>
  <c r="Q2133" i="21"/>
  <c r="P2133" i="21"/>
  <c r="O2134" i="21"/>
  <c r="P2134" i="21"/>
  <c r="Q2134" i="21"/>
  <c r="H2136" i="21"/>
  <c r="I2135" i="21"/>
  <c r="M2135" i="21"/>
  <c r="J2135" i="21"/>
  <c r="L2135" i="21"/>
  <c r="K2135" i="21"/>
  <c r="L2136" i="21"/>
  <c r="K2136" i="21"/>
  <c r="H2137" i="21"/>
  <c r="J2136" i="21"/>
  <c r="I2136" i="21"/>
  <c r="M2136" i="21"/>
  <c r="P2135" i="21"/>
  <c r="Q2135" i="21"/>
  <c r="O2135" i="21"/>
  <c r="L2137" i="21"/>
  <c r="J2137" i="21"/>
  <c r="I2137" i="21"/>
  <c r="K2137" i="21"/>
  <c r="M2137" i="21"/>
  <c r="H2138" i="21"/>
  <c r="P2136" i="21"/>
  <c r="O2136" i="21"/>
  <c r="Q2136" i="21"/>
  <c r="P2137" i="21"/>
  <c r="O2137" i="21"/>
  <c r="Q2137" i="21"/>
  <c r="K2138" i="21"/>
  <c r="J2138" i="21"/>
  <c r="M2138" i="21"/>
  <c r="I2138" i="21"/>
  <c r="H2139" i="21"/>
  <c r="L2138" i="21"/>
  <c r="P2138" i="21"/>
  <c r="Q2138" i="21"/>
  <c r="O2138" i="21"/>
  <c r="K2139" i="21"/>
  <c r="L2139" i="21"/>
  <c r="J2139" i="21"/>
  <c r="I2139" i="21"/>
  <c r="M2139" i="21"/>
  <c r="H2140" i="21"/>
  <c r="P2139" i="21"/>
  <c r="O2139" i="21"/>
  <c r="Q2139" i="21"/>
  <c r="J2140" i="21"/>
  <c r="L2140" i="21"/>
  <c r="H2141" i="21"/>
  <c r="I2140" i="21"/>
  <c r="M2140" i="21"/>
  <c r="K2140" i="21"/>
  <c r="K2141" i="21"/>
  <c r="H2142" i="21"/>
  <c r="M2141" i="21"/>
  <c r="L2141" i="21"/>
  <c r="I2141" i="21"/>
  <c r="J2141" i="21"/>
  <c r="O2140" i="21"/>
  <c r="Q2140" i="21"/>
  <c r="P2140" i="21"/>
  <c r="H2143" i="21"/>
  <c r="I2142" i="21"/>
  <c r="M2142" i="21"/>
  <c r="L2142" i="21"/>
  <c r="K2142" i="21"/>
  <c r="J2142" i="21"/>
  <c r="P2141" i="21"/>
  <c r="O2141" i="21"/>
  <c r="Q2141" i="21"/>
  <c r="J2143" i="21"/>
  <c r="I2143" i="21"/>
  <c r="K2143" i="21"/>
  <c r="M2143" i="21"/>
  <c r="H2144" i="21"/>
  <c r="L2143" i="21"/>
  <c r="O2142" i="21"/>
  <c r="Q2142" i="21"/>
  <c r="P2142" i="21"/>
  <c r="P2143" i="21"/>
  <c r="Q2143" i="21"/>
  <c r="O2143" i="21"/>
  <c r="I2144" i="21"/>
  <c r="J2144" i="21"/>
  <c r="L2144" i="21"/>
  <c r="K2144" i="21"/>
  <c r="M2144" i="21"/>
  <c r="H2145" i="21"/>
  <c r="P2144" i="21"/>
  <c r="Q2144" i="21"/>
  <c r="O2144" i="21"/>
  <c r="K2145" i="21"/>
  <c r="H2146" i="21"/>
  <c r="J2145" i="21"/>
  <c r="M2145" i="21"/>
  <c r="L2145" i="21"/>
  <c r="I2145" i="21"/>
  <c r="I2146" i="21"/>
  <c r="K2146" i="21"/>
  <c r="M2146" i="21"/>
  <c r="L2146" i="21"/>
  <c r="H2147" i="21"/>
  <c r="J2146" i="21"/>
  <c r="P2145" i="21"/>
  <c r="Q2145" i="21"/>
  <c r="O2145" i="21"/>
  <c r="O2146" i="21"/>
  <c r="P2146" i="21"/>
  <c r="Q2146" i="21"/>
  <c r="I2147" i="21"/>
  <c r="H2148" i="21"/>
  <c r="K2147" i="21"/>
  <c r="J2147" i="21"/>
  <c r="L2147" i="21"/>
  <c r="M2147" i="21"/>
  <c r="P2147" i="21"/>
  <c r="Q2147" i="21"/>
  <c r="O2147" i="21"/>
  <c r="H2149" i="21"/>
  <c r="K2148" i="21"/>
  <c r="M2148" i="21"/>
  <c r="I2148" i="21"/>
  <c r="L2148" i="21"/>
  <c r="J2148" i="21"/>
  <c r="J2149" i="21"/>
  <c r="H2150" i="21"/>
  <c r="L2149" i="21"/>
  <c r="K2149" i="21"/>
  <c r="I2149" i="21"/>
  <c r="M2149" i="21"/>
  <c r="O2148" i="21"/>
  <c r="P2148" i="21"/>
  <c r="Q2148" i="21"/>
  <c r="J2150" i="21"/>
  <c r="L2150" i="21"/>
  <c r="K2150" i="21"/>
  <c r="I2150" i="21"/>
  <c r="H2151" i="21"/>
  <c r="M2150" i="21"/>
  <c r="Q2149" i="21"/>
  <c r="O2149" i="21"/>
  <c r="P2149" i="21"/>
  <c r="Q2150" i="21"/>
  <c r="P2150" i="21"/>
  <c r="O2150" i="21"/>
  <c r="I2151" i="21"/>
  <c r="L2151" i="21"/>
  <c r="J2151" i="21"/>
  <c r="K2151" i="21"/>
  <c r="M2151" i="21"/>
  <c r="H2152" i="21"/>
  <c r="P2151" i="21"/>
  <c r="Q2151" i="21"/>
  <c r="O2151" i="21"/>
  <c r="H2153" i="21"/>
  <c r="I2152" i="21"/>
  <c r="K2152" i="21"/>
  <c r="M2152" i="21"/>
  <c r="L2152" i="21"/>
  <c r="J2152" i="21"/>
  <c r="H2154" i="21"/>
  <c r="M2153" i="21"/>
  <c r="K2153" i="21"/>
  <c r="I2153" i="21"/>
  <c r="L2153" i="21"/>
  <c r="J2153" i="21"/>
  <c r="P2152" i="21"/>
  <c r="Q2152" i="21"/>
  <c r="O2152" i="21"/>
  <c r="J2154" i="21"/>
  <c r="K2154" i="21"/>
  <c r="H2155" i="21"/>
  <c r="M2154" i="21"/>
  <c r="L2154" i="21"/>
  <c r="I2154" i="21"/>
  <c r="O2153" i="21"/>
  <c r="P2153" i="21"/>
  <c r="Q2153" i="21"/>
  <c r="I2155" i="21"/>
  <c r="L2155" i="21"/>
  <c r="K2155" i="21"/>
  <c r="J2155" i="21"/>
  <c r="M2155" i="21"/>
  <c r="H2156" i="21"/>
  <c r="Q2154" i="21"/>
  <c r="P2154" i="21"/>
  <c r="O2154" i="21"/>
  <c r="O2155" i="21"/>
  <c r="P2155" i="21"/>
  <c r="Q2155" i="21"/>
  <c r="M2156" i="21"/>
  <c r="I2156" i="21"/>
  <c r="L2156" i="21"/>
  <c r="K2156" i="21"/>
  <c r="H2157" i="21"/>
  <c r="J2156" i="21"/>
  <c r="O2156" i="21"/>
  <c r="Q2156" i="21"/>
  <c r="P2156" i="21"/>
  <c r="H2158" i="21"/>
  <c r="M2157" i="21"/>
  <c r="L2157" i="21"/>
  <c r="I2157" i="21"/>
  <c r="J2157" i="21"/>
  <c r="K2157" i="21"/>
  <c r="M2158" i="21"/>
  <c r="H2159" i="21"/>
  <c r="L2158" i="21"/>
  <c r="K2158" i="21"/>
  <c r="I2158" i="21"/>
  <c r="J2158" i="21"/>
  <c r="Q2157" i="21"/>
  <c r="P2157" i="21"/>
  <c r="O2157" i="21"/>
  <c r="H2160" i="21"/>
  <c r="K2159" i="21"/>
  <c r="L2159" i="21"/>
  <c r="J2159" i="21"/>
  <c r="M2159" i="21"/>
  <c r="I2159" i="21"/>
  <c r="P2158" i="21"/>
  <c r="O2158" i="21"/>
  <c r="Q2158" i="21"/>
  <c r="I2160" i="21"/>
  <c r="K2160" i="21"/>
  <c r="J2160" i="21"/>
  <c r="L2160" i="21"/>
  <c r="H2161" i="21"/>
  <c r="M2160" i="21"/>
  <c r="Q2159" i="21"/>
  <c r="O2159" i="21"/>
  <c r="P2159" i="21"/>
  <c r="O2160" i="21"/>
  <c r="Q2160" i="21"/>
  <c r="P2160" i="21"/>
  <c r="L2161" i="21"/>
  <c r="M2161" i="21"/>
  <c r="J2161" i="21"/>
  <c r="K2161" i="21"/>
  <c r="I2161" i="21"/>
  <c r="H2162" i="21"/>
  <c r="Q2161" i="21"/>
  <c r="P2161" i="21"/>
  <c r="O2161" i="21"/>
  <c r="L2162" i="21"/>
  <c r="I2162" i="21"/>
  <c r="K2162" i="21"/>
  <c r="M2162" i="21"/>
  <c r="H2163" i="21"/>
  <c r="J2162" i="21"/>
  <c r="P2162" i="21"/>
  <c r="Q2162" i="21"/>
  <c r="O2162" i="21"/>
  <c r="I2163" i="21"/>
  <c r="L2163" i="21"/>
  <c r="K2163" i="21"/>
  <c r="M2163" i="21"/>
  <c r="J2163" i="21"/>
  <c r="H2164" i="21"/>
  <c r="Q2163" i="21"/>
  <c r="P2163" i="21"/>
  <c r="O2163" i="21"/>
  <c r="K2164" i="21"/>
  <c r="M2164" i="21"/>
  <c r="J2164" i="21"/>
  <c r="L2164" i="21"/>
  <c r="I2164" i="21"/>
  <c r="H2165" i="21"/>
  <c r="O2164" i="21"/>
  <c r="Q2164" i="21"/>
  <c r="P2164" i="21"/>
  <c r="I2165" i="21"/>
  <c r="J2165" i="21"/>
  <c r="L2165" i="21"/>
  <c r="H2166" i="21"/>
  <c r="M2165" i="21"/>
  <c r="K2165" i="21"/>
  <c r="P2165" i="21"/>
  <c r="Q2165" i="21"/>
  <c r="O2165" i="21"/>
  <c r="M2166" i="21"/>
  <c r="I2166" i="21"/>
  <c r="K2166" i="21"/>
  <c r="L2166" i="21"/>
  <c r="H2167" i="21"/>
  <c r="J2166" i="21"/>
  <c r="Q2166" i="21"/>
  <c r="O2166" i="21"/>
  <c r="P2166" i="21"/>
  <c r="I2167" i="21"/>
  <c r="K2167" i="21"/>
  <c r="L2167" i="21"/>
  <c r="M2167" i="21"/>
  <c r="H2168" i="21"/>
  <c r="J2167" i="21"/>
  <c r="Q2167" i="21"/>
  <c r="P2167" i="21"/>
  <c r="O2167" i="21"/>
  <c r="K2168" i="21"/>
  <c r="H2169" i="21"/>
  <c r="M2168" i="21"/>
  <c r="L2168" i="21"/>
  <c r="I2168" i="21"/>
  <c r="J2168" i="21"/>
  <c r="K2169" i="21"/>
  <c r="J2169" i="21"/>
  <c r="M2169" i="21"/>
  <c r="L2169" i="21"/>
  <c r="H2170" i="21"/>
  <c r="I2169" i="21"/>
  <c r="P2168" i="21"/>
  <c r="Q2168" i="21"/>
  <c r="O2168" i="21"/>
  <c r="J2170" i="21"/>
  <c r="I2170" i="21"/>
  <c r="L2170" i="21"/>
  <c r="H2171" i="21"/>
  <c r="K2170" i="21"/>
  <c r="M2170" i="21"/>
  <c r="P2169" i="21"/>
  <c r="O2169" i="21"/>
  <c r="Q2169" i="21"/>
  <c r="Q2170" i="21"/>
  <c r="O2170" i="21"/>
  <c r="P2170" i="21"/>
  <c r="K2171" i="21"/>
  <c r="M2171" i="21"/>
  <c r="I2171" i="21"/>
  <c r="L2171" i="21"/>
  <c r="H2172" i="21"/>
  <c r="J2171" i="21"/>
  <c r="Q2171" i="21"/>
  <c r="P2171" i="21"/>
  <c r="O2171" i="21"/>
  <c r="K2172" i="21"/>
  <c r="H2173" i="21"/>
  <c r="J2172" i="21"/>
  <c r="L2172" i="21"/>
  <c r="M2172" i="21"/>
  <c r="I2172" i="21"/>
  <c r="H2174" i="21"/>
  <c r="M2173" i="21"/>
  <c r="K2173" i="21"/>
  <c r="L2173" i="21"/>
  <c r="J2173" i="21"/>
  <c r="I2173" i="21"/>
  <c r="O2172" i="21"/>
  <c r="Q2172" i="21"/>
  <c r="P2172" i="21"/>
  <c r="L2174" i="21"/>
  <c r="J2174" i="21"/>
  <c r="K2174" i="21"/>
  <c r="I2174" i="21"/>
  <c r="M2174" i="21"/>
  <c r="H2175" i="21"/>
  <c r="O2173" i="21"/>
  <c r="P2173" i="21"/>
  <c r="Q2173" i="21"/>
  <c r="O2174" i="21"/>
  <c r="P2174" i="21"/>
  <c r="Q2174" i="21"/>
  <c r="J2175" i="21"/>
  <c r="H2176" i="21"/>
  <c r="I2175" i="21"/>
  <c r="K2175" i="21"/>
  <c r="M2175" i="21"/>
  <c r="L2175" i="21"/>
  <c r="L2176" i="21"/>
  <c r="J2176" i="21"/>
  <c r="H2177" i="21"/>
  <c r="I2176" i="21"/>
  <c r="M2176" i="21"/>
  <c r="K2176" i="21"/>
  <c r="O2175" i="21"/>
  <c r="P2175" i="21"/>
  <c r="Q2175" i="21"/>
  <c r="H2178" i="21"/>
  <c r="K2177" i="21"/>
  <c r="J2177" i="21"/>
  <c r="I2177" i="21"/>
  <c r="L2177" i="21"/>
  <c r="M2177" i="21"/>
  <c r="Q2176" i="21"/>
  <c r="P2176" i="21"/>
  <c r="O2176" i="21"/>
  <c r="H2179" i="21"/>
  <c r="M2178" i="21"/>
  <c r="J2178" i="21"/>
  <c r="K2178" i="21"/>
  <c r="L2178" i="21"/>
  <c r="I2178" i="21"/>
  <c r="P2177" i="21"/>
  <c r="O2177" i="21"/>
  <c r="Q2177" i="21"/>
  <c r="I2179" i="21"/>
  <c r="J2179" i="21"/>
  <c r="H2180" i="21"/>
  <c r="L2179" i="21"/>
  <c r="M2179" i="21"/>
  <c r="K2179" i="21"/>
  <c r="Q2178" i="21"/>
  <c r="P2178" i="21"/>
  <c r="O2178" i="21"/>
  <c r="P2179" i="21"/>
  <c r="Q2179" i="21"/>
  <c r="O2179" i="21"/>
  <c r="J2180" i="21"/>
  <c r="H2181" i="21"/>
  <c r="I2180" i="21"/>
  <c r="M2180" i="21"/>
  <c r="L2180" i="21"/>
  <c r="K2180" i="21"/>
  <c r="H2182" i="21"/>
  <c r="J2181" i="21"/>
  <c r="M2181" i="21"/>
  <c r="I2181" i="21"/>
  <c r="K2181" i="21"/>
  <c r="L2181" i="21"/>
  <c r="O2180" i="21"/>
  <c r="P2180" i="21"/>
  <c r="Q2180" i="21"/>
  <c r="H2183" i="21"/>
  <c r="K2182" i="21"/>
  <c r="I2182" i="21"/>
  <c r="L2182" i="21"/>
  <c r="J2182" i="21"/>
  <c r="M2182" i="21"/>
  <c r="O2181" i="21"/>
  <c r="Q2181" i="21"/>
  <c r="P2181" i="21"/>
  <c r="K2183" i="21"/>
  <c r="I2183" i="21"/>
  <c r="H2184" i="21"/>
  <c r="M2183" i="21"/>
  <c r="J2183" i="21"/>
  <c r="L2183" i="21"/>
  <c r="Q2182" i="21"/>
  <c r="P2182" i="21"/>
  <c r="O2182" i="21"/>
  <c r="Q2183" i="21"/>
  <c r="O2183" i="21"/>
  <c r="P2183" i="21"/>
  <c r="I2184" i="21"/>
  <c r="L2184" i="21"/>
  <c r="M2184" i="21"/>
  <c r="J2184" i="21"/>
  <c r="K2184" i="21"/>
  <c r="H2185" i="21"/>
  <c r="P2184" i="21"/>
  <c r="Q2184" i="21"/>
  <c r="O2184" i="21"/>
  <c r="J2185" i="21"/>
  <c r="I2185" i="21"/>
  <c r="H2186" i="21"/>
  <c r="L2185" i="21"/>
  <c r="K2185" i="21"/>
  <c r="M2185" i="21"/>
  <c r="O2185" i="21"/>
  <c r="P2185" i="21"/>
  <c r="Q2185" i="21"/>
  <c r="K2186" i="21"/>
  <c r="H2187" i="21"/>
  <c r="I2186" i="21"/>
  <c r="M2186" i="21"/>
  <c r="J2186" i="21"/>
  <c r="L2186" i="21"/>
  <c r="M2187" i="21"/>
  <c r="L2187" i="21"/>
  <c r="K2187" i="21"/>
  <c r="H2188" i="21"/>
  <c r="I2187" i="21"/>
  <c r="J2187" i="21"/>
  <c r="P2186" i="21"/>
  <c r="Q2186" i="21"/>
  <c r="O2186" i="21"/>
  <c r="M2188" i="21"/>
  <c r="J2188" i="21"/>
  <c r="I2188" i="21"/>
  <c r="K2188" i="21"/>
  <c r="H2189" i="21"/>
  <c r="L2188" i="21"/>
  <c r="O2187" i="21"/>
  <c r="P2187" i="21"/>
  <c r="Q2187" i="21"/>
  <c r="P2188" i="21"/>
  <c r="O2188" i="21"/>
  <c r="Q2188" i="21"/>
  <c r="K2189" i="21"/>
  <c r="J2189" i="21"/>
  <c r="H2190" i="21"/>
  <c r="M2189" i="21"/>
  <c r="L2189" i="21"/>
  <c r="I2189" i="21"/>
  <c r="J2190" i="21"/>
  <c r="H2191" i="21"/>
  <c r="L2190" i="21"/>
  <c r="K2190" i="21"/>
  <c r="I2190" i="21"/>
  <c r="M2190" i="21"/>
  <c r="Q2189" i="21"/>
  <c r="P2189" i="21"/>
  <c r="O2189" i="21"/>
  <c r="L2191" i="21"/>
  <c r="H2192" i="21"/>
  <c r="K2191" i="21"/>
  <c r="M2191" i="21"/>
  <c r="J2191" i="21"/>
  <c r="I2191" i="21"/>
  <c r="P2190" i="21"/>
  <c r="Q2190" i="21"/>
  <c r="O2190" i="21"/>
  <c r="J2192" i="21"/>
  <c r="M2192" i="21"/>
  <c r="H2193" i="21"/>
  <c r="L2192" i="21"/>
  <c r="K2192" i="21"/>
  <c r="I2192" i="21"/>
  <c r="Q2191" i="21"/>
  <c r="O2191" i="21"/>
  <c r="P2191" i="21"/>
  <c r="J2193" i="21"/>
  <c r="L2193" i="21"/>
  <c r="H2194" i="21"/>
  <c r="M2193" i="21"/>
  <c r="I2193" i="21"/>
  <c r="K2193" i="21"/>
  <c r="O2192" i="21"/>
  <c r="P2192" i="21"/>
  <c r="Q2192" i="21"/>
  <c r="M2194" i="21"/>
  <c r="H2195" i="21"/>
  <c r="J2194" i="21"/>
  <c r="L2194" i="21"/>
  <c r="I2194" i="21"/>
  <c r="K2194" i="21"/>
  <c r="Q2193" i="21"/>
  <c r="O2193" i="21"/>
  <c r="P2193" i="21"/>
  <c r="L2195" i="21"/>
  <c r="K2195" i="21"/>
  <c r="H2196" i="21"/>
  <c r="M2195" i="21"/>
  <c r="I2195" i="21"/>
  <c r="J2195" i="21"/>
  <c r="O2194" i="21"/>
  <c r="Q2194" i="21"/>
  <c r="P2194" i="21"/>
  <c r="J2196" i="21"/>
  <c r="M2196" i="21"/>
  <c r="I2196" i="21"/>
  <c r="K2196" i="21"/>
  <c r="L2196" i="21"/>
  <c r="H2197" i="21"/>
  <c r="O2195" i="21"/>
  <c r="P2195" i="21"/>
  <c r="Q2195" i="21"/>
  <c r="Q2196" i="21"/>
  <c r="O2196" i="21"/>
  <c r="P2196" i="21"/>
  <c r="J2197" i="21"/>
  <c r="H2198" i="21"/>
  <c r="K2197" i="21"/>
  <c r="M2197" i="21"/>
  <c r="I2197" i="21"/>
  <c r="L2197" i="21"/>
  <c r="L2198" i="21"/>
  <c r="M2198" i="21"/>
  <c r="I2198" i="21"/>
  <c r="H2199" i="21"/>
  <c r="J2198" i="21"/>
  <c r="K2198" i="21"/>
  <c r="Q2197" i="21"/>
  <c r="O2197" i="21"/>
  <c r="P2197" i="21"/>
  <c r="P2198" i="21"/>
  <c r="O2198" i="21"/>
  <c r="Q2198" i="21"/>
  <c r="J2199" i="21"/>
  <c r="L2199" i="21"/>
  <c r="M2199" i="21"/>
  <c r="I2199" i="21"/>
  <c r="K2199" i="21"/>
  <c r="H2200" i="21"/>
  <c r="O2199" i="21"/>
  <c r="P2199" i="21"/>
  <c r="Q2199" i="21"/>
  <c r="J2200" i="21"/>
  <c r="H2201" i="21"/>
  <c r="L2200" i="21"/>
  <c r="M2200" i="21"/>
  <c r="I2200" i="21"/>
  <c r="K2200" i="21"/>
  <c r="J2201" i="21"/>
  <c r="K2201" i="21"/>
  <c r="L2201" i="21"/>
  <c r="H2202" i="21"/>
  <c r="I2201" i="21"/>
  <c r="M2201" i="21"/>
  <c r="O2200" i="21"/>
  <c r="Q2200" i="21"/>
  <c r="P2200" i="21"/>
  <c r="I2202" i="21"/>
  <c r="L2202" i="21"/>
  <c r="M2202" i="21"/>
  <c r="H2203" i="21"/>
  <c r="J2202" i="21"/>
  <c r="K2202" i="21"/>
  <c r="P2201" i="21"/>
  <c r="Q2201" i="21"/>
  <c r="O2201" i="21"/>
  <c r="Q2202" i="21"/>
  <c r="O2202" i="21"/>
  <c r="P2202" i="21"/>
  <c r="L2203" i="21"/>
  <c r="J2203" i="21"/>
  <c r="I2203" i="21"/>
  <c r="K2203" i="21"/>
  <c r="M2203" i="21"/>
  <c r="H2204" i="21"/>
  <c r="Q2203" i="21"/>
  <c r="O2203" i="21"/>
  <c r="P2203" i="21"/>
  <c r="H2205" i="21"/>
  <c r="K2204" i="21"/>
  <c r="M2204" i="21"/>
  <c r="J2204" i="21"/>
  <c r="L2204" i="21"/>
  <c r="I2204" i="21"/>
  <c r="H2206" i="21"/>
  <c r="K2205" i="21"/>
  <c r="M2205" i="21"/>
  <c r="L2205" i="21"/>
  <c r="J2205" i="21"/>
  <c r="I2205" i="21"/>
  <c r="Q2204" i="21"/>
  <c r="P2204" i="21"/>
  <c r="O2204" i="21"/>
  <c r="I2206" i="21"/>
  <c r="J2206" i="21"/>
  <c r="H2207" i="21"/>
  <c r="K2206" i="21"/>
  <c r="L2206" i="21"/>
  <c r="M2206" i="21"/>
  <c r="O2205" i="21"/>
  <c r="P2205" i="21"/>
  <c r="Q2205" i="21"/>
  <c r="Q2206" i="21"/>
  <c r="P2206" i="21"/>
  <c r="O2206" i="21"/>
  <c r="M2207" i="21"/>
  <c r="K2207" i="21"/>
  <c r="J2207" i="21"/>
  <c r="I2207" i="21"/>
  <c r="H2208" i="21"/>
  <c r="L2207" i="21"/>
  <c r="O2207" i="21"/>
  <c r="P2207" i="21"/>
  <c r="Q2207" i="21"/>
  <c r="I2208" i="21"/>
  <c r="H2209" i="21"/>
  <c r="J2208" i="21"/>
  <c r="K2208" i="21"/>
  <c r="L2208" i="21"/>
  <c r="M2208" i="21"/>
  <c r="O2208" i="21"/>
  <c r="Q2208" i="21"/>
  <c r="P2208" i="21"/>
  <c r="J2209" i="21"/>
  <c r="M2209" i="21"/>
  <c r="I2209" i="21"/>
  <c r="K2209" i="21"/>
  <c r="L2209" i="21"/>
  <c r="H2210" i="21"/>
  <c r="P2209" i="21"/>
  <c r="O2209" i="21"/>
  <c r="Q2209" i="21"/>
  <c r="I2210" i="21"/>
  <c r="H2211" i="21"/>
  <c r="K2210" i="21"/>
  <c r="M2210" i="21"/>
  <c r="J2210" i="21"/>
  <c r="L2210" i="21"/>
  <c r="Q2210" i="21"/>
  <c r="O2210" i="21"/>
  <c r="P2210" i="21"/>
  <c r="K2211" i="21"/>
  <c r="H2212" i="21"/>
  <c r="I2211" i="21"/>
  <c r="L2211" i="21"/>
  <c r="J2211" i="21"/>
  <c r="M2211" i="21"/>
  <c r="I2212" i="21"/>
  <c r="J2212" i="21"/>
  <c r="K2212" i="21"/>
  <c r="L2212" i="21"/>
  <c r="M2212" i="21"/>
  <c r="H2213" i="21"/>
  <c r="O2211" i="21"/>
  <c r="Q2211" i="21"/>
  <c r="P2211" i="21"/>
  <c r="O2212" i="21"/>
  <c r="P2212" i="21"/>
  <c r="Q2212" i="21"/>
  <c r="K2213" i="21"/>
  <c r="H2214" i="21"/>
  <c r="J2213" i="21"/>
  <c r="I2213" i="21"/>
  <c r="L2213" i="21"/>
  <c r="M2213" i="21"/>
  <c r="L2214" i="21"/>
  <c r="J2214" i="21"/>
  <c r="K2214" i="21"/>
  <c r="I2214" i="21"/>
  <c r="M2214" i="21"/>
  <c r="H2215" i="21"/>
  <c r="Q2213" i="21"/>
  <c r="P2213" i="21"/>
  <c r="O2213" i="21"/>
  <c r="P2214" i="21"/>
  <c r="O2214" i="21"/>
  <c r="Q2214" i="21"/>
  <c r="K2215" i="21"/>
  <c r="I2215" i="21"/>
  <c r="L2215" i="21"/>
  <c r="H2216" i="21"/>
  <c r="J2215" i="21"/>
  <c r="M2215" i="21"/>
  <c r="Q2215" i="21"/>
  <c r="O2215" i="21"/>
  <c r="P2215" i="21"/>
  <c r="K2216" i="21"/>
  <c r="M2216" i="21"/>
  <c r="L2216" i="21"/>
  <c r="J2216" i="21"/>
  <c r="I2216" i="21"/>
  <c r="H2217" i="21"/>
  <c r="O2216" i="21"/>
  <c r="P2216" i="21"/>
  <c r="Q2216" i="21"/>
  <c r="K2217" i="21"/>
  <c r="I2217" i="21"/>
  <c r="M2217" i="21"/>
  <c r="H2218" i="21"/>
  <c r="L2217" i="21"/>
  <c r="J2217" i="21"/>
  <c r="P2217" i="21"/>
  <c r="O2217" i="21"/>
  <c r="Q2217" i="21"/>
  <c r="M2218" i="21"/>
  <c r="J2218" i="21"/>
  <c r="H2219" i="21"/>
  <c r="L2218" i="21"/>
  <c r="K2218" i="21"/>
  <c r="I2218" i="21"/>
  <c r="J2219" i="21"/>
  <c r="M2219" i="21"/>
  <c r="H2220" i="21"/>
  <c r="L2219" i="21"/>
  <c r="K2219" i="21"/>
  <c r="I2219" i="21"/>
  <c r="Q2218" i="21"/>
  <c r="O2218" i="21"/>
  <c r="P2218" i="21"/>
  <c r="I2220" i="21"/>
  <c r="J2220" i="21"/>
  <c r="M2220" i="21"/>
  <c r="K2220" i="21"/>
  <c r="L2220" i="21"/>
  <c r="H2221" i="21"/>
  <c r="O2219" i="21"/>
  <c r="P2219" i="21"/>
  <c r="Q2219" i="21"/>
  <c r="Q2220" i="21"/>
  <c r="P2220" i="21"/>
  <c r="O2220" i="21"/>
  <c r="L2221" i="21"/>
  <c r="M2221" i="21"/>
  <c r="I2221" i="21"/>
  <c r="H2222" i="21"/>
  <c r="J2221" i="21"/>
  <c r="K2221" i="21"/>
  <c r="O2221" i="21"/>
  <c r="Q2221" i="21"/>
  <c r="P2221" i="21"/>
  <c r="L2222" i="21"/>
  <c r="M2222" i="21"/>
  <c r="J2222" i="21"/>
  <c r="K2222" i="21"/>
  <c r="H2223" i="21"/>
  <c r="I2222" i="21"/>
  <c r="J2223" i="21"/>
  <c r="L2223" i="21"/>
  <c r="M2223" i="21"/>
  <c r="H2224" i="21"/>
  <c r="I2223" i="21"/>
  <c r="K2223" i="21"/>
  <c r="Q2222" i="21"/>
  <c r="O2222" i="21"/>
  <c r="P2222" i="21"/>
  <c r="I2224" i="21"/>
  <c r="L2224" i="21"/>
  <c r="K2224" i="21"/>
  <c r="H2225" i="21"/>
  <c r="M2224" i="21"/>
  <c r="J2224" i="21"/>
  <c r="O2223" i="21"/>
  <c r="P2223" i="21"/>
  <c r="Q2223" i="21"/>
  <c r="O2224" i="21"/>
  <c r="Q2224" i="21"/>
  <c r="P2224" i="21"/>
  <c r="M2225" i="21"/>
  <c r="L2225" i="21"/>
  <c r="K2225" i="21"/>
  <c r="I2225" i="21"/>
  <c r="J2225" i="21"/>
  <c r="H2226" i="21"/>
  <c r="O2225" i="21"/>
  <c r="Q2225" i="21"/>
  <c r="P2225" i="21"/>
  <c r="L2226" i="21"/>
  <c r="K2226" i="21"/>
  <c r="J2226" i="21"/>
  <c r="H2227" i="21"/>
  <c r="I2226" i="21"/>
  <c r="M2226" i="21"/>
  <c r="K2227" i="21"/>
  <c r="J2227" i="21"/>
  <c r="M2227" i="21"/>
  <c r="H2228" i="21"/>
  <c r="I2227" i="21"/>
  <c r="L2227" i="21"/>
  <c r="P2226" i="21"/>
  <c r="Q2226" i="21"/>
  <c r="O2226" i="21"/>
  <c r="K2228" i="21"/>
  <c r="M2228" i="21"/>
  <c r="L2228" i="21"/>
  <c r="H2229" i="21"/>
  <c r="J2228" i="21"/>
  <c r="I2228" i="21"/>
  <c r="O2227" i="21"/>
  <c r="Q2227" i="21"/>
  <c r="P2227" i="21"/>
  <c r="L2229" i="21"/>
  <c r="K2229" i="21"/>
  <c r="J2229" i="21"/>
  <c r="M2229" i="21"/>
  <c r="I2229" i="21"/>
  <c r="H2230" i="21"/>
  <c r="P2228" i="21"/>
  <c r="O2228" i="21"/>
  <c r="Q2228" i="21"/>
  <c r="O2229" i="21"/>
  <c r="P2229" i="21"/>
  <c r="Q2229" i="21"/>
  <c r="I2230" i="21"/>
  <c r="J2230" i="21"/>
  <c r="H2231" i="21"/>
  <c r="L2230" i="21"/>
  <c r="M2230" i="21"/>
  <c r="K2230" i="21"/>
  <c r="O2230" i="21"/>
  <c r="P2230" i="21"/>
  <c r="Q2230" i="21"/>
  <c r="J2231" i="21"/>
  <c r="L2231" i="21"/>
  <c r="M2231" i="21"/>
  <c r="K2231" i="21"/>
  <c r="H2232" i="21"/>
  <c r="I2231" i="21"/>
  <c r="J2232" i="21"/>
  <c r="H2233" i="21"/>
  <c r="M2232" i="21"/>
  <c r="L2232" i="21"/>
  <c r="I2232" i="21"/>
  <c r="K2232" i="21"/>
  <c r="P2231" i="21"/>
  <c r="O2231" i="21"/>
  <c r="Q2231" i="21"/>
  <c r="K2233" i="21"/>
  <c r="L2233" i="21"/>
  <c r="M2233" i="21"/>
  <c r="H2234" i="21"/>
  <c r="I2233" i="21"/>
  <c r="J2233" i="21"/>
  <c r="P2232" i="21"/>
  <c r="Q2232" i="21"/>
  <c r="O2232" i="21"/>
  <c r="L2234" i="21"/>
  <c r="I2234" i="21"/>
  <c r="J2234" i="21"/>
  <c r="M2234" i="21"/>
  <c r="K2234" i="21"/>
  <c r="H2235" i="21"/>
  <c r="O2233" i="21"/>
  <c r="P2233" i="21"/>
  <c r="Q2233" i="21"/>
  <c r="Q2234" i="21"/>
  <c r="P2234" i="21"/>
  <c r="O2234" i="21"/>
  <c r="H2236" i="21"/>
  <c r="I2235" i="21"/>
  <c r="M2235" i="21"/>
  <c r="K2235" i="21"/>
  <c r="J2235" i="21"/>
  <c r="L2235" i="21"/>
  <c r="K2236" i="21"/>
  <c r="M2236" i="21"/>
  <c r="J2236" i="21"/>
  <c r="I2236" i="21"/>
  <c r="H2237" i="21"/>
  <c r="L2236" i="21"/>
  <c r="Q2235" i="21"/>
  <c r="O2235" i="21"/>
  <c r="P2235" i="21"/>
  <c r="Q2236" i="21"/>
  <c r="O2236" i="21"/>
  <c r="P2236" i="21"/>
  <c r="L2237" i="21"/>
  <c r="M2237" i="21"/>
  <c r="H2238" i="21"/>
  <c r="I2237" i="21"/>
  <c r="J2237" i="21"/>
  <c r="K2237" i="21"/>
  <c r="L2238" i="21"/>
  <c r="I2238" i="21"/>
  <c r="H2239" i="21"/>
  <c r="M2238" i="21"/>
  <c r="J2238" i="21"/>
  <c r="K2238" i="21"/>
  <c r="P2237" i="21"/>
  <c r="O2237" i="21"/>
  <c r="Q2237" i="21"/>
  <c r="O2238" i="21"/>
  <c r="P2238" i="21"/>
  <c r="Q2238" i="21"/>
  <c r="K2239" i="21"/>
  <c r="M2239" i="21"/>
  <c r="L2239" i="21"/>
  <c r="J2239" i="21"/>
  <c r="I2239" i="21"/>
  <c r="H2240" i="21"/>
  <c r="O2239" i="21"/>
  <c r="P2239" i="21"/>
  <c r="Q2239" i="21"/>
  <c r="I2240" i="21"/>
  <c r="J2240" i="21"/>
  <c r="L2240" i="21"/>
  <c r="H2241" i="21"/>
  <c r="K2240" i="21"/>
  <c r="M2240" i="21"/>
  <c r="P2240" i="21"/>
  <c r="O2240" i="21"/>
  <c r="Q2240" i="21"/>
  <c r="H2242" i="21"/>
  <c r="I2241" i="21"/>
  <c r="J2241" i="21"/>
  <c r="M2241" i="21"/>
  <c r="L2241" i="21"/>
  <c r="K2241" i="21"/>
  <c r="K2242" i="21"/>
  <c r="M2242" i="21"/>
  <c r="L2242" i="21"/>
  <c r="I2242" i="21"/>
  <c r="H2243" i="21"/>
  <c r="J2242" i="21"/>
  <c r="P2241" i="21"/>
  <c r="Q2241" i="21"/>
  <c r="O2241" i="21"/>
  <c r="Q2242" i="21"/>
  <c r="O2242" i="21"/>
  <c r="P2242" i="21"/>
  <c r="M2243" i="21"/>
  <c r="L2243" i="21"/>
  <c r="K2243" i="21"/>
  <c r="H2244" i="21"/>
  <c r="J2243" i="21"/>
  <c r="I2243" i="21"/>
  <c r="J2244" i="21"/>
  <c r="L2244" i="21"/>
  <c r="H2245" i="21"/>
  <c r="M2244" i="21"/>
  <c r="K2244" i="21"/>
  <c r="I2244" i="21"/>
  <c r="Q2243" i="21"/>
  <c r="P2243" i="21"/>
  <c r="O2243" i="21"/>
  <c r="I2245" i="21"/>
  <c r="K2245" i="21"/>
  <c r="M2245" i="21"/>
  <c r="H2246" i="21"/>
  <c r="L2245" i="21"/>
  <c r="J2245" i="21"/>
  <c r="Q2244" i="21"/>
  <c r="P2244" i="21"/>
  <c r="O2244" i="21"/>
  <c r="O2245" i="21"/>
  <c r="Q2245" i="21"/>
  <c r="P2245" i="21"/>
  <c r="L2246" i="21"/>
  <c r="K2246" i="21"/>
  <c r="M2246" i="21"/>
  <c r="H2247" i="21"/>
  <c r="I2246" i="21"/>
  <c r="J2246" i="21"/>
  <c r="H2248" i="21"/>
  <c r="I2247" i="21"/>
  <c r="M2247" i="21"/>
  <c r="J2247" i="21"/>
  <c r="L2247" i="21"/>
  <c r="K2247" i="21"/>
  <c r="Q2246" i="21"/>
  <c r="P2246" i="21"/>
  <c r="O2246" i="21"/>
  <c r="M2248" i="21"/>
  <c r="K2248" i="21"/>
  <c r="L2248" i="21"/>
  <c r="J2248" i="21"/>
  <c r="H2249" i="21"/>
  <c r="I2248" i="21"/>
  <c r="O2247" i="21"/>
  <c r="P2247" i="21"/>
  <c r="Q2247" i="21"/>
  <c r="J2249" i="21"/>
  <c r="K2249" i="21"/>
  <c r="I2249" i="21"/>
  <c r="H2250" i="21"/>
  <c r="L2249" i="21"/>
  <c r="M2249" i="21"/>
  <c r="Q2248" i="21"/>
  <c r="P2248" i="21"/>
  <c r="O2248" i="21"/>
  <c r="Q2249" i="21"/>
  <c r="O2249" i="21"/>
  <c r="P2249" i="21"/>
  <c r="J2250" i="21"/>
  <c r="M2250" i="21"/>
  <c r="L2250" i="21"/>
  <c r="H2251" i="21"/>
  <c r="K2250" i="21"/>
  <c r="I2250" i="21"/>
  <c r="I2251" i="21"/>
  <c r="M2251" i="21"/>
  <c r="H2252" i="21"/>
  <c r="L2251" i="21"/>
  <c r="K2251" i="21"/>
  <c r="J2251" i="21"/>
  <c r="O2250" i="21"/>
  <c r="Q2250" i="21"/>
  <c r="P2250" i="21"/>
  <c r="Q2251" i="21"/>
  <c r="P2251" i="21"/>
  <c r="O2251" i="21"/>
  <c r="I2252" i="21"/>
  <c r="M2252" i="21"/>
  <c r="L2252" i="21"/>
  <c r="H2253" i="21"/>
  <c r="K2252" i="21"/>
  <c r="J2252" i="21"/>
  <c r="P2252" i="21"/>
  <c r="O2252" i="21"/>
  <c r="Q2252" i="21"/>
  <c r="M2253" i="21"/>
  <c r="I2253" i="21"/>
  <c r="K2253" i="21"/>
  <c r="J2253" i="21"/>
  <c r="H2254" i="21"/>
  <c r="L2253" i="21"/>
  <c r="P2253" i="21"/>
  <c r="O2253" i="21"/>
  <c r="Q2253" i="21"/>
  <c r="M2254" i="21"/>
  <c r="L2254" i="21"/>
  <c r="I2254" i="21"/>
  <c r="H2255" i="21"/>
  <c r="J2254" i="21"/>
  <c r="K2254" i="21"/>
  <c r="Q2254" i="21"/>
  <c r="O2254" i="21"/>
  <c r="P2254" i="21"/>
  <c r="L2255" i="21"/>
  <c r="H2256" i="21"/>
  <c r="I2255" i="21"/>
  <c r="K2255" i="21"/>
  <c r="J2255" i="21"/>
  <c r="M2255" i="21"/>
  <c r="K2256" i="21"/>
  <c r="L2256" i="21"/>
  <c r="H2257" i="21"/>
  <c r="I2256" i="21"/>
  <c r="M2256" i="21"/>
  <c r="J2256" i="21"/>
  <c r="P2255" i="21"/>
  <c r="O2255" i="21"/>
  <c r="Q2255" i="21"/>
  <c r="M2257" i="21"/>
  <c r="I2257" i="21"/>
  <c r="L2257" i="21"/>
  <c r="K2257" i="21"/>
  <c r="J2257" i="21"/>
  <c r="H2258" i="21"/>
  <c r="Q2256" i="21"/>
  <c r="P2256" i="21"/>
  <c r="O2256" i="21"/>
  <c r="Q2257" i="21"/>
  <c r="P2257" i="21"/>
  <c r="O2257" i="21"/>
  <c r="K2258" i="21"/>
  <c r="L2258" i="21"/>
  <c r="I2258" i="21"/>
  <c r="J2258" i="21"/>
  <c r="H2259" i="21"/>
  <c r="M2258" i="21"/>
  <c r="P2258" i="21"/>
  <c r="Q2258" i="21"/>
  <c r="O2258" i="21"/>
  <c r="J2259" i="21"/>
  <c r="H2260" i="21"/>
  <c r="K2259" i="21"/>
  <c r="L2259" i="21"/>
  <c r="M2259" i="21"/>
  <c r="I2259" i="21"/>
  <c r="I2260" i="21"/>
  <c r="H2261" i="21"/>
  <c r="J2260" i="21"/>
  <c r="L2260" i="21"/>
  <c r="M2260" i="21"/>
  <c r="K2260" i="21"/>
  <c r="P2259" i="21"/>
  <c r="Q2259" i="21"/>
  <c r="O2259" i="21"/>
  <c r="Q2260" i="21"/>
  <c r="O2260" i="21"/>
  <c r="P2260" i="21"/>
  <c r="L2261" i="21"/>
  <c r="K2261" i="21"/>
  <c r="M2261" i="21"/>
  <c r="J2261" i="21"/>
  <c r="H2262" i="21"/>
  <c r="I2261" i="21"/>
  <c r="K2262" i="21"/>
  <c r="J2262" i="21"/>
  <c r="H2263" i="21"/>
  <c r="M2262" i="21"/>
  <c r="I2262" i="21"/>
  <c r="L2262" i="21"/>
  <c r="O2261" i="21"/>
  <c r="P2261" i="21"/>
  <c r="Q2261" i="21"/>
  <c r="L2263" i="21"/>
  <c r="H2264" i="21"/>
  <c r="I2263" i="21"/>
  <c r="K2263" i="21"/>
  <c r="J2263" i="21"/>
  <c r="M2263" i="21"/>
  <c r="O2262" i="21"/>
  <c r="P2262" i="21"/>
  <c r="Q2262" i="21"/>
  <c r="H2265" i="21"/>
  <c r="J2264" i="21"/>
  <c r="K2264" i="21"/>
  <c r="I2264" i="21"/>
  <c r="M2264" i="21"/>
  <c r="L2264" i="21"/>
  <c r="O2263" i="21"/>
  <c r="Q2263" i="21"/>
  <c r="P2263" i="21"/>
  <c r="J2265" i="21"/>
  <c r="M2265" i="21"/>
  <c r="K2265" i="21"/>
  <c r="L2265" i="21"/>
  <c r="H2266" i="21"/>
  <c r="I2265" i="21"/>
  <c r="O2264" i="21"/>
  <c r="P2264" i="21"/>
  <c r="Q2264" i="21"/>
  <c r="H2267" i="21"/>
  <c r="J2266" i="21"/>
  <c r="M2266" i="21"/>
  <c r="L2266" i="21"/>
  <c r="K2266" i="21"/>
  <c r="I2266" i="21"/>
  <c r="Q2265" i="21"/>
  <c r="O2265" i="21"/>
  <c r="P2265" i="21"/>
  <c r="L2267" i="21"/>
  <c r="J2267" i="21"/>
  <c r="I2267" i="21"/>
  <c r="K2267" i="21"/>
  <c r="M2267" i="21"/>
  <c r="H2268" i="21"/>
  <c r="O2266" i="21"/>
  <c r="Q2266" i="21"/>
  <c r="P2266" i="21"/>
  <c r="P2267" i="21"/>
  <c r="Q2267" i="21"/>
  <c r="O2267" i="21"/>
  <c r="L2268" i="21"/>
  <c r="H2269" i="21"/>
  <c r="I2268" i="21"/>
  <c r="K2268" i="21"/>
  <c r="J2268" i="21"/>
  <c r="M2268" i="21"/>
  <c r="K2269" i="21"/>
  <c r="M2269" i="21"/>
  <c r="I2269" i="21"/>
  <c r="H2270" i="21"/>
  <c r="L2269" i="21"/>
  <c r="J2269" i="21"/>
  <c r="P2268" i="21"/>
  <c r="O2268" i="21"/>
  <c r="Q2268" i="21"/>
  <c r="O2269" i="21"/>
  <c r="Q2269" i="21"/>
  <c r="P2269" i="21"/>
  <c r="K2270" i="21"/>
  <c r="J2270" i="21"/>
  <c r="M2270" i="21"/>
  <c r="H2271" i="21"/>
  <c r="I2270" i="21"/>
  <c r="L2270" i="21"/>
  <c r="J2271" i="21"/>
  <c r="M2271" i="21"/>
  <c r="L2271" i="21"/>
  <c r="I2271" i="21"/>
  <c r="K2271" i="21"/>
  <c r="H2272" i="21"/>
  <c r="P2270" i="21"/>
  <c r="O2270" i="21"/>
  <c r="Q2270" i="21"/>
  <c r="P2271" i="21"/>
  <c r="Q2271" i="21"/>
  <c r="O2271" i="21"/>
  <c r="I2272" i="21"/>
  <c r="M2272" i="21"/>
  <c r="L2272" i="21"/>
  <c r="J2272" i="21"/>
  <c r="K2272" i="21"/>
  <c r="H2273" i="21"/>
  <c r="Q2272" i="21"/>
  <c r="O2272" i="21"/>
  <c r="P2272" i="21"/>
  <c r="I2273" i="21"/>
  <c r="J2273" i="21"/>
  <c r="K2273" i="21"/>
  <c r="M2273" i="21"/>
  <c r="L2273" i="21"/>
  <c r="H2274" i="21"/>
  <c r="Q2273" i="21"/>
  <c r="O2273" i="21"/>
  <c r="P2273" i="21"/>
  <c r="I2274" i="21"/>
  <c r="H2275" i="21"/>
  <c r="J2274" i="21"/>
  <c r="M2274" i="21"/>
  <c r="L2274" i="21"/>
  <c r="K2274" i="21"/>
  <c r="O2274" i="21"/>
  <c r="Q2274" i="21"/>
  <c r="P2274" i="21"/>
  <c r="H2276" i="21"/>
  <c r="L2275" i="21"/>
  <c r="M2275" i="21"/>
  <c r="I2275" i="21"/>
  <c r="J2275" i="21"/>
  <c r="K2275" i="21"/>
  <c r="L2276" i="21"/>
  <c r="J2276" i="21"/>
  <c r="I2276" i="21"/>
  <c r="K2276" i="21"/>
  <c r="M2276" i="21"/>
  <c r="H2277" i="21"/>
  <c r="P2275" i="21"/>
  <c r="Q2275" i="21"/>
  <c r="O2275" i="21"/>
  <c r="Q2276" i="21"/>
  <c r="O2276" i="21"/>
  <c r="P2276" i="21"/>
  <c r="M2277" i="21"/>
  <c r="I2277" i="21"/>
  <c r="L2277" i="21"/>
  <c r="K2277" i="21"/>
  <c r="H2278" i="21"/>
  <c r="J2277" i="21"/>
  <c r="Q2277" i="21"/>
  <c r="P2277" i="21"/>
  <c r="O2277" i="21"/>
  <c r="J2278" i="21"/>
  <c r="K2278" i="21"/>
  <c r="L2278" i="21"/>
  <c r="H2279" i="21"/>
  <c r="I2278" i="21"/>
  <c r="M2278" i="21"/>
  <c r="M2279" i="21"/>
  <c r="I2279" i="21"/>
  <c r="J2279" i="21"/>
  <c r="K2279" i="21"/>
  <c r="H2280" i="21"/>
  <c r="L2279" i="21"/>
  <c r="P2278" i="21"/>
  <c r="O2278" i="21"/>
  <c r="Q2278" i="21"/>
  <c r="P2279" i="21"/>
  <c r="O2279" i="21"/>
  <c r="Q2279" i="21"/>
  <c r="J2280" i="21"/>
  <c r="I2280" i="21"/>
  <c r="L2280" i="21"/>
  <c r="H2281" i="21"/>
  <c r="K2280" i="21"/>
  <c r="M2280" i="21"/>
  <c r="O2280" i="21"/>
  <c r="Q2280" i="21"/>
  <c r="P2280" i="21"/>
  <c r="H2282" i="21"/>
  <c r="L2281" i="21"/>
  <c r="I2281" i="21"/>
  <c r="K2281" i="21"/>
  <c r="J2281" i="21"/>
  <c r="M2281" i="21"/>
  <c r="L2282" i="21"/>
  <c r="H2283" i="21"/>
  <c r="K2282" i="21"/>
  <c r="M2282" i="21"/>
  <c r="I2282" i="21"/>
  <c r="J2282" i="21"/>
  <c r="O2281" i="21"/>
  <c r="Q2281" i="21"/>
  <c r="P2281" i="21"/>
  <c r="I2283" i="21"/>
  <c r="K2283" i="21"/>
  <c r="L2283" i="21"/>
  <c r="J2283" i="21"/>
  <c r="H2284" i="21"/>
  <c r="M2283" i="21"/>
  <c r="O2282" i="21"/>
  <c r="P2282" i="21"/>
  <c r="Q2282" i="21"/>
  <c r="O2283" i="21"/>
  <c r="Q2283" i="21"/>
  <c r="P2283" i="21"/>
  <c r="H2285" i="21"/>
  <c r="L2284" i="21"/>
  <c r="I2284" i="21"/>
  <c r="K2284" i="21"/>
  <c r="M2284" i="21"/>
  <c r="J2284" i="21"/>
  <c r="L2285" i="21"/>
  <c r="H2286" i="21"/>
  <c r="J2285" i="21"/>
  <c r="I2285" i="21"/>
  <c r="K2285" i="21"/>
  <c r="M2285" i="21"/>
  <c r="Q2284" i="21"/>
  <c r="P2284" i="21"/>
  <c r="O2284" i="21"/>
  <c r="M2286" i="21"/>
  <c r="I2286" i="21"/>
  <c r="L2286" i="21"/>
  <c r="H2287" i="21"/>
  <c r="J2286" i="21"/>
  <c r="K2286" i="21"/>
  <c r="Q2285" i="21"/>
  <c r="P2285" i="21"/>
  <c r="O2285" i="21"/>
  <c r="Q2286" i="21"/>
  <c r="P2286" i="21"/>
  <c r="O2286" i="21"/>
  <c r="L2287" i="21"/>
  <c r="J2287" i="21"/>
  <c r="H2288" i="21"/>
  <c r="I2287" i="21"/>
  <c r="M2287" i="21"/>
  <c r="K2287" i="21"/>
  <c r="L2288" i="21"/>
  <c r="H2289" i="21"/>
  <c r="M2288" i="21"/>
  <c r="K2288" i="21"/>
  <c r="J2288" i="21"/>
  <c r="I2288" i="21"/>
  <c r="O2287" i="21"/>
  <c r="P2287" i="21"/>
  <c r="Q2287" i="21"/>
  <c r="M2289" i="21"/>
  <c r="K2289" i="21"/>
  <c r="L2289" i="21"/>
  <c r="H2290" i="21"/>
  <c r="J2289" i="21"/>
  <c r="I2289" i="21"/>
  <c r="P2288" i="21"/>
  <c r="O2288" i="21"/>
  <c r="Q2288" i="21"/>
  <c r="M2290" i="21"/>
  <c r="L2290" i="21"/>
  <c r="H2291" i="21"/>
  <c r="K2290" i="21"/>
  <c r="I2290" i="21"/>
  <c r="J2290" i="21"/>
  <c r="O2289" i="21"/>
  <c r="Q2289" i="21"/>
  <c r="P2289" i="21"/>
  <c r="K2291" i="21"/>
  <c r="H2292" i="21"/>
  <c r="L2291" i="21"/>
  <c r="I2291" i="21"/>
  <c r="M2291" i="21"/>
  <c r="J2291" i="21"/>
  <c r="P2290" i="21"/>
  <c r="O2290" i="21"/>
  <c r="Q2290" i="21"/>
  <c r="J2292" i="21"/>
  <c r="H2293" i="21"/>
  <c r="K2292" i="21"/>
  <c r="I2292" i="21"/>
  <c r="L2292" i="21"/>
  <c r="M2292" i="21"/>
  <c r="P2291" i="21"/>
  <c r="Q2291" i="21"/>
  <c r="O2291" i="21"/>
  <c r="M2293" i="21"/>
  <c r="K2293" i="21"/>
  <c r="H2294" i="21"/>
  <c r="L2293" i="21"/>
  <c r="I2293" i="21"/>
  <c r="J2293" i="21"/>
  <c r="Q2292" i="21"/>
  <c r="P2292" i="21"/>
  <c r="O2292" i="21"/>
  <c r="L2294" i="21"/>
  <c r="J2294" i="21"/>
  <c r="I2294" i="21"/>
  <c r="M2294" i="21"/>
  <c r="K2294" i="21"/>
  <c r="H2295" i="21"/>
  <c r="Q2293" i="21"/>
  <c r="O2293" i="21"/>
  <c r="P2293" i="21"/>
  <c r="P2294" i="21"/>
  <c r="O2294" i="21"/>
  <c r="Q2294" i="21"/>
  <c r="J2295" i="21"/>
  <c r="I2295" i="21"/>
  <c r="H2296" i="21"/>
  <c r="K2295" i="21"/>
  <c r="L2295" i="21"/>
  <c r="M2295" i="21"/>
  <c r="P2295" i="21"/>
  <c r="O2295" i="21"/>
  <c r="Q2295" i="21"/>
  <c r="I2296" i="21"/>
  <c r="L2296" i="21"/>
  <c r="H2297" i="21"/>
  <c r="K2296" i="21"/>
  <c r="M2296" i="21"/>
  <c r="J2296" i="21"/>
  <c r="Q2296" i="21"/>
  <c r="O2296" i="21"/>
  <c r="P2296" i="21"/>
  <c r="M2297" i="21"/>
  <c r="I2297" i="21"/>
  <c r="J2297" i="21"/>
  <c r="H2298" i="21"/>
  <c r="K2297" i="21"/>
  <c r="L2297" i="21"/>
  <c r="Q2297" i="21"/>
  <c r="O2297" i="21"/>
  <c r="P2297" i="21"/>
  <c r="L2298" i="21"/>
  <c r="M2298" i="21"/>
  <c r="J2298" i="21"/>
  <c r="H2299" i="21"/>
  <c r="I2298" i="21"/>
  <c r="K2298" i="21"/>
  <c r="K2299" i="21"/>
  <c r="L2299" i="21"/>
  <c r="I2299" i="21"/>
  <c r="H2300" i="21"/>
  <c r="M2299" i="21"/>
  <c r="J2299" i="21"/>
  <c r="P2298" i="21"/>
  <c r="O2298" i="21"/>
  <c r="Q2298" i="21"/>
  <c r="P2299" i="21"/>
  <c r="Q2299" i="21"/>
  <c r="O2299" i="21"/>
  <c r="L2300" i="21"/>
  <c r="H2301" i="21"/>
  <c r="K2300" i="21"/>
  <c r="I2300" i="21"/>
  <c r="M2300" i="21"/>
  <c r="J2300" i="21"/>
  <c r="J2301" i="21"/>
  <c r="M2301" i="21"/>
  <c r="L2301" i="21"/>
  <c r="I2301" i="21"/>
  <c r="K2301" i="21"/>
  <c r="H2302" i="21"/>
  <c r="O2300" i="21"/>
  <c r="Q2300" i="21"/>
  <c r="P2300" i="21"/>
  <c r="P2301" i="21"/>
  <c r="Q2301" i="21"/>
  <c r="O2301" i="21"/>
  <c r="K2302" i="21"/>
  <c r="H2303" i="21"/>
  <c r="I2302" i="21"/>
  <c r="J2302" i="21"/>
  <c r="L2302" i="21"/>
  <c r="M2302" i="21"/>
  <c r="J2303" i="21"/>
  <c r="H2304" i="21"/>
  <c r="L2303" i="21"/>
  <c r="M2303" i="21"/>
  <c r="K2303" i="21"/>
  <c r="I2303" i="21"/>
  <c r="O2302" i="21"/>
  <c r="P2302" i="21"/>
  <c r="Q2302" i="21"/>
  <c r="J2304" i="21"/>
  <c r="H2305" i="21"/>
  <c r="I2304" i="21"/>
  <c r="L2304" i="21"/>
  <c r="M2304" i="21"/>
  <c r="K2304" i="21"/>
  <c r="Q2303" i="21"/>
  <c r="P2303" i="21"/>
  <c r="O2303" i="21"/>
  <c r="I2305" i="21"/>
  <c r="L2305" i="21"/>
  <c r="K2305" i="21"/>
  <c r="H2306" i="21"/>
  <c r="J2305" i="21"/>
  <c r="M2305" i="21"/>
  <c r="Q2304" i="21"/>
  <c r="O2304" i="21"/>
  <c r="P2304" i="21"/>
  <c r="O2305" i="21"/>
  <c r="P2305" i="21"/>
  <c r="Q2305" i="21"/>
  <c r="L2306" i="21"/>
  <c r="J2306" i="21"/>
  <c r="K2306" i="21"/>
  <c r="H2307" i="21"/>
  <c r="I2306" i="21"/>
  <c r="M2306" i="21"/>
  <c r="L2307" i="21"/>
  <c r="H2308" i="21"/>
  <c r="J2307" i="21"/>
  <c r="K2307" i="21"/>
  <c r="M2307" i="21"/>
  <c r="I2307" i="21"/>
  <c r="P2306" i="21"/>
  <c r="Q2306" i="21"/>
  <c r="O2306" i="21"/>
  <c r="M2308" i="21"/>
  <c r="I2308" i="21"/>
  <c r="J2308" i="21"/>
  <c r="H2309" i="21"/>
  <c r="L2308" i="21"/>
  <c r="K2308" i="21"/>
  <c r="Q2307" i="21"/>
  <c r="O2307" i="21"/>
  <c r="P2307" i="21"/>
  <c r="O2308" i="21"/>
  <c r="P2308" i="21"/>
  <c r="Q2308" i="21"/>
  <c r="M2309" i="21"/>
  <c r="J2309" i="21"/>
  <c r="H2310" i="21"/>
  <c r="K2309" i="21"/>
  <c r="L2309" i="21"/>
  <c r="I2309" i="21"/>
  <c r="I2310" i="21"/>
  <c r="M2310" i="21"/>
  <c r="H2311" i="21"/>
  <c r="J2310" i="21"/>
  <c r="L2310" i="21"/>
  <c r="K2310" i="21"/>
  <c r="O2309" i="21"/>
  <c r="P2309" i="21"/>
  <c r="Q2309" i="21"/>
  <c r="Q2310" i="21"/>
  <c r="O2310" i="21"/>
  <c r="P2310" i="21"/>
  <c r="J2311" i="21"/>
  <c r="M2311" i="21"/>
  <c r="I2311" i="21"/>
  <c r="H2312" i="21"/>
  <c r="K2311" i="21"/>
  <c r="L2311" i="21"/>
  <c r="O2311" i="21"/>
  <c r="Q2311" i="21"/>
  <c r="P2311" i="21"/>
  <c r="J2312" i="21"/>
  <c r="M2312" i="21"/>
  <c r="L2312" i="21"/>
  <c r="I2312" i="21"/>
  <c r="K2312" i="21"/>
  <c r="H2313" i="21"/>
  <c r="P2312" i="21"/>
  <c r="Q2312" i="21"/>
  <c r="O2312" i="21"/>
  <c r="J2313" i="21"/>
  <c r="H2314" i="21"/>
  <c r="M2313" i="21"/>
  <c r="K2313" i="21"/>
  <c r="L2313" i="21"/>
  <c r="I2313" i="21"/>
  <c r="K2314" i="21"/>
  <c r="L2314" i="21"/>
  <c r="J2314" i="21"/>
  <c r="I2314" i="21"/>
  <c r="H2315" i="21"/>
  <c r="M2314" i="21"/>
  <c r="P2313" i="21"/>
  <c r="Q2313" i="21"/>
  <c r="O2313" i="21"/>
  <c r="O2314" i="21"/>
  <c r="P2314" i="21"/>
  <c r="Q2314" i="21"/>
  <c r="J2315" i="21"/>
  <c r="H2316" i="21"/>
  <c r="M2315" i="21"/>
  <c r="I2315" i="21"/>
  <c r="K2315" i="21"/>
  <c r="L2315" i="21"/>
  <c r="J2316" i="21"/>
  <c r="M2316" i="21"/>
  <c r="K2316" i="21"/>
  <c r="H2317" i="21"/>
  <c r="L2316" i="21"/>
  <c r="I2316" i="21"/>
  <c r="O2315" i="21"/>
  <c r="P2315" i="21"/>
  <c r="Q2315" i="21"/>
  <c r="I2317" i="21"/>
  <c r="J2317" i="21"/>
  <c r="H2318" i="21"/>
  <c r="M2317" i="21"/>
  <c r="K2317" i="21"/>
  <c r="L2317" i="21"/>
  <c r="O2316" i="21"/>
  <c r="Q2316" i="21"/>
  <c r="P2316" i="21"/>
  <c r="Q2317" i="21"/>
  <c r="P2317" i="21"/>
  <c r="O2317" i="21"/>
  <c r="H2319" i="21"/>
  <c r="I2318" i="21"/>
  <c r="M2318" i="21"/>
  <c r="J2318" i="21"/>
  <c r="L2318" i="21"/>
  <c r="K2318" i="21"/>
  <c r="H2320" i="21"/>
  <c r="L2319" i="21"/>
  <c r="K2319" i="21"/>
  <c r="I2319" i="21"/>
  <c r="M2319" i="21"/>
  <c r="J2319" i="21"/>
  <c r="Q2318" i="21"/>
  <c r="O2318" i="21"/>
  <c r="P2318" i="21"/>
  <c r="M2320" i="21"/>
  <c r="H2321" i="21"/>
  <c r="I2320" i="21"/>
  <c r="J2320" i="21"/>
  <c r="K2320" i="21"/>
  <c r="L2320" i="21"/>
  <c r="O2319" i="21"/>
  <c r="P2319" i="21"/>
  <c r="Q2319" i="21"/>
  <c r="M2321" i="21"/>
  <c r="L2321" i="21"/>
  <c r="K2321" i="21"/>
  <c r="J2321" i="21"/>
  <c r="I2321" i="21"/>
  <c r="H2322" i="21"/>
  <c r="O2320" i="21"/>
  <c r="P2320" i="21"/>
  <c r="Q2320" i="21"/>
  <c r="P2321" i="21"/>
  <c r="O2321" i="21"/>
  <c r="Q2321" i="21"/>
  <c r="I2322" i="21"/>
  <c r="M2322" i="21"/>
  <c r="H2323" i="21"/>
  <c r="L2322" i="21"/>
  <c r="K2322" i="21"/>
  <c r="J2322" i="21"/>
  <c r="O2322" i="21"/>
  <c r="P2322" i="21"/>
  <c r="Q2322" i="21"/>
  <c r="M2323" i="21"/>
  <c r="I2323" i="21"/>
  <c r="K2323" i="21"/>
  <c r="H2324" i="21"/>
  <c r="L2323" i="21"/>
  <c r="J2323" i="21"/>
  <c r="Q2323" i="21"/>
  <c r="O2323" i="21"/>
  <c r="P2323" i="21"/>
  <c r="L2324" i="21"/>
  <c r="J2324" i="21"/>
  <c r="H2325" i="21"/>
  <c r="K2324" i="21"/>
  <c r="I2324" i="21"/>
  <c r="M2324" i="21"/>
  <c r="K2325" i="21"/>
  <c r="I2325" i="21"/>
  <c r="M2325" i="21"/>
  <c r="L2325" i="21"/>
  <c r="H2326" i="21"/>
  <c r="J2325" i="21"/>
  <c r="Q2324" i="21"/>
  <c r="O2324" i="21"/>
  <c r="P2324" i="21"/>
  <c r="Q2325" i="21"/>
  <c r="O2325" i="21"/>
  <c r="P2325" i="21"/>
  <c r="M2326" i="21"/>
  <c r="K2326" i="21"/>
  <c r="J2326" i="21"/>
  <c r="L2326" i="21"/>
  <c r="H2327" i="21"/>
  <c r="I2326" i="21"/>
  <c r="M2327" i="21"/>
  <c r="L2327" i="21"/>
  <c r="K2327" i="21"/>
  <c r="I2327" i="21"/>
  <c r="H2328" i="21"/>
  <c r="J2327" i="21"/>
  <c r="O2326" i="21"/>
  <c r="P2326" i="21"/>
  <c r="Q2326" i="21"/>
  <c r="O2327" i="21"/>
  <c r="P2327" i="21"/>
  <c r="Q2327" i="21"/>
  <c r="M2328" i="21"/>
  <c r="I2328" i="21"/>
  <c r="J2328" i="21"/>
  <c r="L2328" i="21"/>
  <c r="H2329" i="21"/>
  <c r="K2328" i="21"/>
  <c r="O2328" i="21"/>
  <c r="Q2328" i="21"/>
  <c r="P2328" i="21"/>
  <c r="I2329" i="21"/>
  <c r="J2329" i="21"/>
  <c r="M2329" i="21"/>
  <c r="H2330" i="21"/>
  <c r="L2329" i="21"/>
  <c r="K2329" i="21"/>
  <c r="O2329" i="21"/>
  <c r="Q2329" i="21"/>
  <c r="P2329" i="21"/>
  <c r="J2330" i="21"/>
  <c r="K2330" i="21"/>
  <c r="M2330" i="21"/>
  <c r="H2331" i="21"/>
  <c r="L2330" i="21"/>
  <c r="I2330" i="21"/>
  <c r="J2331" i="21"/>
  <c r="I2331" i="21"/>
  <c r="M2331" i="21"/>
  <c r="L2331" i="21"/>
  <c r="K2331" i="21"/>
  <c r="H2332" i="21"/>
  <c r="Q2330" i="21"/>
  <c r="O2330" i="21"/>
  <c r="P2330" i="21"/>
  <c r="O2331" i="21"/>
  <c r="Q2331" i="21"/>
  <c r="P2331" i="21"/>
  <c r="H2333" i="21"/>
  <c r="L2332" i="21"/>
  <c r="I2332" i="21"/>
  <c r="J2332" i="21"/>
  <c r="M2332" i="21"/>
  <c r="K2332" i="21"/>
  <c r="M2333" i="21"/>
  <c r="I2333" i="21"/>
  <c r="L2333" i="21"/>
  <c r="J2333" i="21"/>
  <c r="H2334" i="21"/>
  <c r="K2333" i="21"/>
  <c r="P2332" i="21"/>
  <c r="Q2332" i="21"/>
  <c r="O2332" i="21"/>
  <c r="Q2333" i="21"/>
  <c r="O2333" i="21"/>
  <c r="P2333" i="21"/>
  <c r="H2335" i="21"/>
  <c r="J2334" i="21"/>
  <c r="M2334" i="21"/>
  <c r="I2334" i="21"/>
  <c r="K2334" i="21"/>
  <c r="L2334" i="21"/>
  <c r="K2335" i="21"/>
  <c r="I2335" i="21"/>
  <c r="L2335" i="21"/>
  <c r="M2335" i="21"/>
  <c r="H2336" i="21"/>
  <c r="J2335" i="21"/>
  <c r="Q2334" i="21"/>
  <c r="P2334" i="21"/>
  <c r="O2334" i="21"/>
  <c r="P2335" i="21"/>
  <c r="O2335" i="21"/>
  <c r="Q2335" i="21"/>
  <c r="K2336" i="21"/>
  <c r="H2337" i="21"/>
  <c r="I2336" i="21"/>
  <c r="M2336" i="21"/>
  <c r="L2336" i="21"/>
  <c r="J2336" i="21"/>
  <c r="M2337" i="21"/>
  <c r="I2337" i="21"/>
  <c r="J2337" i="21"/>
  <c r="L2337" i="21"/>
  <c r="K2337" i="21"/>
  <c r="H2338" i="21"/>
  <c r="Q2336" i="21"/>
  <c r="P2336" i="21"/>
  <c r="O2336" i="21"/>
  <c r="Q2337" i="21"/>
  <c r="P2337" i="21"/>
  <c r="O2337" i="21"/>
  <c r="H2339" i="21"/>
  <c r="I2338" i="21"/>
  <c r="J2338" i="21"/>
  <c r="K2338" i="21"/>
  <c r="M2338" i="21"/>
  <c r="L2338" i="21"/>
  <c r="M2339" i="21"/>
  <c r="J2339" i="21"/>
  <c r="I2339" i="21"/>
  <c r="K2339" i="21"/>
  <c r="H2340" i="21"/>
  <c r="L2339" i="21"/>
  <c r="Q2338" i="21"/>
  <c r="O2338" i="21"/>
  <c r="P2338" i="21"/>
  <c r="O2339" i="21"/>
  <c r="P2339" i="21"/>
  <c r="Q2339" i="21"/>
  <c r="L2340" i="21"/>
  <c r="M2340" i="21"/>
  <c r="I2340" i="21"/>
  <c r="K2340" i="21"/>
  <c r="H2341" i="21"/>
  <c r="J2340" i="21"/>
  <c r="O2340" i="21"/>
  <c r="Q2340" i="21"/>
  <c r="P2340" i="21"/>
  <c r="K2341" i="21"/>
  <c r="H2342" i="21"/>
  <c r="M2341" i="21"/>
  <c r="L2341" i="21"/>
  <c r="J2341" i="21"/>
  <c r="I2341" i="21"/>
  <c r="L2342" i="21"/>
  <c r="J2342" i="21"/>
  <c r="H2343" i="21"/>
  <c r="M2342" i="21"/>
  <c r="I2342" i="21"/>
  <c r="K2342" i="21"/>
  <c r="P2341" i="21"/>
  <c r="Q2341" i="21"/>
  <c r="O2341" i="21"/>
  <c r="K2343" i="21"/>
  <c r="J2343" i="21"/>
  <c r="I2343" i="21"/>
  <c r="H2344" i="21"/>
  <c r="M2343" i="21"/>
  <c r="L2343" i="21"/>
  <c r="O2342" i="21"/>
  <c r="P2342" i="21"/>
  <c r="Q2342" i="21"/>
  <c r="Q2343" i="21"/>
  <c r="O2343" i="21"/>
  <c r="P2343" i="21"/>
  <c r="K2344" i="21"/>
  <c r="H2345" i="21"/>
  <c r="L2344" i="21"/>
  <c r="M2344" i="21"/>
  <c r="I2344" i="21"/>
  <c r="J2344" i="21"/>
  <c r="H2346" i="21"/>
  <c r="M2345" i="21"/>
  <c r="I2345" i="21"/>
  <c r="J2345" i="21"/>
  <c r="K2345" i="21"/>
  <c r="L2345" i="21"/>
  <c r="Q2344" i="21"/>
  <c r="O2344" i="21"/>
  <c r="P2344" i="21"/>
  <c r="I2346" i="21"/>
  <c r="H2347" i="21"/>
  <c r="K2346" i="21"/>
  <c r="J2346" i="21"/>
  <c r="L2346" i="21"/>
  <c r="M2346" i="21"/>
  <c r="P2345" i="21"/>
  <c r="O2345" i="21"/>
  <c r="Q2345" i="21"/>
  <c r="Q2346" i="21"/>
  <c r="P2346" i="21"/>
  <c r="O2346" i="21"/>
  <c r="I2347" i="21"/>
  <c r="K2347" i="21"/>
  <c r="J2347" i="21"/>
  <c r="L2347" i="21"/>
  <c r="H2348" i="21"/>
  <c r="M2347" i="21"/>
  <c r="P2347" i="21"/>
  <c r="Q2347" i="21"/>
  <c r="O2347" i="21"/>
  <c r="M2348" i="21"/>
  <c r="J2348" i="21"/>
  <c r="L2348" i="21"/>
  <c r="I2348" i="21"/>
  <c r="H2349" i="21"/>
  <c r="K2348" i="21"/>
  <c r="Q2348" i="21"/>
  <c r="O2348" i="21"/>
  <c r="P2348" i="21"/>
  <c r="H2350" i="21"/>
  <c r="M2349" i="21"/>
  <c r="J2349" i="21"/>
  <c r="L2349" i="21"/>
  <c r="I2349" i="21"/>
  <c r="K2349" i="21"/>
  <c r="M2350" i="21"/>
  <c r="I2350" i="21"/>
  <c r="H2351" i="21"/>
  <c r="L2350" i="21"/>
  <c r="J2350" i="21"/>
  <c r="K2350" i="21"/>
  <c r="P2349" i="21"/>
  <c r="Q2349" i="21"/>
  <c r="O2349" i="21"/>
  <c r="Q2350" i="21"/>
  <c r="P2350" i="21"/>
  <c r="O2350" i="21"/>
  <c r="K2351" i="21"/>
  <c r="I2351" i="21"/>
  <c r="H2352" i="21"/>
  <c r="M2351" i="21"/>
  <c r="J2351" i="21"/>
  <c r="L2351" i="21"/>
  <c r="O2351" i="21"/>
  <c r="Q2351" i="21"/>
  <c r="P2351" i="21"/>
  <c r="H2353" i="21"/>
  <c r="I2352" i="21"/>
  <c r="M2352" i="21"/>
  <c r="K2352" i="21"/>
  <c r="J2352" i="21"/>
  <c r="L2352" i="21"/>
  <c r="J2353" i="21"/>
  <c r="H2354" i="21"/>
  <c r="I2353" i="21"/>
  <c r="L2353" i="21"/>
  <c r="K2353" i="21"/>
  <c r="M2353" i="21"/>
  <c r="P2352" i="21"/>
  <c r="Q2352" i="21"/>
  <c r="O2352" i="21"/>
  <c r="H2355" i="21"/>
  <c r="J2354" i="21"/>
  <c r="L2354" i="21"/>
  <c r="M2354" i="21"/>
  <c r="I2354" i="21"/>
  <c r="K2354" i="21"/>
  <c r="O2353" i="21"/>
  <c r="Q2353" i="21"/>
  <c r="P2353" i="21"/>
  <c r="L2355" i="21"/>
  <c r="M2355" i="21"/>
  <c r="H2356" i="21"/>
  <c r="K2355" i="21"/>
  <c r="J2355" i="21"/>
  <c r="I2355" i="21"/>
  <c r="P2354" i="21"/>
  <c r="Q2354" i="21"/>
  <c r="O2354" i="21"/>
  <c r="J2356" i="21"/>
  <c r="I2356" i="21"/>
  <c r="L2356" i="21"/>
  <c r="M2356" i="21"/>
  <c r="K2356" i="21"/>
  <c r="H2357" i="21"/>
  <c r="P2355" i="21"/>
  <c r="O2355" i="21"/>
  <c r="Q2355" i="21"/>
  <c r="O2356" i="21"/>
  <c r="Q2356" i="21"/>
  <c r="P2356" i="21"/>
  <c r="M2357" i="21"/>
  <c r="K2357" i="21"/>
  <c r="L2357" i="21"/>
  <c r="H2358" i="21"/>
  <c r="J2357" i="21"/>
  <c r="I2357" i="21"/>
  <c r="L2358" i="21"/>
  <c r="I2358" i="21"/>
  <c r="K2358" i="21"/>
  <c r="M2358" i="21"/>
  <c r="H2359" i="21"/>
  <c r="J2358" i="21"/>
  <c r="O2357" i="21"/>
  <c r="P2357" i="21"/>
  <c r="Q2357" i="21"/>
  <c r="P2358" i="21"/>
  <c r="Q2358" i="21"/>
  <c r="O2358" i="21"/>
  <c r="J2359" i="21"/>
  <c r="L2359" i="21"/>
  <c r="K2359" i="21"/>
  <c r="H2360" i="21"/>
  <c r="M2359" i="21"/>
  <c r="I2359" i="21"/>
  <c r="I2360" i="21"/>
  <c r="H2361" i="21"/>
  <c r="J2360" i="21"/>
  <c r="K2360" i="21"/>
  <c r="M2360" i="21"/>
  <c r="L2360" i="21"/>
  <c r="O2359" i="21"/>
  <c r="Q2359" i="21"/>
  <c r="P2359" i="21"/>
  <c r="O2360" i="21"/>
  <c r="P2360" i="21"/>
  <c r="Q2360" i="21"/>
  <c r="J2361" i="21"/>
  <c r="M2361" i="21"/>
  <c r="K2361" i="21"/>
  <c r="L2361" i="21"/>
  <c r="H2362" i="21"/>
  <c r="I2361" i="21"/>
  <c r="H2363" i="21"/>
  <c r="I2362" i="21"/>
  <c r="K2362" i="21"/>
  <c r="M2362" i="21"/>
  <c r="L2362" i="21"/>
  <c r="J2362" i="21"/>
  <c r="P2361" i="21"/>
  <c r="Q2361" i="21"/>
  <c r="O2361" i="21"/>
  <c r="L2363" i="21"/>
  <c r="K2363" i="21"/>
  <c r="M2363" i="21"/>
  <c r="H2364" i="21"/>
  <c r="J2363" i="21"/>
  <c r="I2363" i="21"/>
  <c r="P2362" i="21"/>
  <c r="O2362" i="21"/>
  <c r="Q2362" i="21"/>
  <c r="L2364" i="21"/>
  <c r="H2365" i="21"/>
  <c r="M2364" i="21"/>
  <c r="K2364" i="21"/>
  <c r="I2364" i="21"/>
  <c r="J2364" i="21"/>
  <c r="Q2363" i="21"/>
  <c r="O2363" i="21"/>
  <c r="P2363" i="21"/>
  <c r="M2365" i="21"/>
  <c r="H2366" i="21"/>
  <c r="L2365" i="21"/>
  <c r="K2365" i="21"/>
  <c r="J2365" i="21"/>
  <c r="I2365" i="21"/>
  <c r="Q2364" i="21"/>
  <c r="O2364" i="21"/>
  <c r="P2364" i="21"/>
  <c r="L2366" i="21"/>
  <c r="I2366" i="21"/>
  <c r="J2366" i="21"/>
  <c r="M2366" i="21"/>
  <c r="K2366" i="21"/>
  <c r="H2367" i="21"/>
  <c r="Q2365" i="21"/>
  <c r="O2365" i="21"/>
  <c r="P2365" i="21"/>
  <c r="O2366" i="21"/>
  <c r="Q2366" i="21"/>
  <c r="P2366" i="21"/>
  <c r="J2367" i="21"/>
  <c r="M2367" i="21"/>
  <c r="I2367" i="21"/>
  <c r="H2368" i="21"/>
  <c r="K2367" i="21"/>
  <c r="L2367" i="21"/>
  <c r="O2367" i="21"/>
  <c r="Q2367" i="21"/>
  <c r="P2367" i="21"/>
  <c r="H2369" i="21"/>
  <c r="I2368" i="21"/>
  <c r="K2368" i="21"/>
  <c r="L2368" i="21"/>
  <c r="M2368" i="21"/>
  <c r="J2368" i="21"/>
  <c r="I2369" i="21"/>
  <c r="H2370" i="21"/>
  <c r="L2369" i="21"/>
  <c r="J2369" i="21"/>
  <c r="M2369" i="21"/>
  <c r="K2369" i="21"/>
  <c r="P2368" i="21"/>
  <c r="O2368" i="21"/>
  <c r="Q2368" i="21"/>
  <c r="O2369" i="21"/>
  <c r="P2369" i="21"/>
  <c r="Q2369" i="21"/>
  <c r="J2370" i="21"/>
  <c r="H2371" i="21"/>
  <c r="M2370" i="21"/>
  <c r="K2370" i="21"/>
  <c r="I2370" i="21"/>
  <c r="L2370" i="21"/>
  <c r="H2372" i="21"/>
  <c r="K2371" i="21"/>
  <c r="I2371" i="21"/>
  <c r="J2371" i="21"/>
  <c r="L2371" i="21"/>
  <c r="M2371" i="21"/>
  <c r="P2370" i="21"/>
  <c r="Q2370" i="21"/>
  <c r="O2370" i="21"/>
  <c r="M2372" i="21"/>
  <c r="L2372" i="21"/>
  <c r="K2372" i="21"/>
  <c r="I2372" i="21"/>
  <c r="J2372" i="21"/>
  <c r="H2373" i="21"/>
  <c r="Q2371" i="21"/>
  <c r="P2371" i="21"/>
  <c r="O2371" i="21"/>
  <c r="Q2372" i="21"/>
  <c r="O2372" i="21"/>
  <c r="P2372" i="21"/>
  <c r="H2374" i="21"/>
  <c r="I2373" i="21"/>
  <c r="K2373" i="21"/>
  <c r="J2373" i="21"/>
  <c r="M2373" i="21"/>
  <c r="L2373" i="21"/>
  <c r="I2374" i="21"/>
  <c r="M2374" i="21"/>
  <c r="H2375" i="21"/>
  <c r="K2374" i="21"/>
  <c r="J2374" i="21"/>
  <c r="L2374" i="21"/>
  <c r="Q2373" i="21"/>
  <c r="O2373" i="21"/>
  <c r="P2373" i="21"/>
  <c r="P2374" i="21"/>
  <c r="O2374" i="21"/>
  <c r="Q2374" i="21"/>
  <c r="K2375" i="21"/>
  <c r="M2375" i="21"/>
  <c r="J2375" i="21"/>
  <c r="I2375" i="21"/>
  <c r="L2375" i="21"/>
  <c r="H2376" i="21"/>
  <c r="Q2375" i="21"/>
  <c r="P2375" i="21"/>
  <c r="O2375" i="21"/>
  <c r="H2377" i="21"/>
  <c r="I2376" i="21"/>
  <c r="K2376" i="21"/>
  <c r="J2376" i="21"/>
  <c r="L2376" i="21"/>
  <c r="M2376" i="21"/>
  <c r="K2377" i="21"/>
  <c r="I2377" i="21"/>
  <c r="L2377" i="21"/>
  <c r="H2378" i="21"/>
  <c r="M2377" i="21"/>
  <c r="J2377" i="21"/>
  <c r="P2376" i="21"/>
  <c r="Q2376" i="21"/>
  <c r="O2376" i="21"/>
  <c r="Q2377" i="21"/>
  <c r="P2377" i="21"/>
  <c r="O2377" i="21"/>
  <c r="H2379" i="21"/>
  <c r="K2378" i="21"/>
  <c r="I2378" i="21"/>
  <c r="L2378" i="21"/>
  <c r="M2378" i="21"/>
  <c r="J2378" i="21"/>
  <c r="H2380" i="21"/>
  <c r="M2379" i="21"/>
  <c r="J2379" i="21"/>
  <c r="I2379" i="21"/>
  <c r="K2379" i="21"/>
  <c r="L2379" i="21"/>
  <c r="P2378" i="21"/>
  <c r="Q2378" i="21"/>
  <c r="O2378" i="21"/>
  <c r="H2381" i="21"/>
  <c r="M2380" i="21"/>
  <c r="L2380" i="21"/>
  <c r="I2380" i="21"/>
  <c r="K2380" i="21"/>
  <c r="J2380" i="21"/>
  <c r="O2379" i="21"/>
  <c r="Q2379" i="21"/>
  <c r="P2379" i="21"/>
  <c r="K2381" i="21"/>
  <c r="I2381" i="21"/>
  <c r="L2381" i="21"/>
  <c r="J2381" i="21"/>
  <c r="M2381" i="21"/>
  <c r="H2382" i="21"/>
  <c r="P2380" i="21"/>
  <c r="Q2380" i="21"/>
  <c r="O2380" i="21"/>
  <c r="P2381" i="21"/>
  <c r="O2381" i="21"/>
  <c r="Q2381" i="21"/>
  <c r="L2382" i="21"/>
  <c r="M2382" i="21"/>
  <c r="J2382" i="21"/>
  <c r="K2382" i="21"/>
  <c r="I2382" i="21"/>
  <c r="H2383" i="21"/>
  <c r="O2382" i="21"/>
  <c r="P2382" i="21"/>
  <c r="Q2382" i="21"/>
  <c r="K2383" i="21"/>
  <c r="I2383" i="21"/>
  <c r="J2383" i="21"/>
  <c r="L2383" i="21"/>
  <c r="H2384" i="21"/>
  <c r="M2383" i="21"/>
  <c r="P2383" i="21"/>
  <c r="O2383" i="21"/>
  <c r="Q2383" i="21"/>
  <c r="H2385" i="21"/>
  <c r="M2384" i="21"/>
  <c r="L2384" i="21"/>
  <c r="K2384" i="21"/>
  <c r="J2384" i="21"/>
  <c r="I2384" i="21"/>
  <c r="L2385" i="21"/>
  <c r="I2385" i="21"/>
  <c r="M2385" i="21"/>
  <c r="H2386" i="21"/>
  <c r="J2385" i="21"/>
  <c r="K2385" i="21"/>
  <c r="P2384" i="21"/>
  <c r="O2384" i="21"/>
  <c r="Q2384" i="21"/>
  <c r="P2385" i="21"/>
  <c r="O2385" i="21"/>
  <c r="Q2385" i="21"/>
  <c r="M2386" i="21"/>
  <c r="L2386" i="21"/>
  <c r="J2386" i="21"/>
  <c r="I2386" i="21"/>
  <c r="K2386" i="21"/>
  <c r="H2387" i="21"/>
  <c r="O2386" i="21"/>
  <c r="P2386" i="21"/>
  <c r="Q2386" i="21"/>
  <c r="L2387" i="21"/>
  <c r="I2387" i="21"/>
  <c r="H2388" i="21"/>
  <c r="J2387" i="21"/>
  <c r="K2387" i="21"/>
  <c r="M2387" i="21"/>
  <c r="Q2387" i="21"/>
  <c r="O2387" i="21"/>
  <c r="P2387" i="21"/>
  <c r="I2388" i="21"/>
  <c r="L2388" i="21"/>
  <c r="H2389" i="21"/>
  <c r="M2388" i="21"/>
  <c r="K2388" i="21"/>
  <c r="J2388" i="21"/>
  <c r="Q2388" i="21"/>
  <c r="O2388" i="21"/>
  <c r="P2388" i="21"/>
  <c r="K2389" i="21"/>
  <c r="M2389" i="21"/>
  <c r="I2389" i="21"/>
  <c r="H2390" i="21"/>
  <c r="L2389" i="21"/>
  <c r="J2389" i="21"/>
  <c r="O2389" i="21"/>
  <c r="P2389" i="21"/>
  <c r="Q2389" i="21"/>
  <c r="K2390" i="21"/>
  <c r="I2390" i="21"/>
  <c r="H2391" i="21"/>
  <c r="J2390" i="21"/>
  <c r="M2390" i="21"/>
  <c r="L2390" i="21"/>
  <c r="Q2390" i="21"/>
  <c r="P2390" i="21"/>
  <c r="O2390" i="21"/>
  <c r="M2391" i="21"/>
  <c r="I2391" i="21"/>
  <c r="K2391" i="21"/>
  <c r="J2391" i="21"/>
  <c r="H2392" i="21"/>
  <c r="L2391" i="21"/>
  <c r="P2391" i="21"/>
  <c r="Q2391" i="21"/>
  <c r="O2391" i="21"/>
  <c r="M2392" i="21"/>
  <c r="H2393" i="21"/>
  <c r="I2392" i="21"/>
  <c r="K2392" i="21"/>
  <c r="L2392" i="21"/>
  <c r="J2392" i="21"/>
  <c r="J2393" i="21"/>
  <c r="L2393" i="21"/>
  <c r="H2394" i="21"/>
  <c r="I2393" i="21"/>
  <c r="K2393" i="21"/>
  <c r="M2393" i="21"/>
  <c r="P2392" i="21"/>
  <c r="O2392" i="21"/>
  <c r="Q2392" i="21"/>
  <c r="K2394" i="21"/>
  <c r="I2394" i="21"/>
  <c r="J2394" i="21"/>
  <c r="L2394" i="21"/>
  <c r="M2394" i="21"/>
  <c r="H2395" i="21"/>
  <c r="Q2393" i="21"/>
  <c r="P2393" i="21"/>
  <c r="O2393" i="21"/>
  <c r="O2394" i="21"/>
  <c r="Q2394" i="21"/>
  <c r="P2394" i="21"/>
  <c r="M2395" i="21"/>
  <c r="H2396" i="21"/>
  <c r="L2395" i="21"/>
  <c r="I2395" i="21"/>
  <c r="K2395" i="21"/>
  <c r="J2395" i="21"/>
  <c r="J2396" i="21"/>
  <c r="M2396" i="21"/>
  <c r="I2396" i="21"/>
  <c r="L2396" i="21"/>
  <c r="K2396" i="21"/>
  <c r="H2397" i="21"/>
  <c r="Q2395" i="21"/>
  <c r="O2395" i="21"/>
  <c r="P2395" i="21"/>
  <c r="O2396" i="21"/>
  <c r="P2396" i="21"/>
  <c r="Q2396" i="21"/>
  <c r="M2397" i="21"/>
  <c r="J2397" i="21"/>
  <c r="K2397" i="21"/>
  <c r="H2398" i="21"/>
  <c r="I2397" i="21"/>
  <c r="L2397" i="21"/>
  <c r="H2399" i="21"/>
  <c r="M2398" i="21"/>
  <c r="L2398" i="21"/>
  <c r="J2398" i="21"/>
  <c r="I2398" i="21"/>
  <c r="K2398" i="21"/>
  <c r="P2397" i="21"/>
  <c r="Q2397" i="21"/>
  <c r="O2397" i="21"/>
  <c r="J2399" i="21"/>
  <c r="H2400" i="21"/>
  <c r="I2399" i="21"/>
  <c r="M2399" i="21"/>
  <c r="K2399" i="21"/>
  <c r="L2399" i="21"/>
  <c r="O2398" i="21"/>
  <c r="P2398" i="21"/>
  <c r="Q2398" i="21"/>
  <c r="L2400" i="21"/>
  <c r="I2400" i="21"/>
  <c r="M2400" i="21"/>
  <c r="H2401" i="21"/>
  <c r="K2400" i="21"/>
  <c r="J2400" i="21"/>
  <c r="O2399" i="21"/>
  <c r="Q2399" i="21"/>
  <c r="P2399" i="21"/>
  <c r="Q2400" i="21"/>
  <c r="P2400" i="21"/>
  <c r="O2400" i="21"/>
  <c r="M2401" i="21"/>
  <c r="I2401" i="21"/>
  <c r="L2401" i="21"/>
  <c r="J2401" i="21"/>
  <c r="K2401" i="21"/>
  <c r="H2402" i="21"/>
  <c r="O2401" i="21"/>
  <c r="Q2401" i="21"/>
  <c r="P2401" i="21"/>
  <c r="H2403" i="21"/>
  <c r="M2402" i="21"/>
  <c r="L2402" i="21"/>
  <c r="J2402" i="21"/>
  <c r="I2402" i="21"/>
  <c r="K2402" i="21"/>
  <c r="I2403" i="21"/>
  <c r="M2403" i="21"/>
  <c r="K2403" i="21"/>
  <c r="J2403" i="21"/>
  <c r="H2404" i="21"/>
  <c r="L2403" i="21"/>
  <c r="O2402" i="21"/>
  <c r="P2402" i="21"/>
  <c r="Q2402" i="21"/>
  <c r="Q2403" i="21"/>
  <c r="P2403" i="21"/>
  <c r="O2403" i="21"/>
  <c r="I2404" i="21"/>
  <c r="H2405" i="21"/>
  <c r="M2404" i="21"/>
  <c r="K2404" i="21"/>
  <c r="L2404" i="21"/>
  <c r="J2404" i="21"/>
  <c r="O2404" i="21"/>
  <c r="Q2404" i="21"/>
  <c r="P2404" i="21"/>
  <c r="I2405" i="21"/>
  <c r="M2405" i="21"/>
  <c r="L2405" i="21"/>
  <c r="H2406" i="21"/>
  <c r="J2405" i="21"/>
  <c r="K2405" i="21"/>
  <c r="P2405" i="21"/>
  <c r="O2405" i="21"/>
  <c r="Q2405" i="21"/>
  <c r="L2406" i="21"/>
  <c r="I2406" i="21"/>
  <c r="M2406" i="21"/>
  <c r="K2406" i="21"/>
  <c r="J2406" i="21"/>
  <c r="H2407" i="21"/>
  <c r="O2406" i="21"/>
  <c r="Q2406" i="21"/>
  <c r="P2406" i="21"/>
  <c r="J2407" i="21"/>
  <c r="L2407" i="21"/>
  <c r="M2407" i="21"/>
  <c r="I2407" i="21"/>
  <c r="K2407" i="21"/>
  <c r="H2408" i="21"/>
  <c r="P2407" i="21"/>
  <c r="Q2407" i="21"/>
  <c r="O2407" i="21"/>
  <c r="H2409" i="21"/>
  <c r="M2408" i="21"/>
  <c r="I2408" i="21"/>
  <c r="K2408" i="21"/>
  <c r="L2408" i="21"/>
  <c r="J2408" i="21"/>
  <c r="H2410" i="21"/>
  <c r="J2409" i="21"/>
  <c r="M2409" i="21"/>
  <c r="K2409" i="21"/>
  <c r="I2409" i="21"/>
  <c r="L2409" i="21"/>
  <c r="P2408" i="21"/>
  <c r="O2408" i="21"/>
  <c r="Q2408" i="21"/>
  <c r="H2411" i="21"/>
  <c r="L2410" i="21"/>
  <c r="I2410" i="21"/>
  <c r="K2410" i="21"/>
  <c r="M2410" i="21"/>
  <c r="J2410" i="21"/>
  <c r="P2409" i="21"/>
  <c r="O2409" i="21"/>
  <c r="Q2409" i="21"/>
  <c r="J2411" i="21"/>
  <c r="H2412" i="21"/>
  <c r="I2411" i="21"/>
  <c r="L2411" i="21"/>
  <c r="K2411" i="21"/>
  <c r="M2411" i="21"/>
  <c r="O2410" i="21"/>
  <c r="Q2410" i="21"/>
  <c r="P2410" i="21"/>
  <c r="J2412" i="21"/>
  <c r="I2412" i="21"/>
  <c r="M2412" i="21"/>
  <c r="H2413" i="21"/>
  <c r="K2412" i="21"/>
  <c r="L2412" i="21"/>
  <c r="O2411" i="21"/>
  <c r="P2411" i="21"/>
  <c r="Q2411" i="21"/>
  <c r="P2412" i="21"/>
  <c r="Q2412" i="21"/>
  <c r="O2412" i="21"/>
  <c r="K2413" i="21"/>
  <c r="L2413" i="21"/>
  <c r="H2414" i="21"/>
  <c r="J2413" i="21"/>
  <c r="M2413" i="21"/>
  <c r="I2413" i="21"/>
  <c r="J2414" i="21"/>
  <c r="L2414" i="21"/>
  <c r="K2414" i="21"/>
  <c r="I2414" i="21"/>
  <c r="H2415" i="21"/>
  <c r="M2414" i="21"/>
  <c r="P2413" i="21"/>
  <c r="O2413" i="21"/>
  <c r="Q2413" i="21"/>
  <c r="P2414" i="21"/>
  <c r="Q2414" i="21"/>
  <c r="O2414" i="21"/>
  <c r="I2415" i="21"/>
  <c r="L2415" i="21"/>
  <c r="M2415" i="21"/>
  <c r="J2415" i="21"/>
  <c r="K2415" i="21"/>
  <c r="H2416" i="21"/>
  <c r="Q2415" i="21"/>
  <c r="P2415" i="21"/>
  <c r="O2415" i="21"/>
  <c r="J2416" i="21"/>
  <c r="L2416" i="21"/>
  <c r="H2417" i="21"/>
  <c r="K2416" i="21"/>
  <c r="M2416" i="21"/>
  <c r="I2416" i="21"/>
  <c r="M2417" i="21"/>
  <c r="H2418" i="21"/>
  <c r="K2417" i="21"/>
  <c r="J2417" i="21"/>
  <c r="I2417" i="21"/>
  <c r="L2417" i="21"/>
  <c r="P2416" i="21"/>
  <c r="O2416" i="21"/>
  <c r="Q2416" i="21"/>
  <c r="M2418" i="21"/>
  <c r="I2418" i="21"/>
  <c r="K2418" i="21"/>
  <c r="H2419" i="21"/>
  <c r="L2418" i="21"/>
  <c r="J2418" i="21"/>
  <c r="P2417" i="21"/>
  <c r="Q2417" i="21"/>
  <c r="O2417" i="21"/>
  <c r="Q2418" i="21"/>
  <c r="O2418" i="21"/>
  <c r="P2418" i="21"/>
  <c r="K2419" i="21"/>
  <c r="M2419" i="21"/>
  <c r="L2419" i="21"/>
  <c r="I2419" i="21"/>
  <c r="J2419" i="21"/>
  <c r="H2420" i="21"/>
  <c r="P2419" i="21"/>
  <c r="O2419" i="21"/>
  <c r="Q2419" i="21"/>
  <c r="K2420" i="21"/>
  <c r="M2420" i="21"/>
  <c r="J2420" i="21"/>
  <c r="H2421" i="21"/>
  <c r="I2420" i="21"/>
  <c r="L2420" i="21"/>
  <c r="I2421" i="21"/>
  <c r="L2421" i="21"/>
  <c r="M2421" i="21"/>
  <c r="K2421" i="21"/>
  <c r="H2422" i="21"/>
  <c r="J2421" i="21"/>
  <c r="O2420" i="21"/>
  <c r="Q2420" i="21"/>
  <c r="P2420" i="21"/>
  <c r="Q2421" i="21"/>
  <c r="O2421" i="21"/>
  <c r="P2421" i="21"/>
  <c r="J2422" i="21"/>
  <c r="I2422" i="21"/>
  <c r="K2422" i="21"/>
  <c r="M2422" i="21"/>
  <c r="H2423" i="21"/>
  <c r="L2422" i="21"/>
  <c r="P2422" i="21"/>
  <c r="O2422" i="21"/>
  <c r="Q2422" i="21"/>
  <c r="H2424" i="21"/>
  <c r="K2423" i="21"/>
  <c r="M2423" i="21"/>
  <c r="L2423" i="21"/>
  <c r="I2423" i="21"/>
  <c r="J2423" i="21"/>
  <c r="K2424" i="21"/>
  <c r="I2424" i="21"/>
  <c r="H2425" i="21"/>
  <c r="L2424" i="21"/>
  <c r="M2424" i="21"/>
  <c r="J2424" i="21"/>
  <c r="O2423" i="21"/>
  <c r="P2423" i="21"/>
  <c r="Q2423" i="21"/>
  <c r="Q2424" i="21"/>
  <c r="O2424" i="21"/>
  <c r="P2424" i="21"/>
  <c r="I2425" i="21"/>
  <c r="M2425" i="21"/>
  <c r="J2425" i="21"/>
  <c r="K2425" i="21"/>
  <c r="H2426" i="21"/>
  <c r="L2425" i="21"/>
  <c r="P2425" i="21"/>
  <c r="Q2425" i="21"/>
  <c r="O2425" i="21"/>
  <c r="H2427" i="21"/>
  <c r="I2426" i="21"/>
  <c r="K2426" i="21"/>
  <c r="J2426" i="21"/>
  <c r="L2426" i="21"/>
  <c r="M2426" i="21"/>
  <c r="L2427" i="21"/>
  <c r="K2427" i="21"/>
  <c r="I2427" i="21"/>
  <c r="M2427" i="21"/>
  <c r="H2428" i="21"/>
  <c r="J2427" i="21"/>
  <c r="O2426" i="21"/>
  <c r="Q2426" i="21"/>
  <c r="P2426" i="21"/>
  <c r="Q2427" i="21"/>
  <c r="P2427" i="21"/>
  <c r="O2427" i="21"/>
  <c r="H2429" i="21"/>
  <c r="M2428" i="21"/>
  <c r="L2428" i="21"/>
  <c r="I2428" i="21"/>
  <c r="K2428" i="21"/>
  <c r="J2428" i="21"/>
  <c r="J2429" i="21"/>
  <c r="H2430" i="21"/>
  <c r="M2429" i="21"/>
  <c r="I2429" i="21"/>
  <c r="K2429" i="21"/>
  <c r="L2429" i="21"/>
  <c r="O2428" i="21"/>
  <c r="P2428" i="21"/>
  <c r="Q2428" i="21"/>
  <c r="H2431" i="21"/>
  <c r="M2430" i="21"/>
  <c r="K2430" i="21"/>
  <c r="J2430" i="21"/>
  <c r="L2430" i="21"/>
  <c r="I2430" i="21"/>
  <c r="P2429" i="21"/>
  <c r="Q2429" i="21"/>
  <c r="O2429" i="21"/>
  <c r="K2431" i="21"/>
  <c r="M2431" i="21"/>
  <c r="J2431" i="21"/>
  <c r="H2432" i="21"/>
  <c r="I2431" i="21"/>
  <c r="L2431" i="21"/>
  <c r="O2430" i="21"/>
  <c r="Q2430" i="21"/>
  <c r="P2430" i="21"/>
  <c r="J2432" i="21"/>
  <c r="K2432" i="21"/>
  <c r="M2432" i="21"/>
  <c r="H2433" i="21"/>
  <c r="I2432" i="21"/>
  <c r="L2432" i="21"/>
  <c r="Q2431" i="21"/>
  <c r="O2431" i="21"/>
  <c r="P2431" i="21"/>
  <c r="H2434" i="21"/>
  <c r="L2433" i="21"/>
  <c r="K2433" i="21"/>
  <c r="M2433" i="21"/>
  <c r="J2433" i="21"/>
  <c r="I2433" i="21"/>
  <c r="Q2432" i="21"/>
  <c r="P2432" i="21"/>
  <c r="O2432" i="21"/>
  <c r="M2434" i="21"/>
  <c r="H2435" i="21"/>
  <c r="J2434" i="21"/>
  <c r="L2434" i="21"/>
  <c r="I2434" i="21"/>
  <c r="K2434" i="21"/>
  <c r="P2433" i="21"/>
  <c r="O2433" i="21"/>
  <c r="Q2433" i="21"/>
  <c r="I2435" i="21"/>
  <c r="J2435" i="21"/>
  <c r="L2435" i="21"/>
  <c r="M2435" i="21"/>
  <c r="K2435" i="21"/>
  <c r="H2436" i="21"/>
  <c r="Q2434" i="21"/>
  <c r="P2434" i="21"/>
  <c r="O2434" i="21"/>
  <c r="Q2435" i="21"/>
  <c r="O2435" i="21"/>
  <c r="P2435" i="21"/>
  <c r="L2436" i="21"/>
  <c r="K2436" i="21"/>
  <c r="I2436" i="21"/>
  <c r="J2436" i="21"/>
  <c r="H2437" i="21"/>
  <c r="M2436" i="21"/>
  <c r="Q2436" i="21"/>
  <c r="P2436" i="21"/>
  <c r="O2436" i="21"/>
  <c r="L2437" i="21"/>
  <c r="H2438" i="21"/>
  <c r="K2437" i="21"/>
  <c r="M2437" i="21"/>
  <c r="J2437" i="21"/>
  <c r="I2437" i="21"/>
  <c r="I2438" i="21"/>
  <c r="K2438" i="21"/>
  <c r="L2438" i="21"/>
  <c r="J2438" i="21"/>
  <c r="M2438" i="21"/>
  <c r="H2439" i="21"/>
  <c r="P2437" i="21"/>
  <c r="Q2437" i="21"/>
  <c r="O2437" i="21"/>
  <c r="O2438" i="21"/>
  <c r="P2438" i="21"/>
  <c r="Q2438" i="21"/>
  <c r="H2440" i="21"/>
  <c r="I2439" i="21"/>
  <c r="M2439" i="21"/>
  <c r="L2439" i="21"/>
  <c r="J2439" i="21"/>
  <c r="K2439" i="21"/>
  <c r="I2440" i="21"/>
  <c r="K2440" i="21"/>
  <c r="L2440" i="21"/>
  <c r="M2440" i="21"/>
  <c r="H2441" i="21"/>
  <c r="J2440" i="21"/>
  <c r="P2439" i="21"/>
  <c r="Q2439" i="21"/>
  <c r="O2439" i="21"/>
  <c r="P2440" i="21"/>
  <c r="Q2440" i="21"/>
  <c r="O2440" i="21"/>
  <c r="K2441" i="21"/>
  <c r="I2441" i="21"/>
  <c r="L2441" i="21"/>
  <c r="J2441" i="21"/>
  <c r="M2441" i="21"/>
  <c r="H2442" i="21"/>
  <c r="O2441" i="21"/>
  <c r="Q2441" i="21"/>
  <c r="P2441" i="21"/>
  <c r="H2443" i="21"/>
  <c r="J2442" i="21"/>
  <c r="K2442" i="21"/>
  <c r="M2442" i="21"/>
  <c r="I2442" i="21"/>
  <c r="L2442" i="21"/>
  <c r="M2443" i="21"/>
  <c r="L2443" i="21"/>
  <c r="K2443" i="21"/>
  <c r="J2443" i="21"/>
  <c r="H2444" i="21"/>
  <c r="I2443" i="21"/>
  <c r="P2442" i="21"/>
  <c r="O2442" i="21"/>
  <c r="Q2442" i="21"/>
  <c r="H2445" i="21"/>
  <c r="M2444" i="21"/>
  <c r="I2444" i="21"/>
  <c r="J2444" i="21"/>
  <c r="L2444" i="21"/>
  <c r="K2444" i="21"/>
  <c r="Q2443" i="21"/>
  <c r="P2443" i="21"/>
  <c r="O2443" i="21"/>
  <c r="M2445" i="21"/>
  <c r="I2445" i="21"/>
  <c r="L2445" i="21"/>
  <c r="J2445" i="21"/>
  <c r="H2446" i="21"/>
  <c r="K2445" i="21"/>
  <c r="Q2444" i="21"/>
  <c r="P2444" i="21"/>
  <c r="O2444" i="21"/>
  <c r="Q2445" i="21"/>
  <c r="O2445" i="21"/>
  <c r="P2445" i="21"/>
  <c r="H2447" i="21"/>
  <c r="J2446" i="21"/>
  <c r="K2446" i="21"/>
  <c r="L2446" i="21"/>
  <c r="I2446" i="21"/>
  <c r="M2446" i="21"/>
  <c r="J2447" i="21"/>
  <c r="I2447" i="21"/>
  <c r="K2447" i="21"/>
  <c r="M2447" i="21"/>
  <c r="H2448" i="21"/>
  <c r="L2447" i="21"/>
  <c r="Q2446" i="21"/>
  <c r="P2446" i="21"/>
  <c r="O2446" i="21"/>
  <c r="P2447" i="21"/>
  <c r="Q2447" i="21"/>
  <c r="O2447" i="21"/>
  <c r="K2448" i="21"/>
  <c r="L2448" i="21"/>
  <c r="I2448" i="21"/>
  <c r="M2448" i="21"/>
  <c r="J2448" i="21"/>
  <c r="H2449" i="21"/>
  <c r="Q2448" i="21"/>
  <c r="P2448" i="21"/>
  <c r="O2448" i="21"/>
  <c r="M2449" i="21"/>
  <c r="K2449" i="21"/>
  <c r="I2449" i="21"/>
  <c r="J2449" i="21"/>
  <c r="H2450" i="21"/>
  <c r="L2449" i="21"/>
  <c r="O2449" i="21"/>
  <c r="Q2449" i="21"/>
  <c r="P2449" i="21"/>
  <c r="I2450" i="21"/>
  <c r="L2450" i="21"/>
  <c r="J2450" i="21"/>
  <c r="H2451" i="21"/>
  <c r="M2450" i="21"/>
  <c r="K2450" i="21"/>
  <c r="P2450" i="21"/>
  <c r="Q2450" i="21"/>
  <c r="O2450" i="21"/>
  <c r="J2451" i="21"/>
  <c r="H2452" i="21"/>
  <c r="M2451" i="21"/>
  <c r="I2451" i="21"/>
  <c r="L2451" i="21"/>
  <c r="K2451" i="21"/>
  <c r="L2452" i="21"/>
  <c r="K2452" i="21"/>
  <c r="I2452" i="21"/>
  <c r="H2453" i="21"/>
  <c r="M2452" i="21"/>
  <c r="J2452" i="21"/>
  <c r="P2451" i="21"/>
  <c r="O2451" i="21"/>
  <c r="Q2451" i="21"/>
  <c r="Q2452" i="21"/>
  <c r="O2452" i="21"/>
  <c r="P2452" i="21"/>
  <c r="H2454" i="21"/>
  <c r="L2453" i="21"/>
  <c r="M2453" i="21"/>
  <c r="I2453" i="21"/>
  <c r="K2453" i="21"/>
  <c r="J2453" i="21"/>
  <c r="M2454" i="21"/>
  <c r="I2454" i="21"/>
  <c r="K2454" i="21"/>
  <c r="H2455" i="21"/>
  <c r="J2454" i="21"/>
  <c r="L2454" i="21"/>
  <c r="P2453" i="21"/>
  <c r="O2453" i="21"/>
  <c r="Q2453" i="21"/>
  <c r="Q2454" i="21"/>
  <c r="P2454" i="21"/>
  <c r="O2454" i="21"/>
  <c r="J2455" i="21"/>
  <c r="K2455" i="21"/>
  <c r="L2455" i="21"/>
  <c r="M2455" i="21"/>
  <c r="H2456" i="21"/>
  <c r="I2455" i="21"/>
  <c r="K2456" i="21"/>
  <c r="I2456" i="21"/>
  <c r="H2457" i="21"/>
  <c r="L2456" i="21"/>
  <c r="J2456" i="21"/>
  <c r="M2456" i="21"/>
  <c r="P2455" i="21"/>
  <c r="O2455" i="21"/>
  <c r="Q2455" i="21"/>
  <c r="Q2456" i="21"/>
  <c r="P2456" i="21"/>
  <c r="O2456" i="21"/>
  <c r="H2458" i="21"/>
  <c r="M2457" i="21"/>
  <c r="I2457" i="21"/>
  <c r="K2457" i="21"/>
  <c r="L2457" i="21"/>
  <c r="J2457" i="21"/>
  <c r="M2458" i="21"/>
  <c r="J2458" i="21"/>
  <c r="H2459" i="21"/>
  <c r="I2458" i="21"/>
  <c r="K2458" i="21"/>
  <c r="L2458" i="21"/>
  <c r="P2457" i="21"/>
  <c r="O2457" i="21"/>
  <c r="Q2457" i="21"/>
  <c r="M2459" i="21"/>
  <c r="H2460" i="21"/>
  <c r="J2459" i="21"/>
  <c r="I2459" i="21"/>
  <c r="K2459" i="21"/>
  <c r="L2459" i="21"/>
  <c r="P2458" i="21"/>
  <c r="Q2458" i="21"/>
  <c r="O2458" i="21"/>
  <c r="I2460" i="21"/>
  <c r="H2461" i="21"/>
  <c r="L2460" i="21"/>
  <c r="J2460" i="21"/>
  <c r="M2460" i="21"/>
  <c r="K2460" i="21"/>
  <c r="P2459" i="21"/>
  <c r="Q2459" i="21"/>
  <c r="O2459" i="21"/>
  <c r="O2460" i="21"/>
  <c r="Q2460" i="21"/>
  <c r="P2460" i="21"/>
  <c r="J2461" i="21"/>
  <c r="M2461" i="21"/>
  <c r="I2461" i="21"/>
  <c r="K2461" i="21"/>
  <c r="H2462" i="21"/>
  <c r="L2461" i="21"/>
  <c r="O2461" i="21"/>
  <c r="P2461" i="21"/>
  <c r="Q2461" i="21"/>
  <c r="K2462" i="21"/>
  <c r="I2462" i="21"/>
  <c r="L2462" i="21"/>
  <c r="J2462" i="21"/>
  <c r="H2463" i="21"/>
  <c r="M2462" i="21"/>
  <c r="Q2462" i="21"/>
  <c r="O2462" i="21"/>
  <c r="P2462" i="21"/>
  <c r="H2464" i="21"/>
  <c r="I2463" i="21"/>
  <c r="J2463" i="21"/>
  <c r="K2463" i="21"/>
  <c r="L2463" i="21"/>
  <c r="M2463" i="21"/>
  <c r="H2465" i="21"/>
  <c r="L2464" i="21"/>
  <c r="K2464" i="21"/>
  <c r="I2464" i="21"/>
  <c r="J2464" i="21"/>
  <c r="M2464" i="21"/>
  <c r="P2463" i="21"/>
  <c r="O2463" i="21"/>
  <c r="Q2463" i="21"/>
  <c r="J2465" i="21"/>
  <c r="I2465" i="21"/>
  <c r="M2465" i="21"/>
  <c r="K2465" i="21"/>
  <c r="L2465" i="21"/>
  <c r="H2466" i="21"/>
  <c r="O2464" i="21"/>
  <c r="P2464" i="21"/>
  <c r="Q2464" i="21"/>
  <c r="Q2465" i="21"/>
  <c r="P2465" i="21"/>
  <c r="O2465" i="21"/>
  <c r="J2466" i="21"/>
  <c r="I2466" i="21"/>
  <c r="M2466" i="21"/>
  <c r="K2466" i="21"/>
  <c r="H2467" i="21"/>
  <c r="L2466" i="21"/>
  <c r="Q2466" i="21"/>
  <c r="P2466" i="21"/>
  <c r="O2466" i="21"/>
  <c r="H2468" i="21"/>
  <c r="L2467" i="21"/>
  <c r="K2467" i="21"/>
  <c r="I2467" i="21"/>
  <c r="J2467" i="21"/>
  <c r="M2467" i="21"/>
  <c r="H2469" i="21"/>
  <c r="J2468" i="21"/>
  <c r="K2468" i="21"/>
  <c r="L2468" i="21"/>
  <c r="M2468" i="21"/>
  <c r="I2468" i="21"/>
  <c r="Q2467" i="21"/>
  <c r="P2467" i="21"/>
  <c r="O2467" i="21"/>
  <c r="K2469" i="21"/>
  <c r="J2469" i="21"/>
  <c r="M2469" i="21"/>
  <c r="L2469" i="21"/>
  <c r="H2470" i="21"/>
  <c r="I2469" i="21"/>
  <c r="Q2468" i="21"/>
  <c r="P2468" i="21"/>
  <c r="O2468" i="21"/>
  <c r="M2470" i="21"/>
  <c r="J2470" i="21"/>
  <c r="L2470" i="21"/>
  <c r="H2471" i="21"/>
  <c r="I2470" i="21"/>
  <c r="K2470" i="21"/>
  <c r="O2469" i="21"/>
  <c r="Q2469" i="21"/>
  <c r="P2469" i="21"/>
  <c r="H2472" i="21"/>
  <c r="I2471" i="21"/>
  <c r="L2471" i="21"/>
  <c r="K2471" i="21"/>
  <c r="M2471" i="21"/>
  <c r="J2471" i="21"/>
  <c r="Q2470" i="21"/>
  <c r="P2470" i="21"/>
  <c r="O2470" i="21"/>
  <c r="J2472" i="21"/>
  <c r="L2472" i="21"/>
  <c r="H2473" i="21"/>
  <c r="M2472" i="21"/>
  <c r="K2472" i="21"/>
  <c r="I2472" i="21"/>
  <c r="P2471" i="21"/>
  <c r="Q2471" i="21"/>
  <c r="O2471" i="21"/>
  <c r="L2473" i="21"/>
  <c r="H2474" i="21"/>
  <c r="K2473" i="21"/>
  <c r="J2473" i="21"/>
  <c r="M2473" i="21"/>
  <c r="I2473" i="21"/>
  <c r="O2472" i="21"/>
  <c r="P2472" i="21"/>
  <c r="Q2472" i="21"/>
  <c r="I2474" i="21"/>
  <c r="J2474" i="21"/>
  <c r="H2475" i="21"/>
  <c r="L2474" i="21"/>
  <c r="K2474" i="21"/>
  <c r="M2474" i="21"/>
  <c r="O2473" i="21"/>
  <c r="P2473" i="21"/>
  <c r="Q2473" i="21"/>
  <c r="P2474" i="21"/>
  <c r="O2474" i="21"/>
  <c r="Q2474" i="21"/>
  <c r="H2476" i="21"/>
  <c r="M2475" i="21"/>
  <c r="L2475" i="21"/>
  <c r="I2475" i="21"/>
  <c r="J2475" i="21"/>
  <c r="K2475" i="21"/>
  <c r="L2476" i="21"/>
  <c r="M2476" i="21"/>
  <c r="J2476" i="21"/>
  <c r="I2476" i="21"/>
  <c r="K2476" i="21"/>
  <c r="H2477" i="21"/>
  <c r="P2475" i="21"/>
  <c r="Q2475" i="21"/>
  <c r="O2475" i="21"/>
  <c r="O2476" i="21"/>
  <c r="Q2476" i="21"/>
  <c r="P2476" i="21"/>
  <c r="M2477" i="21"/>
  <c r="I2477" i="21"/>
  <c r="K2477" i="21"/>
  <c r="J2477" i="21"/>
  <c r="H2478" i="21"/>
  <c r="L2477" i="21"/>
  <c r="P2477" i="21"/>
  <c r="O2477" i="21"/>
  <c r="Q2477" i="21"/>
  <c r="H2479" i="21"/>
  <c r="M2478" i="21"/>
  <c r="J2478" i="21"/>
  <c r="K2478" i="21"/>
  <c r="L2478" i="21"/>
  <c r="I2478" i="21"/>
  <c r="J2479" i="21"/>
  <c r="L2479" i="21"/>
  <c r="I2479" i="21"/>
  <c r="M2479" i="21"/>
  <c r="K2479" i="21"/>
  <c r="H2480" i="21"/>
  <c r="Q2478" i="21"/>
  <c r="P2478" i="21"/>
  <c r="O2478" i="21"/>
  <c r="P2479" i="21"/>
  <c r="O2479" i="21"/>
  <c r="Q2479" i="21"/>
  <c r="J2480" i="21"/>
  <c r="L2480" i="21"/>
  <c r="K2480" i="21"/>
  <c r="I2480" i="21"/>
  <c r="M2480" i="21"/>
  <c r="H2481" i="21"/>
  <c r="P2480" i="21"/>
  <c r="O2480" i="21"/>
  <c r="Q2480" i="21"/>
  <c r="L2481" i="21"/>
  <c r="H2482" i="21"/>
  <c r="J2481" i="21"/>
  <c r="K2481" i="21"/>
  <c r="M2481" i="21"/>
  <c r="I2481" i="21"/>
  <c r="H2483" i="21"/>
  <c r="J2482" i="21"/>
  <c r="K2482" i="21"/>
  <c r="I2482" i="21"/>
  <c r="L2482" i="21"/>
  <c r="M2482" i="21"/>
  <c r="Q2481" i="21"/>
  <c r="P2481" i="21"/>
  <c r="O2481" i="21"/>
  <c r="K2483" i="21"/>
  <c r="M2483" i="21"/>
  <c r="I2483" i="21"/>
  <c r="L2483" i="21"/>
  <c r="H2484" i="21"/>
  <c r="J2483" i="21"/>
  <c r="Q2482" i="21"/>
  <c r="P2482" i="21"/>
  <c r="O2482" i="21"/>
  <c r="O2483" i="21"/>
  <c r="Q2483" i="21"/>
  <c r="P2483" i="21"/>
  <c r="H2485" i="21"/>
  <c r="J2484" i="21"/>
  <c r="M2484" i="21"/>
  <c r="L2484" i="21"/>
  <c r="I2484" i="21"/>
  <c r="K2484" i="21"/>
  <c r="J2485" i="21"/>
  <c r="K2485" i="21"/>
  <c r="L2485" i="21"/>
  <c r="M2485" i="21"/>
  <c r="I2485" i="21"/>
  <c r="H2486" i="21"/>
  <c r="P2484" i="21"/>
  <c r="O2484" i="21"/>
  <c r="Q2484" i="21"/>
  <c r="P2485" i="21"/>
  <c r="O2485" i="21"/>
  <c r="Q2485" i="21"/>
  <c r="K2486" i="21"/>
  <c r="M2486" i="21"/>
  <c r="I2486" i="21"/>
  <c r="L2486" i="21"/>
  <c r="J2486" i="21"/>
  <c r="H2487" i="21"/>
  <c r="O2486" i="21"/>
  <c r="Q2486" i="21"/>
  <c r="P2486" i="21"/>
  <c r="L2487" i="21"/>
  <c r="M2487" i="21"/>
  <c r="I2487" i="21"/>
  <c r="H2488" i="21"/>
  <c r="K2487" i="21"/>
  <c r="J2487" i="21"/>
  <c r="Q2487" i="21"/>
  <c r="P2487" i="21"/>
  <c r="O2487" i="21"/>
  <c r="M2488" i="21"/>
  <c r="L2488" i="21"/>
  <c r="I2488" i="21"/>
  <c r="H2489" i="21"/>
  <c r="K2488" i="21"/>
  <c r="J2488" i="21"/>
  <c r="P2488" i="21"/>
  <c r="Q2488" i="21"/>
  <c r="O2488" i="21"/>
  <c r="J2489" i="21"/>
  <c r="M2489" i="21"/>
  <c r="L2489" i="21"/>
  <c r="K2489" i="21"/>
  <c r="I2489" i="21"/>
  <c r="H2490" i="21"/>
  <c r="Q2489" i="21"/>
  <c r="P2489" i="21"/>
  <c r="O2489" i="21"/>
  <c r="L2490" i="21"/>
  <c r="I2490" i="21"/>
  <c r="H2491" i="21"/>
  <c r="J2490" i="21"/>
  <c r="M2490" i="21"/>
  <c r="K2490" i="21"/>
  <c r="P2490" i="21"/>
  <c r="O2490" i="21"/>
  <c r="Q2490" i="21"/>
  <c r="J2491" i="21"/>
  <c r="H2492" i="21"/>
  <c r="K2491" i="21"/>
  <c r="M2491" i="21"/>
  <c r="I2491" i="21"/>
  <c r="L2491" i="21"/>
  <c r="L2492" i="21"/>
  <c r="K2492" i="21"/>
  <c r="J2492" i="21"/>
  <c r="I2492" i="21"/>
  <c r="H2493" i="21"/>
  <c r="M2492" i="21"/>
  <c r="O2491" i="21"/>
  <c r="P2491" i="21"/>
  <c r="Q2491" i="21"/>
  <c r="Q2492" i="21"/>
  <c r="O2492" i="21"/>
  <c r="P2492" i="21"/>
  <c r="J2493" i="21"/>
  <c r="K2493" i="21"/>
  <c r="I2493" i="21"/>
  <c r="L2493" i="21"/>
  <c r="H2494" i="21"/>
  <c r="M2493" i="21"/>
  <c r="Q2493" i="21"/>
  <c r="O2493" i="21"/>
  <c r="P2493" i="21"/>
  <c r="L2494" i="21"/>
  <c r="K2494" i="21"/>
  <c r="J2494" i="21"/>
  <c r="H2495" i="21"/>
  <c r="M2494" i="21"/>
  <c r="I2494" i="21"/>
  <c r="L2495" i="21"/>
  <c r="J2495" i="21"/>
  <c r="K2495" i="21"/>
  <c r="I2495" i="21"/>
  <c r="M2495" i="21"/>
  <c r="H2496" i="21"/>
  <c r="Q2494" i="21"/>
  <c r="O2494" i="21"/>
  <c r="P2494" i="21"/>
  <c r="P2495" i="21"/>
  <c r="O2495" i="21"/>
  <c r="Q2495" i="21"/>
  <c r="K2496" i="21"/>
  <c r="L2496" i="21"/>
  <c r="H2497" i="21"/>
  <c r="J2496" i="21"/>
  <c r="M2496" i="21"/>
  <c r="I2496" i="21"/>
  <c r="H2498" i="21"/>
  <c r="L2497" i="21"/>
  <c r="M2497" i="21"/>
  <c r="K2497" i="21"/>
  <c r="I2497" i="21"/>
  <c r="J2497" i="21"/>
  <c r="Q2496" i="21"/>
  <c r="O2496" i="21"/>
  <c r="P2496" i="21"/>
  <c r="H2499" i="21"/>
  <c r="M2498" i="21"/>
  <c r="L2498" i="21"/>
  <c r="J2498" i="21"/>
  <c r="I2498" i="21"/>
  <c r="K2498" i="21"/>
  <c r="O2497" i="21"/>
  <c r="Q2497" i="21"/>
  <c r="P2497" i="21"/>
  <c r="K2499" i="21"/>
  <c r="H2500" i="21"/>
  <c r="I2499" i="21"/>
  <c r="M2499" i="21"/>
  <c r="L2499" i="21"/>
  <c r="J2499" i="21"/>
  <c r="P2498" i="21"/>
  <c r="Q2498" i="21"/>
  <c r="O2498" i="21"/>
  <c r="L2500" i="21"/>
  <c r="M2500" i="21"/>
  <c r="K2500" i="21"/>
  <c r="H2501" i="21"/>
  <c r="J2500" i="21"/>
  <c r="I2500" i="21"/>
  <c r="Q2499" i="21"/>
  <c r="P2499" i="21"/>
  <c r="O2499" i="21"/>
  <c r="H2502" i="21"/>
  <c r="M2501" i="21"/>
  <c r="I2501" i="21"/>
  <c r="J2501" i="21"/>
  <c r="K2501" i="21"/>
  <c r="L2501" i="21"/>
  <c r="O2500" i="21"/>
  <c r="Q2500" i="21"/>
  <c r="P2500" i="21"/>
  <c r="J2502" i="21"/>
  <c r="M2502" i="21"/>
  <c r="K2502" i="21"/>
  <c r="I2502" i="21"/>
  <c r="L2502" i="21"/>
  <c r="H2503" i="21"/>
  <c r="O2501" i="21"/>
  <c r="Q2501" i="21"/>
  <c r="P2501" i="21"/>
  <c r="O2502" i="21"/>
  <c r="Q2502" i="21"/>
  <c r="P2502" i="21"/>
  <c r="L2503" i="21"/>
  <c r="J2503" i="21"/>
  <c r="H2504" i="21"/>
  <c r="I2503" i="21"/>
  <c r="M2503" i="21"/>
  <c r="K2503" i="21"/>
  <c r="I2504" i="21"/>
  <c r="K2504" i="21"/>
  <c r="H2505" i="21"/>
  <c r="J2504" i="21"/>
  <c r="M2504" i="21"/>
  <c r="L2504" i="21"/>
  <c r="O2503" i="21"/>
  <c r="P2503" i="21"/>
  <c r="Q2503" i="21"/>
  <c r="P2504" i="21"/>
  <c r="O2504" i="21"/>
  <c r="Q2504" i="21"/>
  <c r="L2505" i="21"/>
  <c r="J2505" i="21"/>
  <c r="I2505" i="21"/>
  <c r="M2505" i="21"/>
  <c r="H2506" i="21"/>
  <c r="K2505" i="21"/>
  <c r="Q2505" i="21"/>
  <c r="O2505" i="21"/>
  <c r="P2505" i="21"/>
  <c r="I2506" i="21"/>
  <c r="H2507" i="21"/>
  <c r="M2506" i="21"/>
  <c r="L2506" i="21"/>
  <c r="K2506" i="21"/>
  <c r="J2506" i="21"/>
  <c r="P2506" i="21"/>
  <c r="O2506" i="21"/>
  <c r="Q2506" i="21"/>
  <c r="M2507" i="21"/>
  <c r="H2508" i="21"/>
  <c r="K2507" i="21"/>
  <c r="I2507" i="21"/>
  <c r="L2507" i="21"/>
  <c r="J2507" i="21"/>
  <c r="L2508" i="21"/>
  <c r="M2508" i="21"/>
  <c r="J2508" i="21"/>
  <c r="K2508" i="21"/>
  <c r="I2508" i="21"/>
  <c r="H2509" i="21"/>
  <c r="Q2507" i="21"/>
  <c r="O2507" i="21"/>
  <c r="P2507" i="21"/>
  <c r="Q2508" i="21"/>
  <c r="O2508" i="21"/>
  <c r="P2508" i="21"/>
  <c r="J2509" i="21"/>
  <c r="K2509" i="21"/>
  <c r="M2509" i="21"/>
  <c r="I2509" i="21"/>
  <c r="H2510" i="21"/>
  <c r="L2509" i="21"/>
  <c r="O2509" i="21"/>
  <c r="P2509" i="21"/>
  <c r="Q2509" i="21"/>
  <c r="J2510" i="21"/>
  <c r="L2510" i="21"/>
  <c r="I2510" i="21"/>
  <c r="K2510" i="21"/>
  <c r="M2510" i="21"/>
  <c r="H2511" i="21"/>
  <c r="P2510" i="21"/>
  <c r="O2510" i="21"/>
  <c r="Q2510" i="21"/>
  <c r="I2511" i="21"/>
  <c r="M2511" i="21"/>
  <c r="L2511" i="21"/>
  <c r="K2511" i="21"/>
  <c r="H2512" i="21"/>
  <c r="J2511" i="21"/>
  <c r="P2511" i="21"/>
  <c r="O2511" i="21"/>
  <c r="Q2511" i="21"/>
  <c r="H2513" i="21"/>
  <c r="J2512" i="21"/>
  <c r="I2512" i="21"/>
  <c r="L2512" i="21"/>
  <c r="M2512" i="21"/>
  <c r="K2512" i="21"/>
  <c r="K2513" i="21"/>
  <c r="J2513" i="21"/>
  <c r="M2513" i="21"/>
  <c r="H2514" i="21"/>
  <c r="I2513" i="21"/>
  <c r="L2513" i="21"/>
  <c r="O2512" i="21"/>
  <c r="Q2512" i="21"/>
  <c r="P2512" i="21"/>
  <c r="K2514" i="21"/>
  <c r="I2514" i="21"/>
  <c r="J2514" i="21"/>
  <c r="L2514" i="21"/>
  <c r="M2514" i="21"/>
  <c r="H2515" i="21"/>
  <c r="P2513" i="21"/>
  <c r="O2513" i="21"/>
  <c r="Q2513" i="21"/>
  <c r="O2514" i="21"/>
  <c r="Q2514" i="21"/>
  <c r="P2514" i="21"/>
  <c r="M2515" i="21"/>
  <c r="J2515" i="21"/>
  <c r="H2516" i="21"/>
  <c r="L2515" i="21"/>
  <c r="I2515" i="21"/>
  <c r="K2515" i="21"/>
  <c r="M2516" i="21"/>
  <c r="K2516" i="21"/>
  <c r="J2516" i="21"/>
  <c r="H2517" i="21"/>
  <c r="L2516" i="21"/>
  <c r="I2516" i="21"/>
  <c r="P2515" i="21"/>
  <c r="O2515" i="21"/>
  <c r="Q2515" i="21"/>
  <c r="I2517" i="21"/>
  <c r="L2517" i="21"/>
  <c r="J2517" i="21"/>
  <c r="H2518" i="21"/>
  <c r="M2517" i="21"/>
  <c r="K2517" i="21"/>
  <c r="P2516" i="21"/>
  <c r="O2516" i="21"/>
  <c r="Q2516" i="21"/>
  <c r="O2517" i="21"/>
  <c r="P2517" i="21"/>
  <c r="Q2517" i="21"/>
  <c r="L2518" i="21"/>
  <c r="K2518" i="21"/>
  <c r="I2518" i="21"/>
  <c r="M2518" i="21"/>
  <c r="J2518" i="21"/>
  <c r="H2519" i="21"/>
  <c r="Q2518" i="21"/>
  <c r="O2518" i="21"/>
  <c r="P2518" i="21"/>
  <c r="M2519" i="21"/>
  <c r="K2519" i="21"/>
  <c r="J2519" i="21"/>
  <c r="I2519" i="21"/>
  <c r="H2520" i="21"/>
  <c r="L2519" i="21"/>
  <c r="O2519" i="21"/>
  <c r="Q2519" i="21"/>
  <c r="P2519" i="21"/>
  <c r="I2520" i="21"/>
  <c r="K2520" i="21"/>
  <c r="J2520" i="21"/>
  <c r="L2520" i="21"/>
  <c r="H2521" i="21"/>
  <c r="M2520" i="21"/>
  <c r="P2520" i="21"/>
  <c r="Q2520" i="21"/>
  <c r="O2520" i="21"/>
  <c r="M2521" i="21"/>
  <c r="J2521" i="21"/>
  <c r="I2521" i="21"/>
  <c r="H2522" i="21"/>
  <c r="L2521" i="21"/>
  <c r="K2521" i="21"/>
  <c r="P2521" i="21"/>
  <c r="O2521" i="21"/>
  <c r="Q2521" i="21"/>
  <c r="J2522" i="21"/>
  <c r="H2523" i="21"/>
  <c r="K2522" i="21"/>
  <c r="I2522" i="21"/>
  <c r="M2522" i="21"/>
  <c r="L2522" i="21"/>
  <c r="H2524" i="21"/>
  <c r="M2523" i="21"/>
  <c r="K2523" i="21"/>
  <c r="J2523" i="21"/>
  <c r="I2523" i="21"/>
  <c r="L2523" i="21"/>
  <c r="P2522" i="21"/>
  <c r="Q2522" i="21"/>
  <c r="O2522" i="21"/>
  <c r="J2524" i="21"/>
  <c r="M2524" i="21"/>
  <c r="I2524" i="21"/>
  <c r="H2525" i="21"/>
  <c r="L2524" i="21"/>
  <c r="K2524" i="21"/>
  <c r="Q2523" i="21"/>
  <c r="O2523" i="21"/>
  <c r="P2523" i="21"/>
  <c r="Q2524" i="21"/>
  <c r="P2524" i="21"/>
  <c r="O2524" i="21"/>
  <c r="H2526" i="21"/>
  <c r="K2525" i="21"/>
  <c r="L2525" i="21"/>
  <c r="J2525" i="21"/>
  <c r="I2525" i="21"/>
  <c r="M2525" i="21"/>
  <c r="J2526" i="21"/>
  <c r="K2526" i="21"/>
  <c r="L2526" i="21"/>
  <c r="H2527" i="21"/>
  <c r="I2526" i="21"/>
  <c r="M2526" i="21"/>
  <c r="P2525" i="21"/>
  <c r="O2525" i="21"/>
  <c r="Q2525" i="21"/>
  <c r="J2527" i="21"/>
  <c r="M2527" i="21"/>
  <c r="K2527" i="21"/>
  <c r="H2528" i="21"/>
  <c r="L2527" i="21"/>
  <c r="I2527" i="21"/>
  <c r="O2526" i="21"/>
  <c r="P2526" i="21"/>
  <c r="Q2526" i="21"/>
  <c r="K2528" i="21"/>
  <c r="H2529" i="21"/>
  <c r="J2528" i="21"/>
  <c r="L2528" i="21"/>
  <c r="M2528" i="21"/>
  <c r="I2528" i="21"/>
  <c r="P2527" i="21"/>
  <c r="O2527" i="21"/>
  <c r="Q2527" i="21"/>
  <c r="L2529" i="21"/>
  <c r="H2530" i="21"/>
  <c r="M2529" i="21"/>
  <c r="J2529" i="21"/>
  <c r="I2529" i="21"/>
  <c r="K2529" i="21"/>
  <c r="O2528" i="21"/>
  <c r="P2528" i="21"/>
  <c r="Q2528" i="21"/>
  <c r="K2530" i="21"/>
  <c r="J2530" i="21"/>
  <c r="I2530" i="21"/>
  <c r="L2530" i="21"/>
  <c r="M2530" i="21"/>
  <c r="H2531" i="21"/>
  <c r="P2529" i="21"/>
  <c r="O2529" i="21"/>
  <c r="Q2529" i="21"/>
  <c r="P2530" i="21"/>
  <c r="Q2530" i="21"/>
  <c r="O2530" i="21"/>
  <c r="H2532" i="21"/>
  <c r="I2531" i="21"/>
  <c r="J2531" i="21"/>
  <c r="L2531" i="21"/>
  <c r="M2531" i="21"/>
  <c r="K2531" i="21"/>
  <c r="K2532" i="21"/>
  <c r="M2532" i="21"/>
  <c r="H2533" i="21"/>
  <c r="J2532" i="21"/>
  <c r="I2532" i="21"/>
  <c r="L2532" i="21"/>
  <c r="P2531" i="21"/>
  <c r="O2531" i="21"/>
  <c r="Q2531" i="21"/>
  <c r="K2533" i="21"/>
  <c r="L2533" i="21"/>
  <c r="M2533" i="21"/>
  <c r="I2533" i="21"/>
  <c r="H2534" i="21"/>
  <c r="J2533" i="21"/>
  <c r="P2532" i="21"/>
  <c r="O2532" i="21"/>
  <c r="Q2532" i="21"/>
  <c r="P2533" i="21"/>
  <c r="Q2533" i="21"/>
  <c r="O2533" i="21"/>
  <c r="L2534" i="21"/>
  <c r="M2534" i="21"/>
  <c r="I2534" i="21"/>
  <c r="J2534" i="21"/>
  <c r="H2535" i="21"/>
  <c r="K2534" i="21"/>
  <c r="O2534" i="21"/>
  <c r="P2534" i="21"/>
  <c r="Q2534" i="21"/>
  <c r="I2535" i="21"/>
  <c r="L2535" i="21"/>
  <c r="K2535" i="21"/>
  <c r="M2535" i="21"/>
  <c r="J2535" i="21"/>
  <c r="H2536" i="21"/>
  <c r="Q2535" i="21"/>
  <c r="P2535" i="21"/>
  <c r="O2535" i="21"/>
  <c r="K2536" i="21"/>
  <c r="L2536" i="21"/>
  <c r="H2537" i="21"/>
  <c r="J2536" i="21"/>
  <c r="M2536" i="21"/>
  <c r="I2536" i="21"/>
  <c r="K2537" i="21"/>
  <c r="M2537" i="21"/>
  <c r="L2537" i="21"/>
  <c r="I2537" i="21"/>
  <c r="H2538" i="21"/>
  <c r="J2537" i="21"/>
  <c r="Q2536" i="21"/>
  <c r="O2536" i="21"/>
  <c r="P2536" i="21"/>
  <c r="O2537" i="21"/>
  <c r="P2537" i="21"/>
  <c r="Q2537" i="21"/>
  <c r="I2538" i="21"/>
  <c r="H2539" i="21"/>
  <c r="J2538" i="21"/>
  <c r="K2538" i="21"/>
  <c r="M2538" i="21"/>
  <c r="L2538" i="21"/>
  <c r="P2538" i="21"/>
  <c r="O2538" i="21"/>
  <c r="Q2538" i="21"/>
  <c r="K2539" i="21"/>
  <c r="I2539" i="21"/>
  <c r="H2540" i="21"/>
  <c r="J2539" i="21"/>
  <c r="L2539" i="21"/>
  <c r="M2539" i="21"/>
  <c r="Q2539" i="21"/>
  <c r="P2539" i="21"/>
  <c r="O2539" i="21"/>
  <c r="M2540" i="21"/>
  <c r="H2541" i="21"/>
  <c r="J2540" i="21"/>
  <c r="L2540" i="21"/>
  <c r="K2540" i="21"/>
  <c r="I2540" i="21"/>
  <c r="J2541" i="21"/>
  <c r="L2541" i="21"/>
  <c r="H2542" i="21"/>
  <c r="M2541" i="21"/>
  <c r="I2541" i="21"/>
  <c r="K2541" i="21"/>
  <c r="Q2540" i="21"/>
  <c r="O2540" i="21"/>
  <c r="P2540" i="21"/>
  <c r="I2542" i="21"/>
  <c r="K2542" i="21"/>
  <c r="M2542" i="21"/>
  <c r="H2543" i="21"/>
  <c r="J2542" i="21"/>
  <c r="L2542" i="21"/>
  <c r="Q2541" i="21"/>
  <c r="P2541" i="21"/>
  <c r="O2541" i="21"/>
  <c r="Q2542" i="21"/>
  <c r="O2542" i="21"/>
  <c r="P2542" i="21"/>
  <c r="I2543" i="21"/>
  <c r="L2543" i="21"/>
  <c r="K2543" i="21"/>
  <c r="J2543" i="21"/>
  <c r="M2543" i="21"/>
  <c r="H2544" i="21"/>
  <c r="Q2543" i="21"/>
  <c r="O2543" i="21"/>
  <c r="P2543" i="21"/>
  <c r="J2544" i="21"/>
  <c r="I2544" i="21"/>
  <c r="K2544" i="21"/>
  <c r="H2545" i="21"/>
  <c r="L2544" i="21"/>
  <c r="M2544" i="21"/>
  <c r="O2544" i="21"/>
  <c r="P2544" i="21"/>
  <c r="Q2544" i="21"/>
  <c r="M2545" i="21"/>
  <c r="I2545" i="21"/>
  <c r="H2546" i="21"/>
  <c r="J2545" i="21"/>
  <c r="L2545" i="21"/>
  <c r="K2545" i="21"/>
  <c r="P2545" i="21"/>
  <c r="O2545" i="21"/>
  <c r="Q2545" i="21"/>
  <c r="H2547" i="21"/>
  <c r="L2546" i="21"/>
  <c r="M2546" i="21"/>
  <c r="K2546" i="21"/>
  <c r="J2546" i="21"/>
  <c r="I2546" i="21"/>
  <c r="H2548" i="21"/>
  <c r="K2547" i="21"/>
  <c r="J2547" i="21"/>
  <c r="L2547" i="21"/>
  <c r="M2547" i="21"/>
  <c r="I2547" i="21"/>
  <c r="Q2546" i="21"/>
  <c r="O2546" i="21"/>
  <c r="P2546" i="21"/>
  <c r="L2548" i="21"/>
  <c r="I2548" i="21"/>
  <c r="J2548" i="21"/>
  <c r="M2548" i="21"/>
  <c r="K2548" i="21"/>
  <c r="H2549" i="21"/>
  <c r="P2547" i="21"/>
  <c r="O2547" i="21"/>
  <c r="Q2547" i="21"/>
  <c r="O2548" i="21"/>
  <c r="Q2548" i="21"/>
  <c r="P2548" i="21"/>
  <c r="H2550" i="21"/>
  <c r="K2549" i="21"/>
  <c r="M2549" i="21"/>
  <c r="L2549" i="21"/>
  <c r="J2549" i="21"/>
  <c r="I2549" i="21"/>
  <c r="L2550" i="21"/>
  <c r="H2551" i="21"/>
  <c r="I2550" i="21"/>
  <c r="K2550" i="21"/>
  <c r="M2550" i="21"/>
  <c r="J2550" i="21"/>
  <c r="Q2549" i="21"/>
  <c r="P2549" i="21"/>
  <c r="O2549" i="21"/>
  <c r="I2551" i="21"/>
  <c r="M2551" i="21"/>
  <c r="K2551" i="21"/>
  <c r="J2551" i="21"/>
  <c r="H2552" i="21"/>
  <c r="L2551" i="21"/>
  <c r="Q2550" i="21"/>
  <c r="O2550" i="21"/>
  <c r="P2550" i="21"/>
  <c r="O2551" i="21"/>
  <c r="P2551" i="21"/>
  <c r="Q2551" i="21"/>
  <c r="I2552" i="21"/>
  <c r="K2552" i="21"/>
  <c r="J2552" i="21"/>
  <c r="H2553" i="21"/>
  <c r="M2552" i="21"/>
  <c r="L2552" i="21"/>
  <c r="O2552" i="21"/>
  <c r="Q2552" i="21"/>
  <c r="P2552" i="21"/>
  <c r="I2553" i="21"/>
  <c r="M2553" i="21"/>
  <c r="L2553" i="21"/>
  <c r="K2553" i="21"/>
  <c r="J2553" i="21"/>
  <c r="H2554" i="21"/>
  <c r="Q2553" i="21"/>
  <c r="P2553" i="21"/>
  <c r="O2553" i="21"/>
  <c r="M2554" i="21"/>
  <c r="H2555" i="21"/>
  <c r="J2554" i="21"/>
  <c r="K2554" i="21"/>
  <c r="L2554" i="21"/>
  <c r="I2554" i="21"/>
  <c r="K2555" i="21"/>
  <c r="H2556" i="21"/>
  <c r="M2555" i="21"/>
  <c r="L2555" i="21"/>
  <c r="I2555" i="21"/>
  <c r="J2555" i="21"/>
  <c r="O2554" i="21"/>
  <c r="P2554" i="21"/>
  <c r="Q2554" i="21"/>
  <c r="H2557" i="21"/>
  <c r="K2556" i="21"/>
  <c r="L2556" i="21"/>
  <c r="I2556" i="21"/>
  <c r="M2556" i="21"/>
  <c r="J2556" i="21"/>
  <c r="O2555" i="21"/>
  <c r="Q2555" i="21"/>
  <c r="P2555" i="21"/>
  <c r="L2557" i="21"/>
  <c r="J2557" i="21"/>
  <c r="H2558" i="21"/>
  <c r="I2557" i="21"/>
  <c r="M2557" i="21"/>
  <c r="K2557" i="21"/>
  <c r="O2556" i="21"/>
  <c r="Q2556" i="21"/>
  <c r="P2556" i="21"/>
  <c r="I2558" i="21"/>
  <c r="K2558" i="21"/>
  <c r="H2559" i="21"/>
  <c r="L2558" i="21"/>
  <c r="J2558" i="21"/>
  <c r="M2558" i="21"/>
  <c r="Q2557" i="21"/>
  <c r="O2557" i="21"/>
  <c r="P2557" i="21"/>
  <c r="O2558" i="21"/>
  <c r="P2558" i="21"/>
  <c r="Q2558" i="21"/>
  <c r="I2559" i="21"/>
  <c r="L2559" i="21"/>
  <c r="J2559" i="21"/>
  <c r="K2559" i="21"/>
  <c r="M2559" i="21"/>
  <c r="H2560" i="21"/>
  <c r="Q2559" i="21"/>
  <c r="O2559" i="21"/>
  <c r="P2559" i="21"/>
  <c r="H2561" i="21"/>
  <c r="K2560" i="21"/>
  <c r="L2560" i="21"/>
  <c r="I2560" i="21"/>
  <c r="J2560" i="21"/>
  <c r="M2560" i="21"/>
  <c r="L2561" i="21"/>
  <c r="I2561" i="21"/>
  <c r="H2562" i="21"/>
  <c r="K2561" i="21"/>
  <c r="M2561" i="21"/>
  <c r="J2561" i="21"/>
  <c r="P2560" i="21"/>
  <c r="O2560" i="21"/>
  <c r="Q2560" i="21"/>
  <c r="O2561" i="21"/>
  <c r="P2561" i="21"/>
  <c r="Q2561" i="21"/>
  <c r="J2562" i="21"/>
  <c r="L2562" i="21"/>
  <c r="H2563" i="21"/>
  <c r="K2562" i="21"/>
  <c r="I2562" i="21"/>
  <c r="M2562" i="21"/>
  <c r="M2563" i="21"/>
  <c r="L2563" i="21"/>
  <c r="K2563" i="21"/>
  <c r="I2563" i="21"/>
  <c r="J2563" i="21"/>
  <c r="H2564" i="21"/>
  <c r="Q2562" i="21"/>
  <c r="O2562" i="21"/>
  <c r="P2562" i="21"/>
  <c r="P2563" i="21"/>
  <c r="O2563" i="21"/>
  <c r="Q2563" i="21"/>
  <c r="L2564" i="21"/>
  <c r="J2564" i="21"/>
  <c r="M2564" i="21"/>
  <c r="H2565" i="21"/>
  <c r="I2564" i="21"/>
  <c r="K2564" i="21"/>
  <c r="K2565" i="21"/>
  <c r="I2565" i="21"/>
  <c r="M2565" i="21"/>
  <c r="H2566" i="21"/>
  <c r="J2565" i="21"/>
  <c r="L2565" i="21"/>
  <c r="Q2564" i="21"/>
  <c r="P2564" i="21"/>
  <c r="O2564" i="21"/>
  <c r="Q2565" i="21"/>
  <c r="O2565" i="21"/>
  <c r="P2565" i="21"/>
  <c r="M2566" i="21"/>
  <c r="K2566" i="21"/>
  <c r="I2566" i="21"/>
  <c r="H2567" i="21"/>
  <c r="J2566" i="21"/>
  <c r="L2566" i="21"/>
  <c r="O2566" i="21"/>
  <c r="P2566" i="21"/>
  <c r="Q2566" i="21"/>
  <c r="M2567" i="21"/>
  <c r="I2567" i="21"/>
  <c r="J2567" i="21"/>
  <c r="L2567" i="21"/>
  <c r="K2567" i="21"/>
  <c r="H2568" i="21"/>
  <c r="P2567" i="21"/>
  <c r="Q2567" i="21"/>
  <c r="O2567" i="21"/>
  <c r="M2568" i="21"/>
  <c r="K2568" i="21"/>
  <c r="H2569" i="21"/>
  <c r="J2568" i="21"/>
  <c r="I2568" i="21"/>
  <c r="L2568" i="21"/>
  <c r="H2570" i="21"/>
  <c r="K2569" i="21"/>
  <c r="M2569" i="21"/>
  <c r="L2569" i="21"/>
  <c r="I2569" i="21"/>
  <c r="J2569" i="21"/>
  <c r="O2568" i="21"/>
  <c r="P2568" i="21"/>
  <c r="Q2568" i="21"/>
  <c r="L2570" i="21"/>
  <c r="J2570" i="21"/>
  <c r="K2570" i="21"/>
  <c r="H2571" i="21"/>
  <c r="I2570" i="21"/>
  <c r="M2570" i="21"/>
  <c r="P2569" i="21"/>
  <c r="Q2569" i="21"/>
  <c r="O2569" i="21"/>
  <c r="J2571" i="21"/>
  <c r="H2572" i="21"/>
  <c r="K2571" i="21"/>
  <c r="L2571" i="21"/>
  <c r="M2571" i="21"/>
  <c r="I2571" i="21"/>
  <c r="Q2570" i="21"/>
  <c r="P2570" i="21"/>
  <c r="O2570" i="21"/>
  <c r="J2572" i="21"/>
  <c r="I2572" i="21"/>
  <c r="L2572" i="21"/>
  <c r="K2572" i="21"/>
  <c r="H2573" i="21"/>
  <c r="M2572" i="21"/>
  <c r="P2571" i="21"/>
  <c r="Q2571" i="21"/>
  <c r="O2571" i="21"/>
  <c r="Q2572" i="21"/>
  <c r="P2572" i="21"/>
  <c r="O2572" i="21"/>
  <c r="H2574" i="21"/>
  <c r="M2573" i="21"/>
  <c r="L2573" i="21"/>
  <c r="I2573" i="21"/>
  <c r="K2573" i="21"/>
  <c r="J2573" i="21"/>
  <c r="L2574" i="21"/>
  <c r="K2574" i="21"/>
  <c r="J2574" i="21"/>
  <c r="I2574" i="21"/>
  <c r="H2575" i="21"/>
  <c r="M2574" i="21"/>
  <c r="O2573" i="21"/>
  <c r="P2573" i="21"/>
  <c r="Q2573" i="21"/>
  <c r="Q2574" i="21"/>
  <c r="O2574" i="21"/>
  <c r="P2574" i="21"/>
  <c r="K2575" i="21"/>
  <c r="I2575" i="21"/>
  <c r="H2576" i="21"/>
  <c r="J2575" i="21"/>
  <c r="M2575" i="21"/>
  <c r="L2575" i="21"/>
  <c r="P2575" i="21"/>
  <c r="O2575" i="21"/>
  <c r="Q2575" i="21"/>
  <c r="H2577" i="21"/>
  <c r="K2576" i="21"/>
  <c r="L2576" i="21"/>
  <c r="M2576" i="21"/>
  <c r="J2576" i="21"/>
  <c r="I2576" i="21"/>
  <c r="I2577" i="21"/>
  <c r="H2578" i="21"/>
  <c r="J2577" i="21"/>
  <c r="M2577" i="21"/>
  <c r="L2577" i="21"/>
  <c r="K2577" i="21"/>
  <c r="Q2576" i="21"/>
  <c r="O2576" i="21"/>
  <c r="P2576" i="21"/>
  <c r="O2577" i="21"/>
  <c r="Q2577" i="21"/>
  <c r="P2577" i="21"/>
  <c r="M2578" i="21"/>
  <c r="J2578" i="21"/>
  <c r="H2579" i="21"/>
  <c r="L2578" i="21"/>
  <c r="K2578" i="21"/>
  <c r="I2578" i="21"/>
  <c r="I2579" i="21"/>
  <c r="K2579" i="21"/>
  <c r="H2580" i="21"/>
  <c r="L2579" i="21"/>
  <c r="M2579" i="21"/>
  <c r="J2579" i="21"/>
  <c r="O2578" i="21"/>
  <c r="P2578" i="21"/>
  <c r="Q2578" i="21"/>
  <c r="O2579" i="21"/>
  <c r="Q2579" i="21"/>
  <c r="P2579" i="21"/>
  <c r="I2580" i="21"/>
  <c r="L2580" i="21"/>
  <c r="H2581" i="21"/>
  <c r="M2580" i="21"/>
  <c r="J2580" i="21"/>
  <c r="K2580" i="21"/>
  <c r="Q2580" i="21"/>
  <c r="O2580" i="21"/>
  <c r="P2580" i="21"/>
  <c r="J2581" i="21"/>
  <c r="I2581" i="21"/>
  <c r="L2581" i="21"/>
  <c r="K2581" i="21"/>
  <c r="M2581" i="21"/>
  <c r="H2582" i="21"/>
  <c r="P2581" i="21"/>
  <c r="Q2581" i="21"/>
  <c r="O2581" i="21"/>
  <c r="L2582" i="21"/>
  <c r="K2582" i="21"/>
  <c r="M2582" i="21"/>
  <c r="J2582" i="21"/>
  <c r="I2582" i="21"/>
  <c r="H2583" i="21"/>
  <c r="O2582" i="21"/>
  <c r="Q2582" i="21"/>
  <c r="P2582" i="21"/>
  <c r="J2583" i="21"/>
  <c r="H2584" i="21"/>
  <c r="L2583" i="21"/>
  <c r="M2583" i="21"/>
  <c r="I2583" i="21"/>
  <c r="K2583" i="21"/>
  <c r="M2584" i="21"/>
  <c r="J2584" i="21"/>
  <c r="K2584" i="21"/>
  <c r="L2584" i="21"/>
  <c r="I2584" i="21"/>
  <c r="H2585" i="21"/>
  <c r="O2583" i="21"/>
  <c r="P2583" i="21"/>
  <c r="Q2583" i="21"/>
  <c r="Q2584" i="21"/>
  <c r="P2584" i="21"/>
  <c r="O2584" i="21"/>
  <c r="K2585" i="21"/>
  <c r="M2585" i="21"/>
  <c r="L2585" i="21"/>
  <c r="H2586" i="21"/>
  <c r="J2585" i="21"/>
  <c r="I2585" i="21"/>
  <c r="H2587" i="21"/>
  <c r="I2586" i="21"/>
  <c r="M2586" i="21"/>
  <c r="L2586" i="21"/>
  <c r="K2586" i="21"/>
  <c r="J2586" i="21"/>
  <c r="Q2585" i="21"/>
  <c r="O2585" i="21"/>
  <c r="P2585" i="21"/>
  <c r="H2588" i="21"/>
  <c r="I2587" i="21"/>
  <c r="J2587" i="21"/>
  <c r="K2587" i="21"/>
  <c r="M2587" i="21"/>
  <c r="L2587" i="21"/>
  <c r="O2586" i="21"/>
  <c r="P2586" i="21"/>
  <c r="Q2586" i="21"/>
  <c r="K2588" i="21"/>
  <c r="H2589" i="21"/>
  <c r="I2588" i="21"/>
  <c r="J2588" i="21"/>
  <c r="L2588" i="21"/>
  <c r="M2588" i="21"/>
  <c r="P2587" i="21"/>
  <c r="Q2587" i="21"/>
  <c r="O2587" i="21"/>
  <c r="H2590" i="21"/>
  <c r="M2589" i="21"/>
  <c r="J2589" i="21"/>
  <c r="K2589" i="21"/>
  <c r="L2589" i="21"/>
  <c r="I2589" i="21"/>
  <c r="Q2588" i="21"/>
  <c r="P2588" i="21"/>
  <c r="O2588" i="21"/>
  <c r="M2590" i="21"/>
  <c r="K2590" i="21"/>
  <c r="H2591" i="21"/>
  <c r="L2590" i="21"/>
  <c r="I2590" i="21"/>
  <c r="J2590" i="21"/>
  <c r="P2589" i="21"/>
  <c r="O2589" i="21"/>
  <c r="Q2589" i="21"/>
  <c r="I2591" i="21"/>
  <c r="K2591" i="21"/>
  <c r="H2592" i="21"/>
  <c r="M2591" i="21"/>
  <c r="L2591" i="21"/>
  <c r="J2591" i="21"/>
  <c r="Q2590" i="21"/>
  <c r="O2590" i="21"/>
  <c r="P2590" i="21"/>
  <c r="Q2591" i="21"/>
  <c r="O2591" i="21"/>
  <c r="P2591" i="21"/>
  <c r="I2592" i="21"/>
  <c r="J2592" i="21"/>
  <c r="H2593" i="21"/>
  <c r="K2592" i="21"/>
  <c r="L2592" i="21"/>
  <c r="M2592" i="21"/>
  <c r="Q2592" i="21"/>
  <c r="O2592" i="21"/>
  <c r="P2592" i="21"/>
  <c r="M2593" i="21"/>
  <c r="H2594" i="21"/>
  <c r="J2593" i="21"/>
  <c r="I2593" i="21"/>
  <c r="K2593" i="21"/>
  <c r="L2593" i="21"/>
  <c r="I2594" i="21"/>
  <c r="M2594" i="21"/>
  <c r="K2594" i="21"/>
  <c r="H2595" i="21"/>
  <c r="L2594" i="21"/>
  <c r="J2594" i="21"/>
  <c r="P2593" i="21"/>
  <c r="Q2593" i="21"/>
  <c r="O2593" i="21"/>
  <c r="O2594" i="21"/>
  <c r="Q2594" i="21"/>
  <c r="P2594" i="21"/>
  <c r="I2595" i="21"/>
  <c r="H2596" i="21"/>
  <c r="M2595" i="21"/>
  <c r="L2595" i="21"/>
  <c r="K2595" i="21"/>
  <c r="J2595" i="21"/>
  <c r="Q2595" i="21"/>
  <c r="P2595" i="21"/>
  <c r="O2595" i="21"/>
  <c r="M2596" i="21"/>
  <c r="H2597" i="21"/>
  <c r="L2596" i="21"/>
  <c r="K2596" i="21"/>
  <c r="I2596" i="21"/>
  <c r="J2596" i="21"/>
  <c r="K2597" i="21"/>
  <c r="L2597" i="21"/>
  <c r="I2597" i="21"/>
  <c r="J2597" i="21"/>
  <c r="H2598" i="21"/>
  <c r="M2597" i="21"/>
  <c r="P2596" i="21"/>
  <c r="O2596" i="21"/>
  <c r="Q2596" i="21"/>
  <c r="O2597" i="21"/>
  <c r="Q2597" i="21"/>
  <c r="P2597" i="21"/>
  <c r="M2598" i="21"/>
  <c r="J2598" i="21"/>
  <c r="H2599" i="21"/>
  <c r="K2598" i="21"/>
  <c r="I2598" i="21"/>
  <c r="L2598" i="21"/>
  <c r="I2599" i="21"/>
  <c r="K2599" i="21"/>
  <c r="L2599" i="21"/>
  <c r="J2599" i="21"/>
  <c r="M2599" i="21"/>
  <c r="H2600" i="21"/>
  <c r="P2598" i="21"/>
  <c r="O2598" i="21"/>
  <c r="Q2598" i="21"/>
  <c r="O2599" i="21"/>
  <c r="P2599" i="21"/>
  <c r="Q2599" i="21"/>
  <c r="L2600" i="21"/>
  <c r="I2600" i="21"/>
  <c r="M2600" i="21"/>
  <c r="H2601" i="21"/>
  <c r="J2600" i="21"/>
  <c r="K2600" i="21"/>
  <c r="Q2600" i="21"/>
  <c r="O2600" i="21"/>
  <c r="P2600" i="21"/>
  <c r="K2601" i="21"/>
  <c r="H2602" i="21"/>
  <c r="J2601" i="21"/>
  <c r="M2601" i="21"/>
  <c r="L2601" i="21"/>
  <c r="I2601" i="21"/>
  <c r="M2602" i="21"/>
  <c r="I2602" i="21"/>
  <c r="K2602" i="21"/>
  <c r="H2603" i="21"/>
  <c r="J2602" i="21"/>
  <c r="L2602" i="21"/>
  <c r="Q2601" i="21"/>
  <c r="P2601" i="21"/>
  <c r="O2601" i="21"/>
  <c r="Q2602" i="21"/>
  <c r="O2602" i="21"/>
  <c r="P2602" i="21"/>
  <c r="I2603" i="21"/>
  <c r="K2603" i="21"/>
  <c r="J2603" i="21"/>
  <c r="H2604" i="21"/>
  <c r="M2603" i="21"/>
  <c r="L2603" i="21"/>
  <c r="Q2603" i="21"/>
  <c r="O2603" i="21"/>
  <c r="P2603" i="21"/>
  <c r="I2604" i="21"/>
  <c r="H2605" i="21"/>
  <c r="M2604" i="21"/>
  <c r="J2604" i="21"/>
  <c r="L2604" i="21"/>
  <c r="K2604" i="21"/>
  <c r="O2604" i="21"/>
  <c r="P2604" i="21"/>
  <c r="Q2604" i="21"/>
  <c r="I2605" i="21"/>
  <c r="L2605" i="21"/>
  <c r="K2605" i="21"/>
  <c r="M2605" i="21"/>
  <c r="H2606" i="21"/>
  <c r="J2605" i="21"/>
  <c r="P2605" i="21"/>
  <c r="Q2605" i="21"/>
  <c r="O2605" i="21"/>
  <c r="K2606" i="21"/>
  <c r="M2606" i="21"/>
  <c r="L2606" i="21"/>
  <c r="J2606" i="21"/>
  <c r="I2606" i="21"/>
  <c r="H2607" i="21"/>
  <c r="O2606" i="21"/>
  <c r="P2606" i="21"/>
  <c r="Q2606" i="21"/>
  <c r="K2607" i="21"/>
  <c r="L2607" i="21"/>
  <c r="H2608" i="21"/>
  <c r="I2607" i="21"/>
  <c r="M2607" i="21"/>
  <c r="J2607" i="21"/>
  <c r="K2608" i="21"/>
  <c r="M2608" i="21"/>
  <c r="H2609" i="21"/>
  <c r="J2608" i="21"/>
  <c r="L2608" i="21"/>
  <c r="I2608" i="21"/>
  <c r="Q2607" i="21"/>
  <c r="P2607" i="21"/>
  <c r="O2607" i="21"/>
  <c r="L2609" i="21"/>
  <c r="H2610" i="21"/>
  <c r="M2609" i="21"/>
  <c r="I2609" i="21"/>
  <c r="J2609" i="21"/>
  <c r="K2609" i="21"/>
  <c r="P2608" i="21"/>
  <c r="Q2608" i="21"/>
  <c r="O2608" i="21"/>
  <c r="K2610" i="21"/>
  <c r="J2610" i="21"/>
  <c r="H2611" i="21"/>
  <c r="L2610" i="21"/>
  <c r="I2610" i="21"/>
  <c r="M2610" i="21"/>
  <c r="P2609" i="21"/>
  <c r="Q2609" i="21"/>
  <c r="O2609" i="21"/>
  <c r="M2611" i="21"/>
  <c r="L2611" i="21"/>
  <c r="J2611" i="21"/>
  <c r="K2611" i="21"/>
  <c r="H2612" i="21"/>
  <c r="I2611" i="21"/>
  <c r="Q2610" i="21"/>
  <c r="P2610" i="21"/>
  <c r="O2610" i="21"/>
  <c r="H2613" i="21"/>
  <c r="M2612" i="21"/>
  <c r="K2612" i="21"/>
  <c r="L2612" i="21"/>
  <c r="J2612" i="21"/>
  <c r="I2612" i="21"/>
  <c r="Q2611" i="21"/>
  <c r="P2611" i="21"/>
  <c r="O2611" i="21"/>
  <c r="I2613" i="21"/>
  <c r="K2613" i="21"/>
  <c r="L2613" i="21"/>
  <c r="M2613" i="21"/>
  <c r="J2613" i="21"/>
  <c r="H2614" i="21"/>
  <c r="O2612" i="21"/>
  <c r="P2612" i="21"/>
  <c r="Q2612" i="21"/>
  <c r="P2613" i="21"/>
  <c r="Q2613" i="21"/>
  <c r="O2613" i="21"/>
  <c r="M2614" i="21"/>
  <c r="J2614" i="21"/>
  <c r="I2614" i="21"/>
  <c r="H2615" i="21"/>
  <c r="L2614" i="21"/>
  <c r="K2614" i="21"/>
  <c r="P2614" i="21"/>
  <c r="Q2614" i="21"/>
  <c r="O2614" i="21"/>
  <c r="H2616" i="21"/>
  <c r="J2615" i="21"/>
  <c r="L2615" i="21"/>
  <c r="K2615" i="21"/>
  <c r="I2615" i="21"/>
  <c r="M2615" i="21"/>
  <c r="I2616" i="21"/>
  <c r="J2616" i="21"/>
  <c r="L2616" i="21"/>
  <c r="H2617" i="21"/>
  <c r="K2616" i="21"/>
  <c r="M2616" i="21"/>
  <c r="P2615" i="21"/>
  <c r="O2615" i="21"/>
  <c r="Q2615" i="21"/>
  <c r="P2616" i="21"/>
  <c r="Q2616" i="21"/>
  <c r="O2616" i="21"/>
  <c r="I2617" i="21"/>
  <c r="M2617" i="21"/>
  <c r="J2617" i="21"/>
  <c r="L2617" i="21"/>
  <c r="H2618" i="21"/>
  <c r="K2617" i="21"/>
  <c r="Q2617" i="21"/>
  <c r="O2617" i="21"/>
  <c r="P2617" i="21"/>
  <c r="J2618" i="21"/>
  <c r="L2618" i="21"/>
  <c r="H2619" i="21"/>
  <c r="K2618" i="21"/>
  <c r="I2618" i="21"/>
  <c r="M2618" i="21"/>
  <c r="L2619" i="21"/>
  <c r="M2619" i="21"/>
  <c r="H2620" i="21"/>
  <c r="J2619" i="21"/>
  <c r="I2619" i="21"/>
  <c r="K2619" i="21"/>
  <c r="O2618" i="21"/>
  <c r="P2618" i="21"/>
  <c r="Q2618" i="21"/>
  <c r="J2620" i="21"/>
  <c r="M2620" i="21"/>
  <c r="I2620" i="21"/>
  <c r="H2621" i="21"/>
  <c r="L2620" i="21"/>
  <c r="K2620" i="21"/>
  <c r="O2619" i="21"/>
  <c r="P2619" i="21"/>
  <c r="Q2619" i="21"/>
  <c r="O2620" i="21"/>
  <c r="P2620" i="21"/>
  <c r="Q2620" i="21"/>
  <c r="J2621" i="21"/>
  <c r="L2621" i="21"/>
  <c r="K2621" i="21"/>
  <c r="H2622" i="21"/>
  <c r="I2621" i="21"/>
  <c r="M2621" i="21"/>
  <c r="K2622" i="21"/>
  <c r="M2622" i="21"/>
  <c r="L2622" i="21"/>
  <c r="J2622" i="21"/>
  <c r="H2623" i="21"/>
  <c r="I2622" i="21"/>
  <c r="O2621" i="21"/>
  <c r="P2621" i="21"/>
  <c r="Q2621" i="21"/>
  <c r="K2623" i="21"/>
  <c r="I2623" i="21"/>
  <c r="H2624" i="21"/>
  <c r="M2623" i="21"/>
  <c r="J2623" i="21"/>
  <c r="L2623" i="21"/>
  <c r="P2622" i="21"/>
  <c r="O2622" i="21"/>
  <c r="Q2622" i="21"/>
  <c r="Q2623" i="21"/>
  <c r="O2623" i="21"/>
  <c r="P2623" i="21"/>
  <c r="L2624" i="21"/>
  <c r="M2624" i="21"/>
  <c r="K2624" i="21"/>
  <c r="H2625" i="21"/>
  <c r="J2624" i="21"/>
  <c r="I2624" i="21"/>
  <c r="K2625" i="21"/>
  <c r="I2625" i="21"/>
  <c r="M2625" i="21"/>
  <c r="J2625" i="21"/>
  <c r="H2626" i="21"/>
  <c r="L2625" i="21"/>
  <c r="O2624" i="21"/>
  <c r="Q2624" i="21"/>
  <c r="P2624" i="21"/>
  <c r="P2625" i="21"/>
  <c r="O2625" i="21"/>
  <c r="Q2625" i="21"/>
  <c r="I2626" i="21"/>
  <c r="L2626" i="21"/>
  <c r="K2626" i="21"/>
  <c r="M2626" i="21"/>
  <c r="H2627" i="21"/>
  <c r="J2626" i="21"/>
  <c r="Q2626" i="21"/>
  <c r="P2626" i="21"/>
  <c r="O2626" i="21"/>
  <c r="H2628" i="21"/>
  <c r="M2627" i="21"/>
  <c r="J2627" i="21"/>
  <c r="I2627" i="21"/>
  <c r="K2627" i="21"/>
  <c r="L2627" i="21"/>
  <c r="I2628" i="21"/>
  <c r="J2628" i="21"/>
  <c r="H2629" i="21"/>
  <c r="K2628" i="21"/>
  <c r="L2628" i="21"/>
  <c r="M2628" i="21"/>
  <c r="Q2627" i="21"/>
  <c r="O2627" i="21"/>
  <c r="P2627" i="21"/>
  <c r="Q2628" i="21"/>
  <c r="O2628" i="21"/>
  <c r="P2628" i="21"/>
  <c r="L2629" i="21"/>
  <c r="J2629" i="21"/>
  <c r="M2629" i="21"/>
  <c r="K2629" i="21"/>
  <c r="I2629" i="21"/>
  <c r="H2630" i="21"/>
  <c r="O2629" i="21"/>
  <c r="Q2629" i="21"/>
  <c r="P2629" i="21"/>
  <c r="H2631" i="21"/>
  <c r="M2630" i="21"/>
  <c r="K2630" i="21"/>
  <c r="I2630" i="21"/>
  <c r="L2630" i="21"/>
  <c r="J2630" i="21"/>
  <c r="L2631" i="21"/>
  <c r="I2631" i="21"/>
  <c r="M2631" i="21"/>
  <c r="H2632" i="21"/>
  <c r="J2631" i="21"/>
  <c r="K2631" i="21"/>
  <c r="Q2630" i="21"/>
  <c r="O2630" i="21"/>
  <c r="P2630" i="21"/>
  <c r="O2631" i="21"/>
  <c r="Q2631" i="21"/>
  <c r="P2631" i="21"/>
  <c r="L2632" i="21"/>
  <c r="J2632" i="21"/>
  <c r="K2632" i="21"/>
  <c r="H2633" i="21"/>
  <c r="I2632" i="21"/>
  <c r="M2632" i="21"/>
  <c r="L2633" i="21"/>
  <c r="J2633" i="21"/>
  <c r="M2633" i="21"/>
  <c r="H2634" i="21"/>
  <c r="K2633" i="21"/>
  <c r="I2633" i="21"/>
  <c r="Q2632" i="21"/>
  <c r="O2632" i="21"/>
  <c r="P2632" i="21"/>
  <c r="J2634" i="21"/>
  <c r="L2634" i="21"/>
  <c r="K2634" i="21"/>
  <c r="M2634" i="21"/>
  <c r="I2634" i="21"/>
  <c r="H2635" i="21"/>
  <c r="P2633" i="21"/>
  <c r="Q2633" i="21"/>
  <c r="O2633" i="21"/>
  <c r="P2634" i="21"/>
  <c r="Q2634" i="21"/>
  <c r="O2634" i="21"/>
  <c r="M2635" i="21"/>
  <c r="I2635" i="21"/>
  <c r="H2636" i="21"/>
  <c r="K2635" i="21"/>
  <c r="L2635" i="21"/>
  <c r="J2635" i="21"/>
  <c r="O2635" i="21"/>
  <c r="Q2635" i="21"/>
  <c r="P2635" i="21"/>
  <c r="L2636" i="21"/>
  <c r="J2636" i="21"/>
  <c r="I2636" i="21"/>
  <c r="M2636" i="21"/>
  <c r="K2636" i="21"/>
  <c r="H2637" i="21"/>
  <c r="O2636" i="21"/>
  <c r="Q2636" i="21"/>
  <c r="P2636" i="21"/>
  <c r="J2637" i="21"/>
  <c r="H2638" i="21"/>
  <c r="M2637" i="21"/>
  <c r="L2637" i="21"/>
  <c r="K2637" i="21"/>
  <c r="I2637" i="21"/>
  <c r="H2639" i="21"/>
  <c r="J2638" i="21"/>
  <c r="M2638" i="21"/>
  <c r="K2638" i="21"/>
  <c r="I2638" i="21"/>
  <c r="L2638" i="21"/>
  <c r="Q2637" i="21"/>
  <c r="P2637" i="21"/>
  <c r="O2637" i="21"/>
  <c r="J2639" i="21"/>
  <c r="I2639" i="21"/>
  <c r="H2640" i="21"/>
  <c r="K2639" i="21"/>
  <c r="L2639" i="21"/>
  <c r="M2639" i="21"/>
  <c r="Q2638" i="21"/>
  <c r="O2638" i="21"/>
  <c r="P2638" i="21"/>
  <c r="O2639" i="21"/>
  <c r="P2639" i="21"/>
  <c r="Q2639" i="21"/>
  <c r="L2640" i="21"/>
  <c r="K2640" i="21"/>
  <c r="M2640" i="21"/>
  <c r="I2640" i="21"/>
  <c r="J2640" i="21"/>
  <c r="H2641" i="21"/>
  <c r="P2640" i="21"/>
  <c r="Q2640" i="21"/>
  <c r="O2640" i="21"/>
  <c r="I2641" i="21"/>
  <c r="J2641" i="21"/>
  <c r="K2641" i="21"/>
  <c r="H2642" i="21"/>
  <c r="L2641" i="21"/>
  <c r="M2641" i="21"/>
  <c r="Q2641" i="21"/>
  <c r="P2641" i="21"/>
  <c r="O2641" i="21"/>
  <c r="L2642" i="21"/>
  <c r="H2643" i="21"/>
  <c r="K2642" i="21"/>
  <c r="M2642" i="21"/>
  <c r="I2642" i="21"/>
  <c r="J2642" i="21"/>
  <c r="H2644" i="21"/>
  <c r="J2643" i="21"/>
  <c r="L2643" i="21"/>
  <c r="K2643" i="21"/>
  <c r="M2643" i="21"/>
  <c r="I2643" i="21"/>
  <c r="Q2642" i="21"/>
  <c r="P2642" i="21"/>
  <c r="O2642" i="21"/>
  <c r="H2645" i="21"/>
  <c r="I2644" i="21"/>
  <c r="M2644" i="21"/>
  <c r="J2644" i="21"/>
  <c r="K2644" i="21"/>
  <c r="L2644" i="21"/>
  <c r="P2643" i="21"/>
  <c r="Q2643" i="21"/>
  <c r="O2643" i="21"/>
  <c r="K2645" i="21"/>
  <c r="J2645" i="21"/>
  <c r="M2645" i="21"/>
  <c r="H2646" i="21"/>
  <c r="I2645" i="21"/>
  <c r="L2645" i="21"/>
  <c r="Q2644" i="21"/>
  <c r="P2644" i="21"/>
  <c r="O2644" i="21"/>
  <c r="M2646" i="21"/>
  <c r="K2646" i="21"/>
  <c r="J2646" i="21"/>
  <c r="L2646" i="21"/>
  <c r="I2646" i="21"/>
  <c r="H2647" i="21"/>
  <c r="Q2645" i="21"/>
  <c r="P2645" i="21"/>
  <c r="O2645" i="21"/>
  <c r="O2646" i="21"/>
  <c r="P2646" i="21"/>
  <c r="Q2646" i="21"/>
  <c r="M2647" i="21"/>
  <c r="I2647" i="21"/>
  <c r="J2647" i="21"/>
  <c r="L2647" i="21"/>
  <c r="H2648" i="21"/>
  <c r="K2647" i="21"/>
  <c r="P2647" i="21"/>
  <c r="Q2647" i="21"/>
  <c r="O2647" i="21"/>
  <c r="H2649" i="21"/>
  <c r="J2648" i="21"/>
  <c r="M2648" i="21"/>
  <c r="K2648" i="21"/>
  <c r="I2648" i="21"/>
  <c r="L2648" i="21"/>
  <c r="K2649" i="21"/>
  <c r="J2649" i="21"/>
  <c r="I2649" i="21"/>
  <c r="L2649" i="21"/>
  <c r="H2650" i="21"/>
  <c r="M2649" i="21"/>
  <c r="P2648" i="21"/>
  <c r="Q2648" i="21"/>
  <c r="O2648" i="21"/>
  <c r="P2649" i="21"/>
  <c r="Q2649" i="21"/>
  <c r="O2649" i="21"/>
  <c r="K2650" i="21"/>
  <c r="H2651" i="21"/>
  <c r="M2650" i="21"/>
  <c r="L2650" i="21"/>
  <c r="I2650" i="21"/>
  <c r="J2650" i="21"/>
  <c r="K2651" i="21"/>
  <c r="I2651" i="21"/>
  <c r="J2651" i="21"/>
  <c r="M2651" i="21"/>
  <c r="H2652" i="21"/>
  <c r="L2651" i="21"/>
  <c r="Q2650" i="21"/>
  <c r="P2650" i="21"/>
  <c r="O2650" i="21"/>
  <c r="Q2651" i="21"/>
  <c r="P2651" i="21"/>
  <c r="O2651" i="21"/>
  <c r="M2652" i="21"/>
  <c r="K2652" i="21"/>
  <c r="L2652" i="21"/>
  <c r="I2652" i="21"/>
  <c r="H2653" i="21"/>
  <c r="J2652" i="21"/>
  <c r="Q2652" i="21"/>
  <c r="O2652" i="21"/>
  <c r="P2652" i="21"/>
  <c r="I2653" i="21"/>
  <c r="L2653" i="21"/>
  <c r="K2653" i="21"/>
  <c r="H2654" i="21"/>
  <c r="M2653" i="21"/>
  <c r="J2653" i="21"/>
  <c r="Q2653" i="21"/>
  <c r="P2653" i="21"/>
  <c r="O2653" i="21"/>
  <c r="M2654" i="21"/>
  <c r="J2654" i="21"/>
  <c r="L2654" i="21"/>
  <c r="I2654" i="21"/>
  <c r="K2654" i="21"/>
  <c r="O2654" i="21"/>
  <c r="Q2654" i="21"/>
  <c r="P2654" i="21"/>
  <c r="P33" i="29" l="1"/>
  <c r="Q58" i="13"/>
  <c r="P58" i="13"/>
  <c r="P57" i="13"/>
  <c r="Q57" i="13"/>
  <c r="P32" i="29"/>
  <c r="P56" i="13"/>
  <c r="Q56" i="13"/>
  <c r="Q55" i="13"/>
  <c r="P55" i="13"/>
  <c r="P31" i="29"/>
  <c r="P54" i="13"/>
  <c r="Q54" i="13"/>
  <c r="Q53" i="13"/>
  <c r="P53" i="13"/>
  <c r="P30" i="29"/>
  <c r="Q52" i="13"/>
  <c r="P52" i="13"/>
  <c r="P51" i="13"/>
  <c r="Q51" i="13"/>
  <c r="P29" i="29"/>
  <c r="Q50" i="13"/>
  <c r="P50" i="13"/>
  <c r="P49" i="13"/>
  <c r="Q49" i="13"/>
  <c r="P28" i="29"/>
  <c r="Q48" i="13"/>
  <c r="P48" i="13"/>
  <c r="Q47" i="13"/>
  <c r="P47" i="13"/>
  <c r="P27" i="29"/>
  <c r="Q46" i="13"/>
  <c r="P46" i="13"/>
  <c r="P45" i="13"/>
  <c r="Q45" i="13"/>
  <c r="P26" i="29"/>
  <c r="Q44" i="13"/>
  <c r="P44" i="13"/>
  <c r="P43" i="13"/>
  <c r="Q43" i="13"/>
  <c r="P25" i="29"/>
  <c r="Q42" i="13"/>
  <c r="P42" i="13"/>
  <c r="Q41" i="13"/>
  <c r="P41" i="13"/>
  <c r="P24" i="29"/>
  <c r="Q40" i="13"/>
  <c r="P40" i="13"/>
  <c r="Q60" i="13"/>
  <c r="P60" i="13"/>
  <c r="Q39" i="13"/>
  <c r="P39" i="13"/>
  <c r="P59" i="13"/>
  <c r="Q59" i="13"/>
  <c r="P23" i="29"/>
  <c r="Q38" i="13"/>
  <c r="P38" i="13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N2654" i="21"/>
  <c r="N2646" i="21"/>
  <c r="N2638" i="21"/>
  <c r="N2630" i="21"/>
  <c r="N2622" i="21"/>
  <c r="N2614" i="21"/>
  <c r="N2606" i="21"/>
  <c r="N2598" i="21"/>
  <c r="N2590" i="21"/>
  <c r="N2582" i="21"/>
  <c r="N2574" i="21"/>
  <c r="N2566" i="21"/>
  <c r="N2558" i="21"/>
  <c r="N2550" i="21"/>
  <c r="N2542" i="21"/>
  <c r="N2534" i="21"/>
  <c r="N2526" i="21"/>
  <c r="N2518" i="21"/>
  <c r="N2510" i="21"/>
  <c r="N2502" i="21"/>
  <c r="N2494" i="21"/>
  <c r="N2486" i="21"/>
  <c r="N2478" i="21"/>
  <c r="N2470" i="21"/>
  <c r="N2462" i="21"/>
  <c r="N2454" i="21"/>
  <c r="N2446" i="21"/>
  <c r="N2438" i="21"/>
  <c r="N2430" i="21"/>
  <c r="N2422" i="21"/>
  <c r="N2414" i="21"/>
  <c r="N2406" i="21"/>
  <c r="N2398" i="21"/>
  <c r="N2390" i="21"/>
  <c r="N2382" i="21"/>
  <c r="N2374" i="21"/>
  <c r="N2366" i="21"/>
  <c r="N2358" i="21"/>
  <c r="N2350" i="21"/>
  <c r="N2342" i="21"/>
  <c r="N2334" i="21"/>
  <c r="N2326" i="21"/>
  <c r="N2318" i="21"/>
  <c r="N2310" i="21"/>
  <c r="N2302" i="21"/>
  <c r="N2294" i="21"/>
  <c r="N2286" i="21"/>
  <c r="N2278" i="21"/>
  <c r="N2270" i="21"/>
  <c r="N2262" i="21"/>
  <c r="N2254" i="21"/>
  <c r="N2246" i="21"/>
  <c r="N2238" i="21"/>
  <c r="N2230" i="21"/>
  <c r="N2222" i="21"/>
  <c r="N2214" i="21"/>
  <c r="N2206" i="21"/>
  <c r="N2198" i="21"/>
  <c r="N2190" i="21"/>
  <c r="N2182" i="21"/>
  <c r="N2174" i="21"/>
  <c r="N2166" i="21"/>
  <c r="N2158" i="21"/>
  <c r="N2150" i="21"/>
  <c r="N2142" i="21"/>
  <c r="N2134" i="21"/>
  <c r="N2126" i="21"/>
  <c r="N2118" i="21"/>
  <c r="N2110" i="21"/>
  <c r="N2102" i="21"/>
  <c r="N2094" i="21"/>
  <c r="N2086" i="21"/>
  <c r="N2078" i="21"/>
  <c r="N2070" i="21"/>
  <c r="N2062" i="21"/>
  <c r="N2054" i="21"/>
  <c r="N2046" i="21"/>
  <c r="N2038" i="21"/>
  <c r="N2030" i="21"/>
  <c r="N2022" i="21"/>
  <c r="N2014" i="21"/>
  <c r="N2006" i="21"/>
  <c r="N1998" i="21"/>
  <c r="N1990" i="21"/>
  <c r="N1982" i="21"/>
  <c r="N1974" i="21"/>
  <c r="N1966" i="21"/>
  <c r="N1958" i="21"/>
  <c r="N1950" i="21"/>
  <c r="N1942" i="21"/>
  <c r="N1934" i="21"/>
  <c r="N1926" i="21"/>
  <c r="N1918" i="21"/>
  <c r="N1910" i="21"/>
  <c r="N1902" i="21"/>
  <c r="N1894" i="21"/>
  <c r="N1886" i="21"/>
  <c r="N1878" i="21"/>
  <c r="N1870" i="21"/>
  <c r="N1862" i="21"/>
  <c r="N1854" i="21"/>
  <c r="N1846" i="21"/>
  <c r="N1838" i="21"/>
  <c r="N1830" i="21"/>
  <c r="N1822" i="21"/>
  <c r="N1814" i="21"/>
  <c r="N1806" i="21"/>
  <c r="N1798" i="21"/>
  <c r="N1790" i="21"/>
  <c r="N1782" i="21"/>
  <c r="N1774" i="21"/>
  <c r="N1765" i="21"/>
  <c r="N1757" i="21"/>
  <c r="N1749" i="21"/>
  <c r="N1741" i="21"/>
  <c r="N1733" i="21"/>
  <c r="N1725" i="21"/>
  <c r="N1717" i="21"/>
  <c r="N1709" i="21"/>
  <c r="N1701" i="21"/>
  <c r="N1693" i="21"/>
  <c r="N1685" i="21"/>
  <c r="N1677" i="21"/>
  <c r="N1669" i="21"/>
  <c r="N1661" i="21"/>
  <c r="N1653" i="21"/>
  <c r="N1645" i="21"/>
  <c r="N1637" i="21"/>
  <c r="N1629" i="21"/>
  <c r="N1621" i="21"/>
  <c r="N1613" i="21"/>
  <c r="N1605" i="21"/>
  <c r="N1597" i="21"/>
  <c r="N1589" i="21"/>
  <c r="N1581" i="21"/>
  <c r="N1573" i="21"/>
  <c r="N1565" i="21"/>
  <c r="N1557" i="21"/>
  <c r="N1549" i="21"/>
  <c r="N1541" i="21"/>
  <c r="N1533" i="21"/>
  <c r="N1525" i="21"/>
  <c r="N1517" i="21"/>
  <c r="N1509" i="21"/>
  <c r="N1501" i="21"/>
  <c r="N1493" i="21"/>
  <c r="N1485" i="21"/>
  <c r="N1477" i="21"/>
  <c r="N1469" i="21"/>
  <c r="N1461" i="21"/>
  <c r="N1453" i="21"/>
  <c r="N1445" i="21"/>
  <c r="N1437" i="21"/>
  <c r="N1429" i="21"/>
  <c r="N1421" i="21"/>
  <c r="N1413" i="21"/>
  <c r="N1405" i="21"/>
  <c r="N1397" i="21"/>
  <c r="N1389" i="21"/>
  <c r="N1381" i="21"/>
  <c r="N1373" i="21"/>
  <c r="N1365" i="21"/>
  <c r="N1357" i="21"/>
  <c r="N1349" i="21"/>
  <c r="N1341" i="21"/>
  <c r="N1333" i="21"/>
  <c r="N1325" i="21"/>
  <c r="N1317" i="21"/>
  <c r="N1309" i="21"/>
  <c r="N1301" i="21"/>
  <c r="N1293" i="21"/>
  <c r="N1285" i="21"/>
  <c r="N1277" i="21"/>
  <c r="N1269" i="21"/>
  <c r="N1261" i="21"/>
  <c r="N1253" i="21"/>
  <c r="N1245" i="21"/>
  <c r="N1237" i="21"/>
  <c r="N1229" i="21"/>
  <c r="N1221" i="21"/>
  <c r="N1213" i="21"/>
  <c r="N1205" i="21"/>
  <c r="N1197" i="21"/>
  <c r="N1189" i="21"/>
  <c r="N1181" i="21"/>
  <c r="N1173" i="21"/>
  <c r="N1165" i="21"/>
  <c r="N1157" i="21"/>
  <c r="N1149" i="21"/>
  <c r="N1141" i="21"/>
  <c r="N1133" i="21"/>
  <c r="N1125" i="21"/>
  <c r="N1117" i="21"/>
  <c r="N1109" i="21"/>
  <c r="N1101" i="21"/>
  <c r="N1093" i="21"/>
  <c r="N1085" i="21"/>
  <c r="N1077" i="21"/>
  <c r="N1069" i="21"/>
  <c r="N1061" i="21"/>
  <c r="N1053" i="21"/>
  <c r="N1045" i="21"/>
  <c r="N1037" i="21"/>
  <c r="N1029" i="21"/>
  <c r="N1021" i="21"/>
  <c r="N1013" i="21"/>
  <c r="N1005" i="21"/>
  <c r="N997" i="21"/>
  <c r="N989" i="21"/>
  <c r="N981" i="21"/>
  <c r="N973" i="21"/>
  <c r="N965" i="21"/>
  <c r="N957" i="21"/>
  <c r="N949" i="21"/>
  <c r="N941" i="21"/>
  <c r="N933" i="21"/>
  <c r="N925" i="21"/>
  <c r="N917" i="21"/>
  <c r="N909" i="21"/>
  <c r="N901" i="21"/>
  <c r="N893" i="21"/>
  <c r="N885" i="21"/>
  <c r="N877" i="21"/>
  <c r="N869" i="21"/>
  <c r="N861" i="21"/>
  <c r="N853" i="21"/>
  <c r="N845" i="21"/>
  <c r="N837" i="21"/>
  <c r="N829" i="21"/>
  <c r="N821" i="21"/>
  <c r="N813" i="21"/>
  <c r="N805" i="21"/>
  <c r="N797" i="21"/>
  <c r="N789" i="21"/>
  <c r="N781" i="21"/>
  <c r="N773" i="21"/>
  <c r="N765" i="21"/>
  <c r="N757" i="21"/>
  <c r="N749" i="21"/>
  <c r="N741" i="21"/>
  <c r="N733" i="21"/>
  <c r="N725" i="21"/>
  <c r="N717" i="21"/>
  <c r="N709" i="21"/>
  <c r="N701" i="21"/>
  <c r="N693" i="21"/>
  <c r="N685" i="21"/>
  <c r="N677" i="21"/>
  <c r="N669" i="21"/>
  <c r="N661" i="21"/>
  <c r="N653" i="21"/>
  <c r="N645" i="21"/>
  <c r="N637" i="21"/>
  <c r="N629" i="21"/>
  <c r="N621" i="21"/>
  <c r="N613" i="21"/>
  <c r="N605" i="21"/>
  <c r="N597" i="21"/>
  <c r="N589" i="21"/>
  <c r="N581" i="21"/>
  <c r="N573" i="21"/>
  <c r="N565" i="21"/>
  <c r="N557" i="21"/>
  <c r="N549" i="21"/>
  <c r="N541" i="21"/>
  <c r="N533" i="21"/>
  <c r="N525" i="21"/>
  <c r="N517" i="21"/>
  <c r="N509" i="21"/>
  <c r="N501" i="21"/>
  <c r="N493" i="21"/>
  <c r="N485" i="21"/>
  <c r="N477" i="21"/>
  <c r="N469" i="21"/>
  <c r="N461" i="21"/>
  <c r="N453" i="21"/>
  <c r="N445" i="21"/>
  <c r="N437" i="21"/>
  <c r="N429" i="21"/>
  <c r="N421" i="21"/>
  <c r="N413" i="21"/>
  <c r="N405" i="21"/>
  <c r="N397" i="21"/>
  <c r="N389" i="21"/>
  <c r="N381" i="21"/>
  <c r="N373" i="21"/>
  <c r="N365" i="21"/>
  <c r="N357" i="21"/>
  <c r="N349" i="21"/>
  <c r="N341" i="21"/>
  <c r="N333" i="21"/>
  <c r="N325" i="21"/>
  <c r="N317" i="21"/>
  <c r="N309" i="21"/>
  <c r="N301" i="21"/>
  <c r="N293" i="21"/>
  <c r="N285" i="21"/>
  <c r="N277" i="21"/>
  <c r="N269" i="21"/>
  <c r="N261" i="21"/>
  <c r="N253" i="21"/>
  <c r="N245" i="21"/>
  <c r="N237" i="21"/>
  <c r="N229" i="21"/>
  <c r="N221" i="21"/>
  <c r="N213" i="21"/>
  <c r="N205" i="21"/>
  <c r="N197" i="21"/>
  <c r="N189" i="21"/>
  <c r="N181" i="21"/>
  <c r="N173" i="21"/>
  <c r="N165" i="21"/>
  <c r="N157" i="21"/>
  <c r="N149" i="21"/>
  <c r="N141" i="21"/>
  <c r="N133" i="21"/>
  <c r="N125" i="21"/>
  <c r="N117" i="21"/>
  <c r="N109" i="21"/>
  <c r="N101" i="21"/>
  <c r="N93" i="21"/>
  <c r="N85" i="21"/>
  <c r="N77" i="21"/>
  <c r="N69" i="21"/>
  <c r="N61" i="21"/>
  <c r="N53" i="21"/>
  <c r="N45" i="21"/>
  <c r="N37" i="21"/>
  <c r="N29" i="21"/>
  <c r="N18" i="21"/>
  <c r="N16" i="21"/>
  <c r="R29" i="26"/>
  <c r="R27" i="13"/>
  <c r="R25" i="28"/>
  <c r="I8" i="28"/>
  <c r="G8" i="28"/>
  <c r="G7" i="13"/>
  <c r="I7" i="13"/>
  <c r="I10" i="13"/>
  <c r="G10" i="13"/>
  <c r="G4" i="28"/>
  <c r="I4" i="28"/>
  <c r="AA105" i="13"/>
  <c r="T105" i="13" s="1"/>
  <c r="N2653" i="21"/>
  <c r="N2645" i="21"/>
  <c r="N2637" i="21"/>
  <c r="N2629" i="21"/>
  <c r="N2621" i="21"/>
  <c r="N2613" i="21"/>
  <c r="N2605" i="21"/>
  <c r="N2597" i="21"/>
  <c r="N2589" i="21"/>
  <c r="N2581" i="21"/>
  <c r="N2573" i="21"/>
  <c r="N2565" i="21"/>
  <c r="N2557" i="21"/>
  <c r="N2549" i="21"/>
  <c r="N2541" i="21"/>
  <c r="N2533" i="21"/>
  <c r="N2525" i="21"/>
  <c r="N2517" i="21"/>
  <c r="N2509" i="21"/>
  <c r="N2501" i="21"/>
  <c r="N2493" i="21"/>
  <c r="N2485" i="21"/>
  <c r="N2477" i="21"/>
  <c r="N2469" i="21"/>
  <c r="N2461" i="21"/>
  <c r="N2453" i="21"/>
  <c r="N2445" i="21"/>
  <c r="N2437" i="21"/>
  <c r="N2429" i="21"/>
  <c r="N2421" i="21"/>
  <c r="N2413" i="21"/>
  <c r="N2405" i="21"/>
  <c r="N2397" i="21"/>
  <c r="N2389" i="21"/>
  <c r="N2381" i="21"/>
  <c r="N2373" i="21"/>
  <c r="N2365" i="21"/>
  <c r="N2357" i="21"/>
  <c r="N2349" i="21"/>
  <c r="N2341" i="21"/>
  <c r="N2333" i="21"/>
  <c r="N2325" i="21"/>
  <c r="N2317" i="21"/>
  <c r="N2309" i="21"/>
  <c r="N2301" i="21"/>
  <c r="N2293" i="21"/>
  <c r="N2285" i="21"/>
  <c r="N2277" i="21"/>
  <c r="N2269" i="21"/>
  <c r="N2261" i="21"/>
  <c r="N2253" i="21"/>
  <c r="N2245" i="21"/>
  <c r="N2237" i="21"/>
  <c r="N2229" i="21"/>
  <c r="N2221" i="21"/>
  <c r="N2213" i="21"/>
  <c r="N2205" i="21"/>
  <c r="N2197" i="21"/>
  <c r="N2189" i="21"/>
  <c r="N2181" i="21"/>
  <c r="N2173" i="21"/>
  <c r="N2165" i="21"/>
  <c r="N2157" i="21"/>
  <c r="N2149" i="21"/>
  <c r="N2141" i="21"/>
  <c r="N2133" i="21"/>
  <c r="N2125" i="21"/>
  <c r="N2117" i="21"/>
  <c r="N2109" i="21"/>
  <c r="N2101" i="21"/>
  <c r="N2093" i="21"/>
  <c r="N2085" i="21"/>
  <c r="N2077" i="21"/>
  <c r="N2069" i="21"/>
  <c r="N2061" i="21"/>
  <c r="N2053" i="21"/>
  <c r="N2045" i="21"/>
  <c r="N2037" i="21"/>
  <c r="N2029" i="21"/>
  <c r="N2021" i="21"/>
  <c r="N2013" i="21"/>
  <c r="N2005" i="21"/>
  <c r="N1997" i="21"/>
  <c r="N1989" i="21"/>
  <c r="N1981" i="21"/>
  <c r="N1973" i="21"/>
  <c r="N1965" i="21"/>
  <c r="N1957" i="21"/>
  <c r="N1949" i="21"/>
  <c r="N1941" i="21"/>
  <c r="N1933" i="21"/>
  <c r="N1925" i="21"/>
  <c r="N1917" i="21"/>
  <c r="N1909" i="21"/>
  <c r="N1901" i="21"/>
  <c r="N1893" i="21"/>
  <c r="N1885" i="21"/>
  <c r="N1877" i="21"/>
  <c r="N1869" i="21"/>
  <c r="N1861" i="21"/>
  <c r="N1853" i="21"/>
  <c r="N1845" i="21"/>
  <c r="N1837" i="21"/>
  <c r="N1829" i="21"/>
  <c r="N1821" i="21"/>
  <c r="N1813" i="21"/>
  <c r="N1805" i="21"/>
  <c r="N1797" i="21"/>
  <c r="N1789" i="21"/>
  <c r="N1781" i="21"/>
  <c r="N1773" i="21"/>
  <c r="N1764" i="21"/>
  <c r="N1756" i="21"/>
  <c r="N1748" i="21"/>
  <c r="N1740" i="21"/>
  <c r="N1732" i="21"/>
  <c r="N1724" i="21"/>
  <c r="N1716" i="21"/>
  <c r="N1708" i="21"/>
  <c r="N1700" i="21"/>
  <c r="N1692" i="21"/>
  <c r="N1684" i="21"/>
  <c r="N1676" i="21"/>
  <c r="N1668" i="21"/>
  <c r="N1660" i="21"/>
  <c r="N1652" i="21"/>
  <c r="N1644" i="21"/>
  <c r="N1636" i="21"/>
  <c r="N1628" i="21"/>
  <c r="N1620" i="21"/>
  <c r="N1612" i="21"/>
  <c r="N1604" i="21"/>
  <c r="N1596" i="21"/>
  <c r="N1588" i="21"/>
  <c r="N1580" i="21"/>
  <c r="N1572" i="21"/>
  <c r="N1564" i="21"/>
  <c r="N1556" i="21"/>
  <c r="N1548" i="21"/>
  <c r="N1540" i="21"/>
  <c r="N1532" i="21"/>
  <c r="N1524" i="21"/>
  <c r="N1516" i="21"/>
  <c r="N1508" i="21"/>
  <c r="N1500" i="21"/>
  <c r="N1492" i="21"/>
  <c r="N1484" i="21"/>
  <c r="N1476" i="21"/>
  <c r="N1468" i="21"/>
  <c r="N1460" i="21"/>
  <c r="N1452" i="21"/>
  <c r="N1444" i="21"/>
  <c r="N1436" i="21"/>
  <c r="N1428" i="21"/>
  <c r="N1420" i="21"/>
  <c r="N1412" i="21"/>
  <c r="N1404" i="21"/>
  <c r="N1396" i="21"/>
  <c r="N1388" i="21"/>
  <c r="N1380" i="21"/>
  <c r="N1372" i="21"/>
  <c r="N1364" i="21"/>
  <c r="N1356" i="21"/>
  <c r="N1348" i="21"/>
  <c r="N1340" i="21"/>
  <c r="N1332" i="21"/>
  <c r="N1324" i="21"/>
  <c r="N1316" i="21"/>
  <c r="N1308" i="21"/>
  <c r="N1300" i="21"/>
  <c r="N1292" i="21"/>
  <c r="N1284" i="21"/>
  <c r="N1276" i="21"/>
  <c r="N1268" i="21"/>
  <c r="N1260" i="21"/>
  <c r="N1252" i="21"/>
  <c r="N1244" i="21"/>
  <c r="N1236" i="21"/>
  <c r="N1228" i="21"/>
  <c r="N1220" i="21"/>
  <c r="N1212" i="21"/>
  <c r="N1204" i="21"/>
  <c r="N1196" i="21"/>
  <c r="N1188" i="21"/>
  <c r="N1180" i="21"/>
  <c r="N1172" i="21"/>
  <c r="N1164" i="21"/>
  <c r="N1156" i="21"/>
  <c r="N1148" i="21"/>
  <c r="N1140" i="21"/>
  <c r="N1132" i="21"/>
  <c r="N1124" i="21"/>
  <c r="N1116" i="21"/>
  <c r="N1108" i="21"/>
  <c r="N1100" i="21"/>
  <c r="N1092" i="21"/>
  <c r="N1084" i="21"/>
  <c r="N1076" i="21"/>
  <c r="N1068" i="21"/>
  <c r="N1060" i="21"/>
  <c r="N1052" i="21"/>
  <c r="N1044" i="21"/>
  <c r="N1036" i="21"/>
  <c r="N1028" i="21"/>
  <c r="N1020" i="21"/>
  <c r="N1012" i="21"/>
  <c r="N1004" i="21"/>
  <c r="N996" i="21"/>
  <c r="N988" i="21"/>
  <c r="N980" i="21"/>
  <c r="N972" i="21"/>
  <c r="N964" i="21"/>
  <c r="N956" i="21"/>
  <c r="N948" i="21"/>
  <c r="N940" i="21"/>
  <c r="N932" i="21"/>
  <c r="N924" i="21"/>
  <c r="N916" i="21"/>
  <c r="N908" i="21"/>
  <c r="N900" i="21"/>
  <c r="N892" i="21"/>
  <c r="N884" i="21"/>
  <c r="N876" i="21"/>
  <c r="N868" i="21"/>
  <c r="N860" i="21"/>
  <c r="N852" i="21"/>
  <c r="N844" i="21"/>
  <c r="N836" i="21"/>
  <c r="N828" i="21"/>
  <c r="N820" i="21"/>
  <c r="N812" i="21"/>
  <c r="N804" i="21"/>
  <c r="N796" i="21"/>
  <c r="N788" i="21"/>
  <c r="N780" i="21"/>
  <c r="N772" i="21"/>
  <c r="N764" i="21"/>
  <c r="N756" i="21"/>
  <c r="N748" i="21"/>
  <c r="N740" i="21"/>
  <c r="N732" i="21"/>
  <c r="N724" i="21"/>
  <c r="N716" i="21"/>
  <c r="N708" i="21"/>
  <c r="N700" i="21"/>
  <c r="N692" i="21"/>
  <c r="N684" i="21"/>
  <c r="N676" i="21"/>
  <c r="N668" i="21"/>
  <c r="N660" i="21"/>
  <c r="N652" i="21"/>
  <c r="N644" i="21"/>
  <c r="N636" i="21"/>
  <c r="N628" i="21"/>
  <c r="N620" i="21"/>
  <c r="N612" i="21"/>
  <c r="N604" i="21"/>
  <c r="N596" i="21"/>
  <c r="N588" i="21"/>
  <c r="N580" i="21"/>
  <c r="N572" i="21"/>
  <c r="N564" i="21"/>
  <c r="N556" i="21"/>
  <c r="N548" i="21"/>
  <c r="N540" i="21"/>
  <c r="N532" i="21"/>
  <c r="N524" i="21"/>
  <c r="N516" i="21"/>
  <c r="N508" i="21"/>
  <c r="N500" i="21"/>
  <c r="N492" i="21"/>
  <c r="N484" i="21"/>
  <c r="N476" i="21"/>
  <c r="N468" i="21"/>
  <c r="N460" i="21"/>
  <c r="N452" i="21"/>
  <c r="N444" i="21"/>
  <c r="N436" i="21"/>
  <c r="N428" i="21"/>
  <c r="N420" i="21"/>
  <c r="N412" i="21"/>
  <c r="N404" i="21"/>
  <c r="N396" i="21"/>
  <c r="N388" i="21"/>
  <c r="N380" i="21"/>
  <c r="N372" i="21"/>
  <c r="N364" i="21"/>
  <c r="N356" i="21"/>
  <c r="N348" i="21"/>
  <c r="N340" i="21"/>
  <c r="N332" i="21"/>
  <c r="N324" i="21"/>
  <c r="N316" i="21"/>
  <c r="N308" i="21"/>
  <c r="N300" i="21"/>
  <c r="N292" i="21"/>
  <c r="N284" i="21"/>
  <c r="N276" i="21"/>
  <c r="N268" i="21"/>
  <c r="N260" i="21"/>
  <c r="N252" i="21"/>
  <c r="N244" i="21"/>
  <c r="N236" i="21"/>
  <c r="N228" i="21"/>
  <c r="N220" i="21"/>
  <c r="N212" i="21"/>
  <c r="N204" i="21"/>
  <c r="N196" i="21"/>
  <c r="N188" i="21"/>
  <c r="N180" i="21"/>
  <c r="N172" i="21"/>
  <c r="N164" i="21"/>
  <c r="N156" i="21"/>
  <c r="N148" i="21"/>
  <c r="N140" i="21"/>
  <c r="N132" i="21"/>
  <c r="N124" i="21"/>
  <c r="N116" i="21"/>
  <c r="N108" i="21"/>
  <c r="N100" i="21"/>
  <c r="N92" i="21"/>
  <c r="N84" i="21"/>
  <c r="N76" i="21"/>
  <c r="N68" i="21"/>
  <c r="N60" i="21"/>
  <c r="N52" i="21"/>
  <c r="N44" i="21"/>
  <c r="N36" i="21"/>
  <c r="N25" i="21"/>
  <c r="AA29" i="29"/>
  <c r="T59" i="13"/>
  <c r="R46" i="28"/>
  <c r="R27" i="28"/>
  <c r="R25" i="13"/>
  <c r="G6" i="27"/>
  <c r="I6" i="27"/>
  <c r="G4" i="13"/>
  <c r="I4" i="13"/>
  <c r="S109" i="13"/>
  <c r="D1767" i="21"/>
  <c r="E1767" i="21" s="1"/>
  <c r="O550" i="21"/>
  <c r="N2652" i="21"/>
  <c r="N2644" i="21"/>
  <c r="N2636" i="21"/>
  <c r="N2628" i="21"/>
  <c r="N2620" i="21"/>
  <c r="N2612" i="21"/>
  <c r="N2604" i="21"/>
  <c r="N2596" i="21"/>
  <c r="N2588" i="21"/>
  <c r="N2580" i="21"/>
  <c r="N2572" i="21"/>
  <c r="N2564" i="21"/>
  <c r="N2556" i="21"/>
  <c r="N2548" i="21"/>
  <c r="N2540" i="21"/>
  <c r="N2532" i="21"/>
  <c r="N2524" i="21"/>
  <c r="N2516" i="21"/>
  <c r="N2508" i="21"/>
  <c r="N2500" i="21"/>
  <c r="N2492" i="21"/>
  <c r="N2484" i="21"/>
  <c r="N2476" i="21"/>
  <c r="N2468" i="21"/>
  <c r="N2460" i="21"/>
  <c r="N2452" i="21"/>
  <c r="N2444" i="21"/>
  <c r="N2436" i="21"/>
  <c r="N2428" i="21"/>
  <c r="N2420" i="21"/>
  <c r="N2412" i="21"/>
  <c r="N2404" i="21"/>
  <c r="N2396" i="21"/>
  <c r="N2388" i="21"/>
  <c r="N2380" i="21"/>
  <c r="N2372" i="21"/>
  <c r="N2364" i="21"/>
  <c r="N2356" i="21"/>
  <c r="N2348" i="21"/>
  <c r="N2340" i="21"/>
  <c r="N2332" i="21"/>
  <c r="N2324" i="21"/>
  <c r="N2316" i="21"/>
  <c r="N2308" i="21"/>
  <c r="N2300" i="21"/>
  <c r="N2292" i="21"/>
  <c r="N2284" i="21"/>
  <c r="N2276" i="21"/>
  <c r="N2268" i="21"/>
  <c r="N2260" i="21"/>
  <c r="N2252" i="21"/>
  <c r="N2244" i="21"/>
  <c r="N2236" i="21"/>
  <c r="N2228" i="21"/>
  <c r="N2220" i="21"/>
  <c r="N2212" i="21"/>
  <c r="N2204" i="21"/>
  <c r="N2196" i="21"/>
  <c r="N2188" i="21"/>
  <c r="N2180" i="21"/>
  <c r="N2172" i="21"/>
  <c r="N2164" i="21"/>
  <c r="N2156" i="21"/>
  <c r="N2148" i="21"/>
  <c r="N2140" i="21"/>
  <c r="N2132" i="21"/>
  <c r="N2124" i="21"/>
  <c r="N2116" i="21"/>
  <c r="N2108" i="21"/>
  <c r="N2100" i="21"/>
  <c r="N2092" i="21"/>
  <c r="N2084" i="21"/>
  <c r="N2076" i="21"/>
  <c r="N2068" i="21"/>
  <c r="N2060" i="21"/>
  <c r="N2052" i="21"/>
  <c r="N2044" i="21"/>
  <c r="N2036" i="21"/>
  <c r="N2028" i="21"/>
  <c r="N2020" i="21"/>
  <c r="N2012" i="21"/>
  <c r="N2004" i="21"/>
  <c r="N1996" i="21"/>
  <c r="N1988" i="21"/>
  <c r="N1980" i="21"/>
  <c r="N1972" i="21"/>
  <c r="N1964" i="21"/>
  <c r="N1956" i="21"/>
  <c r="N1948" i="21"/>
  <c r="N1940" i="21"/>
  <c r="N1932" i="21"/>
  <c r="N1924" i="21"/>
  <c r="N1916" i="21"/>
  <c r="N1908" i="21"/>
  <c r="N1900" i="21"/>
  <c r="N1892" i="21"/>
  <c r="N1884" i="21"/>
  <c r="N1876" i="21"/>
  <c r="N1868" i="21"/>
  <c r="N1860" i="21"/>
  <c r="N1852" i="21"/>
  <c r="N1844" i="21"/>
  <c r="N1836" i="21"/>
  <c r="N1828" i="21"/>
  <c r="N1820" i="21"/>
  <c r="N1812" i="21"/>
  <c r="N1804" i="21"/>
  <c r="N1796" i="21"/>
  <c r="N1788" i="21"/>
  <c r="N1780" i="21"/>
  <c r="N1772" i="21"/>
  <c r="N1763" i="21"/>
  <c r="N1755" i="21"/>
  <c r="N1747" i="21"/>
  <c r="N1739" i="21"/>
  <c r="N1731" i="21"/>
  <c r="N1723" i="21"/>
  <c r="N1715" i="21"/>
  <c r="N1707" i="21"/>
  <c r="N1699" i="21"/>
  <c r="N1691" i="21"/>
  <c r="N1683" i="21"/>
  <c r="N1675" i="21"/>
  <c r="N1667" i="21"/>
  <c r="N1659" i="21"/>
  <c r="N1651" i="21"/>
  <c r="N1643" i="21"/>
  <c r="N1635" i="21"/>
  <c r="N1627" i="21"/>
  <c r="N1619" i="21"/>
  <c r="N1611" i="21"/>
  <c r="N1603" i="21"/>
  <c r="N1595" i="21"/>
  <c r="N1587" i="21"/>
  <c r="N1579" i="21"/>
  <c r="N1571" i="21"/>
  <c r="N1563" i="21"/>
  <c r="N1555" i="21"/>
  <c r="N1547" i="21"/>
  <c r="N1539" i="21"/>
  <c r="N1531" i="21"/>
  <c r="N1523" i="21"/>
  <c r="N1515" i="21"/>
  <c r="N1507" i="21"/>
  <c r="N1499" i="21"/>
  <c r="N1491" i="21"/>
  <c r="N1483" i="21"/>
  <c r="N1475" i="21"/>
  <c r="N1467" i="21"/>
  <c r="N1459" i="21"/>
  <c r="N1451" i="21"/>
  <c r="N1443" i="21"/>
  <c r="N1435" i="21"/>
  <c r="N1427" i="21"/>
  <c r="N1419" i="21"/>
  <c r="N1411" i="21"/>
  <c r="N1403" i="21"/>
  <c r="N1395" i="21"/>
  <c r="N1387" i="21"/>
  <c r="N1379" i="21"/>
  <c r="N1371" i="21"/>
  <c r="N1363" i="21"/>
  <c r="N1355" i="21"/>
  <c r="N1347" i="21"/>
  <c r="N1339" i="21"/>
  <c r="N1331" i="21"/>
  <c r="N1323" i="21"/>
  <c r="N1315" i="21"/>
  <c r="N1307" i="21"/>
  <c r="N1299" i="21"/>
  <c r="N1291" i="21"/>
  <c r="N1283" i="21"/>
  <c r="N1275" i="21"/>
  <c r="N1267" i="21"/>
  <c r="N1259" i="21"/>
  <c r="N1251" i="21"/>
  <c r="N1243" i="21"/>
  <c r="N1235" i="21"/>
  <c r="N1227" i="21"/>
  <c r="N1219" i="21"/>
  <c r="N1211" i="21"/>
  <c r="N1203" i="21"/>
  <c r="N1195" i="21"/>
  <c r="N1187" i="21"/>
  <c r="N1179" i="21"/>
  <c r="N1171" i="21"/>
  <c r="N1163" i="21"/>
  <c r="N1155" i="21"/>
  <c r="N1147" i="21"/>
  <c r="N1139" i="21"/>
  <c r="N1131" i="21"/>
  <c r="N1123" i="21"/>
  <c r="N1115" i="21"/>
  <c r="N1107" i="21"/>
  <c r="N1099" i="21"/>
  <c r="N1091" i="21"/>
  <c r="N1083" i="21"/>
  <c r="N1075" i="21"/>
  <c r="N1067" i="21"/>
  <c r="N1059" i="21"/>
  <c r="N1051" i="21"/>
  <c r="N1043" i="21"/>
  <c r="N1035" i="21"/>
  <c r="N1027" i="21"/>
  <c r="N1019" i="21"/>
  <c r="N1011" i="21"/>
  <c r="N1003" i="21"/>
  <c r="N995" i="21"/>
  <c r="N987" i="21"/>
  <c r="N979" i="21"/>
  <c r="N971" i="21"/>
  <c r="N963" i="21"/>
  <c r="N955" i="21"/>
  <c r="N947" i="21"/>
  <c r="N939" i="21"/>
  <c r="N931" i="21"/>
  <c r="N923" i="21"/>
  <c r="N915" i="21"/>
  <c r="N907" i="21"/>
  <c r="N899" i="21"/>
  <c r="N891" i="21"/>
  <c r="N883" i="21"/>
  <c r="N875" i="21"/>
  <c r="N867" i="21"/>
  <c r="N859" i="21"/>
  <c r="N851" i="21"/>
  <c r="N843" i="21"/>
  <c r="N835" i="21"/>
  <c r="N827" i="21"/>
  <c r="N819" i="21"/>
  <c r="N811" i="21"/>
  <c r="N803" i="21"/>
  <c r="N795" i="21"/>
  <c r="N787" i="21"/>
  <c r="N779" i="21"/>
  <c r="N771" i="21"/>
  <c r="N763" i="21"/>
  <c r="N755" i="21"/>
  <c r="N747" i="21"/>
  <c r="N739" i="21"/>
  <c r="N731" i="21"/>
  <c r="N723" i="21"/>
  <c r="N715" i="21"/>
  <c r="N707" i="21"/>
  <c r="N699" i="21"/>
  <c r="N691" i="21"/>
  <c r="N683" i="21"/>
  <c r="N675" i="21"/>
  <c r="N667" i="21"/>
  <c r="N659" i="21"/>
  <c r="N651" i="21"/>
  <c r="N643" i="21"/>
  <c r="N635" i="21"/>
  <c r="N627" i="21"/>
  <c r="N619" i="21"/>
  <c r="N611" i="21"/>
  <c r="N603" i="21"/>
  <c r="N595" i="21"/>
  <c r="N587" i="21"/>
  <c r="N579" i="21"/>
  <c r="N571" i="21"/>
  <c r="N563" i="21"/>
  <c r="N555" i="21"/>
  <c r="N547" i="21"/>
  <c r="N539" i="21"/>
  <c r="N531" i="21"/>
  <c r="N523" i="21"/>
  <c r="N515" i="21"/>
  <c r="N507" i="21"/>
  <c r="N499" i="21"/>
  <c r="N491" i="21"/>
  <c r="N483" i="21"/>
  <c r="N475" i="21"/>
  <c r="N467" i="21"/>
  <c r="N459" i="21"/>
  <c r="N451" i="21"/>
  <c r="N443" i="21"/>
  <c r="N435" i="21"/>
  <c r="N427" i="21"/>
  <c r="N419" i="21"/>
  <c r="N411" i="21"/>
  <c r="N403" i="21"/>
  <c r="N395" i="21"/>
  <c r="N387" i="21"/>
  <c r="N379" i="21"/>
  <c r="N371" i="21"/>
  <c r="N363" i="21"/>
  <c r="N355" i="21"/>
  <c r="N347" i="21"/>
  <c r="N339" i="21"/>
  <c r="N331" i="21"/>
  <c r="N323" i="21"/>
  <c r="N315" i="21"/>
  <c r="N307" i="21"/>
  <c r="N299" i="21"/>
  <c r="N291" i="21"/>
  <c r="N283" i="21"/>
  <c r="N275" i="21"/>
  <c r="N267" i="21"/>
  <c r="N259" i="21"/>
  <c r="N251" i="21"/>
  <c r="N243" i="21"/>
  <c r="N235" i="21"/>
  <c r="N227" i="21"/>
  <c r="N219" i="21"/>
  <c r="N211" i="21"/>
  <c r="N203" i="21"/>
  <c r="N195" i="21"/>
  <c r="N187" i="21"/>
  <c r="N179" i="21"/>
  <c r="N171" i="21"/>
  <c r="N163" i="21"/>
  <c r="N155" i="21"/>
  <c r="N147" i="21"/>
  <c r="N139" i="21"/>
  <c r="N131" i="21"/>
  <c r="N123" i="21"/>
  <c r="N115" i="21"/>
  <c r="N107" i="21"/>
  <c r="N99" i="21"/>
  <c r="N91" i="21"/>
  <c r="N83" i="21"/>
  <c r="N75" i="21"/>
  <c r="N67" i="21"/>
  <c r="N59" i="21"/>
  <c r="N51" i="21"/>
  <c r="N43" i="21"/>
  <c r="N35" i="21"/>
  <c r="N27" i="21"/>
  <c r="T55" i="13"/>
  <c r="AA30" i="29"/>
  <c r="R50" i="13"/>
  <c r="AA24" i="29"/>
  <c r="N9" i="21"/>
  <c r="R29" i="28"/>
  <c r="R34" i="13"/>
  <c r="R30" i="28"/>
  <c r="Q80" i="21"/>
  <c r="N2651" i="21"/>
  <c r="N2643" i="21"/>
  <c r="N2635" i="21"/>
  <c r="N2627" i="21"/>
  <c r="N2619" i="21"/>
  <c r="N2611" i="21"/>
  <c r="N2603" i="21"/>
  <c r="N2595" i="21"/>
  <c r="N2587" i="21"/>
  <c r="N2579" i="21"/>
  <c r="N2571" i="21"/>
  <c r="N2563" i="21"/>
  <c r="N2555" i="21"/>
  <c r="N2547" i="21"/>
  <c r="N2539" i="21"/>
  <c r="N2531" i="21"/>
  <c r="N2523" i="21"/>
  <c r="N2515" i="21"/>
  <c r="N2507" i="21"/>
  <c r="N2499" i="21"/>
  <c r="N2491" i="21"/>
  <c r="N2483" i="21"/>
  <c r="N2475" i="21"/>
  <c r="N2467" i="21"/>
  <c r="N2459" i="21"/>
  <c r="N2451" i="21"/>
  <c r="N2443" i="21"/>
  <c r="N2435" i="21"/>
  <c r="N2427" i="21"/>
  <c r="N2419" i="21"/>
  <c r="N2411" i="21"/>
  <c r="N2403" i="21"/>
  <c r="N2395" i="21"/>
  <c r="N2387" i="21"/>
  <c r="N2379" i="21"/>
  <c r="N2371" i="21"/>
  <c r="N2363" i="21"/>
  <c r="N2355" i="21"/>
  <c r="N2347" i="21"/>
  <c r="N2339" i="21"/>
  <c r="N2331" i="21"/>
  <c r="N2323" i="21"/>
  <c r="N2315" i="21"/>
  <c r="N2307" i="21"/>
  <c r="N2299" i="21"/>
  <c r="N2291" i="21"/>
  <c r="N2283" i="21"/>
  <c r="N2275" i="21"/>
  <c r="N2267" i="21"/>
  <c r="N2259" i="21"/>
  <c r="N2251" i="21"/>
  <c r="N2243" i="21"/>
  <c r="N2235" i="21"/>
  <c r="N2227" i="21"/>
  <c r="N2219" i="21"/>
  <c r="N2211" i="21"/>
  <c r="N2203" i="21"/>
  <c r="N2195" i="21"/>
  <c r="N2187" i="21"/>
  <c r="N2179" i="21"/>
  <c r="N2171" i="21"/>
  <c r="N2163" i="21"/>
  <c r="N2155" i="21"/>
  <c r="N2147" i="21"/>
  <c r="N2139" i="21"/>
  <c r="N2131" i="21"/>
  <c r="N2123" i="21"/>
  <c r="N2115" i="21"/>
  <c r="N2107" i="21"/>
  <c r="N2099" i="21"/>
  <c r="N2091" i="21"/>
  <c r="N2083" i="21"/>
  <c r="N2075" i="21"/>
  <c r="N2067" i="21"/>
  <c r="N2059" i="21"/>
  <c r="N2051" i="21"/>
  <c r="N2043" i="21"/>
  <c r="N2035" i="21"/>
  <c r="N2027" i="21"/>
  <c r="N2019" i="21"/>
  <c r="N2011" i="21"/>
  <c r="N2003" i="21"/>
  <c r="N1995" i="21"/>
  <c r="N1987" i="21"/>
  <c r="N1979" i="21"/>
  <c r="N1971" i="21"/>
  <c r="N1963" i="21"/>
  <c r="N1955" i="21"/>
  <c r="N1947" i="21"/>
  <c r="N1939" i="21"/>
  <c r="N1931" i="21"/>
  <c r="N1923" i="21"/>
  <c r="N1915" i="21"/>
  <c r="N1907" i="21"/>
  <c r="N1899" i="21"/>
  <c r="N1891" i="21"/>
  <c r="N1883" i="21"/>
  <c r="N1875" i="21"/>
  <c r="N1867" i="21"/>
  <c r="N1859" i="21"/>
  <c r="N1851" i="21"/>
  <c r="N1843" i="21"/>
  <c r="N1835" i="21"/>
  <c r="N1827" i="21"/>
  <c r="N1819" i="21"/>
  <c r="N1811" i="21"/>
  <c r="N1803" i="21"/>
  <c r="N1795" i="21"/>
  <c r="N1787" i="21"/>
  <c r="N1779" i="21"/>
  <c r="N1771" i="21"/>
  <c r="N1762" i="21"/>
  <c r="N1754" i="21"/>
  <c r="N1746" i="21"/>
  <c r="N1738" i="21"/>
  <c r="N1730" i="21"/>
  <c r="N1722" i="21"/>
  <c r="N1714" i="21"/>
  <c r="N1706" i="21"/>
  <c r="N1698" i="21"/>
  <c r="N1690" i="21"/>
  <c r="N1682" i="21"/>
  <c r="N1674" i="21"/>
  <c r="N1666" i="21"/>
  <c r="N1658" i="21"/>
  <c r="N1650" i="21"/>
  <c r="N1642" i="21"/>
  <c r="N1634" i="21"/>
  <c r="N1626" i="21"/>
  <c r="N1618" i="21"/>
  <c r="N1610" i="21"/>
  <c r="N1602" i="21"/>
  <c r="N1594" i="21"/>
  <c r="N1586" i="21"/>
  <c r="N1578" i="21"/>
  <c r="N1570" i="21"/>
  <c r="N1562" i="21"/>
  <c r="N1554" i="21"/>
  <c r="N1546" i="21"/>
  <c r="N1538" i="21"/>
  <c r="N1530" i="21"/>
  <c r="N1522" i="21"/>
  <c r="N1514" i="21"/>
  <c r="N1506" i="21"/>
  <c r="N1498" i="21"/>
  <c r="N1490" i="21"/>
  <c r="N1482" i="21"/>
  <c r="N1474" i="21"/>
  <c r="N1466" i="21"/>
  <c r="N1458" i="21"/>
  <c r="N1450" i="21"/>
  <c r="N1442" i="21"/>
  <c r="N1434" i="21"/>
  <c r="N1426" i="21"/>
  <c r="N1418" i="21"/>
  <c r="N1410" i="21"/>
  <c r="N1402" i="21"/>
  <c r="N1394" i="21"/>
  <c r="N1386" i="21"/>
  <c r="N1378" i="21"/>
  <c r="N1370" i="21"/>
  <c r="N1362" i="21"/>
  <c r="N1354" i="21"/>
  <c r="N1346" i="21"/>
  <c r="N1338" i="21"/>
  <c r="N1330" i="21"/>
  <c r="N1322" i="21"/>
  <c r="N1314" i="21"/>
  <c r="N1306" i="21"/>
  <c r="N1298" i="21"/>
  <c r="N1290" i="21"/>
  <c r="N1282" i="21"/>
  <c r="N1274" i="21"/>
  <c r="N1266" i="21"/>
  <c r="N1258" i="21"/>
  <c r="N1250" i="21"/>
  <c r="N1242" i="21"/>
  <c r="N1234" i="21"/>
  <c r="N1226" i="21"/>
  <c r="N1218" i="21"/>
  <c r="N1210" i="21"/>
  <c r="N1202" i="21"/>
  <c r="N1194" i="21"/>
  <c r="N1186" i="21"/>
  <c r="N1178" i="21"/>
  <c r="N1170" i="21"/>
  <c r="N1162" i="21"/>
  <c r="N1154" i="21"/>
  <c r="N1146" i="21"/>
  <c r="N1138" i="21"/>
  <c r="N1130" i="21"/>
  <c r="N1122" i="21"/>
  <c r="N1114" i="21"/>
  <c r="N1106" i="21"/>
  <c r="N1098" i="21"/>
  <c r="N1090" i="21"/>
  <c r="N1082" i="21"/>
  <c r="N1074" i="21"/>
  <c r="N1066" i="21"/>
  <c r="N1058" i="21"/>
  <c r="N1050" i="21"/>
  <c r="N1042" i="21"/>
  <c r="N1034" i="21"/>
  <c r="N1026" i="21"/>
  <c r="N1018" i="21"/>
  <c r="N1010" i="21"/>
  <c r="N1002" i="21"/>
  <c r="N994" i="21"/>
  <c r="N986" i="21"/>
  <c r="N978" i="21"/>
  <c r="N970" i="21"/>
  <c r="N962" i="21"/>
  <c r="N954" i="21"/>
  <c r="N946" i="21"/>
  <c r="N938" i="21"/>
  <c r="N930" i="21"/>
  <c r="N922" i="21"/>
  <c r="N914" i="21"/>
  <c r="N906" i="21"/>
  <c r="N898" i="21"/>
  <c r="N890" i="21"/>
  <c r="N882" i="21"/>
  <c r="N874" i="21"/>
  <c r="N866" i="21"/>
  <c r="N858" i="21"/>
  <c r="N850" i="21"/>
  <c r="N842" i="21"/>
  <c r="N834" i="21"/>
  <c r="N826" i="21"/>
  <c r="N818" i="21"/>
  <c r="N810" i="21"/>
  <c r="N802" i="21"/>
  <c r="N794" i="21"/>
  <c r="N786" i="21"/>
  <c r="N778" i="21"/>
  <c r="N770" i="21"/>
  <c r="N762" i="21"/>
  <c r="N754" i="21"/>
  <c r="N746" i="21"/>
  <c r="N738" i="21"/>
  <c r="N730" i="21"/>
  <c r="N722" i="21"/>
  <c r="N714" i="21"/>
  <c r="N706" i="21"/>
  <c r="N698" i="21"/>
  <c r="N690" i="21"/>
  <c r="N682" i="21"/>
  <c r="N674" i="21"/>
  <c r="N666" i="21"/>
  <c r="N658" i="21"/>
  <c r="N650" i="21"/>
  <c r="N642" i="21"/>
  <c r="N634" i="21"/>
  <c r="N626" i="21"/>
  <c r="N618" i="21"/>
  <c r="N2650" i="21"/>
  <c r="N2642" i="21"/>
  <c r="N2634" i="21"/>
  <c r="N2626" i="21"/>
  <c r="N2618" i="21"/>
  <c r="N2610" i="21"/>
  <c r="N2602" i="21"/>
  <c r="N2594" i="21"/>
  <c r="N2586" i="21"/>
  <c r="N2578" i="21"/>
  <c r="N2570" i="21"/>
  <c r="N2562" i="21"/>
  <c r="N2554" i="21"/>
  <c r="N2546" i="21"/>
  <c r="N2538" i="21"/>
  <c r="N2530" i="21"/>
  <c r="N2522" i="21"/>
  <c r="N2514" i="21"/>
  <c r="N2506" i="21"/>
  <c r="N2498" i="21"/>
  <c r="N2490" i="21"/>
  <c r="N2482" i="21"/>
  <c r="N2474" i="21"/>
  <c r="N2466" i="21"/>
  <c r="N2458" i="21"/>
  <c r="N2450" i="21"/>
  <c r="N2442" i="21"/>
  <c r="N2434" i="21"/>
  <c r="N2426" i="21"/>
  <c r="N2418" i="21"/>
  <c r="N2410" i="21"/>
  <c r="N2402" i="21"/>
  <c r="N2394" i="21"/>
  <c r="N2386" i="21"/>
  <c r="N2378" i="21"/>
  <c r="N2370" i="21"/>
  <c r="N2362" i="21"/>
  <c r="N2354" i="21"/>
  <c r="N2346" i="21"/>
  <c r="N2338" i="21"/>
  <c r="N2330" i="21"/>
  <c r="N2322" i="21"/>
  <c r="N2314" i="21"/>
  <c r="N2306" i="21"/>
  <c r="N2298" i="21"/>
  <c r="N2290" i="21"/>
  <c r="N2282" i="21"/>
  <c r="N2274" i="21"/>
  <c r="N2266" i="21"/>
  <c r="N2258" i="21"/>
  <c r="N2250" i="21"/>
  <c r="N2242" i="21"/>
  <c r="N2234" i="21"/>
  <c r="N2226" i="21"/>
  <c r="N2218" i="21"/>
  <c r="N2210" i="21"/>
  <c r="N2202" i="21"/>
  <c r="N2194" i="21"/>
  <c r="N2186" i="21"/>
  <c r="N2178" i="21"/>
  <c r="N2170" i="21"/>
  <c r="N2162" i="21"/>
  <c r="N2154" i="21"/>
  <c r="N2146" i="21"/>
  <c r="N2138" i="21"/>
  <c r="N2130" i="21"/>
  <c r="N2122" i="21"/>
  <c r="N2114" i="21"/>
  <c r="N2106" i="21"/>
  <c r="N2098" i="21"/>
  <c r="N2090" i="21"/>
  <c r="N2082" i="21"/>
  <c r="N2074" i="21"/>
  <c r="N2066" i="21"/>
  <c r="N2058" i="21"/>
  <c r="N2050" i="21"/>
  <c r="N2042" i="21"/>
  <c r="N2034" i="21"/>
  <c r="N2026" i="21"/>
  <c r="N2018" i="21"/>
  <c r="N2010" i="21"/>
  <c r="N2002" i="21"/>
  <c r="N1994" i="21"/>
  <c r="N1986" i="21"/>
  <c r="N1978" i="21"/>
  <c r="N1970" i="21"/>
  <c r="N1962" i="21"/>
  <c r="N1954" i="21"/>
  <c r="N1946" i="21"/>
  <c r="N1938" i="21"/>
  <c r="N1930" i="21"/>
  <c r="N1922" i="21"/>
  <c r="N1914" i="21"/>
  <c r="N1906" i="21"/>
  <c r="N1898" i="21"/>
  <c r="N1890" i="21"/>
  <c r="N1882" i="21"/>
  <c r="N1874" i="21"/>
  <c r="N1866" i="21"/>
  <c r="N1858" i="21"/>
  <c r="N1850" i="21"/>
  <c r="N1842" i="21"/>
  <c r="N1834" i="21"/>
  <c r="N1826" i="21"/>
  <c r="N1818" i="21"/>
  <c r="N1810" i="21"/>
  <c r="N1802" i="21"/>
  <c r="N1794" i="21"/>
  <c r="N1786" i="21"/>
  <c r="N1778" i="21"/>
  <c r="N1769" i="21"/>
  <c r="N1761" i="21"/>
  <c r="N1753" i="21"/>
  <c r="N1745" i="21"/>
  <c r="N1737" i="21"/>
  <c r="N1729" i="21"/>
  <c r="N1721" i="21"/>
  <c r="N1713" i="21"/>
  <c r="N1705" i="21"/>
  <c r="N1697" i="21"/>
  <c r="N1689" i="21"/>
  <c r="N1681" i="21"/>
  <c r="N1673" i="21"/>
  <c r="N1665" i="21"/>
  <c r="N1657" i="21"/>
  <c r="N1649" i="21"/>
  <c r="N1641" i="21"/>
  <c r="N1633" i="21"/>
  <c r="N1625" i="21"/>
  <c r="N1617" i="21"/>
  <c r="N1609" i="21"/>
  <c r="N1601" i="21"/>
  <c r="N1593" i="21"/>
  <c r="N1585" i="21"/>
  <c r="N1577" i="21"/>
  <c r="N1569" i="21"/>
  <c r="N1561" i="21"/>
  <c r="N1553" i="21"/>
  <c r="N1545" i="21"/>
  <c r="N1537" i="21"/>
  <c r="N1529" i="21"/>
  <c r="N1521" i="21"/>
  <c r="N1513" i="21"/>
  <c r="N1505" i="21"/>
  <c r="N1497" i="21"/>
  <c r="N1489" i="21"/>
  <c r="N1481" i="21"/>
  <c r="N1473" i="21"/>
  <c r="N1465" i="21"/>
  <c r="N1457" i="21"/>
  <c r="N1449" i="21"/>
  <c r="N1441" i="21"/>
  <c r="N1433" i="21"/>
  <c r="N1425" i="21"/>
  <c r="N1417" i="21"/>
  <c r="N1409" i="21"/>
  <c r="N1401" i="21"/>
  <c r="N1393" i="21"/>
  <c r="N1385" i="21"/>
  <c r="N1377" i="21"/>
  <c r="N1369" i="21"/>
  <c r="N1361" i="21"/>
  <c r="N1353" i="21"/>
  <c r="N1345" i="21"/>
  <c r="N1337" i="21"/>
  <c r="N1329" i="21"/>
  <c r="N1321" i="21"/>
  <c r="N1313" i="21"/>
  <c r="N1305" i="21"/>
  <c r="N1297" i="21"/>
  <c r="N1289" i="21"/>
  <c r="N1281" i="21"/>
  <c r="N1273" i="21"/>
  <c r="N1265" i="21"/>
  <c r="N1257" i="21"/>
  <c r="N1249" i="21"/>
  <c r="N1241" i="21"/>
  <c r="N1233" i="21"/>
  <c r="N1225" i="21"/>
  <c r="N1217" i="21"/>
  <c r="N1209" i="21"/>
  <c r="N1201" i="21"/>
  <c r="N1193" i="21"/>
  <c r="N1185" i="21"/>
  <c r="N1177" i="21"/>
  <c r="N1169" i="21"/>
  <c r="N1161" i="21"/>
  <c r="N1153" i="21"/>
  <c r="N1145" i="21"/>
  <c r="N1137" i="21"/>
  <c r="N1129" i="21"/>
  <c r="N1121" i="21"/>
  <c r="N1113" i="21"/>
  <c r="N1105" i="21"/>
  <c r="N1097" i="21"/>
  <c r="N1089" i="21"/>
  <c r="N1081" i="21"/>
  <c r="N1073" i="21"/>
  <c r="N1065" i="21"/>
  <c r="N1057" i="21"/>
  <c r="N1049" i="21"/>
  <c r="N1041" i="21"/>
  <c r="N1033" i="21"/>
  <c r="N1025" i="21"/>
  <c r="N1017" i="21"/>
  <c r="N1009" i="21"/>
  <c r="N2649" i="21"/>
  <c r="N2641" i="21"/>
  <c r="N2633" i="21"/>
  <c r="N2625" i="21"/>
  <c r="N2617" i="21"/>
  <c r="N2609" i="21"/>
  <c r="N2601" i="21"/>
  <c r="N2593" i="21"/>
  <c r="N2585" i="21"/>
  <c r="N2577" i="21"/>
  <c r="N2569" i="21"/>
  <c r="N2561" i="21"/>
  <c r="N2553" i="21"/>
  <c r="N2545" i="21"/>
  <c r="N2537" i="21"/>
  <c r="N2529" i="21"/>
  <c r="N2521" i="21"/>
  <c r="N2513" i="21"/>
  <c r="N2505" i="21"/>
  <c r="N2497" i="21"/>
  <c r="N2489" i="21"/>
  <c r="N2481" i="21"/>
  <c r="N2473" i="21"/>
  <c r="N2465" i="21"/>
  <c r="N2457" i="21"/>
  <c r="N2449" i="21"/>
  <c r="N2441" i="21"/>
  <c r="N2433" i="21"/>
  <c r="N2425" i="21"/>
  <c r="N2417" i="21"/>
  <c r="N2409" i="21"/>
  <c r="N2401" i="21"/>
  <c r="N2393" i="21"/>
  <c r="N2385" i="21"/>
  <c r="N2377" i="21"/>
  <c r="N2369" i="21"/>
  <c r="N2361" i="21"/>
  <c r="N2353" i="21"/>
  <c r="N2345" i="21"/>
  <c r="N2337" i="21"/>
  <c r="N2329" i="21"/>
  <c r="N2321" i="21"/>
  <c r="N2313" i="21"/>
  <c r="N2305" i="21"/>
  <c r="N2297" i="21"/>
  <c r="N2289" i="21"/>
  <c r="N2281" i="21"/>
  <c r="N2273" i="21"/>
  <c r="N2265" i="21"/>
  <c r="N2257" i="21"/>
  <c r="N2249" i="21"/>
  <c r="N2241" i="21"/>
  <c r="N2233" i="21"/>
  <c r="N2225" i="21"/>
  <c r="N2217" i="21"/>
  <c r="N2209" i="21"/>
  <c r="N2201" i="21"/>
  <c r="N2193" i="21"/>
  <c r="N2185" i="21"/>
  <c r="N2177" i="21"/>
  <c r="N2169" i="21"/>
  <c r="N2161" i="21"/>
  <c r="N2153" i="21"/>
  <c r="N2145" i="21"/>
  <c r="N2137" i="21"/>
  <c r="N2129" i="21"/>
  <c r="N2121" i="21"/>
  <c r="N2113" i="21"/>
  <c r="N2105" i="21"/>
  <c r="N2097" i="21"/>
  <c r="N2089" i="21"/>
  <c r="N2081" i="21"/>
  <c r="N2073" i="21"/>
  <c r="N2065" i="21"/>
  <c r="N2057" i="21"/>
  <c r="N2049" i="21"/>
  <c r="N2041" i="21"/>
  <c r="N2033" i="21"/>
  <c r="N2025" i="21"/>
  <c r="N2017" i="21"/>
  <c r="N2009" i="21"/>
  <c r="N2001" i="21"/>
  <c r="N1993" i="21"/>
  <c r="N1985" i="21"/>
  <c r="N1977" i="21"/>
  <c r="N1969" i="21"/>
  <c r="N1961" i="21"/>
  <c r="N1953" i="21"/>
  <c r="N1945" i="21"/>
  <c r="N1937" i="21"/>
  <c r="N1929" i="21"/>
  <c r="N1921" i="21"/>
  <c r="N1913" i="21"/>
  <c r="N1905" i="21"/>
  <c r="N1897" i="21"/>
  <c r="N1889" i="21"/>
  <c r="N1881" i="21"/>
  <c r="N1873" i="21"/>
  <c r="N1865" i="21"/>
  <c r="N1857" i="21"/>
  <c r="N1849" i="21"/>
  <c r="N1841" i="21"/>
  <c r="N1833" i="21"/>
  <c r="N1825" i="21"/>
  <c r="N1817" i="21"/>
  <c r="N1809" i="21"/>
  <c r="N1801" i="21"/>
  <c r="N1793" i="21"/>
  <c r="N1785" i="21"/>
  <c r="N1777" i="21"/>
  <c r="N1768" i="21"/>
  <c r="N1760" i="21"/>
  <c r="N1752" i="21"/>
  <c r="N1744" i="21"/>
  <c r="N1736" i="21"/>
  <c r="N1728" i="21"/>
  <c r="N1720" i="21"/>
  <c r="N1712" i="21"/>
  <c r="N1704" i="21"/>
  <c r="N1696" i="21"/>
  <c r="N1688" i="21"/>
  <c r="N1680" i="21"/>
  <c r="N1672" i="21"/>
  <c r="N1664" i="21"/>
  <c r="N1656" i="21"/>
  <c r="N1648" i="21"/>
  <c r="N1640" i="21"/>
  <c r="N1632" i="21"/>
  <c r="N1624" i="21"/>
  <c r="N1616" i="21"/>
  <c r="N1608" i="21"/>
  <c r="N1600" i="21"/>
  <c r="N1592" i="21"/>
  <c r="N1584" i="21"/>
  <c r="N1576" i="21"/>
  <c r="N1568" i="21"/>
  <c r="N1560" i="21"/>
  <c r="N1552" i="21"/>
  <c r="N1544" i="21"/>
  <c r="N1536" i="21"/>
  <c r="N1528" i="21"/>
  <c r="N1520" i="21"/>
  <c r="N1512" i="21"/>
  <c r="N1504" i="21"/>
  <c r="N1496" i="21"/>
  <c r="N1488" i="21"/>
  <c r="N1480" i="21"/>
  <c r="N1472" i="21"/>
  <c r="N1464" i="21"/>
  <c r="N1456" i="21"/>
  <c r="N1448" i="21"/>
  <c r="N1440" i="21"/>
  <c r="N1432" i="21"/>
  <c r="N1424" i="21"/>
  <c r="N1416" i="21"/>
  <c r="N1408" i="21"/>
  <c r="N1400" i="21"/>
  <c r="N1392" i="21"/>
  <c r="N1384" i="21"/>
  <c r="N1376" i="21"/>
  <c r="N1368" i="21"/>
  <c r="N1360" i="21"/>
  <c r="N1352" i="21"/>
  <c r="N1344" i="21"/>
  <c r="N1336" i="21"/>
  <c r="N1328" i="21"/>
  <c r="N1320" i="21"/>
  <c r="N1312" i="21"/>
  <c r="N1304" i="21"/>
  <c r="N1296" i="21"/>
  <c r="N1288" i="21"/>
  <c r="N1280" i="21"/>
  <c r="N1272" i="21"/>
  <c r="N1264" i="21"/>
  <c r="N1256" i="21"/>
  <c r="N1248" i="21"/>
  <c r="N1240" i="21"/>
  <c r="N1232" i="21"/>
  <c r="N1224" i="21"/>
  <c r="N1216" i="21"/>
  <c r="N1208" i="21"/>
  <c r="N1200" i="21"/>
  <c r="N1192" i="21"/>
  <c r="N1184" i="21"/>
  <c r="N1176" i="21"/>
  <c r="N1168" i="21"/>
  <c r="N1160" i="21"/>
  <c r="N1152" i="21"/>
  <c r="N1144" i="21"/>
  <c r="N1136" i="21"/>
  <c r="N1128" i="21"/>
  <c r="N1120" i="21"/>
  <c r="N1112" i="21"/>
  <c r="N1104" i="21"/>
  <c r="N1096" i="21"/>
  <c r="N1088" i="21"/>
  <c r="N1080" i="21"/>
  <c r="N1072" i="21"/>
  <c r="N1064" i="21"/>
  <c r="N1056" i="21"/>
  <c r="N1048" i="21"/>
  <c r="N1040" i="21"/>
  <c r="N1032" i="21"/>
  <c r="N1024" i="21"/>
  <c r="N1016" i="21"/>
  <c r="N1008" i="21"/>
  <c r="N1000" i="21"/>
  <c r="N992" i="21"/>
  <c r="N984" i="21"/>
  <c r="N976" i="21"/>
  <c r="N968" i="21"/>
  <c r="N960" i="21"/>
  <c r="N952" i="21"/>
  <c r="N944" i="21"/>
  <c r="N936" i="21"/>
  <c r="N928" i="21"/>
  <c r="N920" i="21"/>
  <c r="N912" i="21"/>
  <c r="N904" i="21"/>
  <c r="N896" i="21"/>
  <c r="N888" i="21"/>
  <c r="N880" i="21"/>
  <c r="N872" i="21"/>
  <c r="N864" i="21"/>
  <c r="N856" i="21"/>
  <c r="N848" i="21"/>
  <c r="N840" i="21"/>
  <c r="N832" i="21"/>
  <c r="N824" i="21"/>
  <c r="N816" i="21"/>
  <c r="N808" i="21"/>
  <c r="N800" i="21"/>
  <c r="N792" i="21"/>
  <c r="N784" i="21"/>
  <c r="N776" i="21"/>
  <c r="N768" i="21"/>
  <c r="N760" i="21"/>
  <c r="N752" i="21"/>
  <c r="N744" i="21"/>
  <c r="N736" i="21"/>
  <c r="N728" i="21"/>
  <c r="N720" i="21"/>
  <c r="N712" i="21"/>
  <c r="N704" i="21"/>
  <c r="N696" i="21"/>
  <c r="N688" i="21"/>
  <c r="N680" i="21"/>
  <c r="N672" i="21"/>
  <c r="N664" i="21"/>
  <c r="N656" i="21"/>
  <c r="N648" i="21"/>
  <c r="N640" i="21"/>
  <c r="N632" i="21"/>
  <c r="N624" i="21"/>
  <c r="N616" i="21"/>
  <c r="N608" i="21"/>
  <c r="N2648" i="21"/>
  <c r="N2640" i="21"/>
  <c r="N2632" i="21"/>
  <c r="N2624" i="21"/>
  <c r="N2616" i="21"/>
  <c r="N2608" i="21"/>
  <c r="N2600" i="21"/>
  <c r="N2592" i="21"/>
  <c r="N2584" i="21"/>
  <c r="N2576" i="21"/>
  <c r="N2568" i="21"/>
  <c r="N2560" i="21"/>
  <c r="N2552" i="21"/>
  <c r="N2544" i="21"/>
  <c r="N2536" i="21"/>
  <c r="N2528" i="21"/>
  <c r="N2520" i="21"/>
  <c r="N2512" i="21"/>
  <c r="N2504" i="21"/>
  <c r="N2496" i="21"/>
  <c r="N2488" i="21"/>
  <c r="N2480" i="21"/>
  <c r="N2472" i="21"/>
  <c r="N2464" i="21"/>
  <c r="N2456" i="21"/>
  <c r="N2448" i="21"/>
  <c r="N2440" i="21"/>
  <c r="N2432" i="21"/>
  <c r="N2424" i="21"/>
  <c r="N2416" i="21"/>
  <c r="N2408" i="21"/>
  <c r="N2400" i="21"/>
  <c r="N2392" i="21"/>
  <c r="N2384" i="21"/>
  <c r="N2376" i="21"/>
  <c r="N2368" i="21"/>
  <c r="N2360" i="21"/>
  <c r="N2352" i="21"/>
  <c r="N2344" i="21"/>
  <c r="N2336" i="21"/>
  <c r="N2328" i="21"/>
  <c r="N2320" i="21"/>
  <c r="N2312" i="21"/>
  <c r="N2304" i="21"/>
  <c r="N2296" i="21"/>
  <c r="N2288" i="21"/>
  <c r="N2280" i="21"/>
  <c r="N2272" i="21"/>
  <c r="N2264" i="21"/>
  <c r="N2256" i="21"/>
  <c r="N2248" i="21"/>
  <c r="N2240" i="21"/>
  <c r="N2232" i="21"/>
  <c r="N2224" i="21"/>
  <c r="N2216" i="21"/>
  <c r="N2208" i="21"/>
  <c r="N2200" i="21"/>
  <c r="N2192" i="21"/>
  <c r="N2184" i="21"/>
  <c r="N2176" i="21"/>
  <c r="N2168" i="21"/>
  <c r="N2160" i="21"/>
  <c r="N2152" i="21"/>
  <c r="N2144" i="21"/>
  <c r="N2136" i="21"/>
  <c r="N2128" i="21"/>
  <c r="N2120" i="21"/>
  <c r="N2112" i="21"/>
  <c r="N2104" i="21"/>
  <c r="N2096" i="21"/>
  <c r="N2088" i="21"/>
  <c r="N2080" i="21"/>
  <c r="N2072" i="21"/>
  <c r="N2064" i="21"/>
  <c r="N2056" i="21"/>
  <c r="N2048" i="21"/>
  <c r="N2040" i="21"/>
  <c r="N2032" i="21"/>
  <c r="N2024" i="21"/>
  <c r="N2016" i="21"/>
  <c r="N2008" i="21"/>
  <c r="N2000" i="21"/>
  <c r="N1992" i="21"/>
  <c r="N1984" i="21"/>
  <c r="N1976" i="21"/>
  <c r="N1968" i="21"/>
  <c r="N1960" i="21"/>
  <c r="N1952" i="21"/>
  <c r="N1944" i="21"/>
  <c r="N1936" i="21"/>
  <c r="N1928" i="21"/>
  <c r="N1920" i="21"/>
  <c r="N1912" i="21"/>
  <c r="N1904" i="21"/>
  <c r="N1896" i="21"/>
  <c r="N1888" i="21"/>
  <c r="N1880" i="21"/>
  <c r="N1872" i="21"/>
  <c r="N1864" i="21"/>
  <c r="N1856" i="21"/>
  <c r="N1848" i="21"/>
  <c r="N1840" i="21"/>
  <c r="N1832" i="21"/>
  <c r="N1824" i="21"/>
  <c r="N1816" i="21"/>
  <c r="N1808" i="21"/>
  <c r="N1800" i="21"/>
  <c r="N1792" i="21"/>
  <c r="N1784" i="21"/>
  <c r="N1776" i="21"/>
  <c r="N1767" i="21"/>
  <c r="N1759" i="21"/>
  <c r="N1751" i="21"/>
  <c r="N1743" i="21"/>
  <c r="N1735" i="21"/>
  <c r="N1727" i="21"/>
  <c r="N1719" i="21"/>
  <c r="N1711" i="21"/>
  <c r="N1703" i="21"/>
  <c r="N1695" i="21"/>
  <c r="N1687" i="21"/>
  <c r="N1679" i="21"/>
  <c r="N1671" i="21"/>
  <c r="N1663" i="21"/>
  <c r="N1655" i="21"/>
  <c r="N1647" i="21"/>
  <c r="N1639" i="21"/>
  <c r="N1631" i="21"/>
  <c r="N1623" i="21"/>
  <c r="N1615" i="21"/>
  <c r="N1607" i="21"/>
  <c r="N1599" i="21"/>
  <c r="N1591" i="21"/>
  <c r="N1583" i="21"/>
  <c r="N1575" i="21"/>
  <c r="N1567" i="21"/>
  <c r="N1559" i="21"/>
  <c r="N1551" i="21"/>
  <c r="N1543" i="21"/>
  <c r="N1535" i="21"/>
  <c r="N1527" i="21"/>
  <c r="N1519" i="21"/>
  <c r="N1511" i="21"/>
  <c r="N1503" i="21"/>
  <c r="N1495" i="21"/>
  <c r="N1487" i="21"/>
  <c r="N1479" i="21"/>
  <c r="N1471" i="21"/>
  <c r="N1463" i="21"/>
  <c r="N1455" i="21"/>
  <c r="N1447" i="21"/>
  <c r="N1439" i="21"/>
  <c r="N1431" i="21"/>
  <c r="N1423" i="21"/>
  <c r="N1415" i="21"/>
  <c r="N1407" i="21"/>
  <c r="N1399" i="21"/>
  <c r="N1391" i="21"/>
  <c r="N1383" i="21"/>
  <c r="N1375" i="21"/>
  <c r="N1367" i="21"/>
  <c r="N1359" i="21"/>
  <c r="N1351" i="21"/>
  <c r="N1343" i="21"/>
  <c r="N1335" i="21"/>
  <c r="N1327" i="21"/>
  <c r="N1319" i="21"/>
  <c r="N1311" i="21"/>
  <c r="N1303" i="21"/>
  <c r="N1295" i="21"/>
  <c r="N1287" i="21"/>
  <c r="N1279" i="21"/>
  <c r="N1271" i="21"/>
  <c r="N1263" i="21"/>
  <c r="N1255" i="21"/>
  <c r="N1247" i="21"/>
  <c r="N1239" i="21"/>
  <c r="N1231" i="21"/>
  <c r="N1223" i="21"/>
  <c r="N1215" i="21"/>
  <c r="N1207" i="21"/>
  <c r="N1199" i="21"/>
  <c r="N1191" i="21"/>
  <c r="N1183" i="21"/>
  <c r="N1175" i="21"/>
  <c r="N1167" i="21"/>
  <c r="N1159" i="21"/>
  <c r="N1151" i="21"/>
  <c r="N1143" i="21"/>
  <c r="N1135" i="21"/>
  <c r="N1127" i="21"/>
  <c r="N1119" i="21"/>
  <c r="N1111" i="21"/>
  <c r="N1103" i="21"/>
  <c r="N1095" i="21"/>
  <c r="N1087" i="21"/>
  <c r="N1079" i="21"/>
  <c r="N1071" i="21"/>
  <c r="N1063" i="21"/>
  <c r="N1055" i="21"/>
  <c r="N1047" i="21"/>
  <c r="N1039" i="21"/>
  <c r="N1031" i="21"/>
  <c r="N1023" i="21"/>
  <c r="N1015" i="21"/>
  <c r="N1007" i="21"/>
  <c r="N999" i="21"/>
  <c r="N991" i="21"/>
  <c r="N983" i="21"/>
  <c r="N975" i="21"/>
  <c r="N967" i="21"/>
  <c r="N959" i="21"/>
  <c r="N951" i="21"/>
  <c r="N943" i="21"/>
  <c r="N935" i="21"/>
  <c r="N927" i="21"/>
  <c r="N919" i="21"/>
  <c r="N911" i="21"/>
  <c r="N903" i="21"/>
  <c r="N895" i="21"/>
  <c r="N887" i="21"/>
  <c r="N879" i="21"/>
  <c r="N871" i="21"/>
  <c r="N863" i="21"/>
  <c r="N855" i="21"/>
  <c r="N847" i="21"/>
  <c r="N839" i="21"/>
  <c r="N831" i="21"/>
  <c r="N823" i="21"/>
  <c r="N815" i="21"/>
  <c r="N807" i="21"/>
  <c r="N799" i="21"/>
  <c r="N791" i="21"/>
  <c r="N783" i="21"/>
  <c r="N775" i="21"/>
  <c r="N767" i="21"/>
  <c r="N759" i="21"/>
  <c r="N751" i="21"/>
  <c r="N743" i="21"/>
  <c r="N735" i="21"/>
  <c r="N2647" i="21"/>
  <c r="N2639" i="21"/>
  <c r="N2631" i="21"/>
  <c r="N2623" i="21"/>
  <c r="N2615" i="21"/>
  <c r="N2607" i="21"/>
  <c r="N2599" i="21"/>
  <c r="N2591" i="21"/>
  <c r="N2583" i="21"/>
  <c r="N2575" i="21"/>
  <c r="N2567" i="21"/>
  <c r="N2559" i="21"/>
  <c r="N2551" i="21"/>
  <c r="N2543" i="21"/>
  <c r="N2535" i="21"/>
  <c r="N2527" i="21"/>
  <c r="N2519" i="21"/>
  <c r="N2511" i="21"/>
  <c r="N2503" i="21"/>
  <c r="N2495" i="21"/>
  <c r="N2487" i="21"/>
  <c r="N2479" i="21"/>
  <c r="N2471" i="21"/>
  <c r="N2463" i="21"/>
  <c r="N2455" i="21"/>
  <c r="N2447" i="21"/>
  <c r="N2439" i="21"/>
  <c r="N2431" i="21"/>
  <c r="N2423" i="21"/>
  <c r="N2415" i="21"/>
  <c r="N2407" i="21"/>
  <c r="N2399" i="21"/>
  <c r="N2391" i="21"/>
  <c r="N2383" i="21"/>
  <c r="N2375" i="21"/>
  <c r="N2367" i="21"/>
  <c r="N2359" i="21"/>
  <c r="N2351" i="21"/>
  <c r="N2343" i="21"/>
  <c r="N2335" i="21"/>
  <c r="N2327" i="21"/>
  <c r="N2319" i="21"/>
  <c r="N2311" i="21"/>
  <c r="N2303" i="21"/>
  <c r="N2295" i="21"/>
  <c r="N2287" i="21"/>
  <c r="N2279" i="21"/>
  <c r="N2271" i="21"/>
  <c r="N2263" i="21"/>
  <c r="N2255" i="21"/>
  <c r="N2247" i="21"/>
  <c r="N2239" i="21"/>
  <c r="N2231" i="21"/>
  <c r="N2223" i="21"/>
  <c r="N2215" i="21"/>
  <c r="N2207" i="21"/>
  <c r="N2199" i="21"/>
  <c r="N2191" i="21"/>
  <c r="N2183" i="21"/>
  <c r="N2175" i="21"/>
  <c r="N2167" i="21"/>
  <c r="N2159" i="21"/>
  <c r="N2151" i="21"/>
  <c r="N2143" i="21"/>
  <c r="N2135" i="21"/>
  <c r="N2127" i="21"/>
  <c r="N2119" i="21"/>
  <c r="N2111" i="21"/>
  <c r="N2103" i="21"/>
  <c r="N2095" i="21"/>
  <c r="N2087" i="21"/>
  <c r="N2079" i="21"/>
  <c r="N2071" i="21"/>
  <c r="N2063" i="21"/>
  <c r="N2055" i="21"/>
  <c r="N2047" i="21"/>
  <c r="N2039" i="21"/>
  <c r="N2031" i="21"/>
  <c r="N2023" i="21"/>
  <c r="N2015" i="21"/>
  <c r="N2007" i="21"/>
  <c r="N1999" i="21"/>
  <c r="N1991" i="21"/>
  <c r="N1983" i="21"/>
  <c r="N1975" i="21"/>
  <c r="N1967" i="21"/>
  <c r="N1959" i="21"/>
  <c r="N1951" i="21"/>
  <c r="N1943" i="21"/>
  <c r="N1935" i="21"/>
  <c r="N1927" i="21"/>
  <c r="N1919" i="21"/>
  <c r="N1911" i="21"/>
  <c r="N1903" i="21"/>
  <c r="N1895" i="21"/>
  <c r="N1887" i="21"/>
  <c r="N1879" i="21"/>
  <c r="N1871" i="21"/>
  <c r="N1863" i="21"/>
  <c r="N1855" i="21"/>
  <c r="N1847" i="21"/>
  <c r="N1839" i="21"/>
  <c r="N1831" i="21"/>
  <c r="N1823" i="21"/>
  <c r="N1815" i="21"/>
  <c r="N1807" i="21"/>
  <c r="N1799" i="21"/>
  <c r="N1791" i="21"/>
  <c r="N1783" i="21"/>
  <c r="N1775" i="21"/>
  <c r="N1766" i="21"/>
  <c r="N1758" i="21"/>
  <c r="N1750" i="21"/>
  <c r="N1742" i="21"/>
  <c r="N1734" i="21"/>
  <c r="N1726" i="21"/>
  <c r="N1718" i="21"/>
  <c r="N1710" i="21"/>
  <c r="N1702" i="21"/>
  <c r="N1694" i="21"/>
  <c r="N1686" i="21"/>
  <c r="N1678" i="21"/>
  <c r="N1670" i="21"/>
  <c r="N1662" i="21"/>
  <c r="N1654" i="21"/>
  <c r="N1646" i="21"/>
  <c r="N1638" i="21"/>
  <c r="N1630" i="21"/>
  <c r="N1622" i="21"/>
  <c r="N1614" i="21"/>
  <c r="N1606" i="21"/>
  <c r="N1598" i="21"/>
  <c r="N1590" i="21"/>
  <c r="N1582" i="21"/>
  <c r="N1574" i="21"/>
  <c r="N1566" i="21"/>
  <c r="N1558" i="21"/>
  <c r="N1550" i="21"/>
  <c r="N1542" i="21"/>
  <c r="N1534" i="21"/>
  <c r="N1526" i="21"/>
  <c r="N1518" i="21"/>
  <c r="N1510" i="21"/>
  <c r="N1502" i="21"/>
  <c r="N1494" i="21"/>
  <c r="N1486" i="21"/>
  <c r="N1478" i="21"/>
  <c r="N1470" i="21"/>
  <c r="N1462" i="21"/>
  <c r="N1454" i="21"/>
  <c r="N1446" i="21"/>
  <c r="N1438" i="21"/>
  <c r="N1430" i="21"/>
  <c r="N1422" i="21"/>
  <c r="N1414" i="21"/>
  <c r="N1406" i="21"/>
  <c r="N1398" i="21"/>
  <c r="N1390" i="21"/>
  <c r="N1382" i="21"/>
  <c r="N1374" i="21"/>
  <c r="N1366" i="21"/>
  <c r="N1358" i="21"/>
  <c r="N1350" i="21"/>
  <c r="N1342" i="21"/>
  <c r="N1334" i="21"/>
  <c r="N1326" i="21"/>
  <c r="N1318" i="21"/>
  <c r="N1310" i="21"/>
  <c r="N1302" i="21"/>
  <c r="N1294" i="21"/>
  <c r="N1286" i="21"/>
  <c r="N1278" i="21"/>
  <c r="N1270" i="21"/>
  <c r="N1262" i="21"/>
  <c r="N1254" i="21"/>
  <c r="N1246" i="21"/>
  <c r="N1238" i="21"/>
  <c r="N1230" i="21"/>
  <c r="N1222" i="21"/>
  <c r="N1214" i="21"/>
  <c r="N1206" i="21"/>
  <c r="N1198" i="21"/>
  <c r="N1190" i="21"/>
  <c r="N1182" i="21"/>
  <c r="N1174" i="21"/>
  <c r="N1166" i="21"/>
  <c r="N1158" i="21"/>
  <c r="N1150" i="21"/>
  <c r="N1142" i="21"/>
  <c r="N1134" i="21"/>
  <c r="N1126" i="21"/>
  <c r="N1118" i="21"/>
  <c r="N1110" i="21"/>
  <c r="N1102" i="21"/>
  <c r="N1094" i="21"/>
  <c r="N1086" i="21"/>
  <c r="N1078" i="21"/>
  <c r="N1070" i="21"/>
  <c r="N1062" i="21"/>
  <c r="N1054" i="21"/>
  <c r="N1046" i="21"/>
  <c r="N1038" i="21"/>
  <c r="N1030" i="21"/>
  <c r="N1022" i="21"/>
  <c r="N1014" i="21"/>
  <c r="N1006" i="21"/>
  <c r="N998" i="21"/>
  <c r="N990" i="21"/>
  <c r="N982" i="21"/>
  <c r="N974" i="21"/>
  <c r="N966" i="21"/>
  <c r="N958" i="21"/>
  <c r="N950" i="21"/>
  <c r="N942" i="21"/>
  <c r="N934" i="21"/>
  <c r="N926" i="21"/>
  <c r="N918" i="21"/>
  <c r="N910" i="21"/>
  <c r="N902" i="21"/>
  <c r="N894" i="21"/>
  <c r="N886" i="21"/>
  <c r="N878" i="21"/>
  <c r="N870" i="21"/>
  <c r="N862" i="21"/>
  <c r="N854" i="21"/>
  <c r="N846" i="21"/>
  <c r="N838" i="21"/>
  <c r="N830" i="21"/>
  <c r="N822" i="21"/>
  <c r="N814" i="21"/>
  <c r="N806" i="21"/>
  <c r="N798" i="21"/>
  <c r="N790" i="21"/>
  <c r="N782" i="21"/>
  <c r="N1001" i="21"/>
  <c r="N937" i="21"/>
  <c r="N873" i="21"/>
  <c r="N809" i="21"/>
  <c r="N761" i="21"/>
  <c r="N729" i="21"/>
  <c r="N710" i="21"/>
  <c r="N687" i="21"/>
  <c r="N665" i="21"/>
  <c r="N646" i="21"/>
  <c r="N623" i="21"/>
  <c r="N606" i="21"/>
  <c r="N592" i="21"/>
  <c r="N578" i="21"/>
  <c r="N567" i="21"/>
  <c r="N553" i="21"/>
  <c r="N542" i="21"/>
  <c r="N528" i="21"/>
  <c r="N514" i="21"/>
  <c r="N503" i="21"/>
  <c r="N489" i="21"/>
  <c r="N478" i="21"/>
  <c r="N464" i="21"/>
  <c r="N450" i="21"/>
  <c r="N439" i="21"/>
  <c r="N425" i="21"/>
  <c r="N414" i="21"/>
  <c r="N400" i="21"/>
  <c r="N386" i="21"/>
  <c r="N375" i="21"/>
  <c r="N361" i="21"/>
  <c r="N350" i="21"/>
  <c r="N336" i="21"/>
  <c r="N322" i="21"/>
  <c r="N311" i="21"/>
  <c r="N297" i="21"/>
  <c r="N286" i="21"/>
  <c r="N272" i="21"/>
  <c r="N258" i="21"/>
  <c r="N247" i="21"/>
  <c r="N233" i="21"/>
  <c r="N222" i="21"/>
  <c r="N208" i="21"/>
  <c r="N194" i="21"/>
  <c r="N183" i="21"/>
  <c r="N169" i="21"/>
  <c r="N158" i="21"/>
  <c r="N144" i="21"/>
  <c r="N130" i="21"/>
  <c r="N119" i="21"/>
  <c r="N105" i="21"/>
  <c r="N94" i="21"/>
  <c r="N80" i="21"/>
  <c r="N66" i="21"/>
  <c r="N55" i="21"/>
  <c r="N41" i="21"/>
  <c r="L31" i="21"/>
  <c r="S56" i="13"/>
  <c r="R34" i="28"/>
  <c r="P386" i="21"/>
  <c r="H2655" i="21"/>
  <c r="J2655" i="21" s="1"/>
  <c r="N993" i="21"/>
  <c r="N929" i="21"/>
  <c r="N865" i="21"/>
  <c r="N801" i="21"/>
  <c r="N758" i="21"/>
  <c r="N727" i="21"/>
  <c r="N705" i="21"/>
  <c r="N686" i="21"/>
  <c r="N663" i="21"/>
  <c r="N641" i="21"/>
  <c r="N622" i="21"/>
  <c r="N602" i="21"/>
  <c r="N591" i="21"/>
  <c r="N577" i="21"/>
  <c r="N566" i="21"/>
  <c r="N552" i="21"/>
  <c r="N538" i="21"/>
  <c r="N527" i="21"/>
  <c r="N513" i="21"/>
  <c r="N502" i="21"/>
  <c r="N488" i="21"/>
  <c r="N474" i="21"/>
  <c r="N463" i="21"/>
  <c r="N449" i="21"/>
  <c r="N438" i="21"/>
  <c r="N424" i="21"/>
  <c r="N410" i="21"/>
  <c r="N399" i="21"/>
  <c r="N385" i="21"/>
  <c r="N374" i="21"/>
  <c r="N360" i="21"/>
  <c r="N346" i="21"/>
  <c r="N335" i="21"/>
  <c r="N321" i="21"/>
  <c r="N310" i="21"/>
  <c r="N296" i="21"/>
  <c r="N282" i="21"/>
  <c r="N271" i="21"/>
  <c r="N257" i="21"/>
  <c r="N246" i="21"/>
  <c r="N232" i="21"/>
  <c r="N218" i="21"/>
  <c r="N207" i="21"/>
  <c r="N193" i="21"/>
  <c r="N182" i="21"/>
  <c r="N168" i="21"/>
  <c r="N154" i="21"/>
  <c r="N143" i="21"/>
  <c r="N129" i="21"/>
  <c r="N118" i="21"/>
  <c r="N104" i="21"/>
  <c r="N90" i="21"/>
  <c r="N79" i="21"/>
  <c r="N65" i="21"/>
  <c r="N54" i="21"/>
  <c r="N40" i="21"/>
  <c r="N20" i="21"/>
  <c r="R42" i="28"/>
  <c r="R28" i="28"/>
  <c r="K2655" i="21"/>
  <c r="I4" i="27"/>
  <c r="G4" i="27"/>
  <c r="I2655" i="21"/>
  <c r="N985" i="21"/>
  <c r="N921" i="21"/>
  <c r="N857" i="21"/>
  <c r="N793" i="21"/>
  <c r="N753" i="21"/>
  <c r="N726" i="21"/>
  <c r="N703" i="21"/>
  <c r="N681" i="21"/>
  <c r="N662" i="21"/>
  <c r="N639" i="21"/>
  <c r="N617" i="21"/>
  <c r="N601" i="21"/>
  <c r="N590" i="21"/>
  <c r="N576" i="21"/>
  <c r="N562" i="21"/>
  <c r="N551" i="21"/>
  <c r="N537" i="21"/>
  <c r="N526" i="21"/>
  <c r="N512" i="21"/>
  <c r="N498" i="21"/>
  <c r="N487" i="21"/>
  <c r="N473" i="21"/>
  <c r="N462" i="21"/>
  <c r="N448" i="21"/>
  <c r="N434" i="21"/>
  <c r="N423" i="21"/>
  <c r="N409" i="21"/>
  <c r="N398" i="21"/>
  <c r="N384" i="21"/>
  <c r="N370" i="21"/>
  <c r="N359" i="21"/>
  <c r="N345" i="21"/>
  <c r="N334" i="21"/>
  <c r="N320" i="21"/>
  <c r="N306" i="21"/>
  <c r="N295" i="21"/>
  <c r="N281" i="21"/>
  <c r="N270" i="21"/>
  <c r="N256" i="21"/>
  <c r="N242" i="21"/>
  <c r="N231" i="21"/>
  <c r="N217" i="21"/>
  <c r="N206" i="21"/>
  <c r="N192" i="21"/>
  <c r="N178" i="21"/>
  <c r="N167" i="21"/>
  <c r="N153" i="21"/>
  <c r="N142" i="21"/>
  <c r="N128" i="21"/>
  <c r="N114" i="21"/>
  <c r="N103" i="21"/>
  <c r="N89" i="21"/>
  <c r="N78" i="21"/>
  <c r="N64" i="21"/>
  <c r="N50" i="21"/>
  <c r="N39" i="21"/>
  <c r="N22" i="21"/>
  <c r="F22" i="21"/>
  <c r="N11" i="21"/>
  <c r="R44" i="28"/>
  <c r="R24" i="13"/>
  <c r="R35" i="28"/>
  <c r="N5" i="21"/>
  <c r="O418" i="21"/>
  <c r="N977" i="21"/>
  <c r="N913" i="21"/>
  <c r="N849" i="21"/>
  <c r="N785" i="21"/>
  <c r="N750" i="21"/>
  <c r="N721" i="21"/>
  <c r="N702" i="21"/>
  <c r="N679" i="21"/>
  <c r="N657" i="21"/>
  <c r="N638" i="21"/>
  <c r="N615" i="21"/>
  <c r="N600" i="21"/>
  <c r="N586" i="21"/>
  <c r="N575" i="21"/>
  <c r="N561" i="21"/>
  <c r="N550" i="21"/>
  <c r="N536" i="21"/>
  <c r="N522" i="21"/>
  <c r="N511" i="21"/>
  <c r="N497" i="21"/>
  <c r="N486" i="21"/>
  <c r="N472" i="21"/>
  <c r="N458" i="21"/>
  <c r="N447" i="21"/>
  <c r="N433" i="21"/>
  <c r="N422" i="21"/>
  <c r="N408" i="21"/>
  <c r="N394" i="21"/>
  <c r="N383" i="21"/>
  <c r="N369" i="21"/>
  <c r="N358" i="21"/>
  <c r="N344" i="21"/>
  <c r="N330" i="21"/>
  <c r="N319" i="21"/>
  <c r="N305" i="21"/>
  <c r="N294" i="21"/>
  <c r="N280" i="21"/>
  <c r="N266" i="21"/>
  <c r="N255" i="21"/>
  <c r="N241" i="21"/>
  <c r="N230" i="21"/>
  <c r="N216" i="21"/>
  <c r="N202" i="21"/>
  <c r="N191" i="21"/>
  <c r="N177" i="21"/>
  <c r="N166" i="21"/>
  <c r="N152" i="21"/>
  <c r="N138" i="21"/>
  <c r="N127" i="21"/>
  <c r="N113" i="21"/>
  <c r="N102" i="21"/>
  <c r="N88" i="21"/>
  <c r="N74" i="21"/>
  <c r="N63" i="21"/>
  <c r="N49" i="21"/>
  <c r="N38" i="21"/>
  <c r="N24" i="21"/>
  <c r="N13" i="21"/>
  <c r="R24" i="26"/>
  <c r="R24" i="28"/>
  <c r="R34" i="26"/>
  <c r="I3" i="26"/>
  <c r="G3" i="26"/>
  <c r="I3" i="27"/>
  <c r="G3" i="27"/>
  <c r="N969" i="21"/>
  <c r="N905" i="21"/>
  <c r="N841" i="21"/>
  <c r="N777" i="21"/>
  <c r="N745" i="21"/>
  <c r="N719" i="21"/>
  <c r="N697" i="21"/>
  <c r="N678" i="21"/>
  <c r="N655" i="21"/>
  <c r="N633" i="21"/>
  <c r="N614" i="21"/>
  <c r="N599" i="21"/>
  <c r="N585" i="21"/>
  <c r="N574" i="21"/>
  <c r="N560" i="21"/>
  <c r="N546" i="21"/>
  <c r="N535" i="21"/>
  <c r="N521" i="21"/>
  <c r="N510" i="21"/>
  <c r="N496" i="21"/>
  <c r="N482" i="21"/>
  <c r="N471" i="21"/>
  <c r="N457" i="21"/>
  <c r="N446" i="21"/>
  <c r="N432" i="21"/>
  <c r="N418" i="21"/>
  <c r="N407" i="21"/>
  <c r="N393" i="21"/>
  <c r="N382" i="21"/>
  <c r="N368" i="21"/>
  <c r="N354" i="21"/>
  <c r="N343" i="21"/>
  <c r="N329" i="21"/>
  <c r="N318" i="21"/>
  <c r="N304" i="21"/>
  <c r="N290" i="21"/>
  <c r="N279" i="21"/>
  <c r="N265" i="21"/>
  <c r="N254" i="21"/>
  <c r="N240" i="21"/>
  <c r="N226" i="21"/>
  <c r="N215" i="21"/>
  <c r="N201" i="21"/>
  <c r="N190" i="21"/>
  <c r="N176" i="21"/>
  <c r="N162" i="21"/>
  <c r="N151" i="21"/>
  <c r="N137" i="21"/>
  <c r="N126" i="21"/>
  <c r="N112" i="21"/>
  <c r="N98" i="21"/>
  <c r="N87" i="21"/>
  <c r="N73" i="21"/>
  <c r="N62" i="21"/>
  <c r="N48" i="21"/>
  <c r="N34" i="21"/>
  <c r="N26" i="21"/>
  <c r="N15" i="21"/>
  <c r="R45" i="28"/>
  <c r="R43" i="28"/>
  <c r="R23" i="13"/>
  <c r="N4" i="21"/>
  <c r="I5" i="28"/>
  <c r="G5" i="28"/>
  <c r="G6" i="28"/>
  <c r="I6" i="28"/>
  <c r="I7" i="27"/>
  <c r="G7" i="27"/>
  <c r="F8" i="21"/>
  <c r="Q2655" i="21"/>
  <c r="D1768" i="21"/>
  <c r="N961" i="21"/>
  <c r="N897" i="21"/>
  <c r="N833" i="21"/>
  <c r="N774" i="21"/>
  <c r="N742" i="21"/>
  <c r="N718" i="21"/>
  <c r="N695" i="21"/>
  <c r="N673" i="21"/>
  <c r="N654" i="21"/>
  <c r="N631" i="21"/>
  <c r="N610" i="21"/>
  <c r="N598" i="21"/>
  <c r="N584" i="21"/>
  <c r="N570" i="21"/>
  <c r="N559" i="21"/>
  <c r="N545" i="21"/>
  <c r="N534" i="21"/>
  <c r="N520" i="21"/>
  <c r="N506" i="21"/>
  <c r="N495" i="21"/>
  <c r="N481" i="21"/>
  <c r="N470" i="21"/>
  <c r="N456" i="21"/>
  <c r="N442" i="21"/>
  <c r="N431" i="21"/>
  <c r="N417" i="21"/>
  <c r="N406" i="21"/>
  <c r="N392" i="21"/>
  <c r="N378" i="21"/>
  <c r="N367" i="21"/>
  <c r="N353" i="21"/>
  <c r="N342" i="21"/>
  <c r="N328" i="21"/>
  <c r="N314" i="21"/>
  <c r="N303" i="21"/>
  <c r="N289" i="21"/>
  <c r="N278" i="21"/>
  <c r="N264" i="21"/>
  <c r="N250" i="21"/>
  <c r="N239" i="21"/>
  <c r="N225" i="21"/>
  <c r="N214" i="21"/>
  <c r="N200" i="21"/>
  <c r="N186" i="21"/>
  <c r="N175" i="21"/>
  <c r="N161" i="21"/>
  <c r="N150" i="21"/>
  <c r="N136" i="21"/>
  <c r="N122" i="21"/>
  <c r="N111" i="21"/>
  <c r="N97" i="21"/>
  <c r="N86" i="21"/>
  <c r="N72" i="21"/>
  <c r="N58" i="21"/>
  <c r="N47" i="21"/>
  <c r="N33" i="21"/>
  <c r="AA27" i="29"/>
  <c r="N10" i="21"/>
  <c r="N8" i="21"/>
  <c r="R38" i="28"/>
  <c r="R23" i="28"/>
  <c r="I8" i="13"/>
  <c r="G8" i="13"/>
  <c r="I7" i="28"/>
  <c r="G7" i="28"/>
  <c r="I8" i="27"/>
  <c r="G8" i="27"/>
  <c r="R35" i="13"/>
  <c r="L2655" i="21"/>
  <c r="D1769" i="21"/>
  <c r="F1769" i="21" s="1"/>
  <c r="N953" i="21"/>
  <c r="N889" i="21"/>
  <c r="N825" i="21"/>
  <c r="N769" i="21"/>
  <c r="N737" i="21"/>
  <c r="N713" i="21"/>
  <c r="N694" i="21"/>
  <c r="N671" i="21"/>
  <c r="N649" i="21"/>
  <c r="N630" i="21"/>
  <c r="N609" i="21"/>
  <c r="N594" i="21"/>
  <c r="N583" i="21"/>
  <c r="N569" i="21"/>
  <c r="N558" i="21"/>
  <c r="N544" i="21"/>
  <c r="N530" i="21"/>
  <c r="N519" i="21"/>
  <c r="N505" i="21"/>
  <c r="N494" i="21"/>
  <c r="N480" i="21"/>
  <c r="N466" i="21"/>
  <c r="N455" i="21"/>
  <c r="N441" i="21"/>
  <c r="N430" i="21"/>
  <c r="N416" i="21"/>
  <c r="N402" i="21"/>
  <c r="N391" i="21"/>
  <c r="N377" i="21"/>
  <c r="N366" i="21"/>
  <c r="N352" i="21"/>
  <c r="N338" i="21"/>
  <c r="N327" i="21"/>
  <c r="N313" i="21"/>
  <c r="N302" i="21"/>
  <c r="N288" i="21"/>
  <c r="N274" i="21"/>
  <c r="N263" i="21"/>
  <c r="N249" i="21"/>
  <c r="N238" i="21"/>
  <c r="N224" i="21"/>
  <c r="N210" i="21"/>
  <c r="N199" i="21"/>
  <c r="N185" i="21"/>
  <c r="N174" i="21"/>
  <c r="N160" i="21"/>
  <c r="N146" i="21"/>
  <c r="N135" i="21"/>
  <c r="N121" i="21"/>
  <c r="N110" i="21"/>
  <c r="N96" i="21"/>
  <c r="N82" i="21"/>
  <c r="N71" i="21"/>
  <c r="N57" i="21"/>
  <c r="N46" i="21"/>
  <c r="N31" i="21"/>
  <c r="N21" i="21"/>
  <c r="AA28" i="29"/>
  <c r="N17" i="21"/>
  <c r="N12" i="21"/>
  <c r="T107" i="13"/>
  <c r="R37" i="26"/>
  <c r="R32" i="26"/>
  <c r="N7" i="21"/>
  <c r="G3" i="13"/>
  <c r="I3" i="13"/>
  <c r="I6" i="13"/>
  <c r="G6" i="13"/>
  <c r="I5" i="27"/>
  <c r="G5" i="27"/>
  <c r="G7" i="26"/>
  <c r="I7" i="26"/>
  <c r="I5" i="13"/>
  <c r="G5" i="13"/>
  <c r="I10" i="26"/>
  <c r="G10" i="26"/>
  <c r="O2655" i="21"/>
  <c r="D1770" i="21"/>
  <c r="N945" i="21"/>
  <c r="N881" i="21"/>
  <c r="N817" i="21"/>
  <c r="N766" i="21"/>
  <c r="N734" i="21"/>
  <c r="N711" i="21"/>
  <c r="N689" i="21"/>
  <c r="N670" i="21"/>
  <c r="N647" i="21"/>
  <c r="N625" i="21"/>
  <c r="N607" i="21"/>
  <c r="N593" i="21"/>
  <c r="N582" i="21"/>
  <c r="N568" i="21"/>
  <c r="N554" i="21"/>
  <c r="N543" i="21"/>
  <c r="N529" i="21"/>
  <c r="N518" i="21"/>
  <c r="N504" i="21"/>
  <c r="N490" i="21"/>
  <c r="N479" i="21"/>
  <c r="N465" i="21"/>
  <c r="N454" i="21"/>
  <c r="N440" i="21"/>
  <c r="N426" i="21"/>
  <c r="N415" i="21"/>
  <c r="N401" i="21"/>
  <c r="N390" i="21"/>
  <c r="N376" i="21"/>
  <c r="N362" i="21"/>
  <c r="N351" i="21"/>
  <c r="N337" i="21"/>
  <c r="N326" i="21"/>
  <c r="N312" i="21"/>
  <c r="N298" i="21"/>
  <c r="N287" i="21"/>
  <c r="N273" i="21"/>
  <c r="N262" i="21"/>
  <c r="N248" i="21"/>
  <c r="N234" i="21"/>
  <c r="N223" i="21"/>
  <c r="N209" i="21"/>
  <c r="N198" i="21"/>
  <c r="N184" i="21"/>
  <c r="N170" i="21"/>
  <c r="N159" i="21"/>
  <c r="N145" i="21"/>
  <c r="N134" i="21"/>
  <c r="N120" i="21"/>
  <c r="N106" i="21"/>
  <c r="N95" i="21"/>
  <c r="N81" i="21"/>
  <c r="N70" i="21"/>
  <c r="N56" i="21"/>
  <c r="N42" i="21"/>
  <c r="N30" i="21"/>
  <c r="N23" i="21"/>
  <c r="N19" i="21"/>
  <c r="N14" i="21"/>
  <c r="T106" i="13"/>
  <c r="R26" i="28"/>
  <c r="T108" i="13"/>
  <c r="I7" i="29"/>
  <c r="G7" i="29"/>
  <c r="I4" i="29"/>
  <c r="G4" i="29"/>
  <c r="G3" i="28"/>
  <c r="I3" i="28"/>
  <c r="G5" i="26"/>
  <c r="I5" i="26"/>
  <c r="M2655" i="21"/>
  <c r="E1769" i="21"/>
  <c r="G15" i="26"/>
  <c r="I13" i="28"/>
  <c r="G11" i="13"/>
  <c r="G11" i="26"/>
  <c r="I12" i="13"/>
  <c r="G11" i="28"/>
  <c r="I14" i="13"/>
  <c r="I11" i="28"/>
  <c r="G14" i="26"/>
  <c r="G15" i="13"/>
  <c r="I15" i="28"/>
  <c r="G12" i="13"/>
  <c r="I14" i="28"/>
  <c r="I13" i="26"/>
  <c r="G12" i="26"/>
  <c r="G14" i="13"/>
  <c r="I11" i="13"/>
  <c r="G15" i="28"/>
  <c r="I12" i="26"/>
  <c r="G12" i="28"/>
  <c r="I13" i="13"/>
  <c r="I14" i="26"/>
  <c r="G13" i="28"/>
  <c r="G10" i="28"/>
  <c r="G13" i="13"/>
  <c r="I15" i="26"/>
  <c r="I11" i="26"/>
  <c r="I12" i="28"/>
  <c r="G14" i="28"/>
  <c r="I10" i="28"/>
  <c r="G13" i="26"/>
  <c r="I15" i="13"/>
  <c r="AA109" i="13"/>
  <c r="T109" i="13" s="1"/>
  <c r="I4" i="26"/>
  <c r="G4" i="26"/>
  <c r="I6" i="26"/>
  <c r="G6" i="26"/>
  <c r="G8" i="26"/>
  <c r="I8" i="26"/>
  <c r="T56" i="13"/>
  <c r="P2655" i="21"/>
  <c r="I13" i="27"/>
  <c r="G13" i="27"/>
  <c r="I14" i="27"/>
  <c r="G14" i="27"/>
  <c r="I10" i="27"/>
  <c r="G10" i="27"/>
  <c r="G11" i="27"/>
  <c r="I11" i="27"/>
  <c r="I3" i="29"/>
  <c r="G3" i="29"/>
  <c r="G6" i="29"/>
  <c r="I6" i="29"/>
  <c r="G5" i="29"/>
  <c r="I5" i="29"/>
  <c r="F1768" i="21"/>
  <c r="E1768" i="21"/>
  <c r="I15" i="27"/>
  <c r="G15" i="27"/>
  <c r="D1771" i="21"/>
  <c r="E1770" i="21"/>
  <c r="F1770" i="21"/>
  <c r="G12" i="27"/>
  <c r="I12" i="27"/>
  <c r="D1772" i="21"/>
  <c r="E1771" i="21"/>
  <c r="F1771" i="21"/>
  <c r="D1773" i="21"/>
  <c r="F1772" i="21"/>
  <c r="E1772" i="21"/>
  <c r="F1773" i="21"/>
  <c r="D1774" i="21"/>
  <c r="E1773" i="21"/>
  <c r="E1774" i="21"/>
  <c r="F1774" i="21"/>
  <c r="D1775" i="21"/>
  <c r="D1776" i="21"/>
  <c r="E1775" i="21"/>
  <c r="F1775" i="21"/>
  <c r="D1777" i="21"/>
  <c r="F1776" i="21"/>
  <c r="E1776" i="21"/>
  <c r="F1777" i="21"/>
  <c r="E1777" i="21"/>
  <c r="D1778" i="21"/>
  <c r="D1779" i="21"/>
  <c r="E1778" i="21"/>
  <c r="F1778" i="21"/>
  <c r="F1779" i="21"/>
  <c r="D1780" i="21"/>
  <c r="E1779" i="21"/>
  <c r="D1781" i="21"/>
  <c r="F1780" i="21"/>
  <c r="E1780" i="21"/>
  <c r="F1781" i="21"/>
  <c r="D1782" i="21"/>
  <c r="E1781" i="21"/>
  <c r="D1783" i="21"/>
  <c r="E1782" i="21"/>
  <c r="F1782" i="21"/>
  <c r="F1783" i="21"/>
  <c r="E1783" i="21"/>
  <c r="D1784" i="21"/>
  <c r="D1785" i="21"/>
  <c r="F1784" i="21"/>
  <c r="E1784" i="21"/>
  <c r="F1785" i="21"/>
  <c r="D1786" i="21"/>
  <c r="E1785" i="21"/>
  <c r="E1786" i="21"/>
  <c r="D1787" i="21"/>
  <c r="F1786" i="21"/>
  <c r="D1788" i="21"/>
  <c r="F1787" i="21"/>
  <c r="E1787" i="21"/>
  <c r="F1788" i="21"/>
  <c r="D1789" i="21"/>
  <c r="E1788" i="21"/>
  <c r="F1789" i="21"/>
  <c r="D1790" i="21"/>
  <c r="E1789" i="21"/>
  <c r="E1790" i="21"/>
  <c r="D1791" i="21"/>
  <c r="F1790" i="21"/>
  <c r="F1791" i="21"/>
  <c r="E1791" i="21"/>
  <c r="D1792" i="21"/>
  <c r="D1793" i="21"/>
  <c r="F1792" i="21"/>
  <c r="E1792" i="21"/>
  <c r="F1793" i="21"/>
  <c r="D1794" i="21"/>
  <c r="E1793" i="21"/>
  <c r="F1794" i="21"/>
  <c r="D1795" i="21"/>
  <c r="E1794" i="21"/>
  <c r="F1795" i="21"/>
  <c r="D1796" i="21"/>
  <c r="E1795" i="21"/>
  <c r="F1796" i="21"/>
  <c r="D1797" i="21"/>
  <c r="E1796" i="21"/>
  <c r="F1797" i="21"/>
  <c r="D1798" i="21"/>
  <c r="E1797" i="21"/>
  <c r="F1798" i="21"/>
  <c r="D1799" i="21"/>
  <c r="E1798" i="21"/>
  <c r="F1799" i="21"/>
  <c r="E1799" i="21"/>
  <c r="D1800" i="21"/>
  <c r="D1801" i="21"/>
  <c r="F1800" i="21"/>
  <c r="E1800" i="21"/>
  <c r="E1801" i="21"/>
  <c r="D1802" i="21"/>
  <c r="F1801" i="21"/>
  <c r="F1802" i="21"/>
  <c r="D1803" i="21"/>
  <c r="E1802" i="21"/>
  <c r="D1804" i="21"/>
  <c r="F1803" i="21"/>
  <c r="E1803" i="21"/>
  <c r="E1804" i="21"/>
  <c r="F1804" i="21"/>
  <c r="D1805" i="21"/>
  <c r="F1805" i="21"/>
  <c r="D1806" i="21"/>
  <c r="E1805" i="21"/>
  <c r="E1806" i="21"/>
  <c r="D1807" i="21"/>
  <c r="F1806" i="21"/>
  <c r="E1807" i="21"/>
  <c r="F1807" i="21"/>
  <c r="D1808" i="21"/>
  <c r="F1808" i="21"/>
  <c r="D1809" i="21"/>
  <c r="E1808" i="21"/>
  <c r="D1810" i="21"/>
  <c r="F1809" i="21"/>
  <c r="E1809" i="21"/>
  <c r="E1810" i="21"/>
  <c r="D1811" i="21"/>
  <c r="F1810" i="21"/>
  <c r="E1811" i="21"/>
  <c r="D1812" i="21"/>
  <c r="F1811" i="21"/>
  <c r="D1813" i="21"/>
  <c r="F1812" i="21"/>
  <c r="E1812" i="21"/>
  <c r="F1813" i="21"/>
  <c r="E1813" i="21"/>
  <c r="D1814" i="21"/>
  <c r="F1814" i="21"/>
  <c r="D1815" i="21"/>
  <c r="E1814" i="21"/>
  <c r="F1815" i="21"/>
  <c r="E1815" i="21"/>
  <c r="D1816" i="21"/>
  <c r="F1816" i="21"/>
  <c r="E1816" i="21"/>
  <c r="D1817" i="21"/>
  <c r="E1817" i="21"/>
  <c r="F1817" i="21"/>
  <c r="D1818" i="21"/>
  <c r="F1818" i="21"/>
  <c r="D1819" i="21"/>
  <c r="E1818" i="21"/>
  <c r="E1819" i="21"/>
  <c r="F1819" i="21"/>
  <c r="D1820" i="21"/>
  <c r="F1820" i="21"/>
  <c r="D1821" i="21"/>
  <c r="E1820" i="21"/>
  <c r="F1821" i="21"/>
  <c r="D1822" i="21"/>
  <c r="E1821" i="21"/>
  <c r="F1822" i="21"/>
  <c r="E1822" i="21"/>
  <c r="D1823" i="21"/>
  <c r="F1823" i="21"/>
  <c r="E1823" i="21"/>
  <c r="D1824" i="21"/>
  <c r="D1825" i="21"/>
  <c r="F1824" i="21"/>
  <c r="E1824" i="21"/>
  <c r="E1825" i="21"/>
  <c r="F1825" i="21"/>
  <c r="D1826" i="21"/>
  <c r="E1826" i="21"/>
  <c r="D1827" i="21"/>
  <c r="F1826" i="21"/>
  <c r="D1828" i="21"/>
  <c r="F1827" i="21"/>
  <c r="E1827" i="21"/>
  <c r="F1828" i="21"/>
  <c r="E1828" i="21"/>
  <c r="D1829" i="21"/>
  <c r="F1829" i="21"/>
  <c r="D1830" i="21"/>
  <c r="E1829" i="21"/>
  <c r="E1830" i="21"/>
  <c r="D1831" i="21"/>
  <c r="F1830" i="21"/>
  <c r="F1831" i="21"/>
  <c r="D1832" i="21"/>
  <c r="E1831" i="21"/>
  <c r="D1833" i="21"/>
  <c r="F1832" i="21"/>
  <c r="E1832" i="21"/>
  <c r="F1833" i="21"/>
  <c r="D1834" i="21"/>
  <c r="E1833" i="21"/>
  <c r="D1835" i="21"/>
  <c r="E1834" i="21"/>
  <c r="F1834" i="21"/>
  <c r="E1835" i="21"/>
  <c r="D1836" i="21"/>
  <c r="F1835" i="21"/>
  <c r="D1837" i="21"/>
  <c r="F1836" i="21"/>
  <c r="E1836" i="21"/>
  <c r="F1837" i="21"/>
  <c r="D1838" i="21"/>
  <c r="E1837" i="21"/>
  <c r="E1838" i="21"/>
  <c r="F1838" i="21"/>
  <c r="D1839" i="21"/>
  <c r="E1839" i="21"/>
  <c r="D1840" i="21"/>
  <c r="F1839" i="21"/>
  <c r="E1840" i="21"/>
  <c r="F1840" i="21"/>
  <c r="D1841" i="21"/>
  <c r="F1841" i="21"/>
  <c r="E1841" i="21"/>
  <c r="D1842" i="21"/>
  <c r="F1842" i="21"/>
  <c r="E1842" i="21"/>
  <c r="D1843" i="21"/>
  <c r="D1844" i="21"/>
  <c r="E1843" i="21"/>
  <c r="F1843" i="21"/>
  <c r="E1844" i="21"/>
  <c r="D1845" i="21"/>
  <c r="F1844" i="21"/>
  <c r="F1845" i="21"/>
  <c r="D1846" i="21"/>
  <c r="E1845" i="21"/>
  <c r="F1846" i="21"/>
  <c r="D1847" i="21"/>
  <c r="E1846" i="21"/>
  <c r="F1847" i="21"/>
  <c r="E1847" i="21"/>
  <c r="D1848" i="21"/>
  <c r="D1849" i="21"/>
  <c r="F1848" i="21"/>
  <c r="E1848" i="21"/>
  <c r="F1849" i="21"/>
  <c r="D1850" i="21"/>
  <c r="E1849" i="21"/>
  <c r="F1850" i="21"/>
  <c r="D1851" i="21"/>
  <c r="E1850" i="21"/>
  <c r="F1851" i="21"/>
  <c r="E1851" i="21"/>
  <c r="D1852" i="21"/>
  <c r="F1852" i="21"/>
  <c r="D1853" i="21"/>
  <c r="E1852" i="21"/>
  <c r="F1853" i="21"/>
  <c r="D1854" i="21"/>
  <c r="E1853" i="21"/>
  <c r="E1854" i="21"/>
  <c r="D1855" i="21"/>
  <c r="F1854" i="21"/>
  <c r="F1855" i="21"/>
  <c r="E1855" i="21"/>
  <c r="D1856" i="21"/>
  <c r="D1857" i="21"/>
  <c r="F1856" i="21"/>
  <c r="E1856" i="21"/>
  <c r="F1857" i="21"/>
  <c r="D1858" i="21"/>
  <c r="E1857" i="21"/>
  <c r="F1858" i="21"/>
  <c r="D1859" i="21"/>
  <c r="E1858" i="21"/>
  <c r="F1859" i="21"/>
  <c r="D1860" i="21"/>
  <c r="E1859" i="21"/>
  <c r="F1860" i="21"/>
  <c r="D1861" i="21"/>
  <c r="E1860" i="21"/>
  <c r="F1861" i="21"/>
  <c r="D1862" i="21"/>
  <c r="E1861" i="21"/>
  <c r="F1862" i="21"/>
  <c r="D1863" i="21"/>
  <c r="E1862" i="21"/>
  <c r="F1863" i="21"/>
  <c r="E1863" i="21"/>
  <c r="D1864" i="21"/>
  <c r="D1865" i="21"/>
  <c r="E1864" i="21"/>
  <c r="F1864" i="21"/>
  <c r="E1865" i="21"/>
  <c r="D1866" i="21"/>
  <c r="F1865" i="21"/>
  <c r="E1866" i="21"/>
  <c r="D1867" i="21"/>
  <c r="F1866" i="21"/>
  <c r="D1868" i="21"/>
  <c r="F1867" i="21"/>
  <c r="E1867" i="21"/>
  <c r="E1868" i="21"/>
  <c r="F1868" i="21"/>
  <c r="D1869" i="21"/>
  <c r="F1869" i="21"/>
  <c r="D1870" i="21"/>
  <c r="E1869" i="21"/>
  <c r="E1870" i="21"/>
  <c r="F1870" i="21"/>
  <c r="D1871" i="21"/>
  <c r="D1872" i="21"/>
  <c r="F1871" i="21"/>
  <c r="E1871" i="21"/>
  <c r="F1872" i="21"/>
  <c r="D1873" i="21"/>
  <c r="E1872" i="21"/>
  <c r="D1874" i="21"/>
  <c r="E1873" i="21"/>
  <c r="F1873" i="21"/>
  <c r="D1875" i="21"/>
  <c r="F1874" i="21"/>
  <c r="E1874" i="21"/>
  <c r="D1876" i="21"/>
  <c r="F1875" i="21"/>
  <c r="E1875" i="21"/>
  <c r="F1876" i="21"/>
  <c r="E1876" i="21"/>
  <c r="D1877" i="21"/>
  <c r="E1877" i="21"/>
  <c r="F1877" i="21"/>
  <c r="D1878" i="21"/>
  <c r="F1878" i="21"/>
  <c r="E1878" i="21"/>
  <c r="D1879" i="21"/>
  <c r="F1879" i="21"/>
  <c r="E1879" i="21"/>
  <c r="D1880" i="21"/>
  <c r="D1881" i="21"/>
  <c r="E1880" i="21"/>
  <c r="F1880" i="21"/>
  <c r="F1881" i="21"/>
  <c r="D1882" i="21"/>
  <c r="E1881" i="21"/>
  <c r="E1882" i="21"/>
  <c r="F1882" i="21"/>
  <c r="D1883" i="21"/>
  <c r="D1884" i="21"/>
  <c r="E1883" i="21"/>
  <c r="F1883" i="21"/>
  <c r="E1884" i="21"/>
  <c r="D1885" i="21"/>
  <c r="F1884" i="21"/>
  <c r="E1885" i="21"/>
  <c r="F1885" i="21"/>
  <c r="D1886" i="21"/>
  <c r="E1886" i="21"/>
  <c r="D1887" i="21"/>
  <c r="F1886" i="21"/>
  <c r="D1888" i="21"/>
  <c r="F1887" i="21"/>
  <c r="E1887" i="21"/>
  <c r="D1889" i="21"/>
  <c r="E1888" i="21"/>
  <c r="F1888" i="21"/>
  <c r="E1889" i="21"/>
  <c r="F1889" i="21"/>
  <c r="D1890" i="21"/>
  <c r="F1890" i="21"/>
  <c r="E1890" i="21"/>
  <c r="D1891" i="21"/>
  <c r="F1891" i="21"/>
  <c r="E1891" i="21"/>
  <c r="D1892" i="21"/>
  <c r="F1892" i="21"/>
  <c r="E1892" i="21"/>
  <c r="D1893" i="21"/>
  <c r="E1893" i="21"/>
  <c r="F1893" i="21"/>
  <c r="D1894" i="21"/>
  <c r="E1894" i="21"/>
  <c r="D1895" i="21"/>
  <c r="F1894" i="21"/>
  <c r="E1895" i="21"/>
  <c r="D1896" i="21"/>
  <c r="F1895" i="21"/>
  <c r="D1897" i="21"/>
  <c r="E1896" i="21"/>
  <c r="F1896" i="21"/>
  <c r="D1898" i="21"/>
  <c r="E1897" i="21"/>
  <c r="F1897" i="21"/>
  <c r="E1898" i="21"/>
  <c r="F1898" i="21"/>
  <c r="D1899" i="21"/>
  <c r="D1900" i="21"/>
  <c r="F1899" i="21"/>
  <c r="E1899" i="21"/>
  <c r="E1900" i="21"/>
  <c r="F1900" i="21"/>
  <c r="D1901" i="21"/>
  <c r="E1901" i="21"/>
  <c r="D1902" i="21"/>
  <c r="F1901" i="21"/>
  <c r="E1902" i="21"/>
  <c r="F1902" i="21"/>
  <c r="D1903" i="21"/>
  <c r="D1904" i="21"/>
  <c r="E1903" i="21"/>
  <c r="F1903" i="21"/>
  <c r="F1904" i="21"/>
  <c r="D1905" i="21"/>
  <c r="E1904" i="21"/>
  <c r="E1905" i="21"/>
  <c r="D1906" i="21"/>
  <c r="F1905" i="21"/>
  <c r="E1906" i="21"/>
  <c r="F1906" i="21"/>
  <c r="D1907" i="21"/>
  <c r="D1908" i="21"/>
  <c r="E1907" i="21"/>
  <c r="F1907" i="21"/>
  <c r="F1908" i="21"/>
  <c r="E1908" i="21"/>
  <c r="D1909" i="21"/>
  <c r="D1910" i="21"/>
  <c r="E1909" i="21"/>
  <c r="F1909" i="21"/>
  <c r="D1911" i="21"/>
  <c r="E1910" i="21"/>
  <c r="F1910" i="21"/>
  <c r="D1912" i="21"/>
  <c r="F1911" i="21"/>
  <c r="E1911" i="21"/>
  <c r="D1913" i="21"/>
  <c r="E1912" i="21"/>
  <c r="F1912" i="21"/>
  <c r="E1913" i="21"/>
  <c r="F1913" i="21"/>
  <c r="D1914" i="21"/>
  <c r="E1914" i="21"/>
  <c r="F1914" i="21"/>
  <c r="D1915" i="21"/>
  <c r="D1916" i="21"/>
  <c r="F1915" i="21"/>
  <c r="E1915" i="21"/>
  <c r="D1917" i="21"/>
  <c r="E1916" i="21"/>
  <c r="F1916" i="21"/>
  <c r="D1918" i="21"/>
  <c r="F1917" i="21"/>
  <c r="E1917" i="21"/>
  <c r="D1919" i="21"/>
  <c r="E1918" i="21"/>
  <c r="F1918" i="21"/>
  <c r="F1919" i="21"/>
  <c r="E1919" i="21"/>
  <c r="D1920" i="21"/>
  <c r="D1921" i="21"/>
  <c r="F1920" i="21"/>
  <c r="E1920" i="21"/>
  <c r="F1921" i="21"/>
  <c r="E1921" i="21"/>
  <c r="D1922" i="21"/>
  <c r="E1922" i="21"/>
  <c r="F1922" i="21"/>
  <c r="D1923" i="21"/>
  <c r="F1923" i="21"/>
  <c r="D1924" i="21"/>
  <c r="E1923" i="21"/>
  <c r="F1924" i="21"/>
  <c r="D1925" i="21"/>
  <c r="E1924" i="21"/>
  <c r="D1926" i="21"/>
  <c r="E1925" i="21"/>
  <c r="F1925" i="21"/>
  <c r="D1927" i="21"/>
  <c r="F1926" i="21"/>
  <c r="E1926" i="21"/>
  <c r="F1927" i="21"/>
  <c r="E1927" i="21"/>
  <c r="D1928" i="21"/>
  <c r="E1928" i="21"/>
  <c r="D1929" i="21"/>
  <c r="F1928" i="21"/>
  <c r="F1929" i="21"/>
  <c r="E1929" i="21"/>
  <c r="D1930" i="21"/>
  <c r="E1930" i="21"/>
  <c r="F1930" i="21"/>
  <c r="D1931" i="21"/>
  <c r="E1931" i="21"/>
  <c r="D1932" i="21"/>
  <c r="F1931" i="21"/>
  <c r="F1932" i="21"/>
  <c r="D1933" i="21"/>
  <c r="E1932" i="21"/>
  <c r="F1933" i="21"/>
  <c r="D1934" i="21"/>
  <c r="E1933" i="21"/>
  <c r="D1935" i="21"/>
  <c r="F1934" i="21"/>
  <c r="E1934" i="21"/>
  <c r="F1935" i="21"/>
  <c r="E1935" i="21"/>
  <c r="D1936" i="21"/>
  <c r="D1937" i="21"/>
  <c r="F1936" i="21"/>
  <c r="E1936" i="21"/>
  <c r="F1937" i="21"/>
  <c r="E1937" i="21"/>
  <c r="D1938" i="21"/>
  <c r="E1938" i="21"/>
  <c r="F1938" i="21"/>
  <c r="D1939" i="21"/>
  <c r="F1939" i="21"/>
  <c r="D1940" i="21"/>
  <c r="E1939" i="21"/>
  <c r="D1941" i="21"/>
  <c r="E1940" i="21"/>
  <c r="F1940" i="21"/>
  <c r="F1941" i="21"/>
  <c r="D1942" i="21"/>
  <c r="E1941" i="21"/>
  <c r="F1942" i="21"/>
  <c r="E1942" i="21"/>
  <c r="D1943" i="21"/>
  <c r="F1943" i="21"/>
  <c r="D1944" i="21"/>
  <c r="E1943" i="21"/>
  <c r="E1944" i="21"/>
  <c r="F1944" i="21"/>
  <c r="D1945" i="21"/>
  <c r="E1945" i="21"/>
  <c r="F1945" i="21"/>
  <c r="D1946" i="21"/>
  <c r="D1947" i="21"/>
  <c r="E1946" i="21"/>
  <c r="F1946" i="21"/>
  <c r="F1947" i="21"/>
  <c r="D1948" i="21"/>
  <c r="E1947" i="21"/>
  <c r="D1949" i="21"/>
  <c r="E1948" i="21"/>
  <c r="F1948" i="21"/>
  <c r="E1949" i="21"/>
  <c r="F1949" i="21"/>
  <c r="D1950" i="21"/>
  <c r="D1951" i="21"/>
  <c r="E1950" i="21"/>
  <c r="F1950" i="21"/>
  <c r="F1951" i="21"/>
  <c r="D1952" i="21"/>
  <c r="E1951" i="21"/>
  <c r="D1953" i="21"/>
  <c r="F1952" i="21"/>
  <c r="E1952" i="21"/>
  <c r="F1953" i="21"/>
  <c r="D1954" i="21"/>
  <c r="E1953" i="21"/>
  <c r="E1954" i="21"/>
  <c r="D1955" i="21"/>
  <c r="F1954" i="21"/>
  <c r="E1955" i="21"/>
  <c r="F1955" i="21"/>
  <c r="D1956" i="21"/>
  <c r="E1956" i="21"/>
  <c r="D1957" i="21"/>
  <c r="F1956" i="21"/>
  <c r="D1958" i="21"/>
  <c r="E1957" i="21"/>
  <c r="F1957" i="21"/>
  <c r="F1958" i="21"/>
  <c r="E1958" i="21"/>
  <c r="D1959" i="21"/>
  <c r="D1960" i="21"/>
  <c r="F1959" i="21"/>
  <c r="E1959" i="21"/>
  <c r="D1961" i="21"/>
  <c r="E1960" i="21"/>
  <c r="F1960" i="21"/>
  <c r="E1961" i="21"/>
  <c r="D1962" i="21"/>
  <c r="F1961" i="21"/>
  <c r="E1962" i="21"/>
  <c r="F1962" i="21"/>
  <c r="D1963" i="21"/>
  <c r="D1964" i="21"/>
  <c r="E1963" i="21"/>
  <c r="F1963" i="21"/>
  <c r="D1965" i="21"/>
  <c r="F1964" i="21"/>
  <c r="E1964" i="21"/>
  <c r="D1966" i="21"/>
  <c r="E1965" i="21"/>
  <c r="F1965" i="21"/>
  <c r="D1967" i="21"/>
  <c r="E1966" i="21"/>
  <c r="F1966" i="21"/>
  <c r="E1967" i="21"/>
  <c r="D1968" i="21"/>
  <c r="F1967" i="21"/>
  <c r="D1969" i="21"/>
  <c r="F1968" i="21"/>
  <c r="E1968" i="21"/>
  <c r="F1969" i="21"/>
  <c r="E1969" i="21"/>
  <c r="D1970" i="21"/>
  <c r="E1970" i="21"/>
  <c r="F1970" i="21"/>
  <c r="D1971" i="21"/>
  <c r="F1971" i="21"/>
  <c r="D1972" i="21"/>
  <c r="E1971" i="21"/>
  <c r="E1972" i="21"/>
  <c r="D1973" i="21"/>
  <c r="F1972" i="21"/>
  <c r="D1974" i="21"/>
  <c r="E1973" i="21"/>
  <c r="F1973" i="21"/>
  <c r="E1974" i="21"/>
  <c r="D1975" i="21"/>
  <c r="F1974" i="21"/>
  <c r="D1976" i="21"/>
  <c r="E1975" i="21"/>
  <c r="F1975" i="21"/>
  <c r="D1977" i="21"/>
  <c r="F1976" i="21"/>
  <c r="E1976" i="21"/>
  <c r="E1977" i="21"/>
  <c r="F1977" i="21"/>
  <c r="D1978" i="21"/>
  <c r="E1978" i="21"/>
  <c r="F1978" i="21"/>
  <c r="D1979" i="21"/>
  <c r="E1979" i="21"/>
  <c r="D1980" i="21"/>
  <c r="F1979" i="21"/>
  <c r="E1980" i="21"/>
  <c r="F1980" i="21"/>
  <c r="D1981" i="21"/>
  <c r="D1982" i="21"/>
  <c r="E1981" i="21"/>
  <c r="F1981" i="21"/>
  <c r="F1982" i="21"/>
  <c r="E1982" i="21"/>
  <c r="D1983" i="21"/>
  <c r="D1984" i="21"/>
  <c r="E1983" i="21"/>
  <c r="F1983" i="21"/>
  <c r="D1985" i="21"/>
  <c r="E1984" i="21"/>
  <c r="F1984" i="21"/>
  <c r="F1985" i="21"/>
  <c r="E1985" i="21"/>
  <c r="D1986" i="21"/>
  <c r="F1986" i="21"/>
  <c r="E1986" i="21"/>
  <c r="D1987" i="21"/>
  <c r="D1988" i="21"/>
  <c r="E1987" i="21"/>
  <c r="F1987" i="21"/>
  <c r="D1989" i="21"/>
  <c r="F1988" i="21"/>
  <c r="E1988" i="21"/>
  <c r="D1990" i="21"/>
  <c r="E1989" i="21"/>
  <c r="F1989" i="21"/>
  <c r="F1990" i="21"/>
  <c r="E1990" i="21"/>
  <c r="D1991" i="21"/>
  <c r="F1991" i="21"/>
  <c r="D1992" i="21"/>
  <c r="E1991" i="21"/>
  <c r="D1993" i="21"/>
  <c r="F1992" i="21"/>
  <c r="E1992" i="21"/>
  <c r="F1993" i="21"/>
  <c r="E1993" i="21"/>
  <c r="D1994" i="21"/>
  <c r="D1995" i="21"/>
  <c r="E1994" i="21"/>
  <c r="F1994" i="21"/>
  <c r="E1995" i="21"/>
  <c r="D1996" i="21"/>
  <c r="F1995" i="21"/>
  <c r="D1997" i="21"/>
  <c r="E1996" i="21"/>
  <c r="F1996" i="21"/>
  <c r="F1997" i="21"/>
  <c r="D1998" i="21"/>
  <c r="E1997" i="21"/>
  <c r="D1999" i="21"/>
  <c r="E1998" i="21"/>
  <c r="F1998" i="21"/>
  <c r="E1999" i="21"/>
  <c r="D2000" i="21"/>
  <c r="F1999" i="21"/>
  <c r="D2001" i="21"/>
  <c r="E2000" i="21"/>
  <c r="F2000" i="21"/>
  <c r="F2001" i="21"/>
  <c r="E2001" i="21"/>
  <c r="D2002" i="21"/>
  <c r="E2002" i="21"/>
  <c r="D2003" i="21"/>
  <c r="F2002" i="21"/>
  <c r="F2003" i="21"/>
  <c r="D2004" i="21"/>
  <c r="E2003" i="21"/>
  <c r="F2004" i="21"/>
  <c r="E2004" i="21"/>
  <c r="D2005" i="21"/>
  <c r="D2006" i="21"/>
  <c r="E2005" i="21"/>
  <c r="F2005" i="21"/>
  <c r="D2007" i="21"/>
  <c r="F2006" i="21"/>
  <c r="E2006" i="21"/>
  <c r="E2007" i="21"/>
  <c r="F2007" i="21"/>
  <c r="D2008" i="21"/>
  <c r="E2008" i="21"/>
  <c r="D2009" i="21"/>
  <c r="F2008" i="21"/>
  <c r="E2009" i="21"/>
  <c r="F2009" i="21"/>
  <c r="D2010" i="21"/>
  <c r="F2010" i="21"/>
  <c r="D2011" i="21"/>
  <c r="E2010" i="21"/>
  <c r="F2011" i="21"/>
  <c r="D2012" i="21"/>
  <c r="E2011" i="21"/>
  <c r="D2013" i="21"/>
  <c r="E2012" i="21"/>
  <c r="F2012" i="21"/>
  <c r="D2014" i="21"/>
  <c r="E2013" i="21"/>
  <c r="F2013" i="21"/>
  <c r="F2014" i="21"/>
  <c r="D2015" i="21"/>
  <c r="E2014" i="21"/>
  <c r="D2016" i="21"/>
  <c r="E2015" i="21"/>
  <c r="F2015" i="21"/>
  <c r="D2017" i="21"/>
  <c r="F2016" i="21"/>
  <c r="E2016" i="21"/>
  <c r="D2018" i="21"/>
  <c r="F2017" i="21"/>
  <c r="E2017" i="21"/>
  <c r="E2018" i="21"/>
  <c r="D2019" i="21"/>
  <c r="F2018" i="21"/>
  <c r="F2019" i="21"/>
  <c r="E2019" i="21"/>
  <c r="D2020" i="21"/>
  <c r="E2020" i="21"/>
  <c r="F2020" i="21"/>
  <c r="D2021" i="21"/>
  <c r="D2022" i="21"/>
  <c r="E2021" i="21"/>
  <c r="F2021" i="21"/>
  <c r="E2022" i="21"/>
  <c r="D2023" i="21"/>
  <c r="F2022" i="21"/>
  <c r="F2023" i="21"/>
  <c r="D2024" i="21"/>
  <c r="E2023" i="21"/>
  <c r="F2024" i="21"/>
  <c r="E2024" i="21"/>
  <c r="D2025" i="21"/>
  <c r="F2025" i="21"/>
  <c r="D2026" i="21"/>
  <c r="E2025" i="21"/>
  <c r="F2026" i="21"/>
  <c r="D2027" i="21"/>
  <c r="E2026" i="21"/>
  <c r="D2028" i="21"/>
  <c r="E2027" i="21"/>
  <c r="F2027" i="21"/>
  <c r="E2028" i="21"/>
  <c r="F2028" i="21"/>
  <c r="D2029" i="21"/>
  <c r="D2030" i="21"/>
  <c r="E2029" i="21"/>
  <c r="F2029" i="21"/>
  <c r="F2030" i="21"/>
  <c r="D2031" i="21"/>
  <c r="E2030" i="21"/>
  <c r="D2032" i="21"/>
  <c r="F2031" i="21"/>
  <c r="E2031" i="21"/>
  <c r="E2032" i="21"/>
  <c r="D2033" i="21"/>
  <c r="F2032" i="21"/>
  <c r="E2033" i="21"/>
  <c r="F2033" i="21"/>
  <c r="D2034" i="21"/>
  <c r="F2034" i="21"/>
  <c r="D2035" i="21"/>
  <c r="E2034" i="21"/>
  <c r="D2036" i="21"/>
  <c r="E2035" i="21"/>
  <c r="F2035" i="21"/>
  <c r="E2036" i="21"/>
  <c r="F2036" i="21"/>
  <c r="D2037" i="21"/>
  <c r="D2038" i="21"/>
  <c r="F2037" i="21"/>
  <c r="E2037" i="21"/>
  <c r="F2038" i="21"/>
  <c r="E2038" i="21"/>
  <c r="D2039" i="21"/>
  <c r="E2039" i="21"/>
  <c r="D2040" i="21"/>
  <c r="F2039" i="21"/>
  <c r="F2040" i="21"/>
  <c r="D2041" i="21"/>
  <c r="E2040" i="21"/>
  <c r="D2042" i="21"/>
  <c r="E2041" i="21"/>
  <c r="F2041" i="21"/>
  <c r="F2042" i="21"/>
  <c r="E2042" i="21"/>
  <c r="D2043" i="21"/>
  <c r="E2043" i="21"/>
  <c r="F2043" i="21"/>
  <c r="D2044" i="21"/>
  <c r="E2044" i="21"/>
  <c r="F2044" i="21"/>
  <c r="D2045" i="21"/>
  <c r="F2045" i="21"/>
  <c r="E2045" i="21"/>
  <c r="D2046" i="21"/>
  <c r="D2047" i="21"/>
  <c r="E2046" i="21"/>
  <c r="F2046" i="21"/>
  <c r="D2048" i="21"/>
  <c r="E2047" i="21"/>
  <c r="F2047" i="21"/>
  <c r="F2048" i="21"/>
  <c r="E2048" i="21"/>
  <c r="D2049" i="21"/>
  <c r="F2049" i="21"/>
  <c r="E2049" i="21"/>
  <c r="D2050" i="21"/>
  <c r="E2050" i="21"/>
  <c r="D2051" i="21"/>
  <c r="F2050" i="21"/>
  <c r="F2051" i="21"/>
  <c r="D2052" i="21"/>
  <c r="E2051" i="21"/>
  <c r="E2052" i="21"/>
  <c r="D2053" i="21"/>
  <c r="F2052" i="21"/>
  <c r="F2053" i="21"/>
  <c r="E2053" i="21"/>
  <c r="D2054" i="21"/>
  <c r="D2055" i="21"/>
  <c r="F2054" i="21"/>
  <c r="E2054" i="21"/>
  <c r="F2055" i="21"/>
  <c r="D2056" i="21"/>
  <c r="E2055" i="21"/>
  <c r="F2056" i="21"/>
  <c r="E2056" i="21"/>
  <c r="D2057" i="21"/>
  <c r="F2057" i="21"/>
  <c r="D2058" i="21"/>
  <c r="E2057" i="21"/>
  <c r="F2058" i="21"/>
  <c r="E2058" i="21"/>
  <c r="D2059" i="21"/>
  <c r="D2060" i="21"/>
  <c r="F2059" i="21"/>
  <c r="E2059" i="21"/>
  <c r="F2060" i="21"/>
  <c r="D2061" i="21"/>
  <c r="E2060" i="21"/>
  <c r="F2061" i="21"/>
  <c r="E2061" i="21"/>
  <c r="D2062" i="21"/>
  <c r="E2062" i="21"/>
  <c r="F2062" i="21"/>
  <c r="D2063" i="21"/>
  <c r="F2063" i="21"/>
  <c r="E2063" i="21"/>
  <c r="D2064" i="21"/>
  <c r="E2064" i="21"/>
  <c r="F2064" i="21"/>
  <c r="D2065" i="21"/>
  <c r="E2065" i="21"/>
  <c r="D2066" i="21"/>
  <c r="F2065" i="21"/>
  <c r="D2067" i="21"/>
  <c r="F2066" i="21"/>
  <c r="E2066" i="21"/>
  <c r="F2067" i="21"/>
  <c r="D2068" i="21"/>
  <c r="E2067" i="21"/>
  <c r="F2068" i="21"/>
  <c r="D2069" i="21"/>
  <c r="E2068" i="21"/>
  <c r="F2069" i="21"/>
  <c r="D2070" i="21"/>
  <c r="E2069" i="21"/>
  <c r="D2071" i="21"/>
  <c r="E2070" i="21"/>
  <c r="F2070" i="21"/>
  <c r="D2072" i="21"/>
  <c r="E2071" i="21"/>
  <c r="F2071" i="21"/>
  <c r="F2072" i="21"/>
  <c r="D2073" i="21"/>
  <c r="E2072" i="21"/>
  <c r="D2074" i="21"/>
  <c r="F2073" i="21"/>
  <c r="E2073" i="21"/>
  <c r="E2074" i="21"/>
  <c r="D2075" i="21"/>
  <c r="F2074" i="21"/>
  <c r="D2076" i="21"/>
  <c r="E2075" i="21"/>
  <c r="F2075" i="21"/>
  <c r="F2076" i="21"/>
  <c r="D2077" i="21"/>
  <c r="E2076" i="21"/>
  <c r="F2077" i="21"/>
  <c r="E2077" i="21"/>
  <c r="D2078" i="21"/>
  <c r="E2078" i="21"/>
  <c r="F2078" i="21"/>
  <c r="D2079" i="21"/>
  <c r="D2080" i="21"/>
  <c r="F2079" i="21"/>
  <c r="E2079" i="21"/>
  <c r="F2080" i="21"/>
  <c r="D2081" i="21"/>
  <c r="E2080" i="21"/>
  <c r="F2081" i="21"/>
  <c r="E2081" i="21"/>
  <c r="D2082" i="21"/>
  <c r="D2083" i="21"/>
  <c r="E2082" i="21"/>
  <c r="F2082" i="21"/>
  <c r="D2084" i="21"/>
  <c r="F2083" i="21"/>
  <c r="E2083" i="21"/>
  <c r="E2084" i="21"/>
  <c r="D2085" i="21"/>
  <c r="F2084" i="21"/>
  <c r="E2085" i="21"/>
  <c r="F2085" i="21"/>
  <c r="D2086" i="21"/>
  <c r="F2086" i="21"/>
  <c r="D2087" i="21"/>
  <c r="E2086" i="21"/>
  <c r="E2087" i="21"/>
  <c r="D2088" i="21"/>
  <c r="F2087" i="21"/>
  <c r="E2088" i="21"/>
  <c r="F2088" i="21"/>
  <c r="D2089" i="21"/>
  <c r="E2089" i="21"/>
  <c r="F2089" i="21"/>
  <c r="D2090" i="21"/>
  <c r="E2090" i="21"/>
  <c r="D2091" i="21"/>
  <c r="F2090" i="21"/>
  <c r="F2091" i="21"/>
  <c r="D2092" i="21"/>
  <c r="E2091" i="21"/>
  <c r="F2092" i="21"/>
  <c r="E2092" i="21"/>
  <c r="D2093" i="21"/>
  <c r="E2093" i="21"/>
  <c r="F2093" i="21"/>
  <c r="D2094" i="21"/>
  <c r="D2095" i="21"/>
  <c r="F2094" i="21"/>
  <c r="E2094" i="21"/>
  <c r="F2095" i="21"/>
  <c r="D2096" i="21"/>
  <c r="E2095" i="21"/>
  <c r="E2096" i="21"/>
  <c r="D2097" i="21"/>
  <c r="F2096" i="21"/>
  <c r="F2097" i="21"/>
  <c r="E2097" i="21"/>
  <c r="D2098" i="21"/>
  <c r="F2098" i="21"/>
  <c r="E2098" i="21"/>
  <c r="D2099" i="21"/>
  <c r="D2100" i="21"/>
  <c r="E2099" i="21"/>
  <c r="F2099" i="21"/>
  <c r="E2100" i="21"/>
  <c r="D2101" i="21"/>
  <c r="F2100" i="21"/>
  <c r="E2101" i="21"/>
  <c r="D2102" i="21"/>
  <c r="F2101" i="21"/>
  <c r="D2103" i="21"/>
  <c r="F2102" i="21"/>
  <c r="E2102" i="21"/>
  <c r="E2103" i="21"/>
  <c r="D2104" i="21"/>
  <c r="F2103" i="21"/>
  <c r="E2104" i="21"/>
  <c r="D2105" i="21"/>
  <c r="F2104" i="21"/>
  <c r="D2106" i="21"/>
  <c r="E2105" i="21"/>
  <c r="F2105" i="21"/>
  <c r="D2107" i="21"/>
  <c r="F2106" i="21"/>
  <c r="E2106" i="21"/>
  <c r="D2108" i="21"/>
  <c r="E2107" i="21"/>
  <c r="F2107" i="21"/>
  <c r="F2108" i="21"/>
  <c r="D2109" i="21"/>
  <c r="E2108" i="21"/>
  <c r="F2109" i="21"/>
  <c r="D2110" i="21"/>
  <c r="E2109" i="21"/>
  <c r="E2110" i="21"/>
  <c r="F2110" i="21"/>
  <c r="D2111" i="21"/>
  <c r="D2112" i="21"/>
  <c r="F2111" i="21"/>
  <c r="E2111" i="21"/>
  <c r="E2112" i="21"/>
  <c r="D2113" i="21"/>
  <c r="F2112" i="21"/>
  <c r="D2114" i="21"/>
  <c r="E2113" i="21"/>
  <c r="F2113" i="21"/>
  <c r="E2114" i="21"/>
  <c r="D2115" i="21"/>
  <c r="F2114" i="21"/>
  <c r="F2115" i="21"/>
  <c r="D2116" i="21"/>
  <c r="E2115" i="21"/>
  <c r="F2116" i="21"/>
  <c r="D2117" i="21"/>
  <c r="E2116" i="21"/>
  <c r="F2117" i="21"/>
  <c r="E2117" i="21"/>
  <c r="D2118" i="21"/>
  <c r="D2119" i="21"/>
  <c r="F2118" i="21"/>
  <c r="E2118" i="21"/>
  <c r="F2119" i="21"/>
  <c r="D2120" i="21"/>
  <c r="E2119" i="21"/>
  <c r="E2120" i="21"/>
  <c r="F2120" i="21"/>
  <c r="D2121" i="21"/>
  <c r="D2122" i="21"/>
  <c r="F2121" i="21"/>
  <c r="E2121" i="21"/>
  <c r="E2122" i="21"/>
  <c r="F2122" i="21"/>
  <c r="D2123" i="21"/>
  <c r="D2124" i="21"/>
  <c r="F2123" i="21"/>
  <c r="E2123" i="21"/>
  <c r="E2124" i="21"/>
  <c r="F2124" i="21"/>
  <c r="D2125" i="21"/>
  <c r="D2126" i="21"/>
  <c r="F2125" i="21"/>
  <c r="E2125" i="21"/>
  <c r="D2127" i="21"/>
  <c r="E2126" i="21"/>
  <c r="F2126" i="21"/>
  <c r="E2127" i="21"/>
  <c r="F2127" i="21"/>
  <c r="D2128" i="21"/>
  <c r="E2128" i="21"/>
  <c r="F2128" i="21"/>
  <c r="D2129" i="21"/>
  <c r="F2129" i="21"/>
  <c r="E2129" i="21"/>
  <c r="D2130" i="21"/>
  <c r="F2130" i="21"/>
  <c r="D2131" i="21"/>
  <c r="E2130" i="21"/>
  <c r="D2132" i="21"/>
  <c r="F2131" i="21"/>
  <c r="E2131" i="21"/>
  <c r="F2132" i="21"/>
  <c r="E2132" i="21"/>
  <c r="D2133" i="21"/>
  <c r="D2134" i="21"/>
  <c r="F2133" i="21"/>
  <c r="E2133" i="21"/>
  <c r="D2135" i="21"/>
  <c r="F2134" i="21"/>
  <c r="E2134" i="21"/>
  <c r="D2136" i="21"/>
  <c r="F2135" i="21"/>
  <c r="E2135" i="21"/>
  <c r="E2136" i="21"/>
  <c r="F2136" i="21"/>
  <c r="D2137" i="21"/>
  <c r="E2137" i="21"/>
  <c r="F2137" i="21"/>
  <c r="D2138" i="21"/>
  <c r="F2138" i="21"/>
  <c r="D2139" i="21"/>
  <c r="E2138" i="21"/>
  <c r="D2140" i="21"/>
  <c r="E2139" i="21"/>
  <c r="F2139" i="21"/>
  <c r="F2140" i="21"/>
  <c r="E2140" i="21"/>
  <c r="D2141" i="21"/>
  <c r="E2141" i="21"/>
  <c r="D2142" i="21"/>
  <c r="F2141" i="21"/>
  <c r="D2143" i="21"/>
  <c r="F2142" i="21"/>
  <c r="E2142" i="21"/>
  <c r="D2144" i="21"/>
  <c r="F2143" i="21"/>
  <c r="E2143" i="21"/>
  <c r="D2145" i="21"/>
  <c r="F2144" i="21"/>
  <c r="E2144" i="21"/>
  <c r="D2146" i="21"/>
  <c r="F2145" i="21"/>
  <c r="E2145" i="21"/>
  <c r="E2146" i="21"/>
  <c r="D2147" i="21"/>
  <c r="F2146" i="21"/>
  <c r="F2147" i="21"/>
  <c r="D2148" i="21"/>
  <c r="E2147" i="21"/>
  <c r="D2149" i="21"/>
  <c r="F2148" i="21"/>
  <c r="E2148" i="21"/>
  <c r="F2149" i="21"/>
  <c r="D2150" i="21"/>
  <c r="E2149" i="21"/>
  <c r="F2150" i="21"/>
  <c r="D2151" i="21"/>
  <c r="E2150" i="21"/>
  <c r="D2152" i="21"/>
  <c r="E2151" i="21"/>
  <c r="F2151" i="21"/>
  <c r="D2153" i="21"/>
  <c r="F2152" i="21"/>
  <c r="E2152" i="21"/>
  <c r="F2153" i="21"/>
  <c r="D2154" i="21"/>
  <c r="E2153" i="21"/>
  <c r="E2154" i="21"/>
  <c r="D2155" i="21"/>
  <c r="F2154" i="21"/>
  <c r="D2156" i="21"/>
  <c r="E2155" i="21"/>
  <c r="F2155" i="21"/>
  <c r="F2156" i="21"/>
  <c r="D2157" i="21"/>
  <c r="E2156" i="21"/>
  <c r="E2157" i="21"/>
  <c r="D2158" i="21"/>
  <c r="F2157" i="21"/>
  <c r="F2158" i="21"/>
  <c r="E2158" i="21"/>
  <c r="D2159" i="21"/>
  <c r="E2159" i="21"/>
  <c r="F2159" i="21"/>
  <c r="D2160" i="21"/>
  <c r="F2160" i="21"/>
  <c r="D2161" i="21"/>
  <c r="E2160" i="21"/>
  <c r="E2161" i="21"/>
  <c r="D2162" i="21"/>
  <c r="F2161" i="21"/>
  <c r="D2163" i="21"/>
  <c r="E2162" i="21"/>
  <c r="F2162" i="21"/>
  <c r="D2164" i="21"/>
  <c r="E2163" i="21"/>
  <c r="F2163" i="21"/>
  <c r="E2164" i="21"/>
  <c r="F2164" i="21"/>
  <c r="D2165" i="21"/>
  <c r="E2165" i="21"/>
  <c r="D2166" i="21"/>
  <c r="F2165" i="21"/>
  <c r="E2166" i="21"/>
  <c r="F2166" i="21"/>
  <c r="D2167" i="21"/>
  <c r="E2167" i="21"/>
  <c r="F2167" i="21"/>
  <c r="D2168" i="21"/>
  <c r="F2168" i="21"/>
  <c r="D2169" i="21"/>
  <c r="E2168" i="21"/>
  <c r="D2170" i="21"/>
  <c r="E2169" i="21"/>
  <c r="F2169" i="21"/>
  <c r="E2170" i="21"/>
  <c r="D2171" i="21"/>
  <c r="F2170" i="21"/>
  <c r="D2172" i="21"/>
  <c r="E2171" i="21"/>
  <c r="F2171" i="21"/>
  <c r="F2172" i="21"/>
  <c r="E2172" i="21"/>
  <c r="D2173" i="21"/>
  <c r="D2174" i="21"/>
  <c r="F2173" i="21"/>
  <c r="E2173" i="21"/>
  <c r="F2174" i="21"/>
  <c r="D2175" i="21"/>
  <c r="E2174" i="21"/>
  <c r="F2175" i="21"/>
  <c r="D2176" i="21"/>
  <c r="E2175" i="21"/>
  <c r="D2177" i="21"/>
  <c r="E2176" i="21"/>
  <c r="F2176" i="21"/>
  <c r="E2177" i="21"/>
  <c r="F2177" i="21"/>
  <c r="D2178" i="21"/>
  <c r="D2179" i="21"/>
  <c r="E2178" i="21"/>
  <c r="F2178" i="21"/>
  <c r="D2180" i="21"/>
  <c r="F2179" i="21"/>
  <c r="E2179" i="21"/>
  <c r="F2180" i="21"/>
  <c r="E2180" i="21"/>
  <c r="D2181" i="21"/>
  <c r="E2181" i="21"/>
  <c r="F2181" i="21"/>
  <c r="D2182" i="21"/>
  <c r="D2183" i="21"/>
  <c r="E2182" i="21"/>
  <c r="F2182" i="21"/>
  <c r="E2183" i="21"/>
  <c r="D2184" i="21"/>
  <c r="F2183" i="21"/>
  <c r="E2184" i="21"/>
  <c r="D2185" i="21"/>
  <c r="F2184" i="21"/>
  <c r="E2185" i="21"/>
  <c r="D2186" i="21"/>
  <c r="F2185" i="21"/>
  <c r="E2186" i="21"/>
  <c r="F2186" i="21"/>
  <c r="D2187" i="21"/>
  <c r="D2188" i="21"/>
  <c r="F2187" i="21"/>
  <c r="E2187" i="21"/>
  <c r="E2188" i="21"/>
  <c r="F2188" i="21"/>
  <c r="D2189" i="21"/>
  <c r="F2189" i="21"/>
  <c r="E2189" i="21"/>
  <c r="D2190" i="21"/>
  <c r="E2190" i="21"/>
  <c r="F2190" i="21"/>
  <c r="D2191" i="21"/>
  <c r="E2191" i="21"/>
  <c r="F2191" i="21"/>
  <c r="D2192" i="21"/>
  <c r="D2193" i="21"/>
  <c r="E2192" i="21"/>
  <c r="F2192" i="21"/>
  <c r="E2193" i="21"/>
  <c r="F2193" i="21"/>
  <c r="D2194" i="21"/>
  <c r="F2194" i="21"/>
  <c r="D2195" i="21"/>
  <c r="E2194" i="21"/>
  <c r="F2195" i="21"/>
  <c r="D2196" i="21"/>
  <c r="E2195" i="21"/>
  <c r="E2196" i="21"/>
  <c r="D2197" i="21"/>
  <c r="F2196" i="21"/>
  <c r="E2197" i="21"/>
  <c r="D2198" i="21"/>
  <c r="F2197" i="21"/>
  <c r="D2199" i="21"/>
  <c r="F2198" i="21"/>
  <c r="E2198" i="21"/>
  <c r="D2200" i="21"/>
  <c r="E2199" i="21"/>
  <c r="F2199" i="21"/>
  <c r="F2200" i="21"/>
  <c r="D2201" i="21"/>
  <c r="E2200" i="21"/>
  <c r="E2201" i="21"/>
  <c r="F2201" i="21"/>
  <c r="D2202" i="21"/>
  <c r="E2202" i="21"/>
  <c r="D2203" i="21"/>
  <c r="F2202" i="21"/>
  <c r="F2203" i="21"/>
  <c r="D2204" i="21"/>
  <c r="E2203" i="21"/>
  <c r="F2204" i="21"/>
  <c r="E2204" i="21"/>
  <c r="D2205" i="21"/>
  <c r="D2206" i="21"/>
  <c r="F2205" i="21"/>
  <c r="E2205" i="21"/>
  <c r="D2207" i="21"/>
  <c r="F2206" i="21"/>
  <c r="E2206" i="21"/>
  <c r="E2207" i="21"/>
  <c r="F2207" i="21"/>
  <c r="D2208" i="21"/>
  <c r="F2208" i="21"/>
  <c r="E2208" i="21"/>
  <c r="D2209" i="21"/>
  <c r="E2209" i="21"/>
  <c r="F2209" i="21"/>
  <c r="D2210" i="21"/>
  <c r="E2210" i="21"/>
  <c r="F2210" i="21"/>
  <c r="D2211" i="21"/>
  <c r="E2211" i="21"/>
  <c r="D2212" i="21"/>
  <c r="F2211" i="21"/>
  <c r="E2212" i="21"/>
  <c r="D2213" i="21"/>
  <c r="F2212" i="21"/>
  <c r="E2213" i="21"/>
  <c r="D2214" i="21"/>
  <c r="F2213" i="21"/>
  <c r="D2215" i="21"/>
  <c r="E2214" i="21"/>
  <c r="F2214" i="21"/>
  <c r="E2215" i="21"/>
  <c r="F2215" i="21"/>
  <c r="D2216" i="21"/>
  <c r="F2216" i="21"/>
  <c r="E2216" i="21"/>
  <c r="D2217" i="21"/>
  <c r="F2217" i="21"/>
  <c r="E2217" i="21"/>
  <c r="D2218" i="21"/>
  <c r="F2218" i="21"/>
  <c r="D2219" i="21"/>
  <c r="E2218" i="21"/>
  <c r="F2219" i="21"/>
  <c r="E2219" i="21"/>
  <c r="D2220" i="21"/>
  <c r="F2220" i="21"/>
  <c r="E2220" i="21"/>
  <c r="D2221" i="21"/>
  <c r="D2222" i="21"/>
  <c r="F2221" i="21"/>
  <c r="E2221" i="21"/>
  <c r="F2222" i="21"/>
  <c r="E2222" i="21"/>
  <c r="D2223" i="21"/>
  <c r="D2224" i="21"/>
  <c r="E2223" i="21"/>
  <c r="F2223" i="21"/>
  <c r="D2225" i="21"/>
  <c r="F2224" i="21"/>
  <c r="E2224" i="21"/>
  <c r="F2225" i="21"/>
  <c r="D2226" i="21"/>
  <c r="E2225" i="21"/>
  <c r="F2226" i="21"/>
  <c r="E2226" i="21"/>
  <c r="D2227" i="21"/>
  <c r="E2227" i="21"/>
  <c r="F2227" i="21"/>
  <c r="D2228" i="21"/>
  <c r="F2228" i="21"/>
  <c r="D2229" i="21"/>
  <c r="E2228" i="21"/>
  <c r="D2230" i="21"/>
  <c r="F2229" i="21"/>
  <c r="E2229" i="21"/>
  <c r="D2231" i="21"/>
  <c r="F2230" i="21"/>
  <c r="E2230" i="21"/>
  <c r="D2232" i="21"/>
  <c r="E2231" i="21"/>
  <c r="F2231" i="21"/>
  <c r="D2233" i="21"/>
  <c r="F2232" i="21"/>
  <c r="E2232" i="21"/>
  <c r="F2233" i="21"/>
  <c r="E2233" i="21"/>
  <c r="D2234" i="21"/>
  <c r="F2234" i="21"/>
  <c r="D2235" i="21"/>
  <c r="E2234" i="21"/>
  <c r="E2235" i="21"/>
  <c r="F2235" i="21"/>
  <c r="D2236" i="21"/>
  <c r="F2236" i="21"/>
  <c r="D2237" i="21"/>
  <c r="E2236" i="21"/>
  <c r="F2237" i="21"/>
  <c r="E2237" i="21"/>
  <c r="D2238" i="21"/>
  <c r="E2238" i="21"/>
  <c r="D2239" i="21"/>
  <c r="F2238" i="21"/>
  <c r="E2239" i="21"/>
  <c r="D2240" i="21"/>
  <c r="F2239" i="21"/>
  <c r="F2240" i="21"/>
  <c r="E2240" i="21"/>
  <c r="D2241" i="21"/>
  <c r="F2241" i="21"/>
  <c r="E2241" i="21"/>
  <c r="D2242" i="21"/>
  <c r="E2242" i="21"/>
  <c r="F2242" i="21"/>
  <c r="D2243" i="21"/>
  <c r="F2243" i="21"/>
  <c r="D2244" i="21"/>
  <c r="E2243" i="21"/>
  <c r="F2244" i="21"/>
  <c r="D2245" i="21"/>
  <c r="E2244" i="21"/>
  <c r="D2246" i="21"/>
  <c r="F2245" i="21"/>
  <c r="E2245" i="21"/>
  <c r="F2246" i="21"/>
  <c r="E2246" i="21"/>
  <c r="D2247" i="21"/>
  <c r="F2247" i="21"/>
  <c r="E2247" i="21"/>
  <c r="D2248" i="21"/>
  <c r="D2249" i="21"/>
  <c r="F2248" i="21"/>
  <c r="E2248" i="21"/>
  <c r="D2250" i="21"/>
  <c r="F2249" i="21"/>
  <c r="E2249" i="21"/>
  <c r="E2250" i="21"/>
  <c r="D2251" i="21"/>
  <c r="F2250" i="21"/>
  <c r="E2251" i="21"/>
  <c r="F2251" i="21"/>
  <c r="D2252" i="21"/>
  <c r="D2253" i="21"/>
  <c r="E2252" i="21"/>
  <c r="F2252" i="21"/>
  <c r="F2253" i="21"/>
  <c r="E2253" i="21"/>
  <c r="D2254" i="21"/>
  <c r="D2255" i="21"/>
  <c r="F2254" i="21"/>
  <c r="E2254" i="21"/>
  <c r="E2255" i="21"/>
  <c r="F2255" i="21"/>
  <c r="D2256" i="21"/>
  <c r="F2256" i="21"/>
  <c r="E2256" i="21"/>
  <c r="D2257" i="21"/>
  <c r="F2257" i="21"/>
  <c r="D2258" i="21"/>
  <c r="E2257" i="21"/>
  <c r="F2258" i="21"/>
  <c r="E2258" i="21"/>
  <c r="D2259" i="21"/>
  <c r="E2259" i="21"/>
  <c r="F2259" i="21"/>
  <c r="D2260" i="21"/>
  <c r="D2261" i="21"/>
  <c r="F2260" i="21"/>
  <c r="E2260" i="21"/>
  <c r="D2262" i="21"/>
  <c r="F2261" i="21"/>
  <c r="E2261" i="21"/>
  <c r="F2262" i="21"/>
  <c r="E2262" i="21"/>
  <c r="D2263" i="21"/>
  <c r="E2263" i="21"/>
  <c r="F2263" i="21"/>
  <c r="D2264" i="21"/>
  <c r="E2264" i="21"/>
  <c r="D2265" i="21"/>
  <c r="F2264" i="21"/>
  <c r="E2265" i="21"/>
  <c r="F2265" i="21"/>
  <c r="D2266" i="21"/>
  <c r="D2267" i="21"/>
  <c r="F2266" i="21"/>
  <c r="E2266" i="21"/>
  <c r="D2268" i="21"/>
  <c r="F2267" i="21"/>
  <c r="E2267" i="21"/>
  <c r="E2268" i="21"/>
  <c r="F2268" i="21"/>
  <c r="D2269" i="21"/>
  <c r="D2270" i="21"/>
  <c r="E2269" i="21"/>
  <c r="F2269" i="21"/>
  <c r="E2270" i="21"/>
  <c r="D2271" i="21"/>
  <c r="F2270" i="21"/>
  <c r="E2271" i="21"/>
  <c r="F2271" i="21"/>
  <c r="D2272" i="21"/>
  <c r="D2273" i="21"/>
  <c r="F2272" i="21"/>
  <c r="E2272" i="21"/>
  <c r="F2273" i="21"/>
  <c r="E2273" i="21"/>
  <c r="D2274" i="21"/>
  <c r="E2274" i="21"/>
  <c r="D2275" i="21"/>
  <c r="F2274" i="21"/>
  <c r="E2275" i="21"/>
  <c r="D2276" i="21"/>
  <c r="F2275" i="21"/>
  <c r="D2277" i="21"/>
  <c r="E2276" i="21"/>
  <c r="F2276" i="21"/>
  <c r="F2277" i="21"/>
  <c r="E2277" i="21"/>
  <c r="D2278" i="21"/>
  <c r="F2278" i="21"/>
  <c r="D2279" i="21"/>
  <c r="E2278" i="21"/>
  <c r="F2279" i="21"/>
  <c r="E2279" i="21"/>
  <c r="D2280" i="21"/>
  <c r="E2280" i="21"/>
  <c r="D2281" i="21"/>
  <c r="F2280" i="21"/>
  <c r="D2282" i="21"/>
  <c r="F2281" i="21"/>
  <c r="E2281" i="21"/>
  <c r="E2282" i="21"/>
  <c r="D2283" i="21"/>
  <c r="F2282" i="21"/>
  <c r="F2283" i="21"/>
  <c r="E2283" i="21"/>
  <c r="D2284" i="21"/>
  <c r="F2284" i="21"/>
  <c r="E2284" i="21"/>
  <c r="D2285" i="21"/>
  <c r="E2285" i="21"/>
  <c r="F2285" i="21"/>
  <c r="D2286" i="21"/>
  <c r="D2287" i="21"/>
  <c r="E2286" i="21"/>
  <c r="F2286" i="21"/>
  <c r="E2287" i="21"/>
  <c r="F2287" i="21"/>
  <c r="D2288" i="21"/>
  <c r="D2289" i="21"/>
  <c r="F2288" i="21"/>
  <c r="E2288" i="21"/>
  <c r="E2289" i="21"/>
  <c r="D2290" i="21"/>
  <c r="F2289" i="21"/>
  <c r="F2290" i="21"/>
  <c r="D2291" i="21"/>
  <c r="E2290" i="21"/>
  <c r="E2291" i="21"/>
  <c r="D2292" i="21"/>
  <c r="F2291" i="21"/>
  <c r="F2292" i="21"/>
  <c r="D2293" i="21"/>
  <c r="E2292" i="21"/>
  <c r="D2294" i="21"/>
  <c r="E2293" i="21"/>
  <c r="F2293" i="21"/>
  <c r="D2295" i="21"/>
  <c r="E2294" i="21"/>
  <c r="F2294" i="21"/>
  <c r="D2296" i="21"/>
  <c r="F2295" i="21"/>
  <c r="E2295" i="21"/>
  <c r="D2297" i="21"/>
  <c r="E2296" i="21"/>
  <c r="F2296" i="21"/>
  <c r="F2297" i="21"/>
  <c r="D2298" i="21"/>
  <c r="E2297" i="21"/>
  <c r="F2298" i="21"/>
  <c r="E2298" i="21"/>
  <c r="D2299" i="21"/>
  <c r="F2299" i="21"/>
  <c r="D2300" i="21"/>
  <c r="E2299" i="21"/>
  <c r="D2301" i="21"/>
  <c r="F2300" i="21"/>
  <c r="E2300" i="21"/>
  <c r="E2301" i="21"/>
  <c r="F2301" i="21"/>
  <c r="D2302" i="21"/>
  <c r="E2302" i="21"/>
  <c r="D2303" i="21"/>
  <c r="F2302" i="21"/>
  <c r="E2303" i="21"/>
  <c r="F2303" i="21"/>
  <c r="D2304" i="21"/>
  <c r="E2304" i="21"/>
  <c r="D2305" i="21"/>
  <c r="F2304" i="21"/>
  <c r="E2305" i="21"/>
  <c r="F2305" i="21"/>
  <c r="D2306" i="21"/>
  <c r="E2306" i="21"/>
  <c r="D2307" i="21"/>
  <c r="F2306" i="21"/>
  <c r="F2307" i="21"/>
  <c r="D2308" i="21"/>
  <c r="E2307" i="21"/>
  <c r="E2308" i="21"/>
  <c r="F2308" i="21"/>
  <c r="D2309" i="21"/>
  <c r="E2309" i="21"/>
  <c r="F2309" i="21"/>
  <c r="D2310" i="21"/>
  <c r="D2311" i="21"/>
  <c r="E2310" i="21"/>
  <c r="F2310" i="21"/>
  <c r="E2311" i="21"/>
  <c r="F2311" i="21"/>
  <c r="D2312" i="21"/>
  <c r="E2312" i="21"/>
  <c r="D2313" i="21"/>
  <c r="F2312" i="21"/>
  <c r="D2314" i="21"/>
  <c r="F2313" i="21"/>
  <c r="E2313" i="21"/>
  <c r="E2314" i="21"/>
  <c r="D2315" i="21"/>
  <c r="F2314" i="21"/>
  <c r="F2315" i="21"/>
  <c r="E2315" i="21"/>
  <c r="D2316" i="21"/>
  <c r="E2316" i="21"/>
  <c r="F2316" i="21"/>
  <c r="D2317" i="21"/>
  <c r="F2317" i="21"/>
  <c r="E2317" i="21"/>
  <c r="D2318" i="21"/>
  <c r="D2319" i="21"/>
  <c r="F2318" i="21"/>
  <c r="E2318" i="21"/>
  <c r="E2319" i="21"/>
  <c r="F2319" i="21"/>
  <c r="D2320" i="21"/>
  <c r="F2320" i="21"/>
  <c r="E2320" i="21"/>
  <c r="D2321" i="21"/>
  <c r="E2321" i="21"/>
  <c r="F2321" i="21"/>
  <c r="D2322" i="21"/>
  <c r="E2322" i="21"/>
  <c r="D2323" i="21"/>
  <c r="F2322" i="21"/>
  <c r="D2324" i="21"/>
  <c r="E2323" i="21"/>
  <c r="F2323" i="21"/>
  <c r="E2324" i="21"/>
  <c r="F2324" i="21"/>
  <c r="D2325" i="21"/>
  <c r="D2326" i="21"/>
  <c r="E2325" i="21"/>
  <c r="F2325" i="21"/>
  <c r="F2326" i="21"/>
  <c r="E2326" i="21"/>
  <c r="D2327" i="21"/>
  <c r="F2327" i="21"/>
  <c r="E2327" i="21"/>
  <c r="D2328" i="21"/>
  <c r="E2328" i="21"/>
  <c r="F2328" i="21"/>
  <c r="D2329" i="21"/>
  <c r="F2329" i="21"/>
  <c r="D2330" i="21"/>
  <c r="E2329" i="21"/>
  <c r="F2330" i="21"/>
  <c r="E2330" i="21"/>
  <c r="D2331" i="21"/>
  <c r="D2332" i="21"/>
  <c r="E2331" i="21"/>
  <c r="F2331" i="21"/>
  <c r="D2333" i="21"/>
  <c r="F2332" i="21"/>
  <c r="E2332" i="21"/>
  <c r="E2333" i="21"/>
  <c r="D2334" i="21"/>
  <c r="F2333" i="21"/>
  <c r="F2334" i="21"/>
  <c r="E2334" i="21"/>
  <c r="D2335" i="21"/>
  <c r="D2336" i="21"/>
  <c r="F2335" i="21"/>
  <c r="E2335" i="21"/>
  <c r="D2337" i="21"/>
  <c r="E2336" i="21"/>
  <c r="F2336" i="21"/>
  <c r="F2337" i="21"/>
  <c r="E2337" i="21"/>
  <c r="D2338" i="21"/>
  <c r="D2339" i="21"/>
  <c r="E2338" i="21"/>
  <c r="F2338" i="21"/>
  <c r="E2339" i="21"/>
  <c r="F2339" i="21"/>
  <c r="D2340" i="21"/>
  <c r="E2340" i="21"/>
  <c r="D2341" i="21"/>
  <c r="F2340" i="21"/>
  <c r="E2341" i="21"/>
  <c r="F2341" i="21"/>
  <c r="D2342" i="21"/>
  <c r="D2343" i="21"/>
  <c r="E2342" i="21"/>
  <c r="F2342" i="21"/>
  <c r="E2343" i="21"/>
  <c r="D2344" i="21"/>
  <c r="F2343" i="21"/>
  <c r="D2345" i="21"/>
  <c r="F2344" i="21"/>
  <c r="E2344" i="21"/>
  <c r="E2345" i="21"/>
  <c r="F2345" i="21"/>
  <c r="D2346" i="21"/>
  <c r="E2346" i="21"/>
  <c r="F2346" i="21"/>
  <c r="D2347" i="21"/>
  <c r="E2347" i="21"/>
  <c r="F2347" i="21"/>
  <c r="D2348" i="21"/>
  <c r="F2348" i="21"/>
  <c r="E2348" i="21"/>
  <c r="D2349" i="21"/>
  <c r="E2349" i="21"/>
  <c r="F2349" i="21"/>
  <c r="D2350" i="21"/>
  <c r="E2350" i="21"/>
  <c r="D2351" i="21"/>
  <c r="F2350" i="21"/>
  <c r="E2351" i="21"/>
  <c r="F2351" i="21"/>
  <c r="D2352" i="21"/>
  <c r="F2352" i="21"/>
  <c r="D2353" i="21"/>
  <c r="E2352" i="21"/>
  <c r="D2354" i="21"/>
  <c r="F2353" i="21"/>
  <c r="E2353" i="21"/>
  <c r="F2354" i="21"/>
  <c r="E2354" i="21"/>
  <c r="D2355" i="21"/>
  <c r="E2355" i="21"/>
  <c r="F2355" i="21"/>
  <c r="D2356" i="21"/>
  <c r="F2356" i="21"/>
  <c r="D2357" i="21"/>
  <c r="E2356" i="21"/>
  <c r="E2357" i="21"/>
  <c r="F2357" i="21"/>
  <c r="D2358" i="21"/>
  <c r="D2359" i="21"/>
  <c r="E2358" i="21"/>
  <c r="F2358" i="21"/>
  <c r="E2359" i="21"/>
  <c r="F2359" i="21"/>
  <c r="D2360" i="21"/>
  <c r="E2360" i="21"/>
  <c r="D2361" i="21"/>
  <c r="F2360" i="21"/>
  <c r="F2361" i="21"/>
  <c r="E2361" i="21"/>
  <c r="D2362" i="21"/>
  <c r="D2363" i="21"/>
  <c r="F2362" i="21"/>
  <c r="E2362" i="21"/>
  <c r="F2363" i="21"/>
  <c r="D2364" i="21"/>
  <c r="E2363" i="21"/>
  <c r="F2364" i="21"/>
  <c r="E2364" i="21"/>
  <c r="D2365" i="21"/>
  <c r="F2365" i="21"/>
  <c r="E2365" i="21"/>
  <c r="D2366" i="21"/>
  <c r="D2367" i="21"/>
  <c r="E2366" i="21"/>
  <c r="F2366" i="21"/>
  <c r="F2367" i="21"/>
  <c r="D2368" i="21"/>
  <c r="E2367" i="21"/>
  <c r="E2368" i="21"/>
  <c r="F2368" i="21"/>
  <c r="D2369" i="21"/>
  <c r="D2370" i="21"/>
  <c r="E2369" i="21"/>
  <c r="F2369" i="21"/>
  <c r="D2371" i="21"/>
  <c r="F2370" i="21"/>
  <c r="E2370" i="21"/>
  <c r="D2372" i="21"/>
  <c r="E2371" i="21"/>
  <c r="F2371" i="21"/>
  <c r="E2372" i="21"/>
  <c r="D2373" i="21"/>
  <c r="F2372" i="21"/>
  <c r="F2373" i="21"/>
  <c r="E2373" i="21"/>
  <c r="D2374" i="21"/>
  <c r="E2374" i="21"/>
  <c r="D2375" i="21"/>
  <c r="F2374" i="21"/>
  <c r="F2375" i="21"/>
  <c r="E2375" i="21"/>
  <c r="D2376" i="21"/>
  <c r="E2376" i="21"/>
  <c r="F2376" i="21"/>
  <c r="D2377" i="21"/>
  <c r="F2377" i="21"/>
  <c r="E2377" i="21"/>
  <c r="D2378" i="21"/>
  <c r="D2379" i="21"/>
  <c r="E2378" i="21"/>
  <c r="F2378" i="21"/>
  <c r="E2379" i="21"/>
  <c r="F2379" i="21"/>
  <c r="D2380" i="21"/>
  <c r="F2380" i="21"/>
  <c r="D2381" i="21"/>
  <c r="E2380" i="21"/>
  <c r="F2381" i="21"/>
  <c r="E2381" i="21"/>
  <c r="D2382" i="21"/>
  <c r="F2382" i="21"/>
  <c r="E2382" i="21"/>
  <c r="D2383" i="21"/>
  <c r="F2383" i="21"/>
  <c r="D2384" i="21"/>
  <c r="E2383" i="21"/>
  <c r="D2385" i="21"/>
  <c r="F2384" i="21"/>
  <c r="E2384" i="21"/>
  <c r="E2385" i="21"/>
  <c r="D2386" i="21"/>
  <c r="F2385" i="21"/>
  <c r="E2386" i="21"/>
  <c r="D2387" i="21"/>
  <c r="F2386" i="21"/>
  <c r="F2387" i="21"/>
  <c r="D2388" i="21"/>
  <c r="E2387" i="21"/>
  <c r="D2389" i="21"/>
  <c r="E2388" i="21"/>
  <c r="F2388" i="21"/>
  <c r="D2390" i="21"/>
  <c r="E2389" i="21"/>
  <c r="F2389" i="21"/>
  <c r="F2390" i="21"/>
  <c r="D2391" i="21"/>
  <c r="E2390" i="21"/>
  <c r="D2392" i="21"/>
  <c r="F2391" i="21"/>
  <c r="E2391" i="21"/>
  <c r="D2393" i="21"/>
  <c r="E2392" i="21"/>
  <c r="F2392" i="21"/>
  <c r="D2394" i="21"/>
  <c r="E2393" i="21"/>
  <c r="F2393" i="21"/>
  <c r="F2394" i="21"/>
  <c r="E2394" i="21"/>
  <c r="D2395" i="21"/>
  <c r="F2395" i="21"/>
  <c r="D2396" i="21"/>
  <c r="E2395" i="21"/>
  <c r="D2397" i="21"/>
  <c r="F2396" i="21"/>
  <c r="E2396" i="21"/>
  <c r="E2397" i="21"/>
  <c r="D2398" i="21"/>
  <c r="F2397" i="21"/>
  <c r="E2398" i="21"/>
  <c r="D2399" i="21"/>
  <c r="F2398" i="21"/>
  <c r="F2399" i="21"/>
  <c r="D2400" i="21"/>
  <c r="E2399" i="21"/>
  <c r="E2400" i="21"/>
  <c r="F2400" i="21"/>
  <c r="D2401" i="21"/>
  <c r="F2401" i="21"/>
  <c r="D2402" i="21"/>
  <c r="E2401" i="21"/>
  <c r="D2403" i="21"/>
  <c r="E2402" i="21"/>
  <c r="F2402" i="21"/>
  <c r="F2403" i="21"/>
  <c r="E2403" i="21"/>
  <c r="D2404" i="21"/>
  <c r="F2404" i="21"/>
  <c r="E2404" i="21"/>
  <c r="D2405" i="21"/>
  <c r="F2405" i="21"/>
  <c r="E2405" i="21"/>
  <c r="D2406" i="21"/>
  <c r="F2406" i="21"/>
  <c r="D2407" i="21"/>
  <c r="E2406" i="21"/>
  <c r="D2408" i="21"/>
  <c r="F2407" i="21"/>
  <c r="E2407" i="21"/>
  <c r="D2409" i="21"/>
  <c r="E2408" i="21"/>
  <c r="F2408" i="21"/>
  <c r="F2409" i="21"/>
  <c r="E2409" i="21"/>
  <c r="D2410" i="21"/>
  <c r="F2410" i="21"/>
  <c r="D2411" i="21"/>
  <c r="E2410" i="21"/>
  <c r="E2411" i="21"/>
  <c r="F2411" i="21"/>
  <c r="D2412" i="21"/>
  <c r="D2413" i="21"/>
  <c r="E2412" i="21"/>
  <c r="F2412" i="21"/>
  <c r="D2414" i="21"/>
  <c r="E2413" i="21"/>
  <c r="F2413" i="21"/>
  <c r="E2414" i="21"/>
  <c r="D2415" i="21"/>
  <c r="F2414" i="21"/>
  <c r="F2415" i="21"/>
  <c r="D2416" i="21"/>
  <c r="E2415" i="21"/>
  <c r="E2416" i="21"/>
  <c r="D2417" i="21"/>
  <c r="F2416" i="21"/>
  <c r="F2417" i="21"/>
  <c r="D2418" i="21"/>
  <c r="E2417" i="21"/>
  <c r="F2418" i="21"/>
  <c r="D2419" i="21"/>
  <c r="E2418" i="21"/>
  <c r="E2419" i="21"/>
  <c r="D2420" i="21"/>
  <c r="F2419" i="21"/>
  <c r="E2420" i="21"/>
  <c r="F2420" i="21"/>
  <c r="D2421" i="21"/>
  <c r="E2421" i="21"/>
  <c r="F2421" i="21"/>
  <c r="D2422" i="21"/>
  <c r="D2423" i="21"/>
  <c r="F2422" i="21"/>
  <c r="E2422" i="21"/>
  <c r="F2423" i="21"/>
  <c r="E2423" i="21"/>
  <c r="D2424" i="21"/>
  <c r="D2425" i="21"/>
  <c r="E2424" i="21"/>
  <c r="F2424" i="21"/>
  <c r="D2426" i="21"/>
  <c r="E2425" i="21"/>
  <c r="F2425" i="21"/>
  <c r="F2426" i="21"/>
  <c r="E2426" i="21"/>
  <c r="D2427" i="21"/>
  <c r="F2427" i="21"/>
  <c r="E2427" i="21"/>
  <c r="D2428" i="21"/>
  <c r="E2428" i="21"/>
  <c r="D2429" i="21"/>
  <c r="F2428" i="21"/>
  <c r="F2429" i="21"/>
  <c r="D2430" i="21"/>
  <c r="E2429" i="21"/>
  <c r="F2430" i="21"/>
  <c r="E2430" i="21"/>
  <c r="D2431" i="21"/>
  <c r="F2431" i="21"/>
  <c r="E2431" i="21"/>
  <c r="D2432" i="21"/>
  <c r="F2432" i="21"/>
  <c r="D2433" i="21"/>
  <c r="E2432" i="21"/>
  <c r="D2434" i="21"/>
  <c r="E2433" i="21"/>
  <c r="F2433" i="21"/>
  <c r="D2435" i="21"/>
  <c r="E2434" i="21"/>
  <c r="F2434" i="21"/>
  <c r="F2435" i="21"/>
  <c r="E2435" i="21"/>
  <c r="D2436" i="21"/>
  <c r="D2437" i="21"/>
  <c r="E2436" i="21"/>
  <c r="F2436" i="21"/>
  <c r="E2437" i="21"/>
  <c r="F2437" i="21"/>
  <c r="D2438" i="21"/>
  <c r="E2438" i="21"/>
  <c r="F2438" i="21"/>
  <c r="D2439" i="21"/>
  <c r="D2440" i="21"/>
  <c r="E2439" i="21"/>
  <c r="F2439" i="21"/>
  <c r="D2441" i="21"/>
  <c r="F2440" i="21"/>
  <c r="E2440" i="21"/>
  <c r="E2441" i="21"/>
  <c r="F2441" i="21"/>
  <c r="D2442" i="21"/>
  <c r="D2443" i="21"/>
  <c r="F2442" i="21"/>
  <c r="E2442" i="21"/>
  <c r="D2444" i="21"/>
  <c r="F2443" i="21"/>
  <c r="E2443" i="21"/>
  <c r="D2445" i="21"/>
  <c r="E2444" i="21"/>
  <c r="F2444" i="21"/>
  <c r="F2445" i="21"/>
  <c r="E2445" i="21"/>
  <c r="D2446" i="21"/>
  <c r="F2446" i="21"/>
  <c r="D2447" i="21"/>
  <c r="E2446" i="21"/>
  <c r="F2447" i="21"/>
  <c r="E2447" i="21"/>
  <c r="D2448" i="21"/>
  <c r="D2449" i="21"/>
  <c r="E2448" i="21"/>
  <c r="F2448" i="21"/>
  <c r="D2450" i="21"/>
  <c r="E2449" i="21"/>
  <c r="F2449" i="21"/>
  <c r="F2450" i="21"/>
  <c r="D2451" i="21"/>
  <c r="E2450" i="21"/>
  <c r="F2451" i="21"/>
  <c r="E2451" i="21"/>
  <c r="D2452" i="21"/>
  <c r="F2452" i="21"/>
  <c r="E2452" i="21"/>
  <c r="D2453" i="21"/>
  <c r="D2454" i="21"/>
  <c r="F2453" i="21"/>
  <c r="E2453" i="21"/>
  <c r="E2454" i="21"/>
  <c r="D2455" i="21"/>
  <c r="F2454" i="21"/>
  <c r="E2455" i="21"/>
  <c r="F2455" i="21"/>
  <c r="D2456" i="21"/>
  <c r="E2456" i="21"/>
  <c r="D2457" i="21"/>
  <c r="F2456" i="21"/>
  <c r="E2457" i="21"/>
  <c r="D2458" i="21"/>
  <c r="F2457" i="21"/>
  <c r="F2458" i="21"/>
  <c r="D2459" i="21"/>
  <c r="E2458" i="21"/>
  <c r="F2459" i="21"/>
  <c r="D2460" i="21"/>
  <c r="E2459" i="21"/>
  <c r="D2461" i="21"/>
  <c r="F2460" i="21"/>
  <c r="E2460" i="21"/>
  <c r="E2461" i="21"/>
  <c r="D2462" i="21"/>
  <c r="F2461" i="21"/>
  <c r="D2463" i="21"/>
  <c r="E2462" i="21"/>
  <c r="F2462" i="21"/>
  <c r="F2463" i="21"/>
  <c r="E2463" i="21"/>
  <c r="D2464" i="21"/>
  <c r="F2464" i="21"/>
  <c r="D2465" i="21"/>
  <c r="E2464" i="21"/>
  <c r="E2465" i="21"/>
  <c r="F2465" i="21"/>
  <c r="D2466" i="21"/>
  <c r="E2466" i="21"/>
  <c r="F2466" i="21"/>
  <c r="D2467" i="21"/>
  <c r="D2468" i="21"/>
  <c r="E2467" i="21"/>
  <c r="F2467" i="21"/>
  <c r="E2468" i="21"/>
  <c r="F2468" i="21"/>
  <c r="D2469" i="21"/>
  <c r="D2470" i="21"/>
  <c r="F2469" i="21"/>
  <c r="E2469" i="21"/>
  <c r="E2470" i="21"/>
  <c r="D2471" i="21"/>
  <c r="F2470" i="21"/>
  <c r="F2471" i="21"/>
  <c r="E2471" i="21"/>
  <c r="D2472" i="21"/>
  <c r="E2472" i="21"/>
  <c r="F2472" i="21"/>
  <c r="D2473" i="21"/>
  <c r="E2473" i="21"/>
  <c r="D2474" i="21"/>
  <c r="F2473" i="21"/>
  <c r="D2475" i="21"/>
  <c r="E2474" i="21"/>
  <c r="F2474" i="21"/>
  <c r="F2475" i="21"/>
  <c r="D2476" i="21"/>
  <c r="E2475" i="21"/>
  <c r="F2476" i="21"/>
  <c r="D2477" i="21"/>
  <c r="E2476" i="21"/>
  <c r="E2477" i="21"/>
  <c r="D2478" i="21"/>
  <c r="F2477" i="21"/>
  <c r="D2479" i="21"/>
  <c r="F2478" i="21"/>
  <c r="E2478" i="21"/>
  <c r="E2479" i="21"/>
  <c r="D2480" i="21"/>
  <c r="F2479" i="21"/>
  <c r="F2480" i="21"/>
  <c r="D2481" i="21"/>
  <c r="E2480" i="21"/>
  <c r="D2482" i="21"/>
  <c r="F2481" i="21"/>
  <c r="E2481" i="21"/>
  <c r="F2482" i="21"/>
  <c r="D2483" i="21"/>
  <c r="E2482" i="21"/>
  <c r="E2483" i="21"/>
  <c r="F2483" i="21"/>
  <c r="D2484" i="21"/>
  <c r="D2485" i="21"/>
  <c r="F2484" i="21"/>
  <c r="E2484" i="21"/>
  <c r="F2485" i="21"/>
  <c r="E2485" i="21"/>
  <c r="D2486" i="21"/>
  <c r="E2486" i="21"/>
  <c r="F2486" i="21"/>
  <c r="D2487" i="21"/>
  <c r="D2488" i="21"/>
  <c r="E2487" i="21"/>
  <c r="F2487" i="21"/>
  <c r="D2489" i="21"/>
  <c r="F2488" i="21"/>
  <c r="E2488" i="21"/>
  <c r="F2489" i="21"/>
  <c r="D2490" i="21"/>
  <c r="E2489" i="21"/>
  <c r="F2490" i="21"/>
  <c r="D2491" i="21"/>
  <c r="E2490" i="21"/>
  <c r="D2492" i="21"/>
  <c r="E2491" i="21"/>
  <c r="F2491" i="21"/>
  <c r="E2492" i="21"/>
  <c r="F2492" i="21"/>
  <c r="D2493" i="21"/>
  <c r="E2493" i="21"/>
  <c r="F2493" i="21"/>
  <c r="D2494" i="21"/>
  <c r="E2494" i="21"/>
  <c r="D2495" i="21"/>
  <c r="F2494" i="21"/>
  <c r="E2495" i="21"/>
  <c r="D2496" i="21"/>
  <c r="F2495" i="21"/>
  <c r="D2497" i="21"/>
  <c r="E2496" i="21"/>
  <c r="F2496" i="21"/>
  <c r="E2497" i="21"/>
  <c r="D2498" i="21"/>
  <c r="F2497" i="21"/>
  <c r="E2498" i="21"/>
  <c r="D2499" i="21"/>
  <c r="F2498" i="21"/>
  <c r="F2499" i="21"/>
  <c r="D2500" i="21"/>
  <c r="E2499" i="21"/>
  <c r="F2500" i="21"/>
  <c r="E2500" i="21"/>
  <c r="D2501" i="21"/>
  <c r="D2502" i="21"/>
  <c r="F2501" i="21"/>
  <c r="E2501" i="21"/>
  <c r="D2503" i="21"/>
  <c r="E2502" i="21"/>
  <c r="F2502" i="21"/>
  <c r="E2503" i="21"/>
  <c r="D2504" i="21"/>
  <c r="F2503" i="21"/>
  <c r="F2504" i="21"/>
  <c r="D2505" i="21"/>
  <c r="E2504" i="21"/>
  <c r="E2505" i="21"/>
  <c r="D2506" i="21"/>
  <c r="F2505" i="21"/>
  <c r="F2506" i="21"/>
  <c r="D2507" i="21"/>
  <c r="E2506" i="21"/>
  <c r="E2507" i="21"/>
  <c r="D2508" i="21"/>
  <c r="F2507" i="21"/>
  <c r="E2508" i="21"/>
  <c r="F2508" i="21"/>
  <c r="D2509" i="21"/>
  <c r="D2510" i="21"/>
  <c r="E2509" i="21"/>
  <c r="F2509" i="21"/>
  <c r="D2511" i="21"/>
  <c r="E2510" i="21"/>
  <c r="F2510" i="21"/>
  <c r="F2511" i="21"/>
  <c r="D2512" i="21"/>
  <c r="E2511" i="21"/>
  <c r="F2512" i="21"/>
  <c r="D2513" i="21"/>
  <c r="E2512" i="21"/>
  <c r="E2513" i="21"/>
  <c r="F2513" i="21"/>
  <c r="D2514" i="21"/>
  <c r="F2514" i="21"/>
  <c r="E2514" i="21"/>
  <c r="D2515" i="21"/>
  <c r="F2515" i="21"/>
  <c r="D2516" i="21"/>
  <c r="E2515" i="21"/>
  <c r="D2517" i="21"/>
  <c r="E2516" i="21"/>
  <c r="F2516" i="21"/>
  <c r="D2518" i="21"/>
  <c r="E2517" i="21"/>
  <c r="F2517" i="21"/>
  <c r="E2518" i="21"/>
  <c r="D2519" i="21"/>
  <c r="F2518" i="21"/>
  <c r="D2520" i="21"/>
  <c r="F2519" i="21"/>
  <c r="E2519" i="21"/>
  <c r="F2520" i="21"/>
  <c r="D2521" i="21"/>
  <c r="E2520" i="21"/>
  <c r="E2521" i="21"/>
  <c r="D2522" i="21"/>
  <c r="F2521" i="21"/>
  <c r="D2523" i="21"/>
  <c r="F2522" i="21"/>
  <c r="E2522" i="21"/>
  <c r="F2523" i="21"/>
  <c r="E2523" i="21"/>
  <c r="D2524" i="21"/>
  <c r="D2525" i="21"/>
  <c r="F2524" i="21"/>
  <c r="E2524" i="21"/>
  <c r="D2526" i="21"/>
  <c r="F2525" i="21"/>
  <c r="E2525" i="21"/>
  <c r="E2526" i="21"/>
  <c r="D2527" i="21"/>
  <c r="F2526" i="21"/>
  <c r="F2527" i="21"/>
  <c r="D2528" i="21"/>
  <c r="E2527" i="21"/>
  <c r="E2528" i="21"/>
  <c r="D2529" i="21"/>
  <c r="F2528" i="21"/>
  <c r="F2529" i="21"/>
  <c r="E2529" i="21"/>
  <c r="D2530" i="21"/>
  <c r="D2531" i="21"/>
  <c r="F2530" i="21"/>
  <c r="E2530" i="21"/>
  <c r="D2532" i="21"/>
  <c r="F2531" i="21"/>
  <c r="E2531" i="21"/>
  <c r="F2532" i="21"/>
  <c r="E2532" i="21"/>
  <c r="D2533" i="21"/>
  <c r="F2533" i="21"/>
  <c r="D2534" i="21"/>
  <c r="E2533" i="21"/>
  <c r="D2535" i="21"/>
  <c r="E2534" i="21"/>
  <c r="F2534" i="21"/>
  <c r="F2535" i="21"/>
  <c r="E2535" i="21"/>
  <c r="D2536" i="21"/>
  <c r="E2536" i="21"/>
  <c r="F2536" i="21"/>
  <c r="D2537" i="21"/>
  <c r="D2538" i="21"/>
  <c r="E2537" i="21"/>
  <c r="F2537" i="21"/>
  <c r="E2538" i="21"/>
  <c r="D2539" i="21"/>
  <c r="F2538" i="21"/>
  <c r="E2539" i="21"/>
  <c r="F2539" i="21"/>
  <c r="D2540" i="21"/>
  <c r="D2541" i="21"/>
  <c r="E2540" i="21"/>
  <c r="F2540" i="21"/>
  <c r="E2541" i="21"/>
  <c r="D2542" i="21"/>
  <c r="F2541" i="21"/>
  <c r="F2542" i="21"/>
  <c r="E2542" i="21"/>
  <c r="D2543" i="21"/>
  <c r="F2543" i="21"/>
  <c r="D2544" i="21"/>
  <c r="E2543" i="21"/>
  <c r="F2544" i="21"/>
  <c r="D2545" i="21"/>
  <c r="E2544" i="21"/>
  <c r="F2545" i="21"/>
  <c r="D2546" i="21"/>
  <c r="E2545" i="21"/>
  <c r="F2546" i="21"/>
  <c r="E2546" i="21"/>
  <c r="D2547" i="21"/>
  <c r="E2547" i="21"/>
  <c r="F2547" i="21"/>
  <c r="D2548" i="21"/>
  <c r="D2549" i="21"/>
  <c r="F2548" i="21"/>
  <c r="E2548" i="21"/>
  <c r="E2549" i="21"/>
  <c r="D2550" i="21"/>
  <c r="F2549" i="21"/>
  <c r="F2550" i="21"/>
  <c r="D2551" i="21"/>
  <c r="E2550" i="21"/>
  <c r="E2551" i="21"/>
  <c r="D2552" i="21"/>
  <c r="F2551" i="21"/>
  <c r="D2553" i="21"/>
  <c r="E2552" i="21"/>
  <c r="F2552" i="21"/>
  <c r="E2553" i="21"/>
  <c r="D2554" i="21"/>
  <c r="F2553" i="21"/>
  <c r="F2554" i="21"/>
  <c r="E2554" i="21"/>
  <c r="D2555" i="21"/>
  <c r="E2555" i="21"/>
  <c r="D2556" i="21"/>
  <c r="F2555" i="21"/>
  <c r="E2556" i="21"/>
  <c r="F2556" i="21"/>
  <c r="D2557" i="21"/>
  <c r="F2557" i="21"/>
  <c r="D2558" i="21"/>
  <c r="E2557" i="21"/>
  <c r="D2559" i="21"/>
  <c r="F2558" i="21"/>
  <c r="E2558" i="21"/>
  <c r="F2559" i="21"/>
  <c r="E2559" i="21"/>
  <c r="D2560" i="21"/>
  <c r="D2561" i="21"/>
  <c r="E2560" i="21"/>
  <c r="F2560" i="21"/>
  <c r="F2561" i="21"/>
  <c r="D2562" i="21"/>
  <c r="E2561" i="21"/>
  <c r="E2562" i="21"/>
  <c r="D2563" i="21"/>
  <c r="F2562" i="21"/>
  <c r="D2564" i="21"/>
  <c r="F2563" i="21"/>
  <c r="E2563" i="21"/>
  <c r="F2564" i="21"/>
  <c r="D2565" i="21"/>
  <c r="E2564" i="21"/>
  <c r="D2566" i="21"/>
  <c r="F2565" i="21"/>
  <c r="E2565" i="21"/>
  <c r="D2567" i="21"/>
  <c r="F2566" i="21"/>
  <c r="E2566" i="21"/>
  <c r="D2568" i="21"/>
  <c r="E2567" i="21"/>
  <c r="F2567" i="21"/>
  <c r="D2569" i="21"/>
  <c r="F2568" i="21"/>
  <c r="E2568" i="21"/>
  <c r="D2570" i="21"/>
  <c r="E2569" i="21"/>
  <c r="F2569" i="21"/>
  <c r="E2570" i="21"/>
  <c r="F2570" i="21"/>
  <c r="D2571" i="21"/>
  <c r="D2572" i="21"/>
  <c r="E2571" i="21"/>
  <c r="F2571" i="21"/>
  <c r="D2573" i="21"/>
  <c r="F2572" i="21"/>
  <c r="E2572" i="21"/>
  <c r="F2573" i="21"/>
  <c r="D2574" i="21"/>
  <c r="E2573" i="21"/>
  <c r="E2574" i="21"/>
  <c r="D2575" i="21"/>
  <c r="F2574" i="21"/>
  <c r="E2575" i="21"/>
  <c r="F2575" i="21"/>
  <c r="D2576" i="21"/>
  <c r="D2577" i="21"/>
  <c r="E2576" i="21"/>
  <c r="F2576" i="21"/>
  <c r="D2578" i="21"/>
  <c r="F2577" i="21"/>
  <c r="E2577" i="21"/>
  <c r="E2578" i="21"/>
  <c r="F2578" i="21"/>
  <c r="D2579" i="21"/>
  <c r="F2579" i="21"/>
  <c r="E2579" i="21"/>
  <c r="D2580" i="21"/>
  <c r="F2580" i="21"/>
  <c r="E2580" i="21"/>
  <c r="D2581" i="21"/>
  <c r="D2582" i="21"/>
  <c r="E2581" i="21"/>
  <c r="F2581" i="21"/>
  <c r="F2582" i="21"/>
  <c r="E2582" i="21"/>
  <c r="D2583" i="21"/>
  <c r="E2583" i="21"/>
  <c r="D2584" i="21"/>
  <c r="F2583" i="21"/>
  <c r="D2585" i="21"/>
  <c r="E2584" i="21"/>
  <c r="F2584" i="21"/>
  <c r="F2585" i="21"/>
  <c r="E2585" i="21"/>
  <c r="D2586" i="21"/>
  <c r="F2586" i="21"/>
  <c r="E2586" i="21"/>
  <c r="D2587" i="21"/>
  <c r="F2587" i="21"/>
  <c r="E2587" i="21"/>
  <c r="D2588" i="21"/>
  <c r="D2589" i="21"/>
  <c r="E2588" i="21"/>
  <c r="F2588" i="21"/>
  <c r="E2589" i="21"/>
  <c r="F2589" i="21"/>
  <c r="D2590" i="21"/>
  <c r="F2590" i="21"/>
  <c r="E2590" i="21"/>
  <c r="D2591" i="21"/>
  <c r="D2592" i="21"/>
  <c r="E2591" i="21"/>
  <c r="F2591" i="21"/>
  <c r="D2593" i="21"/>
  <c r="E2592" i="21"/>
  <c r="F2592" i="21"/>
  <c r="F2593" i="21"/>
  <c r="D2594" i="21"/>
  <c r="E2593" i="21"/>
  <c r="F2594" i="21"/>
  <c r="E2594" i="21"/>
  <c r="D2595" i="21"/>
  <c r="D2596" i="21"/>
  <c r="E2595" i="21"/>
  <c r="F2595" i="21"/>
  <c r="D2597" i="21"/>
  <c r="F2596" i="21"/>
  <c r="E2596" i="21"/>
  <c r="D2598" i="21"/>
  <c r="E2597" i="21"/>
  <c r="F2597" i="21"/>
  <c r="E2598" i="21"/>
  <c r="F2598" i="21"/>
  <c r="D2599" i="21"/>
  <c r="F2599" i="21"/>
  <c r="D2600" i="21"/>
  <c r="E2599" i="21"/>
  <c r="D2601" i="21"/>
  <c r="E2600" i="21"/>
  <c r="F2600" i="21"/>
  <c r="D2602" i="21"/>
  <c r="F2601" i="21"/>
  <c r="E2601" i="21"/>
  <c r="F2602" i="21"/>
  <c r="D2603" i="21"/>
  <c r="E2602" i="21"/>
  <c r="E2603" i="21"/>
  <c r="F2603" i="21"/>
  <c r="D2604" i="21"/>
  <c r="F2604" i="21"/>
  <c r="E2604" i="21"/>
  <c r="D2605" i="21"/>
  <c r="E2605" i="21"/>
  <c r="F2605" i="21"/>
  <c r="D2606" i="21"/>
  <c r="F2606" i="21"/>
  <c r="D2607" i="21"/>
  <c r="E2606" i="21"/>
  <c r="E2607" i="21"/>
  <c r="F2607" i="21"/>
  <c r="D2608" i="21"/>
  <c r="D2609" i="21"/>
  <c r="F2608" i="21"/>
  <c r="E2608" i="21"/>
  <c r="D2610" i="21"/>
  <c r="F2609" i="21"/>
  <c r="E2609" i="21"/>
  <c r="E2610" i="21"/>
  <c r="D2611" i="21"/>
  <c r="F2610" i="21"/>
  <c r="D2612" i="21"/>
  <c r="F2611" i="21"/>
  <c r="E2611" i="21"/>
  <c r="D2613" i="21"/>
  <c r="F2612" i="21"/>
  <c r="E2612" i="21"/>
  <c r="F2613" i="21"/>
  <c r="E2613" i="21"/>
  <c r="D2614" i="21"/>
  <c r="E2614" i="21"/>
  <c r="F2614" i="21"/>
  <c r="D2615" i="21"/>
  <c r="E2615" i="21"/>
  <c r="F2615" i="21"/>
  <c r="D2616" i="21"/>
  <c r="D2617" i="21"/>
  <c r="E2616" i="21"/>
  <c r="F2616" i="21"/>
  <c r="F2617" i="21"/>
  <c r="D2618" i="21"/>
  <c r="E2617" i="21"/>
  <c r="F2618" i="21"/>
  <c r="E2618" i="21"/>
  <c r="D2619" i="21"/>
  <c r="D2620" i="21"/>
  <c r="F2619" i="21"/>
  <c r="E2619" i="21"/>
  <c r="F2620" i="21"/>
  <c r="D2621" i="21"/>
  <c r="E2620" i="21"/>
  <c r="F2621" i="21"/>
  <c r="E2621" i="21"/>
  <c r="D2622" i="21"/>
  <c r="E2622" i="21"/>
  <c r="F2622" i="21"/>
  <c r="D2623" i="21"/>
  <c r="E2623" i="21"/>
  <c r="F2623" i="21"/>
  <c r="D2624" i="21"/>
  <c r="D2625" i="21"/>
  <c r="E2624" i="21"/>
  <c r="F2624" i="21"/>
  <c r="D2626" i="21"/>
  <c r="E2625" i="21"/>
  <c r="F2625" i="21"/>
  <c r="F2626" i="21"/>
  <c r="E2626" i="21"/>
  <c r="D2627" i="21"/>
  <c r="E2627" i="21"/>
  <c r="D2628" i="21"/>
  <c r="F2627" i="21"/>
  <c r="F2628" i="21"/>
  <c r="D2629" i="21"/>
  <c r="E2628" i="21"/>
  <c r="F2629" i="21"/>
  <c r="E2629" i="21"/>
  <c r="D2630" i="21"/>
  <c r="E2630" i="21"/>
  <c r="F2630" i="21"/>
  <c r="D2631" i="21"/>
  <c r="D2632" i="21"/>
  <c r="F2631" i="21"/>
  <c r="E2631" i="21"/>
  <c r="D2633" i="21"/>
  <c r="E2632" i="21"/>
  <c r="F2632" i="21"/>
  <c r="D2634" i="21"/>
  <c r="E2633" i="21"/>
  <c r="F2633" i="21"/>
  <c r="E2634" i="21"/>
  <c r="F2634" i="21"/>
  <c r="D2635" i="21"/>
  <c r="E2635" i="21"/>
  <c r="D2636" i="21"/>
  <c r="F2635" i="21"/>
  <c r="F2636" i="21"/>
  <c r="D2637" i="21"/>
  <c r="E2636" i="21"/>
  <c r="D2638" i="21"/>
  <c r="E2637" i="21"/>
  <c r="F2637" i="21"/>
  <c r="D2639" i="21"/>
  <c r="E2638" i="21"/>
  <c r="F2638" i="21"/>
  <c r="F2639" i="21"/>
  <c r="E2639" i="21"/>
  <c r="D2640" i="21"/>
  <c r="D2641" i="21"/>
  <c r="E2640" i="21"/>
  <c r="F2640" i="21"/>
  <c r="F2641" i="21"/>
  <c r="E2641" i="21"/>
  <c r="D2642" i="21"/>
  <c r="D2643" i="21"/>
  <c r="E2642" i="21"/>
  <c r="F2642" i="21"/>
  <c r="D2644" i="21"/>
  <c r="F2643" i="21"/>
  <c r="E2643" i="21"/>
  <c r="D2645" i="21"/>
  <c r="E2644" i="21"/>
  <c r="F2644" i="21"/>
  <c r="D2646" i="21"/>
  <c r="E2645" i="21"/>
  <c r="F2645" i="21"/>
  <c r="F2646" i="21"/>
  <c r="E2646" i="21"/>
  <c r="D2647" i="21"/>
  <c r="E2647" i="21"/>
  <c r="F2647" i="21"/>
  <c r="D2648" i="21"/>
  <c r="E2648" i="21"/>
  <c r="F2648" i="21"/>
  <c r="J12" i="27" l="1"/>
  <c r="H12" i="27"/>
  <c r="H15" i="27"/>
  <c r="J15" i="27"/>
  <c r="K15" i="27" s="1"/>
  <c r="J5" i="29"/>
  <c r="H5" i="29"/>
  <c r="K5" i="29" s="1"/>
  <c r="J6" i="29"/>
  <c r="H6" i="29"/>
  <c r="H3" i="29"/>
  <c r="J3" i="29"/>
  <c r="K3" i="29" s="1"/>
  <c r="J11" i="27"/>
  <c r="H11" i="27"/>
  <c r="H10" i="27"/>
  <c r="J10" i="27"/>
  <c r="K10" i="27" s="1"/>
  <c r="H14" i="27"/>
  <c r="J14" i="27"/>
  <c r="H13" i="27"/>
  <c r="J13" i="27"/>
  <c r="K13" i="27" s="1"/>
  <c r="J8" i="26"/>
  <c r="H8" i="26"/>
  <c r="H6" i="26"/>
  <c r="J6" i="26"/>
  <c r="K6" i="26" s="1"/>
  <c r="H4" i="26"/>
  <c r="J4" i="26"/>
  <c r="J5" i="26"/>
  <c r="H5" i="26"/>
  <c r="J3" i="28"/>
  <c r="H3" i="28"/>
  <c r="H4" i="29"/>
  <c r="J4" i="29"/>
  <c r="K4" i="29" s="1"/>
  <c r="H7" i="29"/>
  <c r="J7" i="29"/>
  <c r="H10" i="26"/>
  <c r="J10" i="26"/>
  <c r="K10" i="26" s="1"/>
  <c r="H5" i="13"/>
  <c r="J5" i="13"/>
  <c r="K5" i="13" s="1"/>
  <c r="J7" i="26"/>
  <c r="H7" i="26"/>
  <c r="H5" i="27"/>
  <c r="J5" i="27"/>
  <c r="H6" i="13"/>
  <c r="J6" i="13"/>
  <c r="K6" i="13" s="1"/>
  <c r="J3" i="13"/>
  <c r="H3" i="13"/>
  <c r="H8" i="27"/>
  <c r="J8" i="27"/>
  <c r="K8" i="27" s="1"/>
  <c r="H7" i="28"/>
  <c r="J7" i="28"/>
  <c r="H8" i="13"/>
  <c r="J8" i="13"/>
  <c r="K8" i="13" s="1"/>
  <c r="H7" i="27"/>
  <c r="J7" i="27"/>
  <c r="K7" i="27" s="1"/>
  <c r="J6" i="28"/>
  <c r="H6" i="28"/>
  <c r="H5" i="28"/>
  <c r="J5" i="28"/>
  <c r="H3" i="27"/>
  <c r="J3" i="27"/>
  <c r="K3" i="27" s="1"/>
  <c r="H3" i="26"/>
  <c r="J3" i="26"/>
  <c r="K3" i="26" s="1"/>
  <c r="H4" i="27"/>
  <c r="J4" i="27"/>
  <c r="J4" i="13"/>
  <c r="H4" i="13"/>
  <c r="K4" i="13" s="1"/>
  <c r="J6" i="27"/>
  <c r="H6" i="27"/>
  <c r="K6" i="27" s="1"/>
  <c r="J4" i="28"/>
  <c r="H4" i="28"/>
  <c r="H10" i="13"/>
  <c r="J10" i="13"/>
  <c r="J7" i="13"/>
  <c r="H7" i="13"/>
  <c r="K7" i="13" s="1"/>
  <c r="H8" i="28"/>
  <c r="J8" i="28"/>
  <c r="K8" i="28" s="1"/>
  <c r="D15" i="13"/>
  <c r="D9" i="13"/>
  <c r="D16" i="13" s="1"/>
  <c r="D15" i="26"/>
  <c r="D9" i="26"/>
  <c r="D16" i="26" s="1"/>
  <c r="K10" i="13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D2649" i="21"/>
  <c r="R56" i="13"/>
  <c r="R109" i="13"/>
  <c r="D2650" i="21"/>
  <c r="N2655" i="21"/>
  <c r="H2656" i="21"/>
  <c r="M2656" i="21"/>
  <c r="K2656" i="21"/>
  <c r="L2656" i="21"/>
  <c r="F1767" i="21"/>
  <c r="F2650" i="21"/>
  <c r="F2649" i="21"/>
  <c r="E2649" i="21"/>
  <c r="E2650" i="21"/>
  <c r="D2651" i="21"/>
  <c r="J2656" i="21"/>
  <c r="I2656" i="21"/>
  <c r="H2657" i="21"/>
  <c r="I8" i="29"/>
  <c r="G8" i="29"/>
  <c r="D2652" i="21"/>
  <c r="F2651" i="21"/>
  <c r="E2651" i="21"/>
  <c r="P2656" i="21"/>
  <c r="Q2656" i="21"/>
  <c r="O2656" i="21"/>
  <c r="K2657" i="21"/>
  <c r="H2658" i="21"/>
  <c r="M2657" i="21"/>
  <c r="J2657" i="21"/>
  <c r="L2657" i="21"/>
  <c r="I2657" i="21"/>
  <c r="E2652" i="21"/>
  <c r="D2653" i="21"/>
  <c r="F2652" i="21"/>
  <c r="J2658" i="21"/>
  <c r="H2659" i="21"/>
  <c r="K2658" i="21"/>
  <c r="L2658" i="21"/>
  <c r="I2658" i="21"/>
  <c r="M2658" i="21"/>
  <c r="O2657" i="21"/>
  <c r="Q2657" i="21"/>
  <c r="P2657" i="21"/>
  <c r="N2657" i="21"/>
  <c r="F2653" i="21"/>
  <c r="D2654" i="21"/>
  <c r="E2653" i="21"/>
  <c r="K2659" i="21"/>
  <c r="H2660" i="21"/>
  <c r="J2659" i="21"/>
  <c r="I2659" i="21"/>
  <c r="M2659" i="21"/>
  <c r="L2659" i="21"/>
  <c r="N2658" i="21"/>
  <c r="O2658" i="21"/>
  <c r="P2658" i="21"/>
  <c r="Q2658" i="21"/>
  <c r="F2654" i="21"/>
  <c r="E2654" i="21"/>
  <c r="D2655" i="21"/>
  <c r="L2660" i="21"/>
  <c r="K2660" i="21"/>
  <c r="J2660" i="21"/>
  <c r="M2660" i="21"/>
  <c r="H2661" i="21"/>
  <c r="I2660" i="21"/>
  <c r="Q2659" i="21"/>
  <c r="O2659" i="21"/>
  <c r="P2659" i="21"/>
  <c r="N2659" i="21"/>
  <c r="E2655" i="21"/>
  <c r="F2655" i="21"/>
  <c r="D2656" i="21"/>
  <c r="J2661" i="21"/>
  <c r="I2661" i="21"/>
  <c r="H2662" i="21"/>
  <c r="K2661" i="21"/>
  <c r="M2661" i="21"/>
  <c r="L2661" i="21"/>
  <c r="N2660" i="21"/>
  <c r="Q2660" i="21"/>
  <c r="O2660" i="21"/>
  <c r="P2660" i="21"/>
  <c r="F2656" i="21"/>
  <c r="E2656" i="21"/>
  <c r="D2657" i="21"/>
  <c r="P2661" i="21"/>
  <c r="Q2661" i="21"/>
  <c r="O2661" i="21"/>
  <c r="N2661" i="21"/>
  <c r="H2663" i="21"/>
  <c r="I2662" i="21"/>
  <c r="M2662" i="21"/>
  <c r="L2662" i="21"/>
  <c r="K2662" i="21"/>
  <c r="J2662" i="21"/>
  <c r="F2657" i="21"/>
  <c r="E2657" i="21"/>
  <c r="D2658" i="21"/>
  <c r="J2663" i="21"/>
  <c r="I2663" i="21"/>
  <c r="H2664" i="21"/>
  <c r="L2663" i="21"/>
  <c r="M2663" i="21"/>
  <c r="K2663" i="21"/>
  <c r="N2662" i="21"/>
  <c r="O2662" i="21"/>
  <c r="Q2662" i="21"/>
  <c r="P2662" i="21"/>
  <c r="D2659" i="21"/>
  <c r="E2658" i="21"/>
  <c r="F2658" i="21"/>
  <c r="O2663" i="21"/>
  <c r="Q2663" i="21"/>
  <c r="P2663" i="21"/>
  <c r="N2663" i="21"/>
  <c r="H2665" i="21"/>
  <c r="I2664" i="21"/>
  <c r="K2664" i="21"/>
  <c r="J2664" i="21"/>
  <c r="M2664" i="21"/>
  <c r="L2664" i="21"/>
  <c r="F2659" i="21"/>
  <c r="D2660" i="21"/>
  <c r="E2659" i="21"/>
  <c r="H2666" i="21"/>
  <c r="I2665" i="21"/>
  <c r="M2665" i="21"/>
  <c r="J2665" i="21"/>
  <c r="L2665" i="21"/>
  <c r="K2665" i="21"/>
  <c r="N2664" i="21"/>
  <c r="O2664" i="21"/>
  <c r="P2664" i="21"/>
  <c r="Q2664" i="21"/>
  <c r="F2660" i="21"/>
  <c r="D2661" i="21"/>
  <c r="E2660" i="21"/>
  <c r="I2666" i="21"/>
  <c r="K2666" i="21"/>
  <c r="M2666" i="21"/>
  <c r="H2667" i="21"/>
  <c r="L2666" i="21"/>
  <c r="J2666" i="21"/>
  <c r="O2665" i="21"/>
  <c r="P2665" i="21"/>
  <c r="Q2665" i="21"/>
  <c r="N2665" i="21"/>
  <c r="F2661" i="21"/>
  <c r="D2662" i="21"/>
  <c r="E2661" i="21"/>
  <c r="N2666" i="21"/>
  <c r="O2666" i="21"/>
  <c r="P2666" i="21"/>
  <c r="Q2666" i="21"/>
  <c r="H2668" i="21"/>
  <c r="J2667" i="21"/>
  <c r="I2667" i="21"/>
  <c r="M2667" i="21"/>
  <c r="L2667" i="21"/>
  <c r="K2667" i="21"/>
  <c r="F2662" i="21"/>
  <c r="D2663" i="21"/>
  <c r="E2662" i="21"/>
  <c r="M2668" i="21"/>
  <c r="L2668" i="21"/>
  <c r="K2668" i="21"/>
  <c r="H2669" i="21"/>
  <c r="J2668" i="21"/>
  <c r="I2668" i="21"/>
  <c r="Q2667" i="21"/>
  <c r="P2667" i="21"/>
  <c r="O2667" i="21"/>
  <c r="N2667" i="21"/>
  <c r="E2663" i="21"/>
  <c r="F2663" i="21"/>
  <c r="D2664" i="21"/>
  <c r="H2670" i="21"/>
  <c r="K2669" i="21"/>
  <c r="J2669" i="21"/>
  <c r="I2669" i="21"/>
  <c r="M2669" i="21"/>
  <c r="L2669" i="21"/>
  <c r="N2668" i="21"/>
  <c r="O2668" i="21"/>
  <c r="Q2668" i="21"/>
  <c r="P2668" i="21"/>
  <c r="F2664" i="21"/>
  <c r="D2665" i="21"/>
  <c r="E2664" i="21"/>
  <c r="H2671" i="21"/>
  <c r="I2670" i="21"/>
  <c r="J2670" i="21"/>
  <c r="L2670" i="21"/>
  <c r="K2670" i="21"/>
  <c r="M2670" i="21"/>
  <c r="O2669" i="21"/>
  <c r="P2669" i="21"/>
  <c r="Q2669" i="21"/>
  <c r="N2669" i="21"/>
  <c r="F2665" i="21"/>
  <c r="E2665" i="21"/>
  <c r="D2666" i="21"/>
  <c r="J2671" i="21"/>
  <c r="M2671" i="21"/>
  <c r="H2672" i="21"/>
  <c r="L2671" i="21"/>
  <c r="I2671" i="21"/>
  <c r="K2671" i="21"/>
  <c r="N2670" i="21"/>
  <c r="Q2670" i="21"/>
  <c r="O2670" i="21"/>
  <c r="P2670" i="21"/>
  <c r="D2667" i="21"/>
  <c r="E2666" i="21"/>
  <c r="F2666" i="21"/>
  <c r="J2672" i="21"/>
  <c r="I2672" i="21"/>
  <c r="M2672" i="21"/>
  <c r="L2672" i="21"/>
  <c r="H2673" i="21"/>
  <c r="K2672" i="21"/>
  <c r="Q2671" i="21"/>
  <c r="P2671" i="21"/>
  <c r="O2671" i="21"/>
  <c r="N2671" i="21"/>
  <c r="D2668" i="21"/>
  <c r="E2667" i="21"/>
  <c r="F2667" i="21"/>
  <c r="N2672" i="21"/>
  <c r="P2672" i="21"/>
  <c r="Q2672" i="21"/>
  <c r="O2672" i="21"/>
  <c r="I2673" i="21"/>
  <c r="M2673" i="21"/>
  <c r="L2673" i="21"/>
  <c r="K2673" i="21"/>
  <c r="J2673" i="21"/>
  <c r="H2674" i="21"/>
  <c r="F2668" i="21"/>
  <c r="E2668" i="21"/>
  <c r="D2669" i="21"/>
  <c r="Q2673" i="21"/>
  <c r="O2673" i="21"/>
  <c r="P2673" i="21"/>
  <c r="N2673" i="21"/>
  <c r="I2674" i="21"/>
  <c r="J2674" i="21"/>
  <c r="M2674" i="21"/>
  <c r="H2675" i="21"/>
  <c r="L2674" i="21"/>
  <c r="K2674" i="21"/>
  <c r="E2669" i="21"/>
  <c r="D2670" i="21"/>
  <c r="F2669" i="21"/>
  <c r="N2674" i="21"/>
  <c r="Q2674" i="21"/>
  <c r="O2674" i="21"/>
  <c r="P2674" i="21"/>
  <c r="L2675" i="21"/>
  <c r="J2675" i="21"/>
  <c r="I2675" i="21"/>
  <c r="K2675" i="21"/>
  <c r="H2676" i="21"/>
  <c r="M2675" i="21"/>
  <c r="E2670" i="21"/>
  <c r="F2670" i="21"/>
  <c r="D2671" i="21"/>
  <c r="Q2675" i="21"/>
  <c r="O2675" i="21"/>
  <c r="P2675" i="21"/>
  <c r="N2675" i="21"/>
  <c r="L2676" i="21"/>
  <c r="K2676" i="21"/>
  <c r="H2677" i="21"/>
  <c r="M2676" i="21"/>
  <c r="J2676" i="21"/>
  <c r="I2676" i="21"/>
  <c r="E2671" i="21"/>
  <c r="F2671" i="21"/>
  <c r="D2672" i="21"/>
  <c r="H2678" i="21"/>
  <c r="I2677" i="21"/>
  <c r="M2677" i="21"/>
  <c r="L2677" i="21"/>
  <c r="K2677" i="21"/>
  <c r="J2677" i="21"/>
  <c r="N2676" i="21"/>
  <c r="O2676" i="21"/>
  <c r="Q2676" i="21"/>
  <c r="P2676" i="21"/>
  <c r="F2672" i="21"/>
  <c r="E2672" i="21"/>
  <c r="D2673" i="21"/>
  <c r="H2679" i="21"/>
  <c r="I2678" i="21"/>
  <c r="L2678" i="21"/>
  <c r="K2678" i="21"/>
  <c r="J2678" i="21"/>
  <c r="M2678" i="21"/>
  <c r="Q2677" i="21"/>
  <c r="P2677" i="21"/>
  <c r="O2677" i="21"/>
  <c r="N2677" i="21"/>
  <c r="F2673" i="21"/>
  <c r="D2674" i="21"/>
  <c r="E2673" i="21"/>
  <c r="J2679" i="21"/>
  <c r="M2679" i="21"/>
  <c r="H2680" i="21"/>
  <c r="L2679" i="21"/>
  <c r="I2679" i="21"/>
  <c r="K2679" i="21"/>
  <c r="N2678" i="21"/>
  <c r="P2678" i="21"/>
  <c r="O2678" i="21"/>
  <c r="Q2678" i="21"/>
  <c r="D2675" i="21"/>
  <c r="F2674" i="21"/>
  <c r="E2674" i="21"/>
  <c r="M2680" i="21"/>
  <c r="L2680" i="21"/>
  <c r="K2680" i="21"/>
  <c r="H2681" i="21"/>
  <c r="J2680" i="21"/>
  <c r="I2680" i="21"/>
  <c r="Q2679" i="21"/>
  <c r="O2679" i="21"/>
  <c r="P2679" i="21"/>
  <c r="N2679" i="21"/>
  <c r="D2676" i="21"/>
  <c r="E2675" i="21"/>
  <c r="F2675" i="21"/>
  <c r="I2681" i="21"/>
  <c r="M2681" i="21"/>
  <c r="L2681" i="21"/>
  <c r="K2681" i="21"/>
  <c r="J2681" i="21"/>
  <c r="H2682" i="21"/>
  <c r="N2680" i="21"/>
  <c r="P2680" i="21"/>
  <c r="Q2680" i="21"/>
  <c r="O2680" i="21"/>
  <c r="E2676" i="21"/>
  <c r="D2677" i="21"/>
  <c r="F2676" i="21"/>
  <c r="Q2681" i="21"/>
  <c r="O2681" i="21"/>
  <c r="P2681" i="21"/>
  <c r="N2681" i="21"/>
  <c r="I2682" i="21"/>
  <c r="L2682" i="21"/>
  <c r="M2682" i="21"/>
  <c r="H2683" i="21"/>
  <c r="K2682" i="21"/>
  <c r="J2682" i="21"/>
  <c r="F2677" i="21"/>
  <c r="E2677" i="21"/>
  <c r="D2678" i="21"/>
  <c r="N2682" i="21"/>
  <c r="Q2682" i="21"/>
  <c r="O2682" i="21"/>
  <c r="P2682" i="21"/>
  <c r="L2683" i="21"/>
  <c r="J2683" i="21"/>
  <c r="I2683" i="21"/>
  <c r="K2683" i="21"/>
  <c r="H2684" i="21"/>
  <c r="M2683" i="21"/>
  <c r="F2678" i="21"/>
  <c r="E2678" i="21"/>
  <c r="D2679" i="21"/>
  <c r="Q2683" i="21"/>
  <c r="O2683" i="21"/>
  <c r="P2683" i="21"/>
  <c r="N2683" i="21"/>
  <c r="H2685" i="21"/>
  <c r="J2684" i="21"/>
  <c r="I2684" i="21"/>
  <c r="M2684" i="21"/>
  <c r="L2684" i="21"/>
  <c r="K2684" i="21"/>
  <c r="E2679" i="21"/>
  <c r="F2679" i="21"/>
  <c r="D2680" i="21"/>
  <c r="H2686" i="21"/>
  <c r="L2685" i="21"/>
  <c r="K2685" i="21"/>
  <c r="J2685" i="21"/>
  <c r="I2685" i="21"/>
  <c r="M2685" i="21"/>
  <c r="N2684" i="21"/>
  <c r="O2684" i="21"/>
  <c r="Q2684" i="21"/>
  <c r="P2684" i="21"/>
  <c r="E2680" i="21"/>
  <c r="D2681" i="21"/>
  <c r="F2680" i="21"/>
  <c r="H2687" i="21"/>
  <c r="I2686" i="21"/>
  <c r="M2686" i="21"/>
  <c r="L2686" i="21"/>
  <c r="K2686" i="21"/>
  <c r="J2686" i="21"/>
  <c r="O2685" i="21"/>
  <c r="P2685" i="21"/>
  <c r="Q2685" i="21"/>
  <c r="N2685" i="21"/>
  <c r="F2681" i="21"/>
  <c r="E2681" i="21"/>
  <c r="D2682" i="21"/>
  <c r="J2687" i="21"/>
  <c r="M2687" i="21"/>
  <c r="H2688" i="21"/>
  <c r="L2687" i="21"/>
  <c r="I2687" i="21"/>
  <c r="K2687" i="21"/>
  <c r="N2686" i="21"/>
  <c r="P2686" i="21"/>
  <c r="Q2686" i="21"/>
  <c r="O2686" i="21"/>
  <c r="D2683" i="21"/>
  <c r="E2682" i="21"/>
  <c r="F2682" i="21"/>
  <c r="L2688" i="21"/>
  <c r="K2688" i="21"/>
  <c r="J2688" i="21"/>
  <c r="H2689" i="21"/>
  <c r="I2688" i="21"/>
  <c r="M2688" i="21"/>
  <c r="Q2687" i="21"/>
  <c r="P2687" i="21"/>
  <c r="O2687" i="21"/>
  <c r="N2687" i="21"/>
  <c r="E2683" i="21"/>
  <c r="F2683" i="21"/>
  <c r="D2684" i="21"/>
  <c r="L2689" i="21"/>
  <c r="J2689" i="21"/>
  <c r="H2690" i="21"/>
  <c r="K2689" i="21"/>
  <c r="I2689" i="21"/>
  <c r="M2689" i="21"/>
  <c r="N2688" i="21"/>
  <c r="O2688" i="21"/>
  <c r="P2688" i="21"/>
  <c r="Q2688" i="21"/>
  <c r="E2684" i="21"/>
  <c r="D2685" i="21"/>
  <c r="F2684" i="21"/>
  <c r="J2690" i="21"/>
  <c r="L2690" i="21"/>
  <c r="M2690" i="21"/>
  <c r="H2691" i="21"/>
  <c r="I2690" i="21"/>
  <c r="K2690" i="21"/>
  <c r="Q2689" i="21"/>
  <c r="O2689" i="21"/>
  <c r="P2689" i="21"/>
  <c r="N2689" i="21"/>
  <c r="F2685" i="21"/>
  <c r="E2685" i="21"/>
  <c r="D2686" i="21"/>
  <c r="L2691" i="21"/>
  <c r="J2691" i="21"/>
  <c r="I2691" i="21"/>
  <c r="M2691" i="21"/>
  <c r="K2691" i="21"/>
  <c r="H2692" i="21"/>
  <c r="N2690" i="21"/>
  <c r="O2690" i="21"/>
  <c r="P2690" i="21"/>
  <c r="Q2690" i="21"/>
  <c r="D2687" i="21"/>
  <c r="E2686" i="21"/>
  <c r="F2686" i="21"/>
  <c r="Q2691" i="21"/>
  <c r="O2691" i="21"/>
  <c r="P2691" i="21"/>
  <c r="N2691" i="21"/>
  <c r="I2692" i="21"/>
  <c r="J2692" i="21"/>
  <c r="M2692" i="21"/>
  <c r="L2692" i="21"/>
  <c r="K2692" i="21"/>
  <c r="H2693" i="21"/>
  <c r="E2687" i="21"/>
  <c r="F2687" i="21"/>
  <c r="D2688" i="21"/>
  <c r="N2692" i="21"/>
  <c r="P2692" i="21"/>
  <c r="O2692" i="21"/>
  <c r="Q2692" i="21"/>
  <c r="H2694" i="21"/>
  <c r="K2693" i="21"/>
  <c r="J2693" i="21"/>
  <c r="I2693" i="21"/>
  <c r="M2693" i="21"/>
  <c r="L2693" i="21"/>
  <c r="E2688" i="21"/>
  <c r="D2689" i="21"/>
  <c r="F2688" i="21"/>
  <c r="H2695" i="21"/>
  <c r="I2694" i="21"/>
  <c r="L2694" i="21"/>
  <c r="K2694" i="21"/>
  <c r="J2694" i="21"/>
  <c r="M2694" i="21"/>
  <c r="Q2693" i="21"/>
  <c r="P2693" i="21"/>
  <c r="O2693" i="21"/>
  <c r="N2693" i="21"/>
  <c r="F2689" i="21"/>
  <c r="E2689" i="21"/>
  <c r="D2690" i="21"/>
  <c r="J2695" i="21"/>
  <c r="L2695" i="21"/>
  <c r="I2695" i="21"/>
  <c r="M2695" i="21"/>
  <c r="H2696" i="21"/>
  <c r="K2695" i="21"/>
  <c r="N2694" i="21"/>
  <c r="Q2694" i="21"/>
  <c r="O2694" i="21"/>
  <c r="P2694" i="21"/>
  <c r="D2691" i="21"/>
  <c r="F2690" i="21"/>
  <c r="E2690" i="21"/>
  <c r="Q2695" i="21"/>
  <c r="P2695" i="21"/>
  <c r="O2695" i="21"/>
  <c r="N2695" i="21"/>
  <c r="H2697" i="21"/>
  <c r="K2696" i="21"/>
  <c r="J2696" i="21"/>
  <c r="I2696" i="21"/>
  <c r="M2696" i="21"/>
  <c r="L2696" i="21"/>
  <c r="E2691" i="21"/>
  <c r="D2692" i="21"/>
  <c r="F2691" i="21"/>
  <c r="H2698" i="21"/>
  <c r="I2697" i="21"/>
  <c r="M2697" i="21"/>
  <c r="K2697" i="21"/>
  <c r="L2697" i="21"/>
  <c r="J2697" i="21"/>
  <c r="N2696" i="21"/>
  <c r="P2696" i="21"/>
  <c r="O2696" i="21"/>
  <c r="Q2696" i="21"/>
  <c r="F2692" i="21"/>
  <c r="D2693" i="21"/>
  <c r="E2692" i="21"/>
  <c r="I2698" i="21"/>
  <c r="L2698" i="21"/>
  <c r="M2698" i="21"/>
  <c r="H2699" i="21"/>
  <c r="K2698" i="21"/>
  <c r="J2698" i="21"/>
  <c r="O2697" i="21"/>
  <c r="P2697" i="21"/>
  <c r="Q2697" i="21"/>
  <c r="N2697" i="21"/>
  <c r="E2693" i="21"/>
  <c r="F2693" i="21"/>
  <c r="D2694" i="21"/>
  <c r="N2698" i="21"/>
  <c r="O2698" i="21"/>
  <c r="P2698" i="21"/>
  <c r="Q2698" i="21"/>
  <c r="H2700" i="21"/>
  <c r="J2699" i="21"/>
  <c r="I2699" i="21"/>
  <c r="M2699" i="21"/>
  <c r="L2699" i="21"/>
  <c r="K2699" i="21"/>
  <c r="E2694" i="21"/>
  <c r="F2694" i="21"/>
  <c r="D2695" i="21"/>
  <c r="M2700" i="21"/>
  <c r="H2701" i="21"/>
  <c r="J2700" i="21"/>
  <c r="I2700" i="21"/>
  <c r="K2700" i="21"/>
  <c r="L2700" i="21"/>
  <c r="P2699" i="21"/>
  <c r="Q2699" i="21"/>
  <c r="O2699" i="21"/>
  <c r="N2699" i="21"/>
  <c r="F2695" i="21"/>
  <c r="E2695" i="21"/>
  <c r="D2696" i="21"/>
  <c r="H2702" i="21"/>
  <c r="K2701" i="21"/>
  <c r="I2701" i="21"/>
  <c r="M2701" i="21"/>
  <c r="L2701" i="21"/>
  <c r="J2701" i="21"/>
  <c r="N2700" i="21"/>
  <c r="O2700" i="21"/>
  <c r="P2700" i="21"/>
  <c r="Q2700" i="21"/>
  <c r="E2696" i="21"/>
  <c r="D2697" i="21"/>
  <c r="F2696" i="21"/>
  <c r="H2703" i="21"/>
  <c r="M2702" i="21"/>
  <c r="L2702" i="21"/>
  <c r="I2702" i="21"/>
  <c r="K2702" i="21"/>
  <c r="J2702" i="21"/>
  <c r="O2701" i="21"/>
  <c r="Q2701" i="21"/>
  <c r="P2701" i="21"/>
  <c r="N2701" i="21"/>
  <c r="D2698" i="21"/>
  <c r="F2697" i="21"/>
  <c r="E2697" i="21"/>
  <c r="M2703" i="21"/>
  <c r="H2704" i="21"/>
  <c r="L2703" i="21"/>
  <c r="J2703" i="21"/>
  <c r="I2703" i="21"/>
  <c r="K2703" i="21"/>
  <c r="N2702" i="21"/>
  <c r="Q2702" i="21"/>
  <c r="P2702" i="21"/>
  <c r="O2702" i="21"/>
  <c r="D2699" i="21"/>
  <c r="E2698" i="21"/>
  <c r="F2698" i="21"/>
  <c r="I2704" i="21"/>
  <c r="M2704" i="21"/>
  <c r="L2704" i="21"/>
  <c r="H2705" i="21"/>
  <c r="K2704" i="21"/>
  <c r="J2704" i="21"/>
  <c r="Q2703" i="21"/>
  <c r="P2703" i="21"/>
  <c r="O2703" i="21"/>
  <c r="N2703" i="21"/>
  <c r="D2700" i="21"/>
  <c r="F2699" i="21"/>
  <c r="E2699" i="21"/>
  <c r="N2704" i="21"/>
  <c r="Q2704" i="21"/>
  <c r="P2704" i="21"/>
  <c r="O2704" i="21"/>
  <c r="I2705" i="21"/>
  <c r="M2705" i="21"/>
  <c r="L2705" i="21"/>
  <c r="K2705" i="21"/>
  <c r="J2705" i="21"/>
  <c r="H2706" i="21"/>
  <c r="F2700" i="21"/>
  <c r="D2701" i="21"/>
  <c r="E2700" i="21"/>
  <c r="Q2705" i="21"/>
  <c r="O2705" i="21"/>
  <c r="P2705" i="21"/>
  <c r="N2705" i="21"/>
  <c r="L2706" i="21"/>
  <c r="K2706" i="21"/>
  <c r="M2706" i="21"/>
  <c r="J2706" i="21"/>
  <c r="I2706" i="21"/>
  <c r="H2707" i="21"/>
  <c r="E2701" i="21"/>
  <c r="D2702" i="21"/>
  <c r="F2701" i="21"/>
  <c r="N2706" i="21"/>
  <c r="O2706" i="21"/>
  <c r="P2706" i="21"/>
  <c r="Q2706" i="21"/>
  <c r="H2708" i="21"/>
  <c r="J2707" i="21"/>
  <c r="M2707" i="21"/>
  <c r="L2707" i="21"/>
  <c r="K2707" i="21"/>
  <c r="I2707" i="21"/>
  <c r="E2702" i="21"/>
  <c r="D2703" i="21"/>
  <c r="F2702" i="21"/>
  <c r="H2709" i="21"/>
  <c r="J2708" i="21"/>
  <c r="I2708" i="21"/>
  <c r="L2708" i="21"/>
  <c r="K2708" i="21"/>
  <c r="M2708" i="21"/>
  <c r="O2707" i="21"/>
  <c r="Q2707" i="21"/>
  <c r="P2707" i="21"/>
  <c r="N2707" i="21"/>
  <c r="E2703" i="21"/>
  <c r="F2703" i="21"/>
  <c r="D2704" i="21"/>
  <c r="L2709" i="21"/>
  <c r="M2709" i="21"/>
  <c r="H2710" i="21"/>
  <c r="K2709" i="21"/>
  <c r="J2709" i="21"/>
  <c r="I2709" i="21"/>
  <c r="N2708" i="21"/>
  <c r="Q2708" i="21"/>
  <c r="P2708" i="21"/>
  <c r="O2708" i="21"/>
  <c r="E2704" i="21"/>
  <c r="F2704" i="21"/>
  <c r="D2705" i="21"/>
  <c r="H2711" i="21"/>
  <c r="L2710" i="21"/>
  <c r="M2710" i="21"/>
  <c r="K2710" i="21"/>
  <c r="J2710" i="21"/>
  <c r="I2710" i="21"/>
  <c r="Q2709" i="21"/>
  <c r="P2709" i="21"/>
  <c r="O2709" i="21"/>
  <c r="N2709" i="21"/>
  <c r="F2705" i="21"/>
  <c r="E2705" i="21"/>
  <c r="D2706" i="21"/>
  <c r="L2711" i="21"/>
  <c r="K2711" i="21"/>
  <c r="I2711" i="21"/>
  <c r="J2711" i="21"/>
  <c r="M2711" i="21"/>
  <c r="H2712" i="21"/>
  <c r="N2710" i="21"/>
  <c r="O2710" i="21"/>
  <c r="P2710" i="21"/>
  <c r="Q2710" i="21"/>
  <c r="D2707" i="21"/>
  <c r="F2706" i="21"/>
  <c r="E2706" i="21"/>
  <c r="Q2711" i="21"/>
  <c r="O2711" i="21"/>
  <c r="P2711" i="21"/>
  <c r="N2711" i="21"/>
  <c r="H2713" i="21"/>
  <c r="I2712" i="21"/>
  <c r="K2712" i="21"/>
  <c r="J2712" i="21"/>
  <c r="M2712" i="21"/>
  <c r="L2712" i="21"/>
  <c r="E2707" i="21"/>
  <c r="F2707" i="21"/>
  <c r="D2708" i="21"/>
  <c r="L2713" i="21"/>
  <c r="J2713" i="21"/>
  <c r="H2714" i="21"/>
  <c r="K2713" i="21"/>
  <c r="I2713" i="21"/>
  <c r="M2713" i="21"/>
  <c r="N2712" i="21"/>
  <c r="P2712" i="21"/>
  <c r="O2712" i="21"/>
  <c r="Q2712" i="21"/>
  <c r="F2708" i="21"/>
  <c r="D2709" i="21"/>
  <c r="E2708" i="21"/>
  <c r="L2714" i="21"/>
  <c r="K2714" i="21"/>
  <c r="M2714" i="21"/>
  <c r="J2714" i="21"/>
  <c r="I2714" i="21"/>
  <c r="H2715" i="21"/>
  <c r="Q2713" i="21"/>
  <c r="O2713" i="21"/>
  <c r="P2713" i="21"/>
  <c r="N2713" i="21"/>
  <c r="E2709" i="21"/>
  <c r="F2709" i="21"/>
  <c r="D2710" i="21"/>
  <c r="N2714" i="21"/>
  <c r="Q2714" i="21"/>
  <c r="O2714" i="21"/>
  <c r="P2714" i="21"/>
  <c r="K2715" i="21"/>
  <c r="J2715" i="21"/>
  <c r="I2715" i="21"/>
  <c r="H2716" i="21"/>
  <c r="M2715" i="21"/>
  <c r="L2715" i="21"/>
  <c r="E2710" i="21"/>
  <c r="F2710" i="21"/>
  <c r="D2711" i="21"/>
  <c r="Q2715" i="21"/>
  <c r="O2715" i="21"/>
  <c r="P2715" i="21"/>
  <c r="N2715" i="21"/>
  <c r="M2716" i="21"/>
  <c r="L2716" i="21"/>
  <c r="K2716" i="21"/>
  <c r="H2717" i="21"/>
  <c r="J2716" i="21"/>
  <c r="I2716" i="21"/>
  <c r="F2711" i="21"/>
  <c r="E2711" i="21"/>
  <c r="D2712" i="21"/>
  <c r="H2718" i="21"/>
  <c r="K2717" i="21"/>
  <c r="J2717" i="21"/>
  <c r="M2717" i="21"/>
  <c r="L2717" i="21"/>
  <c r="I2717" i="21"/>
  <c r="N2716" i="21"/>
  <c r="O2716" i="21"/>
  <c r="P2716" i="21"/>
  <c r="Q2716" i="21"/>
  <c r="E2712" i="21"/>
  <c r="D2713" i="21"/>
  <c r="F2712" i="21"/>
  <c r="H2719" i="21"/>
  <c r="L2718" i="21"/>
  <c r="K2718" i="21"/>
  <c r="M2718" i="21"/>
  <c r="I2718" i="21"/>
  <c r="J2718" i="21"/>
  <c r="O2717" i="21"/>
  <c r="Q2717" i="21"/>
  <c r="P2717" i="21"/>
  <c r="N2717" i="21"/>
  <c r="E2713" i="21"/>
  <c r="F2713" i="21"/>
  <c r="D2714" i="21"/>
  <c r="H2720" i="21"/>
  <c r="L2719" i="21"/>
  <c r="M2719" i="21"/>
  <c r="J2719" i="21"/>
  <c r="I2719" i="21"/>
  <c r="K2719" i="21"/>
  <c r="N2718" i="21"/>
  <c r="O2718" i="21"/>
  <c r="Q2718" i="21"/>
  <c r="P2718" i="21"/>
  <c r="D2715" i="21"/>
  <c r="F2714" i="21"/>
  <c r="E2714" i="21"/>
  <c r="H2721" i="21"/>
  <c r="J2720" i="21"/>
  <c r="K2720" i="21"/>
  <c r="I2720" i="21"/>
  <c r="M2720" i="21"/>
  <c r="L2720" i="21"/>
  <c r="Q2719" i="21"/>
  <c r="O2719" i="21"/>
  <c r="P2719" i="21"/>
  <c r="N2719" i="21"/>
  <c r="D2716" i="21"/>
  <c r="E2715" i="21"/>
  <c r="F2715" i="21"/>
  <c r="J2721" i="21"/>
  <c r="M2721" i="21"/>
  <c r="I2721" i="21"/>
  <c r="H2722" i="21"/>
  <c r="L2721" i="21"/>
  <c r="K2721" i="21"/>
  <c r="N2720" i="21"/>
  <c r="O2720" i="21"/>
  <c r="P2720" i="21"/>
  <c r="Q2720" i="21"/>
  <c r="F2716" i="21"/>
  <c r="D2717" i="21"/>
  <c r="E2716" i="21"/>
  <c r="O2721" i="21"/>
  <c r="Q2721" i="21"/>
  <c r="P2721" i="21"/>
  <c r="N2721" i="21"/>
  <c r="I2722" i="21"/>
  <c r="K2722" i="21"/>
  <c r="L2722" i="21"/>
  <c r="J2722" i="21"/>
  <c r="M2722" i="21"/>
  <c r="H2723" i="21"/>
  <c r="E2717" i="21"/>
  <c r="F2717" i="21"/>
  <c r="D2718" i="21"/>
  <c r="N2722" i="21"/>
  <c r="P2722" i="21"/>
  <c r="O2722" i="21"/>
  <c r="Q2722" i="21"/>
  <c r="J2723" i="21"/>
  <c r="I2723" i="21"/>
  <c r="H2724" i="21"/>
  <c r="M2723" i="21"/>
  <c r="L2723" i="21"/>
  <c r="K2723" i="21"/>
  <c r="F2718" i="21"/>
  <c r="D2719" i="21"/>
  <c r="E2718" i="21"/>
  <c r="O2723" i="21"/>
  <c r="P2723" i="21"/>
  <c r="Q2723" i="21"/>
  <c r="N2723" i="21"/>
  <c r="I2724" i="21"/>
  <c r="H2725" i="21"/>
  <c r="J2724" i="21"/>
  <c r="K2724" i="21"/>
  <c r="L2724" i="21"/>
  <c r="M2724" i="21"/>
  <c r="E2719" i="21"/>
  <c r="F2719" i="21"/>
  <c r="D2720" i="21"/>
  <c r="N2724" i="21"/>
  <c r="Q2724" i="21"/>
  <c r="O2724" i="21"/>
  <c r="P2724" i="21"/>
  <c r="H2726" i="21"/>
  <c r="K2725" i="21"/>
  <c r="J2725" i="21"/>
  <c r="I2725" i="21"/>
  <c r="M2725" i="21"/>
  <c r="L2725" i="21"/>
  <c r="E2720" i="21"/>
  <c r="D2721" i="21"/>
  <c r="F2720" i="21"/>
  <c r="H2727" i="21"/>
  <c r="J2726" i="21"/>
  <c r="I2726" i="21"/>
  <c r="M2726" i="21"/>
  <c r="L2726" i="21"/>
  <c r="K2726" i="21"/>
  <c r="Q2725" i="21"/>
  <c r="O2725" i="21"/>
  <c r="P2725" i="21"/>
  <c r="N2725" i="21"/>
  <c r="E2721" i="21"/>
  <c r="D2722" i="21"/>
  <c r="F2721" i="21"/>
  <c r="J2727" i="21"/>
  <c r="H2728" i="21"/>
  <c r="L2727" i="21"/>
  <c r="I2727" i="21"/>
  <c r="M2727" i="21"/>
  <c r="K2727" i="21"/>
  <c r="N2726" i="21"/>
  <c r="P2726" i="21"/>
  <c r="O2726" i="21"/>
  <c r="Q2726" i="21"/>
  <c r="D2723" i="21"/>
  <c r="F2722" i="21"/>
  <c r="E2722" i="21"/>
  <c r="J2728" i="21"/>
  <c r="M2728" i="21"/>
  <c r="L2728" i="21"/>
  <c r="I2728" i="21"/>
  <c r="H2729" i="21"/>
  <c r="K2728" i="21"/>
  <c r="Q2727" i="21"/>
  <c r="O2727" i="21"/>
  <c r="P2727" i="21"/>
  <c r="N2727" i="21"/>
  <c r="D2724" i="21"/>
  <c r="E2723" i="21"/>
  <c r="F2723" i="21"/>
  <c r="N2728" i="21"/>
  <c r="P2728" i="21"/>
  <c r="O2728" i="21"/>
  <c r="Q2728" i="21"/>
  <c r="M2729" i="21"/>
  <c r="I2729" i="21"/>
  <c r="L2729" i="21"/>
  <c r="H2730" i="21"/>
  <c r="J2729" i="21"/>
  <c r="K2729" i="21"/>
  <c r="F2724" i="21"/>
  <c r="D2725" i="21"/>
  <c r="E2724" i="21"/>
  <c r="Q2729" i="21"/>
  <c r="P2729" i="21"/>
  <c r="O2729" i="21"/>
  <c r="N2729" i="21"/>
  <c r="J2730" i="21"/>
  <c r="H2731" i="21"/>
  <c r="L2730" i="21"/>
  <c r="M2730" i="21"/>
  <c r="I2730" i="21"/>
  <c r="K2730" i="21"/>
  <c r="F2725" i="21"/>
  <c r="D2726" i="21"/>
  <c r="E2725" i="21"/>
  <c r="J2731" i="21"/>
  <c r="L2731" i="21"/>
  <c r="K2731" i="21"/>
  <c r="I2731" i="21"/>
  <c r="H2732" i="21"/>
  <c r="M2731" i="21"/>
  <c r="N2730" i="21"/>
  <c r="O2730" i="21"/>
  <c r="Q2730" i="21"/>
  <c r="P2730" i="21"/>
  <c r="E2726" i="21"/>
  <c r="F2726" i="21"/>
  <c r="D2727" i="21"/>
  <c r="Q2731" i="21"/>
  <c r="O2731" i="21"/>
  <c r="P2731" i="21"/>
  <c r="N2731" i="21"/>
  <c r="K2732" i="21"/>
  <c r="J2732" i="21"/>
  <c r="M2732" i="21"/>
  <c r="L2732" i="21"/>
  <c r="H2733" i="21"/>
  <c r="I2732" i="21"/>
  <c r="F2727" i="21"/>
  <c r="E2727" i="21"/>
  <c r="D2728" i="21"/>
  <c r="J2733" i="21"/>
  <c r="I2733" i="21"/>
  <c r="K2733" i="21"/>
  <c r="M2733" i="21"/>
  <c r="H2734" i="21"/>
  <c r="L2733" i="21"/>
  <c r="N2732" i="21"/>
  <c r="Q2732" i="21"/>
  <c r="O2732" i="21"/>
  <c r="P2732" i="21"/>
  <c r="F2728" i="21"/>
  <c r="D2729" i="21"/>
  <c r="E2728" i="21"/>
  <c r="O2733" i="21"/>
  <c r="P2733" i="21"/>
  <c r="Q2733" i="21"/>
  <c r="N2733" i="21"/>
  <c r="M2734" i="21"/>
  <c r="L2734" i="21"/>
  <c r="I2734" i="21"/>
  <c r="H2735" i="21"/>
  <c r="K2734" i="21"/>
  <c r="J2734" i="21"/>
  <c r="D2730" i="21"/>
  <c r="E2729" i="21"/>
  <c r="F2729" i="21"/>
  <c r="N2734" i="21"/>
  <c r="P2734" i="21"/>
  <c r="O2734" i="21"/>
  <c r="Q2734" i="21"/>
  <c r="H2736" i="21"/>
  <c r="L2735" i="21"/>
  <c r="K2735" i="21"/>
  <c r="I2735" i="21"/>
  <c r="J2735" i="21"/>
  <c r="M2735" i="21"/>
  <c r="F2730" i="21"/>
  <c r="E2730" i="21"/>
  <c r="D2731" i="21"/>
  <c r="I2736" i="21"/>
  <c r="J2736" i="21"/>
  <c r="M2736" i="21"/>
  <c r="K2736" i="21"/>
  <c r="L2736" i="21"/>
  <c r="H2737" i="21"/>
  <c r="Q2735" i="21"/>
  <c r="O2735" i="21"/>
  <c r="P2735" i="21"/>
  <c r="N2735" i="21"/>
  <c r="F2731" i="21"/>
  <c r="E2731" i="21"/>
  <c r="D2732" i="21"/>
  <c r="N2736" i="21"/>
  <c r="Q2736" i="21"/>
  <c r="O2736" i="21"/>
  <c r="P2736" i="21"/>
  <c r="L2737" i="21"/>
  <c r="J2737" i="21"/>
  <c r="H2738" i="21"/>
  <c r="K2737" i="21"/>
  <c r="M2737" i="21"/>
  <c r="I2737" i="21"/>
  <c r="E2732" i="21"/>
  <c r="F2732" i="21"/>
  <c r="D2733" i="21"/>
  <c r="L2738" i="21"/>
  <c r="K2738" i="21"/>
  <c r="J2738" i="21"/>
  <c r="H2739" i="21"/>
  <c r="M2738" i="21"/>
  <c r="I2738" i="21"/>
  <c r="O2737" i="21"/>
  <c r="P2737" i="21"/>
  <c r="Q2737" i="21"/>
  <c r="N2737" i="21"/>
  <c r="F2733" i="21"/>
  <c r="E2733" i="21"/>
  <c r="D2734" i="21"/>
  <c r="H2740" i="21"/>
  <c r="J2739" i="21"/>
  <c r="I2739" i="21"/>
  <c r="M2739" i="21"/>
  <c r="L2739" i="21"/>
  <c r="K2739" i="21"/>
  <c r="N2738" i="21"/>
  <c r="P2738" i="21"/>
  <c r="O2738" i="21"/>
  <c r="Q2738" i="21"/>
  <c r="F2734" i="21"/>
  <c r="D2735" i="21"/>
  <c r="E2734" i="21"/>
  <c r="K2740" i="21"/>
  <c r="J2740" i="21"/>
  <c r="L2740" i="21"/>
  <c r="H2741" i="21"/>
  <c r="I2740" i="21"/>
  <c r="M2740" i="21"/>
  <c r="P2739" i="21"/>
  <c r="Q2739" i="21"/>
  <c r="O2739" i="21"/>
  <c r="N2739" i="21"/>
  <c r="E2735" i="21"/>
  <c r="F2735" i="21"/>
  <c r="D2736" i="21"/>
  <c r="J2741" i="21"/>
  <c r="I2741" i="21"/>
  <c r="H2742" i="21"/>
  <c r="L2741" i="21"/>
  <c r="M2741" i="21"/>
  <c r="K2741" i="21"/>
  <c r="N2740" i="21"/>
  <c r="Q2740" i="21"/>
  <c r="P2740" i="21"/>
  <c r="O2740" i="21"/>
  <c r="F2736" i="21"/>
  <c r="D2737" i="21"/>
  <c r="E2736" i="21"/>
  <c r="P2741" i="21"/>
  <c r="O2741" i="21"/>
  <c r="Q2741" i="21"/>
  <c r="N2741" i="21"/>
  <c r="M2742" i="21"/>
  <c r="L2742" i="21"/>
  <c r="H2743" i="21"/>
  <c r="I2742" i="21"/>
  <c r="K2742" i="21"/>
  <c r="J2742" i="21"/>
  <c r="D2738" i="21"/>
  <c r="E2737" i="21"/>
  <c r="F2737" i="21"/>
  <c r="J2743" i="21"/>
  <c r="L2743" i="21"/>
  <c r="K2743" i="21"/>
  <c r="I2743" i="21"/>
  <c r="M2743" i="21"/>
  <c r="H2744" i="21"/>
  <c r="N2742" i="21"/>
  <c r="Q2742" i="21"/>
  <c r="P2742" i="21"/>
  <c r="O2742" i="21"/>
  <c r="F2738" i="21"/>
  <c r="D2739" i="21"/>
  <c r="E2738" i="21"/>
  <c r="Q2743" i="21"/>
  <c r="O2743" i="21"/>
  <c r="P2743" i="21"/>
  <c r="N2743" i="21"/>
  <c r="I2744" i="21"/>
  <c r="M2744" i="21"/>
  <c r="K2744" i="21"/>
  <c r="J2744" i="21"/>
  <c r="L2744" i="21"/>
  <c r="H2745" i="21"/>
  <c r="E2739" i="21"/>
  <c r="F2739" i="21"/>
  <c r="D2740" i="21"/>
  <c r="N2744" i="21"/>
  <c r="P2744" i="21"/>
  <c r="Q2744" i="21"/>
  <c r="O2744" i="21"/>
  <c r="M2745" i="21"/>
  <c r="L2745" i="21"/>
  <c r="K2745" i="21"/>
  <c r="H2746" i="21"/>
  <c r="I2745" i="21"/>
  <c r="J2745" i="21"/>
  <c r="E2740" i="21"/>
  <c r="D2741" i="21"/>
  <c r="F2740" i="21"/>
  <c r="L2746" i="21"/>
  <c r="H2747" i="21"/>
  <c r="K2746" i="21"/>
  <c r="J2746" i="21"/>
  <c r="I2746" i="21"/>
  <c r="M2746" i="21"/>
  <c r="P2745" i="21"/>
  <c r="O2745" i="21"/>
  <c r="Q2745" i="21"/>
  <c r="N2745" i="21"/>
  <c r="D2742" i="21"/>
  <c r="F2741" i="21"/>
  <c r="E2741" i="21"/>
  <c r="H2748" i="21"/>
  <c r="J2747" i="21"/>
  <c r="I2747" i="21"/>
  <c r="L2747" i="21"/>
  <c r="M2747" i="21"/>
  <c r="K2747" i="21"/>
  <c r="N2746" i="21"/>
  <c r="O2746" i="21"/>
  <c r="P2746" i="21"/>
  <c r="Q2746" i="21"/>
  <c r="D2743" i="21"/>
  <c r="E2742" i="21"/>
  <c r="F2742" i="21"/>
  <c r="H2749" i="21"/>
  <c r="L2748" i="21"/>
  <c r="I2748" i="21"/>
  <c r="K2748" i="21"/>
  <c r="M2748" i="21"/>
  <c r="J2748" i="21"/>
  <c r="O2747" i="21"/>
  <c r="P2747" i="21"/>
  <c r="Q2747" i="21"/>
  <c r="N2747" i="21"/>
  <c r="F2743" i="21"/>
  <c r="E2743" i="21"/>
  <c r="D2744" i="21"/>
  <c r="J2749" i="21"/>
  <c r="I2749" i="21"/>
  <c r="M2749" i="21"/>
  <c r="H2750" i="21"/>
  <c r="L2749" i="21"/>
  <c r="K2749" i="21"/>
  <c r="N2748" i="21"/>
  <c r="Q2748" i="21"/>
  <c r="O2748" i="21"/>
  <c r="P2748" i="21"/>
  <c r="E2744" i="21"/>
  <c r="D2745" i="21"/>
  <c r="F2744" i="21"/>
  <c r="Q2749" i="21"/>
  <c r="O2749" i="21"/>
  <c r="P2749" i="21"/>
  <c r="N2749" i="21"/>
  <c r="M2750" i="21"/>
  <c r="L2750" i="21"/>
  <c r="K2750" i="21"/>
  <c r="J2750" i="21"/>
  <c r="H2751" i="21"/>
  <c r="I2750" i="21"/>
  <c r="F2745" i="21"/>
  <c r="D2746" i="21"/>
  <c r="E2745" i="21"/>
  <c r="H2752" i="21"/>
  <c r="L2751" i="21"/>
  <c r="K2751" i="21"/>
  <c r="J2751" i="21"/>
  <c r="I2751" i="21"/>
  <c r="M2751" i="21"/>
  <c r="N2750" i="21"/>
  <c r="P2750" i="21"/>
  <c r="Q2750" i="21"/>
  <c r="O2750" i="21"/>
  <c r="F2746" i="21"/>
  <c r="D2747" i="21"/>
  <c r="E2746" i="21"/>
  <c r="K2752" i="21"/>
  <c r="I2752" i="21"/>
  <c r="M2752" i="21"/>
  <c r="H2753" i="21"/>
  <c r="L2752" i="21"/>
  <c r="J2752" i="21"/>
  <c r="Q2751" i="21"/>
  <c r="P2751" i="21"/>
  <c r="O2751" i="21"/>
  <c r="N2751" i="21"/>
  <c r="E2747" i="21"/>
  <c r="F2747" i="21"/>
  <c r="D2748" i="21"/>
  <c r="N2752" i="21"/>
  <c r="P2752" i="21"/>
  <c r="Q2752" i="21"/>
  <c r="O2752" i="21"/>
  <c r="K2753" i="21"/>
  <c r="I2753" i="21"/>
  <c r="M2753" i="21"/>
  <c r="H2754" i="21"/>
  <c r="L2753" i="21"/>
  <c r="J2753" i="21"/>
  <c r="E2748" i="21"/>
  <c r="D2749" i="21"/>
  <c r="F2748" i="21"/>
  <c r="P2753" i="21"/>
  <c r="Q2753" i="21"/>
  <c r="O2753" i="21"/>
  <c r="N2753" i="21"/>
  <c r="H2755" i="21"/>
  <c r="I2754" i="21"/>
  <c r="M2754" i="21"/>
  <c r="L2754" i="21"/>
  <c r="K2754" i="21"/>
  <c r="J2754" i="21"/>
  <c r="E2749" i="21"/>
  <c r="D2750" i="21"/>
  <c r="F2749" i="21"/>
  <c r="I2755" i="21"/>
  <c r="M2755" i="21"/>
  <c r="L2755" i="21"/>
  <c r="K2755" i="21"/>
  <c r="H2756" i="21"/>
  <c r="J2755" i="21"/>
  <c r="N2754" i="21"/>
  <c r="O2754" i="21"/>
  <c r="P2754" i="21"/>
  <c r="Q2754" i="21"/>
  <c r="F2750" i="21"/>
  <c r="D2751" i="21"/>
  <c r="E2750" i="21"/>
  <c r="O2755" i="21"/>
  <c r="Q2755" i="21"/>
  <c r="P2755" i="21"/>
  <c r="N2755" i="21"/>
  <c r="L2756" i="21"/>
  <c r="J2756" i="21"/>
  <c r="I2756" i="21"/>
  <c r="M2756" i="21"/>
  <c r="H2757" i="21"/>
  <c r="K2756" i="21"/>
  <c r="F2751" i="21"/>
  <c r="D2752" i="21"/>
  <c r="E2751" i="21"/>
  <c r="N2756" i="21"/>
  <c r="O2756" i="21"/>
  <c r="Q2756" i="21"/>
  <c r="P2756" i="21"/>
  <c r="J2757" i="21"/>
  <c r="M2757" i="21"/>
  <c r="L2757" i="21"/>
  <c r="I2757" i="21"/>
  <c r="H2758" i="21"/>
  <c r="K2757" i="21"/>
  <c r="D2753" i="21"/>
  <c r="F2752" i="21"/>
  <c r="E2752" i="21"/>
  <c r="Q2757" i="21"/>
  <c r="P2757" i="21"/>
  <c r="O2757" i="21"/>
  <c r="N2757" i="21"/>
  <c r="M2758" i="21"/>
  <c r="I2758" i="21"/>
  <c r="K2758" i="21"/>
  <c r="L2758" i="21"/>
  <c r="J2758" i="21"/>
  <c r="H2759" i="21"/>
  <c r="D2754" i="21"/>
  <c r="F2753" i="21"/>
  <c r="E2753" i="21"/>
  <c r="N2758" i="21"/>
  <c r="Q2758" i="21"/>
  <c r="O2758" i="21"/>
  <c r="P2758" i="21"/>
  <c r="H2760" i="21"/>
  <c r="I2759" i="21"/>
  <c r="M2759" i="21"/>
  <c r="L2759" i="21"/>
  <c r="K2759" i="21"/>
  <c r="J2759" i="21"/>
  <c r="E2754" i="21"/>
  <c r="D2755" i="21"/>
  <c r="F2754" i="21"/>
  <c r="I2760" i="21"/>
  <c r="M2760" i="21"/>
  <c r="H2761" i="21"/>
  <c r="K2760" i="21"/>
  <c r="L2760" i="21"/>
  <c r="J2760" i="21"/>
  <c r="P2759" i="21"/>
  <c r="Q2759" i="21"/>
  <c r="O2759" i="21"/>
  <c r="N2759" i="21"/>
  <c r="F2755" i="21"/>
  <c r="E2755" i="21"/>
  <c r="D2756" i="21"/>
  <c r="N2760" i="21"/>
  <c r="Q2760" i="21"/>
  <c r="P2760" i="21"/>
  <c r="O2760" i="21"/>
  <c r="I2761" i="21"/>
  <c r="M2761" i="21"/>
  <c r="H2762" i="21"/>
  <c r="K2761" i="21"/>
  <c r="J2761" i="21"/>
  <c r="L2761" i="21"/>
  <c r="F2756" i="21"/>
  <c r="D2757" i="21"/>
  <c r="E2756" i="21"/>
  <c r="O2761" i="21"/>
  <c r="Q2761" i="21"/>
  <c r="P2761" i="21"/>
  <c r="N2761" i="21"/>
  <c r="K2762" i="21"/>
  <c r="J2762" i="21"/>
  <c r="L2762" i="21"/>
  <c r="H2763" i="21"/>
  <c r="I2762" i="21"/>
  <c r="M2762" i="21"/>
  <c r="E2757" i="21"/>
  <c r="D2758" i="21"/>
  <c r="F2757" i="21"/>
  <c r="J2763" i="21"/>
  <c r="K2763" i="21"/>
  <c r="M2763" i="21"/>
  <c r="L2763" i="21"/>
  <c r="H2764" i="21"/>
  <c r="I2763" i="21"/>
  <c r="N2762" i="21"/>
  <c r="O2762" i="21"/>
  <c r="Q2762" i="21"/>
  <c r="P2762" i="21"/>
  <c r="F2758" i="21"/>
  <c r="E2758" i="21"/>
  <c r="D2759" i="21"/>
  <c r="J2764" i="21"/>
  <c r="I2764" i="21"/>
  <c r="M2764" i="21"/>
  <c r="L2764" i="21"/>
  <c r="H2765" i="21"/>
  <c r="K2764" i="21"/>
  <c r="O2763" i="21"/>
  <c r="Q2763" i="21"/>
  <c r="P2763" i="21"/>
  <c r="N2763" i="21"/>
  <c r="D2760" i="21"/>
  <c r="F2759" i="21"/>
  <c r="E2759" i="21"/>
  <c r="N2764" i="21"/>
  <c r="Q2764" i="21"/>
  <c r="P2764" i="21"/>
  <c r="O2764" i="21"/>
  <c r="I2765" i="21"/>
  <c r="H2766" i="21"/>
  <c r="M2765" i="21"/>
  <c r="L2765" i="21"/>
  <c r="K2765" i="21"/>
  <c r="J2765" i="21"/>
  <c r="E2760" i="21"/>
  <c r="D2761" i="21"/>
  <c r="F2760" i="21"/>
  <c r="O2765" i="21"/>
  <c r="P2765" i="21"/>
  <c r="Q2765" i="21"/>
  <c r="N2765" i="21"/>
  <c r="H2767" i="21"/>
  <c r="L2766" i="21"/>
  <c r="J2766" i="21"/>
  <c r="I2766" i="21"/>
  <c r="K2766" i="21"/>
  <c r="M2766" i="21"/>
  <c r="D2762" i="21"/>
  <c r="E2761" i="21"/>
  <c r="F2761" i="21"/>
  <c r="K2767" i="21"/>
  <c r="H2768" i="21"/>
  <c r="J2767" i="21"/>
  <c r="M2767" i="21"/>
  <c r="I2767" i="21"/>
  <c r="L2767" i="21"/>
  <c r="N2766" i="21"/>
  <c r="Q2766" i="21"/>
  <c r="O2766" i="21"/>
  <c r="P2766" i="21"/>
  <c r="D2763" i="21"/>
  <c r="F2762" i="21"/>
  <c r="E2762" i="21"/>
  <c r="M2768" i="21"/>
  <c r="L2768" i="21"/>
  <c r="K2768" i="21"/>
  <c r="H2769" i="21"/>
  <c r="J2768" i="21"/>
  <c r="I2768" i="21"/>
  <c r="Q2767" i="21"/>
  <c r="P2767" i="21"/>
  <c r="O2767" i="21"/>
  <c r="N2767" i="21"/>
  <c r="F2763" i="21"/>
  <c r="E2763" i="21"/>
  <c r="D2764" i="21"/>
  <c r="J2769" i="21"/>
  <c r="H2770" i="21"/>
  <c r="I2769" i="21"/>
  <c r="K2769" i="21"/>
  <c r="M2769" i="21"/>
  <c r="L2769" i="21"/>
  <c r="N2768" i="21"/>
  <c r="P2768" i="21"/>
  <c r="O2768" i="21"/>
  <c r="Q2768" i="21"/>
  <c r="E2764" i="21"/>
  <c r="D2765" i="21"/>
  <c r="F2764" i="21"/>
  <c r="I2770" i="21"/>
  <c r="H2771" i="21"/>
  <c r="K2770" i="21"/>
  <c r="L2770" i="21"/>
  <c r="J2770" i="21"/>
  <c r="M2770" i="21"/>
  <c r="Q2769" i="21"/>
  <c r="O2769" i="21"/>
  <c r="P2769" i="21"/>
  <c r="N2769" i="21"/>
  <c r="E2765" i="21"/>
  <c r="D2766" i="21"/>
  <c r="F2765" i="21"/>
  <c r="N2770" i="21"/>
  <c r="O2770" i="21"/>
  <c r="P2770" i="21"/>
  <c r="Q2770" i="21"/>
  <c r="J2771" i="21"/>
  <c r="K2771" i="21"/>
  <c r="I2771" i="21"/>
  <c r="L2771" i="21"/>
  <c r="M2771" i="21"/>
  <c r="H2772" i="21"/>
  <c r="E2766" i="21"/>
  <c r="F2766" i="21"/>
  <c r="D2767" i="21"/>
  <c r="O2771" i="21"/>
  <c r="Q2771" i="21"/>
  <c r="P2771" i="21"/>
  <c r="N2771" i="21"/>
  <c r="L2772" i="21"/>
  <c r="H2773" i="21"/>
  <c r="M2772" i="21"/>
  <c r="K2772" i="21"/>
  <c r="J2772" i="21"/>
  <c r="I2772" i="21"/>
  <c r="D2768" i="21"/>
  <c r="F2767" i="21"/>
  <c r="E2767" i="21"/>
  <c r="J2773" i="21"/>
  <c r="H2774" i="21"/>
  <c r="K2773" i="21"/>
  <c r="I2773" i="21"/>
  <c r="M2773" i="21"/>
  <c r="L2773" i="21"/>
  <c r="N2772" i="21"/>
  <c r="O2772" i="21"/>
  <c r="Q2772" i="21"/>
  <c r="P2772" i="21"/>
  <c r="F2768" i="21"/>
  <c r="D2769" i="21"/>
  <c r="E2768" i="21"/>
  <c r="M2774" i="21"/>
  <c r="L2774" i="21"/>
  <c r="H2775" i="21"/>
  <c r="K2774" i="21"/>
  <c r="J2774" i="21"/>
  <c r="I2774" i="21"/>
  <c r="O2773" i="21"/>
  <c r="P2773" i="21"/>
  <c r="Q2773" i="21"/>
  <c r="N2773" i="21"/>
  <c r="E2769" i="21"/>
  <c r="F2769" i="21"/>
  <c r="D2770" i="21"/>
  <c r="L2775" i="21"/>
  <c r="K2775" i="21"/>
  <c r="I2775" i="21"/>
  <c r="M2775" i="21"/>
  <c r="H2776" i="21"/>
  <c r="J2775" i="21"/>
  <c r="N2774" i="21"/>
  <c r="O2774" i="21"/>
  <c r="P2774" i="21"/>
  <c r="Q2774" i="21"/>
  <c r="D2771" i="21"/>
  <c r="E2770" i="21"/>
  <c r="F2770" i="21"/>
  <c r="Q2775" i="21"/>
  <c r="O2775" i="21"/>
  <c r="P2775" i="21"/>
  <c r="N2775" i="21"/>
  <c r="K2776" i="21"/>
  <c r="M2776" i="21"/>
  <c r="I2776" i="21"/>
  <c r="L2776" i="21"/>
  <c r="J2776" i="21"/>
  <c r="H2777" i="21"/>
  <c r="D2772" i="21"/>
  <c r="E2771" i="21"/>
  <c r="F2771" i="21"/>
  <c r="N2776" i="21"/>
  <c r="Q2776" i="21"/>
  <c r="O2776" i="21"/>
  <c r="P2776" i="21"/>
  <c r="H2778" i="21"/>
  <c r="I2777" i="21"/>
  <c r="K2777" i="21"/>
  <c r="M2777" i="21"/>
  <c r="L2777" i="21"/>
  <c r="J2777" i="21"/>
  <c r="D2773" i="21"/>
  <c r="F2772" i="21"/>
  <c r="E2772" i="21"/>
  <c r="M2778" i="21"/>
  <c r="L2778" i="21"/>
  <c r="K2778" i="21"/>
  <c r="H2779" i="21"/>
  <c r="J2778" i="21"/>
  <c r="I2778" i="21"/>
  <c r="P2777" i="21"/>
  <c r="O2777" i="21"/>
  <c r="Q2777" i="21"/>
  <c r="N2777" i="21"/>
  <c r="D2774" i="21"/>
  <c r="F2773" i="21"/>
  <c r="E2773" i="21"/>
  <c r="J2779" i="21"/>
  <c r="I2779" i="21"/>
  <c r="M2779" i="21"/>
  <c r="L2779" i="21"/>
  <c r="H2780" i="21"/>
  <c r="K2779" i="21"/>
  <c r="N2778" i="21"/>
  <c r="O2778" i="21"/>
  <c r="P2778" i="21"/>
  <c r="Q2778" i="21"/>
  <c r="F2774" i="21"/>
  <c r="E2774" i="21"/>
  <c r="D2775" i="21"/>
  <c r="O2779" i="21"/>
  <c r="P2779" i="21"/>
  <c r="Q2779" i="21"/>
  <c r="N2779" i="21"/>
  <c r="K2780" i="21"/>
  <c r="H2781" i="21"/>
  <c r="I2780" i="21"/>
  <c r="J2780" i="21"/>
  <c r="M2780" i="21"/>
  <c r="L2780" i="21"/>
  <c r="E2775" i="21"/>
  <c r="D2776" i="21"/>
  <c r="F2775" i="21"/>
  <c r="H2782" i="21"/>
  <c r="M2781" i="21"/>
  <c r="J2781" i="21"/>
  <c r="I2781" i="21"/>
  <c r="K2781" i="21"/>
  <c r="L2781" i="21"/>
  <c r="N2780" i="21"/>
  <c r="P2780" i="21"/>
  <c r="O2780" i="21"/>
  <c r="Q2780" i="21"/>
  <c r="F2776" i="21"/>
  <c r="E2776" i="21"/>
  <c r="D2777" i="21"/>
  <c r="J2782" i="21"/>
  <c r="K2782" i="21"/>
  <c r="I2782" i="21"/>
  <c r="M2782" i="21"/>
  <c r="L2782" i="21"/>
  <c r="H2783" i="21"/>
  <c r="Q2781" i="21"/>
  <c r="P2781" i="21"/>
  <c r="O2781" i="21"/>
  <c r="N2781" i="21"/>
  <c r="F2777" i="21"/>
  <c r="E2777" i="21"/>
  <c r="D2778" i="21"/>
  <c r="N2782" i="21"/>
  <c r="O2782" i="21"/>
  <c r="Q2782" i="21"/>
  <c r="P2782" i="21"/>
  <c r="K2783" i="21"/>
  <c r="M2783" i="21"/>
  <c r="I2783" i="21"/>
  <c r="L2783" i="21"/>
  <c r="J2783" i="21"/>
  <c r="H2784" i="21"/>
  <c r="F2778" i="21"/>
  <c r="E2778" i="21"/>
  <c r="D2779" i="21"/>
  <c r="O2783" i="21"/>
  <c r="Q2783" i="21"/>
  <c r="P2783" i="21"/>
  <c r="N2783" i="21"/>
  <c r="K2784" i="21"/>
  <c r="J2784" i="21"/>
  <c r="I2784" i="21"/>
  <c r="L2784" i="21"/>
  <c r="M2784" i="21"/>
  <c r="H2785" i="21"/>
  <c r="D2780" i="21"/>
  <c r="E2779" i="21"/>
  <c r="F2779" i="21"/>
  <c r="N2784" i="21"/>
  <c r="Q2784" i="21"/>
  <c r="P2784" i="21"/>
  <c r="O2784" i="21"/>
  <c r="I2785" i="21"/>
  <c r="M2785" i="21"/>
  <c r="L2785" i="21"/>
  <c r="K2785" i="21"/>
  <c r="J2785" i="21"/>
  <c r="H2786" i="21"/>
  <c r="E2780" i="21"/>
  <c r="F2780" i="21"/>
  <c r="D2781" i="21"/>
  <c r="P2785" i="21"/>
  <c r="Q2785" i="21"/>
  <c r="O2785" i="21"/>
  <c r="N2785" i="21"/>
  <c r="L2786" i="21"/>
  <c r="I2786" i="21"/>
  <c r="K2786" i="21"/>
  <c r="J2786" i="21"/>
  <c r="M2786" i="21"/>
  <c r="H2787" i="21"/>
  <c r="E2781" i="21"/>
  <c r="D2782" i="21"/>
  <c r="F2781" i="21"/>
  <c r="N2786" i="21"/>
  <c r="P2786" i="21"/>
  <c r="O2786" i="21"/>
  <c r="Q2786" i="21"/>
  <c r="K2787" i="21"/>
  <c r="L2787" i="21"/>
  <c r="J2787" i="21"/>
  <c r="I2787" i="21"/>
  <c r="M2787" i="21"/>
  <c r="H2788" i="21"/>
  <c r="E2782" i="21"/>
  <c r="D2783" i="21"/>
  <c r="F2782" i="21"/>
  <c r="Q2787" i="21"/>
  <c r="O2787" i="21"/>
  <c r="P2787" i="21"/>
  <c r="N2787" i="21"/>
  <c r="L2788" i="21"/>
  <c r="J2788" i="21"/>
  <c r="M2788" i="21"/>
  <c r="K2788" i="21"/>
  <c r="H2789" i="21"/>
  <c r="I2788" i="21"/>
  <c r="F2783" i="21"/>
  <c r="E2783" i="21"/>
  <c r="D2784" i="21"/>
  <c r="M2789" i="21"/>
  <c r="K2789" i="21"/>
  <c r="J2789" i="21"/>
  <c r="I2789" i="21"/>
  <c r="H2790" i="21"/>
  <c r="L2789" i="21"/>
  <c r="N2788" i="21"/>
  <c r="Q2788" i="21"/>
  <c r="O2788" i="21"/>
  <c r="P2788" i="21"/>
  <c r="E2784" i="21"/>
  <c r="D2785" i="21"/>
  <c r="F2784" i="21"/>
  <c r="P2789" i="21"/>
  <c r="Q2789" i="21"/>
  <c r="O2789" i="21"/>
  <c r="N2789" i="21"/>
  <c r="J2790" i="21"/>
  <c r="I2790" i="21"/>
  <c r="K2790" i="21"/>
  <c r="M2790" i="21"/>
  <c r="L2790" i="21"/>
  <c r="H2791" i="21"/>
  <c r="E2785" i="21"/>
  <c r="F2785" i="21"/>
  <c r="D2786" i="21"/>
  <c r="N2790" i="21"/>
  <c r="Q2790" i="21"/>
  <c r="O2790" i="21"/>
  <c r="P2790" i="21"/>
  <c r="M2791" i="21"/>
  <c r="J2791" i="21"/>
  <c r="I2791" i="21"/>
  <c r="K2791" i="21"/>
  <c r="H2792" i="21"/>
  <c r="L2791" i="21"/>
  <c r="E2786" i="21"/>
  <c r="F2786" i="21"/>
  <c r="D2787" i="21"/>
  <c r="O2791" i="21"/>
  <c r="Q2791" i="21"/>
  <c r="P2791" i="21"/>
  <c r="N2791" i="21"/>
  <c r="M2792" i="21"/>
  <c r="I2792" i="21"/>
  <c r="L2792" i="21"/>
  <c r="K2792" i="21"/>
  <c r="J2792" i="21"/>
  <c r="H2793" i="21"/>
  <c r="F2787" i="21"/>
  <c r="D2788" i="21"/>
  <c r="E2787" i="21"/>
  <c r="N2792" i="21"/>
  <c r="Q2792" i="21"/>
  <c r="P2792" i="21"/>
  <c r="O2792" i="21"/>
  <c r="M2793" i="21"/>
  <c r="H2794" i="21"/>
  <c r="I2793" i="21"/>
  <c r="L2793" i="21"/>
  <c r="K2793" i="21"/>
  <c r="J2793" i="21"/>
  <c r="D2789" i="21"/>
  <c r="F2788" i="21"/>
  <c r="E2788" i="21"/>
  <c r="L2794" i="21"/>
  <c r="H2795" i="21"/>
  <c r="J2794" i="21"/>
  <c r="K2794" i="21"/>
  <c r="I2794" i="21"/>
  <c r="M2794" i="21"/>
  <c r="Q2793" i="21"/>
  <c r="O2793" i="21"/>
  <c r="P2793" i="21"/>
  <c r="N2793" i="21"/>
  <c r="E2789" i="21"/>
  <c r="F2789" i="21"/>
  <c r="D2790" i="21"/>
  <c r="K2795" i="21"/>
  <c r="I2795" i="21"/>
  <c r="J2795" i="21"/>
  <c r="M2795" i="21"/>
  <c r="L2795" i="21"/>
  <c r="H2796" i="21"/>
  <c r="N2794" i="21"/>
  <c r="P2794" i="21"/>
  <c r="O2794" i="21"/>
  <c r="Q2794" i="21"/>
  <c r="E2790" i="21"/>
  <c r="F2790" i="21"/>
  <c r="D2791" i="21"/>
  <c r="Q2795" i="21"/>
  <c r="P2795" i="21"/>
  <c r="O2795" i="21"/>
  <c r="N2795" i="21"/>
  <c r="J2796" i="21"/>
  <c r="I2796" i="21"/>
  <c r="M2796" i="21"/>
  <c r="L2796" i="21"/>
  <c r="K2796" i="21"/>
  <c r="H2797" i="21"/>
  <c r="D2792" i="21"/>
  <c r="E2791" i="21"/>
  <c r="F2791" i="21"/>
  <c r="N2796" i="21"/>
  <c r="P2796" i="21"/>
  <c r="Q2796" i="21"/>
  <c r="O2796" i="21"/>
  <c r="M2797" i="21"/>
  <c r="L2797" i="21"/>
  <c r="H2798" i="21"/>
  <c r="K2797" i="21"/>
  <c r="I2797" i="21"/>
  <c r="J2797" i="21"/>
  <c r="F2792" i="21"/>
  <c r="D2793" i="21"/>
  <c r="E2792" i="21"/>
  <c r="H2799" i="21"/>
  <c r="K2798" i="21"/>
  <c r="I2798" i="21"/>
  <c r="J2798" i="21"/>
  <c r="M2798" i="21"/>
  <c r="L2798" i="21"/>
  <c r="P2797" i="21"/>
  <c r="Q2797" i="21"/>
  <c r="O2797" i="21"/>
  <c r="N2797" i="21"/>
  <c r="D2794" i="21"/>
  <c r="E2793" i="21"/>
  <c r="F2793" i="21"/>
  <c r="H2800" i="21"/>
  <c r="M2799" i="21"/>
  <c r="K2799" i="21"/>
  <c r="J2799" i="21"/>
  <c r="I2799" i="21"/>
  <c r="L2799" i="21"/>
  <c r="N2798" i="21"/>
  <c r="P2798" i="21"/>
  <c r="O2798" i="21"/>
  <c r="Q2798" i="21"/>
  <c r="F2794" i="21"/>
  <c r="D2795" i="21"/>
  <c r="E2794" i="21"/>
  <c r="K2800" i="21"/>
  <c r="J2800" i="21"/>
  <c r="I2800" i="21"/>
  <c r="H2801" i="21"/>
  <c r="M2800" i="21"/>
  <c r="L2800" i="21"/>
  <c r="O2799" i="21"/>
  <c r="P2799" i="21"/>
  <c r="Q2799" i="21"/>
  <c r="N2799" i="21"/>
  <c r="F2795" i="21"/>
  <c r="E2795" i="21"/>
  <c r="D2796" i="21"/>
  <c r="N2800" i="21"/>
  <c r="P2800" i="21"/>
  <c r="Q2800" i="21"/>
  <c r="O2800" i="21"/>
  <c r="H2802" i="21"/>
  <c r="L2801" i="21"/>
  <c r="K2801" i="21"/>
  <c r="I2801" i="21"/>
  <c r="J2801" i="21"/>
  <c r="M2801" i="21"/>
  <c r="D2797" i="21"/>
  <c r="E2796" i="21"/>
  <c r="F2796" i="21"/>
  <c r="I2802" i="21"/>
  <c r="H2803" i="21"/>
  <c r="M2802" i="21"/>
  <c r="K2802" i="21"/>
  <c r="J2802" i="21"/>
  <c r="L2802" i="21"/>
  <c r="Q2801" i="21"/>
  <c r="O2801" i="21"/>
  <c r="P2801" i="21"/>
  <c r="N2801" i="21"/>
  <c r="F2797" i="21"/>
  <c r="D2798" i="21"/>
  <c r="E2797" i="21"/>
  <c r="N2802" i="21"/>
  <c r="P2802" i="21"/>
  <c r="O2802" i="21"/>
  <c r="Q2802" i="21"/>
  <c r="L2803" i="21"/>
  <c r="H2804" i="21"/>
  <c r="K2803" i="21"/>
  <c r="I2803" i="21"/>
  <c r="J2803" i="21"/>
  <c r="M2803" i="21"/>
  <c r="E2798" i="21"/>
  <c r="F2798" i="21"/>
  <c r="D2799" i="21"/>
  <c r="H2805" i="21"/>
  <c r="J2804" i="21"/>
  <c r="I2804" i="21"/>
  <c r="M2804" i="21"/>
  <c r="L2804" i="21"/>
  <c r="K2804" i="21"/>
  <c r="Q2803" i="21"/>
  <c r="O2803" i="21"/>
  <c r="P2803" i="21"/>
  <c r="N2803" i="21"/>
  <c r="D2800" i="21"/>
  <c r="F2799" i="21"/>
  <c r="E2799" i="21"/>
  <c r="K2805" i="21"/>
  <c r="J2805" i="21"/>
  <c r="I2805" i="21"/>
  <c r="M2805" i="21"/>
  <c r="L2805" i="21"/>
  <c r="H2806" i="21"/>
  <c r="N2804" i="21"/>
  <c r="Q2804" i="21"/>
  <c r="O2804" i="21"/>
  <c r="P2804" i="21"/>
  <c r="E2800" i="21"/>
  <c r="F2800" i="21"/>
  <c r="D2801" i="21"/>
  <c r="P2805" i="21"/>
  <c r="O2805" i="21"/>
  <c r="Q2805" i="21"/>
  <c r="N2805" i="21"/>
  <c r="H2807" i="21"/>
  <c r="I2806" i="21"/>
  <c r="J2806" i="21"/>
  <c r="K2806" i="21"/>
  <c r="M2806" i="21"/>
  <c r="L2806" i="21"/>
  <c r="D2802" i="21"/>
  <c r="E2801" i="21"/>
  <c r="F2801" i="21"/>
  <c r="I2807" i="21"/>
  <c r="M2807" i="21"/>
  <c r="L2807" i="21"/>
  <c r="K2807" i="21"/>
  <c r="J2807" i="21"/>
  <c r="H2808" i="21"/>
  <c r="N2806" i="21"/>
  <c r="Q2806" i="21"/>
  <c r="O2806" i="21"/>
  <c r="P2806" i="21"/>
  <c r="E2802" i="21"/>
  <c r="F2802" i="21"/>
  <c r="D2803" i="21"/>
  <c r="O2807" i="21"/>
  <c r="P2807" i="21"/>
  <c r="Q2807" i="21"/>
  <c r="N2807" i="21"/>
  <c r="K2808" i="21"/>
  <c r="J2808" i="21"/>
  <c r="M2808" i="21"/>
  <c r="I2808" i="21"/>
  <c r="H2809" i="21"/>
  <c r="L2808" i="21"/>
  <c r="E2803" i="21"/>
  <c r="F2803" i="21"/>
  <c r="D2804" i="21"/>
  <c r="N2808" i="21"/>
  <c r="O2808" i="21"/>
  <c r="Q2808" i="21"/>
  <c r="P2808" i="21"/>
  <c r="I2809" i="21"/>
  <c r="J2809" i="21"/>
  <c r="K2809" i="21"/>
  <c r="M2809" i="21"/>
  <c r="H2810" i="21"/>
  <c r="L2809" i="21"/>
  <c r="D2805" i="21"/>
  <c r="E2804" i="21"/>
  <c r="F2804" i="21"/>
  <c r="Q2809" i="21"/>
  <c r="O2809" i="21"/>
  <c r="P2809" i="21"/>
  <c r="N2809" i="21"/>
  <c r="H2811" i="21"/>
  <c r="I2810" i="21"/>
  <c r="J2810" i="21"/>
  <c r="M2810" i="21"/>
  <c r="L2810" i="21"/>
  <c r="K2810" i="21"/>
  <c r="F2805" i="21"/>
  <c r="E2805" i="21"/>
  <c r="D2806" i="21"/>
  <c r="M2811" i="21"/>
  <c r="H2812" i="21"/>
  <c r="K2811" i="21"/>
  <c r="I2811" i="21"/>
  <c r="J2811" i="21"/>
  <c r="L2811" i="21"/>
  <c r="N2810" i="21"/>
  <c r="Q2810" i="21"/>
  <c r="O2810" i="21"/>
  <c r="P2810" i="21"/>
  <c r="F2806" i="21"/>
  <c r="D2807" i="21"/>
  <c r="E2806" i="21"/>
  <c r="L2812" i="21"/>
  <c r="K2812" i="21"/>
  <c r="H2813" i="21"/>
  <c r="J2812" i="21"/>
  <c r="I2812" i="21"/>
  <c r="M2812" i="21"/>
  <c r="Q2811" i="21"/>
  <c r="P2811" i="21"/>
  <c r="O2811" i="21"/>
  <c r="N2811" i="21"/>
  <c r="D2808" i="21"/>
  <c r="E2807" i="21"/>
  <c r="F2807" i="21"/>
  <c r="M2813" i="21"/>
  <c r="H2814" i="21"/>
  <c r="J2813" i="21"/>
  <c r="L2813" i="21"/>
  <c r="I2813" i="21"/>
  <c r="K2813" i="21"/>
  <c r="N2812" i="21"/>
  <c r="O2812" i="21"/>
  <c r="Q2812" i="21"/>
  <c r="P2812" i="21"/>
  <c r="D2809" i="21"/>
  <c r="F2808" i="21"/>
  <c r="E2808" i="21"/>
  <c r="K2814" i="21"/>
  <c r="J2814" i="21"/>
  <c r="M2814" i="21"/>
  <c r="I2814" i="21"/>
  <c r="L2814" i="21"/>
  <c r="H2815" i="21"/>
  <c r="O2813" i="21"/>
  <c r="P2813" i="21"/>
  <c r="Q2813" i="21"/>
  <c r="N2813" i="21"/>
  <c r="D2810" i="21"/>
  <c r="F2809" i="21"/>
  <c r="E2809" i="21"/>
  <c r="N2814" i="21"/>
  <c r="Q2814" i="21"/>
  <c r="P2814" i="21"/>
  <c r="O2814" i="21"/>
  <c r="I2815" i="21"/>
  <c r="L2815" i="21"/>
  <c r="M2815" i="21"/>
  <c r="K2815" i="21"/>
  <c r="J2815" i="21"/>
  <c r="H2816" i="21"/>
  <c r="E2810" i="21"/>
  <c r="D2811" i="21"/>
  <c r="F2810" i="21"/>
  <c r="P2815" i="21"/>
  <c r="O2815" i="21"/>
  <c r="Q2815" i="21"/>
  <c r="N2815" i="21"/>
  <c r="K2816" i="21"/>
  <c r="J2816" i="21"/>
  <c r="M2816" i="21"/>
  <c r="I2816" i="21"/>
  <c r="L2816" i="21"/>
  <c r="H2817" i="21"/>
  <c r="D2812" i="21"/>
  <c r="E2811" i="21"/>
  <c r="F2811" i="21"/>
  <c r="N2816" i="21"/>
  <c r="Q2816" i="21"/>
  <c r="P2816" i="21"/>
  <c r="O2816" i="21"/>
  <c r="M2817" i="21"/>
  <c r="L2817" i="21"/>
  <c r="I2817" i="21"/>
  <c r="K2817" i="21"/>
  <c r="J2817" i="21"/>
  <c r="H2818" i="21"/>
  <c r="D2813" i="21"/>
  <c r="E2812" i="21"/>
  <c r="F2812" i="21"/>
  <c r="Q2817" i="21"/>
  <c r="O2817" i="21"/>
  <c r="P2817" i="21"/>
  <c r="N2817" i="21"/>
  <c r="H2819" i="21"/>
  <c r="M2818" i="21"/>
  <c r="I2818" i="21"/>
  <c r="L2818" i="21"/>
  <c r="K2818" i="21"/>
  <c r="J2818" i="21"/>
  <c r="E2813" i="21"/>
  <c r="D2814" i="21"/>
  <c r="F2813" i="21"/>
  <c r="I2819" i="21"/>
  <c r="M2819" i="21"/>
  <c r="K2819" i="21"/>
  <c r="L2819" i="21"/>
  <c r="H2820" i="21"/>
  <c r="J2819" i="21"/>
  <c r="N2818" i="21"/>
  <c r="Q2818" i="21"/>
  <c r="O2818" i="21"/>
  <c r="P2818" i="21"/>
  <c r="D2815" i="21"/>
  <c r="E2814" i="21"/>
  <c r="F2814" i="21"/>
  <c r="Q2819" i="21"/>
  <c r="O2819" i="21"/>
  <c r="P2819" i="21"/>
  <c r="N2819" i="21"/>
  <c r="H2821" i="21"/>
  <c r="J2820" i="21"/>
  <c r="L2820" i="21"/>
  <c r="M2820" i="21"/>
  <c r="K2820" i="21"/>
  <c r="I2820" i="21"/>
  <c r="D2816" i="21"/>
  <c r="F2815" i="21"/>
  <c r="E2815" i="21"/>
  <c r="H2822" i="21"/>
  <c r="M2821" i="21"/>
  <c r="J2821" i="21"/>
  <c r="L2821" i="21"/>
  <c r="I2821" i="21"/>
  <c r="K2821" i="21"/>
  <c r="N2820" i="21"/>
  <c r="O2820" i="21"/>
  <c r="Q2820" i="21"/>
  <c r="P2820" i="21"/>
  <c r="F2816" i="21"/>
  <c r="D2817" i="21"/>
  <c r="E2816" i="21"/>
  <c r="K2822" i="21"/>
  <c r="J2822" i="21"/>
  <c r="H2823" i="21"/>
  <c r="I2822" i="21"/>
  <c r="M2822" i="21"/>
  <c r="L2822" i="21"/>
  <c r="P2821" i="21"/>
  <c r="O2821" i="21"/>
  <c r="Q2821" i="21"/>
  <c r="N2821" i="21"/>
  <c r="D2818" i="21"/>
  <c r="F2817" i="21"/>
  <c r="E2817" i="21"/>
  <c r="J2823" i="21"/>
  <c r="L2823" i="21"/>
  <c r="H2824" i="21"/>
  <c r="M2823" i="21"/>
  <c r="K2823" i="21"/>
  <c r="I2823" i="21"/>
  <c r="N2822" i="21"/>
  <c r="P2822" i="21"/>
  <c r="Q2822" i="21"/>
  <c r="O2822" i="21"/>
  <c r="F2818" i="21"/>
  <c r="E2818" i="21"/>
  <c r="D2819" i="21"/>
  <c r="K2824" i="21"/>
  <c r="L2824" i="21"/>
  <c r="J2824" i="21"/>
  <c r="M2824" i="21"/>
  <c r="H2825" i="21"/>
  <c r="I2824" i="21"/>
  <c r="P2823" i="21"/>
  <c r="O2823" i="21"/>
  <c r="Q2823" i="21"/>
  <c r="N2823" i="21"/>
  <c r="F2819" i="21"/>
  <c r="E2819" i="21"/>
  <c r="D2820" i="21"/>
  <c r="L2825" i="21"/>
  <c r="J2825" i="21"/>
  <c r="M2825" i="21"/>
  <c r="K2825" i="21"/>
  <c r="H2826" i="21"/>
  <c r="I2825" i="21"/>
  <c r="N2824" i="21"/>
  <c r="O2824" i="21"/>
  <c r="P2824" i="21"/>
  <c r="Q2824" i="21"/>
  <c r="F2820" i="21"/>
  <c r="E2820" i="21"/>
  <c r="D2821" i="21"/>
  <c r="I2826" i="21"/>
  <c r="H2827" i="21"/>
  <c r="J2826" i="21"/>
  <c r="M2826" i="21"/>
  <c r="L2826" i="21"/>
  <c r="K2826" i="21"/>
  <c r="Q2825" i="21"/>
  <c r="O2825" i="21"/>
  <c r="P2825" i="21"/>
  <c r="N2825" i="21"/>
  <c r="F2821" i="21"/>
  <c r="D2822" i="21"/>
  <c r="E2821" i="21"/>
  <c r="N2826" i="21"/>
  <c r="O2826" i="21"/>
  <c r="Q2826" i="21"/>
  <c r="P2826" i="21"/>
  <c r="H2828" i="21"/>
  <c r="M2827" i="21"/>
  <c r="K2827" i="21"/>
  <c r="J2827" i="21"/>
  <c r="I2827" i="21"/>
  <c r="L2827" i="21"/>
  <c r="E2822" i="21"/>
  <c r="F2822" i="21"/>
  <c r="D2823" i="21"/>
  <c r="H2829" i="21"/>
  <c r="J2828" i="21"/>
  <c r="M2828" i="21"/>
  <c r="K2828" i="21"/>
  <c r="I2828" i="21"/>
  <c r="L2828" i="21"/>
  <c r="O2827" i="21"/>
  <c r="Q2827" i="21"/>
  <c r="P2827" i="21"/>
  <c r="N2827" i="21"/>
  <c r="D2824" i="21"/>
  <c r="E2823" i="21"/>
  <c r="F2823" i="21"/>
  <c r="J2829" i="21"/>
  <c r="L2829" i="21"/>
  <c r="K2829" i="21"/>
  <c r="M2829" i="21"/>
  <c r="I2829" i="21"/>
  <c r="H2830" i="21"/>
  <c r="N2828" i="21"/>
  <c r="P2828" i="21"/>
  <c r="Q2828" i="21"/>
  <c r="O2828" i="21"/>
  <c r="F2824" i="21"/>
  <c r="D2825" i="21"/>
  <c r="E2824" i="21"/>
  <c r="Q2829" i="21"/>
  <c r="P2829" i="21"/>
  <c r="O2829" i="21"/>
  <c r="N2829" i="21"/>
  <c r="H2831" i="21"/>
  <c r="M2830" i="21"/>
  <c r="L2830" i="21"/>
  <c r="I2830" i="21"/>
  <c r="K2830" i="21"/>
  <c r="J2830" i="21"/>
  <c r="D2826" i="21"/>
  <c r="F2825" i="21"/>
  <c r="E2825" i="21"/>
  <c r="J2831" i="21"/>
  <c r="L2831" i="21"/>
  <c r="H2832" i="21"/>
  <c r="M2831" i="21"/>
  <c r="K2831" i="21"/>
  <c r="I2831" i="21"/>
  <c r="N2830" i="21"/>
  <c r="P2830" i="21"/>
  <c r="Q2830" i="21"/>
  <c r="O2830" i="21"/>
  <c r="F2826" i="21"/>
  <c r="D2827" i="21"/>
  <c r="E2826" i="21"/>
  <c r="J2832" i="21"/>
  <c r="M2832" i="21"/>
  <c r="K2832" i="21"/>
  <c r="L2832" i="21"/>
  <c r="H2833" i="21"/>
  <c r="I2832" i="21"/>
  <c r="Q2831" i="21"/>
  <c r="P2831" i="21"/>
  <c r="O2831" i="21"/>
  <c r="N2831" i="21"/>
  <c r="D2828" i="21"/>
  <c r="F2827" i="21"/>
  <c r="E2827" i="21"/>
  <c r="L2833" i="21"/>
  <c r="J2833" i="21"/>
  <c r="M2833" i="21"/>
  <c r="K2833" i="21"/>
  <c r="H2834" i="21"/>
  <c r="I2833" i="21"/>
  <c r="N2832" i="21"/>
  <c r="P2832" i="21"/>
  <c r="Q2832" i="21"/>
  <c r="O2832" i="21"/>
  <c r="E2828" i="21"/>
  <c r="F2828" i="21"/>
  <c r="D2829" i="21"/>
  <c r="L2834" i="21"/>
  <c r="K2834" i="21"/>
  <c r="H2835" i="21"/>
  <c r="M2834" i="21"/>
  <c r="I2834" i="21"/>
  <c r="J2834" i="21"/>
  <c r="P2833" i="21"/>
  <c r="Q2833" i="21"/>
  <c r="O2833" i="21"/>
  <c r="N2833" i="21"/>
  <c r="E2829" i="21"/>
  <c r="D2830" i="21"/>
  <c r="F2829" i="21"/>
  <c r="I2835" i="21"/>
  <c r="M2835" i="21"/>
  <c r="K2835" i="21"/>
  <c r="L2835" i="21"/>
  <c r="H2836" i="21"/>
  <c r="J2835" i="21"/>
  <c r="N2834" i="21"/>
  <c r="Q2834" i="21"/>
  <c r="O2834" i="21"/>
  <c r="P2834" i="21"/>
  <c r="F2830" i="21"/>
  <c r="D2831" i="21"/>
  <c r="E2830" i="21"/>
  <c r="Q2835" i="21"/>
  <c r="P2835" i="21"/>
  <c r="O2835" i="21"/>
  <c r="N2835" i="21"/>
  <c r="H2837" i="21"/>
  <c r="J2836" i="21"/>
  <c r="I2836" i="21"/>
  <c r="K2836" i="21"/>
  <c r="L2836" i="21"/>
  <c r="M2836" i="21"/>
  <c r="D2832" i="21"/>
  <c r="E2831" i="21"/>
  <c r="F2831" i="21"/>
  <c r="K2837" i="21"/>
  <c r="M2837" i="21"/>
  <c r="I2837" i="21"/>
  <c r="J2837" i="21"/>
  <c r="L2837" i="21"/>
  <c r="H2838" i="21"/>
  <c r="N2836" i="21"/>
  <c r="O2836" i="21"/>
  <c r="Q2836" i="21"/>
  <c r="P2836" i="21"/>
  <c r="F2832" i="21"/>
  <c r="E2832" i="21"/>
  <c r="D2833" i="21"/>
  <c r="O2837" i="21"/>
  <c r="Q2837" i="21"/>
  <c r="P2837" i="21"/>
  <c r="N2837" i="21"/>
  <c r="J2838" i="21"/>
  <c r="K2838" i="21"/>
  <c r="L2838" i="21"/>
  <c r="I2838" i="21"/>
  <c r="H2839" i="21"/>
  <c r="M2838" i="21"/>
  <c r="E2833" i="21"/>
  <c r="F2833" i="21"/>
  <c r="D2834" i="21"/>
  <c r="N2838" i="21"/>
  <c r="P2838" i="21"/>
  <c r="O2838" i="21"/>
  <c r="Q2838" i="21"/>
  <c r="J2839" i="21"/>
  <c r="I2839" i="21"/>
  <c r="L2839" i="21"/>
  <c r="M2839" i="21"/>
  <c r="H2840" i="21"/>
  <c r="K2839" i="21"/>
  <c r="D2835" i="21"/>
  <c r="F2834" i="21"/>
  <c r="E2834" i="21"/>
  <c r="O2839" i="21"/>
  <c r="P2839" i="21"/>
  <c r="Q2839" i="21"/>
  <c r="N2839" i="21"/>
  <c r="K2840" i="21"/>
  <c r="I2840" i="21"/>
  <c r="J2840" i="21"/>
  <c r="L2840" i="21"/>
  <c r="H2841" i="21"/>
  <c r="M2840" i="21"/>
  <c r="F2835" i="21"/>
  <c r="E2835" i="21"/>
  <c r="D2836" i="21"/>
  <c r="N2840" i="21"/>
  <c r="O2840" i="21"/>
  <c r="P2840" i="21"/>
  <c r="Q2840" i="21"/>
  <c r="I2841" i="21"/>
  <c r="H2842" i="21"/>
  <c r="K2841" i="21"/>
  <c r="J2841" i="21"/>
  <c r="M2841" i="21"/>
  <c r="L2841" i="21"/>
  <c r="D2837" i="21"/>
  <c r="F2836" i="21"/>
  <c r="E2836" i="21"/>
  <c r="P2841" i="21"/>
  <c r="Q2841" i="21"/>
  <c r="O2841" i="21"/>
  <c r="N2841" i="21"/>
  <c r="L2842" i="21"/>
  <c r="H2843" i="21"/>
  <c r="J2842" i="21"/>
  <c r="M2842" i="21"/>
  <c r="K2842" i="21"/>
  <c r="I2842" i="21"/>
  <c r="D2838" i="21"/>
  <c r="E2837" i="21"/>
  <c r="F2837" i="21"/>
  <c r="K2843" i="21"/>
  <c r="I2843" i="21"/>
  <c r="H2844" i="21"/>
  <c r="M2843" i="21"/>
  <c r="L2843" i="21"/>
  <c r="J2843" i="21"/>
  <c r="N2842" i="21"/>
  <c r="Q2842" i="21"/>
  <c r="O2842" i="21"/>
  <c r="P2842" i="21"/>
  <c r="E2838" i="21"/>
  <c r="F2838" i="21"/>
  <c r="D2839" i="21"/>
  <c r="Q2843" i="21"/>
  <c r="P2843" i="21"/>
  <c r="O2843" i="21"/>
  <c r="N2843" i="21"/>
  <c r="H2845" i="21"/>
  <c r="L2844" i="21"/>
  <c r="J2844" i="21"/>
  <c r="I2844" i="21"/>
  <c r="K2844" i="21"/>
  <c r="M2844" i="21"/>
  <c r="D2840" i="21"/>
  <c r="E2839" i="21"/>
  <c r="F2839" i="21"/>
  <c r="H2846" i="21"/>
  <c r="M2845" i="21"/>
  <c r="L2845" i="21"/>
  <c r="K2845" i="21"/>
  <c r="I2845" i="21"/>
  <c r="J2845" i="21"/>
  <c r="N2844" i="21"/>
  <c r="Q2844" i="21"/>
  <c r="P2844" i="21"/>
  <c r="O2844" i="21"/>
  <c r="F2840" i="21"/>
  <c r="E2840" i="21"/>
  <c r="D2841" i="21"/>
  <c r="J2846" i="21"/>
  <c r="H2847" i="21"/>
  <c r="L2846" i="21"/>
  <c r="I2846" i="21"/>
  <c r="K2846" i="21"/>
  <c r="M2846" i="21"/>
  <c r="Q2845" i="21"/>
  <c r="P2845" i="21"/>
  <c r="O2845" i="21"/>
  <c r="N2845" i="21"/>
  <c r="D2842" i="21"/>
  <c r="F2841" i="21"/>
  <c r="E2841" i="21"/>
  <c r="H2848" i="21"/>
  <c r="J2847" i="21"/>
  <c r="M2847" i="21"/>
  <c r="L2847" i="21"/>
  <c r="I2847" i="21"/>
  <c r="K2847" i="21"/>
  <c r="N2846" i="21"/>
  <c r="O2846" i="21"/>
  <c r="P2846" i="21"/>
  <c r="Q2846" i="21"/>
  <c r="F2842" i="21"/>
  <c r="D2843" i="21"/>
  <c r="E2842" i="21"/>
  <c r="L2848" i="21"/>
  <c r="H2849" i="21"/>
  <c r="M2848" i="21"/>
  <c r="J2848" i="21"/>
  <c r="I2848" i="21"/>
  <c r="K2848" i="21"/>
  <c r="O2847" i="21"/>
  <c r="Q2847" i="21"/>
  <c r="P2847" i="21"/>
  <c r="N2847" i="21"/>
  <c r="E2843" i="21"/>
  <c r="F2843" i="21"/>
  <c r="D2844" i="21"/>
  <c r="M2849" i="21"/>
  <c r="L2849" i="21"/>
  <c r="I2849" i="21"/>
  <c r="J2849" i="21"/>
  <c r="H2850" i="21"/>
  <c r="K2849" i="21"/>
  <c r="N2848" i="21"/>
  <c r="P2848" i="21"/>
  <c r="O2848" i="21"/>
  <c r="Q2848" i="21"/>
  <c r="D2845" i="21"/>
  <c r="E2844" i="21"/>
  <c r="F2844" i="21"/>
  <c r="O2849" i="21"/>
  <c r="Q2849" i="21"/>
  <c r="P2849" i="21"/>
  <c r="N2849" i="21"/>
  <c r="J2850" i="21"/>
  <c r="M2850" i="21"/>
  <c r="H2851" i="21"/>
  <c r="I2850" i="21"/>
  <c r="L2850" i="21"/>
  <c r="K2850" i="21"/>
  <c r="E2845" i="21"/>
  <c r="F2845" i="21"/>
  <c r="D2846" i="21"/>
  <c r="H2852" i="21"/>
  <c r="J2851" i="21"/>
  <c r="L2851" i="21"/>
  <c r="M2851" i="21"/>
  <c r="I2851" i="21"/>
  <c r="K2851" i="21"/>
  <c r="N2850" i="21"/>
  <c r="P2850" i="21"/>
  <c r="Q2850" i="21"/>
  <c r="O2850" i="21"/>
  <c r="F2846" i="21"/>
  <c r="E2846" i="21"/>
  <c r="D2847" i="21"/>
  <c r="J2852" i="21"/>
  <c r="H2853" i="21"/>
  <c r="L2852" i="21"/>
  <c r="M2852" i="21"/>
  <c r="K2852" i="21"/>
  <c r="I2852" i="21"/>
  <c r="O2851" i="21"/>
  <c r="P2851" i="21"/>
  <c r="Q2851" i="21"/>
  <c r="N2851" i="21"/>
  <c r="D2848" i="21"/>
  <c r="F2847" i="21"/>
  <c r="E2847" i="21"/>
  <c r="M2853" i="21"/>
  <c r="L2853" i="21"/>
  <c r="K2853" i="21"/>
  <c r="J2853" i="21"/>
  <c r="I2853" i="21"/>
  <c r="H2854" i="21"/>
  <c r="N2852" i="21"/>
  <c r="O2852" i="21"/>
  <c r="Q2852" i="21"/>
  <c r="P2852" i="21"/>
  <c r="E2848" i="21"/>
  <c r="D2849" i="21"/>
  <c r="F2848" i="21"/>
  <c r="P2853" i="21"/>
  <c r="Q2853" i="21"/>
  <c r="O2853" i="21"/>
  <c r="N2853" i="21"/>
  <c r="I2854" i="21"/>
  <c r="J2854" i="21"/>
  <c r="K2854" i="21"/>
  <c r="M2854" i="21"/>
  <c r="H2855" i="21"/>
  <c r="L2854" i="21"/>
  <c r="D2850" i="21"/>
  <c r="F2849" i="21"/>
  <c r="E2849" i="21"/>
  <c r="N2854" i="21"/>
  <c r="P2854" i="21"/>
  <c r="Q2854" i="21"/>
  <c r="O2854" i="21"/>
  <c r="M2855" i="21"/>
  <c r="I2855" i="21"/>
  <c r="K2855" i="21"/>
  <c r="L2855" i="21"/>
  <c r="H2856" i="21"/>
  <c r="J2855" i="21"/>
  <c r="E2850" i="21"/>
  <c r="F2850" i="21"/>
  <c r="D2851" i="21"/>
  <c r="Q2855" i="21"/>
  <c r="P2855" i="21"/>
  <c r="O2855" i="21"/>
  <c r="N2855" i="21"/>
  <c r="I2856" i="21"/>
  <c r="M2856" i="21"/>
  <c r="K2856" i="21"/>
  <c r="L2856" i="21"/>
  <c r="H2857" i="21"/>
  <c r="J2856" i="21"/>
  <c r="E2851" i="21"/>
  <c r="F2851" i="21"/>
  <c r="D2852" i="21"/>
  <c r="N2856" i="21"/>
  <c r="O2856" i="21"/>
  <c r="Q2856" i="21"/>
  <c r="P2856" i="21"/>
  <c r="I2857" i="21"/>
  <c r="L2857" i="21"/>
  <c r="H2858" i="21"/>
  <c r="M2857" i="21"/>
  <c r="K2857" i="21"/>
  <c r="J2857" i="21"/>
  <c r="D2853" i="21"/>
  <c r="E2852" i="21"/>
  <c r="F2852" i="21"/>
  <c r="O2857" i="21"/>
  <c r="Q2857" i="21"/>
  <c r="P2857" i="21"/>
  <c r="N2857" i="21"/>
  <c r="K2858" i="21"/>
  <c r="J2858" i="21"/>
  <c r="I2858" i="21"/>
  <c r="L2858" i="21"/>
  <c r="M2858" i="21"/>
  <c r="H2859" i="21"/>
  <c r="D2854" i="21"/>
  <c r="F2853" i="21"/>
  <c r="E2853" i="21"/>
  <c r="N2858" i="21"/>
  <c r="O2858" i="21"/>
  <c r="P2858" i="21"/>
  <c r="Q2858" i="21"/>
  <c r="K2859" i="21"/>
  <c r="M2859" i="21"/>
  <c r="I2859" i="21"/>
  <c r="H2860" i="21"/>
  <c r="J2859" i="21"/>
  <c r="L2859" i="21"/>
  <c r="D2855" i="21"/>
  <c r="E2854" i="21"/>
  <c r="F2854" i="21"/>
  <c r="O2859" i="21"/>
  <c r="Q2859" i="21"/>
  <c r="P2859" i="21"/>
  <c r="N2859" i="21"/>
  <c r="L2860" i="21"/>
  <c r="I2860" i="21"/>
  <c r="M2860" i="21"/>
  <c r="H2861" i="21"/>
  <c r="K2860" i="21"/>
  <c r="J2860" i="21"/>
  <c r="F2855" i="21"/>
  <c r="E2855" i="21"/>
  <c r="D2856" i="21"/>
  <c r="N2860" i="21"/>
  <c r="P2860" i="21"/>
  <c r="O2860" i="21"/>
  <c r="Q2860" i="21"/>
  <c r="J2861" i="21"/>
  <c r="I2861" i="21"/>
  <c r="L2861" i="21"/>
  <c r="H2862" i="21"/>
  <c r="K2861" i="21"/>
  <c r="M2861" i="21"/>
  <c r="D2857" i="21"/>
  <c r="E2856" i="21"/>
  <c r="F2856" i="21"/>
  <c r="O2861" i="21"/>
  <c r="Q2861" i="21"/>
  <c r="P2861" i="21"/>
  <c r="N2861" i="21"/>
  <c r="K2862" i="21"/>
  <c r="J2862" i="21"/>
  <c r="M2862" i="21"/>
  <c r="I2862" i="21"/>
  <c r="L2862" i="21"/>
  <c r="H2863" i="21"/>
  <c r="F2857" i="21"/>
  <c r="E2857" i="21"/>
  <c r="D2858" i="21"/>
  <c r="N2862" i="21"/>
  <c r="O2862" i="21"/>
  <c r="Q2862" i="21"/>
  <c r="P2862" i="21"/>
  <c r="K2863" i="21"/>
  <c r="J2863" i="21"/>
  <c r="I2863" i="21"/>
  <c r="H2864" i="21"/>
  <c r="M2863" i="21"/>
  <c r="L2863" i="21"/>
  <c r="E2858" i="21"/>
  <c r="F2858" i="21"/>
  <c r="D2859" i="21"/>
  <c r="P2863" i="21"/>
  <c r="Q2863" i="21"/>
  <c r="O2863" i="21"/>
  <c r="N2863" i="21"/>
  <c r="I2864" i="21"/>
  <c r="J2864" i="21"/>
  <c r="M2864" i="21"/>
  <c r="K2864" i="21"/>
  <c r="H2865" i="21"/>
  <c r="L2864" i="21"/>
  <c r="D2860" i="21"/>
  <c r="E2859" i="21"/>
  <c r="F2859" i="21"/>
  <c r="N2864" i="21"/>
  <c r="Q2864" i="21"/>
  <c r="P2864" i="21"/>
  <c r="O2864" i="21"/>
  <c r="K2865" i="21"/>
  <c r="I2865" i="21"/>
  <c r="M2865" i="21"/>
  <c r="J2865" i="21"/>
  <c r="H2866" i="21"/>
  <c r="L2865" i="21"/>
  <c r="D2861" i="21"/>
  <c r="E2860" i="21"/>
  <c r="F2860" i="21"/>
  <c r="Q2865" i="21"/>
  <c r="O2865" i="21"/>
  <c r="P2865" i="21"/>
  <c r="N2865" i="21"/>
  <c r="I2866" i="21"/>
  <c r="M2866" i="21"/>
  <c r="J2866" i="21"/>
  <c r="L2866" i="21"/>
  <c r="H2867" i="21"/>
  <c r="K2866" i="21"/>
  <c r="F2861" i="21"/>
  <c r="E2861" i="21"/>
  <c r="D2862" i="21"/>
  <c r="N2866" i="21"/>
  <c r="Q2866" i="21"/>
  <c r="O2866" i="21"/>
  <c r="P2866" i="21"/>
  <c r="H2868" i="21"/>
  <c r="K2867" i="21"/>
  <c r="L2867" i="21"/>
  <c r="M2867" i="21"/>
  <c r="J2867" i="21"/>
  <c r="I2867" i="21"/>
  <c r="E2862" i="21"/>
  <c r="F2862" i="21"/>
  <c r="D2863" i="21"/>
  <c r="L2868" i="21"/>
  <c r="K2868" i="21"/>
  <c r="M2868" i="21"/>
  <c r="I2868" i="21"/>
  <c r="J2868" i="21"/>
  <c r="H2869" i="21"/>
  <c r="Q2867" i="21"/>
  <c r="P2867" i="21"/>
  <c r="O2867" i="21"/>
  <c r="N2867" i="21"/>
  <c r="F2863" i="21"/>
  <c r="E2863" i="21"/>
  <c r="D2864" i="21"/>
  <c r="N2868" i="21"/>
  <c r="O2868" i="21"/>
  <c r="Q2868" i="21"/>
  <c r="P2868" i="21"/>
  <c r="M2869" i="21"/>
  <c r="L2869" i="21"/>
  <c r="J2869" i="21"/>
  <c r="I2869" i="21"/>
  <c r="K2869" i="21"/>
  <c r="H2870" i="21"/>
  <c r="D2865" i="21"/>
  <c r="E2864" i="21"/>
  <c r="F2864" i="21"/>
  <c r="O2869" i="21"/>
  <c r="Q2869" i="21"/>
  <c r="P2869" i="21"/>
  <c r="N2869" i="21"/>
  <c r="L2870" i="21"/>
  <c r="I2870" i="21"/>
  <c r="H2871" i="21"/>
  <c r="M2870" i="21"/>
  <c r="J2870" i="21"/>
  <c r="K2870" i="21"/>
  <c r="D2866" i="21"/>
  <c r="F2865" i="21"/>
  <c r="E2865" i="21"/>
  <c r="N2870" i="21"/>
  <c r="P2870" i="21"/>
  <c r="Q2870" i="21"/>
  <c r="O2870" i="21"/>
  <c r="I2871" i="21"/>
  <c r="L2871" i="21"/>
  <c r="K2871" i="21"/>
  <c r="M2871" i="21"/>
  <c r="H2872" i="21"/>
  <c r="J2871" i="21"/>
  <c r="E2866" i="21"/>
  <c r="D2867" i="21"/>
  <c r="F2866" i="21"/>
  <c r="Q2871" i="21"/>
  <c r="P2871" i="21"/>
  <c r="O2871" i="21"/>
  <c r="N2871" i="21"/>
  <c r="L2872" i="21"/>
  <c r="J2872" i="21"/>
  <c r="K2872" i="21"/>
  <c r="M2872" i="21"/>
  <c r="H2873" i="21"/>
  <c r="I2872" i="21"/>
  <c r="E2867" i="21"/>
  <c r="F2867" i="21"/>
  <c r="D2868" i="21"/>
  <c r="H2874" i="21"/>
  <c r="K2873" i="21"/>
  <c r="M2873" i="21"/>
  <c r="I2873" i="21"/>
  <c r="J2873" i="21"/>
  <c r="L2873" i="21"/>
  <c r="N2872" i="21"/>
  <c r="O2872" i="21"/>
  <c r="Q2872" i="21"/>
  <c r="P2872" i="21"/>
  <c r="D2869" i="21"/>
  <c r="F2868" i="21"/>
  <c r="E2868" i="21"/>
  <c r="H2875" i="21"/>
  <c r="L2874" i="21"/>
  <c r="I2874" i="21"/>
  <c r="K2874" i="21"/>
  <c r="J2874" i="21"/>
  <c r="M2874" i="21"/>
  <c r="P2873" i="21"/>
  <c r="O2873" i="21"/>
  <c r="Q2873" i="21"/>
  <c r="N2873" i="21"/>
  <c r="D2870" i="21"/>
  <c r="F2869" i="21"/>
  <c r="E2869" i="21"/>
  <c r="H2876" i="21"/>
  <c r="K2875" i="21"/>
  <c r="M2875" i="21"/>
  <c r="L2875" i="21"/>
  <c r="J2875" i="21"/>
  <c r="I2875" i="21"/>
  <c r="N2874" i="21"/>
  <c r="Q2874" i="21"/>
  <c r="P2874" i="21"/>
  <c r="O2874" i="21"/>
  <c r="D2871" i="21"/>
  <c r="F2870" i="21"/>
  <c r="E2870" i="21"/>
  <c r="J2876" i="21"/>
  <c r="L2876" i="21"/>
  <c r="H2877" i="21"/>
  <c r="M2876" i="21"/>
  <c r="I2876" i="21"/>
  <c r="K2876" i="21"/>
  <c r="P2875" i="21"/>
  <c r="O2875" i="21"/>
  <c r="Q2875" i="21"/>
  <c r="N2875" i="21"/>
  <c r="F2871" i="21"/>
  <c r="D2872" i="21"/>
  <c r="E2871" i="21"/>
  <c r="L2877" i="21"/>
  <c r="M2877" i="21"/>
  <c r="J2877" i="21"/>
  <c r="I2877" i="21"/>
  <c r="K2877" i="21"/>
  <c r="H2878" i="21"/>
  <c r="N2876" i="21"/>
  <c r="Q2876" i="21"/>
  <c r="O2876" i="21"/>
  <c r="P2876" i="21"/>
  <c r="E2872" i="21"/>
  <c r="D2873" i="21"/>
  <c r="F2872" i="21"/>
  <c r="O2877" i="21"/>
  <c r="P2877" i="21"/>
  <c r="Q2877" i="21"/>
  <c r="N2877" i="21"/>
  <c r="L2878" i="21"/>
  <c r="J2878" i="21"/>
  <c r="M2878" i="21"/>
  <c r="I2878" i="21"/>
  <c r="K2878" i="21"/>
  <c r="H2879" i="21"/>
  <c r="E2873" i="21"/>
  <c r="F2873" i="21"/>
  <c r="D2874" i="21"/>
  <c r="N2878" i="21"/>
  <c r="P2878" i="21"/>
  <c r="Q2878" i="21"/>
  <c r="O2878" i="21"/>
  <c r="M2879" i="21"/>
  <c r="K2879" i="21"/>
  <c r="L2879" i="21"/>
  <c r="J2879" i="21"/>
  <c r="H2880" i="21"/>
  <c r="I2879" i="21"/>
  <c r="D2875" i="21"/>
  <c r="F2874" i="21"/>
  <c r="E2874" i="21"/>
  <c r="I2880" i="21"/>
  <c r="J2880" i="21"/>
  <c r="K2880" i="21"/>
  <c r="M2880" i="21"/>
  <c r="H2881" i="21"/>
  <c r="L2880" i="21"/>
  <c r="O2879" i="21"/>
  <c r="Q2879" i="21"/>
  <c r="P2879" i="21"/>
  <c r="N2879" i="21"/>
  <c r="E2875" i="21"/>
  <c r="F2875" i="21"/>
  <c r="D2876" i="21"/>
  <c r="N2880" i="21"/>
  <c r="O2880" i="21"/>
  <c r="P2880" i="21"/>
  <c r="Q2880" i="21"/>
  <c r="K2881" i="21"/>
  <c r="H2882" i="21"/>
  <c r="M2881" i="21"/>
  <c r="L2881" i="21"/>
  <c r="J2881" i="21"/>
  <c r="I2881" i="21"/>
  <c r="E2876" i="21"/>
  <c r="D2877" i="21"/>
  <c r="F2876" i="21"/>
  <c r="M2882" i="21"/>
  <c r="L2882" i="21"/>
  <c r="I2882" i="21"/>
  <c r="H2883" i="21"/>
  <c r="J2882" i="21"/>
  <c r="K2882" i="21"/>
  <c r="Q2881" i="21"/>
  <c r="P2881" i="21"/>
  <c r="O2881" i="21"/>
  <c r="N2881" i="21"/>
  <c r="D2878" i="21"/>
  <c r="F2877" i="21"/>
  <c r="E2877" i="21"/>
  <c r="N2882" i="21"/>
  <c r="O2882" i="21"/>
  <c r="P2882" i="21"/>
  <c r="Q2882" i="21"/>
  <c r="K2883" i="21"/>
  <c r="L2883" i="21"/>
  <c r="J2883" i="21"/>
  <c r="I2883" i="21"/>
  <c r="H2884" i="21"/>
  <c r="M2883" i="21"/>
  <c r="D2879" i="21"/>
  <c r="E2878" i="21"/>
  <c r="F2878" i="21"/>
  <c r="O2883" i="21"/>
  <c r="Q2883" i="21"/>
  <c r="P2883" i="21"/>
  <c r="N2883" i="21"/>
  <c r="I2884" i="21"/>
  <c r="M2884" i="21"/>
  <c r="L2884" i="21"/>
  <c r="K2884" i="21"/>
  <c r="H2885" i="21"/>
  <c r="J2884" i="21"/>
  <c r="E2879" i="21"/>
  <c r="F2879" i="21"/>
  <c r="D2880" i="21"/>
  <c r="N2884" i="21"/>
  <c r="Q2884" i="21"/>
  <c r="O2884" i="21"/>
  <c r="P2884" i="21"/>
  <c r="M2885" i="21"/>
  <c r="K2885" i="21"/>
  <c r="J2885" i="21"/>
  <c r="I2885" i="21"/>
  <c r="L2885" i="21"/>
  <c r="H2886" i="21"/>
  <c r="D2881" i="21"/>
  <c r="E2880" i="21"/>
  <c r="F2880" i="21"/>
  <c r="Q2885" i="21"/>
  <c r="P2885" i="21"/>
  <c r="O2885" i="21"/>
  <c r="N2885" i="21"/>
  <c r="K2886" i="21"/>
  <c r="I2886" i="21"/>
  <c r="L2886" i="21"/>
  <c r="J2886" i="21"/>
  <c r="M2886" i="21"/>
  <c r="H2887" i="21"/>
  <c r="F2881" i="21"/>
  <c r="E2881" i="21"/>
  <c r="D2882" i="21"/>
  <c r="N2886" i="21"/>
  <c r="Q2886" i="21"/>
  <c r="O2886" i="21"/>
  <c r="P2886" i="21"/>
  <c r="M2887" i="21"/>
  <c r="J2887" i="21"/>
  <c r="L2887" i="21"/>
  <c r="I2887" i="21"/>
  <c r="K2887" i="21"/>
  <c r="H2888" i="21"/>
  <c r="D2883" i="21"/>
  <c r="F2882" i="21"/>
  <c r="E2882" i="21"/>
  <c r="O2887" i="21"/>
  <c r="P2887" i="21"/>
  <c r="Q2887" i="21"/>
  <c r="N2887" i="21"/>
  <c r="M2888" i="21"/>
  <c r="K2888" i="21"/>
  <c r="L2888" i="21"/>
  <c r="I2888" i="21"/>
  <c r="H2889" i="21"/>
  <c r="J2888" i="21"/>
  <c r="E2883" i="21"/>
  <c r="D2884" i="21"/>
  <c r="F2883" i="21"/>
  <c r="N2888" i="21"/>
  <c r="Q2888" i="21"/>
  <c r="P2888" i="21"/>
  <c r="O2888" i="21"/>
  <c r="M2889" i="21"/>
  <c r="H2890" i="21"/>
  <c r="K2889" i="21"/>
  <c r="I2889" i="21"/>
  <c r="L2889" i="21"/>
  <c r="J2889" i="21"/>
  <c r="F2884" i="21"/>
  <c r="D2885" i="21"/>
  <c r="E2884" i="21"/>
  <c r="I2890" i="21"/>
  <c r="M2890" i="21"/>
  <c r="K2890" i="21"/>
  <c r="H2891" i="21"/>
  <c r="J2890" i="21"/>
  <c r="L2890" i="21"/>
  <c r="Q2889" i="21"/>
  <c r="P2889" i="21"/>
  <c r="O2889" i="21"/>
  <c r="N2889" i="21"/>
  <c r="D2886" i="21"/>
  <c r="E2885" i="21"/>
  <c r="F2885" i="21"/>
  <c r="N2890" i="21"/>
  <c r="Q2890" i="21"/>
  <c r="O2890" i="21"/>
  <c r="P2890" i="21"/>
  <c r="J2891" i="21"/>
  <c r="I2891" i="21"/>
  <c r="K2891" i="21"/>
  <c r="M2891" i="21"/>
  <c r="L2891" i="21"/>
  <c r="H2892" i="21"/>
  <c r="E2886" i="21"/>
  <c r="F2886" i="21"/>
  <c r="D2887" i="21"/>
  <c r="Q2891" i="21"/>
  <c r="P2891" i="21"/>
  <c r="O2891" i="21"/>
  <c r="N2891" i="21"/>
  <c r="I2892" i="21"/>
  <c r="H2893" i="21"/>
  <c r="L2892" i="21"/>
  <c r="J2892" i="21"/>
  <c r="K2892" i="21"/>
  <c r="M2892" i="21"/>
  <c r="F2887" i="21"/>
  <c r="D2888" i="21"/>
  <c r="E2887" i="21"/>
  <c r="N2892" i="21"/>
  <c r="O2892" i="21"/>
  <c r="P2892" i="21"/>
  <c r="Q2892" i="21"/>
  <c r="I2893" i="21"/>
  <c r="H2894" i="21"/>
  <c r="J2893" i="21"/>
  <c r="K2893" i="21"/>
  <c r="L2893" i="21"/>
  <c r="M2893" i="21"/>
  <c r="E2888" i="21"/>
  <c r="D2889" i="21"/>
  <c r="F2888" i="21"/>
  <c r="P2893" i="21"/>
  <c r="O2893" i="21"/>
  <c r="Q2893" i="21"/>
  <c r="N2893" i="21"/>
  <c r="M2894" i="21"/>
  <c r="L2894" i="21"/>
  <c r="K2894" i="21"/>
  <c r="J2894" i="21"/>
  <c r="I2894" i="21"/>
  <c r="H2895" i="21"/>
  <c r="E2889" i="21"/>
  <c r="D2890" i="21"/>
  <c r="F2889" i="21"/>
  <c r="N2894" i="21"/>
  <c r="P2894" i="21"/>
  <c r="Q2894" i="21"/>
  <c r="O2894" i="21"/>
  <c r="K2895" i="21"/>
  <c r="H2896" i="21"/>
  <c r="I2895" i="21"/>
  <c r="J2895" i="21"/>
  <c r="L2895" i="21"/>
  <c r="M2895" i="21"/>
  <c r="E2890" i="21"/>
  <c r="D2891" i="21"/>
  <c r="F2890" i="21"/>
  <c r="K2896" i="21"/>
  <c r="H2897" i="21"/>
  <c r="M2896" i="21"/>
  <c r="I2896" i="21"/>
  <c r="L2896" i="21"/>
  <c r="J2896" i="21"/>
  <c r="O2895" i="21"/>
  <c r="P2895" i="21"/>
  <c r="Q2895" i="21"/>
  <c r="N2895" i="21"/>
  <c r="F2891" i="21"/>
  <c r="E2891" i="21"/>
  <c r="D2892" i="21"/>
  <c r="H2898" i="21"/>
  <c r="J2897" i="21"/>
  <c r="L2897" i="21"/>
  <c r="M2897" i="21"/>
  <c r="K2897" i="21"/>
  <c r="I2897" i="21"/>
  <c r="N2896" i="21"/>
  <c r="Q2896" i="21"/>
  <c r="P2896" i="21"/>
  <c r="O2896" i="21"/>
  <c r="D2893" i="21"/>
  <c r="E2892" i="21"/>
  <c r="F2892" i="21"/>
  <c r="I2898" i="21"/>
  <c r="H2899" i="21"/>
  <c r="J2898" i="21"/>
  <c r="K2898" i="21"/>
  <c r="L2898" i="21"/>
  <c r="M2898" i="21"/>
  <c r="P2897" i="21"/>
  <c r="O2897" i="21"/>
  <c r="Q2897" i="21"/>
  <c r="N2897" i="21"/>
  <c r="D2894" i="21"/>
  <c r="E2893" i="21"/>
  <c r="F2893" i="21"/>
  <c r="N2898" i="21"/>
  <c r="P2898" i="21"/>
  <c r="O2898" i="21"/>
  <c r="Q2898" i="21"/>
  <c r="H2900" i="21"/>
  <c r="L2899" i="21"/>
  <c r="K2899" i="21"/>
  <c r="M2899" i="21"/>
  <c r="J2899" i="21"/>
  <c r="I2899" i="21"/>
  <c r="F2894" i="21"/>
  <c r="E2894" i="21"/>
  <c r="D2895" i="21"/>
  <c r="H2901" i="21"/>
  <c r="K2900" i="21"/>
  <c r="L2900" i="21"/>
  <c r="M2900" i="21"/>
  <c r="I2900" i="21"/>
  <c r="J2900" i="21"/>
  <c r="O2899" i="21"/>
  <c r="P2899" i="21"/>
  <c r="Q2899" i="21"/>
  <c r="N2899" i="21"/>
  <c r="E2895" i="21"/>
  <c r="D2896" i="21"/>
  <c r="F2895" i="21"/>
  <c r="L2901" i="21"/>
  <c r="M2901" i="21"/>
  <c r="J2901" i="21"/>
  <c r="H2902" i="21"/>
  <c r="I2901" i="21"/>
  <c r="K2901" i="21"/>
  <c r="N2900" i="21"/>
  <c r="O2900" i="21"/>
  <c r="P2900" i="21"/>
  <c r="Q2900" i="21"/>
  <c r="E2896" i="21"/>
  <c r="D2897" i="21"/>
  <c r="F2896" i="21"/>
  <c r="I2902" i="21"/>
  <c r="H2903" i="21"/>
  <c r="J2902" i="21"/>
  <c r="M2902" i="21"/>
  <c r="K2902" i="21"/>
  <c r="L2902" i="21"/>
  <c r="Q2901" i="21"/>
  <c r="O2901" i="21"/>
  <c r="P2901" i="21"/>
  <c r="N2901" i="21"/>
  <c r="F2897" i="21"/>
  <c r="D2898" i="21"/>
  <c r="E2897" i="21"/>
  <c r="N2902" i="21"/>
  <c r="Q2902" i="21"/>
  <c r="P2902" i="21"/>
  <c r="O2902" i="21"/>
  <c r="J2903" i="21"/>
  <c r="K2903" i="21"/>
  <c r="H2904" i="21"/>
  <c r="M2903" i="21"/>
  <c r="I2903" i="21"/>
  <c r="L2903" i="21"/>
  <c r="E2898" i="21"/>
  <c r="F2898" i="21"/>
  <c r="D2899" i="21"/>
  <c r="K2904" i="21"/>
  <c r="H2905" i="21"/>
  <c r="J2904" i="21"/>
  <c r="L2904" i="21"/>
  <c r="M2904" i="21"/>
  <c r="I2904" i="21"/>
  <c r="Q2903" i="21"/>
  <c r="O2903" i="21"/>
  <c r="P2903" i="21"/>
  <c r="N2903" i="21"/>
  <c r="E2899" i="21"/>
  <c r="F2899" i="21"/>
  <c r="D2900" i="21"/>
  <c r="I2905" i="21"/>
  <c r="L2905" i="21"/>
  <c r="K2905" i="21"/>
  <c r="M2905" i="21"/>
  <c r="H2906" i="21"/>
  <c r="J2905" i="21"/>
  <c r="N2904" i="21"/>
  <c r="O2904" i="21"/>
  <c r="Q2904" i="21"/>
  <c r="P2904" i="21"/>
  <c r="D2901" i="21"/>
  <c r="F2900" i="21"/>
  <c r="E2900" i="21"/>
  <c r="P2905" i="21"/>
  <c r="Q2905" i="21"/>
  <c r="O2905" i="21"/>
  <c r="N2905" i="21"/>
  <c r="H2907" i="21"/>
  <c r="K2906" i="21"/>
  <c r="L2906" i="21"/>
  <c r="I2906" i="21"/>
  <c r="M2906" i="21"/>
  <c r="J2906" i="21"/>
  <c r="E2901" i="21"/>
  <c r="D2902" i="21"/>
  <c r="F2901" i="21"/>
  <c r="K2907" i="21"/>
  <c r="I2907" i="21"/>
  <c r="M2907" i="21"/>
  <c r="H2908" i="21"/>
  <c r="L2907" i="21"/>
  <c r="J2907" i="21"/>
  <c r="N2906" i="21"/>
  <c r="Q2906" i="21"/>
  <c r="P2906" i="21"/>
  <c r="O2906" i="21"/>
  <c r="E2902" i="21"/>
  <c r="F2902" i="21"/>
  <c r="D2903" i="21"/>
  <c r="Q2907" i="21"/>
  <c r="P2907" i="21"/>
  <c r="O2907" i="21"/>
  <c r="N2907" i="21"/>
  <c r="I2908" i="21"/>
  <c r="K2908" i="21"/>
  <c r="J2908" i="21"/>
  <c r="M2908" i="21"/>
  <c r="L2908" i="21"/>
  <c r="H2909" i="21"/>
  <c r="D2904" i="21"/>
  <c r="E2903" i="21"/>
  <c r="F2903" i="21"/>
  <c r="N2908" i="21"/>
  <c r="O2908" i="21"/>
  <c r="P2908" i="21"/>
  <c r="Q2908" i="21"/>
  <c r="H2910" i="21"/>
  <c r="I2909" i="21"/>
  <c r="J2909" i="21"/>
  <c r="L2909" i="21"/>
  <c r="K2909" i="21"/>
  <c r="M2909" i="21"/>
  <c r="E2904" i="21"/>
  <c r="D2905" i="21"/>
  <c r="F2904" i="21"/>
  <c r="M2910" i="21"/>
  <c r="K2910" i="21"/>
  <c r="J2910" i="21"/>
  <c r="L2910" i="21"/>
  <c r="H2911" i="21"/>
  <c r="I2910" i="21"/>
  <c r="Q2909" i="21"/>
  <c r="P2909" i="21"/>
  <c r="O2909" i="21"/>
  <c r="N2909" i="21"/>
  <c r="F2905" i="21"/>
  <c r="E2905" i="21"/>
  <c r="D2906" i="21"/>
  <c r="L2911" i="21"/>
  <c r="M2911" i="21"/>
  <c r="J2911" i="21"/>
  <c r="H2912" i="21"/>
  <c r="K2911" i="21"/>
  <c r="I2911" i="21"/>
  <c r="N2910" i="21"/>
  <c r="P2910" i="21"/>
  <c r="O2910" i="21"/>
  <c r="Q2910" i="21"/>
  <c r="F2906" i="21"/>
  <c r="D2907" i="21"/>
  <c r="E2906" i="21"/>
  <c r="K2912" i="21"/>
  <c r="L2912" i="21"/>
  <c r="H2913" i="21"/>
  <c r="M2912" i="21"/>
  <c r="J2912" i="21"/>
  <c r="I2912" i="21"/>
  <c r="Q2911" i="21"/>
  <c r="P2911" i="21"/>
  <c r="O2911" i="21"/>
  <c r="N2911" i="21"/>
  <c r="E2907" i="21"/>
  <c r="F2907" i="21"/>
  <c r="D2908" i="21"/>
  <c r="K2913" i="21"/>
  <c r="I2913" i="21"/>
  <c r="H2914" i="21"/>
  <c r="J2913" i="21"/>
  <c r="L2913" i="21"/>
  <c r="M2913" i="21"/>
  <c r="N2912" i="21"/>
  <c r="O2912" i="21"/>
  <c r="P2912" i="21"/>
  <c r="Q2912" i="21"/>
  <c r="D2909" i="21"/>
  <c r="F2908" i="21"/>
  <c r="E2908" i="21"/>
  <c r="P2913" i="21"/>
  <c r="Q2913" i="21"/>
  <c r="O2913" i="21"/>
  <c r="N2913" i="21"/>
  <c r="K2914" i="21"/>
  <c r="H2915" i="21"/>
  <c r="L2914" i="21"/>
  <c r="M2914" i="21"/>
  <c r="I2914" i="21"/>
  <c r="J2914" i="21"/>
  <c r="E2909" i="21"/>
  <c r="F2909" i="21"/>
  <c r="D2910" i="21"/>
  <c r="H2916" i="21"/>
  <c r="J2915" i="21"/>
  <c r="I2915" i="21"/>
  <c r="M2915" i="21"/>
  <c r="L2915" i="21"/>
  <c r="K2915" i="21"/>
  <c r="N2914" i="21"/>
  <c r="Q2914" i="21"/>
  <c r="O2914" i="21"/>
  <c r="P2914" i="21"/>
  <c r="E2910" i="21"/>
  <c r="F2910" i="21"/>
  <c r="D2911" i="21"/>
  <c r="H2917" i="21"/>
  <c r="L2916" i="21"/>
  <c r="J2916" i="21"/>
  <c r="M2916" i="21"/>
  <c r="K2916" i="21"/>
  <c r="I2916" i="21"/>
  <c r="O2915" i="21"/>
  <c r="Q2915" i="21"/>
  <c r="P2915" i="21"/>
  <c r="N2915" i="21"/>
  <c r="D2912" i="21"/>
  <c r="F2911" i="21"/>
  <c r="E2911" i="21"/>
  <c r="I2917" i="21"/>
  <c r="H2918" i="21"/>
  <c r="K2917" i="21"/>
  <c r="L2917" i="21"/>
  <c r="J2917" i="21"/>
  <c r="M2917" i="21"/>
  <c r="N2916" i="21"/>
  <c r="O2916" i="21"/>
  <c r="Q2916" i="21"/>
  <c r="P2916" i="21"/>
  <c r="D2913" i="21"/>
  <c r="F2912" i="21"/>
  <c r="E2912" i="21"/>
  <c r="P2917" i="21"/>
  <c r="O2917" i="21"/>
  <c r="Q2917" i="21"/>
  <c r="N2917" i="21"/>
  <c r="I2918" i="21"/>
  <c r="K2918" i="21"/>
  <c r="H2919" i="21"/>
  <c r="L2918" i="21"/>
  <c r="M2918" i="21"/>
  <c r="J2918" i="21"/>
  <c r="F2913" i="21"/>
  <c r="E2913" i="21"/>
  <c r="D2914" i="21"/>
  <c r="N2918" i="21"/>
  <c r="P2918" i="21"/>
  <c r="O2918" i="21"/>
  <c r="Q2918" i="21"/>
  <c r="H2920" i="21"/>
  <c r="J2919" i="21"/>
  <c r="M2919" i="21"/>
  <c r="K2919" i="21"/>
  <c r="L2919" i="21"/>
  <c r="I2919" i="21"/>
  <c r="D2915" i="21"/>
  <c r="F2914" i="21"/>
  <c r="E2914" i="21"/>
  <c r="J2920" i="21"/>
  <c r="M2920" i="21"/>
  <c r="L2920" i="21"/>
  <c r="I2920" i="21"/>
  <c r="K2920" i="21"/>
  <c r="H2921" i="21"/>
  <c r="P2919" i="21"/>
  <c r="O2919" i="21"/>
  <c r="Q2919" i="21"/>
  <c r="N2919" i="21"/>
  <c r="F2915" i="21"/>
  <c r="D2916" i="21"/>
  <c r="E2915" i="21"/>
  <c r="N2920" i="21"/>
  <c r="O2920" i="21"/>
  <c r="Q2920" i="21"/>
  <c r="P2920" i="21"/>
  <c r="M2921" i="21"/>
  <c r="I2921" i="21"/>
  <c r="J2921" i="21"/>
  <c r="L2921" i="21"/>
  <c r="K2921" i="21"/>
  <c r="H2922" i="21"/>
  <c r="D2917" i="21"/>
  <c r="E2916" i="21"/>
  <c r="F2916" i="21"/>
  <c r="O2921" i="21"/>
  <c r="Q2921" i="21"/>
  <c r="P2921" i="21"/>
  <c r="N2921" i="21"/>
  <c r="L2922" i="21"/>
  <c r="J2922" i="21"/>
  <c r="H2923" i="21"/>
  <c r="K2922" i="21"/>
  <c r="I2922" i="21"/>
  <c r="M2922" i="21"/>
  <c r="F2917" i="21"/>
  <c r="D2918" i="21"/>
  <c r="E2917" i="21"/>
  <c r="M2923" i="21"/>
  <c r="I2923" i="21"/>
  <c r="K2923" i="21"/>
  <c r="J2923" i="21"/>
  <c r="L2923" i="21"/>
  <c r="H2924" i="21"/>
  <c r="N2922" i="21"/>
  <c r="P2922" i="21"/>
  <c r="O2922" i="21"/>
  <c r="Q2922" i="21"/>
  <c r="E2918" i="21"/>
  <c r="F2918" i="21"/>
  <c r="D2919" i="21"/>
  <c r="Q2923" i="21"/>
  <c r="O2923" i="21"/>
  <c r="P2923" i="21"/>
  <c r="N2923" i="21"/>
  <c r="K2924" i="21"/>
  <c r="I2924" i="21"/>
  <c r="H2925" i="21"/>
  <c r="M2924" i="21"/>
  <c r="L2924" i="21"/>
  <c r="J2924" i="21"/>
  <c r="E2919" i="21"/>
  <c r="F2919" i="21"/>
  <c r="D2920" i="21"/>
  <c r="N2924" i="21"/>
  <c r="P2924" i="21"/>
  <c r="Q2924" i="21"/>
  <c r="O2924" i="21"/>
  <c r="M2925" i="21"/>
  <c r="K2925" i="21"/>
  <c r="I2925" i="21"/>
  <c r="J2925" i="21"/>
  <c r="L2925" i="21"/>
  <c r="H2926" i="21"/>
  <c r="E2920" i="21"/>
  <c r="F2920" i="21"/>
  <c r="D2921" i="21"/>
  <c r="O2925" i="21"/>
  <c r="P2925" i="21"/>
  <c r="Q2925" i="21"/>
  <c r="N2925" i="21"/>
  <c r="K2926" i="21"/>
  <c r="L2926" i="21"/>
  <c r="H2927" i="21"/>
  <c r="I2926" i="21"/>
  <c r="M2926" i="21"/>
  <c r="J2926" i="21"/>
  <c r="F2921" i="21"/>
  <c r="E2921" i="21"/>
  <c r="D2922" i="21"/>
  <c r="I2927" i="21"/>
  <c r="L2927" i="21"/>
  <c r="K2927" i="21"/>
  <c r="M2927" i="21"/>
  <c r="H2928" i="21"/>
  <c r="J2927" i="21"/>
  <c r="N2926" i="21"/>
  <c r="Q2926" i="21"/>
  <c r="O2926" i="21"/>
  <c r="P2926" i="21"/>
  <c r="F2922" i="21"/>
  <c r="D2923" i="21"/>
  <c r="E2922" i="21"/>
  <c r="Q2927" i="21"/>
  <c r="P2927" i="21"/>
  <c r="O2927" i="21"/>
  <c r="N2927" i="21"/>
  <c r="K2928" i="21"/>
  <c r="H2929" i="21"/>
  <c r="M2928" i="21"/>
  <c r="I2928" i="21"/>
  <c r="J2928" i="21"/>
  <c r="L2928" i="21"/>
  <c r="D2924" i="21"/>
  <c r="F2923" i="21"/>
  <c r="E2923" i="21"/>
  <c r="M2929" i="21"/>
  <c r="K2929" i="21"/>
  <c r="I2929" i="21"/>
  <c r="J2929" i="21"/>
  <c r="H2930" i="21"/>
  <c r="L2929" i="21"/>
  <c r="N2928" i="21"/>
  <c r="P2928" i="21"/>
  <c r="O2928" i="21"/>
  <c r="Q2928" i="21"/>
  <c r="E2924" i="21"/>
  <c r="F2924" i="21"/>
  <c r="D2925" i="21"/>
  <c r="O2929" i="21"/>
  <c r="Q2929" i="21"/>
  <c r="P2929" i="21"/>
  <c r="N2929" i="21"/>
  <c r="M2930" i="21"/>
  <c r="K2930" i="21"/>
  <c r="L2930" i="21"/>
  <c r="I2930" i="21"/>
  <c r="H2931" i="21"/>
  <c r="J2930" i="21"/>
  <c r="F2925" i="21"/>
  <c r="D2926" i="21"/>
  <c r="E2925" i="21"/>
  <c r="N2930" i="21"/>
  <c r="P2930" i="21"/>
  <c r="O2930" i="21"/>
  <c r="Q2930" i="21"/>
  <c r="H2932" i="21"/>
  <c r="J2931" i="21"/>
  <c r="L2931" i="21"/>
  <c r="K2931" i="21"/>
  <c r="I2931" i="21"/>
  <c r="M2931" i="21"/>
  <c r="E2926" i="21"/>
  <c r="D2927" i="21"/>
  <c r="F2926" i="21"/>
  <c r="L2932" i="21"/>
  <c r="J2932" i="21"/>
  <c r="I2932" i="21"/>
  <c r="M2932" i="21"/>
  <c r="K2932" i="21"/>
  <c r="H2933" i="21"/>
  <c r="P2931" i="21"/>
  <c r="O2931" i="21"/>
  <c r="Q2931" i="21"/>
  <c r="N2931" i="21"/>
  <c r="F2927" i="21"/>
  <c r="D2928" i="21"/>
  <c r="E2927" i="21"/>
  <c r="N2932" i="21"/>
  <c r="O2932" i="21"/>
  <c r="P2932" i="21"/>
  <c r="Q2932" i="21"/>
  <c r="J2933" i="21"/>
  <c r="K2933" i="21"/>
  <c r="H2934" i="21"/>
  <c r="L2933" i="21"/>
  <c r="I2933" i="21"/>
  <c r="M2933" i="21"/>
  <c r="E2928" i="21"/>
  <c r="F2928" i="21"/>
  <c r="D2929" i="21"/>
  <c r="I2934" i="21"/>
  <c r="J2934" i="21"/>
  <c r="H2935" i="21"/>
  <c r="M2934" i="21"/>
  <c r="L2934" i="21"/>
  <c r="K2934" i="21"/>
  <c r="Q2933" i="21"/>
  <c r="P2933" i="21"/>
  <c r="O2933" i="21"/>
  <c r="N2933" i="21"/>
  <c r="F2929" i="21"/>
  <c r="E2929" i="21"/>
  <c r="D2930" i="21"/>
  <c r="N2934" i="21"/>
  <c r="P2934" i="21"/>
  <c r="O2934" i="21"/>
  <c r="Q2934" i="21"/>
  <c r="I2935" i="21"/>
  <c r="M2935" i="21"/>
  <c r="H2936" i="21"/>
  <c r="J2935" i="21"/>
  <c r="L2935" i="21"/>
  <c r="K2935" i="21"/>
  <c r="F2930" i="21"/>
  <c r="E2930" i="21"/>
  <c r="D2931" i="21"/>
  <c r="O2935" i="21"/>
  <c r="P2935" i="21"/>
  <c r="Q2935" i="21"/>
  <c r="N2935" i="21"/>
  <c r="K2936" i="21"/>
  <c r="M2936" i="21"/>
  <c r="J2936" i="21"/>
  <c r="H2937" i="21"/>
  <c r="I2936" i="21"/>
  <c r="L2936" i="21"/>
  <c r="E2931" i="21"/>
  <c r="F2931" i="21"/>
  <c r="D2932" i="21"/>
  <c r="M2937" i="21"/>
  <c r="J2937" i="21"/>
  <c r="K2937" i="21"/>
  <c r="I2937" i="21"/>
  <c r="H2938" i="21"/>
  <c r="L2937" i="21"/>
  <c r="N2936" i="21"/>
  <c r="Q2936" i="21"/>
  <c r="O2936" i="21"/>
  <c r="P2936" i="21"/>
  <c r="E2932" i="21"/>
  <c r="F2932" i="21"/>
  <c r="D2933" i="21"/>
  <c r="Q2937" i="21"/>
  <c r="P2937" i="21"/>
  <c r="O2937" i="21"/>
  <c r="N2937" i="21"/>
  <c r="I2938" i="21"/>
  <c r="J2938" i="21"/>
  <c r="H2939" i="21"/>
  <c r="M2938" i="21"/>
  <c r="L2938" i="21"/>
  <c r="K2938" i="21"/>
  <c r="D2934" i="21"/>
  <c r="E2933" i="21"/>
  <c r="F2933" i="21"/>
  <c r="N2938" i="21"/>
  <c r="Q2938" i="21"/>
  <c r="O2938" i="21"/>
  <c r="P2938" i="21"/>
  <c r="K2939" i="21"/>
  <c r="L2939" i="21"/>
  <c r="I2939" i="21"/>
  <c r="M2939" i="21"/>
  <c r="H2940" i="21"/>
  <c r="J2939" i="21"/>
  <c r="D2935" i="21"/>
  <c r="F2934" i="21"/>
  <c r="E2934" i="21"/>
  <c r="P2939" i="21"/>
  <c r="Q2939" i="21"/>
  <c r="O2939" i="21"/>
  <c r="N2939" i="21"/>
  <c r="J2940" i="21"/>
  <c r="L2940" i="21"/>
  <c r="H2941" i="21"/>
  <c r="I2940" i="21"/>
  <c r="M2940" i="21"/>
  <c r="K2940" i="21"/>
  <c r="E2935" i="21"/>
  <c r="F2935" i="21"/>
  <c r="D2936" i="21"/>
  <c r="H2942" i="21"/>
  <c r="I2941" i="21"/>
  <c r="L2941" i="21"/>
  <c r="J2941" i="21"/>
  <c r="M2941" i="21"/>
  <c r="K2941" i="21"/>
  <c r="N2940" i="21"/>
  <c r="P2940" i="21"/>
  <c r="Q2940" i="21"/>
  <c r="O2940" i="21"/>
  <c r="D2937" i="21"/>
  <c r="F2936" i="21"/>
  <c r="E2936" i="21"/>
  <c r="L2942" i="21"/>
  <c r="I2942" i="21"/>
  <c r="K2942" i="21"/>
  <c r="M2942" i="21"/>
  <c r="J2942" i="21"/>
  <c r="H2943" i="21"/>
  <c r="O2941" i="21"/>
  <c r="P2941" i="21"/>
  <c r="Q2941" i="21"/>
  <c r="N2941" i="21"/>
  <c r="E2937" i="21"/>
  <c r="F2937" i="21"/>
  <c r="D2938" i="21"/>
  <c r="N2942" i="21"/>
  <c r="P2942" i="21"/>
  <c r="O2942" i="21"/>
  <c r="Q2942" i="21"/>
  <c r="L2943" i="21"/>
  <c r="K2943" i="21"/>
  <c r="H2944" i="21"/>
  <c r="I2943" i="21"/>
  <c r="J2943" i="21"/>
  <c r="M2943" i="21"/>
  <c r="E2938" i="21"/>
  <c r="F2938" i="21"/>
  <c r="D2939" i="21"/>
  <c r="K2944" i="21"/>
  <c r="L2944" i="21"/>
  <c r="M2944" i="21"/>
  <c r="H2945" i="21"/>
  <c r="J2944" i="21"/>
  <c r="I2944" i="21"/>
  <c r="P2943" i="21"/>
  <c r="Q2943" i="21"/>
  <c r="O2943" i="21"/>
  <c r="N2943" i="21"/>
  <c r="D2940" i="21"/>
  <c r="E2939" i="21"/>
  <c r="F2939" i="21"/>
  <c r="K2945" i="21"/>
  <c r="L2945" i="21"/>
  <c r="J2945" i="21"/>
  <c r="I2945" i="21"/>
  <c r="H2946" i="21"/>
  <c r="M2945" i="21"/>
  <c r="N2944" i="21"/>
  <c r="Q2944" i="21"/>
  <c r="O2944" i="21"/>
  <c r="P2944" i="21"/>
  <c r="D2941" i="21"/>
  <c r="F2940" i="21"/>
  <c r="E2940" i="21"/>
  <c r="P2945" i="21"/>
  <c r="Q2945" i="21"/>
  <c r="O2945" i="21"/>
  <c r="N2945" i="21"/>
  <c r="H2947" i="21"/>
  <c r="K2946" i="21"/>
  <c r="I2946" i="21"/>
  <c r="L2946" i="21"/>
  <c r="M2946" i="21"/>
  <c r="J2946" i="21"/>
  <c r="E2941" i="21"/>
  <c r="F2941" i="21"/>
  <c r="D2942" i="21"/>
  <c r="L2947" i="21"/>
  <c r="K2947" i="21"/>
  <c r="M2947" i="21"/>
  <c r="H2948" i="21"/>
  <c r="I2947" i="21"/>
  <c r="J2947" i="21"/>
  <c r="N2946" i="21"/>
  <c r="Q2946" i="21"/>
  <c r="P2946" i="21"/>
  <c r="O2946" i="21"/>
  <c r="E2942" i="21"/>
  <c r="F2942" i="21"/>
  <c r="D2943" i="21"/>
  <c r="H2949" i="21"/>
  <c r="I2948" i="21"/>
  <c r="J2948" i="21"/>
  <c r="M2948" i="21"/>
  <c r="L2948" i="21"/>
  <c r="K2948" i="21"/>
  <c r="Q2947" i="21"/>
  <c r="P2947" i="21"/>
  <c r="O2947" i="21"/>
  <c r="N2947" i="21"/>
  <c r="E2943" i="21"/>
  <c r="F2943" i="21"/>
  <c r="D2944" i="21"/>
  <c r="K2949" i="21"/>
  <c r="L2949" i="21"/>
  <c r="M2949" i="21"/>
  <c r="J2949" i="21"/>
  <c r="H2950" i="21"/>
  <c r="I2949" i="21"/>
  <c r="N2948" i="21"/>
  <c r="O2948" i="21"/>
  <c r="Q2948" i="21"/>
  <c r="P2948" i="21"/>
  <c r="D2945" i="21"/>
  <c r="F2944" i="21"/>
  <c r="E2944" i="21"/>
  <c r="M2950" i="21"/>
  <c r="K2950" i="21"/>
  <c r="J2950" i="21"/>
  <c r="H2951" i="21"/>
  <c r="I2950" i="21"/>
  <c r="L2950" i="21"/>
  <c r="O2949" i="21"/>
  <c r="Q2949" i="21"/>
  <c r="P2949" i="21"/>
  <c r="N2949" i="21"/>
  <c r="F2945" i="21"/>
  <c r="D2946" i="21"/>
  <c r="E2945" i="21"/>
  <c r="J2951" i="21"/>
  <c r="L2951" i="21"/>
  <c r="K2951" i="21"/>
  <c r="I2951" i="21"/>
  <c r="H2952" i="21"/>
  <c r="M2951" i="21"/>
  <c r="N2950" i="21"/>
  <c r="Q2950" i="21"/>
  <c r="O2950" i="21"/>
  <c r="P2950" i="21"/>
  <c r="F2946" i="21"/>
  <c r="E2946" i="21"/>
  <c r="D2947" i="21"/>
  <c r="O2951" i="21"/>
  <c r="P2951" i="21"/>
  <c r="Q2951" i="21"/>
  <c r="N2951" i="21"/>
  <c r="H2953" i="21"/>
  <c r="K2952" i="21"/>
  <c r="I2952" i="21"/>
  <c r="M2952" i="21"/>
  <c r="L2952" i="21"/>
  <c r="J2952" i="21"/>
  <c r="F2947" i="21"/>
  <c r="E2947" i="21"/>
  <c r="D2948" i="21"/>
  <c r="J2953" i="21"/>
  <c r="M2953" i="21"/>
  <c r="L2953" i="21"/>
  <c r="I2953" i="21"/>
  <c r="H2954" i="21"/>
  <c r="K2953" i="21"/>
  <c r="N2952" i="21"/>
  <c r="Q2952" i="21"/>
  <c r="O2952" i="21"/>
  <c r="P2952" i="21"/>
  <c r="F2948" i="21"/>
  <c r="E2948" i="21"/>
  <c r="D2949" i="21"/>
  <c r="O2953" i="21"/>
  <c r="P2953" i="21"/>
  <c r="Q2953" i="21"/>
  <c r="N2953" i="21"/>
  <c r="L2954" i="21"/>
  <c r="M2954" i="21"/>
  <c r="J2954" i="21"/>
  <c r="K2954" i="21"/>
  <c r="I2954" i="21"/>
  <c r="H2955" i="21"/>
  <c r="D2950" i="21"/>
  <c r="F2949" i="21"/>
  <c r="E2949" i="21"/>
  <c r="N2954" i="21"/>
  <c r="O2954" i="21"/>
  <c r="P2954" i="21"/>
  <c r="Q2954" i="21"/>
  <c r="L2955" i="21"/>
  <c r="H2956" i="21"/>
  <c r="M2955" i="21"/>
  <c r="K2955" i="21"/>
  <c r="I2955" i="21"/>
  <c r="J2955" i="21"/>
  <c r="F2950" i="21"/>
  <c r="E2950" i="21"/>
  <c r="D2951" i="21"/>
  <c r="J2956" i="21"/>
  <c r="M2956" i="21"/>
  <c r="L2956" i="21"/>
  <c r="K2956" i="21"/>
  <c r="H2957" i="21"/>
  <c r="I2956" i="21"/>
  <c r="Q2955" i="21"/>
  <c r="P2955" i="21"/>
  <c r="O2955" i="21"/>
  <c r="N2955" i="21"/>
  <c r="D2952" i="21"/>
  <c r="F2951" i="21"/>
  <c r="E2951" i="21"/>
  <c r="I2957" i="21"/>
  <c r="L2957" i="21"/>
  <c r="J2957" i="21"/>
  <c r="H2958" i="21"/>
  <c r="K2957" i="21"/>
  <c r="M2957" i="21"/>
  <c r="N2956" i="21"/>
  <c r="Q2956" i="21"/>
  <c r="O2956" i="21"/>
  <c r="P2956" i="21"/>
  <c r="E2952" i="21"/>
  <c r="D2953" i="21"/>
  <c r="F2952" i="21"/>
  <c r="O2957" i="21"/>
  <c r="Q2957" i="21"/>
  <c r="P2957" i="21"/>
  <c r="N2957" i="21"/>
  <c r="J2958" i="21"/>
  <c r="K2958" i="21"/>
  <c r="M2958" i="21"/>
  <c r="L2958" i="21"/>
  <c r="H2959" i="21"/>
  <c r="I2958" i="21"/>
  <c r="E2953" i="21"/>
  <c r="F2953" i="21"/>
  <c r="D2954" i="21"/>
  <c r="M2959" i="21"/>
  <c r="H2960" i="21"/>
  <c r="L2959" i="21"/>
  <c r="J2959" i="21"/>
  <c r="K2959" i="21"/>
  <c r="I2959" i="21"/>
  <c r="N2958" i="21"/>
  <c r="P2958" i="21"/>
  <c r="Q2958" i="21"/>
  <c r="O2958" i="21"/>
  <c r="F2954" i="21"/>
  <c r="D2955" i="21"/>
  <c r="E2954" i="21"/>
  <c r="I2960" i="21"/>
  <c r="H2961" i="21"/>
  <c r="K2960" i="21"/>
  <c r="L2960" i="21"/>
  <c r="M2960" i="21"/>
  <c r="J2960" i="21"/>
  <c r="P2959" i="21"/>
  <c r="Q2959" i="21"/>
  <c r="O2959" i="21"/>
  <c r="N2959" i="21"/>
  <c r="E2955" i="21"/>
  <c r="D2956" i="21"/>
  <c r="F2955" i="21"/>
  <c r="N2960" i="21"/>
  <c r="Q2960" i="21"/>
  <c r="O2960" i="21"/>
  <c r="P2960" i="21"/>
  <c r="M2961" i="21"/>
  <c r="J2961" i="21"/>
  <c r="L2961" i="21"/>
  <c r="H2962" i="21"/>
  <c r="I2961" i="21"/>
  <c r="K2961" i="21"/>
  <c r="F2956" i="21"/>
  <c r="D2957" i="21"/>
  <c r="E2956" i="21"/>
  <c r="M2962" i="21"/>
  <c r="J2962" i="21"/>
  <c r="L2962" i="21"/>
  <c r="H2963" i="21"/>
  <c r="I2962" i="21"/>
  <c r="K2962" i="21"/>
  <c r="Q2961" i="21"/>
  <c r="P2961" i="21"/>
  <c r="O2961" i="21"/>
  <c r="N2961" i="21"/>
  <c r="E2957" i="21"/>
  <c r="F2957" i="21"/>
  <c r="D2958" i="21"/>
  <c r="K2963" i="21"/>
  <c r="M2963" i="21"/>
  <c r="I2963" i="21"/>
  <c r="L2963" i="21"/>
  <c r="J2963" i="21"/>
  <c r="H2964" i="21"/>
  <c r="N2962" i="21"/>
  <c r="P2962" i="21"/>
  <c r="O2962" i="21"/>
  <c r="Q2962" i="21"/>
  <c r="F2958" i="21"/>
  <c r="D2959" i="21"/>
  <c r="E2958" i="21"/>
  <c r="P2963" i="21"/>
  <c r="Q2963" i="21"/>
  <c r="O2963" i="21"/>
  <c r="N2963" i="21"/>
  <c r="M2964" i="21"/>
  <c r="J2964" i="21"/>
  <c r="H2965" i="21"/>
  <c r="L2964" i="21"/>
  <c r="I2964" i="21"/>
  <c r="K2964" i="21"/>
  <c r="D2960" i="21"/>
  <c r="F2959" i="21"/>
  <c r="E2959" i="21"/>
  <c r="I2965" i="21"/>
  <c r="J2965" i="21"/>
  <c r="H2966" i="21"/>
  <c r="K2965" i="21"/>
  <c r="M2965" i="21"/>
  <c r="L2965" i="21"/>
  <c r="N2964" i="21"/>
  <c r="Q2964" i="21"/>
  <c r="O2964" i="21"/>
  <c r="P2964" i="21"/>
  <c r="E2960" i="21"/>
  <c r="D2961" i="21"/>
  <c r="F2960" i="21"/>
  <c r="O2965" i="21"/>
  <c r="Q2965" i="21"/>
  <c r="P2965" i="21"/>
  <c r="N2965" i="21"/>
  <c r="K2966" i="21"/>
  <c r="H2967" i="21"/>
  <c r="J2966" i="21"/>
  <c r="L2966" i="21"/>
  <c r="M2966" i="21"/>
  <c r="I2966" i="21"/>
  <c r="E2961" i="21"/>
  <c r="D2962" i="21"/>
  <c r="F2961" i="21"/>
  <c r="I2967" i="21"/>
  <c r="K2967" i="21"/>
  <c r="H2968" i="21"/>
  <c r="J2967" i="21"/>
  <c r="L2967" i="21"/>
  <c r="M2967" i="21"/>
  <c r="N2966" i="21"/>
  <c r="Q2966" i="21"/>
  <c r="O2966" i="21"/>
  <c r="P2966" i="21"/>
  <c r="F2962" i="21"/>
  <c r="D2963" i="21"/>
  <c r="E2962" i="21"/>
  <c r="Q2967" i="21"/>
  <c r="P2967" i="21"/>
  <c r="O2967" i="21"/>
  <c r="N2967" i="21"/>
  <c r="H2969" i="21"/>
  <c r="L2968" i="21"/>
  <c r="M2968" i="21"/>
  <c r="K2968" i="21"/>
  <c r="I2968" i="21"/>
  <c r="J2968" i="21"/>
  <c r="D2964" i="21"/>
  <c r="E2963" i="21"/>
  <c r="F2963" i="21"/>
  <c r="M2969" i="21"/>
  <c r="K2969" i="21"/>
  <c r="I2969" i="21"/>
  <c r="L2969" i="21"/>
  <c r="J2969" i="21"/>
  <c r="H2970" i="21"/>
  <c r="N2968" i="21"/>
  <c r="O2968" i="21"/>
  <c r="Q2968" i="21"/>
  <c r="P2968" i="21"/>
  <c r="F2964" i="21"/>
  <c r="D2965" i="21"/>
  <c r="E2964" i="21"/>
  <c r="Q2969" i="21"/>
  <c r="O2969" i="21"/>
  <c r="P2969" i="21"/>
  <c r="N2969" i="21"/>
  <c r="M2970" i="21"/>
  <c r="L2970" i="21"/>
  <c r="J2970" i="21"/>
  <c r="H2971" i="21"/>
  <c r="I2970" i="21"/>
  <c r="K2970" i="21"/>
  <c r="F2965" i="21"/>
  <c r="E2965" i="21"/>
  <c r="D2966" i="21"/>
  <c r="M2971" i="21"/>
  <c r="J2971" i="21"/>
  <c r="K2971" i="21"/>
  <c r="H2972" i="21"/>
  <c r="I2971" i="21"/>
  <c r="L2971" i="21"/>
  <c r="N2970" i="21"/>
  <c r="O2970" i="21"/>
  <c r="P2970" i="21"/>
  <c r="Q2970" i="21"/>
  <c r="E2966" i="21"/>
  <c r="F2966" i="21"/>
  <c r="D2967" i="21"/>
  <c r="I2972" i="21"/>
  <c r="M2972" i="21"/>
  <c r="H2973" i="21"/>
  <c r="K2972" i="21"/>
  <c r="L2972" i="21"/>
  <c r="J2972" i="21"/>
  <c r="O2971" i="21"/>
  <c r="P2971" i="21"/>
  <c r="Q2971" i="21"/>
  <c r="N2971" i="21"/>
  <c r="F2967" i="21"/>
  <c r="D2968" i="21"/>
  <c r="E2967" i="21"/>
  <c r="N2972" i="21"/>
  <c r="O2972" i="21"/>
  <c r="P2972" i="21"/>
  <c r="Q2972" i="21"/>
  <c r="K2973" i="21"/>
  <c r="J2973" i="21"/>
  <c r="I2973" i="21"/>
  <c r="L2973" i="21"/>
  <c r="H2974" i="21"/>
  <c r="M2973" i="21"/>
  <c r="F2968" i="21"/>
  <c r="E2968" i="21"/>
  <c r="D2969" i="21"/>
  <c r="Q2973" i="21"/>
  <c r="P2973" i="21"/>
  <c r="O2973" i="21"/>
  <c r="N2973" i="21"/>
  <c r="K2974" i="21"/>
  <c r="I2974" i="21"/>
  <c r="L2974" i="21"/>
  <c r="M2974" i="21"/>
  <c r="H2975" i="21"/>
  <c r="J2974" i="21"/>
  <c r="E2969" i="21"/>
  <c r="F2969" i="21"/>
  <c r="D2970" i="21"/>
  <c r="N2974" i="21"/>
  <c r="P2974" i="21"/>
  <c r="O2974" i="21"/>
  <c r="Q2974" i="21"/>
  <c r="J2975" i="21"/>
  <c r="I2975" i="21"/>
  <c r="H2976" i="21"/>
  <c r="K2975" i="21"/>
  <c r="M2975" i="21"/>
  <c r="L2975" i="21"/>
  <c r="E2970" i="21"/>
  <c r="F2970" i="21"/>
  <c r="D2971" i="21"/>
  <c r="P2975" i="21"/>
  <c r="Q2975" i="21"/>
  <c r="O2975" i="21"/>
  <c r="N2975" i="21"/>
  <c r="I2976" i="21"/>
  <c r="K2976" i="21"/>
  <c r="M2976" i="21"/>
  <c r="L2976" i="21"/>
  <c r="H2977" i="21"/>
  <c r="J2976" i="21"/>
  <c r="D2972" i="21"/>
  <c r="E2971" i="21"/>
  <c r="F2971" i="21"/>
  <c r="N2976" i="21"/>
  <c r="Q2976" i="21"/>
  <c r="P2976" i="21"/>
  <c r="O2976" i="21"/>
  <c r="H2978" i="21"/>
  <c r="J2977" i="21"/>
  <c r="M2977" i="21"/>
  <c r="L2977" i="21"/>
  <c r="K2977" i="21"/>
  <c r="I2977" i="21"/>
  <c r="F2972" i="21"/>
  <c r="E2972" i="21"/>
  <c r="D2973" i="21"/>
  <c r="M2978" i="21"/>
  <c r="L2978" i="21"/>
  <c r="I2978" i="21"/>
  <c r="K2978" i="21"/>
  <c r="H2979" i="21"/>
  <c r="J2978" i="21"/>
  <c r="Q2977" i="21"/>
  <c r="P2977" i="21"/>
  <c r="O2977" i="21"/>
  <c r="N2977" i="21"/>
  <c r="F2973" i="21"/>
  <c r="E2973" i="21"/>
  <c r="D2974" i="21"/>
  <c r="N2978" i="21"/>
  <c r="P2978" i="21"/>
  <c r="O2978" i="21"/>
  <c r="Q2978" i="21"/>
  <c r="M2979" i="21"/>
  <c r="I2979" i="21"/>
  <c r="K2979" i="21"/>
  <c r="H2980" i="21"/>
  <c r="L2979" i="21"/>
  <c r="J2979" i="21"/>
  <c r="D2975" i="21"/>
  <c r="E2974" i="21"/>
  <c r="F2974" i="21"/>
  <c r="Q2979" i="21"/>
  <c r="P2979" i="21"/>
  <c r="O2979" i="21"/>
  <c r="N2979" i="21"/>
  <c r="H2981" i="21"/>
  <c r="K2980" i="21"/>
  <c r="M2980" i="21"/>
  <c r="J2980" i="21"/>
  <c r="I2980" i="21"/>
  <c r="L2980" i="21"/>
  <c r="E2975" i="21"/>
  <c r="F2975" i="21"/>
  <c r="D2976" i="21"/>
  <c r="H2982" i="21"/>
  <c r="L2981" i="21"/>
  <c r="M2981" i="21"/>
  <c r="I2981" i="21"/>
  <c r="K2981" i="21"/>
  <c r="J2981" i="21"/>
  <c r="N2980" i="21"/>
  <c r="Q2980" i="21"/>
  <c r="O2980" i="21"/>
  <c r="P2980" i="21"/>
  <c r="D2977" i="21"/>
  <c r="F2976" i="21"/>
  <c r="E2976" i="21"/>
  <c r="M2982" i="21"/>
  <c r="J2982" i="21"/>
  <c r="I2982" i="21"/>
  <c r="H2983" i="21"/>
  <c r="K2982" i="21"/>
  <c r="L2982" i="21"/>
  <c r="O2981" i="21"/>
  <c r="Q2981" i="21"/>
  <c r="P2981" i="21"/>
  <c r="N2981" i="21"/>
  <c r="E2977" i="21"/>
  <c r="D2978" i="21"/>
  <c r="F2977" i="21"/>
  <c r="N2982" i="21"/>
  <c r="Q2982" i="21"/>
  <c r="O2982" i="21"/>
  <c r="P2982" i="21"/>
  <c r="L2983" i="21"/>
  <c r="J2983" i="21"/>
  <c r="I2983" i="21"/>
  <c r="H2984" i="21"/>
  <c r="M2983" i="21"/>
  <c r="K2983" i="21"/>
  <c r="F2978" i="21"/>
  <c r="D2979" i="21"/>
  <c r="E2978" i="21"/>
  <c r="P2983" i="21"/>
  <c r="Q2983" i="21"/>
  <c r="O2983" i="21"/>
  <c r="N2983" i="21"/>
  <c r="H2985" i="21"/>
  <c r="L2984" i="21"/>
  <c r="M2984" i="21"/>
  <c r="I2984" i="21"/>
  <c r="J2984" i="21"/>
  <c r="K2984" i="21"/>
  <c r="D2980" i="21"/>
  <c r="E2979" i="21"/>
  <c r="F2979" i="21"/>
  <c r="I2985" i="21"/>
  <c r="H2986" i="21"/>
  <c r="J2985" i="21"/>
  <c r="K2985" i="21"/>
  <c r="L2985" i="21"/>
  <c r="M2985" i="21"/>
  <c r="N2984" i="21"/>
  <c r="O2984" i="21"/>
  <c r="P2984" i="21"/>
  <c r="Q2984" i="21"/>
  <c r="D2981" i="21"/>
  <c r="E2980" i="21"/>
  <c r="F2980" i="21"/>
  <c r="Q2985" i="21"/>
  <c r="P2985" i="21"/>
  <c r="O2985" i="21"/>
  <c r="N2985" i="21"/>
  <c r="J2986" i="21"/>
  <c r="K2986" i="21"/>
  <c r="L2986" i="21"/>
  <c r="I2986" i="21"/>
  <c r="M2986" i="21"/>
  <c r="H2987" i="21"/>
  <c r="E2981" i="21"/>
  <c r="F2981" i="21"/>
  <c r="D2982" i="21"/>
  <c r="N2986" i="21"/>
  <c r="P2986" i="21"/>
  <c r="O2986" i="21"/>
  <c r="Q2986" i="21"/>
  <c r="K2987" i="21"/>
  <c r="J2987" i="21"/>
  <c r="M2987" i="21"/>
  <c r="H2988" i="21"/>
  <c r="L2987" i="21"/>
  <c r="I2987" i="21"/>
  <c r="D2983" i="21"/>
  <c r="E2982" i="21"/>
  <c r="F2982" i="21"/>
  <c r="H2989" i="21"/>
  <c r="L2988" i="21"/>
  <c r="M2988" i="21"/>
  <c r="K2988" i="21"/>
  <c r="J2988" i="21"/>
  <c r="I2988" i="21"/>
  <c r="P2987" i="21"/>
  <c r="Q2987" i="21"/>
  <c r="O2987" i="21"/>
  <c r="N2987" i="21"/>
  <c r="D2984" i="21"/>
  <c r="E2983" i="21"/>
  <c r="F2983" i="21"/>
  <c r="H2990" i="21"/>
  <c r="I2989" i="21"/>
  <c r="K2989" i="21"/>
  <c r="J2989" i="21"/>
  <c r="L2989" i="21"/>
  <c r="M2989" i="21"/>
  <c r="N2988" i="21"/>
  <c r="Q2988" i="21"/>
  <c r="P2988" i="21"/>
  <c r="O2988" i="21"/>
  <c r="E2984" i="21"/>
  <c r="D2985" i="21"/>
  <c r="F2984" i="21"/>
  <c r="H2991" i="21"/>
  <c r="K2990" i="21"/>
  <c r="J2990" i="21"/>
  <c r="M2990" i="21"/>
  <c r="I2990" i="21"/>
  <c r="L2990" i="21"/>
  <c r="Q2989" i="21"/>
  <c r="O2989" i="21"/>
  <c r="P2989" i="21"/>
  <c r="N2989" i="21"/>
  <c r="F2985" i="21"/>
  <c r="E2985" i="21"/>
  <c r="D2986" i="21"/>
  <c r="K2991" i="21"/>
  <c r="L2991" i="21"/>
  <c r="H2992" i="21"/>
  <c r="I2991" i="21"/>
  <c r="J2991" i="21"/>
  <c r="M2991" i="21"/>
  <c r="N2990" i="21"/>
  <c r="O2990" i="21"/>
  <c r="P2990" i="21"/>
  <c r="Q2990" i="21"/>
  <c r="D2987" i="21"/>
  <c r="E2986" i="21"/>
  <c r="F2986" i="21"/>
  <c r="J2992" i="21"/>
  <c r="M2992" i="21"/>
  <c r="K2992" i="21"/>
  <c r="L2992" i="21"/>
  <c r="H2993" i="21"/>
  <c r="I2992" i="21"/>
  <c r="O2991" i="21"/>
  <c r="Q2991" i="21"/>
  <c r="P2991" i="21"/>
  <c r="N2991" i="21"/>
  <c r="D2988" i="21"/>
  <c r="F2987" i="21"/>
  <c r="E2987" i="21"/>
  <c r="L2993" i="21"/>
  <c r="H2994" i="21"/>
  <c r="I2993" i="21"/>
  <c r="M2993" i="21"/>
  <c r="J2993" i="21"/>
  <c r="K2993" i="21"/>
  <c r="N2992" i="21"/>
  <c r="Q2992" i="21"/>
  <c r="P2992" i="21"/>
  <c r="O2992" i="21"/>
  <c r="E2988" i="21"/>
  <c r="F2988" i="21"/>
  <c r="D2989" i="21"/>
  <c r="K2994" i="21"/>
  <c r="I2994" i="21"/>
  <c r="H2995" i="21"/>
  <c r="L2994" i="21"/>
  <c r="J2994" i="21"/>
  <c r="M2994" i="21"/>
  <c r="Q2993" i="21"/>
  <c r="P2993" i="21"/>
  <c r="O2993" i="21"/>
  <c r="N2993" i="21"/>
  <c r="D2990" i="21"/>
  <c r="F2989" i="21"/>
  <c r="E2989" i="21"/>
  <c r="N2994" i="21"/>
  <c r="O2994" i="21"/>
  <c r="P2994" i="21"/>
  <c r="Q2994" i="21"/>
  <c r="J2995" i="21"/>
  <c r="K2995" i="21"/>
  <c r="H2996" i="21"/>
  <c r="M2995" i="21"/>
  <c r="I2995" i="21"/>
  <c r="L2995" i="21"/>
  <c r="E2990" i="21"/>
  <c r="D2991" i="21"/>
  <c r="F2990" i="21"/>
  <c r="K2996" i="21"/>
  <c r="I2996" i="21"/>
  <c r="M2996" i="21"/>
  <c r="H2997" i="21"/>
  <c r="J2996" i="21"/>
  <c r="L2996" i="21"/>
  <c r="Q2995" i="21"/>
  <c r="P2995" i="21"/>
  <c r="O2995" i="21"/>
  <c r="N2995" i="21"/>
  <c r="F2991" i="21"/>
  <c r="E2991" i="21"/>
  <c r="D2992" i="21"/>
  <c r="N2996" i="21"/>
  <c r="P2996" i="21"/>
  <c r="Q2996" i="21"/>
  <c r="O2996" i="21"/>
  <c r="J2997" i="21"/>
  <c r="I2997" i="21"/>
  <c r="H2998" i="21"/>
  <c r="K2997" i="21"/>
  <c r="M2997" i="21"/>
  <c r="L2997" i="21"/>
  <c r="F2992" i="21"/>
  <c r="E2992" i="21"/>
  <c r="D2993" i="21"/>
  <c r="Q2997" i="21"/>
  <c r="P2997" i="21"/>
  <c r="O2997" i="21"/>
  <c r="N2997" i="21"/>
  <c r="M2998" i="21"/>
  <c r="J2998" i="21"/>
  <c r="L2998" i="21"/>
  <c r="I2998" i="21"/>
  <c r="K2998" i="21"/>
  <c r="H2999" i="21"/>
  <c r="F2993" i="21"/>
  <c r="E2993" i="21"/>
  <c r="D2994" i="21"/>
  <c r="N2998" i="21"/>
  <c r="O2998" i="21"/>
  <c r="Q2998" i="21"/>
  <c r="P2998" i="21"/>
  <c r="K2999" i="21"/>
  <c r="L2999" i="21"/>
  <c r="J2999" i="21"/>
  <c r="H3000" i="21"/>
  <c r="I2999" i="21"/>
  <c r="M2999" i="21"/>
  <c r="D2995" i="21"/>
  <c r="E2994" i="21"/>
  <c r="F2994" i="21"/>
  <c r="M3000" i="21"/>
  <c r="I3000" i="21"/>
  <c r="K3000" i="21"/>
  <c r="L3000" i="21"/>
  <c r="H3001" i="21"/>
  <c r="J3000" i="21"/>
  <c r="O2999" i="21"/>
  <c r="P2999" i="21"/>
  <c r="Q2999" i="21"/>
  <c r="N2999" i="21"/>
  <c r="D2996" i="21"/>
  <c r="E2995" i="21"/>
  <c r="F2995" i="21"/>
  <c r="N3000" i="21"/>
  <c r="P3000" i="21"/>
  <c r="Q3000" i="21"/>
  <c r="O3000" i="21"/>
  <c r="I3001" i="21"/>
  <c r="J3001" i="21"/>
  <c r="H3002" i="21"/>
  <c r="K3001" i="21"/>
  <c r="M3001" i="21"/>
  <c r="L3001" i="21"/>
  <c r="E2996" i="21"/>
  <c r="D2997" i="21"/>
  <c r="F2996" i="21"/>
  <c r="O3001" i="21"/>
  <c r="Q3001" i="21"/>
  <c r="P3001" i="21"/>
  <c r="N3001" i="21"/>
  <c r="M3002" i="21"/>
  <c r="J3002" i="21"/>
  <c r="I3002" i="21"/>
  <c r="H3003" i="21"/>
  <c r="L3002" i="21"/>
  <c r="K3002" i="21"/>
  <c r="E2997" i="21"/>
  <c r="F2997" i="21"/>
  <c r="D2998" i="21"/>
  <c r="N3002" i="21"/>
  <c r="O3002" i="21"/>
  <c r="P3002" i="21"/>
  <c r="Q3002" i="21"/>
  <c r="L3003" i="21"/>
  <c r="H3004" i="21"/>
  <c r="I3003" i="21"/>
  <c r="J3003" i="21"/>
  <c r="K3003" i="21"/>
  <c r="M3003" i="21"/>
  <c r="D2999" i="21"/>
  <c r="F2998" i="21"/>
  <c r="E2998" i="21"/>
  <c r="K3004" i="21"/>
  <c r="L3004" i="21"/>
  <c r="H3005" i="21"/>
  <c r="J3004" i="21"/>
  <c r="I3004" i="21"/>
  <c r="M3004" i="21"/>
  <c r="O3003" i="21"/>
  <c r="P3003" i="21"/>
  <c r="Q3003" i="21"/>
  <c r="N3003" i="21"/>
  <c r="D3000" i="21"/>
  <c r="E2999" i="21"/>
  <c r="F2999" i="21"/>
  <c r="M3005" i="21"/>
  <c r="H3006" i="21"/>
  <c r="K3005" i="21"/>
  <c r="J3005" i="21"/>
  <c r="L3005" i="21"/>
  <c r="I3005" i="21"/>
  <c r="N3004" i="21"/>
  <c r="P3004" i="21"/>
  <c r="O3004" i="21"/>
  <c r="Q3004" i="21"/>
  <c r="D3001" i="21"/>
  <c r="F3000" i="21"/>
  <c r="E3000" i="21"/>
  <c r="J3006" i="21"/>
  <c r="I3006" i="21"/>
  <c r="H3007" i="21"/>
  <c r="K3006" i="21"/>
  <c r="M3006" i="21"/>
  <c r="L3006" i="21"/>
  <c r="P3005" i="21"/>
  <c r="O3005" i="21"/>
  <c r="Q3005" i="21"/>
  <c r="N3005" i="21"/>
  <c r="F3001" i="21"/>
  <c r="E3001" i="21"/>
  <c r="D3002" i="21"/>
  <c r="N3006" i="21"/>
  <c r="O3006" i="21"/>
  <c r="P3006" i="21"/>
  <c r="Q3006" i="21"/>
  <c r="H3008" i="21"/>
  <c r="L3007" i="21"/>
  <c r="I3007" i="21"/>
  <c r="M3007" i="21"/>
  <c r="K3007" i="21"/>
  <c r="J3007" i="21"/>
  <c r="E3002" i="21"/>
  <c r="D3003" i="21"/>
  <c r="F3002" i="21"/>
  <c r="M3008" i="21"/>
  <c r="K3008" i="21"/>
  <c r="J3008" i="21"/>
  <c r="L3008" i="21"/>
  <c r="H3009" i="21"/>
  <c r="I3008" i="21"/>
  <c r="O3007" i="21"/>
  <c r="P3007" i="21"/>
  <c r="Q3007" i="21"/>
  <c r="N3007" i="21"/>
  <c r="D3004" i="21"/>
  <c r="E3003" i="21"/>
  <c r="F3003" i="21"/>
  <c r="M3009" i="21"/>
  <c r="K3009" i="21"/>
  <c r="H3010" i="21"/>
  <c r="J3009" i="21"/>
  <c r="L3009" i="21"/>
  <c r="I3009" i="21"/>
  <c r="N3008" i="21"/>
  <c r="P3008" i="21"/>
  <c r="Q3008" i="21"/>
  <c r="O3008" i="21"/>
  <c r="E3004" i="21"/>
  <c r="F3004" i="21"/>
  <c r="D3005" i="21"/>
  <c r="I3010" i="21"/>
  <c r="M3010" i="21"/>
  <c r="K3010" i="21"/>
  <c r="L3010" i="21"/>
  <c r="H3011" i="21"/>
  <c r="J3010" i="21"/>
  <c r="O3009" i="21"/>
  <c r="Q3009" i="21"/>
  <c r="P3009" i="21"/>
  <c r="N3009" i="21"/>
  <c r="E3005" i="21"/>
  <c r="D3006" i="21"/>
  <c r="F3005" i="21"/>
  <c r="N3010" i="21"/>
  <c r="O3010" i="21"/>
  <c r="Q3010" i="21"/>
  <c r="P3010" i="21"/>
  <c r="L3011" i="21"/>
  <c r="J3011" i="21"/>
  <c r="I3011" i="21"/>
  <c r="K3011" i="21"/>
  <c r="M3011" i="21"/>
  <c r="H3012" i="21"/>
  <c r="D3007" i="21"/>
  <c r="E3006" i="21"/>
  <c r="F3006" i="21"/>
  <c r="P3011" i="21"/>
  <c r="Q3011" i="21"/>
  <c r="O3011" i="21"/>
  <c r="N3011" i="21"/>
  <c r="M3012" i="21"/>
  <c r="K3012" i="21"/>
  <c r="I3012" i="21"/>
  <c r="H3013" i="21"/>
  <c r="J3012" i="21"/>
  <c r="L3012" i="21"/>
  <c r="D3008" i="21"/>
  <c r="E3007" i="21"/>
  <c r="F3007" i="21"/>
  <c r="N3012" i="21"/>
  <c r="Q3012" i="21"/>
  <c r="P3012" i="21"/>
  <c r="O3012" i="21"/>
  <c r="J3013" i="21"/>
  <c r="H3014" i="21"/>
  <c r="I3013" i="21"/>
  <c r="L3013" i="21"/>
  <c r="K3013" i="21"/>
  <c r="M3013" i="21"/>
  <c r="D3009" i="21"/>
  <c r="F3008" i="21"/>
  <c r="E3008" i="21"/>
  <c r="L3014" i="21"/>
  <c r="H3015" i="21"/>
  <c r="K3014" i="21"/>
  <c r="I3014" i="21"/>
  <c r="J3014" i="21"/>
  <c r="M3014" i="21"/>
  <c r="O3013" i="21"/>
  <c r="P3013" i="21"/>
  <c r="Q3013" i="21"/>
  <c r="N3013" i="21"/>
  <c r="F3009" i="21"/>
  <c r="E3009" i="21"/>
  <c r="D3010" i="21"/>
  <c r="I3015" i="21"/>
  <c r="H3016" i="21"/>
  <c r="M3015" i="21"/>
  <c r="J3015" i="21"/>
  <c r="L3015" i="21"/>
  <c r="K3015" i="21"/>
  <c r="N3014" i="21"/>
  <c r="Q3014" i="21"/>
  <c r="O3014" i="21"/>
  <c r="P3014" i="21"/>
  <c r="F3010" i="21"/>
  <c r="E3010" i="21"/>
  <c r="D3011" i="21"/>
  <c r="Q3015" i="21"/>
  <c r="P3015" i="21"/>
  <c r="O3015" i="21"/>
  <c r="N3015" i="21"/>
  <c r="M3016" i="21"/>
  <c r="J3016" i="21"/>
  <c r="L3016" i="21"/>
  <c r="I3016" i="21"/>
  <c r="H3017" i="21"/>
  <c r="K3016" i="21"/>
  <c r="D3012" i="21"/>
  <c r="F3011" i="21"/>
  <c r="E3011" i="21"/>
  <c r="N3016" i="21"/>
  <c r="Q3016" i="21"/>
  <c r="O3016" i="21"/>
  <c r="P3016" i="21"/>
  <c r="L3017" i="21"/>
  <c r="J3017" i="21"/>
  <c r="H3018" i="21"/>
  <c r="I3017" i="21"/>
  <c r="K3017" i="21"/>
  <c r="M3017" i="21"/>
  <c r="F3012" i="21"/>
  <c r="D3013" i="21"/>
  <c r="E3012" i="21"/>
  <c r="M3018" i="21"/>
  <c r="L3018" i="21"/>
  <c r="H3019" i="21"/>
  <c r="K3018" i="21"/>
  <c r="I3018" i="21"/>
  <c r="J3018" i="21"/>
  <c r="P3017" i="21"/>
  <c r="O3017" i="21"/>
  <c r="Q3017" i="21"/>
  <c r="N3017" i="21"/>
  <c r="E3013" i="21"/>
  <c r="F3013" i="21"/>
  <c r="D3014" i="21"/>
  <c r="J3019" i="21"/>
  <c r="H3020" i="21"/>
  <c r="I3019" i="21"/>
  <c r="L3019" i="21"/>
  <c r="K3019" i="21"/>
  <c r="M3019" i="21"/>
  <c r="N3018" i="21"/>
  <c r="O3018" i="21"/>
  <c r="P3018" i="21"/>
  <c r="Q3018" i="21"/>
  <c r="E3014" i="21"/>
  <c r="F3014" i="21"/>
  <c r="D3015" i="21"/>
  <c r="M3020" i="21"/>
  <c r="L3020" i="21"/>
  <c r="J3020" i="21"/>
  <c r="K3020" i="21"/>
  <c r="I3020" i="21"/>
  <c r="H3021" i="21"/>
  <c r="P3019" i="21"/>
  <c r="O3019" i="21"/>
  <c r="Q3019" i="21"/>
  <c r="N3019" i="21"/>
  <c r="E3015" i="21"/>
  <c r="D3016" i="21"/>
  <c r="F3015" i="21"/>
  <c r="N3020" i="21"/>
  <c r="P3020" i="21"/>
  <c r="Q3020" i="21"/>
  <c r="O3020" i="21"/>
  <c r="K3021" i="21"/>
  <c r="I3021" i="21"/>
  <c r="L3021" i="21"/>
  <c r="M3021" i="21"/>
  <c r="J3021" i="21"/>
  <c r="H3022" i="21"/>
  <c r="E3016" i="21"/>
  <c r="D3017" i="21"/>
  <c r="F3016" i="21"/>
  <c r="O3021" i="21"/>
  <c r="Q3021" i="21"/>
  <c r="P3021" i="21"/>
  <c r="N3021" i="21"/>
  <c r="J3022" i="21"/>
  <c r="L3022" i="21"/>
  <c r="I3022" i="21"/>
  <c r="H3023" i="21"/>
  <c r="K3022" i="21"/>
  <c r="M3022" i="21"/>
  <c r="F3017" i="21"/>
  <c r="E3017" i="21"/>
  <c r="D3018" i="21"/>
  <c r="N3022" i="21"/>
  <c r="O3022" i="21"/>
  <c r="P3022" i="21"/>
  <c r="Q3022" i="21"/>
  <c r="H3024" i="21"/>
  <c r="J3023" i="21"/>
  <c r="M3023" i="21"/>
  <c r="K3023" i="21"/>
  <c r="L3023" i="21"/>
  <c r="I3023" i="21"/>
  <c r="E3018" i="21"/>
  <c r="F3018" i="21"/>
  <c r="D3019" i="21"/>
  <c r="J3024" i="21"/>
  <c r="M3024" i="21"/>
  <c r="K3024" i="21"/>
  <c r="I3024" i="21"/>
  <c r="L3024" i="21"/>
  <c r="H3025" i="21"/>
  <c r="P3023" i="21"/>
  <c r="Q3023" i="21"/>
  <c r="O3023" i="21"/>
  <c r="N3023" i="21"/>
  <c r="D3020" i="21"/>
  <c r="E3019" i="21"/>
  <c r="F3019" i="21"/>
  <c r="N3024" i="21"/>
  <c r="O3024" i="21"/>
  <c r="Q3024" i="21"/>
  <c r="P3024" i="21"/>
  <c r="I3025" i="21"/>
  <c r="M3025" i="21"/>
  <c r="H3026" i="21"/>
  <c r="L3025" i="21"/>
  <c r="J3025" i="21"/>
  <c r="K3025" i="21"/>
  <c r="D3021" i="21"/>
  <c r="E3020" i="21"/>
  <c r="F3020" i="21"/>
  <c r="P3025" i="21"/>
  <c r="O3025" i="21"/>
  <c r="Q3025" i="21"/>
  <c r="N3025" i="21"/>
  <c r="K3026" i="21"/>
  <c r="L3026" i="21"/>
  <c r="H3027" i="21"/>
  <c r="I3026" i="21"/>
  <c r="J3026" i="21"/>
  <c r="M3026" i="21"/>
  <c r="E3021" i="21"/>
  <c r="F3021" i="21"/>
  <c r="D3022" i="21"/>
  <c r="M3027" i="21"/>
  <c r="L3027" i="21"/>
  <c r="J3027" i="21"/>
  <c r="I3027" i="21"/>
  <c r="H3028" i="21"/>
  <c r="K3027" i="21"/>
  <c r="N3026" i="21"/>
  <c r="P3026" i="21"/>
  <c r="Q3026" i="21"/>
  <c r="O3026" i="21"/>
  <c r="D3023" i="21"/>
  <c r="E3022" i="21"/>
  <c r="F3022" i="21"/>
  <c r="Q3027" i="21"/>
  <c r="P3027" i="21"/>
  <c r="O3027" i="21"/>
  <c r="N3027" i="21"/>
  <c r="I3028" i="21"/>
  <c r="H3029" i="21"/>
  <c r="K3028" i="21"/>
  <c r="L3028" i="21"/>
  <c r="J3028" i="21"/>
  <c r="M3028" i="21"/>
  <c r="E3023" i="21"/>
  <c r="D3024" i="21"/>
  <c r="F3023" i="21"/>
  <c r="N3028" i="21"/>
  <c r="P3028" i="21"/>
  <c r="Q3028" i="21"/>
  <c r="O3028" i="21"/>
  <c r="M3029" i="21"/>
  <c r="J3029" i="21"/>
  <c r="I3029" i="21"/>
  <c r="H3030" i="21"/>
  <c r="K3029" i="21"/>
  <c r="L3029" i="21"/>
  <c r="E3024" i="21"/>
  <c r="F3024" i="21"/>
  <c r="D3025" i="21"/>
  <c r="P3029" i="21"/>
  <c r="Q3029" i="21"/>
  <c r="O3029" i="21"/>
  <c r="N3029" i="21"/>
  <c r="L3030" i="21"/>
  <c r="K3030" i="21"/>
  <c r="J3030" i="21"/>
  <c r="I3030" i="21"/>
  <c r="H3031" i="21"/>
  <c r="M3030" i="21"/>
  <c r="D3026" i="21"/>
  <c r="F3025" i="21"/>
  <c r="E3025" i="21"/>
  <c r="N3030" i="21"/>
  <c r="O3030" i="21"/>
  <c r="Q3030" i="21"/>
  <c r="P3030" i="21"/>
  <c r="M3031" i="21"/>
  <c r="K3031" i="21"/>
  <c r="H3032" i="21"/>
  <c r="J3031" i="21"/>
  <c r="I3031" i="21"/>
  <c r="L3031" i="21"/>
  <c r="E3026" i="21"/>
  <c r="D3027" i="21"/>
  <c r="F3026" i="21"/>
  <c r="H3033" i="21"/>
  <c r="I3032" i="21"/>
  <c r="M3032" i="21"/>
  <c r="J3032" i="21"/>
  <c r="L3032" i="21"/>
  <c r="K3032" i="21"/>
  <c r="P3031" i="21"/>
  <c r="Q3031" i="21"/>
  <c r="O3031" i="21"/>
  <c r="N3031" i="21"/>
  <c r="F3027" i="21"/>
  <c r="D3028" i="21"/>
  <c r="E3027" i="21"/>
  <c r="L3033" i="21"/>
  <c r="J3033" i="21"/>
  <c r="M3033" i="21"/>
  <c r="K3033" i="21"/>
  <c r="H3034" i="21"/>
  <c r="I3033" i="21"/>
  <c r="N3032" i="21"/>
  <c r="P3032" i="21"/>
  <c r="O3032" i="21"/>
  <c r="Q3032" i="21"/>
  <c r="F3028" i="21"/>
  <c r="E3028" i="21"/>
  <c r="D3029" i="21"/>
  <c r="M3034" i="21"/>
  <c r="J3034" i="21"/>
  <c r="K3034" i="21"/>
  <c r="L3034" i="21"/>
  <c r="I3034" i="21"/>
  <c r="H3035" i="21"/>
  <c r="O3033" i="21"/>
  <c r="P3033" i="21"/>
  <c r="Q3033" i="21"/>
  <c r="N3033" i="21"/>
  <c r="E3029" i="21"/>
  <c r="D3030" i="21"/>
  <c r="F3029" i="21"/>
  <c r="N3034" i="21"/>
  <c r="O3034" i="21"/>
  <c r="Q3034" i="21"/>
  <c r="P3034" i="21"/>
  <c r="H3036" i="21"/>
  <c r="M3035" i="21"/>
  <c r="K3035" i="21"/>
  <c r="J3035" i="21"/>
  <c r="I3035" i="21"/>
  <c r="L3035" i="21"/>
  <c r="D3031" i="21"/>
  <c r="E3030" i="21"/>
  <c r="F3030" i="21"/>
  <c r="M3036" i="21"/>
  <c r="J3036" i="21"/>
  <c r="K3036" i="21"/>
  <c r="I3036" i="21"/>
  <c r="L3036" i="21"/>
  <c r="H3037" i="21"/>
  <c r="P3035" i="21"/>
  <c r="Q3035" i="21"/>
  <c r="O3035" i="21"/>
  <c r="N3035" i="21"/>
  <c r="F3031" i="21"/>
  <c r="E3031" i="21"/>
  <c r="D3032" i="21"/>
  <c r="N3036" i="21"/>
  <c r="P3036" i="21"/>
  <c r="Q3036" i="21"/>
  <c r="O3036" i="21"/>
  <c r="J3037" i="21"/>
  <c r="M3037" i="21"/>
  <c r="K3037" i="21"/>
  <c r="L3037" i="21"/>
  <c r="I3037" i="21"/>
  <c r="H3038" i="21"/>
  <c r="E3032" i="21"/>
  <c r="D3033" i="21"/>
  <c r="F3032" i="21"/>
  <c r="O3037" i="21"/>
  <c r="P3037" i="21"/>
  <c r="Q3037" i="21"/>
  <c r="N3037" i="21"/>
  <c r="M3038" i="21"/>
  <c r="K3038" i="21"/>
  <c r="J3038" i="21"/>
  <c r="H3039" i="21"/>
  <c r="L3038" i="21"/>
  <c r="I3038" i="21"/>
  <c r="D3034" i="21"/>
  <c r="F3033" i="21"/>
  <c r="E3033" i="21"/>
  <c r="J3039" i="21"/>
  <c r="L3039" i="21"/>
  <c r="M3039" i="21"/>
  <c r="H3040" i="21"/>
  <c r="I3039" i="21"/>
  <c r="K3039" i="21"/>
  <c r="N3038" i="21"/>
  <c r="Q3038" i="21"/>
  <c r="O3038" i="21"/>
  <c r="P3038" i="21"/>
  <c r="D3035" i="21"/>
  <c r="E3034" i="21"/>
  <c r="F3034" i="21"/>
  <c r="K3040" i="21"/>
  <c r="J3040" i="21"/>
  <c r="L3040" i="21"/>
  <c r="I3040" i="21"/>
  <c r="H3041" i="21"/>
  <c r="M3040" i="21"/>
  <c r="O3039" i="21"/>
  <c r="P3039" i="21"/>
  <c r="Q3039" i="21"/>
  <c r="N3039" i="21"/>
  <c r="D3036" i="21"/>
  <c r="F3035" i="21"/>
  <c r="E3035" i="21"/>
  <c r="N3040" i="21"/>
  <c r="Q3040" i="21"/>
  <c r="O3040" i="21"/>
  <c r="P3040" i="21"/>
  <c r="M3041" i="21"/>
  <c r="H3042" i="21"/>
  <c r="I3041" i="21"/>
  <c r="J3041" i="21"/>
  <c r="L3041" i="21"/>
  <c r="K3041" i="21"/>
  <c r="F3036" i="21"/>
  <c r="D3037" i="21"/>
  <c r="E3036" i="21"/>
  <c r="L3042" i="21"/>
  <c r="J3042" i="21"/>
  <c r="H3043" i="21"/>
  <c r="M3042" i="21"/>
  <c r="I3042" i="21"/>
  <c r="K3042" i="21"/>
  <c r="Q3041" i="21"/>
  <c r="O3041" i="21"/>
  <c r="P3041" i="21"/>
  <c r="N3041" i="21"/>
  <c r="D3038" i="21"/>
  <c r="E3037" i="21"/>
  <c r="F3037" i="21"/>
  <c r="J3043" i="21"/>
  <c r="L3043" i="21"/>
  <c r="H3044" i="21"/>
  <c r="M3043" i="21"/>
  <c r="I3043" i="21"/>
  <c r="K3043" i="21"/>
  <c r="N3042" i="21"/>
  <c r="O3042" i="21"/>
  <c r="Q3042" i="21"/>
  <c r="P3042" i="21"/>
  <c r="D3039" i="21"/>
  <c r="E3038" i="21"/>
  <c r="F3038" i="21"/>
  <c r="M3044" i="21"/>
  <c r="L3044" i="21"/>
  <c r="I3044" i="21"/>
  <c r="J3044" i="21"/>
  <c r="K3044" i="21"/>
  <c r="H3045" i="21"/>
  <c r="Q3043" i="21"/>
  <c r="O3043" i="21"/>
  <c r="P3043" i="21"/>
  <c r="N3043" i="21"/>
  <c r="D3040" i="21"/>
  <c r="E3039" i="21"/>
  <c r="F3039" i="21"/>
  <c r="N3044" i="21"/>
  <c r="P3044" i="21"/>
  <c r="Q3044" i="21"/>
  <c r="O3044" i="21"/>
  <c r="H3046" i="21"/>
  <c r="I3045" i="21"/>
  <c r="J3045" i="21"/>
  <c r="L3045" i="21"/>
  <c r="K3045" i="21"/>
  <c r="M3045" i="21"/>
  <c r="F3040" i="21"/>
  <c r="D3041" i="21"/>
  <c r="E3040" i="21"/>
  <c r="H3047" i="21"/>
  <c r="M3046" i="21"/>
  <c r="J3046" i="21"/>
  <c r="K3046" i="21"/>
  <c r="I3046" i="21"/>
  <c r="L3046" i="21"/>
  <c r="P3045" i="21"/>
  <c r="Q3045" i="21"/>
  <c r="O3045" i="21"/>
  <c r="N3045" i="21"/>
  <c r="D3042" i="21"/>
  <c r="F3041" i="21"/>
  <c r="E3041" i="21"/>
  <c r="I3047" i="21"/>
  <c r="H3048" i="21"/>
  <c r="L3047" i="21"/>
  <c r="M3047" i="21"/>
  <c r="K3047" i="21"/>
  <c r="J3047" i="21"/>
  <c r="N3046" i="21"/>
  <c r="O3046" i="21"/>
  <c r="P3046" i="21"/>
  <c r="Q3046" i="21"/>
  <c r="F3042" i="21"/>
  <c r="E3042" i="21"/>
  <c r="D3043" i="21"/>
  <c r="Q3047" i="21"/>
  <c r="O3047" i="21"/>
  <c r="P3047" i="21"/>
  <c r="N3047" i="21"/>
  <c r="L3048" i="21"/>
  <c r="H3049" i="21"/>
  <c r="I3048" i="21"/>
  <c r="K3048" i="21"/>
  <c r="M3048" i="21"/>
  <c r="J3048" i="21"/>
  <c r="E3043" i="21"/>
  <c r="F3043" i="21"/>
  <c r="D3044" i="21"/>
  <c r="H3050" i="21"/>
  <c r="I3049" i="21"/>
  <c r="J3049" i="21"/>
  <c r="M3049" i="21"/>
  <c r="L3049" i="21"/>
  <c r="K3049" i="21"/>
  <c r="N3048" i="21"/>
  <c r="Q3048" i="21"/>
  <c r="P3048" i="21"/>
  <c r="O3048" i="21"/>
  <c r="D3045" i="21"/>
  <c r="E3044" i="21"/>
  <c r="F3044" i="21"/>
  <c r="I3050" i="21"/>
  <c r="K3050" i="21"/>
  <c r="L3050" i="21"/>
  <c r="H3051" i="21"/>
  <c r="J3050" i="21"/>
  <c r="M3050" i="21"/>
  <c r="P3049" i="21"/>
  <c r="Q3049" i="21"/>
  <c r="O3049" i="21"/>
  <c r="N3049" i="21"/>
  <c r="F3045" i="21"/>
  <c r="D3046" i="21"/>
  <c r="E3045" i="21"/>
  <c r="N3050" i="21"/>
  <c r="O3050" i="21"/>
  <c r="Q3050" i="21"/>
  <c r="P3050" i="21"/>
  <c r="H3052" i="21"/>
  <c r="L3051" i="21"/>
  <c r="M3051" i="21"/>
  <c r="I3051" i="21"/>
  <c r="K3051" i="21"/>
  <c r="J3051" i="21"/>
  <c r="D3047" i="21"/>
  <c r="F3046" i="21"/>
  <c r="E3046" i="21"/>
  <c r="K3052" i="21"/>
  <c r="I3052" i="21"/>
  <c r="H3053" i="21"/>
  <c r="J3052" i="21"/>
  <c r="L3052" i="21"/>
  <c r="M3052" i="21"/>
  <c r="P3051" i="21"/>
  <c r="O3051" i="21"/>
  <c r="Q3051" i="21"/>
  <c r="N3051" i="21"/>
  <c r="F3047" i="21"/>
  <c r="E3047" i="21"/>
  <c r="D3048" i="21"/>
  <c r="N3052" i="21"/>
  <c r="Q3052" i="21"/>
  <c r="O3052" i="21"/>
  <c r="P3052" i="21"/>
  <c r="J3053" i="21"/>
  <c r="H3054" i="21"/>
  <c r="I3053" i="21"/>
  <c r="M3053" i="21"/>
  <c r="K3053" i="21"/>
  <c r="L3053" i="21"/>
  <c r="F3048" i="21"/>
  <c r="D3049" i="21"/>
  <c r="E3048" i="21"/>
  <c r="J3054" i="21"/>
  <c r="H3055" i="21"/>
  <c r="I3054" i="21"/>
  <c r="K3054" i="21"/>
  <c r="M3054" i="21"/>
  <c r="L3054" i="21"/>
  <c r="Q3053" i="21"/>
  <c r="P3053" i="21"/>
  <c r="O3053" i="21"/>
  <c r="N3053" i="21"/>
  <c r="D3050" i="21"/>
  <c r="E3049" i="21"/>
  <c r="F3049" i="21"/>
  <c r="J3055" i="21"/>
  <c r="L3055" i="21"/>
  <c r="H3056" i="21"/>
  <c r="I3055" i="21"/>
  <c r="K3055" i="21"/>
  <c r="M3055" i="21"/>
  <c r="N3054" i="21"/>
  <c r="P3054" i="21"/>
  <c r="Q3054" i="21"/>
  <c r="O3054" i="21"/>
  <c r="F3050" i="21"/>
  <c r="D3051" i="21"/>
  <c r="E3050" i="21"/>
  <c r="I3056" i="21"/>
  <c r="L3056" i="21"/>
  <c r="K3056" i="21"/>
  <c r="M3056" i="21"/>
  <c r="H3057" i="21"/>
  <c r="J3056" i="21"/>
  <c r="O3055" i="21"/>
  <c r="P3055" i="21"/>
  <c r="Q3055" i="21"/>
  <c r="N3055" i="21"/>
  <c r="D3052" i="21"/>
  <c r="F3051" i="21"/>
  <c r="E3051" i="21"/>
  <c r="N3056" i="21"/>
  <c r="O3056" i="21"/>
  <c r="P3056" i="21"/>
  <c r="Q3056" i="21"/>
  <c r="M3057" i="21"/>
  <c r="H3058" i="21"/>
  <c r="I3057" i="21"/>
  <c r="K3057" i="21"/>
  <c r="L3057" i="21"/>
  <c r="J3057" i="21"/>
  <c r="E3052" i="21"/>
  <c r="D3053" i="21"/>
  <c r="F3052" i="21"/>
  <c r="M3058" i="21"/>
  <c r="K3058" i="21"/>
  <c r="J3058" i="21"/>
  <c r="I3058" i="21"/>
  <c r="L3058" i="21"/>
  <c r="H3059" i="21"/>
  <c r="O3057" i="21"/>
  <c r="Q3057" i="21"/>
  <c r="P3057" i="21"/>
  <c r="N3057" i="21"/>
  <c r="D3054" i="21"/>
  <c r="E3053" i="21"/>
  <c r="F3053" i="21"/>
  <c r="N3058" i="21"/>
  <c r="P3058" i="21"/>
  <c r="Q3058" i="21"/>
  <c r="O3058" i="21"/>
  <c r="H3060" i="21"/>
  <c r="I3059" i="21"/>
  <c r="J3059" i="21"/>
  <c r="L3059" i="21"/>
  <c r="M3059" i="21"/>
  <c r="K3059" i="21"/>
  <c r="E3054" i="21"/>
  <c r="D3055" i="21"/>
  <c r="F3054" i="21"/>
  <c r="H3061" i="21"/>
  <c r="I3060" i="21"/>
  <c r="J3060" i="21"/>
  <c r="K3060" i="21"/>
  <c r="M3060" i="21"/>
  <c r="L3060" i="21"/>
  <c r="O3059" i="21"/>
  <c r="Q3059" i="21"/>
  <c r="P3059" i="21"/>
  <c r="N3059" i="21"/>
  <c r="D3056" i="21"/>
  <c r="F3055" i="21"/>
  <c r="E3055" i="21"/>
  <c r="I3061" i="21"/>
  <c r="K3061" i="21"/>
  <c r="H3062" i="21"/>
  <c r="L3061" i="21"/>
  <c r="J3061" i="21"/>
  <c r="M3061" i="21"/>
  <c r="N3060" i="21"/>
  <c r="Q3060" i="21"/>
  <c r="P3060" i="21"/>
  <c r="O3060" i="21"/>
  <c r="E3056" i="21"/>
  <c r="D3057" i="21"/>
  <c r="F3056" i="21"/>
  <c r="O3061" i="21"/>
  <c r="P3061" i="21"/>
  <c r="Q3061" i="21"/>
  <c r="N3061" i="21"/>
  <c r="M3062" i="21"/>
  <c r="J3062" i="21"/>
  <c r="L3062" i="21"/>
  <c r="K3062" i="21"/>
  <c r="H3063" i="21"/>
  <c r="I3062" i="21"/>
  <c r="D3058" i="21"/>
  <c r="F3057" i="21"/>
  <c r="E3057" i="21"/>
  <c r="J3063" i="21"/>
  <c r="I3063" i="21"/>
  <c r="L3063" i="21"/>
  <c r="H3064" i="21"/>
  <c r="K3063" i="21"/>
  <c r="M3063" i="21"/>
  <c r="N3062" i="21"/>
  <c r="Q3062" i="21"/>
  <c r="P3062" i="21"/>
  <c r="O3062" i="21"/>
  <c r="E3058" i="21"/>
  <c r="F3058" i="21"/>
  <c r="D3059" i="21"/>
  <c r="Q3063" i="21"/>
  <c r="O3063" i="21"/>
  <c r="P3063" i="21"/>
  <c r="N3063" i="21"/>
  <c r="H3065" i="21"/>
  <c r="M3064" i="21"/>
  <c r="J3064" i="21"/>
  <c r="L3064" i="21"/>
  <c r="I3064" i="21"/>
  <c r="K3064" i="21"/>
  <c r="D3060" i="21"/>
  <c r="E3059" i="21"/>
  <c r="F3059" i="21"/>
  <c r="H3066" i="21"/>
  <c r="I3065" i="21"/>
  <c r="M3065" i="21"/>
  <c r="K3065" i="21"/>
  <c r="J3065" i="21"/>
  <c r="L3065" i="21"/>
  <c r="N3064" i="21"/>
  <c r="P3064" i="21"/>
  <c r="O3064" i="21"/>
  <c r="Q3064" i="21"/>
  <c r="E3060" i="21"/>
  <c r="F3060" i="21"/>
  <c r="D3061" i="21"/>
  <c r="M3066" i="21"/>
  <c r="K3066" i="21"/>
  <c r="L3066" i="21"/>
  <c r="H3067" i="21"/>
  <c r="J3066" i="21"/>
  <c r="I3066" i="21"/>
  <c r="Q3065" i="21"/>
  <c r="P3065" i="21"/>
  <c r="O3065" i="21"/>
  <c r="N3065" i="21"/>
  <c r="D3062" i="21"/>
  <c r="E3061" i="21"/>
  <c r="F3061" i="21"/>
  <c r="I3067" i="21"/>
  <c r="H3068" i="21"/>
  <c r="J3067" i="21"/>
  <c r="K3067" i="21"/>
  <c r="M3067" i="21"/>
  <c r="L3067" i="21"/>
  <c r="N3066" i="21"/>
  <c r="Q3066" i="21"/>
  <c r="P3066" i="21"/>
  <c r="O3066" i="21"/>
  <c r="D3063" i="21"/>
  <c r="E3062" i="21"/>
  <c r="F3062" i="21"/>
  <c r="O3067" i="21"/>
  <c r="Q3067" i="21"/>
  <c r="P3067" i="21"/>
  <c r="N3067" i="21"/>
  <c r="M3068" i="21"/>
  <c r="K3068" i="21"/>
  <c r="I3068" i="21"/>
  <c r="L3068" i="21"/>
  <c r="H3069" i="21"/>
  <c r="J3068" i="21"/>
  <c r="F3063" i="21"/>
  <c r="D3064" i="21"/>
  <c r="E3063" i="21"/>
  <c r="N3068" i="21"/>
  <c r="P3068" i="21"/>
  <c r="O3068" i="21"/>
  <c r="Q3068" i="21"/>
  <c r="K3069" i="21"/>
  <c r="M3069" i="21"/>
  <c r="L3069" i="21"/>
  <c r="J3069" i="21"/>
  <c r="H3070" i="21"/>
  <c r="I3069" i="21"/>
  <c r="E3064" i="21"/>
  <c r="D3065" i="21"/>
  <c r="F3064" i="21"/>
  <c r="L3070" i="21"/>
  <c r="I3070" i="21"/>
  <c r="K3070" i="21"/>
  <c r="H3071" i="21"/>
  <c r="M3070" i="21"/>
  <c r="J3070" i="21"/>
  <c r="O3069" i="21"/>
  <c r="Q3069" i="21"/>
  <c r="P3069" i="21"/>
  <c r="N3069" i="21"/>
  <c r="F3065" i="21"/>
  <c r="E3065" i="21"/>
  <c r="D3066" i="21"/>
  <c r="N3070" i="21"/>
  <c r="O3070" i="21"/>
  <c r="P3070" i="21"/>
  <c r="Q3070" i="21"/>
  <c r="H3072" i="21"/>
  <c r="J3071" i="21"/>
  <c r="L3071" i="21"/>
  <c r="M3071" i="21"/>
  <c r="I3071" i="21"/>
  <c r="K3071" i="21"/>
  <c r="E3066" i="21"/>
  <c r="F3066" i="21"/>
  <c r="D3067" i="21"/>
  <c r="L3072" i="21"/>
  <c r="M3072" i="21"/>
  <c r="K3072" i="21"/>
  <c r="H3073" i="21"/>
  <c r="J3072" i="21"/>
  <c r="I3072" i="21"/>
  <c r="O3071" i="21"/>
  <c r="P3071" i="21"/>
  <c r="Q3071" i="21"/>
  <c r="N3071" i="21"/>
  <c r="D3068" i="21"/>
  <c r="E3067" i="21"/>
  <c r="F3067" i="21"/>
  <c r="J3073" i="21"/>
  <c r="H3074" i="21"/>
  <c r="K3073" i="21"/>
  <c r="M3073" i="21"/>
  <c r="I3073" i="21"/>
  <c r="L3073" i="21"/>
  <c r="N3072" i="21"/>
  <c r="O3072" i="21"/>
  <c r="P3072" i="21"/>
  <c r="Q3072" i="21"/>
  <c r="F3068" i="21"/>
  <c r="E3068" i="21"/>
  <c r="D3069" i="21"/>
  <c r="H3075" i="21"/>
  <c r="I3074" i="21"/>
  <c r="L3074" i="21"/>
  <c r="J3074" i="21"/>
  <c r="M3074" i="21"/>
  <c r="K3074" i="21"/>
  <c r="Q3073" i="21"/>
  <c r="P3073" i="21"/>
  <c r="O3073" i="21"/>
  <c r="N3073" i="21"/>
  <c r="F3069" i="21"/>
  <c r="E3069" i="21"/>
  <c r="D3070" i="21"/>
  <c r="J3075" i="21"/>
  <c r="M3075" i="21"/>
  <c r="L3075" i="21"/>
  <c r="K3075" i="21"/>
  <c r="I3075" i="21"/>
  <c r="H3076" i="21"/>
  <c r="N3074" i="21"/>
  <c r="P3074" i="21"/>
  <c r="O3074" i="21"/>
  <c r="Q3074" i="21"/>
  <c r="F3070" i="21"/>
  <c r="E3070" i="21"/>
  <c r="D3071" i="21"/>
  <c r="P3075" i="21"/>
  <c r="Q3075" i="21"/>
  <c r="O3075" i="21"/>
  <c r="N3075" i="21"/>
  <c r="J3076" i="21"/>
  <c r="I3076" i="21"/>
  <c r="M3076" i="21"/>
  <c r="K3076" i="21"/>
  <c r="L3076" i="21"/>
  <c r="H3077" i="21"/>
  <c r="D3072" i="21"/>
  <c r="F3071" i="21"/>
  <c r="E3071" i="21"/>
  <c r="N3076" i="21"/>
  <c r="O3076" i="21"/>
  <c r="P3076" i="21"/>
  <c r="Q3076" i="21"/>
  <c r="L3077" i="21"/>
  <c r="H3078" i="21"/>
  <c r="I3077" i="21"/>
  <c r="J3077" i="21"/>
  <c r="M3077" i="21"/>
  <c r="K3077" i="21"/>
  <c r="E3072" i="21"/>
  <c r="D3073" i="21"/>
  <c r="F3072" i="21"/>
  <c r="I3078" i="21"/>
  <c r="M3078" i="21"/>
  <c r="H3079" i="21"/>
  <c r="K3078" i="21"/>
  <c r="J3078" i="21"/>
  <c r="L3078" i="21"/>
  <c r="O3077" i="21"/>
  <c r="Q3077" i="21"/>
  <c r="P3077" i="21"/>
  <c r="N3077" i="21"/>
  <c r="E3073" i="21"/>
  <c r="F3073" i="21"/>
  <c r="D3074" i="21"/>
  <c r="N3078" i="21"/>
  <c r="O3078" i="21"/>
  <c r="Q3078" i="21"/>
  <c r="P3078" i="21"/>
  <c r="I3079" i="21"/>
  <c r="K3079" i="21"/>
  <c r="L3079" i="21"/>
  <c r="H3080" i="21"/>
  <c r="J3079" i="21"/>
  <c r="M3079" i="21"/>
  <c r="E3074" i="21"/>
  <c r="D3075" i="21"/>
  <c r="F3074" i="21"/>
  <c r="O3079" i="21"/>
  <c r="P3079" i="21"/>
  <c r="Q3079" i="21"/>
  <c r="N3079" i="21"/>
  <c r="M3080" i="21"/>
  <c r="L3080" i="21"/>
  <c r="K3080" i="21"/>
  <c r="I3080" i="21"/>
  <c r="J3080" i="21"/>
  <c r="H3081" i="21"/>
  <c r="E3075" i="21"/>
  <c r="F3075" i="21"/>
  <c r="D3076" i="21"/>
  <c r="N3080" i="21"/>
  <c r="P3080" i="21"/>
  <c r="Q3080" i="21"/>
  <c r="O3080" i="21"/>
  <c r="M3081" i="21"/>
  <c r="K3081" i="21"/>
  <c r="L3081" i="21"/>
  <c r="H3082" i="21"/>
  <c r="J3081" i="21"/>
  <c r="I3081" i="21"/>
  <c r="D3077" i="21"/>
  <c r="E3076" i="21"/>
  <c r="F3076" i="21"/>
  <c r="K3082" i="21"/>
  <c r="L3082" i="21"/>
  <c r="H3083" i="21"/>
  <c r="M3082" i="21"/>
  <c r="I3082" i="21"/>
  <c r="J3082" i="21"/>
  <c r="O3081" i="21"/>
  <c r="Q3081" i="21"/>
  <c r="P3081" i="21"/>
  <c r="N3081" i="21"/>
  <c r="F3077" i="21"/>
  <c r="E3077" i="21"/>
  <c r="D3078" i="21"/>
  <c r="J3083" i="21"/>
  <c r="M3083" i="21"/>
  <c r="L3083" i="21"/>
  <c r="I3083" i="21"/>
  <c r="H3084" i="21"/>
  <c r="K3083" i="21"/>
  <c r="N3082" i="21"/>
  <c r="O3082" i="21"/>
  <c r="P3082" i="21"/>
  <c r="Q3082" i="21"/>
  <c r="D3079" i="21"/>
  <c r="F3078" i="21"/>
  <c r="E3078" i="21"/>
  <c r="Q3083" i="21"/>
  <c r="O3083" i="21"/>
  <c r="P3083" i="21"/>
  <c r="N3083" i="21"/>
  <c r="L3084" i="21"/>
  <c r="H3085" i="21"/>
  <c r="I3084" i="21"/>
  <c r="M3084" i="21"/>
  <c r="J3084" i="21"/>
  <c r="K3084" i="21"/>
  <c r="E3079" i="21"/>
  <c r="D3080" i="21"/>
  <c r="F3079" i="21"/>
  <c r="I3085" i="21"/>
  <c r="J3085" i="21"/>
  <c r="L3085" i="21"/>
  <c r="H3086" i="21"/>
  <c r="K3085" i="21"/>
  <c r="M3085" i="21"/>
  <c r="N3084" i="21"/>
  <c r="Q3084" i="21"/>
  <c r="O3084" i="21"/>
  <c r="P3084" i="21"/>
  <c r="D3081" i="21"/>
  <c r="F3080" i="21"/>
  <c r="E3080" i="21"/>
  <c r="O3085" i="21"/>
  <c r="P3085" i="21"/>
  <c r="Q3085" i="21"/>
  <c r="N3085" i="21"/>
  <c r="K3086" i="21"/>
  <c r="J3086" i="21"/>
  <c r="M3086" i="21"/>
  <c r="I3086" i="21"/>
  <c r="H3087" i="21"/>
  <c r="L3086" i="21"/>
  <c r="D3082" i="21"/>
  <c r="F3081" i="21"/>
  <c r="E3081" i="21"/>
  <c r="N3086" i="21"/>
  <c r="Q3086" i="21"/>
  <c r="O3086" i="21"/>
  <c r="P3086" i="21"/>
  <c r="I3087" i="21"/>
  <c r="M3087" i="21"/>
  <c r="J3087" i="21"/>
  <c r="H3088" i="21"/>
  <c r="L3087" i="21"/>
  <c r="K3087" i="21"/>
  <c r="F3082" i="21"/>
  <c r="E3082" i="21"/>
  <c r="D3083" i="21"/>
  <c r="P3087" i="21"/>
  <c r="Q3087" i="21"/>
  <c r="O3087" i="21"/>
  <c r="N3087" i="21"/>
  <c r="H3089" i="21"/>
  <c r="M3088" i="21"/>
  <c r="J3088" i="21"/>
  <c r="K3088" i="21"/>
  <c r="I3088" i="21"/>
  <c r="L3088" i="21"/>
  <c r="E3083" i="21"/>
  <c r="F3083" i="21"/>
  <c r="D3084" i="21"/>
  <c r="H3090" i="21"/>
  <c r="I3089" i="21"/>
  <c r="L3089" i="21"/>
  <c r="K3089" i="21"/>
  <c r="J3089" i="21"/>
  <c r="M3089" i="21"/>
  <c r="N3088" i="21"/>
  <c r="O3088" i="21"/>
  <c r="Q3088" i="21"/>
  <c r="P3088" i="21"/>
  <c r="F3084" i="21"/>
  <c r="E3084" i="21"/>
  <c r="D3085" i="21"/>
  <c r="M3090" i="21"/>
  <c r="J3090" i="21"/>
  <c r="L3090" i="21"/>
  <c r="K3090" i="21"/>
  <c r="H3091" i="21"/>
  <c r="I3090" i="21"/>
  <c r="P3089" i="21"/>
  <c r="Q3089" i="21"/>
  <c r="O3089" i="21"/>
  <c r="N3089" i="21"/>
  <c r="F3085" i="21"/>
  <c r="D3086" i="21"/>
  <c r="E3085" i="21"/>
  <c r="L3091" i="21"/>
  <c r="I3091" i="21"/>
  <c r="H3092" i="21"/>
  <c r="K3091" i="21"/>
  <c r="M3091" i="21"/>
  <c r="J3091" i="21"/>
  <c r="N3090" i="21"/>
  <c r="O3090" i="21"/>
  <c r="P3090" i="21"/>
  <c r="Q3090" i="21"/>
  <c r="F3086" i="21"/>
  <c r="D3087" i="21"/>
  <c r="E3086" i="21"/>
  <c r="Q3091" i="21"/>
  <c r="P3091" i="21"/>
  <c r="O3091" i="21"/>
  <c r="N3091" i="21"/>
  <c r="I3092" i="21"/>
  <c r="J3092" i="21"/>
  <c r="L3092" i="21"/>
  <c r="M3092" i="21"/>
  <c r="K3092" i="21"/>
  <c r="H3093" i="21"/>
  <c r="E3087" i="21"/>
  <c r="D3088" i="21"/>
  <c r="F3087" i="21"/>
  <c r="N3092" i="21"/>
  <c r="O3092" i="21"/>
  <c r="Q3092" i="21"/>
  <c r="P3092" i="21"/>
  <c r="K3093" i="21"/>
  <c r="L3093" i="21"/>
  <c r="I3093" i="21"/>
  <c r="J3093" i="21"/>
  <c r="M3093" i="21"/>
  <c r="H3094" i="21"/>
  <c r="E3088" i="21"/>
  <c r="F3088" i="21"/>
  <c r="D3089" i="21"/>
  <c r="O3093" i="21"/>
  <c r="P3093" i="21"/>
  <c r="Q3093" i="21"/>
  <c r="N3093" i="21"/>
  <c r="K3094" i="21"/>
  <c r="J3094" i="21"/>
  <c r="H3095" i="21"/>
  <c r="I3094" i="21"/>
  <c r="M3094" i="21"/>
  <c r="L3094" i="21"/>
  <c r="E3089" i="21"/>
  <c r="D3090" i="21"/>
  <c r="F3089" i="21"/>
  <c r="H3096" i="21"/>
  <c r="M3095" i="21"/>
  <c r="I3095" i="21"/>
  <c r="L3095" i="21"/>
  <c r="J3095" i="21"/>
  <c r="K3095" i="21"/>
  <c r="N3094" i="21"/>
  <c r="P3094" i="21"/>
  <c r="O3094" i="21"/>
  <c r="Q3094" i="21"/>
  <c r="E3090" i="21"/>
  <c r="D3091" i="21"/>
  <c r="F3090" i="21"/>
  <c r="K3096" i="21"/>
  <c r="I3096" i="21"/>
  <c r="H3097" i="21"/>
  <c r="J3096" i="21"/>
  <c r="L3096" i="21"/>
  <c r="M3096" i="21"/>
  <c r="O3095" i="21"/>
  <c r="Q3095" i="21"/>
  <c r="P3095" i="21"/>
  <c r="N3095" i="21"/>
  <c r="E3091" i="21"/>
  <c r="F3091" i="21"/>
  <c r="D3092" i="21"/>
  <c r="N3096" i="21"/>
  <c r="O3096" i="21"/>
  <c r="Q3096" i="21"/>
  <c r="P3096" i="21"/>
  <c r="H3098" i="21"/>
  <c r="I3097" i="21"/>
  <c r="K3097" i="21"/>
  <c r="J3097" i="21"/>
  <c r="M3097" i="21"/>
  <c r="L3097" i="21"/>
  <c r="F3092" i="21"/>
  <c r="D3093" i="21"/>
  <c r="E3092" i="21"/>
  <c r="L3098" i="21"/>
  <c r="M3098" i="21"/>
  <c r="I3098" i="21"/>
  <c r="K3098" i="21"/>
  <c r="J3098" i="21"/>
  <c r="H3099" i="21"/>
  <c r="Q3097" i="21"/>
  <c r="P3097" i="21"/>
  <c r="O3097" i="21"/>
  <c r="N3097" i="21"/>
  <c r="E3093" i="21"/>
  <c r="D3094" i="21"/>
  <c r="F3093" i="21"/>
  <c r="N3098" i="21"/>
  <c r="O3098" i="21"/>
  <c r="Q3098" i="21"/>
  <c r="P3098" i="21"/>
  <c r="M3099" i="21"/>
  <c r="J3099" i="21"/>
  <c r="K3099" i="21"/>
  <c r="H3100" i="21"/>
  <c r="L3099" i="21"/>
  <c r="I3099" i="21"/>
  <c r="E3094" i="21"/>
  <c r="D3095" i="21"/>
  <c r="F3094" i="21"/>
  <c r="J3100" i="21"/>
  <c r="M3100" i="21"/>
  <c r="L3100" i="21"/>
  <c r="H3101" i="21"/>
  <c r="K3100" i="21"/>
  <c r="I3100" i="21"/>
  <c r="Q3099" i="21"/>
  <c r="P3099" i="21"/>
  <c r="O3099" i="21"/>
  <c r="N3099" i="21"/>
  <c r="F3095" i="21"/>
  <c r="D3096" i="21"/>
  <c r="E3095" i="21"/>
  <c r="J3101" i="21"/>
  <c r="K3101" i="21"/>
  <c r="L3101" i="21"/>
  <c r="I3101" i="21"/>
  <c r="M3101" i="21"/>
  <c r="H3102" i="21"/>
  <c r="N3100" i="21"/>
  <c r="P3100" i="21"/>
  <c r="O3100" i="21"/>
  <c r="Q3100" i="21"/>
  <c r="F3096" i="21"/>
  <c r="D3097" i="21"/>
  <c r="E3096" i="21"/>
  <c r="Q3101" i="21"/>
  <c r="P3101" i="21"/>
  <c r="O3101" i="21"/>
  <c r="N3101" i="21"/>
  <c r="L3102" i="21"/>
  <c r="H3103" i="21"/>
  <c r="K3102" i="21"/>
  <c r="I3102" i="21"/>
  <c r="M3102" i="21"/>
  <c r="J3102" i="21"/>
  <c r="F3097" i="21"/>
  <c r="D3098" i="21"/>
  <c r="E3097" i="21"/>
  <c r="L3103" i="21"/>
  <c r="M3103" i="21"/>
  <c r="I3103" i="21"/>
  <c r="H3104" i="21"/>
  <c r="J3103" i="21"/>
  <c r="K3103" i="21"/>
  <c r="N3102" i="21"/>
  <c r="Q3102" i="21"/>
  <c r="P3102" i="21"/>
  <c r="O3102" i="21"/>
  <c r="D3099" i="21"/>
  <c r="E3098" i="21"/>
  <c r="F3098" i="21"/>
  <c r="P3103" i="21"/>
  <c r="O3103" i="21"/>
  <c r="Q3103" i="21"/>
  <c r="N3103" i="21"/>
  <c r="L3104" i="21"/>
  <c r="J3104" i="21"/>
  <c r="I3104" i="21"/>
  <c r="H3105" i="21"/>
  <c r="K3104" i="21"/>
  <c r="M3104" i="21"/>
  <c r="D3100" i="21"/>
  <c r="E3099" i="21"/>
  <c r="F3099" i="21"/>
  <c r="N3104" i="21"/>
  <c r="P3104" i="21"/>
  <c r="Q3104" i="21"/>
  <c r="O3104" i="21"/>
  <c r="I3105" i="21"/>
  <c r="H3106" i="21"/>
  <c r="L3105" i="21"/>
  <c r="K3105" i="21"/>
  <c r="J3105" i="21"/>
  <c r="M3105" i="21"/>
  <c r="F3100" i="21"/>
  <c r="D3101" i="21"/>
  <c r="E3100" i="21"/>
  <c r="P3105" i="21"/>
  <c r="O3105" i="21"/>
  <c r="Q3105" i="21"/>
  <c r="N3105" i="21"/>
  <c r="M3106" i="21"/>
  <c r="I3106" i="21"/>
  <c r="L3106" i="21"/>
  <c r="K3106" i="21"/>
  <c r="H3107" i="21"/>
  <c r="J3106" i="21"/>
  <c r="D3102" i="21"/>
  <c r="F3101" i="21"/>
  <c r="E3101" i="21"/>
  <c r="N3106" i="21"/>
  <c r="O3106" i="21"/>
  <c r="Q3106" i="21"/>
  <c r="P3106" i="21"/>
  <c r="L3107" i="21"/>
  <c r="J3107" i="21"/>
  <c r="K3107" i="21"/>
  <c r="M3107" i="21"/>
  <c r="I3107" i="21"/>
  <c r="H3108" i="21"/>
  <c r="E3102" i="21"/>
  <c r="F3102" i="21"/>
  <c r="D3103" i="21"/>
  <c r="O3107" i="21"/>
  <c r="P3107" i="21"/>
  <c r="Q3107" i="21"/>
  <c r="N3107" i="21"/>
  <c r="I3108" i="21"/>
  <c r="K3108" i="21"/>
  <c r="M3108" i="21"/>
  <c r="J3108" i="21"/>
  <c r="H3109" i="21"/>
  <c r="L3108" i="21"/>
  <c r="D3104" i="21"/>
  <c r="F3103" i="21"/>
  <c r="E3103" i="21"/>
  <c r="N3108" i="21"/>
  <c r="O3108" i="21"/>
  <c r="P3108" i="21"/>
  <c r="Q3108" i="21"/>
  <c r="M3109" i="21"/>
  <c r="L3109" i="21"/>
  <c r="H3110" i="21"/>
  <c r="I3109" i="21"/>
  <c r="J3109" i="21"/>
  <c r="K3109" i="21"/>
  <c r="E3104" i="21"/>
  <c r="F3104" i="21"/>
  <c r="D3105" i="21"/>
  <c r="H3111" i="21"/>
  <c r="J3110" i="21"/>
  <c r="L3110" i="21"/>
  <c r="I3110" i="21"/>
  <c r="K3110" i="21"/>
  <c r="M3110" i="21"/>
  <c r="P3109" i="21"/>
  <c r="O3109" i="21"/>
  <c r="Q3109" i="21"/>
  <c r="N3109" i="21"/>
  <c r="F3105" i="21"/>
  <c r="E3105" i="21"/>
  <c r="D3106" i="21"/>
  <c r="L3111" i="21"/>
  <c r="J3111" i="21"/>
  <c r="K3111" i="21"/>
  <c r="I3111" i="21"/>
  <c r="H3112" i="21"/>
  <c r="M3111" i="21"/>
  <c r="N3110" i="21"/>
  <c r="Q3110" i="21"/>
  <c r="O3110" i="21"/>
  <c r="P3110" i="21"/>
  <c r="D3107" i="21"/>
  <c r="F3106" i="21"/>
  <c r="E3106" i="21"/>
  <c r="P3111" i="21"/>
  <c r="O3111" i="21"/>
  <c r="Q3111" i="21"/>
  <c r="N3111" i="21"/>
  <c r="L3112" i="21"/>
  <c r="K3112" i="21"/>
  <c r="I3112" i="21"/>
  <c r="M3112" i="21"/>
  <c r="H3113" i="21"/>
  <c r="J3112" i="21"/>
  <c r="E3107" i="21"/>
  <c r="F3107" i="21"/>
  <c r="D3108" i="21"/>
  <c r="N3112" i="21"/>
  <c r="P3112" i="21"/>
  <c r="Q3112" i="21"/>
  <c r="O3112" i="21"/>
  <c r="J3113" i="21"/>
  <c r="K3113" i="21"/>
  <c r="I3113" i="21"/>
  <c r="H3114" i="21"/>
  <c r="M3113" i="21"/>
  <c r="L3113" i="21"/>
  <c r="F3108" i="21"/>
  <c r="E3108" i="21"/>
  <c r="D3109" i="21"/>
  <c r="P3113" i="21"/>
  <c r="O3113" i="21"/>
  <c r="Q3113" i="21"/>
  <c r="N3113" i="21"/>
  <c r="I3114" i="21"/>
  <c r="M3114" i="21"/>
  <c r="L3114" i="21"/>
  <c r="J3114" i="21"/>
  <c r="K3114" i="21"/>
  <c r="H3115" i="21"/>
  <c r="F3109" i="21"/>
  <c r="E3109" i="21"/>
  <c r="D3110" i="21"/>
  <c r="N3114" i="21"/>
  <c r="P3114" i="21"/>
  <c r="Q3114" i="21"/>
  <c r="O3114" i="21"/>
  <c r="H3116" i="21"/>
  <c r="K3115" i="21"/>
  <c r="M3115" i="21"/>
  <c r="L3115" i="21"/>
  <c r="I3115" i="21"/>
  <c r="J3115" i="21"/>
  <c r="F3110" i="21"/>
  <c r="D3111" i="21"/>
  <c r="E3110" i="21"/>
  <c r="L3116" i="21"/>
  <c r="M3116" i="21"/>
  <c r="I3116" i="21"/>
  <c r="H3117" i="21"/>
  <c r="K3116" i="21"/>
  <c r="J3116" i="21"/>
  <c r="Q3115" i="21"/>
  <c r="P3115" i="21"/>
  <c r="O3115" i="21"/>
  <c r="N3115" i="21"/>
  <c r="F3111" i="21"/>
  <c r="E3111" i="21"/>
  <c r="D3112" i="21"/>
  <c r="N3116" i="21"/>
  <c r="P3116" i="21"/>
  <c r="O3116" i="21"/>
  <c r="Q3116" i="21"/>
  <c r="I3117" i="21"/>
  <c r="H3118" i="21"/>
  <c r="K3117" i="21"/>
  <c r="J3117" i="21"/>
  <c r="M3117" i="21"/>
  <c r="L3117" i="21"/>
  <c r="E3112" i="21"/>
  <c r="D3113" i="21"/>
  <c r="F3112" i="21"/>
  <c r="P3117" i="21"/>
  <c r="Q3117" i="21"/>
  <c r="O3117" i="21"/>
  <c r="N3117" i="21"/>
  <c r="M3118" i="21"/>
  <c r="H3119" i="21"/>
  <c r="I3118" i="21"/>
  <c r="K3118" i="21"/>
  <c r="J3118" i="21"/>
  <c r="L3118" i="21"/>
  <c r="D3114" i="21"/>
  <c r="F3113" i="21"/>
  <c r="E3113" i="21"/>
  <c r="J3119" i="21"/>
  <c r="K3119" i="21"/>
  <c r="H3120" i="21"/>
  <c r="L3119" i="21"/>
  <c r="I3119" i="21"/>
  <c r="M3119" i="21"/>
  <c r="N3118" i="21"/>
  <c r="Q3118" i="21"/>
  <c r="O3118" i="21"/>
  <c r="P3118" i="21"/>
  <c r="E3114" i="21"/>
  <c r="F3114" i="21"/>
  <c r="D3115" i="21"/>
  <c r="H3121" i="21"/>
  <c r="K3120" i="21"/>
  <c r="I3120" i="21"/>
  <c r="L3120" i="21"/>
  <c r="J3120" i="21"/>
  <c r="M3120" i="21"/>
  <c r="O3119" i="21"/>
  <c r="P3119" i="21"/>
  <c r="Q3119" i="21"/>
  <c r="N3119" i="21"/>
  <c r="D3116" i="21"/>
  <c r="E3115" i="21"/>
  <c r="F3115" i="21"/>
  <c r="L3121" i="21"/>
  <c r="I3121" i="21"/>
  <c r="H3122" i="21"/>
  <c r="M3121" i="21"/>
  <c r="J3121" i="21"/>
  <c r="K3121" i="21"/>
  <c r="N3120" i="21"/>
  <c r="P3120" i="21"/>
  <c r="Q3120" i="21"/>
  <c r="O3120" i="21"/>
  <c r="E3116" i="21"/>
  <c r="F3116" i="21"/>
  <c r="D3117" i="21"/>
  <c r="Q3121" i="21"/>
  <c r="O3121" i="21"/>
  <c r="P3121" i="21"/>
  <c r="N3121" i="21"/>
  <c r="J3122" i="21"/>
  <c r="H3123" i="21"/>
  <c r="I3122" i="21"/>
  <c r="L3122" i="21"/>
  <c r="M3122" i="21"/>
  <c r="K3122" i="21"/>
  <c r="E3117" i="21"/>
  <c r="D3118" i="21"/>
  <c r="F3117" i="21"/>
  <c r="H3124" i="21"/>
  <c r="L3123" i="21"/>
  <c r="K3123" i="21"/>
  <c r="J3123" i="21"/>
  <c r="I3123" i="21"/>
  <c r="M3123" i="21"/>
  <c r="N3122" i="21"/>
  <c r="P3122" i="21"/>
  <c r="Q3122" i="21"/>
  <c r="O3122" i="21"/>
  <c r="F3118" i="21"/>
  <c r="E3118" i="21"/>
  <c r="D3119" i="21"/>
  <c r="M3124" i="21"/>
  <c r="L3124" i="21"/>
  <c r="J3124" i="21"/>
  <c r="K3124" i="21"/>
  <c r="H3125" i="21"/>
  <c r="I3124" i="21"/>
  <c r="P3123" i="21"/>
  <c r="O3123" i="21"/>
  <c r="Q3123" i="21"/>
  <c r="N3123" i="21"/>
  <c r="E3119" i="21"/>
  <c r="D3120" i="21"/>
  <c r="F3119" i="21"/>
  <c r="J3125" i="21"/>
  <c r="H3126" i="21"/>
  <c r="K3125" i="21"/>
  <c r="I3125" i="21"/>
  <c r="L3125" i="21"/>
  <c r="M3125" i="21"/>
  <c r="N3124" i="21"/>
  <c r="P3124" i="21"/>
  <c r="O3124" i="21"/>
  <c r="Q3124" i="21"/>
  <c r="E3120" i="21"/>
  <c r="D3121" i="21"/>
  <c r="F3120" i="21"/>
  <c r="J3126" i="21"/>
  <c r="K3126" i="21"/>
  <c r="I3126" i="21"/>
  <c r="M3126" i="21"/>
  <c r="L3126" i="21"/>
  <c r="H3127" i="21"/>
  <c r="P3125" i="21"/>
  <c r="Q3125" i="21"/>
  <c r="O3125" i="21"/>
  <c r="N3125" i="21"/>
  <c r="F3121" i="21"/>
  <c r="D3122" i="21"/>
  <c r="E3121" i="21"/>
  <c r="N3126" i="21"/>
  <c r="P3126" i="21"/>
  <c r="Q3126" i="21"/>
  <c r="O3126" i="21"/>
  <c r="K3127" i="21"/>
  <c r="J3127" i="21"/>
  <c r="H3128" i="21"/>
  <c r="M3127" i="21"/>
  <c r="L3127" i="21"/>
  <c r="I3127" i="21"/>
  <c r="E3122" i="21"/>
  <c r="D3123" i="21"/>
  <c r="F3122" i="21"/>
  <c r="I3128" i="21"/>
  <c r="K3128" i="21"/>
  <c r="J3128" i="21"/>
  <c r="H3129" i="21"/>
  <c r="L3128" i="21"/>
  <c r="M3128" i="21"/>
  <c r="P3127" i="21"/>
  <c r="O3127" i="21"/>
  <c r="Q3127" i="21"/>
  <c r="N3127" i="21"/>
  <c r="E3123" i="21"/>
  <c r="F3123" i="21"/>
  <c r="D3124" i="21"/>
  <c r="N3128" i="21"/>
  <c r="O3128" i="21"/>
  <c r="P3128" i="21"/>
  <c r="Q3128" i="21"/>
  <c r="M3129" i="21"/>
  <c r="J3129" i="21"/>
  <c r="I3129" i="21"/>
  <c r="H3130" i="21"/>
  <c r="L3129" i="21"/>
  <c r="K3129" i="21"/>
  <c r="D3125" i="21"/>
  <c r="E3124" i="21"/>
  <c r="F3124" i="21"/>
  <c r="P3129" i="21"/>
  <c r="O3129" i="21"/>
  <c r="Q3129" i="21"/>
  <c r="N3129" i="21"/>
  <c r="M3130" i="21"/>
  <c r="J3130" i="21"/>
  <c r="I3130" i="21"/>
  <c r="L3130" i="21"/>
  <c r="H3131" i="21"/>
  <c r="K3130" i="21"/>
  <c r="F3125" i="21"/>
  <c r="D3126" i="21"/>
  <c r="E3125" i="21"/>
  <c r="N3130" i="21"/>
  <c r="Q3130" i="21"/>
  <c r="P3130" i="21"/>
  <c r="O3130" i="21"/>
  <c r="I3131" i="21"/>
  <c r="K3131" i="21"/>
  <c r="H3132" i="21"/>
  <c r="L3131" i="21"/>
  <c r="J3131" i="21"/>
  <c r="M3131" i="21"/>
  <c r="F3126" i="21"/>
  <c r="D3127" i="21"/>
  <c r="E3126" i="21"/>
  <c r="Q3131" i="21"/>
  <c r="P3131" i="21"/>
  <c r="O3131" i="21"/>
  <c r="N3131" i="21"/>
  <c r="H3133" i="21"/>
  <c r="K3132" i="21"/>
  <c r="I3132" i="21"/>
  <c r="M3132" i="21"/>
  <c r="L3132" i="21"/>
  <c r="J3132" i="21"/>
  <c r="E3127" i="21"/>
  <c r="F3127" i="21"/>
  <c r="D3128" i="21"/>
  <c r="L3133" i="21"/>
  <c r="H3134" i="21"/>
  <c r="I3133" i="21"/>
  <c r="K3133" i="21"/>
  <c r="M3133" i="21"/>
  <c r="J3133" i="21"/>
  <c r="N3132" i="21"/>
  <c r="Q3132" i="21"/>
  <c r="O3132" i="21"/>
  <c r="P3132" i="21"/>
  <c r="F3128" i="21"/>
  <c r="D3129" i="21"/>
  <c r="E3128" i="21"/>
  <c r="L3134" i="21"/>
  <c r="M3134" i="21"/>
  <c r="I3134" i="21"/>
  <c r="J3134" i="21"/>
  <c r="K3134" i="21"/>
  <c r="H3135" i="21"/>
  <c r="P3133" i="21"/>
  <c r="O3133" i="21"/>
  <c r="Q3133" i="21"/>
  <c r="N3133" i="21"/>
  <c r="E3129" i="21"/>
  <c r="F3129" i="21"/>
  <c r="D3130" i="21"/>
  <c r="N3134" i="21"/>
  <c r="O3134" i="21"/>
  <c r="P3134" i="21"/>
  <c r="Q3134" i="21"/>
  <c r="J3135" i="21"/>
  <c r="I3135" i="21"/>
  <c r="L3135" i="21"/>
  <c r="K3135" i="21"/>
  <c r="H3136" i="21"/>
  <c r="M3135" i="21"/>
  <c r="D3131" i="21"/>
  <c r="F3130" i="21"/>
  <c r="E3130" i="21"/>
  <c r="Q3135" i="21"/>
  <c r="P3135" i="21"/>
  <c r="O3135" i="21"/>
  <c r="N3135" i="21"/>
  <c r="M3136" i="21"/>
  <c r="J3136" i="21"/>
  <c r="K3136" i="21"/>
  <c r="I3136" i="21"/>
  <c r="L3136" i="21"/>
  <c r="H3137" i="21"/>
  <c r="D3132" i="21"/>
  <c r="E3131" i="21"/>
  <c r="F3131" i="21"/>
  <c r="N3136" i="21"/>
  <c r="P3136" i="21"/>
  <c r="Q3136" i="21"/>
  <c r="O3136" i="21"/>
  <c r="H3138" i="21"/>
  <c r="I3137" i="21"/>
  <c r="L3137" i="21"/>
  <c r="K3137" i="21"/>
  <c r="J3137" i="21"/>
  <c r="M3137" i="21"/>
  <c r="E3132" i="21"/>
  <c r="F3132" i="21"/>
  <c r="D3133" i="21"/>
  <c r="J3138" i="21"/>
  <c r="K3138" i="21"/>
  <c r="M3138" i="21"/>
  <c r="L3138" i="21"/>
  <c r="H3139" i="21"/>
  <c r="I3138" i="21"/>
  <c r="Q3137" i="21"/>
  <c r="P3137" i="21"/>
  <c r="O3137" i="21"/>
  <c r="N3137" i="21"/>
  <c r="F3133" i="21"/>
  <c r="D3134" i="21"/>
  <c r="E3133" i="21"/>
  <c r="L3139" i="21"/>
  <c r="H3140" i="21"/>
  <c r="K3139" i="21"/>
  <c r="J3139" i="21"/>
  <c r="M3139" i="21"/>
  <c r="I3139" i="21"/>
  <c r="N3138" i="21"/>
  <c r="P3138" i="21"/>
  <c r="O3138" i="21"/>
  <c r="Q3138" i="21"/>
  <c r="F3134" i="21"/>
  <c r="D3135" i="21"/>
  <c r="E3134" i="21"/>
  <c r="M3140" i="21"/>
  <c r="K3140" i="21"/>
  <c r="J3140" i="21"/>
  <c r="I3140" i="21"/>
  <c r="L3140" i="21"/>
  <c r="H3141" i="21"/>
  <c r="P3139" i="21"/>
  <c r="Q3139" i="21"/>
  <c r="O3139" i="21"/>
  <c r="N3139" i="21"/>
  <c r="D3136" i="21"/>
  <c r="E3135" i="21"/>
  <c r="F3135" i="21"/>
  <c r="N3140" i="21"/>
  <c r="P3140" i="21"/>
  <c r="Q3140" i="21"/>
  <c r="O3140" i="21"/>
  <c r="J3141" i="21"/>
  <c r="H3142" i="21"/>
  <c r="M3141" i="21"/>
  <c r="K3141" i="21"/>
  <c r="L3141" i="21"/>
  <c r="I3141" i="21"/>
  <c r="F3136" i="21"/>
  <c r="D3137" i="21"/>
  <c r="E3136" i="21"/>
  <c r="I3142" i="21"/>
  <c r="M3142" i="21"/>
  <c r="J3142" i="21"/>
  <c r="L3142" i="21"/>
  <c r="K3142" i="21"/>
  <c r="H3143" i="21"/>
  <c r="P3141" i="21"/>
  <c r="Q3141" i="21"/>
  <c r="O3141" i="21"/>
  <c r="N3141" i="21"/>
  <c r="E3137" i="21"/>
  <c r="F3137" i="21"/>
  <c r="D3138" i="21"/>
  <c r="N3142" i="21"/>
  <c r="P3142" i="21"/>
  <c r="Q3142" i="21"/>
  <c r="O3142" i="21"/>
  <c r="M3143" i="21"/>
  <c r="I3143" i="21"/>
  <c r="L3143" i="21"/>
  <c r="H3144" i="21"/>
  <c r="J3143" i="21"/>
  <c r="K3143" i="21"/>
  <c r="E3138" i="21"/>
  <c r="D3139" i="21"/>
  <c r="F3138" i="21"/>
  <c r="P3143" i="21"/>
  <c r="Q3143" i="21"/>
  <c r="O3143" i="21"/>
  <c r="N3143" i="21"/>
  <c r="J3144" i="21"/>
  <c r="H3145" i="21"/>
  <c r="L3144" i="21"/>
  <c r="M3144" i="21"/>
  <c r="K3144" i="21"/>
  <c r="I3144" i="21"/>
  <c r="F3139" i="21"/>
  <c r="E3139" i="21"/>
  <c r="D3140" i="21"/>
  <c r="H3146" i="21"/>
  <c r="L3145" i="21"/>
  <c r="M3145" i="21"/>
  <c r="J3145" i="21"/>
  <c r="K3145" i="21"/>
  <c r="I3145" i="21"/>
  <c r="N3144" i="21"/>
  <c r="O3144" i="21"/>
  <c r="P3144" i="21"/>
  <c r="Q3144" i="21"/>
  <c r="E3140" i="21"/>
  <c r="F3140" i="21"/>
  <c r="D3141" i="21"/>
  <c r="H3147" i="21"/>
  <c r="I3146" i="21"/>
  <c r="J3146" i="21"/>
  <c r="M3146" i="21"/>
  <c r="L3146" i="21"/>
  <c r="K3146" i="21"/>
  <c r="P3145" i="21"/>
  <c r="O3145" i="21"/>
  <c r="Q3145" i="21"/>
  <c r="N3145" i="21"/>
  <c r="E3141" i="21"/>
  <c r="D3142" i="21"/>
  <c r="F3141" i="21"/>
  <c r="K3147" i="21"/>
  <c r="M3147" i="21"/>
  <c r="J3147" i="21"/>
  <c r="H3148" i="21"/>
  <c r="L3147" i="21"/>
  <c r="I3147" i="21"/>
  <c r="N3146" i="21"/>
  <c r="Q3146" i="21"/>
  <c r="P3146" i="21"/>
  <c r="O3146" i="21"/>
  <c r="D3143" i="21"/>
  <c r="F3142" i="21"/>
  <c r="E3142" i="21"/>
  <c r="M3148" i="21"/>
  <c r="H3149" i="21"/>
  <c r="L3148" i="21"/>
  <c r="K3148" i="21"/>
  <c r="J3148" i="21"/>
  <c r="I3148" i="21"/>
  <c r="P3147" i="21"/>
  <c r="O3147" i="21"/>
  <c r="Q3147" i="21"/>
  <c r="N3147" i="21"/>
  <c r="F3143" i="21"/>
  <c r="E3143" i="21"/>
  <c r="D3144" i="21"/>
  <c r="L3149" i="21"/>
  <c r="J3149" i="21"/>
  <c r="K3149" i="21"/>
  <c r="H3150" i="21"/>
  <c r="M3149" i="21"/>
  <c r="I3149" i="21"/>
  <c r="N3148" i="21"/>
  <c r="Q3148" i="21"/>
  <c r="O3148" i="21"/>
  <c r="P3148" i="21"/>
  <c r="E3144" i="21"/>
  <c r="D3145" i="21"/>
  <c r="F3144" i="21"/>
  <c r="K3150" i="21"/>
  <c r="J3150" i="21"/>
  <c r="I3150" i="21"/>
  <c r="H3151" i="21"/>
  <c r="M3150" i="21"/>
  <c r="L3150" i="21"/>
  <c r="P3149" i="21"/>
  <c r="O3149" i="21"/>
  <c r="Q3149" i="21"/>
  <c r="N3149" i="21"/>
  <c r="E3145" i="21"/>
  <c r="D3146" i="21"/>
  <c r="F3145" i="21"/>
  <c r="N3150" i="21"/>
  <c r="Q3150" i="21"/>
  <c r="O3150" i="21"/>
  <c r="P3150" i="21"/>
  <c r="H3152" i="21"/>
  <c r="I3151" i="21"/>
  <c r="L3151" i="21"/>
  <c r="K3151" i="21"/>
  <c r="J3151" i="21"/>
  <c r="M3151" i="21"/>
  <c r="D3147" i="21"/>
  <c r="F3146" i="21"/>
  <c r="E3146" i="21"/>
  <c r="M3152" i="21"/>
  <c r="L3152" i="21"/>
  <c r="H3153" i="21"/>
  <c r="J3152" i="21"/>
  <c r="I3152" i="21"/>
  <c r="K3152" i="21"/>
  <c r="O3151" i="21"/>
  <c r="P3151" i="21"/>
  <c r="Q3151" i="21"/>
  <c r="N3151" i="21"/>
  <c r="F3147" i="21"/>
  <c r="D3148" i="21"/>
  <c r="E3147" i="21"/>
  <c r="M3153" i="21"/>
  <c r="L3153" i="21"/>
  <c r="H3154" i="21"/>
  <c r="I3153" i="21"/>
  <c r="K3153" i="21"/>
  <c r="J3153" i="21"/>
  <c r="N3152" i="21"/>
  <c r="O3152" i="21"/>
  <c r="Q3152" i="21"/>
  <c r="P3152" i="21"/>
  <c r="F3148" i="21"/>
  <c r="D3149" i="21"/>
  <c r="E3148" i="21"/>
  <c r="H3155" i="21"/>
  <c r="I3154" i="21"/>
  <c r="M3154" i="21"/>
  <c r="L3154" i="21"/>
  <c r="K3154" i="21"/>
  <c r="J3154" i="21"/>
  <c r="Q3153" i="21"/>
  <c r="P3153" i="21"/>
  <c r="O3153" i="21"/>
  <c r="N3153" i="21"/>
  <c r="D3150" i="21"/>
  <c r="E3149" i="21"/>
  <c r="F3149" i="21"/>
  <c r="H3156" i="21"/>
  <c r="J3155" i="21"/>
  <c r="I3155" i="21"/>
  <c r="K3155" i="21"/>
  <c r="M3155" i="21"/>
  <c r="L3155" i="21"/>
  <c r="N3154" i="21"/>
  <c r="P3154" i="21"/>
  <c r="O3154" i="21"/>
  <c r="Q3154" i="21"/>
  <c r="F3150" i="21"/>
  <c r="D3151" i="21"/>
  <c r="E3150" i="21"/>
  <c r="M3156" i="21"/>
  <c r="I3156" i="21"/>
  <c r="H3157" i="21"/>
  <c r="J3156" i="21"/>
  <c r="L3156" i="21"/>
  <c r="K3156" i="21"/>
  <c r="O3155" i="21"/>
  <c r="P3155" i="21"/>
  <c r="Q3155" i="21"/>
  <c r="N3155" i="21"/>
  <c r="F3151" i="21"/>
  <c r="D3152" i="21"/>
  <c r="E3151" i="21"/>
  <c r="N3156" i="21"/>
  <c r="P3156" i="21"/>
  <c r="Q3156" i="21"/>
  <c r="O3156" i="21"/>
  <c r="K3157" i="21"/>
  <c r="I3157" i="21"/>
  <c r="M3157" i="21"/>
  <c r="L3157" i="21"/>
  <c r="H3158" i="21"/>
  <c r="J3157" i="21"/>
  <c r="D3153" i="21"/>
  <c r="F3152" i="21"/>
  <c r="E3152" i="21"/>
  <c r="Q3157" i="21"/>
  <c r="P3157" i="21"/>
  <c r="O3157" i="21"/>
  <c r="N3157" i="21"/>
  <c r="M3158" i="21"/>
  <c r="J3158" i="21"/>
  <c r="L3158" i="21"/>
  <c r="K3158" i="21"/>
  <c r="I3158" i="21"/>
  <c r="H3159" i="21"/>
  <c r="F3153" i="21"/>
  <c r="D3154" i="21"/>
  <c r="E3153" i="21"/>
  <c r="N3158" i="21"/>
  <c r="P3158" i="21"/>
  <c r="O3158" i="21"/>
  <c r="Q3158" i="21"/>
  <c r="L3159" i="21"/>
  <c r="M3159" i="21"/>
  <c r="H3160" i="21"/>
  <c r="I3159" i="21"/>
  <c r="K3159" i="21"/>
  <c r="J3159" i="21"/>
  <c r="D3155" i="21"/>
  <c r="F3154" i="21"/>
  <c r="E3154" i="21"/>
  <c r="I3160" i="21"/>
  <c r="H3161" i="21"/>
  <c r="L3160" i="21"/>
  <c r="M3160" i="21"/>
  <c r="J3160" i="21"/>
  <c r="K3160" i="21"/>
  <c r="P3159" i="21"/>
  <c r="Q3159" i="21"/>
  <c r="O3159" i="21"/>
  <c r="N3159" i="21"/>
  <c r="F3155" i="21"/>
  <c r="D3156" i="21"/>
  <c r="E3155" i="21"/>
  <c r="N3160" i="21"/>
  <c r="Q3160" i="21"/>
  <c r="P3160" i="21"/>
  <c r="O3160" i="21"/>
  <c r="I3161" i="21"/>
  <c r="L3161" i="21"/>
  <c r="H3162" i="21"/>
  <c r="K3161" i="21"/>
  <c r="M3161" i="21"/>
  <c r="J3161" i="21"/>
  <c r="D3157" i="21"/>
  <c r="E3156" i="21"/>
  <c r="F3156" i="21"/>
  <c r="P3161" i="21"/>
  <c r="Q3161" i="21"/>
  <c r="O3161" i="21"/>
  <c r="N3161" i="21"/>
  <c r="H3163" i="21"/>
  <c r="J3162" i="21"/>
  <c r="I3162" i="21"/>
  <c r="K3162" i="21"/>
  <c r="M3162" i="21"/>
  <c r="L3162" i="21"/>
  <c r="E3157" i="21"/>
  <c r="F3157" i="21"/>
  <c r="D3158" i="21"/>
  <c r="H3164" i="21"/>
  <c r="J3163" i="21"/>
  <c r="M3163" i="21"/>
  <c r="I3163" i="21"/>
  <c r="L3163" i="21"/>
  <c r="K3163" i="21"/>
  <c r="N3162" i="21"/>
  <c r="P3162" i="21"/>
  <c r="Q3162" i="21"/>
  <c r="O3162" i="21"/>
  <c r="E3158" i="21"/>
  <c r="D3159" i="21"/>
  <c r="F3158" i="21"/>
  <c r="K3164" i="21"/>
  <c r="H3165" i="21"/>
  <c r="L3164" i="21"/>
  <c r="M3164" i="21"/>
  <c r="I3164" i="21"/>
  <c r="J3164" i="21"/>
  <c r="Q3163" i="21"/>
  <c r="O3163" i="21"/>
  <c r="P3163" i="21"/>
  <c r="N3163" i="21"/>
  <c r="F3159" i="21"/>
  <c r="E3159" i="21"/>
  <c r="D3160" i="21"/>
  <c r="L3165" i="21"/>
  <c r="J3165" i="21"/>
  <c r="K3165" i="21"/>
  <c r="M3165" i="21"/>
  <c r="I3165" i="21"/>
  <c r="H3166" i="21"/>
  <c r="N3164" i="21"/>
  <c r="Q3164" i="21"/>
  <c r="O3164" i="21"/>
  <c r="P3164" i="21"/>
  <c r="F3160" i="21"/>
  <c r="D3161" i="21"/>
  <c r="E3160" i="21"/>
  <c r="Q3165" i="21"/>
  <c r="P3165" i="21"/>
  <c r="O3165" i="21"/>
  <c r="N3165" i="21"/>
  <c r="M3166" i="21"/>
  <c r="J3166" i="21"/>
  <c r="H3167" i="21"/>
  <c r="L3166" i="21"/>
  <c r="K3166" i="21"/>
  <c r="I3166" i="21"/>
  <c r="F3161" i="21"/>
  <c r="D3162" i="21"/>
  <c r="E3161" i="21"/>
  <c r="M3167" i="21"/>
  <c r="L3167" i="21"/>
  <c r="H3168" i="21"/>
  <c r="K3167" i="21"/>
  <c r="J3167" i="21"/>
  <c r="I3167" i="21"/>
  <c r="N3166" i="21"/>
  <c r="Q3166" i="21"/>
  <c r="O3166" i="21"/>
  <c r="P3166" i="21"/>
  <c r="E3162" i="21"/>
  <c r="D3163" i="21"/>
  <c r="F3162" i="21"/>
  <c r="K3168" i="21"/>
  <c r="M3168" i="21"/>
  <c r="I3168" i="21"/>
  <c r="H3169" i="21"/>
  <c r="J3168" i="21"/>
  <c r="L3168" i="21"/>
  <c r="Q3167" i="21"/>
  <c r="P3167" i="21"/>
  <c r="O3167" i="21"/>
  <c r="N3167" i="21"/>
  <c r="E3163" i="21"/>
  <c r="D3164" i="21"/>
  <c r="F3163" i="21"/>
  <c r="N3168" i="21"/>
  <c r="P3168" i="21"/>
  <c r="Q3168" i="21"/>
  <c r="O3168" i="21"/>
  <c r="J3169" i="21"/>
  <c r="M3169" i="21"/>
  <c r="H3170" i="21"/>
  <c r="L3169" i="21"/>
  <c r="I3169" i="21"/>
  <c r="K3169" i="21"/>
  <c r="D3165" i="21"/>
  <c r="E3164" i="21"/>
  <c r="F3164" i="21"/>
  <c r="K3170" i="21"/>
  <c r="I3170" i="21"/>
  <c r="H3171" i="21"/>
  <c r="M3170" i="21"/>
  <c r="L3170" i="21"/>
  <c r="J3170" i="21"/>
  <c r="P3169" i="21"/>
  <c r="O3169" i="21"/>
  <c r="Q3169" i="21"/>
  <c r="N3169" i="21"/>
  <c r="D3166" i="21"/>
  <c r="F3165" i="21"/>
  <c r="E3165" i="21"/>
  <c r="N3170" i="21"/>
  <c r="O3170" i="21"/>
  <c r="Q3170" i="21"/>
  <c r="P3170" i="21"/>
  <c r="K3171" i="21"/>
  <c r="L3171" i="21"/>
  <c r="I3171" i="21"/>
  <c r="M3171" i="21"/>
  <c r="H3172" i="21"/>
  <c r="J3171" i="21"/>
  <c r="E3166" i="21"/>
  <c r="D3167" i="21"/>
  <c r="F3166" i="21"/>
  <c r="P3171" i="21"/>
  <c r="Q3171" i="21"/>
  <c r="O3171" i="21"/>
  <c r="N3171" i="21"/>
  <c r="K3172" i="21"/>
  <c r="L3172" i="21"/>
  <c r="M3172" i="21"/>
  <c r="J3172" i="21"/>
  <c r="I3172" i="21"/>
  <c r="H3173" i="21"/>
  <c r="F3167" i="21"/>
  <c r="D3168" i="21"/>
  <c r="E3167" i="21"/>
  <c r="N3172" i="21"/>
  <c r="O3172" i="21"/>
  <c r="Q3172" i="21"/>
  <c r="P3172" i="21"/>
  <c r="J3173" i="21"/>
  <c r="I3173" i="21"/>
  <c r="H3174" i="21"/>
  <c r="L3173" i="21"/>
  <c r="M3173" i="21"/>
  <c r="K3173" i="21"/>
  <c r="F3168" i="21"/>
  <c r="E3168" i="21"/>
  <c r="D3169" i="21"/>
  <c r="O3173" i="21"/>
  <c r="P3173" i="21"/>
  <c r="Q3173" i="21"/>
  <c r="N3173" i="21"/>
  <c r="I3174" i="21"/>
  <c r="M3174" i="21"/>
  <c r="J3174" i="21"/>
  <c r="H3175" i="21"/>
  <c r="L3174" i="21"/>
  <c r="K3174" i="21"/>
  <c r="D3170" i="21"/>
  <c r="F3169" i="21"/>
  <c r="E3169" i="21"/>
  <c r="N3174" i="21"/>
  <c r="P3174" i="21"/>
  <c r="Q3174" i="21"/>
  <c r="O3174" i="21"/>
  <c r="K3175" i="21"/>
  <c r="J3175" i="21"/>
  <c r="L3175" i="21"/>
  <c r="H3176" i="21"/>
  <c r="I3175" i="21"/>
  <c r="M3175" i="21"/>
  <c r="E3170" i="21"/>
  <c r="D3171" i="21"/>
  <c r="F3170" i="21"/>
  <c r="J3176" i="21"/>
  <c r="M3176" i="21"/>
  <c r="L3176" i="21"/>
  <c r="K3176" i="21"/>
  <c r="I3176" i="21"/>
  <c r="H3177" i="21"/>
  <c r="O3175" i="21"/>
  <c r="Q3175" i="21"/>
  <c r="P3175" i="21"/>
  <c r="N3175" i="21"/>
  <c r="F3171" i="21"/>
  <c r="D3172" i="21"/>
  <c r="E3171" i="21"/>
  <c r="N3176" i="21"/>
  <c r="Q3176" i="21"/>
  <c r="O3176" i="21"/>
  <c r="P3176" i="21"/>
  <c r="H3178" i="21"/>
  <c r="J3177" i="21"/>
  <c r="K3177" i="21"/>
  <c r="M3177" i="21"/>
  <c r="I3177" i="21"/>
  <c r="L3177" i="21"/>
  <c r="D3173" i="21"/>
  <c r="E3172" i="21"/>
  <c r="F3172" i="21"/>
  <c r="J3178" i="21"/>
  <c r="H3179" i="21"/>
  <c r="M3178" i="21"/>
  <c r="L3178" i="21"/>
  <c r="I3178" i="21"/>
  <c r="K3178" i="21"/>
  <c r="P3177" i="21"/>
  <c r="Q3177" i="21"/>
  <c r="O3177" i="21"/>
  <c r="N3177" i="21"/>
  <c r="E3173" i="21"/>
  <c r="F3173" i="21"/>
  <c r="D3174" i="21"/>
  <c r="M3179" i="21"/>
  <c r="H3180" i="21"/>
  <c r="L3179" i="21"/>
  <c r="K3179" i="21"/>
  <c r="J3179" i="21"/>
  <c r="I3179" i="21"/>
  <c r="N3178" i="21"/>
  <c r="Q3178" i="21"/>
  <c r="O3178" i="21"/>
  <c r="P3178" i="21"/>
  <c r="E3174" i="21"/>
  <c r="D3175" i="21"/>
  <c r="F3174" i="21"/>
  <c r="I3180" i="21"/>
  <c r="K3180" i="21"/>
  <c r="M3180" i="21"/>
  <c r="H3181" i="21"/>
  <c r="L3180" i="21"/>
  <c r="J3180" i="21"/>
  <c r="P3179" i="21"/>
  <c r="O3179" i="21"/>
  <c r="Q3179" i="21"/>
  <c r="N3179" i="21"/>
  <c r="F3175" i="21"/>
  <c r="E3175" i="21"/>
  <c r="D3176" i="21"/>
  <c r="N3180" i="21"/>
  <c r="P3180" i="21"/>
  <c r="O3180" i="21"/>
  <c r="Q3180" i="21"/>
  <c r="J3181" i="21"/>
  <c r="I3181" i="21"/>
  <c r="L3181" i="21"/>
  <c r="M3181" i="21"/>
  <c r="K3181" i="21"/>
  <c r="H3182" i="21"/>
  <c r="F3176" i="21"/>
  <c r="D3177" i="21"/>
  <c r="E3176" i="21"/>
  <c r="Q3181" i="21"/>
  <c r="O3181" i="21"/>
  <c r="P3181" i="21"/>
  <c r="N3181" i="21"/>
  <c r="I3182" i="21"/>
  <c r="K3182" i="21"/>
  <c r="M3182" i="21"/>
  <c r="J3182" i="21"/>
  <c r="H3183" i="21"/>
  <c r="L3182" i="21"/>
  <c r="F3177" i="21"/>
  <c r="E3177" i="21"/>
  <c r="D3178" i="21"/>
  <c r="N3182" i="21"/>
  <c r="P3182" i="21"/>
  <c r="Q3182" i="21"/>
  <c r="O3182" i="21"/>
  <c r="H3184" i="21"/>
  <c r="L3183" i="21"/>
  <c r="I3183" i="21"/>
  <c r="K3183" i="21"/>
  <c r="M3183" i="21"/>
  <c r="J3183" i="21"/>
  <c r="F3178" i="21"/>
  <c r="D3179" i="21"/>
  <c r="E3178" i="21"/>
  <c r="I3184" i="21"/>
  <c r="L3184" i="21"/>
  <c r="H3185" i="21"/>
  <c r="M3184" i="21"/>
  <c r="K3184" i="21"/>
  <c r="J3184" i="21"/>
  <c r="P3183" i="21"/>
  <c r="O3183" i="21"/>
  <c r="Q3183" i="21"/>
  <c r="N3183" i="21"/>
  <c r="E3179" i="21"/>
  <c r="F3179" i="21"/>
  <c r="D3180" i="21"/>
  <c r="N3184" i="21"/>
  <c r="O3184" i="21"/>
  <c r="P3184" i="21"/>
  <c r="Q3184" i="21"/>
  <c r="M3185" i="21"/>
  <c r="L3185" i="21"/>
  <c r="J3185" i="21"/>
  <c r="H3186" i="21"/>
  <c r="K3185" i="21"/>
  <c r="I3185" i="21"/>
  <c r="D3181" i="21"/>
  <c r="E3180" i="21"/>
  <c r="F3180" i="21"/>
  <c r="L3186" i="21"/>
  <c r="I3186" i="21"/>
  <c r="J3186" i="21"/>
  <c r="K3186" i="21"/>
  <c r="M3186" i="21"/>
  <c r="H3187" i="21"/>
  <c r="P3185" i="21"/>
  <c r="O3185" i="21"/>
  <c r="Q3185" i="21"/>
  <c r="N3185" i="21"/>
  <c r="E3181" i="21"/>
  <c r="D3182" i="21"/>
  <c r="F3181" i="21"/>
  <c r="N3186" i="21"/>
  <c r="P3186" i="21"/>
  <c r="O3186" i="21"/>
  <c r="Q3186" i="21"/>
  <c r="K3187" i="21"/>
  <c r="I3187" i="21"/>
  <c r="J3187" i="21"/>
  <c r="L3187" i="21"/>
  <c r="H3188" i="21"/>
  <c r="M3187" i="21"/>
  <c r="E3182" i="21"/>
  <c r="F3182" i="21"/>
  <c r="D3183" i="21"/>
  <c r="Q3187" i="21"/>
  <c r="O3187" i="21"/>
  <c r="P3187" i="21"/>
  <c r="N3187" i="21"/>
  <c r="L3188" i="21"/>
  <c r="K3188" i="21"/>
  <c r="H3189" i="21"/>
  <c r="M3188" i="21"/>
  <c r="I3188" i="21"/>
  <c r="J3188" i="21"/>
  <c r="F3183" i="21"/>
  <c r="E3183" i="21"/>
  <c r="D3184" i="21"/>
  <c r="J3189" i="21"/>
  <c r="L3189" i="21"/>
  <c r="H3190" i="21"/>
  <c r="I3189" i="21"/>
  <c r="K3189" i="21"/>
  <c r="M3189" i="21"/>
  <c r="N3188" i="21"/>
  <c r="P3188" i="21"/>
  <c r="O3188" i="21"/>
  <c r="Q3188" i="21"/>
  <c r="E3184" i="21"/>
  <c r="D3185" i="21"/>
  <c r="F3184" i="21"/>
  <c r="J3190" i="21"/>
  <c r="I3190" i="21"/>
  <c r="M3190" i="21"/>
  <c r="L3190" i="21"/>
  <c r="K3190" i="21"/>
  <c r="H3191" i="21"/>
  <c r="P3189" i="21"/>
  <c r="Q3189" i="21"/>
  <c r="O3189" i="21"/>
  <c r="N3189" i="21"/>
  <c r="D3186" i="21"/>
  <c r="E3185" i="21"/>
  <c r="F3185" i="21"/>
  <c r="N3190" i="21"/>
  <c r="O3190" i="21"/>
  <c r="Q3190" i="21"/>
  <c r="P3190" i="21"/>
  <c r="L3191" i="21"/>
  <c r="I3191" i="21"/>
  <c r="H3192" i="21"/>
  <c r="J3191" i="21"/>
  <c r="K3191" i="21"/>
  <c r="M3191" i="21"/>
  <c r="D3187" i="21"/>
  <c r="E3186" i="21"/>
  <c r="F3186" i="21"/>
  <c r="O3191" i="21"/>
  <c r="P3191" i="21"/>
  <c r="Q3191" i="21"/>
  <c r="N3191" i="21"/>
  <c r="L3192" i="21"/>
  <c r="J3192" i="21"/>
  <c r="H3193" i="21"/>
  <c r="K3192" i="21"/>
  <c r="I3192" i="21"/>
  <c r="M3192" i="21"/>
  <c r="F3187" i="21"/>
  <c r="E3187" i="21"/>
  <c r="D3188" i="21"/>
  <c r="H3194" i="21"/>
  <c r="K3193" i="21"/>
  <c r="I3193" i="21"/>
  <c r="J3193" i="21"/>
  <c r="L3193" i="21"/>
  <c r="M3193" i="21"/>
  <c r="N3192" i="21"/>
  <c r="P3192" i="21"/>
  <c r="O3192" i="21"/>
  <c r="Q3192" i="21"/>
  <c r="E3188" i="21"/>
  <c r="F3188" i="21"/>
  <c r="D3189" i="21"/>
  <c r="J3194" i="21"/>
  <c r="H3195" i="21"/>
  <c r="I3194" i="21"/>
  <c r="M3194" i="21"/>
  <c r="L3194" i="21"/>
  <c r="K3194" i="21"/>
  <c r="P3193" i="21"/>
  <c r="Q3193" i="21"/>
  <c r="O3193" i="21"/>
  <c r="N3193" i="21"/>
  <c r="E3189" i="21"/>
  <c r="D3190" i="21"/>
  <c r="F3189" i="21"/>
  <c r="J3195" i="21"/>
  <c r="M3195" i="21"/>
  <c r="H3196" i="21"/>
  <c r="L3195" i="21"/>
  <c r="I3195" i="21"/>
  <c r="K3195" i="21"/>
  <c r="N3194" i="21"/>
  <c r="P3194" i="21"/>
  <c r="O3194" i="21"/>
  <c r="Q3194" i="21"/>
  <c r="E3190" i="21"/>
  <c r="D3191" i="21"/>
  <c r="F3190" i="21"/>
  <c r="L3196" i="21"/>
  <c r="K3196" i="21"/>
  <c r="M3196" i="21"/>
  <c r="H3197" i="21"/>
  <c r="I3196" i="21"/>
  <c r="J3196" i="21"/>
  <c r="P3195" i="21"/>
  <c r="O3195" i="21"/>
  <c r="Q3195" i="21"/>
  <c r="N3195" i="21"/>
  <c r="F3191" i="21"/>
  <c r="E3191" i="21"/>
  <c r="D3192" i="21"/>
  <c r="M3197" i="21"/>
  <c r="L3197" i="21"/>
  <c r="H3198" i="21"/>
  <c r="J3197" i="21"/>
  <c r="K3197" i="21"/>
  <c r="I3197" i="21"/>
  <c r="N3196" i="21"/>
  <c r="O3196" i="21"/>
  <c r="Q3196" i="21"/>
  <c r="P3196" i="21"/>
  <c r="F3192" i="21"/>
  <c r="D3193" i="21"/>
  <c r="E3192" i="21"/>
  <c r="H3199" i="21"/>
  <c r="K3198" i="21"/>
  <c r="M3198" i="21"/>
  <c r="J3198" i="21"/>
  <c r="L3198" i="21"/>
  <c r="I3198" i="21"/>
  <c r="Q3197" i="21"/>
  <c r="P3197" i="21"/>
  <c r="O3197" i="21"/>
  <c r="N3197" i="21"/>
  <c r="E3193" i="21"/>
  <c r="F3193" i="21"/>
  <c r="D3194" i="21"/>
  <c r="M3199" i="21"/>
  <c r="H3200" i="21"/>
  <c r="K3199" i="21"/>
  <c r="I3199" i="21"/>
  <c r="L3199" i="21"/>
  <c r="J3199" i="21"/>
  <c r="N3198" i="21"/>
  <c r="P3198" i="21"/>
  <c r="O3198" i="21"/>
  <c r="Q3198" i="21"/>
  <c r="D3195" i="21"/>
  <c r="F3194" i="21"/>
  <c r="E3194" i="21"/>
  <c r="K3200" i="21"/>
  <c r="J3200" i="21"/>
  <c r="H3201" i="21"/>
  <c r="M3200" i="21"/>
  <c r="I3200" i="21"/>
  <c r="L3200" i="21"/>
  <c r="Q3199" i="21"/>
  <c r="P3199" i="21"/>
  <c r="O3199" i="21"/>
  <c r="N3199" i="21"/>
  <c r="F3195" i="21"/>
  <c r="E3195" i="21"/>
  <c r="D3196" i="21"/>
  <c r="J3201" i="21"/>
  <c r="I3201" i="21"/>
  <c r="K3201" i="21"/>
  <c r="L3201" i="21"/>
  <c r="H3202" i="21"/>
  <c r="M3201" i="21"/>
  <c r="N3200" i="21"/>
  <c r="Q3200" i="21"/>
  <c r="O3200" i="21"/>
  <c r="P3200" i="21"/>
  <c r="E3196" i="21"/>
  <c r="F3196" i="21"/>
  <c r="D3197" i="21"/>
  <c r="P3201" i="21"/>
  <c r="O3201" i="21"/>
  <c r="Q3201" i="21"/>
  <c r="N3201" i="21"/>
  <c r="I3202" i="21"/>
  <c r="M3202" i="21"/>
  <c r="J3202" i="21"/>
  <c r="H3203" i="21"/>
  <c r="L3202" i="21"/>
  <c r="K3202" i="21"/>
  <c r="E3197" i="21"/>
  <c r="F3197" i="21"/>
  <c r="D3198" i="21"/>
  <c r="N3202" i="21"/>
  <c r="P3202" i="21"/>
  <c r="Q3202" i="21"/>
  <c r="O3202" i="21"/>
  <c r="M3203" i="21"/>
  <c r="H3204" i="21"/>
  <c r="J3203" i="21"/>
  <c r="K3203" i="21"/>
  <c r="I3203" i="21"/>
  <c r="L3203" i="21"/>
  <c r="D3199" i="21"/>
  <c r="E3198" i="21"/>
  <c r="F3198" i="21"/>
  <c r="K3204" i="21"/>
  <c r="M3204" i="21"/>
  <c r="I3204" i="21"/>
  <c r="J3204" i="21"/>
  <c r="L3204" i="21"/>
  <c r="H3205" i="21"/>
  <c r="P3203" i="21"/>
  <c r="O3203" i="21"/>
  <c r="Q3203" i="21"/>
  <c r="N3203" i="21"/>
  <c r="F3199" i="21"/>
  <c r="D3200" i="21"/>
  <c r="E3199" i="21"/>
  <c r="N3204" i="21"/>
  <c r="O3204" i="21"/>
  <c r="Q3204" i="21"/>
  <c r="P3204" i="21"/>
  <c r="J3205" i="21"/>
  <c r="I3205" i="21"/>
  <c r="K3205" i="21"/>
  <c r="L3205" i="21"/>
  <c r="M3205" i="21"/>
  <c r="H3206" i="21"/>
  <c r="D3201" i="21"/>
  <c r="F3200" i="21"/>
  <c r="E3200" i="21"/>
  <c r="Q3205" i="21"/>
  <c r="O3205" i="21"/>
  <c r="P3205" i="21"/>
  <c r="N3205" i="21"/>
  <c r="J3206" i="21"/>
  <c r="L3206" i="21"/>
  <c r="I3206" i="21"/>
  <c r="H3207" i="21"/>
  <c r="M3206" i="21"/>
  <c r="K3206" i="21"/>
  <c r="D3202" i="21"/>
  <c r="E3201" i="21"/>
  <c r="F3201" i="21"/>
  <c r="N3206" i="21"/>
  <c r="O3206" i="21"/>
  <c r="Q3206" i="21"/>
  <c r="P3206" i="21"/>
  <c r="J3207" i="21"/>
  <c r="H3208" i="21"/>
  <c r="I3207" i="21"/>
  <c r="K3207" i="21"/>
  <c r="M3207" i="21"/>
  <c r="L3207" i="21"/>
  <c r="F3202" i="21"/>
  <c r="E3202" i="21"/>
  <c r="D3203" i="21"/>
  <c r="K3208" i="21"/>
  <c r="H3209" i="21"/>
  <c r="I3208" i="21"/>
  <c r="L3208" i="21"/>
  <c r="M3208" i="21"/>
  <c r="J3208" i="21"/>
  <c r="P3207" i="21"/>
  <c r="O3207" i="21"/>
  <c r="Q3207" i="21"/>
  <c r="N3207" i="21"/>
  <c r="D3204" i="21"/>
  <c r="E3203" i="21"/>
  <c r="F3203" i="21"/>
  <c r="M3209" i="21"/>
  <c r="I3209" i="21"/>
  <c r="L3209" i="21"/>
  <c r="J3209" i="21"/>
  <c r="H3210" i="21"/>
  <c r="K3209" i="21"/>
  <c r="N3208" i="21"/>
  <c r="O3208" i="21"/>
  <c r="P3208" i="21"/>
  <c r="Q3208" i="21"/>
  <c r="E3204" i="21"/>
  <c r="F3204" i="21"/>
  <c r="D3205" i="21"/>
  <c r="Q3209" i="21"/>
  <c r="P3209" i="21"/>
  <c r="O3209" i="21"/>
  <c r="N3209" i="21"/>
  <c r="M3210" i="21"/>
  <c r="J3210" i="21"/>
  <c r="H3211" i="21"/>
  <c r="L3210" i="21"/>
  <c r="K3210" i="21"/>
  <c r="I3210" i="21"/>
  <c r="D3206" i="21"/>
  <c r="E3205" i="21"/>
  <c r="F3205" i="21"/>
  <c r="I3211" i="21"/>
  <c r="L3211" i="21"/>
  <c r="H3212" i="21"/>
  <c r="J3211" i="21"/>
  <c r="K3211" i="21"/>
  <c r="M3211" i="21"/>
  <c r="N3210" i="21"/>
  <c r="O3210" i="21"/>
  <c r="Q3210" i="21"/>
  <c r="P3210" i="21"/>
  <c r="F3206" i="21"/>
  <c r="E3206" i="21"/>
  <c r="D3207" i="21"/>
  <c r="P3211" i="21"/>
  <c r="Q3211" i="21"/>
  <c r="O3211" i="21"/>
  <c r="N3211" i="21"/>
  <c r="J3212" i="21"/>
  <c r="H3213" i="21"/>
  <c r="L3212" i="21"/>
  <c r="M3212" i="21"/>
  <c r="I3212" i="21"/>
  <c r="K3212" i="21"/>
  <c r="E3207" i="21"/>
  <c r="D3208" i="21"/>
  <c r="F3207" i="21"/>
  <c r="I3213" i="21"/>
  <c r="L3213" i="21"/>
  <c r="M3213" i="21"/>
  <c r="J3213" i="21"/>
  <c r="K3213" i="21"/>
  <c r="H3214" i="21"/>
  <c r="N3212" i="21"/>
  <c r="O3212" i="21"/>
  <c r="P3212" i="21"/>
  <c r="Q3212" i="21"/>
  <c r="E3208" i="21"/>
  <c r="F3208" i="21"/>
  <c r="D3209" i="21"/>
  <c r="P3213" i="21"/>
  <c r="N3213" i="21"/>
  <c r="Q3213" i="21"/>
  <c r="O3213" i="21"/>
  <c r="H3215" i="21"/>
  <c r="K3214" i="21"/>
  <c r="J3214" i="21"/>
  <c r="I3214" i="21"/>
  <c r="M3214" i="21"/>
  <c r="L3214" i="21"/>
  <c r="F3209" i="21"/>
  <c r="D3210" i="21"/>
  <c r="E3209" i="21"/>
  <c r="M3215" i="21"/>
  <c r="L3215" i="21"/>
  <c r="J3215" i="21"/>
  <c r="I3215" i="21"/>
  <c r="H3216" i="21"/>
  <c r="K3215" i="21"/>
  <c r="N3214" i="21"/>
  <c r="O3214" i="21"/>
  <c r="Q3214" i="21"/>
  <c r="P3214" i="21"/>
  <c r="F3210" i="21"/>
  <c r="E3210" i="21"/>
  <c r="D3211" i="21"/>
  <c r="Q3215" i="21"/>
  <c r="P3215" i="21"/>
  <c r="O3215" i="21"/>
  <c r="N3215" i="21"/>
  <c r="I3216" i="21"/>
  <c r="H3217" i="21"/>
  <c r="M3216" i="21"/>
  <c r="K3216" i="21"/>
  <c r="J3216" i="21"/>
  <c r="L3216" i="21"/>
  <c r="D3212" i="21"/>
  <c r="F3211" i="21"/>
  <c r="E3211" i="21"/>
  <c r="N3216" i="21"/>
  <c r="O3216" i="21"/>
  <c r="Q3216" i="21"/>
  <c r="P3216" i="21"/>
  <c r="H3218" i="21"/>
  <c r="J3217" i="21"/>
  <c r="L3217" i="21"/>
  <c r="I3217" i="21"/>
  <c r="M3217" i="21"/>
  <c r="K3217" i="21"/>
  <c r="D3213" i="21"/>
  <c r="F3212" i="21"/>
  <c r="E3212" i="21"/>
  <c r="J3218" i="21"/>
  <c r="L3218" i="21"/>
  <c r="H3219" i="21"/>
  <c r="K3218" i="21"/>
  <c r="I3218" i="21"/>
  <c r="M3218" i="21"/>
  <c r="O3217" i="21"/>
  <c r="P3217" i="21"/>
  <c r="Q3217" i="21"/>
  <c r="N3217" i="21"/>
  <c r="E3213" i="21"/>
  <c r="F3213" i="21"/>
  <c r="D3214" i="21"/>
  <c r="J3219" i="21"/>
  <c r="H3220" i="21"/>
  <c r="K3219" i="21"/>
  <c r="L3219" i="21"/>
  <c r="M3219" i="21"/>
  <c r="I3219" i="21"/>
  <c r="N3218" i="21"/>
  <c r="O3218" i="21"/>
  <c r="P3218" i="21"/>
  <c r="Q3218" i="21"/>
  <c r="F3214" i="21"/>
  <c r="E3214" i="21"/>
  <c r="D3215" i="21"/>
  <c r="J3220" i="21"/>
  <c r="L3220" i="21"/>
  <c r="K3220" i="21"/>
  <c r="I3220" i="21"/>
  <c r="M3220" i="21"/>
  <c r="H3221" i="21"/>
  <c r="O3219" i="21"/>
  <c r="P3219" i="21"/>
  <c r="Q3219" i="21"/>
  <c r="N3219" i="21"/>
  <c r="F3215" i="21"/>
  <c r="E3215" i="21"/>
  <c r="D3216" i="21"/>
  <c r="N3220" i="21"/>
  <c r="P3220" i="21"/>
  <c r="O3220" i="21"/>
  <c r="Q3220" i="21"/>
  <c r="M3221" i="21"/>
  <c r="I3221" i="21"/>
  <c r="K3221" i="21"/>
  <c r="J3221" i="21"/>
  <c r="L3221" i="21"/>
  <c r="H3222" i="21"/>
  <c r="F3216" i="21"/>
  <c r="E3216" i="21"/>
  <c r="D3217" i="21"/>
  <c r="P3221" i="21"/>
  <c r="Q3221" i="21"/>
  <c r="O3221" i="21"/>
  <c r="N3221" i="21"/>
  <c r="K3222" i="21"/>
  <c r="M3222" i="21"/>
  <c r="H3223" i="21"/>
  <c r="I3222" i="21"/>
  <c r="L3222" i="21"/>
  <c r="J3222" i="21"/>
  <c r="E3217" i="21"/>
  <c r="D3218" i="21"/>
  <c r="F3217" i="21"/>
  <c r="M3223" i="21"/>
  <c r="H3224" i="21"/>
  <c r="J3223" i="21"/>
  <c r="L3223" i="21"/>
  <c r="K3223" i="21"/>
  <c r="I3223" i="21"/>
  <c r="N3222" i="21"/>
  <c r="P3222" i="21"/>
  <c r="Q3222" i="21"/>
  <c r="O3222" i="21"/>
  <c r="F3218" i="21"/>
  <c r="D3219" i="21"/>
  <c r="E3218" i="21"/>
  <c r="I3224" i="21"/>
  <c r="M3224" i="21"/>
  <c r="J3224" i="21"/>
  <c r="H3225" i="21"/>
  <c r="K3224" i="21"/>
  <c r="L3224" i="21"/>
  <c r="Q3223" i="21"/>
  <c r="O3223" i="21"/>
  <c r="P3223" i="21"/>
  <c r="N3223" i="21"/>
  <c r="D3220" i="21"/>
  <c r="E3219" i="21"/>
  <c r="F3219" i="21"/>
  <c r="N3224" i="21"/>
  <c r="O3224" i="21"/>
  <c r="P3224" i="21"/>
  <c r="Q3224" i="21"/>
  <c r="L3225" i="21"/>
  <c r="K3225" i="21"/>
  <c r="H3226" i="21"/>
  <c r="M3225" i="21"/>
  <c r="I3225" i="21"/>
  <c r="J3225" i="21"/>
  <c r="D3221" i="21"/>
  <c r="F3220" i="21"/>
  <c r="E3220" i="21"/>
  <c r="H3227" i="21"/>
  <c r="M3226" i="21"/>
  <c r="L3226" i="21"/>
  <c r="I3226" i="21"/>
  <c r="K3226" i="21"/>
  <c r="J3226" i="21"/>
  <c r="N3225" i="21"/>
  <c r="P3225" i="21"/>
  <c r="Q3225" i="21"/>
  <c r="O3225" i="21"/>
  <c r="E3221" i="21"/>
  <c r="F3221" i="21"/>
  <c r="D3222" i="21"/>
  <c r="L3227" i="21"/>
  <c r="H3228" i="21"/>
  <c r="J3227" i="21"/>
  <c r="I3227" i="21"/>
  <c r="K3227" i="21"/>
  <c r="M3227" i="21"/>
  <c r="N3226" i="21"/>
  <c r="P3226" i="21"/>
  <c r="O3226" i="21"/>
  <c r="Q3226" i="21"/>
  <c r="E3222" i="21"/>
  <c r="F3222" i="21"/>
  <c r="D3223" i="21"/>
  <c r="I3228" i="21"/>
  <c r="K3228" i="21"/>
  <c r="J3228" i="21"/>
  <c r="M3228" i="21"/>
  <c r="L3228" i="21"/>
  <c r="H3229" i="21"/>
  <c r="P3227" i="21"/>
  <c r="O3227" i="21"/>
  <c r="Q3227" i="21"/>
  <c r="N3227" i="21"/>
  <c r="E3223" i="21"/>
  <c r="D3224" i="21"/>
  <c r="F3223" i="21"/>
  <c r="N3228" i="21"/>
  <c r="P3228" i="21"/>
  <c r="O3228" i="21"/>
  <c r="Q3228" i="21"/>
  <c r="K3229" i="21"/>
  <c r="M3229" i="21"/>
  <c r="H3230" i="21"/>
  <c r="J3229" i="21"/>
  <c r="I3229" i="21"/>
  <c r="L3229" i="21"/>
  <c r="D3225" i="21"/>
  <c r="F3224" i="21"/>
  <c r="E3224" i="21"/>
  <c r="L3230" i="21"/>
  <c r="M3230" i="21"/>
  <c r="K3230" i="21"/>
  <c r="I3230" i="21"/>
  <c r="H3231" i="21"/>
  <c r="J3230" i="21"/>
  <c r="P3229" i="21"/>
  <c r="N3229" i="21"/>
  <c r="O3229" i="21"/>
  <c r="Q3229" i="21"/>
  <c r="E3225" i="21"/>
  <c r="F3225" i="21"/>
  <c r="D3226" i="21"/>
  <c r="N3230" i="21"/>
  <c r="Q3230" i="21"/>
  <c r="P3230" i="21"/>
  <c r="O3230" i="21"/>
  <c r="H3232" i="21"/>
  <c r="I3231" i="21"/>
  <c r="K3231" i="21"/>
  <c r="J3231" i="21"/>
  <c r="L3231" i="21"/>
  <c r="M3231" i="21"/>
  <c r="D3227" i="21"/>
  <c r="E3226" i="21"/>
  <c r="F3226" i="21"/>
  <c r="K3232" i="21"/>
  <c r="J3232" i="21"/>
  <c r="H3233" i="21"/>
  <c r="I3232" i="21"/>
  <c r="L3232" i="21"/>
  <c r="M3232" i="21"/>
  <c r="Q3231" i="21"/>
  <c r="N3231" i="21"/>
  <c r="P3231" i="21"/>
  <c r="O3231" i="21"/>
  <c r="F3227" i="21"/>
  <c r="D3228" i="21"/>
  <c r="E3227" i="21"/>
  <c r="I3233" i="21"/>
  <c r="H3234" i="21"/>
  <c r="J3233" i="21"/>
  <c r="M3233" i="21"/>
  <c r="L3233" i="21"/>
  <c r="K3233" i="21"/>
  <c r="N3232" i="21"/>
  <c r="Q3232" i="21"/>
  <c r="P3232" i="21"/>
  <c r="O3232" i="21"/>
  <c r="E3228" i="21"/>
  <c r="D3229" i="21"/>
  <c r="F3228" i="21"/>
  <c r="Q3233" i="21"/>
  <c r="O3233" i="21"/>
  <c r="P3233" i="21"/>
  <c r="N3233" i="21"/>
  <c r="L3234" i="21"/>
  <c r="K3234" i="21"/>
  <c r="J3234" i="21"/>
  <c r="I3234" i="21"/>
  <c r="H3235" i="21"/>
  <c r="M3234" i="21"/>
  <c r="F3229" i="21"/>
  <c r="E3229" i="21"/>
  <c r="D3230" i="21"/>
  <c r="N3234" i="21"/>
  <c r="O3234" i="21"/>
  <c r="Q3234" i="21"/>
  <c r="P3234" i="21"/>
  <c r="H3236" i="21"/>
  <c r="M3235" i="21"/>
  <c r="J3235" i="21"/>
  <c r="I3235" i="21"/>
  <c r="L3235" i="21"/>
  <c r="K3235" i="21"/>
  <c r="D3231" i="21"/>
  <c r="E3230" i="21"/>
  <c r="F3230" i="21"/>
  <c r="I3236" i="21"/>
  <c r="H3237" i="21"/>
  <c r="M3236" i="21"/>
  <c r="J3236" i="21"/>
  <c r="K3236" i="21"/>
  <c r="L3236" i="21"/>
  <c r="Q3235" i="21"/>
  <c r="P3235" i="21"/>
  <c r="O3235" i="21"/>
  <c r="N3235" i="21"/>
  <c r="F3231" i="21"/>
  <c r="E3231" i="21"/>
  <c r="D3232" i="21"/>
  <c r="N3236" i="21"/>
  <c r="O3236" i="21"/>
  <c r="Q3236" i="21"/>
  <c r="P3236" i="21"/>
  <c r="I3237" i="21"/>
  <c r="H3238" i="21"/>
  <c r="K3237" i="21"/>
  <c r="L3237" i="21"/>
  <c r="J3237" i="21"/>
  <c r="M3237" i="21"/>
  <c r="E3232" i="21"/>
  <c r="F3232" i="21"/>
  <c r="D3233" i="21"/>
  <c r="O3237" i="21"/>
  <c r="Q3237" i="21"/>
  <c r="P3237" i="21"/>
  <c r="N3237" i="21"/>
  <c r="I3238" i="21"/>
  <c r="K3238" i="21"/>
  <c r="J3238" i="21"/>
  <c r="L3238" i="21"/>
  <c r="M3238" i="21"/>
  <c r="H3239" i="21"/>
  <c r="D3234" i="21"/>
  <c r="F3233" i="21"/>
  <c r="E3233" i="21"/>
  <c r="N3238" i="21"/>
  <c r="P3238" i="21"/>
  <c r="Q3238" i="21"/>
  <c r="O3238" i="21"/>
  <c r="H3240" i="21"/>
  <c r="I3239" i="21"/>
  <c r="L3239" i="21"/>
  <c r="J3239" i="21"/>
  <c r="M3239" i="21"/>
  <c r="K3239" i="21"/>
  <c r="F3234" i="21"/>
  <c r="D3235" i="21"/>
  <c r="E3234" i="21"/>
  <c r="J3240" i="21"/>
  <c r="L3240" i="21"/>
  <c r="M3240" i="21"/>
  <c r="K3240" i="21"/>
  <c r="H3241" i="21"/>
  <c r="I3240" i="21"/>
  <c r="Q3239" i="21"/>
  <c r="P3239" i="21"/>
  <c r="N3239" i="21"/>
  <c r="O3239" i="21"/>
  <c r="E3235" i="21"/>
  <c r="F3235" i="21"/>
  <c r="D3236" i="21"/>
  <c r="L3241" i="21"/>
  <c r="K3241" i="21"/>
  <c r="M3241" i="21"/>
  <c r="I3241" i="21"/>
  <c r="H3242" i="21"/>
  <c r="J3241" i="21"/>
  <c r="O3240" i="21"/>
  <c r="P3240" i="21"/>
  <c r="Q3240" i="21"/>
  <c r="N3240" i="21"/>
  <c r="E3236" i="21"/>
  <c r="D3237" i="21"/>
  <c r="F3236" i="21"/>
  <c r="P3241" i="21"/>
  <c r="Q3241" i="21"/>
  <c r="O3241" i="21"/>
  <c r="N3241" i="21"/>
  <c r="J3242" i="21"/>
  <c r="K3242" i="21"/>
  <c r="I3242" i="21"/>
  <c r="L3242" i="21"/>
  <c r="M3242" i="21"/>
  <c r="H3243" i="21"/>
  <c r="E3237" i="21"/>
  <c r="D3238" i="21"/>
  <c r="F3237" i="21"/>
  <c r="O3242" i="21"/>
  <c r="P3242" i="21"/>
  <c r="Q3242" i="21"/>
  <c r="N3242" i="21"/>
  <c r="H3244" i="21"/>
  <c r="I3243" i="21"/>
  <c r="K3243" i="21"/>
  <c r="M3243" i="21"/>
  <c r="L3243" i="21"/>
  <c r="J3243" i="21"/>
  <c r="D3239" i="21"/>
  <c r="E3238" i="21"/>
  <c r="F3238" i="21"/>
  <c r="K3244" i="21"/>
  <c r="H3245" i="21"/>
  <c r="I3244" i="21"/>
  <c r="L3244" i="21"/>
  <c r="J3244" i="21"/>
  <c r="M3244" i="21"/>
  <c r="O3243" i="21"/>
  <c r="P3243" i="21"/>
  <c r="N3243" i="21"/>
  <c r="Q3243" i="21"/>
  <c r="E3239" i="21"/>
  <c r="D3240" i="21"/>
  <c r="F3239" i="21"/>
  <c r="J3245" i="21"/>
  <c r="M3245" i="21"/>
  <c r="H3246" i="21"/>
  <c r="I3245" i="21"/>
  <c r="L3245" i="21"/>
  <c r="K3245" i="21"/>
  <c r="P3244" i="21"/>
  <c r="O3244" i="21"/>
  <c r="N3244" i="21"/>
  <c r="Q3244" i="21"/>
  <c r="E3240" i="21"/>
  <c r="F3240" i="21"/>
  <c r="D3241" i="21"/>
  <c r="J3246" i="21"/>
  <c r="M3246" i="21"/>
  <c r="I3246" i="21"/>
  <c r="H3247" i="21"/>
  <c r="K3246" i="21"/>
  <c r="L3246" i="21"/>
  <c r="P3245" i="21"/>
  <c r="O3245" i="21"/>
  <c r="Q3245" i="21"/>
  <c r="N3245" i="21"/>
  <c r="D3242" i="21"/>
  <c r="E3241" i="21"/>
  <c r="F3241" i="21"/>
  <c r="P3246" i="21"/>
  <c r="N3246" i="21"/>
  <c r="Q3246" i="21"/>
  <c r="O3246" i="21"/>
  <c r="M3247" i="21"/>
  <c r="I3247" i="21"/>
  <c r="K3247" i="21"/>
  <c r="H3248" i="21"/>
  <c r="J3247" i="21"/>
  <c r="L3247" i="21"/>
  <c r="F3242" i="21"/>
  <c r="D3243" i="21"/>
  <c r="E3242" i="21"/>
  <c r="P3247" i="21"/>
  <c r="Q3247" i="21"/>
  <c r="O3247" i="21"/>
  <c r="N3247" i="21"/>
  <c r="I3248" i="21"/>
  <c r="M3248" i="21"/>
  <c r="H3249" i="21"/>
  <c r="L3248" i="21"/>
  <c r="J3248" i="21"/>
  <c r="K3248" i="21"/>
  <c r="F3243" i="21"/>
  <c r="E3243" i="21"/>
  <c r="D3244" i="21"/>
  <c r="O3248" i="21"/>
  <c r="P3248" i="21"/>
  <c r="N3248" i="21"/>
  <c r="Q3248" i="21"/>
  <c r="J3249" i="21"/>
  <c r="I3249" i="21"/>
  <c r="L3249" i="21"/>
  <c r="M3249" i="21"/>
  <c r="H3250" i="21"/>
  <c r="K3249" i="21"/>
  <c r="E3244" i="21"/>
  <c r="F3244" i="21"/>
  <c r="D3245" i="21"/>
  <c r="O3249" i="21"/>
  <c r="P3249" i="21"/>
  <c r="Q3249" i="21"/>
  <c r="N3249" i="21"/>
  <c r="K3250" i="21"/>
  <c r="L3250" i="21"/>
  <c r="I3250" i="21"/>
  <c r="M3250" i="21"/>
  <c r="H3251" i="21"/>
  <c r="J3250" i="21"/>
  <c r="F3245" i="21"/>
  <c r="D3246" i="21"/>
  <c r="E3245" i="21"/>
  <c r="O3250" i="21"/>
  <c r="Q3250" i="21"/>
  <c r="P3250" i="21"/>
  <c r="N3250" i="21"/>
  <c r="L3251" i="21"/>
  <c r="H3252" i="21"/>
  <c r="I3251" i="21"/>
  <c r="J3251" i="21"/>
  <c r="M3251" i="21"/>
  <c r="K3251" i="21"/>
  <c r="F3246" i="21"/>
  <c r="E3246" i="21"/>
  <c r="D3247" i="21"/>
  <c r="L3252" i="21"/>
  <c r="I3252" i="21"/>
  <c r="M3252" i="21"/>
  <c r="J3252" i="21"/>
  <c r="K3252" i="21"/>
  <c r="H3253" i="21"/>
  <c r="O3251" i="21"/>
  <c r="Q3251" i="21"/>
  <c r="P3251" i="21"/>
  <c r="N3251" i="21"/>
  <c r="F3247" i="21"/>
  <c r="D3248" i="21"/>
  <c r="E3247" i="21"/>
  <c r="P3252" i="21"/>
  <c r="O3252" i="21"/>
  <c r="Q3252" i="21"/>
  <c r="N3252" i="21"/>
  <c r="M3253" i="21"/>
  <c r="K3253" i="21"/>
  <c r="L3253" i="21"/>
  <c r="J3253" i="21"/>
  <c r="H3254" i="21"/>
  <c r="I3253" i="21"/>
  <c r="E3248" i="21"/>
  <c r="F3248" i="21"/>
  <c r="D3249" i="21"/>
  <c r="L3254" i="21"/>
  <c r="K3254" i="21"/>
  <c r="H3255" i="21"/>
  <c r="I3254" i="21"/>
  <c r="J3254" i="21"/>
  <c r="M3254" i="21"/>
  <c r="P3253" i="21"/>
  <c r="O3253" i="21"/>
  <c r="Q3253" i="21"/>
  <c r="N3253" i="21"/>
  <c r="E3249" i="21"/>
  <c r="F3249" i="21"/>
  <c r="D3250" i="21"/>
  <c r="L3255" i="21"/>
  <c r="K3255" i="21"/>
  <c r="M3255" i="21"/>
  <c r="H3256" i="21"/>
  <c r="I3255" i="21"/>
  <c r="J3255" i="21"/>
  <c r="O3254" i="21"/>
  <c r="N3254" i="21"/>
  <c r="P3254" i="21"/>
  <c r="Q3254" i="21"/>
  <c r="F3250" i="21"/>
  <c r="E3250" i="21"/>
  <c r="D3251" i="21"/>
  <c r="H3257" i="21"/>
  <c r="K3256" i="21"/>
  <c r="L3256" i="21"/>
  <c r="J3256" i="21"/>
  <c r="I3256" i="21"/>
  <c r="M3256" i="21"/>
  <c r="O3255" i="21"/>
  <c r="N3255" i="21"/>
  <c r="Q3255" i="21"/>
  <c r="P3255" i="21"/>
  <c r="F3251" i="21"/>
  <c r="E3251" i="21"/>
  <c r="D3252" i="21"/>
  <c r="L3257" i="21"/>
  <c r="H3258" i="21"/>
  <c r="J3257" i="21"/>
  <c r="I3257" i="21"/>
  <c r="K3257" i="21"/>
  <c r="M3257" i="21"/>
  <c r="N3256" i="21"/>
  <c r="O3256" i="21"/>
  <c r="P3256" i="21"/>
  <c r="Q3256" i="21"/>
  <c r="F3252" i="21"/>
  <c r="E3252" i="21"/>
  <c r="D3253" i="21"/>
  <c r="J3258" i="21"/>
  <c r="I3258" i="21"/>
  <c r="H3259" i="21"/>
  <c r="M3258" i="21"/>
  <c r="L3258" i="21"/>
  <c r="K3258" i="21"/>
  <c r="O3257" i="21"/>
  <c r="Q3257" i="21"/>
  <c r="P3257" i="21"/>
  <c r="N3257" i="21"/>
  <c r="D3254" i="21"/>
  <c r="F3253" i="21"/>
  <c r="E3253" i="21"/>
  <c r="Q3258" i="21"/>
  <c r="O3258" i="21"/>
  <c r="N3258" i="21"/>
  <c r="P3258" i="21"/>
  <c r="M3259" i="21"/>
  <c r="H3260" i="21"/>
  <c r="J3259" i="21"/>
  <c r="I3259" i="21"/>
  <c r="K3259" i="21"/>
  <c r="L3259" i="21"/>
  <c r="E3254" i="21"/>
  <c r="D3255" i="21"/>
  <c r="F3254" i="21"/>
  <c r="I3260" i="21"/>
  <c r="M3260" i="21"/>
  <c r="K3260" i="21"/>
  <c r="J3260" i="21"/>
  <c r="H3261" i="21"/>
  <c r="L3260" i="21"/>
  <c r="Q3259" i="21"/>
  <c r="O3259" i="21"/>
  <c r="P3259" i="21"/>
  <c r="N3259" i="21"/>
  <c r="F3255" i="21"/>
  <c r="D3256" i="21"/>
  <c r="E3255" i="21"/>
  <c r="Q3260" i="21"/>
  <c r="O3260" i="21"/>
  <c r="P3260" i="21"/>
  <c r="N3260" i="21"/>
  <c r="J3261" i="21"/>
  <c r="I3261" i="21"/>
  <c r="H3262" i="21"/>
  <c r="K3261" i="21"/>
  <c r="M3261" i="21"/>
  <c r="L3261" i="21"/>
  <c r="E3256" i="21"/>
  <c r="F3256" i="21"/>
  <c r="D3257" i="21"/>
  <c r="Q3261" i="21"/>
  <c r="P3261" i="21"/>
  <c r="N3261" i="21"/>
  <c r="O3261" i="21"/>
  <c r="I3262" i="21"/>
  <c r="J3262" i="21"/>
  <c r="H3263" i="21"/>
  <c r="M3262" i="21"/>
  <c r="L3262" i="21"/>
  <c r="K3262" i="21"/>
  <c r="E3257" i="21"/>
  <c r="F3257" i="21"/>
  <c r="D3258" i="21"/>
  <c r="N3262" i="21"/>
  <c r="P3262" i="21"/>
  <c r="O3262" i="21"/>
  <c r="Q3262" i="21"/>
  <c r="H3264" i="21"/>
  <c r="L3263" i="21"/>
  <c r="K3263" i="21"/>
  <c r="M3263" i="21"/>
  <c r="I3263" i="21"/>
  <c r="J3263" i="21"/>
  <c r="F3258" i="21"/>
  <c r="E3258" i="21"/>
  <c r="D3259" i="21"/>
  <c r="M3264" i="21"/>
  <c r="J3264" i="21"/>
  <c r="K3264" i="21"/>
  <c r="H3265" i="21"/>
  <c r="L3264" i="21"/>
  <c r="I3264" i="21"/>
  <c r="O3263" i="21"/>
  <c r="Q3263" i="21"/>
  <c r="N3263" i="21"/>
  <c r="P3263" i="21"/>
  <c r="D3260" i="21"/>
  <c r="E3259" i="21"/>
  <c r="F3259" i="21"/>
  <c r="H3266" i="21"/>
  <c r="L3265" i="21"/>
  <c r="J3265" i="21"/>
  <c r="K3265" i="21"/>
  <c r="I3265" i="21"/>
  <c r="M3265" i="21"/>
  <c r="O3264" i="21"/>
  <c r="N3264" i="21"/>
  <c r="Q3264" i="21"/>
  <c r="P3264" i="21"/>
  <c r="E3260" i="21"/>
  <c r="F3260" i="21"/>
  <c r="D3261" i="21"/>
  <c r="J3266" i="21"/>
  <c r="L3266" i="21"/>
  <c r="H3267" i="21"/>
  <c r="K3266" i="21"/>
  <c r="I3266" i="21"/>
  <c r="M3266" i="21"/>
  <c r="P3265" i="21"/>
  <c r="O3265" i="21"/>
  <c r="Q3265" i="21"/>
  <c r="N3265" i="21"/>
  <c r="E3261" i="21"/>
  <c r="F3261" i="21"/>
  <c r="D3262" i="21"/>
  <c r="M3267" i="21"/>
  <c r="L3267" i="21"/>
  <c r="K3267" i="21"/>
  <c r="H3268" i="21"/>
  <c r="J3267" i="21"/>
  <c r="I3267" i="21"/>
  <c r="P3266" i="21"/>
  <c r="N3266" i="21"/>
  <c r="O3266" i="21"/>
  <c r="Q3266" i="21"/>
  <c r="E3262" i="21"/>
  <c r="F3262" i="21"/>
  <c r="D3263" i="21"/>
  <c r="K3268" i="21"/>
  <c r="L3268" i="21"/>
  <c r="J3268" i="21"/>
  <c r="I3268" i="21"/>
  <c r="M3268" i="21"/>
  <c r="H3269" i="21"/>
  <c r="O3267" i="21"/>
  <c r="P3267" i="21"/>
  <c r="Q3267" i="21"/>
  <c r="N3267" i="21"/>
  <c r="D3264" i="21"/>
  <c r="E3263" i="21"/>
  <c r="F3263" i="21"/>
  <c r="N3268" i="21"/>
  <c r="Q3268" i="21"/>
  <c r="P3268" i="21"/>
  <c r="O3268" i="21"/>
  <c r="K3269" i="21"/>
  <c r="H3270" i="21"/>
  <c r="M3269" i="21"/>
  <c r="I3269" i="21"/>
  <c r="J3269" i="21"/>
  <c r="L3269" i="21"/>
  <c r="E3264" i="21"/>
  <c r="D3265" i="21"/>
  <c r="F3264" i="21"/>
  <c r="K3270" i="21"/>
  <c r="M3270" i="21"/>
  <c r="I3270" i="21"/>
  <c r="H3271" i="21"/>
  <c r="L3270" i="21"/>
  <c r="J3270" i="21"/>
  <c r="P3269" i="21"/>
  <c r="O3269" i="21"/>
  <c r="N3269" i="21"/>
  <c r="Q3269" i="21"/>
  <c r="F3265" i="21"/>
  <c r="D3266" i="21"/>
  <c r="E3265" i="21"/>
  <c r="N3270" i="21"/>
  <c r="Q3270" i="21"/>
  <c r="P3270" i="21"/>
  <c r="O3270" i="21"/>
  <c r="J3271" i="21"/>
  <c r="I3271" i="21"/>
  <c r="H3272" i="21"/>
  <c r="M3271" i="21"/>
  <c r="K3271" i="21"/>
  <c r="L3271" i="21"/>
  <c r="E3266" i="21"/>
  <c r="F3266" i="21"/>
  <c r="D3267" i="21"/>
  <c r="Q3271" i="21"/>
  <c r="O3271" i="21"/>
  <c r="P3271" i="21"/>
  <c r="N3271" i="21"/>
  <c r="I3272" i="21"/>
  <c r="H3273" i="21"/>
  <c r="L3272" i="21"/>
  <c r="M3272" i="21"/>
  <c r="J3272" i="21"/>
  <c r="K3272" i="21"/>
  <c r="D3268" i="21"/>
  <c r="E3267" i="21"/>
  <c r="F3267" i="21"/>
  <c r="O3272" i="21"/>
  <c r="N3272" i="21"/>
  <c r="P3272" i="21"/>
  <c r="Q3272" i="21"/>
  <c r="K3273" i="21"/>
  <c r="M3273" i="21"/>
  <c r="L3273" i="21"/>
  <c r="J3273" i="21"/>
  <c r="H3274" i="21"/>
  <c r="I3273" i="21"/>
  <c r="F3268" i="21"/>
  <c r="E3268" i="21"/>
  <c r="D3269" i="21"/>
  <c r="L3274" i="21"/>
  <c r="M3274" i="21"/>
  <c r="K3274" i="21"/>
  <c r="J3274" i="21"/>
  <c r="I3274" i="21"/>
  <c r="H3275" i="21"/>
  <c r="O3273" i="21"/>
  <c r="N3273" i="21"/>
  <c r="Q3273" i="21"/>
  <c r="P3273" i="21"/>
  <c r="E3269" i="21"/>
  <c r="F3269" i="21"/>
  <c r="D3270" i="21"/>
  <c r="O3274" i="21"/>
  <c r="P3274" i="21"/>
  <c r="Q3274" i="21"/>
  <c r="N3274" i="21"/>
  <c r="K3275" i="21"/>
  <c r="J3275" i="21"/>
  <c r="L3275" i="21"/>
  <c r="H3276" i="21"/>
  <c r="I3275" i="21"/>
  <c r="M3275" i="21"/>
  <c r="F3270" i="21"/>
  <c r="E3270" i="21"/>
  <c r="D3271" i="21"/>
  <c r="M3276" i="21"/>
  <c r="L3276" i="21"/>
  <c r="H3277" i="21"/>
  <c r="K3276" i="21"/>
  <c r="J3276" i="21"/>
  <c r="I3276" i="21"/>
  <c r="Q3275" i="21"/>
  <c r="P3275" i="21"/>
  <c r="O3275" i="21"/>
  <c r="N3275" i="21"/>
  <c r="F3271" i="21"/>
  <c r="E3271" i="21"/>
  <c r="D3272" i="21"/>
  <c r="K3277" i="21"/>
  <c r="H3278" i="21"/>
  <c r="J3277" i="21"/>
  <c r="M3277" i="21"/>
  <c r="L3277" i="21"/>
  <c r="I3277" i="21"/>
  <c r="Q3276" i="21"/>
  <c r="N3276" i="21"/>
  <c r="P3276" i="21"/>
  <c r="O3276" i="21"/>
  <c r="D3273" i="21"/>
  <c r="F3272" i="21"/>
  <c r="E3272" i="21"/>
  <c r="H3279" i="21"/>
  <c r="L3278" i="21"/>
  <c r="K3278" i="21"/>
  <c r="M3278" i="21"/>
  <c r="J3278" i="21"/>
  <c r="I3278" i="21"/>
  <c r="P3277" i="21"/>
  <c r="Q3277" i="21"/>
  <c r="N3277" i="21"/>
  <c r="O3277" i="21"/>
  <c r="D3274" i="21"/>
  <c r="E3273" i="21"/>
  <c r="F3273" i="21"/>
  <c r="I3279" i="21"/>
  <c r="J3279" i="21"/>
  <c r="H3280" i="21"/>
  <c r="L3279" i="21"/>
  <c r="M3279" i="21"/>
  <c r="K3279" i="21"/>
  <c r="Q3278" i="21"/>
  <c r="N3278" i="21"/>
  <c r="P3278" i="21"/>
  <c r="O3278" i="21"/>
  <c r="F3274" i="21"/>
  <c r="D3275" i="21"/>
  <c r="E3274" i="21"/>
  <c r="Q3279" i="21"/>
  <c r="N3279" i="21"/>
  <c r="O3279" i="21"/>
  <c r="P3279" i="21"/>
  <c r="J3280" i="21"/>
  <c r="K3280" i="21"/>
  <c r="I3280" i="21"/>
  <c r="M3280" i="21"/>
  <c r="H3281" i="21"/>
  <c r="L3280" i="21"/>
  <c r="E3275" i="21"/>
  <c r="F3275" i="21"/>
  <c r="D3276" i="21"/>
  <c r="O3280" i="21"/>
  <c r="N3280" i="21"/>
  <c r="Q3280" i="21"/>
  <c r="P3280" i="21"/>
  <c r="H3282" i="21"/>
  <c r="I3281" i="21"/>
  <c r="K3281" i="21"/>
  <c r="M3281" i="21"/>
  <c r="J3281" i="21"/>
  <c r="L3281" i="21"/>
  <c r="E3276" i="21"/>
  <c r="D3277" i="21"/>
  <c r="F3276" i="21"/>
  <c r="K3282" i="21"/>
  <c r="J3282" i="21"/>
  <c r="I3282" i="21"/>
  <c r="H3283" i="21"/>
  <c r="L3282" i="21"/>
  <c r="M3282" i="21"/>
  <c r="Q3281" i="21"/>
  <c r="N3281" i="21"/>
  <c r="O3281" i="21"/>
  <c r="P3281" i="21"/>
  <c r="E3277" i="21"/>
  <c r="F3277" i="21"/>
  <c r="D3278" i="21"/>
  <c r="N3282" i="21"/>
  <c r="Q3282" i="21"/>
  <c r="O3282" i="21"/>
  <c r="P3282" i="21"/>
  <c r="M3283" i="21"/>
  <c r="L3283" i="21"/>
  <c r="I3283" i="21"/>
  <c r="H3284" i="21"/>
  <c r="K3283" i="21"/>
  <c r="J3283" i="21"/>
  <c r="E3278" i="21"/>
  <c r="D3279" i="21"/>
  <c r="F3278" i="21"/>
  <c r="P3283" i="21"/>
  <c r="Q3283" i="21"/>
  <c r="O3283" i="21"/>
  <c r="N3283" i="21"/>
  <c r="K3284" i="21"/>
  <c r="L3284" i="21"/>
  <c r="J3284" i="21"/>
  <c r="H3285" i="21"/>
  <c r="M3284" i="21"/>
  <c r="I3284" i="21"/>
  <c r="E3279" i="21"/>
  <c r="D3280" i="21"/>
  <c r="F3279" i="21"/>
  <c r="K3285" i="21"/>
  <c r="M3285" i="21"/>
  <c r="H3286" i="21"/>
  <c r="L3285" i="21"/>
  <c r="J3285" i="21"/>
  <c r="I3285" i="21"/>
  <c r="P3284" i="21"/>
  <c r="O3284" i="21"/>
  <c r="N3284" i="21"/>
  <c r="Q3284" i="21"/>
  <c r="D3281" i="21"/>
  <c r="F3280" i="21"/>
  <c r="E3280" i="21"/>
  <c r="H3287" i="21"/>
  <c r="J3286" i="21"/>
  <c r="M3286" i="21"/>
  <c r="L3286" i="21"/>
  <c r="I3286" i="21"/>
  <c r="K3286" i="21"/>
  <c r="P3285" i="21"/>
  <c r="Q3285" i="21"/>
  <c r="O3285" i="21"/>
  <c r="N3285" i="21"/>
  <c r="D3282" i="21"/>
  <c r="E3281" i="21"/>
  <c r="F3281" i="21"/>
  <c r="I3287" i="21"/>
  <c r="M3287" i="21"/>
  <c r="K3287" i="21"/>
  <c r="L3287" i="21"/>
  <c r="J3287" i="21"/>
  <c r="H3288" i="21"/>
  <c r="N3286" i="21"/>
  <c r="Q3286" i="21"/>
  <c r="P3286" i="21"/>
  <c r="O3286" i="21"/>
  <c r="F3282" i="21"/>
  <c r="D3283" i="21"/>
  <c r="E3282" i="21"/>
  <c r="O3287" i="21"/>
  <c r="Q3287" i="21"/>
  <c r="P3287" i="21"/>
  <c r="N3287" i="21"/>
  <c r="L3288" i="21"/>
  <c r="I3288" i="21"/>
  <c r="M3288" i="21"/>
  <c r="H3289" i="21"/>
  <c r="K3288" i="21"/>
  <c r="J3288" i="21"/>
  <c r="E3283" i="21"/>
  <c r="D3284" i="21"/>
  <c r="F3283" i="21"/>
  <c r="N3288" i="21"/>
  <c r="P3288" i="21"/>
  <c r="Q3288" i="21"/>
  <c r="O3288" i="21"/>
  <c r="I3289" i="21"/>
  <c r="L3289" i="21"/>
  <c r="H3290" i="21"/>
  <c r="J3289" i="21"/>
  <c r="K3289" i="21"/>
  <c r="M3289" i="21"/>
  <c r="D3285" i="21"/>
  <c r="F3284" i="21"/>
  <c r="E3284" i="21"/>
  <c r="P3289" i="21"/>
  <c r="O3289" i="21"/>
  <c r="Q3289" i="21"/>
  <c r="N3289" i="21"/>
  <c r="H3291" i="21"/>
  <c r="I3290" i="21"/>
  <c r="L3290" i="21"/>
  <c r="M3290" i="21"/>
  <c r="K3290" i="21"/>
  <c r="J3290" i="21"/>
  <c r="F3285" i="21"/>
  <c r="E3285" i="21"/>
  <c r="D3286" i="21"/>
  <c r="I3291" i="21"/>
  <c r="H3292" i="21"/>
  <c r="L3291" i="21"/>
  <c r="K3291" i="21"/>
  <c r="J3291" i="21"/>
  <c r="M3291" i="21"/>
  <c r="O3290" i="21"/>
  <c r="N3290" i="21"/>
  <c r="Q3290" i="21"/>
  <c r="P3290" i="21"/>
  <c r="D3287" i="21"/>
  <c r="E3286" i="21"/>
  <c r="F3286" i="21"/>
  <c r="P3291" i="21"/>
  <c r="Q3291" i="21"/>
  <c r="O3291" i="21"/>
  <c r="N3291" i="21"/>
  <c r="K3292" i="21"/>
  <c r="H3293" i="21"/>
  <c r="I3292" i="21"/>
  <c r="J3292" i="21"/>
  <c r="L3292" i="21"/>
  <c r="M3292" i="21"/>
  <c r="E3287" i="21"/>
  <c r="D3288" i="21"/>
  <c r="F3287" i="21"/>
  <c r="J3293" i="21"/>
  <c r="K3293" i="21"/>
  <c r="H3294" i="21"/>
  <c r="L3293" i="21"/>
  <c r="M3293" i="21"/>
  <c r="I3293" i="21"/>
  <c r="N3292" i="21"/>
  <c r="O3292" i="21"/>
  <c r="P3292" i="21"/>
  <c r="Q3292" i="21"/>
  <c r="E3288" i="21"/>
  <c r="F3288" i="21"/>
  <c r="D3289" i="21"/>
  <c r="K3294" i="21"/>
  <c r="I3294" i="21"/>
  <c r="M3294" i="21"/>
  <c r="L3294" i="21"/>
  <c r="J3294" i="21"/>
  <c r="H3295" i="21"/>
  <c r="P3293" i="21"/>
  <c r="O3293" i="21"/>
  <c r="Q3293" i="21"/>
  <c r="N3293" i="21"/>
  <c r="D3290" i="21"/>
  <c r="F3289" i="21"/>
  <c r="E3289" i="21"/>
  <c r="Q3294" i="21"/>
  <c r="N3294" i="21"/>
  <c r="O3294" i="21"/>
  <c r="P3294" i="21"/>
  <c r="L3295" i="21"/>
  <c r="K3295" i="21"/>
  <c r="M3295" i="21"/>
  <c r="H3296" i="21"/>
  <c r="I3295" i="21"/>
  <c r="J3295" i="21"/>
  <c r="F3290" i="21"/>
  <c r="E3290" i="21"/>
  <c r="D3291" i="21"/>
  <c r="L3296" i="21"/>
  <c r="J3296" i="21"/>
  <c r="K3296" i="21"/>
  <c r="H3297" i="21"/>
  <c r="M3296" i="21"/>
  <c r="I3296" i="21"/>
  <c r="Q3295" i="21"/>
  <c r="P3295" i="21"/>
  <c r="O3295" i="21"/>
  <c r="N3295" i="21"/>
  <c r="E3291" i="21"/>
  <c r="F3291" i="21"/>
  <c r="D3292" i="21"/>
  <c r="L3297" i="21"/>
  <c r="H3298" i="21"/>
  <c r="I3297" i="21"/>
  <c r="K3297" i="21"/>
  <c r="M3297" i="21"/>
  <c r="J3297" i="21"/>
  <c r="Q3296" i="21"/>
  <c r="O3296" i="21"/>
  <c r="P3296" i="21"/>
  <c r="N3296" i="21"/>
  <c r="E3292" i="21"/>
  <c r="F3292" i="21"/>
  <c r="D3293" i="21"/>
  <c r="M3298" i="21"/>
  <c r="K3298" i="21"/>
  <c r="I3298" i="21"/>
  <c r="J3298" i="21"/>
  <c r="L3298" i="21"/>
  <c r="H3299" i="21"/>
  <c r="P3297" i="21"/>
  <c r="N3297" i="21"/>
  <c r="Q3297" i="21"/>
  <c r="O3297" i="21"/>
  <c r="D3294" i="21"/>
  <c r="F3293" i="21"/>
  <c r="E3293" i="21"/>
  <c r="P3298" i="21"/>
  <c r="Q3298" i="21"/>
  <c r="O3298" i="21"/>
  <c r="N3298" i="21"/>
  <c r="I3299" i="21"/>
  <c r="M3299" i="21"/>
  <c r="K3299" i="21"/>
  <c r="L3299" i="21"/>
  <c r="J3299" i="21"/>
  <c r="H3300" i="21"/>
  <c r="E3294" i="21"/>
  <c r="D3295" i="21"/>
  <c r="F3294" i="21"/>
  <c r="Q3299" i="21"/>
  <c r="O3299" i="21"/>
  <c r="P3299" i="21"/>
  <c r="N3299" i="21"/>
  <c r="K3300" i="21"/>
  <c r="I3300" i="21"/>
  <c r="H3301" i="21"/>
  <c r="L3300" i="21"/>
  <c r="M3300" i="21"/>
  <c r="J3300" i="21"/>
  <c r="E3295" i="21"/>
  <c r="F3295" i="21"/>
  <c r="D3296" i="21"/>
  <c r="N3300" i="21"/>
  <c r="Q3300" i="21"/>
  <c r="O3300" i="21"/>
  <c r="P3300" i="21"/>
  <c r="J3301" i="21"/>
  <c r="M3301" i="21"/>
  <c r="H3302" i="21"/>
  <c r="I3301" i="21"/>
  <c r="L3301" i="21"/>
  <c r="K3301" i="21"/>
  <c r="D3297" i="21"/>
  <c r="F3296" i="21"/>
  <c r="E3296" i="21"/>
  <c r="I3302" i="21"/>
  <c r="L3302" i="21"/>
  <c r="J3302" i="21"/>
  <c r="M3302" i="21"/>
  <c r="K3302" i="21"/>
  <c r="H3303" i="21"/>
  <c r="N3301" i="21"/>
  <c r="Q3301" i="21"/>
  <c r="P3301" i="21"/>
  <c r="O3301" i="21"/>
  <c r="D3298" i="21"/>
  <c r="E3297" i="21"/>
  <c r="F3297" i="21"/>
  <c r="Q3302" i="21"/>
  <c r="O3302" i="21"/>
  <c r="P3302" i="21"/>
  <c r="N3302" i="21"/>
  <c r="I3303" i="21"/>
  <c r="K3303" i="21"/>
  <c r="M3303" i="21"/>
  <c r="H3304" i="21"/>
  <c r="J3303" i="21"/>
  <c r="L3303" i="21"/>
  <c r="E3298" i="21"/>
  <c r="D3299" i="21"/>
  <c r="F3298" i="21"/>
  <c r="P3303" i="21"/>
  <c r="Q3303" i="21"/>
  <c r="O3303" i="21"/>
  <c r="N3303" i="21"/>
  <c r="H3305" i="21"/>
  <c r="K3304" i="21"/>
  <c r="M3304" i="21"/>
  <c r="L3304" i="21"/>
  <c r="I3304" i="21"/>
  <c r="J3304" i="21"/>
  <c r="D3300" i="21"/>
  <c r="E3299" i="21"/>
  <c r="F3299" i="21"/>
  <c r="M3305" i="21"/>
  <c r="H3306" i="21"/>
  <c r="L3305" i="21"/>
  <c r="K3305" i="21"/>
  <c r="J3305" i="21"/>
  <c r="I3305" i="21"/>
  <c r="N3304" i="21"/>
  <c r="Q3304" i="21"/>
  <c r="O3304" i="21"/>
  <c r="P3304" i="21"/>
  <c r="F3300" i="21"/>
  <c r="E3300" i="21"/>
  <c r="D3301" i="21"/>
  <c r="I3306" i="21"/>
  <c r="K3306" i="21"/>
  <c r="H3307" i="21"/>
  <c r="J3306" i="21"/>
  <c r="L3306" i="21"/>
  <c r="M3306" i="21"/>
  <c r="P3305" i="21"/>
  <c r="O3305" i="21"/>
  <c r="N3305" i="21"/>
  <c r="Q3305" i="21"/>
  <c r="F3301" i="21"/>
  <c r="E3301" i="21"/>
  <c r="D3302" i="21"/>
  <c r="N3306" i="21"/>
  <c r="Q3306" i="21"/>
  <c r="O3306" i="21"/>
  <c r="P3306" i="21"/>
  <c r="L3307" i="21"/>
  <c r="I3307" i="21"/>
  <c r="M3307" i="21"/>
  <c r="H3308" i="21"/>
  <c r="K3307" i="21"/>
  <c r="J3307" i="21"/>
  <c r="D3303" i="21"/>
  <c r="F3302" i="21"/>
  <c r="E3302" i="21"/>
  <c r="P3307" i="21"/>
  <c r="Q3307" i="21"/>
  <c r="N3307" i="21"/>
  <c r="O3307" i="21"/>
  <c r="M3308" i="21"/>
  <c r="K3308" i="21"/>
  <c r="J3308" i="21"/>
  <c r="H3309" i="21"/>
  <c r="I3308" i="21"/>
  <c r="L3308" i="21"/>
  <c r="F3303" i="21"/>
  <c r="D3304" i="21"/>
  <c r="E3303" i="21"/>
  <c r="M3309" i="21"/>
  <c r="K3309" i="21"/>
  <c r="I3309" i="21"/>
  <c r="L3309" i="21"/>
  <c r="J3309" i="21"/>
  <c r="H3310" i="21"/>
  <c r="O3308" i="21"/>
  <c r="P3308" i="21"/>
  <c r="Q3308" i="21"/>
  <c r="N3308" i="21"/>
  <c r="F3304" i="21"/>
  <c r="E3304" i="21"/>
  <c r="D3305" i="21"/>
  <c r="P3309" i="21"/>
  <c r="O3309" i="21"/>
  <c r="N3309" i="21"/>
  <c r="Q3309" i="21"/>
  <c r="J3310" i="21"/>
  <c r="I3310" i="21"/>
  <c r="K3310" i="21"/>
  <c r="L3310" i="21"/>
  <c r="H3311" i="21"/>
  <c r="M3310" i="21"/>
  <c r="F3305" i="21"/>
  <c r="D3306" i="21"/>
  <c r="E3305" i="21"/>
  <c r="Q3310" i="21"/>
  <c r="N3310" i="21"/>
  <c r="P3310" i="21"/>
  <c r="O3310" i="21"/>
  <c r="K3311" i="21"/>
  <c r="H3312" i="21"/>
  <c r="I3311" i="21"/>
  <c r="L3311" i="21"/>
  <c r="M3311" i="21"/>
  <c r="J3311" i="21"/>
  <c r="E3306" i="21"/>
  <c r="F3306" i="21"/>
  <c r="D3307" i="21"/>
  <c r="L3312" i="21"/>
  <c r="H3313" i="21"/>
  <c r="M3312" i="21"/>
  <c r="I3312" i="21"/>
  <c r="J3312" i="21"/>
  <c r="K3312" i="21"/>
  <c r="P3311" i="21"/>
  <c r="N3311" i="21"/>
  <c r="O3311" i="21"/>
  <c r="Q3311" i="21"/>
  <c r="D3308" i="21"/>
  <c r="F3307" i="21"/>
  <c r="E3307" i="21"/>
  <c r="K3313" i="21"/>
  <c r="M3313" i="21"/>
  <c r="J3313" i="21"/>
  <c r="I3313" i="21"/>
  <c r="L3313" i="21"/>
  <c r="H3314" i="21"/>
  <c r="Q3312" i="21"/>
  <c r="N3312" i="21"/>
  <c r="O3312" i="21"/>
  <c r="P3312" i="21"/>
  <c r="E3308" i="21"/>
  <c r="F3308" i="21"/>
  <c r="D3309" i="21"/>
  <c r="P3313" i="21"/>
  <c r="Q3313" i="21"/>
  <c r="O3313" i="21"/>
  <c r="N3313" i="21"/>
  <c r="I3314" i="21"/>
  <c r="K3314" i="21"/>
  <c r="M3314" i="21"/>
  <c r="L3314" i="21"/>
  <c r="J3314" i="21"/>
  <c r="H3315" i="21"/>
  <c r="E3309" i="21"/>
  <c r="F3309" i="21"/>
  <c r="D3310" i="21"/>
  <c r="N3314" i="21"/>
  <c r="P3314" i="21"/>
  <c r="Q3314" i="21"/>
  <c r="O3314" i="21"/>
  <c r="K3315" i="21"/>
  <c r="H3316" i="21"/>
  <c r="I3315" i="21"/>
  <c r="M3315" i="21"/>
  <c r="L3315" i="21"/>
  <c r="J3315" i="21"/>
  <c r="D3311" i="21"/>
  <c r="E3310" i="21"/>
  <c r="F3310" i="21"/>
  <c r="J3316" i="21"/>
  <c r="L3316" i="21"/>
  <c r="K3316" i="21"/>
  <c r="I3316" i="21"/>
  <c r="M3316" i="21"/>
  <c r="H3317" i="21"/>
  <c r="O3315" i="21"/>
  <c r="P3315" i="21"/>
  <c r="Q3315" i="21"/>
  <c r="N3315" i="21"/>
  <c r="D3312" i="21"/>
  <c r="E3311" i="21"/>
  <c r="F3311" i="21"/>
  <c r="Q3316" i="21"/>
  <c r="O3316" i="21"/>
  <c r="P3316" i="21"/>
  <c r="N3316" i="21"/>
  <c r="J3317" i="21"/>
  <c r="K3317" i="21"/>
  <c r="L3317" i="21"/>
  <c r="H3318" i="21"/>
  <c r="I3317" i="21"/>
  <c r="M3317" i="21"/>
  <c r="E3312" i="21"/>
  <c r="F3312" i="21"/>
  <c r="D3313" i="21"/>
  <c r="I3318" i="21"/>
  <c r="L3318" i="21"/>
  <c r="M3318" i="21"/>
  <c r="J3318" i="21"/>
  <c r="K3318" i="21"/>
  <c r="H3319" i="21"/>
  <c r="N3317" i="21"/>
  <c r="O3317" i="21"/>
  <c r="P3317" i="21"/>
  <c r="Q3317" i="21"/>
  <c r="F3313" i="21"/>
  <c r="E3313" i="21"/>
  <c r="D3314" i="21"/>
  <c r="Q3318" i="21"/>
  <c r="P3318" i="21"/>
  <c r="N3318" i="21"/>
  <c r="O3318" i="21"/>
  <c r="I3319" i="21"/>
  <c r="K3319" i="21"/>
  <c r="J3319" i="21"/>
  <c r="H3320" i="21"/>
  <c r="M3319" i="21"/>
  <c r="L3319" i="21"/>
  <c r="E3314" i="21"/>
  <c r="D3315" i="21"/>
  <c r="F3314" i="21"/>
  <c r="P3319" i="21"/>
  <c r="Q3319" i="21"/>
  <c r="O3319" i="21"/>
  <c r="N3319" i="21"/>
  <c r="K3320" i="21"/>
  <c r="H3321" i="21"/>
  <c r="I3320" i="21"/>
  <c r="L3320" i="21"/>
  <c r="J3320" i="21"/>
  <c r="M3320" i="21"/>
  <c r="D3316" i="21"/>
  <c r="E3315" i="21"/>
  <c r="F3315" i="21"/>
  <c r="I3321" i="21"/>
  <c r="K3321" i="21"/>
  <c r="M3321" i="21"/>
  <c r="H3322" i="21"/>
  <c r="J3321" i="21"/>
  <c r="L3321" i="21"/>
  <c r="Q3320" i="21"/>
  <c r="N3320" i="21"/>
  <c r="P3320" i="21"/>
  <c r="O3320" i="21"/>
  <c r="E3316" i="21"/>
  <c r="D3317" i="21"/>
  <c r="F3316" i="21"/>
  <c r="Q3321" i="21"/>
  <c r="O3321" i="21"/>
  <c r="P3321" i="21"/>
  <c r="N3321" i="21"/>
  <c r="K3322" i="21"/>
  <c r="I3322" i="21"/>
  <c r="M3322" i="21"/>
  <c r="H3323" i="21"/>
  <c r="L3322" i="21"/>
  <c r="J3322" i="21"/>
  <c r="E3317" i="21"/>
  <c r="D3318" i="21"/>
  <c r="F3317" i="21"/>
  <c r="N3322" i="21"/>
  <c r="O3322" i="21"/>
  <c r="P3322" i="21"/>
  <c r="Q3322" i="21"/>
  <c r="M3323" i="21"/>
  <c r="J3323" i="21"/>
  <c r="L3323" i="21"/>
  <c r="K3323" i="21"/>
  <c r="H3324" i="21"/>
  <c r="I3323" i="21"/>
  <c r="D3319" i="21"/>
  <c r="E3318" i="21"/>
  <c r="F3318" i="21"/>
  <c r="J3324" i="21"/>
  <c r="H3325" i="21"/>
  <c r="I3324" i="21"/>
  <c r="L3324" i="21"/>
  <c r="K3324" i="21"/>
  <c r="M3324" i="21"/>
  <c r="O3323" i="21"/>
  <c r="P3323" i="21"/>
  <c r="Q3323" i="21"/>
  <c r="N3323" i="21"/>
  <c r="F3319" i="21"/>
  <c r="D3320" i="21"/>
  <c r="E3319" i="21"/>
  <c r="I3325" i="21"/>
  <c r="L3325" i="21"/>
  <c r="K3325" i="21"/>
  <c r="H3326" i="21"/>
  <c r="J3325" i="21"/>
  <c r="M3325" i="21"/>
  <c r="Q3324" i="21"/>
  <c r="O3324" i="21"/>
  <c r="P3324" i="21"/>
  <c r="N3324" i="21"/>
  <c r="F3320" i="21"/>
  <c r="E3320" i="21"/>
  <c r="D3321" i="21"/>
  <c r="Q3325" i="21"/>
  <c r="P3325" i="21"/>
  <c r="O3325" i="21"/>
  <c r="N3325" i="21"/>
  <c r="L3326" i="21"/>
  <c r="I3326" i="21"/>
  <c r="M3326" i="21"/>
  <c r="K3326" i="21"/>
  <c r="H3327" i="21"/>
  <c r="J3326" i="21"/>
  <c r="D3322" i="21"/>
  <c r="F3321" i="21"/>
  <c r="E3321" i="21"/>
  <c r="N3326" i="21"/>
  <c r="O3326" i="21"/>
  <c r="P3326" i="21"/>
  <c r="Q3326" i="21"/>
  <c r="I3327" i="21"/>
  <c r="H3328" i="21"/>
  <c r="L3327" i="21"/>
  <c r="J3327" i="21"/>
  <c r="M3327" i="21"/>
  <c r="K3327" i="21"/>
  <c r="D3323" i="21"/>
  <c r="F3322" i="21"/>
  <c r="E3322" i="21"/>
  <c r="P3327" i="21"/>
  <c r="Q3327" i="21"/>
  <c r="O3327" i="21"/>
  <c r="N3327" i="21"/>
  <c r="I3328" i="21"/>
  <c r="J3328" i="21"/>
  <c r="M3328" i="21"/>
  <c r="K3328" i="21"/>
  <c r="H3329" i="21"/>
  <c r="L3328" i="21"/>
  <c r="D3324" i="21"/>
  <c r="E3323" i="21"/>
  <c r="F3323" i="21"/>
  <c r="Q3328" i="21"/>
  <c r="N3328" i="21"/>
  <c r="O3328" i="21"/>
  <c r="P3328" i="21"/>
  <c r="L3329" i="21"/>
  <c r="J3329" i="21"/>
  <c r="I3329" i="21"/>
  <c r="M3329" i="21"/>
  <c r="K3329" i="21"/>
  <c r="H3330" i="21"/>
  <c r="D3325" i="21"/>
  <c r="F3324" i="21"/>
  <c r="E3324" i="21"/>
  <c r="O3329" i="21"/>
  <c r="P3329" i="21"/>
  <c r="Q3329" i="21"/>
  <c r="N3329" i="21"/>
  <c r="L3330" i="21"/>
  <c r="I3330" i="21"/>
  <c r="M3330" i="21"/>
  <c r="H3331" i="21"/>
  <c r="J3330" i="21"/>
  <c r="K3330" i="21"/>
  <c r="E3325" i="21"/>
  <c r="D3326" i="21"/>
  <c r="F3325" i="21"/>
  <c r="Q3330" i="21"/>
  <c r="N3330" i="21"/>
  <c r="O3330" i="21"/>
  <c r="P3330" i="21"/>
  <c r="J3331" i="21"/>
  <c r="H3332" i="21"/>
  <c r="M3331" i="21"/>
  <c r="K3331" i="21"/>
  <c r="L3331" i="21"/>
  <c r="I3331" i="21"/>
  <c r="E3326" i="21"/>
  <c r="D3327" i="21"/>
  <c r="F3326" i="21"/>
  <c r="J3332" i="21"/>
  <c r="L3332" i="21"/>
  <c r="K3332" i="21"/>
  <c r="H3333" i="21"/>
  <c r="I3332" i="21"/>
  <c r="M3332" i="21"/>
  <c r="P3331" i="21"/>
  <c r="N3331" i="21"/>
  <c r="O3331" i="21"/>
  <c r="Q3331" i="21"/>
  <c r="D3328" i="21"/>
  <c r="F3327" i="21"/>
  <c r="E3327" i="21"/>
  <c r="H3334" i="21"/>
  <c r="K3333" i="21"/>
  <c r="I3333" i="21"/>
  <c r="M3333" i="21"/>
  <c r="J3333" i="21"/>
  <c r="L3333" i="21"/>
  <c r="N3332" i="21"/>
  <c r="Q3332" i="21"/>
  <c r="P3332" i="21"/>
  <c r="O3332" i="21"/>
  <c r="F3328" i="21"/>
  <c r="E3328" i="21"/>
  <c r="D3329" i="21"/>
  <c r="M3334" i="21"/>
  <c r="I3334" i="21"/>
  <c r="K3334" i="21"/>
  <c r="H3335" i="21"/>
  <c r="L3334" i="21"/>
  <c r="J3334" i="21"/>
  <c r="P3333" i="21"/>
  <c r="Q3333" i="21"/>
  <c r="N3333" i="21"/>
  <c r="O3333" i="21"/>
  <c r="D3330" i="21"/>
  <c r="F3329" i="21"/>
  <c r="E3329" i="21"/>
  <c r="O3334" i="21"/>
  <c r="Q3334" i="21"/>
  <c r="P3334" i="21"/>
  <c r="N3334" i="21"/>
  <c r="M3335" i="21"/>
  <c r="K3335" i="21"/>
  <c r="H3336" i="21"/>
  <c r="L3335" i="21"/>
  <c r="I3335" i="21"/>
  <c r="J3335" i="21"/>
  <c r="D3331" i="21"/>
  <c r="F3330" i="21"/>
  <c r="E3330" i="21"/>
  <c r="K3336" i="21"/>
  <c r="M3336" i="21"/>
  <c r="J3336" i="21"/>
  <c r="L3336" i="21"/>
  <c r="H3337" i="21"/>
  <c r="I3336" i="21"/>
  <c r="Q3335" i="21"/>
  <c r="O3335" i="21"/>
  <c r="P3335" i="21"/>
  <c r="N3335" i="21"/>
  <c r="D3332" i="21"/>
  <c r="E3331" i="21"/>
  <c r="F3331" i="21"/>
  <c r="M3337" i="21"/>
  <c r="I3337" i="21"/>
  <c r="H3338" i="21"/>
  <c r="L3337" i="21"/>
  <c r="K3337" i="21"/>
  <c r="J3337" i="21"/>
  <c r="P3336" i="21"/>
  <c r="O3336" i="21"/>
  <c r="N3336" i="21"/>
  <c r="Q3336" i="21"/>
  <c r="E3332" i="21"/>
  <c r="D3333" i="21"/>
  <c r="F3332" i="21"/>
  <c r="O3337" i="21"/>
  <c r="Q3337" i="21"/>
  <c r="P3337" i="21"/>
  <c r="N3337" i="21"/>
  <c r="L3338" i="21"/>
  <c r="I3338" i="21"/>
  <c r="H3339" i="21"/>
  <c r="K3338" i="21"/>
  <c r="J3338" i="21"/>
  <c r="M3338" i="21"/>
  <c r="F3333" i="21"/>
  <c r="E3333" i="21"/>
  <c r="D3334" i="21"/>
  <c r="N3338" i="21"/>
  <c r="Q3338" i="21"/>
  <c r="O3338" i="21"/>
  <c r="P3338" i="21"/>
  <c r="I3339" i="21"/>
  <c r="K3339" i="21"/>
  <c r="L3339" i="21"/>
  <c r="J3339" i="21"/>
  <c r="H3340" i="21"/>
  <c r="M3339" i="21"/>
  <c r="F3334" i="21"/>
  <c r="D3335" i="21"/>
  <c r="E3334" i="21"/>
  <c r="O3339" i="21"/>
  <c r="P3339" i="21"/>
  <c r="Q3339" i="21"/>
  <c r="N3339" i="21"/>
  <c r="J3340" i="21"/>
  <c r="K3340" i="21"/>
  <c r="I3340" i="21"/>
  <c r="H3341" i="21"/>
  <c r="L3340" i="21"/>
  <c r="M3340" i="21"/>
  <c r="E3335" i="21"/>
  <c r="D3336" i="21"/>
  <c r="F3335" i="21"/>
  <c r="O3340" i="21"/>
  <c r="N3340" i="21"/>
  <c r="Q3340" i="21"/>
  <c r="P3340" i="21"/>
  <c r="H3342" i="21"/>
  <c r="I3341" i="21"/>
  <c r="J3341" i="21"/>
  <c r="M3341" i="21"/>
  <c r="K3341" i="21"/>
  <c r="L3341" i="21"/>
  <c r="E3336" i="21"/>
  <c r="F3336" i="21"/>
  <c r="D3337" i="21"/>
  <c r="K3342" i="21"/>
  <c r="I3342" i="21"/>
  <c r="L3342" i="21"/>
  <c r="J3342" i="21"/>
  <c r="H3343" i="21"/>
  <c r="M3342" i="21"/>
  <c r="Q3341" i="21"/>
  <c r="P3341" i="21"/>
  <c r="O3341" i="21"/>
  <c r="N3341" i="21"/>
  <c r="E3337" i="21"/>
  <c r="F3337" i="21"/>
  <c r="D3338" i="21"/>
  <c r="Q3342" i="21"/>
  <c r="O3342" i="21"/>
  <c r="N3342" i="21"/>
  <c r="P3342" i="21"/>
  <c r="L3343" i="21"/>
  <c r="H3344" i="21"/>
  <c r="J3343" i="21"/>
  <c r="I3343" i="21"/>
  <c r="K3343" i="21"/>
  <c r="M3343" i="21"/>
  <c r="F3338" i="21"/>
  <c r="D3339" i="21"/>
  <c r="E3338" i="21"/>
  <c r="K3344" i="21"/>
  <c r="M3344" i="21"/>
  <c r="H3345" i="21"/>
  <c r="J3344" i="21"/>
  <c r="I3344" i="21"/>
  <c r="L3344" i="21"/>
  <c r="N3343" i="21"/>
  <c r="P3343" i="21"/>
  <c r="Q3343" i="21"/>
  <c r="O3343" i="21"/>
  <c r="D3340" i="21"/>
  <c r="F3339" i="21"/>
  <c r="E3339" i="21"/>
  <c r="M3345" i="21"/>
  <c r="I3345" i="21"/>
  <c r="K3345" i="21"/>
  <c r="J3345" i="21"/>
  <c r="H3346" i="21"/>
  <c r="L3345" i="21"/>
  <c r="Q3344" i="21"/>
  <c r="N3344" i="21"/>
  <c r="O3344" i="21"/>
  <c r="P3344" i="21"/>
  <c r="E3340" i="21"/>
  <c r="D3341" i="21"/>
  <c r="F3340" i="21"/>
  <c r="P3345" i="21"/>
  <c r="Q3345" i="21"/>
  <c r="N3345" i="21"/>
  <c r="O3345" i="21"/>
  <c r="M3346" i="21"/>
  <c r="J3346" i="21"/>
  <c r="L3346" i="21"/>
  <c r="K3346" i="21"/>
  <c r="H3347" i="21"/>
  <c r="I3346" i="21"/>
  <c r="E3341" i="21"/>
  <c r="D3342" i="21"/>
  <c r="F3341" i="21"/>
  <c r="H3348" i="21"/>
  <c r="J3347" i="21"/>
  <c r="L3347" i="21"/>
  <c r="I3347" i="21"/>
  <c r="K3347" i="21"/>
  <c r="M3347" i="21"/>
  <c r="N3346" i="21"/>
  <c r="P3346" i="21"/>
  <c r="O3346" i="21"/>
  <c r="Q3346" i="21"/>
  <c r="F3342" i="21"/>
  <c r="D3343" i="21"/>
  <c r="E3342" i="21"/>
  <c r="I3348" i="21"/>
  <c r="M3348" i="21"/>
  <c r="L3348" i="21"/>
  <c r="J3348" i="21"/>
  <c r="K3348" i="21"/>
  <c r="H3349" i="21"/>
  <c r="O3347" i="21"/>
  <c r="P3347" i="21"/>
  <c r="Q3347" i="21"/>
  <c r="N3347" i="21"/>
  <c r="F3343" i="21"/>
  <c r="D3344" i="21"/>
  <c r="E3343" i="21"/>
  <c r="N3348" i="21"/>
  <c r="P3348" i="21"/>
  <c r="Q3348" i="21"/>
  <c r="O3348" i="21"/>
  <c r="M3349" i="21"/>
  <c r="L3349" i="21"/>
  <c r="H3350" i="21"/>
  <c r="J3349" i="21"/>
  <c r="K3349" i="21"/>
  <c r="I3349" i="21"/>
  <c r="D3345" i="21"/>
  <c r="E3344" i="21"/>
  <c r="F3344" i="21"/>
  <c r="K3350" i="21"/>
  <c r="J3350" i="21"/>
  <c r="L3350" i="21"/>
  <c r="M3350" i="21"/>
  <c r="H3351" i="21"/>
  <c r="I3350" i="21"/>
  <c r="N3349" i="21"/>
  <c r="O3349" i="21"/>
  <c r="P3349" i="21"/>
  <c r="Q3349" i="21"/>
  <c r="D3346" i="21"/>
  <c r="F3345" i="21"/>
  <c r="E3345" i="21"/>
  <c r="M3351" i="21"/>
  <c r="L3351" i="21"/>
  <c r="I3351" i="21"/>
  <c r="H3352" i="21"/>
  <c r="J3351" i="21"/>
  <c r="K3351" i="21"/>
  <c r="N3350" i="21"/>
  <c r="O3350" i="21"/>
  <c r="P3350" i="21"/>
  <c r="Q3350" i="21"/>
  <c r="E3346" i="21"/>
  <c r="F3346" i="21"/>
  <c r="D3347" i="21"/>
  <c r="O3351" i="21"/>
  <c r="Q3351" i="21"/>
  <c r="N3351" i="21"/>
  <c r="P3351" i="21"/>
  <c r="J3352" i="21"/>
  <c r="L3352" i="21"/>
  <c r="I3352" i="21"/>
  <c r="M3352" i="21"/>
  <c r="H3353" i="21"/>
  <c r="K3352" i="21"/>
  <c r="E3347" i="21"/>
  <c r="D3348" i="21"/>
  <c r="F3347" i="21"/>
  <c r="Q3352" i="21"/>
  <c r="O3352" i="21"/>
  <c r="P3352" i="21"/>
  <c r="N3352" i="21"/>
  <c r="L3353" i="21"/>
  <c r="J3353" i="21"/>
  <c r="I3353" i="21"/>
  <c r="K3353" i="21"/>
  <c r="H3354" i="21"/>
  <c r="M3353" i="21"/>
  <c r="D3349" i="21"/>
  <c r="F3348" i="21"/>
  <c r="E3348" i="21"/>
  <c r="P3353" i="21"/>
  <c r="Q3353" i="21"/>
  <c r="N3353" i="21"/>
  <c r="O3353" i="21"/>
  <c r="L3354" i="21"/>
  <c r="M3354" i="21"/>
  <c r="K3354" i="21"/>
  <c r="J3354" i="21"/>
  <c r="H3355" i="21"/>
  <c r="I3354" i="21"/>
  <c r="F3349" i="21"/>
  <c r="E3349" i="21"/>
  <c r="D3350" i="21"/>
  <c r="J3355" i="21"/>
  <c r="K3355" i="21"/>
  <c r="I3355" i="21"/>
  <c r="L3355" i="21"/>
  <c r="M3355" i="21"/>
  <c r="H3356" i="21"/>
  <c r="N3354" i="21"/>
  <c r="O3354" i="21"/>
  <c r="P3354" i="21"/>
  <c r="Q3354" i="21"/>
  <c r="E3350" i="21"/>
  <c r="F3350" i="21"/>
  <c r="D3351" i="21"/>
  <c r="O3355" i="21"/>
  <c r="P3355" i="21"/>
  <c r="Q3355" i="21"/>
  <c r="N3355" i="21"/>
  <c r="H3357" i="21"/>
  <c r="J3356" i="21"/>
  <c r="L3356" i="21"/>
  <c r="K3356" i="21"/>
  <c r="M3356" i="21"/>
  <c r="I3356" i="21"/>
  <c r="E3351" i="21"/>
  <c r="F3351" i="21"/>
  <c r="D3352" i="21"/>
  <c r="H3358" i="21"/>
  <c r="L3357" i="21"/>
  <c r="I3357" i="21"/>
  <c r="K3357" i="21"/>
  <c r="J3357" i="21"/>
  <c r="M3357" i="21"/>
  <c r="P3356" i="21"/>
  <c r="N3356" i="21"/>
  <c r="Q3356" i="21"/>
  <c r="O3356" i="21"/>
  <c r="E3352" i="21"/>
  <c r="F3352" i="21"/>
  <c r="D3353" i="21"/>
  <c r="I3358" i="21"/>
  <c r="K3358" i="21"/>
  <c r="L3358" i="21"/>
  <c r="J3358" i="21"/>
  <c r="M3358" i="21"/>
  <c r="H3359" i="21"/>
  <c r="Q3357" i="21"/>
  <c r="O3357" i="21"/>
  <c r="N3357" i="21"/>
  <c r="P3357" i="21"/>
  <c r="D3354" i="21"/>
  <c r="F3353" i="21"/>
  <c r="E3353" i="21"/>
  <c r="O3358" i="21"/>
  <c r="N3358" i="21"/>
  <c r="P3358" i="21"/>
  <c r="Q3358" i="21"/>
  <c r="H3360" i="21"/>
  <c r="K3359" i="21"/>
  <c r="L3359" i="21"/>
  <c r="J3359" i="21"/>
  <c r="M3359" i="21"/>
  <c r="I3359" i="21"/>
  <c r="E3354" i="21"/>
  <c r="D3355" i="21"/>
  <c r="F3354" i="21"/>
  <c r="J3360" i="21"/>
  <c r="I3360" i="21"/>
  <c r="H3361" i="21"/>
  <c r="M3360" i="21"/>
  <c r="L3360" i="21"/>
  <c r="K3360" i="21"/>
  <c r="P3359" i="21"/>
  <c r="Q3359" i="21"/>
  <c r="O3359" i="21"/>
  <c r="N3359" i="21"/>
  <c r="D3356" i="21"/>
  <c r="F3355" i="21"/>
  <c r="E3355" i="21"/>
  <c r="O3360" i="21"/>
  <c r="N3360" i="21"/>
  <c r="P3360" i="21"/>
  <c r="Q3360" i="21"/>
  <c r="I3361" i="21"/>
  <c r="H3362" i="21"/>
  <c r="K3361" i="21"/>
  <c r="J3361" i="21"/>
  <c r="M3361" i="21"/>
  <c r="L3361" i="21"/>
  <c r="E3356" i="21"/>
  <c r="F3356" i="21"/>
  <c r="D3357" i="21"/>
  <c r="Q3361" i="21"/>
  <c r="P3361" i="21"/>
  <c r="O3361" i="21"/>
  <c r="N3361" i="21"/>
  <c r="H3363" i="21"/>
  <c r="J3362" i="21"/>
  <c r="M3362" i="21"/>
  <c r="I3362" i="21"/>
  <c r="L3362" i="21"/>
  <c r="K3362" i="21"/>
  <c r="D3358" i="21"/>
  <c r="E3357" i="21"/>
  <c r="F3357" i="21"/>
  <c r="K3363" i="21"/>
  <c r="J3363" i="21"/>
  <c r="M3363" i="21"/>
  <c r="H3364" i="21"/>
  <c r="I3363" i="21"/>
  <c r="L3363" i="21"/>
  <c r="O3362" i="21"/>
  <c r="P3362" i="21"/>
  <c r="Q3362" i="21"/>
  <c r="N3362" i="21"/>
  <c r="E3358" i="21"/>
  <c r="F3358" i="21"/>
  <c r="D3359" i="21"/>
  <c r="M3364" i="21"/>
  <c r="I3364" i="21"/>
  <c r="L3364" i="21"/>
  <c r="H3365" i="21"/>
  <c r="K3364" i="21"/>
  <c r="J3364" i="21"/>
  <c r="Q3363" i="21"/>
  <c r="P3363" i="21"/>
  <c r="O3363" i="21"/>
  <c r="N3363" i="21"/>
  <c r="F3359" i="21"/>
  <c r="D3360" i="21"/>
  <c r="E3359" i="21"/>
  <c r="N3364" i="21"/>
  <c r="O3364" i="21"/>
  <c r="P3364" i="21"/>
  <c r="Q3364" i="21"/>
  <c r="K3365" i="21"/>
  <c r="I3365" i="21"/>
  <c r="M3365" i="21"/>
  <c r="J3365" i="21"/>
  <c r="L3365" i="21"/>
  <c r="H3366" i="21"/>
  <c r="E3360" i="21"/>
  <c r="F3360" i="21"/>
  <c r="D3361" i="21"/>
  <c r="O3365" i="21"/>
  <c r="P3365" i="21"/>
  <c r="Q3365" i="21"/>
  <c r="N3365" i="21"/>
  <c r="J3366" i="21"/>
  <c r="M3366" i="21"/>
  <c r="H3367" i="21"/>
  <c r="K3366" i="21"/>
  <c r="I3366" i="21"/>
  <c r="L3366" i="21"/>
  <c r="D3362" i="21"/>
  <c r="E3361" i="21"/>
  <c r="F3361" i="21"/>
  <c r="I3367" i="21"/>
  <c r="K3367" i="21"/>
  <c r="H3368" i="21"/>
  <c r="M3367" i="21"/>
  <c r="J3367" i="21"/>
  <c r="L3367" i="21"/>
  <c r="Q3366" i="21"/>
  <c r="N3366" i="21"/>
  <c r="O3366" i="21"/>
  <c r="P3366" i="21"/>
  <c r="F3362" i="21"/>
  <c r="E3362" i="21"/>
  <c r="D3363" i="21"/>
  <c r="Q3367" i="21"/>
  <c r="N3367" i="21"/>
  <c r="O3367" i="21"/>
  <c r="P3367" i="21"/>
  <c r="I3368" i="21"/>
  <c r="K3368" i="21"/>
  <c r="J3368" i="21"/>
  <c r="H3369" i="21"/>
  <c r="L3368" i="21"/>
  <c r="M3368" i="21"/>
  <c r="D3364" i="21"/>
  <c r="E3363" i="21"/>
  <c r="F3363" i="21"/>
  <c r="O3368" i="21"/>
  <c r="N3368" i="21"/>
  <c r="P3368" i="21"/>
  <c r="Q3368" i="21"/>
  <c r="H3370" i="21"/>
  <c r="L3369" i="21"/>
  <c r="J3369" i="21"/>
  <c r="M3369" i="21"/>
  <c r="K3369" i="21"/>
  <c r="I3369" i="21"/>
  <c r="E3364" i="21"/>
  <c r="F3364" i="21"/>
  <c r="D3365" i="21"/>
  <c r="M3370" i="21"/>
  <c r="K3370" i="21"/>
  <c r="H3371" i="21"/>
  <c r="J3370" i="21"/>
  <c r="I3370" i="21"/>
  <c r="L3370" i="21"/>
  <c r="N3369" i="21"/>
  <c r="O3369" i="21"/>
  <c r="P3369" i="21"/>
  <c r="Q3369" i="21"/>
  <c r="E3365" i="21"/>
  <c r="D3366" i="21"/>
  <c r="F3365" i="21"/>
  <c r="I3371" i="21"/>
  <c r="L3371" i="21"/>
  <c r="K3371" i="21"/>
  <c r="M3371" i="21"/>
  <c r="J3371" i="21"/>
  <c r="H3372" i="21"/>
  <c r="Q3370" i="21"/>
  <c r="O3370" i="21"/>
  <c r="P3370" i="21"/>
  <c r="N3370" i="21"/>
  <c r="D3367" i="21"/>
  <c r="F3366" i="21"/>
  <c r="E3366" i="21"/>
  <c r="P3371" i="21"/>
  <c r="Q3371" i="21"/>
  <c r="N3371" i="21"/>
  <c r="O3371" i="21"/>
  <c r="K3372" i="21"/>
  <c r="J3372" i="21"/>
  <c r="H3373" i="21"/>
  <c r="I3372" i="21"/>
  <c r="L3372" i="21"/>
  <c r="M3372" i="21"/>
  <c r="E3367" i="21"/>
  <c r="F3367" i="21"/>
  <c r="D3368" i="21"/>
  <c r="M3373" i="21"/>
  <c r="H3374" i="21"/>
  <c r="L3373" i="21"/>
  <c r="J3373" i="21"/>
  <c r="K3373" i="21"/>
  <c r="I3373" i="21"/>
  <c r="O3372" i="21"/>
  <c r="N3372" i="21"/>
  <c r="Q3372" i="21"/>
  <c r="P3372" i="21"/>
  <c r="E3368" i="21"/>
  <c r="D3369" i="21"/>
  <c r="F3368" i="21"/>
  <c r="H3375" i="21"/>
  <c r="L3374" i="21"/>
  <c r="M3374" i="21"/>
  <c r="J3374" i="21"/>
  <c r="I3374" i="21"/>
  <c r="K3374" i="21"/>
  <c r="N3373" i="21"/>
  <c r="Q3373" i="21"/>
  <c r="O3373" i="21"/>
  <c r="P3373" i="21"/>
  <c r="F3369" i="21"/>
  <c r="E3369" i="21"/>
  <c r="D3370" i="21"/>
  <c r="L3375" i="21"/>
  <c r="I3375" i="21"/>
  <c r="H3376" i="21"/>
  <c r="J3375" i="21"/>
  <c r="M3375" i="21"/>
  <c r="K3375" i="21"/>
  <c r="N3374" i="21"/>
  <c r="P3374" i="21"/>
  <c r="Q3374" i="21"/>
  <c r="O3374" i="21"/>
  <c r="E3370" i="21"/>
  <c r="D3371" i="21"/>
  <c r="F3370" i="21"/>
  <c r="P3375" i="21"/>
  <c r="Q3375" i="21"/>
  <c r="O3375" i="21"/>
  <c r="N3375" i="21"/>
  <c r="H3377" i="21"/>
  <c r="I3376" i="21"/>
  <c r="L3376" i="21"/>
  <c r="M3376" i="21"/>
  <c r="K3376" i="21"/>
  <c r="J3376" i="21"/>
  <c r="F3371" i="21"/>
  <c r="E3371" i="21"/>
  <c r="D3372" i="21"/>
  <c r="L3377" i="21"/>
  <c r="H3378" i="21"/>
  <c r="I3377" i="21"/>
  <c r="M3377" i="21"/>
  <c r="J3377" i="21"/>
  <c r="K3377" i="21"/>
  <c r="P3376" i="21"/>
  <c r="O3376" i="21"/>
  <c r="N3376" i="21"/>
  <c r="Q3376" i="21"/>
  <c r="E3372" i="21"/>
  <c r="D3373" i="21"/>
  <c r="F3372" i="21"/>
  <c r="M3378" i="21"/>
  <c r="J3378" i="21"/>
  <c r="I3378" i="21"/>
  <c r="K3378" i="21"/>
  <c r="L3378" i="21"/>
  <c r="H3379" i="21"/>
  <c r="O3377" i="21"/>
  <c r="Q3377" i="21"/>
  <c r="P3377" i="21"/>
  <c r="N3377" i="21"/>
  <c r="E3373" i="21"/>
  <c r="F3373" i="21"/>
  <c r="D3374" i="21"/>
  <c r="N3378" i="21"/>
  <c r="Q3378" i="21"/>
  <c r="P3378" i="21"/>
  <c r="O3378" i="21"/>
  <c r="L3379" i="21"/>
  <c r="J3379" i="21"/>
  <c r="I3379" i="21"/>
  <c r="H3380" i="21"/>
  <c r="M3379" i="21"/>
  <c r="K3379" i="21"/>
  <c r="D3375" i="21"/>
  <c r="F3374" i="21"/>
  <c r="E3374" i="21"/>
  <c r="Q3379" i="21"/>
  <c r="O3379" i="21"/>
  <c r="N3379" i="21"/>
  <c r="P3379" i="21"/>
  <c r="M3380" i="21"/>
  <c r="L3380" i="21"/>
  <c r="I3380" i="21"/>
  <c r="J3380" i="21"/>
  <c r="K3380" i="21"/>
  <c r="H3381" i="21"/>
  <c r="E3375" i="21"/>
  <c r="F3375" i="21"/>
  <c r="D3376" i="21"/>
  <c r="N3380" i="21"/>
  <c r="O3380" i="21"/>
  <c r="P3380" i="21"/>
  <c r="Q3380" i="21"/>
  <c r="L3381" i="21"/>
  <c r="M3381" i="21"/>
  <c r="H3382" i="21"/>
  <c r="J3381" i="21"/>
  <c r="I3381" i="21"/>
  <c r="K3381" i="21"/>
  <c r="E3376" i="21"/>
  <c r="D3377" i="21"/>
  <c r="F3376" i="21"/>
  <c r="H3383" i="21"/>
  <c r="L3382" i="21"/>
  <c r="M3382" i="21"/>
  <c r="K3382" i="21"/>
  <c r="I3382" i="21"/>
  <c r="J3382" i="21"/>
  <c r="N3381" i="21"/>
  <c r="O3381" i="21"/>
  <c r="P3381" i="21"/>
  <c r="Q3381" i="21"/>
  <c r="F3377" i="21"/>
  <c r="D3378" i="21"/>
  <c r="E3377" i="21"/>
  <c r="J3383" i="21"/>
  <c r="K3383" i="21"/>
  <c r="H3384" i="21"/>
  <c r="M3383" i="21"/>
  <c r="I3383" i="21"/>
  <c r="L3383" i="21"/>
  <c r="Q3382" i="21"/>
  <c r="O3382" i="21"/>
  <c r="N3382" i="21"/>
  <c r="P3382" i="21"/>
  <c r="D3379" i="21"/>
  <c r="E3378" i="21"/>
  <c r="F3378" i="21"/>
  <c r="H3385" i="21"/>
  <c r="J3384" i="21"/>
  <c r="I3384" i="21"/>
  <c r="L3384" i="21"/>
  <c r="K3384" i="21"/>
  <c r="M3384" i="21"/>
  <c r="P3383" i="21"/>
  <c r="O3383" i="21"/>
  <c r="Q3383" i="21"/>
  <c r="N3383" i="21"/>
  <c r="F3379" i="21"/>
  <c r="E3379" i="21"/>
  <c r="D3380" i="21"/>
  <c r="K3385" i="21"/>
  <c r="H3386" i="21"/>
  <c r="I3385" i="21"/>
  <c r="M3385" i="21"/>
  <c r="L3385" i="21"/>
  <c r="J3385" i="21"/>
  <c r="Q3384" i="21"/>
  <c r="O3384" i="21"/>
  <c r="P3384" i="21"/>
  <c r="N3384" i="21"/>
  <c r="D3381" i="21"/>
  <c r="F3380" i="21"/>
  <c r="E3380" i="21"/>
  <c r="H3387" i="21"/>
  <c r="K3386" i="21"/>
  <c r="J3386" i="21"/>
  <c r="I3386" i="21"/>
  <c r="L3386" i="21"/>
  <c r="M3386" i="21"/>
  <c r="P3385" i="21"/>
  <c r="O3385" i="21"/>
  <c r="Q3385" i="21"/>
  <c r="N3385" i="21"/>
  <c r="E3381" i="21"/>
  <c r="D3382" i="21"/>
  <c r="F3381" i="21"/>
  <c r="M3387" i="21"/>
  <c r="K3387" i="21"/>
  <c r="L3387" i="21"/>
  <c r="H3388" i="21"/>
  <c r="J3387" i="21"/>
  <c r="I3387" i="21"/>
  <c r="N3386" i="21"/>
  <c r="P3386" i="21"/>
  <c r="O3386" i="21"/>
  <c r="Q3386" i="21"/>
  <c r="F3382" i="21"/>
  <c r="D3383" i="21"/>
  <c r="E3382" i="21"/>
  <c r="K3388" i="21"/>
  <c r="I3388" i="21"/>
  <c r="H3389" i="21"/>
  <c r="L3388" i="21"/>
  <c r="J3388" i="21"/>
  <c r="M3388" i="21"/>
  <c r="Q3387" i="21"/>
  <c r="N3387" i="21"/>
  <c r="P3387" i="21"/>
  <c r="O3387" i="21"/>
  <c r="E3383" i="21"/>
  <c r="F3383" i="21"/>
  <c r="D3384" i="21"/>
  <c r="N3388" i="21"/>
  <c r="P3388" i="21"/>
  <c r="O3388" i="21"/>
  <c r="Q3388" i="21"/>
  <c r="J3389" i="21"/>
  <c r="H3390" i="21"/>
  <c r="I3389" i="21"/>
  <c r="K3389" i="21"/>
  <c r="M3389" i="21"/>
  <c r="L3389" i="21"/>
  <c r="F3384" i="21"/>
  <c r="D3385" i="21"/>
  <c r="E3384" i="21"/>
  <c r="I3390" i="21"/>
  <c r="M3390" i="21"/>
  <c r="L3390" i="21"/>
  <c r="K3390" i="21"/>
  <c r="J3390" i="21"/>
  <c r="H3391" i="21"/>
  <c r="N3389" i="21"/>
  <c r="O3389" i="21"/>
  <c r="Q3389" i="21"/>
  <c r="P3389" i="21"/>
  <c r="D3386" i="21"/>
  <c r="F3385" i="21"/>
  <c r="E3385" i="21"/>
  <c r="O3390" i="21"/>
  <c r="N3390" i="21"/>
  <c r="P3390" i="21"/>
  <c r="Q3390" i="21"/>
  <c r="L3391" i="21"/>
  <c r="M3391" i="21"/>
  <c r="H3392" i="21"/>
  <c r="K3391" i="21"/>
  <c r="J3391" i="21"/>
  <c r="I3391" i="21"/>
  <c r="E3386" i="21"/>
  <c r="D3387" i="21"/>
  <c r="F3386" i="21"/>
  <c r="H3393" i="21"/>
  <c r="L3392" i="21"/>
  <c r="J3392" i="21"/>
  <c r="M3392" i="21"/>
  <c r="K3392" i="21"/>
  <c r="I3392" i="21"/>
  <c r="Q3391" i="21"/>
  <c r="O3391" i="21"/>
  <c r="P3391" i="21"/>
  <c r="N3391" i="21"/>
  <c r="F3387" i="21"/>
  <c r="E3387" i="21"/>
  <c r="D3388" i="21"/>
  <c r="L3393" i="21"/>
  <c r="J3393" i="21"/>
  <c r="H3394" i="21"/>
  <c r="I3393" i="21"/>
  <c r="K3393" i="21"/>
  <c r="M3393" i="21"/>
  <c r="Q3392" i="21"/>
  <c r="P3392" i="21"/>
  <c r="O3392" i="21"/>
  <c r="N3392" i="21"/>
  <c r="F3388" i="21"/>
  <c r="E3388" i="21"/>
  <c r="D3389" i="21"/>
  <c r="M3394" i="21"/>
  <c r="J3394" i="21"/>
  <c r="L3394" i="21"/>
  <c r="K3394" i="21"/>
  <c r="I3394" i="21"/>
  <c r="H3395" i="21"/>
  <c r="Q3393" i="21"/>
  <c r="O3393" i="21"/>
  <c r="P3393" i="21"/>
  <c r="N3393" i="21"/>
  <c r="E3389" i="21"/>
  <c r="F3389" i="21"/>
  <c r="D3390" i="21"/>
  <c r="N3394" i="21"/>
  <c r="O3394" i="21"/>
  <c r="Q3394" i="21"/>
  <c r="P3394" i="21"/>
  <c r="M3395" i="21"/>
  <c r="H3396" i="21"/>
  <c r="L3395" i="21"/>
  <c r="J3395" i="21"/>
  <c r="K3395" i="21"/>
  <c r="I3395" i="21"/>
  <c r="D3391" i="21"/>
  <c r="E3390" i="21"/>
  <c r="F3390" i="21"/>
  <c r="K3396" i="21"/>
  <c r="J3396" i="21"/>
  <c r="I3396" i="21"/>
  <c r="H3397" i="21"/>
  <c r="L3396" i="21"/>
  <c r="M3396" i="21"/>
  <c r="O3395" i="21"/>
  <c r="Q3395" i="21"/>
  <c r="N3395" i="21"/>
  <c r="P3395" i="21"/>
  <c r="F3391" i="21"/>
  <c r="E3391" i="21"/>
  <c r="D3392" i="21"/>
  <c r="O3396" i="21"/>
  <c r="P3396" i="21"/>
  <c r="N3396" i="21"/>
  <c r="Q3396" i="21"/>
  <c r="I3397" i="21"/>
  <c r="H3398" i="21"/>
  <c r="M3397" i="21"/>
  <c r="L3397" i="21"/>
  <c r="K3397" i="21"/>
  <c r="J3397" i="21"/>
  <c r="F3392" i="21"/>
  <c r="D3393" i="21"/>
  <c r="E3392" i="21"/>
  <c r="P3397" i="21"/>
  <c r="O3397" i="21"/>
  <c r="Q3397" i="21"/>
  <c r="N3397" i="21"/>
  <c r="J3398" i="21"/>
  <c r="K3398" i="21"/>
  <c r="L3398" i="21"/>
  <c r="I3398" i="21"/>
  <c r="M3398" i="21"/>
  <c r="H3399" i="21"/>
  <c r="F3393" i="21"/>
  <c r="E3393" i="21"/>
  <c r="D3394" i="21"/>
  <c r="N3398" i="21"/>
  <c r="Q3398" i="21"/>
  <c r="O3398" i="21"/>
  <c r="P3398" i="21"/>
  <c r="K3399" i="21"/>
  <c r="H3400" i="21"/>
  <c r="L3399" i="21"/>
  <c r="I3399" i="21"/>
  <c r="J3399" i="21"/>
  <c r="M3399" i="21"/>
  <c r="F3394" i="21"/>
  <c r="E3394" i="21"/>
  <c r="D3395" i="21"/>
  <c r="L3400" i="21"/>
  <c r="I3400" i="21"/>
  <c r="J3400" i="21"/>
  <c r="H3401" i="21"/>
  <c r="M3400" i="21"/>
  <c r="K3400" i="21"/>
  <c r="P3399" i="21"/>
  <c r="O3399" i="21"/>
  <c r="Q3399" i="21"/>
  <c r="N3399" i="21"/>
  <c r="D3396" i="21"/>
  <c r="E3395" i="21"/>
  <c r="F3395" i="21"/>
  <c r="P3400" i="21"/>
  <c r="N3400" i="21"/>
  <c r="O3400" i="21"/>
  <c r="Q3400" i="21"/>
  <c r="M3401" i="21"/>
  <c r="K3401" i="21"/>
  <c r="I3401" i="21"/>
  <c r="H3402" i="21"/>
  <c r="L3401" i="21"/>
  <c r="J3401" i="21"/>
  <c r="F3396" i="21"/>
  <c r="D3397" i="21"/>
  <c r="E3396" i="21"/>
  <c r="Q3401" i="21"/>
  <c r="O3401" i="21"/>
  <c r="N3401" i="21"/>
  <c r="P3401" i="21"/>
  <c r="K3402" i="21"/>
  <c r="L3402" i="21"/>
  <c r="M3402" i="21"/>
  <c r="J3402" i="21"/>
  <c r="H3403" i="21"/>
  <c r="I3402" i="21"/>
  <c r="F3397" i="21"/>
  <c r="D3398" i="21"/>
  <c r="E3397" i="21"/>
  <c r="I3403" i="21"/>
  <c r="H3404" i="21"/>
  <c r="K3403" i="21"/>
  <c r="J3403" i="21"/>
  <c r="M3403" i="21"/>
  <c r="L3403" i="21"/>
  <c r="Q3402" i="21"/>
  <c r="P3402" i="21"/>
  <c r="O3402" i="21"/>
  <c r="N3402" i="21"/>
  <c r="E3398" i="21"/>
  <c r="D3399" i="21"/>
  <c r="F3398" i="21"/>
  <c r="P3403" i="21"/>
  <c r="N3403" i="21"/>
  <c r="O3403" i="21"/>
  <c r="Q3403" i="21"/>
  <c r="H3405" i="21"/>
  <c r="I3404" i="21"/>
  <c r="L3404" i="21"/>
  <c r="M3404" i="21"/>
  <c r="J3404" i="21"/>
  <c r="K3404" i="21"/>
  <c r="F3399" i="21"/>
  <c r="D3400" i="21"/>
  <c r="E3399" i="21"/>
  <c r="L3405" i="21"/>
  <c r="J3405" i="21"/>
  <c r="K3405" i="21"/>
  <c r="M3405" i="21"/>
  <c r="H3406" i="21"/>
  <c r="I3405" i="21"/>
  <c r="N3404" i="21"/>
  <c r="P3404" i="21"/>
  <c r="Q3404" i="21"/>
  <c r="O3404" i="21"/>
  <c r="E3400" i="21"/>
  <c r="D3401" i="21"/>
  <c r="F3400" i="21"/>
  <c r="M3406" i="21"/>
  <c r="K3406" i="21"/>
  <c r="L3406" i="21"/>
  <c r="H3407" i="21"/>
  <c r="I3406" i="21"/>
  <c r="J3406" i="21"/>
  <c r="O3405" i="21"/>
  <c r="P3405" i="21"/>
  <c r="Q3405" i="21"/>
  <c r="N3405" i="21"/>
  <c r="D3402" i="21"/>
  <c r="E3401" i="21"/>
  <c r="F3401" i="21"/>
  <c r="J3407" i="21"/>
  <c r="K3407" i="21"/>
  <c r="I3407" i="21"/>
  <c r="M3407" i="21"/>
  <c r="H3408" i="21"/>
  <c r="L3407" i="21"/>
  <c r="N3406" i="21"/>
  <c r="Q3406" i="21"/>
  <c r="O3406" i="21"/>
  <c r="P3406" i="21"/>
  <c r="E3402" i="21"/>
  <c r="F3402" i="21"/>
  <c r="D3403" i="21"/>
  <c r="Q3407" i="21"/>
  <c r="O3407" i="21"/>
  <c r="P3407" i="21"/>
  <c r="N3407" i="21"/>
  <c r="J3408" i="21"/>
  <c r="I3408" i="21"/>
  <c r="L3408" i="21"/>
  <c r="K3408" i="21"/>
  <c r="M3408" i="21"/>
  <c r="H3409" i="21"/>
  <c r="D3404" i="21"/>
  <c r="E3403" i="21"/>
  <c r="F3403" i="21"/>
  <c r="N3408" i="21"/>
  <c r="O3408" i="21"/>
  <c r="Q3408" i="21"/>
  <c r="P3408" i="21"/>
  <c r="M3409" i="21"/>
  <c r="K3409" i="21"/>
  <c r="I3409" i="21"/>
  <c r="L3409" i="21"/>
  <c r="H3410" i="21"/>
  <c r="J3409" i="21"/>
  <c r="F3404" i="21"/>
  <c r="D3405" i="21"/>
  <c r="E3404" i="21"/>
  <c r="Q3409" i="21"/>
  <c r="O3409" i="21"/>
  <c r="P3409" i="21"/>
  <c r="N3409" i="21"/>
  <c r="M3410" i="21"/>
  <c r="I3410" i="21"/>
  <c r="K3410" i="21"/>
  <c r="H3411" i="21"/>
  <c r="L3410" i="21"/>
  <c r="J3410" i="21"/>
  <c r="F3405" i="21"/>
  <c r="E3405" i="21"/>
  <c r="D3406" i="21"/>
  <c r="N3410" i="21"/>
  <c r="Q3410" i="21"/>
  <c r="P3410" i="21"/>
  <c r="O3410" i="21"/>
  <c r="J3411" i="21"/>
  <c r="L3411" i="21"/>
  <c r="M3411" i="21"/>
  <c r="H3412" i="21"/>
  <c r="I3411" i="21"/>
  <c r="K3411" i="21"/>
  <c r="D3407" i="21"/>
  <c r="F3406" i="21"/>
  <c r="E3406" i="21"/>
  <c r="M3412" i="21"/>
  <c r="I3412" i="21"/>
  <c r="L3412" i="21"/>
  <c r="J3412" i="21"/>
  <c r="K3412" i="21"/>
  <c r="H3413" i="21"/>
  <c r="O3411" i="21"/>
  <c r="Q3411" i="21"/>
  <c r="P3411" i="21"/>
  <c r="N3411" i="21"/>
  <c r="D3408" i="21"/>
  <c r="F3407" i="21"/>
  <c r="E3407" i="21"/>
  <c r="N3412" i="21"/>
  <c r="O3412" i="21"/>
  <c r="P3412" i="21"/>
  <c r="Q3412" i="21"/>
  <c r="I3413" i="21"/>
  <c r="K3413" i="21"/>
  <c r="M3413" i="21"/>
  <c r="H3414" i="21"/>
  <c r="L3413" i="21"/>
  <c r="J3413" i="21"/>
  <c r="D3409" i="21"/>
  <c r="F3408" i="21"/>
  <c r="E3408" i="21"/>
  <c r="O3413" i="21"/>
  <c r="P3413" i="21"/>
  <c r="N3413" i="21"/>
  <c r="Q3413" i="21"/>
  <c r="M3414" i="21"/>
  <c r="J3414" i="21"/>
  <c r="I3414" i="21"/>
  <c r="L3414" i="21"/>
  <c r="K3414" i="21"/>
  <c r="H3415" i="21"/>
  <c r="D3410" i="21"/>
  <c r="F3409" i="21"/>
  <c r="E3409" i="21"/>
  <c r="N3414" i="21"/>
  <c r="O3414" i="21"/>
  <c r="Q3414" i="21"/>
  <c r="P3414" i="21"/>
  <c r="L3415" i="21"/>
  <c r="K3415" i="21"/>
  <c r="M3415" i="21"/>
  <c r="H3416" i="21"/>
  <c r="J3415" i="21"/>
  <c r="I3415" i="21"/>
  <c r="E3410" i="21"/>
  <c r="D3411" i="21"/>
  <c r="F3410" i="21"/>
  <c r="K3416" i="21"/>
  <c r="I3416" i="21"/>
  <c r="H3417" i="21"/>
  <c r="M3416" i="21"/>
  <c r="J3416" i="21"/>
  <c r="L3416" i="21"/>
  <c r="P3415" i="21"/>
  <c r="Q3415" i="21"/>
  <c r="O3415" i="21"/>
  <c r="N3415" i="21"/>
  <c r="E3411" i="21"/>
  <c r="F3411" i="21"/>
  <c r="D3412" i="21"/>
  <c r="N3416" i="21"/>
  <c r="P3416" i="21"/>
  <c r="O3416" i="21"/>
  <c r="Q3416" i="21"/>
  <c r="I3417" i="21"/>
  <c r="J3417" i="21"/>
  <c r="H3418" i="21"/>
  <c r="K3417" i="21"/>
  <c r="M3417" i="21"/>
  <c r="L3417" i="21"/>
  <c r="D3413" i="21"/>
  <c r="F3412" i="21"/>
  <c r="E3412" i="21"/>
  <c r="O3417" i="21"/>
  <c r="P3417" i="21"/>
  <c r="Q3417" i="21"/>
  <c r="N3417" i="21"/>
  <c r="M3418" i="21"/>
  <c r="L3418" i="21"/>
  <c r="J3418" i="21"/>
  <c r="I3418" i="21"/>
  <c r="H3419" i="21"/>
  <c r="K3418" i="21"/>
  <c r="D3414" i="21"/>
  <c r="E3413" i="21"/>
  <c r="F3413" i="21"/>
  <c r="N3418" i="21"/>
  <c r="Q3418" i="21"/>
  <c r="P3418" i="21"/>
  <c r="O3418" i="21"/>
  <c r="J3419" i="21"/>
  <c r="M3419" i="21"/>
  <c r="H3420" i="21"/>
  <c r="I3419" i="21"/>
  <c r="K3419" i="21"/>
  <c r="L3419" i="21"/>
  <c r="F3414" i="21"/>
  <c r="D3415" i="21"/>
  <c r="E3414" i="21"/>
  <c r="L3420" i="21"/>
  <c r="I3420" i="21"/>
  <c r="K3420" i="21"/>
  <c r="M3420" i="21"/>
  <c r="J3420" i="21"/>
  <c r="H3421" i="21"/>
  <c r="N3419" i="21"/>
  <c r="Q3419" i="21"/>
  <c r="O3419" i="21"/>
  <c r="P3419" i="21"/>
  <c r="D3416" i="21"/>
  <c r="E3415" i="21"/>
  <c r="F3415" i="21"/>
  <c r="Q3420" i="21"/>
  <c r="N3420" i="21"/>
  <c r="O3420" i="21"/>
  <c r="P3420" i="21"/>
  <c r="M3421" i="21"/>
  <c r="I3421" i="21"/>
  <c r="K3421" i="21"/>
  <c r="J3421" i="21"/>
  <c r="L3421" i="21"/>
  <c r="H3422" i="21"/>
  <c r="E3416" i="21"/>
  <c r="F3416" i="21"/>
  <c r="D3417" i="21"/>
  <c r="Q3421" i="21"/>
  <c r="P3421" i="21"/>
  <c r="O3421" i="21"/>
  <c r="N3421" i="21"/>
  <c r="L3422" i="21"/>
  <c r="M3422" i="21"/>
  <c r="K3422" i="21"/>
  <c r="H3423" i="21"/>
  <c r="I3422" i="21"/>
  <c r="J3422" i="21"/>
  <c r="D3418" i="21"/>
  <c r="F3417" i="21"/>
  <c r="E3417" i="21"/>
  <c r="K3423" i="21"/>
  <c r="H3424" i="21"/>
  <c r="J3423" i="21"/>
  <c r="M3423" i="21"/>
  <c r="I3423" i="21"/>
  <c r="L3423" i="21"/>
  <c r="Q3422" i="21"/>
  <c r="O3422" i="21"/>
  <c r="N3422" i="21"/>
  <c r="P3422" i="21"/>
  <c r="D3419" i="21"/>
  <c r="E3418" i="21"/>
  <c r="F3418" i="21"/>
  <c r="J3424" i="21"/>
  <c r="L3424" i="21"/>
  <c r="M3424" i="21"/>
  <c r="H3425" i="21"/>
  <c r="I3424" i="21"/>
  <c r="K3424" i="21"/>
  <c r="O3423" i="21"/>
  <c r="Q3423" i="21"/>
  <c r="P3423" i="21"/>
  <c r="N3423" i="21"/>
  <c r="E3419" i="21"/>
  <c r="D3420" i="21"/>
  <c r="F3419" i="21"/>
  <c r="M3425" i="21"/>
  <c r="L3425" i="21"/>
  <c r="H3426" i="21"/>
  <c r="I3425" i="21"/>
  <c r="J3425" i="21"/>
  <c r="K3425" i="21"/>
  <c r="P3424" i="21"/>
  <c r="O3424" i="21"/>
  <c r="Q3424" i="21"/>
  <c r="N3424" i="21"/>
  <c r="F3420" i="21"/>
  <c r="E3420" i="21"/>
  <c r="D3421" i="21"/>
  <c r="J3426" i="21"/>
  <c r="L3426" i="21"/>
  <c r="I3426" i="21"/>
  <c r="M3426" i="21"/>
  <c r="H3427" i="21"/>
  <c r="K3426" i="21"/>
  <c r="O3425" i="21"/>
  <c r="Q3425" i="21"/>
  <c r="P3425" i="21"/>
  <c r="N3425" i="21"/>
  <c r="E3421" i="21"/>
  <c r="F3421" i="21"/>
  <c r="D3422" i="21"/>
  <c r="P3426" i="21"/>
  <c r="N3426" i="21"/>
  <c r="O3426" i="21"/>
  <c r="Q3426" i="21"/>
  <c r="J3427" i="21"/>
  <c r="M3427" i="21"/>
  <c r="I3427" i="21"/>
  <c r="L3427" i="21"/>
  <c r="K3427" i="21"/>
  <c r="H3428" i="21"/>
  <c r="F3422" i="21"/>
  <c r="D3423" i="21"/>
  <c r="E3422" i="21"/>
  <c r="N3427" i="21"/>
  <c r="Q3427" i="21"/>
  <c r="P3427" i="21"/>
  <c r="O3427" i="21"/>
  <c r="H3429" i="21"/>
  <c r="L3428" i="21"/>
  <c r="I3428" i="21"/>
  <c r="M3428" i="21"/>
  <c r="K3428" i="21"/>
  <c r="J3428" i="21"/>
  <c r="E3423" i="21"/>
  <c r="F3423" i="21"/>
  <c r="D3424" i="21"/>
  <c r="K3429" i="21"/>
  <c r="I3429" i="21"/>
  <c r="J3429" i="21"/>
  <c r="H3430" i="21"/>
  <c r="M3429" i="21"/>
  <c r="L3429" i="21"/>
  <c r="N3428" i="21"/>
  <c r="Q3428" i="21"/>
  <c r="P3428" i="21"/>
  <c r="O3428" i="21"/>
  <c r="D3425" i="21"/>
  <c r="F3424" i="21"/>
  <c r="E3424" i="21"/>
  <c r="P3429" i="21"/>
  <c r="O3429" i="21"/>
  <c r="N3429" i="21"/>
  <c r="Q3429" i="21"/>
  <c r="K3430" i="21"/>
  <c r="H3431" i="21"/>
  <c r="M3430" i="21"/>
  <c r="I3430" i="21"/>
  <c r="J3430" i="21"/>
  <c r="L3430" i="21"/>
  <c r="D3426" i="21"/>
  <c r="F3425" i="21"/>
  <c r="E3425" i="21"/>
  <c r="M3431" i="21"/>
  <c r="L3431" i="21"/>
  <c r="K3431" i="21"/>
  <c r="J3431" i="21"/>
  <c r="I3431" i="21"/>
  <c r="H3432" i="21"/>
  <c r="Q3430" i="21"/>
  <c r="P3430" i="21"/>
  <c r="O3430" i="21"/>
  <c r="N3430" i="21"/>
  <c r="F3426" i="21"/>
  <c r="E3426" i="21"/>
  <c r="D3427" i="21"/>
  <c r="Q3431" i="21"/>
  <c r="N3431" i="21"/>
  <c r="O3431" i="21"/>
  <c r="P3431" i="21"/>
  <c r="J3432" i="21"/>
  <c r="H3433" i="21"/>
  <c r="I3432" i="21"/>
  <c r="M3432" i="21"/>
  <c r="K3432" i="21"/>
  <c r="L3432" i="21"/>
  <c r="F3427" i="21"/>
  <c r="E3427" i="21"/>
  <c r="D3428" i="21"/>
  <c r="H3434" i="21"/>
  <c r="L3433" i="21"/>
  <c r="I3433" i="21"/>
  <c r="J3433" i="21"/>
  <c r="K3433" i="21"/>
  <c r="M3433" i="21"/>
  <c r="N3432" i="21"/>
  <c r="Q3432" i="21"/>
  <c r="P3432" i="21"/>
  <c r="O3432" i="21"/>
  <c r="E3428" i="21"/>
  <c r="D3429" i="21"/>
  <c r="F3428" i="21"/>
  <c r="I3434" i="21"/>
  <c r="L3434" i="21"/>
  <c r="H3435" i="21"/>
  <c r="M3434" i="21"/>
  <c r="J3434" i="21"/>
  <c r="K3434" i="21"/>
  <c r="Q3433" i="21"/>
  <c r="O3433" i="21"/>
  <c r="P3433" i="21"/>
  <c r="N3433" i="21"/>
  <c r="F3429" i="21"/>
  <c r="D3430" i="21"/>
  <c r="E3429" i="21"/>
  <c r="N3434" i="21"/>
  <c r="P3434" i="21"/>
  <c r="O3434" i="21"/>
  <c r="Q3434" i="21"/>
  <c r="M3435" i="21"/>
  <c r="I3435" i="21"/>
  <c r="H3436" i="21"/>
  <c r="K3435" i="21"/>
  <c r="L3435" i="21"/>
  <c r="J3435" i="21"/>
  <c r="E3430" i="21"/>
  <c r="F3430" i="21"/>
  <c r="D3431" i="21"/>
  <c r="P3435" i="21"/>
  <c r="O3435" i="21"/>
  <c r="Q3435" i="21"/>
  <c r="N3435" i="21"/>
  <c r="I3436" i="21"/>
  <c r="K3436" i="21"/>
  <c r="M3436" i="21"/>
  <c r="H3437" i="21"/>
  <c r="L3436" i="21"/>
  <c r="J3436" i="21"/>
  <c r="E3431" i="21"/>
  <c r="F3431" i="21"/>
  <c r="D3432" i="21"/>
  <c r="N3436" i="21"/>
  <c r="O3436" i="21"/>
  <c r="P3436" i="21"/>
  <c r="Q3436" i="21"/>
  <c r="H3438" i="21"/>
  <c r="M3437" i="21"/>
  <c r="L3437" i="21"/>
  <c r="K3437" i="21"/>
  <c r="J3437" i="21"/>
  <c r="I3437" i="21"/>
  <c r="F3432" i="21"/>
  <c r="D3433" i="21"/>
  <c r="E3432" i="21"/>
  <c r="H3439" i="21"/>
  <c r="J3438" i="21"/>
  <c r="K3438" i="21"/>
  <c r="L3438" i="21"/>
  <c r="M3438" i="21"/>
  <c r="I3438" i="21"/>
  <c r="P3437" i="21"/>
  <c r="O3437" i="21"/>
  <c r="Q3437" i="21"/>
  <c r="N3437" i="21"/>
  <c r="E3433" i="21"/>
  <c r="D3434" i="21"/>
  <c r="F3433" i="21"/>
  <c r="M3439" i="21"/>
  <c r="K3439" i="21"/>
  <c r="J3439" i="21"/>
  <c r="H3440" i="21"/>
  <c r="L3439" i="21"/>
  <c r="I3439" i="21"/>
  <c r="O3438" i="21"/>
  <c r="P3438" i="21"/>
  <c r="Q3438" i="21"/>
  <c r="N3438" i="21"/>
  <c r="D3435" i="21"/>
  <c r="F3434" i="21"/>
  <c r="E3434" i="21"/>
  <c r="I3440" i="21"/>
  <c r="J3440" i="21"/>
  <c r="M3440" i="21"/>
  <c r="H3441" i="21"/>
  <c r="L3440" i="21"/>
  <c r="K3440" i="21"/>
  <c r="P3439" i="21"/>
  <c r="O3439" i="21"/>
  <c r="Q3439" i="21"/>
  <c r="N3439" i="21"/>
  <c r="F3435" i="21"/>
  <c r="E3435" i="21"/>
  <c r="D3436" i="21"/>
  <c r="Q3440" i="21"/>
  <c r="P3440" i="21"/>
  <c r="O3440" i="21"/>
  <c r="N3440" i="21"/>
  <c r="H3442" i="21"/>
  <c r="K3441" i="21"/>
  <c r="M3441" i="21"/>
  <c r="I3441" i="21"/>
  <c r="L3441" i="21"/>
  <c r="J3441" i="21"/>
  <c r="F3436" i="21"/>
  <c r="E3436" i="21"/>
  <c r="D3437" i="21"/>
  <c r="L3442" i="21"/>
  <c r="M3442" i="21"/>
  <c r="K3442" i="21"/>
  <c r="I3442" i="21"/>
  <c r="H3443" i="21"/>
  <c r="J3442" i="21"/>
  <c r="P3441" i="21"/>
  <c r="Q3441" i="21"/>
  <c r="O3441" i="21"/>
  <c r="N3441" i="21"/>
  <c r="D3438" i="21"/>
  <c r="E3437" i="21"/>
  <c r="F3437" i="21"/>
  <c r="N3442" i="21"/>
  <c r="Q3442" i="21"/>
  <c r="P3442" i="21"/>
  <c r="O3442" i="21"/>
  <c r="L3443" i="21"/>
  <c r="M3443" i="21"/>
  <c r="K3443" i="21"/>
  <c r="J3443" i="21"/>
  <c r="I3443" i="21"/>
  <c r="H3444" i="21"/>
  <c r="E3438" i="21"/>
  <c r="D3439" i="21"/>
  <c r="F3438" i="21"/>
  <c r="O3443" i="21"/>
  <c r="Q3443" i="21"/>
  <c r="N3443" i="21"/>
  <c r="P3443" i="21"/>
  <c r="I3444" i="21"/>
  <c r="H3445" i="21"/>
  <c r="M3444" i="21"/>
  <c r="J3444" i="21"/>
  <c r="K3444" i="21"/>
  <c r="L3444" i="21"/>
  <c r="F3439" i="21"/>
  <c r="D3440" i="21"/>
  <c r="E3439" i="21"/>
  <c r="N3444" i="21"/>
  <c r="Q3444" i="21"/>
  <c r="P3444" i="21"/>
  <c r="O3444" i="21"/>
  <c r="I3445" i="21"/>
  <c r="H3446" i="21"/>
  <c r="K3445" i="21"/>
  <c r="L3445" i="21"/>
  <c r="J3445" i="21"/>
  <c r="M3445" i="21"/>
  <c r="D3441" i="21"/>
  <c r="E3440" i="21"/>
  <c r="F3440" i="21"/>
  <c r="Q3445" i="21"/>
  <c r="N3445" i="21"/>
  <c r="P3445" i="21"/>
  <c r="O3445" i="21"/>
  <c r="H3447" i="21"/>
  <c r="J3446" i="21"/>
  <c r="M3446" i="21"/>
  <c r="K3446" i="21"/>
  <c r="I3446" i="21"/>
  <c r="L3446" i="21"/>
  <c r="E3441" i="21"/>
  <c r="F3441" i="21"/>
  <c r="D3442" i="21"/>
  <c r="I3447" i="21"/>
  <c r="L3447" i="21"/>
  <c r="H3448" i="21"/>
  <c r="K3447" i="21"/>
  <c r="M3447" i="21"/>
  <c r="J3447" i="21"/>
  <c r="Q3446" i="21"/>
  <c r="N3446" i="21"/>
  <c r="P3446" i="21"/>
  <c r="O3446" i="21"/>
  <c r="E3442" i="21"/>
  <c r="D3443" i="21"/>
  <c r="F3442" i="21"/>
  <c r="P3447" i="21"/>
  <c r="Q3447" i="21"/>
  <c r="O3447" i="21"/>
  <c r="N3447" i="21"/>
  <c r="L3448" i="21"/>
  <c r="H3449" i="21"/>
  <c r="M3448" i="21"/>
  <c r="I3448" i="21"/>
  <c r="J3448" i="21"/>
  <c r="K3448" i="21"/>
  <c r="F3443" i="21"/>
  <c r="D3444" i="21"/>
  <c r="E3443" i="21"/>
  <c r="M3449" i="21"/>
  <c r="L3449" i="21"/>
  <c r="J3449" i="21"/>
  <c r="I3449" i="21"/>
  <c r="H3450" i="21"/>
  <c r="K3449" i="21"/>
  <c r="Q3448" i="21"/>
  <c r="O3448" i="21"/>
  <c r="P3448" i="21"/>
  <c r="N3448" i="21"/>
  <c r="F3444" i="21"/>
  <c r="D3445" i="21"/>
  <c r="E3444" i="21"/>
  <c r="N3449" i="21"/>
  <c r="O3449" i="21"/>
  <c r="P3449" i="21"/>
  <c r="Q3449" i="21"/>
  <c r="I3450" i="21"/>
  <c r="J3450" i="21"/>
  <c r="M3450" i="21"/>
  <c r="K3450" i="21"/>
  <c r="H3451" i="21"/>
  <c r="L3450" i="21"/>
  <c r="E3445" i="21"/>
  <c r="D3446" i="21"/>
  <c r="F3445" i="21"/>
  <c r="N3450" i="21"/>
  <c r="Q3450" i="21"/>
  <c r="O3450" i="21"/>
  <c r="P3450" i="21"/>
  <c r="M3451" i="21"/>
  <c r="I3451" i="21"/>
  <c r="J3451" i="21"/>
  <c r="L3451" i="21"/>
  <c r="H3452" i="21"/>
  <c r="K3451" i="21"/>
  <c r="F3446" i="21"/>
  <c r="E3446" i="21"/>
  <c r="D3447" i="21"/>
  <c r="O3451" i="21"/>
  <c r="Q3451" i="21"/>
  <c r="P3451" i="21"/>
  <c r="N3451" i="21"/>
  <c r="J3452" i="21"/>
  <c r="M3452" i="21"/>
  <c r="I3452" i="21"/>
  <c r="H3453" i="21"/>
  <c r="K3452" i="21"/>
  <c r="L3452" i="21"/>
  <c r="F3447" i="21"/>
  <c r="E3447" i="21"/>
  <c r="D3448" i="21"/>
  <c r="N3452" i="21"/>
  <c r="P3452" i="21"/>
  <c r="O3452" i="21"/>
  <c r="Q3452" i="21"/>
  <c r="J3453" i="21"/>
  <c r="I3453" i="21"/>
  <c r="H3454" i="21"/>
  <c r="L3453" i="21"/>
  <c r="M3453" i="21"/>
  <c r="K3453" i="21"/>
  <c r="F3448" i="21"/>
  <c r="E3448" i="21"/>
  <c r="D3449" i="21"/>
  <c r="P3453" i="21"/>
  <c r="Q3453" i="21"/>
  <c r="O3453" i="21"/>
  <c r="N3453" i="21"/>
  <c r="I3454" i="21"/>
  <c r="J3454" i="21"/>
  <c r="L3454" i="21"/>
  <c r="K3454" i="21"/>
  <c r="H3455" i="21"/>
  <c r="M3454" i="21"/>
  <c r="E3449" i="21"/>
  <c r="F3449" i="21"/>
  <c r="D3450" i="21"/>
  <c r="O3454" i="21"/>
  <c r="Q3454" i="21"/>
  <c r="P3454" i="21"/>
  <c r="N3454" i="21"/>
  <c r="M3455" i="21"/>
  <c r="L3455" i="21"/>
  <c r="H3456" i="21"/>
  <c r="I3455" i="21"/>
  <c r="K3455" i="21"/>
  <c r="J3455" i="21"/>
  <c r="E3450" i="21"/>
  <c r="D3451" i="21"/>
  <c r="F3450" i="21"/>
  <c r="L3456" i="21"/>
  <c r="H3457" i="21"/>
  <c r="M3456" i="21"/>
  <c r="K3456" i="21"/>
  <c r="I3456" i="21"/>
  <c r="J3456" i="21"/>
  <c r="P3455" i="21"/>
  <c r="O3455" i="21"/>
  <c r="Q3455" i="21"/>
  <c r="N3455" i="21"/>
  <c r="E3451" i="21"/>
  <c r="F3451" i="21"/>
  <c r="D3452" i="21"/>
  <c r="K3457" i="21"/>
  <c r="M3457" i="21"/>
  <c r="I3457" i="21"/>
  <c r="L3457" i="21"/>
  <c r="H3458" i="21"/>
  <c r="J3457" i="21"/>
  <c r="Q3456" i="21"/>
  <c r="O3456" i="21"/>
  <c r="N3456" i="21"/>
  <c r="P3456" i="21"/>
  <c r="E3452" i="21"/>
  <c r="D3453" i="21"/>
  <c r="F3452" i="21"/>
  <c r="O3457" i="21"/>
  <c r="P3457" i="21"/>
  <c r="Q3457" i="21"/>
  <c r="N3457" i="21"/>
  <c r="H3459" i="21"/>
  <c r="M3458" i="21"/>
  <c r="J3458" i="21"/>
  <c r="L3458" i="21"/>
  <c r="K3458" i="21"/>
  <c r="I3458" i="21"/>
  <c r="E3453" i="21"/>
  <c r="F3453" i="21"/>
  <c r="D3454" i="21"/>
  <c r="J3459" i="21"/>
  <c r="I3459" i="21"/>
  <c r="K3459" i="21"/>
  <c r="H3460" i="21"/>
  <c r="M3459" i="21"/>
  <c r="L3459" i="21"/>
  <c r="N3458" i="21"/>
  <c r="Q3458" i="21"/>
  <c r="P3458" i="21"/>
  <c r="O3458" i="21"/>
  <c r="E3454" i="21"/>
  <c r="D3455" i="21"/>
  <c r="F3454" i="21"/>
  <c r="P3459" i="21"/>
  <c r="O3459" i="21"/>
  <c r="Q3459" i="21"/>
  <c r="N3459" i="21"/>
  <c r="J3460" i="21"/>
  <c r="H3461" i="21"/>
  <c r="M3460" i="21"/>
  <c r="I3460" i="21"/>
  <c r="K3460" i="21"/>
  <c r="L3460" i="21"/>
  <c r="F3455" i="21"/>
  <c r="D3456" i="21"/>
  <c r="E3455" i="21"/>
  <c r="H3462" i="21"/>
  <c r="I3461" i="21"/>
  <c r="J3461" i="21"/>
  <c r="M3461" i="21"/>
  <c r="L3461" i="21"/>
  <c r="K3461" i="21"/>
  <c r="O3460" i="21"/>
  <c r="P3460" i="21"/>
  <c r="Q3460" i="21"/>
  <c r="N3460" i="21"/>
  <c r="E3456" i="21"/>
  <c r="D3457" i="21"/>
  <c r="F3456" i="21"/>
  <c r="M3462" i="21"/>
  <c r="L3462" i="21"/>
  <c r="K3462" i="21"/>
  <c r="I3462" i="21"/>
  <c r="J3462" i="21"/>
  <c r="H3463" i="21"/>
  <c r="P3461" i="21"/>
  <c r="Q3461" i="21"/>
  <c r="N3461" i="21"/>
  <c r="O3461" i="21"/>
  <c r="D3458" i="21"/>
  <c r="F3457" i="21"/>
  <c r="E3457" i="21"/>
  <c r="N3462" i="21"/>
  <c r="P3462" i="21"/>
  <c r="O3462" i="21"/>
  <c r="Q3462" i="21"/>
  <c r="M3463" i="21"/>
  <c r="K3463" i="21"/>
  <c r="L3463" i="21"/>
  <c r="J3463" i="21"/>
  <c r="H3464" i="21"/>
  <c r="I3463" i="21"/>
  <c r="D3459" i="21"/>
  <c r="F3458" i="21"/>
  <c r="E3458" i="21"/>
  <c r="I3464" i="21"/>
  <c r="K3464" i="21"/>
  <c r="L3464" i="21"/>
  <c r="M3464" i="21"/>
  <c r="H3465" i="21"/>
  <c r="J3464" i="21"/>
  <c r="Q3463" i="21"/>
  <c r="P3463" i="21"/>
  <c r="O3463" i="21"/>
  <c r="N3463" i="21"/>
  <c r="F3459" i="21"/>
  <c r="E3459" i="21"/>
  <c r="D3460" i="21"/>
  <c r="N3464" i="21"/>
  <c r="Q3464" i="21"/>
  <c r="P3464" i="21"/>
  <c r="O3464" i="21"/>
  <c r="M3465" i="21"/>
  <c r="J3465" i="21"/>
  <c r="I3465" i="21"/>
  <c r="K3465" i="21"/>
  <c r="H3466" i="21"/>
  <c r="L3465" i="21"/>
  <c r="E3460" i="21"/>
  <c r="D3461" i="21"/>
  <c r="F3460" i="21"/>
  <c r="Q3465" i="21"/>
  <c r="P3465" i="21"/>
  <c r="O3465" i="21"/>
  <c r="N3465" i="21"/>
  <c r="M3466" i="21"/>
  <c r="J3466" i="21"/>
  <c r="H3467" i="21"/>
  <c r="L3466" i="21"/>
  <c r="K3466" i="21"/>
  <c r="I3466" i="21"/>
  <c r="E3461" i="21"/>
  <c r="D3462" i="21"/>
  <c r="F3461" i="21"/>
  <c r="I3467" i="21"/>
  <c r="L3467" i="21"/>
  <c r="H3468" i="21"/>
  <c r="M3467" i="21"/>
  <c r="K3467" i="21"/>
  <c r="J3467" i="21"/>
  <c r="N3466" i="21"/>
  <c r="O3466" i="21"/>
  <c r="Q3466" i="21"/>
  <c r="P3466" i="21"/>
  <c r="E3462" i="21"/>
  <c r="F3462" i="21"/>
  <c r="D3463" i="21"/>
  <c r="Q3467" i="21"/>
  <c r="O3467" i="21"/>
  <c r="P3467" i="21"/>
  <c r="N3467" i="21"/>
  <c r="M3468" i="21"/>
  <c r="J3468" i="21"/>
  <c r="H3469" i="21"/>
  <c r="L3468" i="21"/>
  <c r="K3468" i="21"/>
  <c r="I3468" i="21"/>
  <c r="D3464" i="21"/>
  <c r="E3463" i="21"/>
  <c r="F3463" i="21"/>
  <c r="K3469" i="21"/>
  <c r="I3469" i="21"/>
  <c r="L3469" i="21"/>
  <c r="H3470" i="21"/>
  <c r="M3469" i="21"/>
  <c r="J3469" i="21"/>
  <c r="Q3468" i="21"/>
  <c r="N3468" i="21"/>
  <c r="O3468" i="21"/>
  <c r="P3468" i="21"/>
  <c r="F3464" i="21"/>
  <c r="E3464" i="21"/>
  <c r="D3465" i="21"/>
  <c r="Q3469" i="21"/>
  <c r="P3469" i="21"/>
  <c r="N3469" i="21"/>
  <c r="O3469" i="21"/>
  <c r="J3470" i="21"/>
  <c r="M3470" i="21"/>
  <c r="K3470" i="21"/>
  <c r="L3470" i="21"/>
  <c r="I3470" i="21"/>
  <c r="H3471" i="21"/>
  <c r="E3465" i="21"/>
  <c r="F3465" i="21"/>
  <c r="D3466" i="21"/>
  <c r="N3470" i="21"/>
  <c r="Q3470" i="21"/>
  <c r="O3470" i="21"/>
  <c r="P3470" i="21"/>
  <c r="J3471" i="21"/>
  <c r="H3472" i="21"/>
  <c r="I3471" i="21"/>
  <c r="M3471" i="21"/>
  <c r="K3471" i="21"/>
  <c r="L3471" i="21"/>
  <c r="E3466" i="21"/>
  <c r="F3466" i="21"/>
  <c r="D3467" i="21"/>
  <c r="L3472" i="21"/>
  <c r="M3472" i="21"/>
  <c r="J3472" i="21"/>
  <c r="H3473" i="21"/>
  <c r="I3472" i="21"/>
  <c r="K3472" i="21"/>
  <c r="Q3471" i="21"/>
  <c r="N3471" i="21"/>
  <c r="O3471" i="21"/>
  <c r="P3471" i="21"/>
  <c r="E3467" i="21"/>
  <c r="F3467" i="21"/>
  <c r="D3468" i="21"/>
  <c r="K3473" i="21"/>
  <c r="L3473" i="21"/>
  <c r="H3474" i="21"/>
  <c r="M3473" i="21"/>
  <c r="I3473" i="21"/>
  <c r="J3473" i="21"/>
  <c r="O3472" i="21"/>
  <c r="N3472" i="21"/>
  <c r="P3472" i="21"/>
  <c r="Q3472" i="21"/>
  <c r="F3468" i="21"/>
  <c r="D3469" i="21"/>
  <c r="E3468" i="21"/>
  <c r="I3474" i="21"/>
  <c r="L3474" i="21"/>
  <c r="K3474" i="21"/>
  <c r="H3475" i="21"/>
  <c r="M3474" i="21"/>
  <c r="J3474" i="21"/>
  <c r="P3473" i="21"/>
  <c r="O3473" i="21"/>
  <c r="N3473" i="21"/>
  <c r="Q3473" i="21"/>
  <c r="E3469" i="21"/>
  <c r="D3470" i="21"/>
  <c r="F3469" i="21"/>
  <c r="N3474" i="21"/>
  <c r="P3474" i="21"/>
  <c r="O3474" i="21"/>
  <c r="Q3474" i="21"/>
  <c r="L3475" i="21"/>
  <c r="H3476" i="21"/>
  <c r="K3475" i="21"/>
  <c r="J3475" i="21"/>
  <c r="I3475" i="21"/>
  <c r="M3475" i="21"/>
  <c r="F3470" i="21"/>
  <c r="D3471" i="21"/>
  <c r="E3470" i="21"/>
  <c r="K3476" i="21"/>
  <c r="H3477" i="21"/>
  <c r="J3476" i="21"/>
  <c r="I3476" i="21"/>
  <c r="L3476" i="21"/>
  <c r="M3476" i="21"/>
  <c r="O3475" i="21"/>
  <c r="Q3475" i="21"/>
  <c r="N3475" i="21"/>
  <c r="P3475" i="21"/>
  <c r="E3471" i="21"/>
  <c r="F3471" i="21"/>
  <c r="D3472" i="21"/>
  <c r="L3477" i="21"/>
  <c r="H3478" i="21"/>
  <c r="I3477" i="21"/>
  <c r="J3477" i="21"/>
  <c r="M3477" i="21"/>
  <c r="K3477" i="21"/>
  <c r="Q3476" i="21"/>
  <c r="P3476" i="21"/>
  <c r="N3476" i="21"/>
  <c r="O3476" i="21"/>
  <c r="E3472" i="21"/>
  <c r="D3473" i="21"/>
  <c r="F3472" i="21"/>
  <c r="J3478" i="21"/>
  <c r="H3479" i="21"/>
  <c r="K3478" i="21"/>
  <c r="I3478" i="21"/>
  <c r="L3478" i="21"/>
  <c r="M3478" i="21"/>
  <c r="O3477" i="21"/>
  <c r="N3477" i="21"/>
  <c r="P3477" i="21"/>
  <c r="Q3477" i="21"/>
  <c r="D3474" i="21"/>
  <c r="F3473" i="21"/>
  <c r="E3473" i="21"/>
  <c r="K3479" i="21"/>
  <c r="H3480" i="21"/>
  <c r="L3479" i="21"/>
  <c r="M3479" i="21"/>
  <c r="J3479" i="21"/>
  <c r="I3479" i="21"/>
  <c r="N3478" i="21"/>
  <c r="P3478" i="21"/>
  <c r="O3478" i="21"/>
  <c r="Q3478" i="21"/>
  <c r="F3474" i="21"/>
  <c r="E3474" i="21"/>
  <c r="D3475" i="21"/>
  <c r="M3480" i="21"/>
  <c r="I3480" i="21"/>
  <c r="L3480" i="21"/>
  <c r="H3481" i="21"/>
  <c r="J3480" i="21"/>
  <c r="K3480" i="21"/>
  <c r="Q3479" i="21"/>
  <c r="P3479" i="21"/>
  <c r="O3479" i="21"/>
  <c r="N3479" i="21"/>
  <c r="F3475" i="21"/>
  <c r="E3475" i="21"/>
  <c r="D3476" i="21"/>
  <c r="O3480" i="21"/>
  <c r="N3480" i="21"/>
  <c r="Q3480" i="21"/>
  <c r="P3480" i="21"/>
  <c r="J3481" i="21"/>
  <c r="L3481" i="21"/>
  <c r="H3482" i="21"/>
  <c r="K3481" i="21"/>
  <c r="I3481" i="21"/>
  <c r="M3481" i="21"/>
  <c r="D3477" i="21"/>
  <c r="E3476" i="21"/>
  <c r="F3476" i="21"/>
  <c r="K3482" i="21"/>
  <c r="J3482" i="21"/>
  <c r="H3483" i="21"/>
  <c r="M3482" i="21"/>
  <c r="I3482" i="21"/>
  <c r="L3482" i="21"/>
  <c r="O3481" i="21"/>
  <c r="N3481" i="21"/>
  <c r="P3481" i="21"/>
  <c r="Q3481" i="21"/>
  <c r="D3478" i="21"/>
  <c r="E3477" i="21"/>
  <c r="F3477" i="21"/>
  <c r="M3483" i="21"/>
  <c r="H3484" i="21"/>
  <c r="I3483" i="21"/>
  <c r="L3483" i="21"/>
  <c r="K3483" i="21"/>
  <c r="J3483" i="21"/>
  <c r="Q3482" i="21"/>
  <c r="P3482" i="21"/>
  <c r="O3482" i="21"/>
  <c r="N3482" i="21"/>
  <c r="D3479" i="21"/>
  <c r="E3478" i="21"/>
  <c r="F3478" i="21"/>
  <c r="L3484" i="21"/>
  <c r="I3484" i="21"/>
  <c r="K3484" i="21"/>
  <c r="J3484" i="21"/>
  <c r="H3485" i="21"/>
  <c r="M3484" i="21"/>
  <c r="P3483" i="21"/>
  <c r="O3483" i="21"/>
  <c r="N3483" i="21"/>
  <c r="Q3483" i="21"/>
  <c r="E3479" i="21"/>
  <c r="F3479" i="21"/>
  <c r="D3480" i="21"/>
  <c r="Q3484" i="21"/>
  <c r="N3484" i="21"/>
  <c r="P3484" i="21"/>
  <c r="O3484" i="21"/>
  <c r="L3485" i="21"/>
  <c r="M3485" i="21"/>
  <c r="K3485" i="21"/>
  <c r="I3485" i="21"/>
  <c r="H3486" i="21"/>
  <c r="J3485" i="21"/>
  <c r="F3480" i="21"/>
  <c r="E3480" i="21"/>
  <c r="D3481" i="21"/>
  <c r="P3485" i="21"/>
  <c r="O3485" i="21"/>
  <c r="Q3485" i="21"/>
  <c r="N3485" i="21"/>
  <c r="I3486" i="21"/>
  <c r="K3486" i="21"/>
  <c r="L3486" i="21"/>
  <c r="M3486" i="21"/>
  <c r="H3487" i="21"/>
  <c r="J3486" i="21"/>
  <c r="F3481" i="21"/>
  <c r="E3481" i="21"/>
  <c r="D3482" i="21"/>
  <c r="P3486" i="21"/>
  <c r="Q3486" i="21"/>
  <c r="O3486" i="21"/>
  <c r="N3486" i="21"/>
  <c r="J3487" i="21"/>
  <c r="K3487" i="21"/>
  <c r="H3488" i="21"/>
  <c r="M3487" i="21"/>
  <c r="I3487" i="21"/>
  <c r="L3487" i="21"/>
  <c r="D3483" i="21"/>
  <c r="E3482" i="21"/>
  <c r="F3482" i="21"/>
  <c r="L3488" i="21"/>
  <c r="M3488" i="21"/>
  <c r="J3488" i="21"/>
  <c r="I3488" i="21"/>
  <c r="K3488" i="21"/>
  <c r="H3489" i="21"/>
  <c r="O3487" i="21"/>
  <c r="Q3487" i="21"/>
  <c r="P3487" i="21"/>
  <c r="N3487" i="21"/>
  <c r="E3483" i="21"/>
  <c r="F3483" i="21"/>
  <c r="D3484" i="21"/>
  <c r="P3488" i="21"/>
  <c r="Q3488" i="21"/>
  <c r="O3488" i="21"/>
  <c r="N3488" i="21"/>
  <c r="K3489" i="21"/>
  <c r="I3489" i="21"/>
  <c r="J3489" i="21"/>
  <c r="M3489" i="21"/>
  <c r="H3490" i="21"/>
  <c r="L3489" i="21"/>
  <c r="F3484" i="21"/>
  <c r="E3484" i="21"/>
  <c r="D3485" i="21"/>
  <c r="P3489" i="21"/>
  <c r="Q3489" i="21"/>
  <c r="N3489" i="21"/>
  <c r="O3489" i="21"/>
  <c r="H3491" i="21"/>
  <c r="J3490" i="21"/>
  <c r="K3490" i="21"/>
  <c r="L3490" i="21"/>
  <c r="M3490" i="21"/>
  <c r="I3490" i="21"/>
  <c r="E3485" i="21"/>
  <c r="D3486" i="21"/>
  <c r="F3485" i="21"/>
  <c r="J3491" i="21"/>
  <c r="M3491" i="21"/>
  <c r="H3492" i="21"/>
  <c r="K3491" i="21"/>
  <c r="L3491" i="21"/>
  <c r="I3491" i="21"/>
  <c r="Q3490" i="21"/>
  <c r="O3490" i="21"/>
  <c r="N3490" i="21"/>
  <c r="P3490" i="21"/>
  <c r="F3486" i="21"/>
  <c r="D3487" i="21"/>
  <c r="E3486" i="21"/>
  <c r="H3493" i="21"/>
  <c r="J3492" i="21"/>
  <c r="I3492" i="21"/>
  <c r="K3492" i="21"/>
  <c r="M3492" i="21"/>
  <c r="L3492" i="21"/>
  <c r="Q3491" i="21"/>
  <c r="P3491" i="21"/>
  <c r="O3491" i="21"/>
  <c r="N3491" i="21"/>
  <c r="D3488" i="21"/>
  <c r="E3487" i="21"/>
  <c r="F3487" i="21"/>
  <c r="I3493" i="21"/>
  <c r="H3494" i="21"/>
  <c r="J3493" i="21"/>
  <c r="L3493" i="21"/>
  <c r="K3493" i="21"/>
  <c r="M3493" i="21"/>
  <c r="Q3492" i="21"/>
  <c r="P3492" i="21"/>
  <c r="O3492" i="21"/>
  <c r="N3492" i="21"/>
  <c r="D3489" i="21"/>
  <c r="F3488" i="21"/>
  <c r="E3488" i="21"/>
  <c r="O3493" i="21"/>
  <c r="Q3493" i="21"/>
  <c r="P3493" i="21"/>
  <c r="N3493" i="21"/>
  <c r="I3494" i="21"/>
  <c r="L3494" i="21"/>
  <c r="J3494" i="21"/>
  <c r="K3494" i="21"/>
  <c r="M3494" i="21"/>
  <c r="H3495" i="21"/>
  <c r="E3489" i="21"/>
  <c r="F3489" i="21"/>
  <c r="D3490" i="21"/>
  <c r="Q3494" i="21"/>
  <c r="O3494" i="21"/>
  <c r="N3494" i="21"/>
  <c r="P3494" i="21"/>
  <c r="H3496" i="21"/>
  <c r="M3495" i="21"/>
  <c r="J3495" i="21"/>
  <c r="K3495" i="21"/>
  <c r="I3495" i="21"/>
  <c r="L3495" i="21"/>
  <c r="E3490" i="21"/>
  <c r="D3491" i="21"/>
  <c r="F3490" i="21"/>
  <c r="K3496" i="21"/>
  <c r="H3497" i="21"/>
  <c r="I3496" i="21"/>
  <c r="M3496" i="21"/>
  <c r="J3496" i="21"/>
  <c r="L3496" i="21"/>
  <c r="P3495" i="21"/>
  <c r="O3495" i="21"/>
  <c r="Q3495" i="21"/>
  <c r="N3495" i="21"/>
  <c r="E3491" i="21"/>
  <c r="F3491" i="21"/>
  <c r="D3492" i="21"/>
  <c r="J3497" i="21"/>
  <c r="I3497" i="21"/>
  <c r="K3497" i="21"/>
  <c r="L3497" i="21"/>
  <c r="M3497" i="21"/>
  <c r="H3498" i="21"/>
  <c r="P3496" i="21"/>
  <c r="O3496" i="21"/>
  <c r="Q3496" i="21"/>
  <c r="N3496" i="21"/>
  <c r="E3492" i="21"/>
  <c r="F3492" i="21"/>
  <c r="D3493" i="21"/>
  <c r="Q3497" i="21"/>
  <c r="P3497" i="21"/>
  <c r="N3497" i="21"/>
  <c r="O3497" i="21"/>
  <c r="I3498" i="21"/>
  <c r="L3498" i="21"/>
  <c r="J3498" i="21"/>
  <c r="H3499" i="21"/>
  <c r="M3498" i="21"/>
  <c r="K3498" i="21"/>
  <c r="F3493" i="21"/>
  <c r="D3494" i="21"/>
  <c r="E3493" i="21"/>
  <c r="N3498" i="21"/>
  <c r="P3498" i="21"/>
  <c r="Q3498" i="21"/>
  <c r="O3498" i="21"/>
  <c r="I3499" i="21"/>
  <c r="K3499" i="21"/>
  <c r="M3499" i="21"/>
  <c r="H3500" i="21"/>
  <c r="L3499" i="21"/>
  <c r="J3499" i="21"/>
  <c r="E3494" i="21"/>
  <c r="D3495" i="21"/>
  <c r="F3494" i="21"/>
  <c r="P3499" i="21"/>
  <c r="N3499" i="21"/>
  <c r="O3499" i="21"/>
  <c r="Q3499" i="21"/>
  <c r="I3500" i="21"/>
  <c r="H3501" i="21"/>
  <c r="K3500" i="21"/>
  <c r="M3500" i="21"/>
  <c r="L3500" i="21"/>
  <c r="J3500" i="21"/>
  <c r="D3496" i="21"/>
  <c r="E3495" i="21"/>
  <c r="F3495" i="21"/>
  <c r="N3500" i="21"/>
  <c r="P3500" i="21"/>
  <c r="Q3500" i="21"/>
  <c r="O3500" i="21"/>
  <c r="M3501" i="21"/>
  <c r="L3501" i="21"/>
  <c r="J3501" i="21"/>
  <c r="K3501" i="21"/>
  <c r="I3501" i="21"/>
  <c r="H3502" i="21"/>
  <c r="E3496" i="21"/>
  <c r="F3496" i="21"/>
  <c r="D3497" i="21"/>
  <c r="O3501" i="21"/>
  <c r="Q3501" i="21"/>
  <c r="P3501" i="21"/>
  <c r="N3501" i="21"/>
  <c r="J3502" i="21"/>
  <c r="M3502" i="21"/>
  <c r="L3502" i="21"/>
  <c r="I3502" i="21"/>
  <c r="K3502" i="21"/>
  <c r="H3503" i="21"/>
  <c r="E3497" i="21"/>
  <c r="D3498" i="21"/>
  <c r="F3497" i="21"/>
  <c r="N3502" i="21"/>
  <c r="Q3502" i="21"/>
  <c r="P3502" i="21"/>
  <c r="O3502" i="21"/>
  <c r="H3504" i="21"/>
  <c r="I3503" i="21"/>
  <c r="L3503" i="21"/>
  <c r="J3503" i="21"/>
  <c r="M3503" i="21"/>
  <c r="K3503" i="21"/>
  <c r="D3499" i="21"/>
  <c r="F3498" i="21"/>
  <c r="E3498" i="21"/>
  <c r="L3504" i="21"/>
  <c r="M3504" i="21"/>
  <c r="K3504" i="21"/>
  <c r="J3504" i="21"/>
  <c r="H3505" i="21"/>
  <c r="I3504" i="21"/>
  <c r="O3503" i="21"/>
  <c r="P3503" i="21"/>
  <c r="N3503" i="21"/>
  <c r="Q3503" i="21"/>
  <c r="D3500" i="21"/>
  <c r="E3499" i="21"/>
  <c r="F3499" i="21"/>
  <c r="I3505" i="21"/>
  <c r="J3505" i="21"/>
  <c r="L3505" i="21"/>
  <c r="H3506" i="21"/>
  <c r="M3505" i="21"/>
  <c r="K3505" i="21"/>
  <c r="Q3504" i="21"/>
  <c r="N3504" i="21"/>
  <c r="P3504" i="21"/>
  <c r="O3504" i="21"/>
  <c r="D3501" i="21"/>
  <c r="F3500" i="21"/>
  <c r="E3500" i="21"/>
  <c r="P3505" i="21"/>
  <c r="O3505" i="21"/>
  <c r="Q3505" i="21"/>
  <c r="N3505" i="21"/>
  <c r="I3506" i="21"/>
  <c r="L3506" i="21"/>
  <c r="J3506" i="21"/>
  <c r="H3507" i="21"/>
  <c r="K3506" i="21"/>
  <c r="M3506" i="21"/>
  <c r="F3501" i="21"/>
  <c r="E3501" i="21"/>
  <c r="D3502" i="21"/>
  <c r="O3506" i="21"/>
  <c r="P3506" i="21"/>
  <c r="N3506" i="21"/>
  <c r="Q3506" i="21"/>
  <c r="K3507" i="21"/>
  <c r="J3507" i="21"/>
  <c r="M3507" i="21"/>
  <c r="L3507" i="21"/>
  <c r="H3508" i="21"/>
  <c r="I3507" i="21"/>
  <c r="F3502" i="21"/>
  <c r="D3503" i="21"/>
  <c r="E3502" i="21"/>
  <c r="L3508" i="21"/>
  <c r="M3508" i="21"/>
  <c r="H3509" i="21"/>
  <c r="I3508" i="21"/>
  <c r="J3508" i="21"/>
  <c r="K3508" i="21"/>
  <c r="O3507" i="21"/>
  <c r="P3507" i="21"/>
  <c r="Q3507" i="21"/>
  <c r="N3507" i="21"/>
  <c r="F3503" i="21"/>
  <c r="E3503" i="21"/>
  <c r="D3504" i="21"/>
  <c r="H3510" i="21"/>
  <c r="J3509" i="21"/>
  <c r="K3509" i="21"/>
  <c r="M3509" i="21"/>
  <c r="I3509" i="21"/>
  <c r="L3509" i="21"/>
  <c r="O3508" i="21"/>
  <c r="Q3508" i="21"/>
  <c r="P3508" i="21"/>
  <c r="N3508" i="21"/>
  <c r="F3504" i="21"/>
  <c r="E3504" i="21"/>
  <c r="D3505" i="21"/>
  <c r="J3510" i="21"/>
  <c r="I3510" i="21"/>
  <c r="M3510" i="21"/>
  <c r="L3510" i="21"/>
  <c r="K3510" i="21"/>
  <c r="H3511" i="21"/>
  <c r="P3509" i="21"/>
  <c r="O3509" i="21"/>
  <c r="Q3509" i="21"/>
  <c r="N3509" i="21"/>
  <c r="F3505" i="21"/>
  <c r="D3506" i="21"/>
  <c r="E3505" i="21"/>
  <c r="Q3510" i="21"/>
  <c r="P3510" i="21"/>
  <c r="N3510" i="21"/>
  <c r="O3510" i="21"/>
  <c r="J3511" i="21"/>
  <c r="H3512" i="21"/>
  <c r="L3511" i="21"/>
  <c r="M3511" i="21"/>
  <c r="I3511" i="21"/>
  <c r="K3511" i="21"/>
  <c r="F3506" i="21"/>
  <c r="E3506" i="21"/>
  <c r="D3507" i="21"/>
  <c r="L3512" i="21"/>
  <c r="I3512" i="21"/>
  <c r="K3512" i="21"/>
  <c r="M3512" i="21"/>
  <c r="H3513" i="21"/>
  <c r="J3512" i="21"/>
  <c r="O3511" i="21"/>
  <c r="Q3511" i="21"/>
  <c r="N3511" i="21"/>
  <c r="P3511" i="21"/>
  <c r="D3508" i="21"/>
  <c r="F3507" i="21"/>
  <c r="E3507" i="21"/>
  <c r="O3512" i="21"/>
  <c r="Q3512" i="21"/>
  <c r="P3512" i="21"/>
  <c r="N3512" i="21"/>
  <c r="I3513" i="21"/>
  <c r="H3514" i="21"/>
  <c r="J3513" i="21"/>
  <c r="K3513" i="21"/>
  <c r="L3513" i="21"/>
  <c r="M3513" i="21"/>
  <c r="F3508" i="21"/>
  <c r="E3508" i="21"/>
  <c r="D3509" i="21"/>
  <c r="Q3513" i="21"/>
  <c r="N3513" i="21"/>
  <c r="O3513" i="21"/>
  <c r="P3513" i="21"/>
  <c r="L3514" i="21"/>
  <c r="I3514" i="21"/>
  <c r="H3515" i="21"/>
  <c r="K3514" i="21"/>
  <c r="J3514" i="21"/>
  <c r="M3514" i="21"/>
  <c r="E3509" i="21"/>
  <c r="D3510" i="21"/>
  <c r="F3509" i="21"/>
  <c r="N3514" i="21"/>
  <c r="P3514" i="21"/>
  <c r="O3514" i="21"/>
  <c r="Q3514" i="21"/>
  <c r="K3515" i="21"/>
  <c r="L3515" i="21"/>
  <c r="J3515" i="21"/>
  <c r="I3515" i="21"/>
  <c r="H3516" i="21"/>
  <c r="M3515" i="21"/>
  <c r="D3511" i="21"/>
  <c r="F3510" i="21"/>
  <c r="E3510" i="21"/>
  <c r="O3515" i="21"/>
  <c r="Q3515" i="21"/>
  <c r="N3515" i="21"/>
  <c r="P3515" i="21"/>
  <c r="J3516" i="21"/>
  <c r="H3517" i="21"/>
  <c r="M3516" i="21"/>
  <c r="I3516" i="21"/>
  <c r="K3516" i="21"/>
  <c r="L3516" i="21"/>
  <c r="F3511" i="21"/>
  <c r="D3512" i="21"/>
  <c r="E3511" i="21"/>
  <c r="L3517" i="21"/>
  <c r="M3517" i="21"/>
  <c r="I3517" i="21"/>
  <c r="K3517" i="21"/>
  <c r="H3518" i="21"/>
  <c r="J3517" i="21"/>
  <c r="N3516" i="21"/>
  <c r="P3516" i="21"/>
  <c r="O3516" i="21"/>
  <c r="Q3516" i="21"/>
  <c r="E3512" i="21"/>
  <c r="D3513" i="21"/>
  <c r="F3512" i="21"/>
  <c r="Q3517" i="21"/>
  <c r="N3517" i="21"/>
  <c r="P3517" i="21"/>
  <c r="O3517" i="21"/>
  <c r="M3518" i="21"/>
  <c r="J3518" i="21"/>
  <c r="H3519" i="21"/>
  <c r="K3518" i="21"/>
  <c r="L3518" i="21"/>
  <c r="I3518" i="21"/>
  <c r="E3513" i="21"/>
  <c r="D3514" i="21"/>
  <c r="F3513" i="21"/>
  <c r="J3519" i="21"/>
  <c r="M3519" i="21"/>
  <c r="K3519" i="21"/>
  <c r="L3519" i="21"/>
  <c r="H3520" i="21"/>
  <c r="I3519" i="21"/>
  <c r="Q3518" i="21"/>
  <c r="P3518" i="21"/>
  <c r="O3518" i="21"/>
  <c r="N3518" i="21"/>
  <c r="D3515" i="21"/>
  <c r="F3514" i="21"/>
  <c r="E3514" i="21"/>
  <c r="K3520" i="21"/>
  <c r="I3520" i="21"/>
  <c r="L3520" i="21"/>
  <c r="H3521" i="21"/>
  <c r="J3520" i="21"/>
  <c r="M3520" i="21"/>
  <c r="Q3519" i="21"/>
  <c r="P3519" i="21"/>
  <c r="N3519" i="21"/>
  <c r="O3519" i="21"/>
  <c r="D3516" i="21"/>
  <c r="E3515" i="21"/>
  <c r="F3515" i="21"/>
  <c r="N3520" i="21"/>
  <c r="O3520" i="21"/>
  <c r="Q3520" i="21"/>
  <c r="P3520" i="21"/>
  <c r="H3522" i="21"/>
  <c r="K3521" i="21"/>
  <c r="M3521" i="21"/>
  <c r="I3521" i="21"/>
  <c r="J3521" i="21"/>
  <c r="L3521" i="21"/>
  <c r="D3517" i="21"/>
  <c r="F3516" i="21"/>
  <c r="E3516" i="21"/>
  <c r="L3522" i="21"/>
  <c r="K3522" i="21"/>
  <c r="J3522" i="21"/>
  <c r="I3522" i="21"/>
  <c r="H3523" i="21"/>
  <c r="M3522" i="21"/>
  <c r="Q3521" i="21"/>
  <c r="O3521" i="21"/>
  <c r="P3521" i="21"/>
  <c r="N3521" i="21"/>
  <c r="E3517" i="21"/>
  <c r="D3518" i="21"/>
  <c r="F3517" i="21"/>
  <c r="Q3522" i="21"/>
  <c r="O3522" i="21"/>
  <c r="N3522" i="21"/>
  <c r="P3522" i="21"/>
  <c r="M3523" i="21"/>
  <c r="I3523" i="21"/>
  <c r="K3523" i="21"/>
  <c r="L3523" i="21"/>
  <c r="J3523" i="21"/>
  <c r="H3524" i="21"/>
  <c r="F3518" i="21"/>
  <c r="D3519" i="21"/>
  <c r="E3518" i="21"/>
  <c r="Q3523" i="21"/>
  <c r="P3523" i="21"/>
  <c r="O3523" i="21"/>
  <c r="N3523" i="21"/>
  <c r="I3524" i="21"/>
  <c r="L3524" i="21"/>
  <c r="M3524" i="21"/>
  <c r="J3524" i="21"/>
  <c r="H3525" i="21"/>
  <c r="K3524" i="21"/>
  <c r="D3520" i="21"/>
  <c r="F3519" i="21"/>
  <c r="E3519" i="21"/>
  <c r="N3524" i="21"/>
  <c r="P3524" i="21"/>
  <c r="Q3524" i="21"/>
  <c r="O3524" i="21"/>
  <c r="L3525" i="21"/>
  <c r="H3526" i="21"/>
  <c r="J3525" i="21"/>
  <c r="I3525" i="21"/>
  <c r="M3525" i="21"/>
  <c r="K3525" i="21"/>
  <c r="F3520" i="21"/>
  <c r="D3521" i="21"/>
  <c r="E3520" i="21"/>
  <c r="K3526" i="21"/>
  <c r="J3526" i="21"/>
  <c r="H3527" i="21"/>
  <c r="M3526" i="21"/>
  <c r="I3526" i="21"/>
  <c r="L3526" i="21"/>
  <c r="Q3525" i="21"/>
  <c r="N3525" i="21"/>
  <c r="O3525" i="21"/>
  <c r="P3525" i="21"/>
  <c r="E3521" i="21"/>
  <c r="D3522" i="21"/>
  <c r="F3521" i="21"/>
  <c r="I3527" i="21"/>
  <c r="H3528" i="21"/>
  <c r="J3527" i="21"/>
  <c r="M3527" i="21"/>
  <c r="L3527" i="21"/>
  <c r="K3527" i="21"/>
  <c r="N3526" i="21"/>
  <c r="P3526" i="21"/>
  <c r="Q3526" i="21"/>
  <c r="O3526" i="21"/>
  <c r="F3522" i="21"/>
  <c r="E3522" i="21"/>
  <c r="D3523" i="21"/>
  <c r="O3527" i="21"/>
  <c r="Q3527" i="21"/>
  <c r="P3527" i="21"/>
  <c r="N3527" i="21"/>
  <c r="J3528" i="21"/>
  <c r="K3528" i="21"/>
  <c r="M3528" i="21"/>
  <c r="L3528" i="21"/>
  <c r="H3529" i="21"/>
  <c r="I3528" i="21"/>
  <c r="D3524" i="21"/>
  <c r="F3523" i="21"/>
  <c r="E3523" i="21"/>
  <c r="J3529" i="21"/>
  <c r="K3529" i="21"/>
  <c r="M3529" i="21"/>
  <c r="H3530" i="21"/>
  <c r="I3529" i="21"/>
  <c r="L3529" i="21"/>
  <c r="P3528" i="21"/>
  <c r="Q3528" i="21"/>
  <c r="N3528" i="21"/>
  <c r="O3528" i="21"/>
  <c r="F3524" i="21"/>
  <c r="E3524" i="21"/>
  <c r="D3525" i="21"/>
  <c r="K3530" i="21"/>
  <c r="H3531" i="21"/>
  <c r="J3530" i="21"/>
  <c r="M3530" i="21"/>
  <c r="I3530" i="21"/>
  <c r="L3530" i="21"/>
  <c r="Q3529" i="21"/>
  <c r="P3529" i="21"/>
  <c r="O3529" i="21"/>
  <c r="N3529" i="21"/>
  <c r="E3525" i="21"/>
  <c r="D3526" i="21"/>
  <c r="F3525" i="21"/>
  <c r="H3532" i="21"/>
  <c r="M3531" i="21"/>
  <c r="I3531" i="21"/>
  <c r="J3531" i="21"/>
  <c r="L3531" i="21"/>
  <c r="K3531" i="21"/>
  <c r="Q3530" i="21"/>
  <c r="O3530" i="21"/>
  <c r="N3530" i="21"/>
  <c r="P3530" i="21"/>
  <c r="E3526" i="21"/>
  <c r="F3526" i="21"/>
  <c r="D3527" i="21"/>
  <c r="H3533" i="21"/>
  <c r="J3532" i="21"/>
  <c r="M3532" i="21"/>
  <c r="I3532" i="21"/>
  <c r="L3532" i="21"/>
  <c r="K3532" i="21"/>
  <c r="P3531" i="21"/>
  <c r="Q3531" i="21"/>
  <c r="N3531" i="21"/>
  <c r="O3531" i="21"/>
  <c r="E3527" i="21"/>
  <c r="F3527" i="21"/>
  <c r="D3528" i="21"/>
  <c r="K3533" i="21"/>
  <c r="I3533" i="21"/>
  <c r="M3533" i="21"/>
  <c r="L3533" i="21"/>
  <c r="H3534" i="21"/>
  <c r="J3533" i="21"/>
  <c r="P3532" i="21"/>
  <c r="N3532" i="21"/>
  <c r="Q3532" i="21"/>
  <c r="O3532" i="21"/>
  <c r="F3528" i="21"/>
  <c r="E3528" i="21"/>
  <c r="D3529" i="21"/>
  <c r="O3533" i="21"/>
  <c r="Q3533" i="21"/>
  <c r="P3533" i="21"/>
  <c r="N3533" i="21"/>
  <c r="I3534" i="21"/>
  <c r="H3535" i="21"/>
  <c r="K3534" i="21"/>
  <c r="M3534" i="21"/>
  <c r="L3534" i="21"/>
  <c r="J3534" i="21"/>
  <c r="E3529" i="21"/>
  <c r="F3529" i="21"/>
  <c r="D3530" i="21"/>
  <c r="N3534" i="21"/>
  <c r="P3534" i="21"/>
  <c r="O3534" i="21"/>
  <c r="Q3534" i="21"/>
  <c r="I3535" i="21"/>
  <c r="H3536" i="21"/>
  <c r="J3535" i="21"/>
  <c r="M3535" i="21"/>
  <c r="L3535" i="21"/>
  <c r="K3535" i="21"/>
  <c r="D3531" i="21"/>
  <c r="E3530" i="21"/>
  <c r="F3530" i="21"/>
  <c r="O3535" i="21"/>
  <c r="Q3535" i="21"/>
  <c r="N3535" i="21"/>
  <c r="P3535" i="21"/>
  <c r="L3536" i="21"/>
  <c r="H3537" i="21"/>
  <c r="J3536" i="21"/>
  <c r="M3536" i="21"/>
  <c r="I3536" i="21"/>
  <c r="K3536" i="21"/>
  <c r="E3531" i="21"/>
  <c r="F3531" i="21"/>
  <c r="J3537" i="21"/>
  <c r="I3537" i="21"/>
  <c r="L3537" i="21"/>
  <c r="K3537" i="21"/>
  <c r="M3537" i="21"/>
  <c r="I16" i="13"/>
  <c r="G9" i="28"/>
  <c r="G9" i="26"/>
  <c r="I9" i="26"/>
  <c r="I16" i="28"/>
  <c r="G16" i="26"/>
  <c r="G9" i="27"/>
  <c r="I9" i="28"/>
  <c r="G16" i="28"/>
  <c r="G9" i="13"/>
  <c r="I9" i="13"/>
  <c r="I16" i="26"/>
  <c r="G16" i="13"/>
  <c r="I9" i="27"/>
  <c r="P3536" i="21"/>
  <c r="N3536" i="21"/>
  <c r="Q3536" i="21"/>
  <c r="O3536" i="21"/>
  <c r="P3537" i="21"/>
  <c r="O3537" i="21"/>
  <c r="Q3537" i="21"/>
  <c r="N3537" i="21"/>
  <c r="K3" i="28" l="1"/>
  <c r="K6" i="28"/>
  <c r="K11" i="27"/>
  <c r="K7" i="28"/>
  <c r="K7" i="29"/>
  <c r="K6" i="29"/>
  <c r="K5" i="28"/>
  <c r="K4" i="26"/>
  <c r="K14" i="27"/>
  <c r="K4" i="28"/>
  <c r="K8" i="26"/>
  <c r="K5" i="26"/>
  <c r="H8" i="29"/>
  <c r="J8" i="29"/>
  <c r="K8" i="29" s="1"/>
  <c r="K14" i="28"/>
  <c r="K4" i="27"/>
  <c r="K7" i="26"/>
  <c r="K3" i="13"/>
  <c r="K12" i="27"/>
  <c r="K5" i="27"/>
  <c r="K14" i="13"/>
  <c r="K15" i="28"/>
  <c r="K13" i="28"/>
  <c r="K13" i="13"/>
  <c r="K11" i="26"/>
  <c r="K12" i="13"/>
  <c r="K15" i="26"/>
  <c r="K11" i="28"/>
  <c r="K12" i="26"/>
  <c r="K11" i="13"/>
  <c r="K15" i="13"/>
  <c r="K10" i="28"/>
  <c r="K13" i="26"/>
  <c r="K14" i="26"/>
  <c r="K12" i="28"/>
  <c r="H9" i="28"/>
  <c r="H16" i="28"/>
  <c r="H9" i="27"/>
  <c r="J16" i="28"/>
  <c r="J16" i="13"/>
  <c r="H16" i="13"/>
  <c r="H9" i="26"/>
  <c r="J9" i="26"/>
  <c r="J9" i="27"/>
  <c r="J9" i="13"/>
  <c r="H9" i="13"/>
  <c r="H16" i="26"/>
  <c r="J16" i="26"/>
  <c r="K16" i="26" s="1"/>
  <c r="J9" i="28"/>
  <c r="D3532" i="21"/>
  <c r="E3532" i="21"/>
  <c r="N2656" i="21"/>
  <c r="F3532" i="21"/>
  <c r="I16" i="27"/>
  <c r="G16" i="27"/>
  <c r="H16" i="27" l="1"/>
  <c r="J16" i="27"/>
  <c r="K16" i="27" s="1"/>
  <c r="K9" i="27"/>
  <c r="K9" i="26"/>
  <c r="K9" i="28"/>
  <c r="K16" i="13"/>
  <c r="K9" i="13"/>
  <c r="K16" i="28"/>
  <c r="D3533" i="21"/>
  <c r="F3533" i="21" s="1"/>
  <c r="D3534" i="21"/>
  <c r="F3534" i="21"/>
  <c r="D3535" i="21"/>
  <c r="E3535" i="21"/>
  <c r="F3535" i="21"/>
  <c r="E3533" i="21"/>
  <c r="I9" i="29"/>
  <c r="G9" i="29"/>
  <c r="J9" i="29" l="1"/>
  <c r="H9" i="29"/>
  <c r="D3536" i="21"/>
  <c r="D3537" i="21"/>
  <c r="E3534" i="21"/>
  <c r="E3537" i="21"/>
  <c r="F3537" i="21"/>
  <c r="F3536" i="21"/>
  <c r="E3536" i="21"/>
  <c r="K9" i="29" l="1"/>
  <c r="D7" i="22" l="1"/>
  <c r="U61" i="13"/>
  <c r="U62" i="13"/>
  <c r="U63" i="13"/>
  <c r="U64" i="13"/>
  <c r="U65" i="13"/>
  <c r="U66" i="13"/>
  <c r="V61" i="13"/>
  <c r="V62" i="13"/>
  <c r="V63" i="13"/>
  <c r="V64" i="13"/>
  <c r="V65" i="13"/>
  <c r="V66" i="13"/>
  <c r="V61" i="29"/>
  <c r="V41" i="13"/>
  <c r="V91" i="13"/>
  <c r="V28" i="13"/>
  <c r="U38" i="13"/>
  <c r="V40" i="13"/>
  <c r="V68" i="26"/>
  <c r="V25" i="13"/>
  <c r="V29" i="13"/>
  <c r="V23" i="13"/>
  <c r="V65" i="26"/>
  <c r="V30" i="27"/>
  <c r="U63" i="26"/>
  <c r="V83" i="13"/>
  <c r="V108" i="13"/>
  <c r="U36" i="28"/>
  <c r="U43" i="13"/>
  <c r="U26" i="27"/>
  <c r="U53" i="26"/>
  <c r="U72" i="26"/>
  <c r="V44" i="28"/>
  <c r="V28" i="27"/>
  <c r="U51" i="26"/>
  <c r="V103" i="13"/>
  <c r="U35" i="26"/>
  <c r="U44" i="28"/>
  <c r="V43" i="13"/>
  <c r="U54" i="13"/>
  <c r="U55" i="26"/>
  <c r="U59" i="29"/>
  <c r="U110" i="13"/>
  <c r="U32" i="26"/>
  <c r="U61" i="26"/>
  <c r="V29" i="26"/>
  <c r="U43" i="26"/>
  <c r="V52" i="26"/>
  <c r="U104" i="13"/>
  <c r="V39" i="13"/>
  <c r="V24" i="13"/>
  <c r="U28" i="28"/>
  <c r="V101" i="13"/>
  <c r="V36" i="13"/>
  <c r="U98" i="13"/>
  <c r="V27" i="28"/>
  <c r="U75" i="13"/>
  <c r="U50" i="13"/>
  <c r="V49" i="13"/>
  <c r="U65" i="26"/>
  <c r="V71" i="13"/>
  <c r="U45" i="28"/>
  <c r="V105" i="13"/>
  <c r="U58" i="13"/>
  <c r="V55" i="13"/>
  <c r="U32" i="27"/>
  <c r="V109" i="13"/>
  <c r="U84" i="13"/>
  <c r="V27" i="13"/>
  <c r="V36" i="28"/>
  <c r="V68" i="13"/>
  <c r="U39" i="13"/>
  <c r="U71" i="13"/>
  <c r="U61" i="29"/>
  <c r="U58" i="26"/>
  <c r="V30" i="13"/>
  <c r="U73" i="13"/>
  <c r="U39" i="26"/>
  <c r="V67" i="29"/>
  <c r="V31" i="26"/>
  <c r="V56" i="13"/>
  <c r="V69" i="26"/>
  <c r="U23" i="28"/>
  <c r="U69" i="29"/>
  <c r="U103" i="13"/>
  <c r="V41" i="28"/>
  <c r="V49" i="29"/>
  <c r="U49" i="13"/>
  <c r="V49" i="26"/>
  <c r="U107" i="13"/>
  <c r="U44" i="13"/>
  <c r="U44" i="26"/>
  <c r="V26" i="13"/>
  <c r="U37" i="29"/>
  <c r="V93" i="13"/>
  <c r="U95" i="13"/>
  <c r="V51" i="26"/>
  <c r="U45" i="26"/>
  <c r="V36" i="26"/>
  <c r="U88" i="13"/>
  <c r="V34" i="13"/>
  <c r="U41" i="13"/>
  <c r="V45" i="28"/>
  <c r="U67" i="26"/>
  <c r="V42" i="28"/>
  <c r="U62" i="26"/>
  <c r="U105" i="13"/>
  <c r="U47" i="13"/>
  <c r="U34" i="26"/>
  <c r="V38" i="28"/>
  <c r="V58" i="13"/>
  <c r="U54" i="29"/>
  <c r="V106" i="13"/>
  <c r="U74" i="13"/>
  <c r="V34" i="29"/>
  <c r="U72" i="13"/>
  <c r="U41" i="28"/>
  <c r="U37" i="26"/>
  <c r="V30" i="29"/>
  <c r="V75" i="26"/>
  <c r="V74" i="13"/>
  <c r="U38" i="26"/>
  <c r="U47" i="29"/>
  <c r="V72" i="26"/>
  <c r="V32" i="29"/>
  <c r="U33" i="28"/>
  <c r="U40" i="29"/>
  <c r="V69" i="13"/>
  <c r="V71" i="26"/>
  <c r="V24" i="27"/>
  <c r="V36" i="29"/>
  <c r="V46" i="26"/>
  <c r="V72" i="13"/>
  <c r="U70" i="26"/>
  <c r="V31" i="28"/>
  <c r="V38" i="29"/>
  <c r="V99" i="13"/>
  <c r="V26" i="28"/>
  <c r="U27" i="13"/>
  <c r="V57" i="13"/>
  <c r="U59" i="26"/>
  <c r="U25" i="26"/>
  <c r="V48" i="13"/>
  <c r="U69" i="26"/>
  <c r="U42" i="13"/>
  <c r="V50" i="29"/>
  <c r="V27" i="27"/>
  <c r="V39" i="29"/>
  <c r="U30" i="29"/>
  <c r="V23" i="28"/>
  <c r="V32" i="13"/>
  <c r="V34" i="28"/>
  <c r="U29" i="28"/>
  <c r="V33" i="13"/>
  <c r="U67" i="29"/>
  <c r="U66" i="29"/>
  <c r="U24" i="29"/>
  <c r="V51" i="29"/>
  <c r="V29" i="28"/>
  <c r="V51" i="13"/>
  <c r="V76" i="13"/>
  <c r="U55" i="29"/>
  <c r="V34" i="26"/>
  <c r="V23" i="26"/>
  <c r="V97" i="13"/>
  <c r="U36" i="26"/>
  <c r="V55" i="29"/>
  <c r="U25" i="28"/>
  <c r="U28" i="29"/>
  <c r="V95" i="13"/>
  <c r="V35" i="26"/>
  <c r="V48" i="29"/>
  <c r="U31" i="28"/>
  <c r="U76" i="13"/>
  <c r="V32" i="26"/>
  <c r="V31" i="27"/>
  <c r="U93" i="13"/>
  <c r="V59" i="26"/>
  <c r="U35" i="28"/>
  <c r="U94" i="13"/>
  <c r="V66" i="26"/>
  <c r="V40" i="28"/>
  <c r="V25" i="27"/>
  <c r="V62" i="29"/>
  <c r="V50" i="13"/>
  <c r="V32" i="27"/>
  <c r="V40" i="29"/>
  <c r="V52" i="29"/>
  <c r="V62" i="26"/>
  <c r="U45" i="29"/>
  <c r="U60" i="26"/>
  <c r="V33" i="27"/>
  <c r="U60" i="13"/>
  <c r="U32" i="29"/>
  <c r="V67" i="13"/>
  <c r="V92" i="13"/>
  <c r="V41" i="26"/>
  <c r="V94" i="13"/>
  <c r="U38" i="28"/>
  <c r="V37" i="29"/>
  <c r="V73" i="26"/>
  <c r="V26" i="26"/>
  <c r="U67" i="13"/>
  <c r="V52" i="13"/>
  <c r="U91" i="13"/>
  <c r="V42" i="26"/>
  <c r="U52" i="26"/>
  <c r="V46" i="28"/>
  <c r="V29" i="27"/>
  <c r="V24" i="29"/>
  <c r="V69" i="29"/>
  <c r="V80" i="13"/>
  <c r="U37" i="13"/>
  <c r="V73" i="13"/>
  <c r="V74" i="26"/>
  <c r="U35" i="13"/>
  <c r="V23" i="29"/>
  <c r="V110" i="13"/>
  <c r="U68" i="13"/>
  <c r="V28" i="26"/>
  <c r="U25" i="27"/>
  <c r="U34" i="29"/>
  <c r="V43" i="28"/>
  <c r="U23" i="27"/>
  <c r="V88" i="13"/>
  <c r="V54" i="26"/>
  <c r="U30" i="27"/>
  <c r="U79" i="13"/>
  <c r="V56" i="26"/>
  <c r="U24" i="28"/>
  <c r="V90" i="13"/>
  <c r="U54" i="26"/>
  <c r="V25" i="28"/>
  <c r="U48" i="29"/>
  <c r="U36" i="29"/>
  <c r="U29" i="13"/>
  <c r="U31" i="13"/>
  <c r="U75" i="26"/>
  <c r="V63" i="26"/>
  <c r="U35" i="29"/>
  <c r="V44" i="26"/>
  <c r="V25" i="26"/>
  <c r="U40" i="28"/>
  <c r="V102" i="13"/>
  <c r="U76" i="26"/>
  <c r="U29" i="27"/>
  <c r="U37" i="28"/>
  <c r="V58" i="26"/>
  <c r="U48" i="13"/>
  <c r="U66" i="26"/>
  <c r="V60" i="13"/>
  <c r="U77" i="13"/>
  <c r="U96" i="13"/>
  <c r="V87" i="13"/>
  <c r="V70" i="26"/>
  <c r="U77" i="26"/>
  <c r="U49" i="29"/>
  <c r="U28" i="13"/>
  <c r="V77" i="13"/>
  <c r="V45" i="13"/>
  <c r="U70" i="13"/>
  <c r="V43" i="26"/>
  <c r="U32" i="13"/>
  <c r="V30" i="26"/>
  <c r="U78" i="13"/>
  <c r="V50" i="26"/>
  <c r="V60" i="29"/>
  <c r="V28" i="28"/>
  <c r="V42" i="29"/>
  <c r="U89" i="13"/>
  <c r="V55" i="26"/>
  <c r="U53" i="13"/>
  <c r="V75" i="13"/>
  <c r="V53" i="26"/>
  <c r="V54" i="13"/>
  <c r="U87" i="13"/>
  <c r="U64" i="26"/>
  <c r="U34" i="28"/>
  <c r="V60" i="26"/>
  <c r="V57" i="29"/>
  <c r="U57" i="29"/>
  <c r="U80" i="13"/>
  <c r="U40" i="13"/>
  <c r="U28" i="27"/>
  <c r="U39" i="28"/>
  <c r="V53" i="29"/>
  <c r="V35" i="13"/>
  <c r="U58" i="29"/>
  <c r="U31" i="27"/>
  <c r="V64" i="29"/>
  <c r="V59" i="29"/>
  <c r="U24" i="13"/>
  <c r="V56" i="29"/>
  <c r="V66" i="29"/>
  <c r="V37" i="28"/>
  <c r="U46" i="28"/>
  <c r="U26" i="29"/>
  <c r="U51" i="29"/>
  <c r="U97" i="13"/>
  <c r="U50" i="29"/>
  <c r="U30" i="26"/>
  <c r="V35" i="28"/>
  <c r="U59" i="13"/>
  <c r="U27" i="27"/>
  <c r="V35" i="29"/>
  <c r="V33" i="29"/>
  <c r="V104" i="13"/>
  <c r="V86" i="13"/>
  <c r="V43" i="29"/>
  <c r="U33" i="27"/>
  <c r="U34" i="13"/>
  <c r="U30" i="28"/>
  <c r="U62" i="29"/>
  <c r="V44" i="29"/>
  <c r="U56" i="13"/>
  <c r="V24" i="26"/>
  <c r="U45" i="13"/>
  <c r="V84" i="13"/>
  <c r="U106" i="13"/>
  <c r="V48" i="26"/>
  <c r="U27" i="28"/>
  <c r="V54" i="29"/>
  <c r="U26" i="13"/>
  <c r="V30" i="28"/>
  <c r="V42" i="13"/>
  <c r="V85" i="13"/>
  <c r="V37" i="26"/>
  <c r="U41" i="26"/>
  <c r="V46" i="13"/>
  <c r="V89" i="13"/>
  <c r="U26" i="26"/>
  <c r="U47" i="26"/>
  <c r="V32" i="28"/>
  <c r="U100" i="13"/>
  <c r="V107" i="13"/>
  <c r="V67" i="26"/>
  <c r="U24" i="27"/>
  <c r="U57" i="13"/>
  <c r="U31" i="29"/>
  <c r="U56" i="29"/>
  <c r="U63" i="29"/>
  <c r="U25" i="29"/>
  <c r="U29" i="26"/>
  <c r="U65" i="29"/>
  <c r="V58" i="29"/>
  <c r="U46" i="26"/>
  <c r="U64" i="29"/>
  <c r="V26" i="29"/>
  <c r="U90" i="13"/>
  <c r="V28" i="29"/>
  <c r="V79" i="13"/>
  <c r="U28" i="26"/>
  <c r="V29" i="29"/>
  <c r="U29" i="29"/>
  <c r="V44" i="13"/>
  <c r="U26" i="28"/>
  <c r="V70" i="13"/>
  <c r="U57" i="26"/>
  <c r="V47" i="13"/>
  <c r="U102" i="13"/>
  <c r="V27" i="26"/>
  <c r="U49" i="26"/>
  <c r="V33" i="28"/>
  <c r="U43" i="29"/>
  <c r="U53" i="29"/>
  <c r="U69" i="13"/>
  <c r="V47" i="26"/>
  <c r="V53" i="13"/>
  <c r="U85" i="13"/>
  <c r="U23" i="26"/>
  <c r="V45" i="26"/>
  <c r="V39" i="28"/>
  <c r="V27" i="29"/>
  <c r="U23" i="13"/>
  <c r="U51" i="13"/>
  <c r="U82" i="13"/>
  <c r="V38" i="26"/>
  <c r="U71" i="26"/>
  <c r="U55" i="13"/>
  <c r="U86" i="13"/>
  <c r="U27" i="26"/>
  <c r="U48" i="26"/>
  <c r="V37" i="13"/>
  <c r="V100" i="13"/>
  <c r="U109" i="13"/>
  <c r="V64" i="26"/>
  <c r="U43" i="28"/>
  <c r="V96" i="13"/>
  <c r="U52" i="29"/>
  <c r="U39" i="29"/>
  <c r="V65" i="29"/>
  <c r="V57" i="26"/>
  <c r="U27" i="29"/>
  <c r="U33" i="13"/>
  <c r="U30" i="13"/>
  <c r="U68" i="29"/>
  <c r="V45" i="29"/>
  <c r="U31" i="26"/>
  <c r="V25" i="29"/>
  <c r="U38" i="29"/>
  <c r="U50" i="26"/>
  <c r="U46" i="29"/>
  <c r="U92" i="13"/>
  <c r="U83" i="13"/>
  <c r="V47" i="29"/>
  <c r="U33" i="29"/>
  <c r="U99" i="13"/>
  <c r="U68" i="26"/>
  <c r="U52" i="13"/>
  <c r="V98" i="13"/>
  <c r="U40" i="26"/>
  <c r="U74" i="26"/>
  <c r="U42" i="28"/>
  <c r="V63" i="29"/>
  <c r="V41" i="29"/>
  <c r="U81" i="13"/>
  <c r="V76" i="26"/>
  <c r="V38" i="13"/>
  <c r="V81" i="13"/>
  <c r="V33" i="26"/>
  <c r="V77" i="26"/>
  <c r="V24" i="28"/>
  <c r="V23" i="27"/>
  <c r="U44" i="29"/>
  <c r="V59" i="13"/>
  <c r="V78" i="13"/>
  <c r="V39" i="26"/>
  <c r="U73" i="26"/>
  <c r="U36" i="13"/>
  <c r="V82" i="13"/>
  <c r="U24" i="26"/>
  <c r="U42" i="26"/>
  <c r="U46" i="13"/>
  <c r="U101" i="13"/>
  <c r="U33" i="26"/>
  <c r="V61" i="26"/>
  <c r="U32" i="28"/>
  <c r="U108" i="13"/>
  <c r="U41" i="29"/>
  <c r="U60" i="29"/>
  <c r="U42" i="29"/>
  <c r="V46" i="29"/>
  <c r="U25" i="13"/>
  <c r="U56" i="26"/>
  <c r="U23" i="29"/>
  <c r="V31" i="29"/>
  <c r="V68" i="29"/>
  <c r="V40" i="26"/>
  <c r="V26" i="27"/>
  <c r="V31" i="13"/>
  <c r="W66" i="13" l="1"/>
  <c r="W65" i="13"/>
  <c r="W64" i="13"/>
  <c r="W63" i="13"/>
  <c r="W62" i="13"/>
  <c r="W61" i="13"/>
  <c r="X66" i="13"/>
  <c r="Y66" i="13" s="1"/>
  <c r="X65" i="13"/>
  <c r="Y65" i="13" s="1"/>
  <c r="X64" i="13"/>
  <c r="Y64" i="13" s="1"/>
  <c r="X63" i="13"/>
  <c r="Y63" i="13" s="1"/>
  <c r="X62" i="13"/>
  <c r="Y62" i="13" s="1"/>
  <c r="X61" i="13"/>
  <c r="Y61" i="13" s="1"/>
  <c r="W31" i="13"/>
  <c r="W26" i="27"/>
  <c r="W40" i="26"/>
  <c r="W68" i="29"/>
  <c r="W31" i="29"/>
  <c r="X23" i="29"/>
  <c r="Y23" i="29" s="1"/>
  <c r="X56" i="26"/>
  <c r="Y56" i="26" s="1"/>
  <c r="X25" i="13"/>
  <c r="Y25" i="13" s="1"/>
  <c r="W46" i="29"/>
  <c r="X42" i="29"/>
  <c r="Y42" i="29" s="1"/>
  <c r="X60" i="29"/>
  <c r="Y60" i="29" s="1"/>
  <c r="X41" i="29"/>
  <c r="Y41" i="29" s="1"/>
  <c r="X108" i="13"/>
  <c r="Y108" i="13" s="1"/>
  <c r="X32" i="28"/>
  <c r="Y32" i="28" s="1"/>
  <c r="W61" i="26"/>
  <c r="X33" i="26"/>
  <c r="Y33" i="26" s="1"/>
  <c r="X101" i="13"/>
  <c r="Y101" i="13" s="1"/>
  <c r="X46" i="13"/>
  <c r="Y46" i="13" s="1"/>
  <c r="X42" i="26"/>
  <c r="Y42" i="26" s="1"/>
  <c r="X24" i="26"/>
  <c r="Y24" i="26" s="1"/>
  <c r="W82" i="13"/>
  <c r="X36" i="13"/>
  <c r="Y36" i="13" s="1"/>
  <c r="X73" i="26"/>
  <c r="Y73" i="26" s="1"/>
  <c r="W39" i="26"/>
  <c r="W78" i="13"/>
  <c r="W59" i="13"/>
  <c r="X44" i="29"/>
  <c r="Y44" i="29" s="1"/>
  <c r="W23" i="27"/>
  <c r="W24" i="28"/>
  <c r="W77" i="26"/>
  <c r="W33" i="26"/>
  <c r="W81" i="13"/>
  <c r="W38" i="13"/>
  <c r="W76" i="26"/>
  <c r="X81" i="13"/>
  <c r="Y81" i="13" s="1"/>
  <c r="W41" i="29"/>
  <c r="W63" i="29"/>
  <c r="X42" i="28"/>
  <c r="Y42" i="28" s="1"/>
  <c r="X74" i="26"/>
  <c r="Y74" i="26" s="1"/>
  <c r="X40" i="26"/>
  <c r="Y40" i="26" s="1"/>
  <c r="W98" i="13"/>
  <c r="X52" i="13"/>
  <c r="Y52" i="13" s="1"/>
  <c r="X68" i="26"/>
  <c r="Y68" i="26" s="1"/>
  <c r="X99" i="13"/>
  <c r="Y99" i="13" s="1"/>
  <c r="X33" i="29"/>
  <c r="Y33" i="29" s="1"/>
  <c r="W47" i="29"/>
  <c r="X83" i="13"/>
  <c r="Y83" i="13" s="1"/>
  <c r="X92" i="13"/>
  <c r="Y92" i="13" s="1"/>
  <c r="X46" i="29"/>
  <c r="Y46" i="29" s="1"/>
  <c r="X50" i="26"/>
  <c r="Y50" i="26" s="1"/>
  <c r="X38" i="29"/>
  <c r="Y38" i="29" s="1"/>
  <c r="W25" i="29"/>
  <c r="X31" i="26"/>
  <c r="Y31" i="26" s="1"/>
  <c r="W45" i="29"/>
  <c r="X68" i="29"/>
  <c r="Y68" i="29" s="1"/>
  <c r="X30" i="13"/>
  <c r="Y30" i="13" s="1"/>
  <c r="X33" i="13"/>
  <c r="Y33" i="13" s="1"/>
  <c r="X27" i="29"/>
  <c r="Y27" i="29" s="1"/>
  <c r="W57" i="26"/>
  <c r="W65" i="29"/>
  <c r="X39" i="29"/>
  <c r="Y39" i="29" s="1"/>
  <c r="X52" i="29"/>
  <c r="Y52" i="29" s="1"/>
  <c r="W96" i="13"/>
  <c r="X43" i="28"/>
  <c r="Y43" i="28" s="1"/>
  <c r="W64" i="26"/>
  <c r="X109" i="13"/>
  <c r="Y109" i="13" s="1"/>
  <c r="W100" i="13"/>
  <c r="W37" i="13"/>
  <c r="X48" i="26"/>
  <c r="Y48" i="26" s="1"/>
  <c r="X27" i="26"/>
  <c r="Y27" i="26" s="1"/>
  <c r="X86" i="13"/>
  <c r="Y86" i="13" s="1"/>
  <c r="X55" i="13"/>
  <c r="Y55" i="13" s="1"/>
  <c r="X71" i="26"/>
  <c r="Y71" i="26" s="1"/>
  <c r="W38" i="26"/>
  <c r="X82" i="13"/>
  <c r="Y82" i="13" s="1"/>
  <c r="X51" i="13"/>
  <c r="Y51" i="13" s="1"/>
  <c r="X23" i="13"/>
  <c r="Y23" i="13" s="1"/>
  <c r="W27" i="29"/>
  <c r="W39" i="28"/>
  <c r="W45" i="26"/>
  <c r="X23" i="26"/>
  <c r="Y23" i="26" s="1"/>
  <c r="X85" i="13"/>
  <c r="Y85" i="13" s="1"/>
  <c r="W53" i="13"/>
  <c r="W47" i="26"/>
  <c r="X69" i="13"/>
  <c r="Y69" i="13" s="1"/>
  <c r="X53" i="29"/>
  <c r="Y53" i="29" s="1"/>
  <c r="X43" i="29"/>
  <c r="Y43" i="29" s="1"/>
  <c r="W33" i="28"/>
  <c r="X49" i="26"/>
  <c r="Y49" i="26" s="1"/>
  <c r="W27" i="26"/>
  <c r="X102" i="13"/>
  <c r="Y102" i="13" s="1"/>
  <c r="W47" i="13"/>
  <c r="X57" i="26"/>
  <c r="Y57" i="26" s="1"/>
  <c r="W70" i="13"/>
  <c r="X26" i="28"/>
  <c r="Y26" i="28" s="1"/>
  <c r="W44" i="13"/>
  <c r="X29" i="29"/>
  <c r="Y29" i="29" s="1"/>
  <c r="W29" i="29"/>
  <c r="X28" i="26"/>
  <c r="Y28" i="26" s="1"/>
  <c r="W79" i="13"/>
  <c r="W28" i="29"/>
  <c r="X90" i="13"/>
  <c r="Y90" i="13" s="1"/>
  <c r="W26" i="29"/>
  <c r="X64" i="29"/>
  <c r="Y64" i="29" s="1"/>
  <c r="X46" i="26"/>
  <c r="Y46" i="26" s="1"/>
  <c r="W58" i="29"/>
  <c r="X65" i="29"/>
  <c r="Y65" i="29" s="1"/>
  <c r="X29" i="26"/>
  <c r="Y29" i="26" s="1"/>
  <c r="X25" i="29"/>
  <c r="Y25" i="29" s="1"/>
  <c r="X63" i="29"/>
  <c r="Y63" i="29" s="1"/>
  <c r="X56" i="29"/>
  <c r="Y56" i="29" s="1"/>
  <c r="X31" i="29"/>
  <c r="Y31" i="29" s="1"/>
  <c r="X57" i="13"/>
  <c r="Y57" i="13" s="1"/>
  <c r="X24" i="27"/>
  <c r="Y24" i="27" s="1"/>
  <c r="W67" i="26"/>
  <c r="W107" i="13"/>
  <c r="X100" i="13"/>
  <c r="Y100" i="13" s="1"/>
  <c r="W32" i="28"/>
  <c r="X47" i="26"/>
  <c r="Y47" i="26" s="1"/>
  <c r="X26" i="26"/>
  <c r="Y26" i="26" s="1"/>
  <c r="W89" i="13"/>
  <c r="W46" i="13"/>
  <c r="X41" i="26"/>
  <c r="Y41" i="26" s="1"/>
  <c r="W37" i="26"/>
  <c r="W85" i="13"/>
  <c r="W42" i="13"/>
  <c r="W30" i="28"/>
  <c r="X26" i="13"/>
  <c r="Y26" i="13" s="1"/>
  <c r="W54" i="29"/>
  <c r="X27" i="28"/>
  <c r="Y27" i="28" s="1"/>
  <c r="W48" i="26"/>
  <c r="X106" i="13"/>
  <c r="Y106" i="13" s="1"/>
  <c r="W84" i="13"/>
  <c r="X45" i="13"/>
  <c r="Y45" i="13" s="1"/>
  <c r="W24" i="26"/>
  <c r="X56" i="13"/>
  <c r="Y56" i="13" s="1"/>
  <c r="W44" i="29"/>
  <c r="X62" i="29"/>
  <c r="Y62" i="29" s="1"/>
  <c r="X30" i="28"/>
  <c r="Y30" i="28" s="1"/>
  <c r="X34" i="13"/>
  <c r="Y34" i="13" s="1"/>
  <c r="X33" i="27"/>
  <c r="Y33" i="27" s="1"/>
  <c r="W43" i="29"/>
  <c r="W86" i="13"/>
  <c r="W104" i="13"/>
  <c r="W33" i="29"/>
  <c r="W35" i="29"/>
  <c r="X27" i="27"/>
  <c r="Y27" i="27" s="1"/>
  <c r="X59" i="13"/>
  <c r="Y59" i="13" s="1"/>
  <c r="W35" i="28"/>
  <c r="X30" i="26"/>
  <c r="Y30" i="26" s="1"/>
  <c r="X50" i="29"/>
  <c r="Y50" i="29" s="1"/>
  <c r="X97" i="13"/>
  <c r="Y97" i="13" s="1"/>
  <c r="X51" i="29"/>
  <c r="Y51" i="29" s="1"/>
  <c r="X26" i="29"/>
  <c r="Y26" i="29" s="1"/>
  <c r="X46" i="28"/>
  <c r="Y46" i="28" s="1"/>
  <c r="W37" i="28"/>
  <c r="W66" i="29"/>
  <c r="W56" i="29"/>
  <c r="X24" i="13"/>
  <c r="Y24" i="13" s="1"/>
  <c r="W59" i="29"/>
  <c r="W64" i="29"/>
  <c r="X31" i="27"/>
  <c r="Y31" i="27" s="1"/>
  <c r="X58" i="29"/>
  <c r="Y58" i="29" s="1"/>
  <c r="W35" i="13"/>
  <c r="W53" i="29"/>
  <c r="X39" i="28"/>
  <c r="Y39" i="28" s="1"/>
  <c r="X28" i="27"/>
  <c r="Y28" i="27" s="1"/>
  <c r="X40" i="13"/>
  <c r="Y40" i="13" s="1"/>
  <c r="X80" i="13"/>
  <c r="Y80" i="13" s="1"/>
  <c r="X57" i="29"/>
  <c r="Y57" i="29" s="1"/>
  <c r="W57" i="29"/>
  <c r="W60" i="26"/>
  <c r="X34" i="28"/>
  <c r="Y34" i="28" s="1"/>
  <c r="X64" i="26"/>
  <c r="Y64" i="26" s="1"/>
  <c r="X87" i="13"/>
  <c r="Y87" i="13" s="1"/>
  <c r="W54" i="13"/>
  <c r="W53" i="26"/>
  <c r="W75" i="13"/>
  <c r="X53" i="13"/>
  <c r="Y53" i="13" s="1"/>
  <c r="W55" i="26"/>
  <c r="X89" i="13"/>
  <c r="Y89" i="13" s="1"/>
  <c r="W42" i="29"/>
  <c r="W28" i="28"/>
  <c r="W60" i="29"/>
  <c r="W50" i="26"/>
  <c r="X78" i="13"/>
  <c r="Y78" i="13" s="1"/>
  <c r="W30" i="26"/>
  <c r="X32" i="13"/>
  <c r="Y32" i="13" s="1"/>
  <c r="W43" i="26"/>
  <c r="X70" i="13"/>
  <c r="Y70" i="13" s="1"/>
  <c r="W45" i="13"/>
  <c r="W77" i="13"/>
  <c r="X28" i="13"/>
  <c r="Y28" i="13" s="1"/>
  <c r="X49" i="29"/>
  <c r="Y49" i="29" s="1"/>
  <c r="X77" i="26"/>
  <c r="Y77" i="26" s="1"/>
  <c r="W70" i="26"/>
  <c r="W87" i="13"/>
  <c r="X96" i="13"/>
  <c r="Y96" i="13" s="1"/>
  <c r="X77" i="13"/>
  <c r="Y77" i="13" s="1"/>
  <c r="W60" i="13"/>
  <c r="X66" i="26"/>
  <c r="Y66" i="26" s="1"/>
  <c r="X48" i="13"/>
  <c r="Y48" i="13" s="1"/>
  <c r="W58" i="26"/>
  <c r="X37" i="28"/>
  <c r="Y37" i="28" s="1"/>
  <c r="X29" i="27"/>
  <c r="Y29" i="27" s="1"/>
  <c r="X76" i="26"/>
  <c r="Y76" i="26" s="1"/>
  <c r="W102" i="13"/>
  <c r="X40" i="28"/>
  <c r="Y40" i="28" s="1"/>
  <c r="W25" i="26"/>
  <c r="W44" i="26"/>
  <c r="X35" i="29"/>
  <c r="Y35" i="29" s="1"/>
  <c r="W63" i="26"/>
  <c r="X75" i="26"/>
  <c r="Y75" i="26" s="1"/>
  <c r="X31" i="13"/>
  <c r="Y31" i="13" s="1"/>
  <c r="X29" i="13"/>
  <c r="Y29" i="13" s="1"/>
  <c r="X36" i="29"/>
  <c r="Y36" i="29" s="1"/>
  <c r="X48" i="29"/>
  <c r="Y48" i="29" s="1"/>
  <c r="W25" i="28"/>
  <c r="X54" i="26"/>
  <c r="Y54" i="26" s="1"/>
  <c r="W90" i="13"/>
  <c r="X24" i="28"/>
  <c r="Y24" i="28" s="1"/>
  <c r="W56" i="26"/>
  <c r="X79" i="13"/>
  <c r="Y79" i="13" s="1"/>
  <c r="X30" i="27"/>
  <c r="Y30" i="27" s="1"/>
  <c r="W54" i="26"/>
  <c r="W88" i="13"/>
  <c r="X23" i="27"/>
  <c r="Y23" i="27" s="1"/>
  <c r="W43" i="28"/>
  <c r="X34" i="29"/>
  <c r="Y34" i="29" s="1"/>
  <c r="X25" i="27"/>
  <c r="Y25" i="27" s="1"/>
  <c r="W28" i="26"/>
  <c r="X68" i="13"/>
  <c r="Y68" i="13" s="1"/>
  <c r="W110" i="13"/>
  <c r="W23" i="29"/>
  <c r="X35" i="13"/>
  <c r="Y35" i="13" s="1"/>
  <c r="W74" i="26"/>
  <c r="W73" i="13"/>
  <c r="X37" i="13"/>
  <c r="Y37" i="13" s="1"/>
  <c r="W80" i="13"/>
  <c r="W69" i="29"/>
  <c r="W24" i="29"/>
  <c r="W29" i="27"/>
  <c r="W46" i="28"/>
  <c r="X52" i="26"/>
  <c r="Y52" i="26" s="1"/>
  <c r="W42" i="26"/>
  <c r="X91" i="13"/>
  <c r="Y91" i="13" s="1"/>
  <c r="W52" i="13"/>
  <c r="X67" i="13"/>
  <c r="Y67" i="13" s="1"/>
  <c r="W26" i="26"/>
  <c r="W73" i="26"/>
  <c r="W37" i="29"/>
  <c r="X38" i="28"/>
  <c r="Y38" i="28" s="1"/>
  <c r="W94" i="13"/>
  <c r="W41" i="26"/>
  <c r="W92" i="13"/>
  <c r="W67" i="13"/>
  <c r="X32" i="29"/>
  <c r="Y32" i="29" s="1"/>
  <c r="X60" i="13"/>
  <c r="Y60" i="13" s="1"/>
  <c r="W33" i="27"/>
  <c r="X60" i="26"/>
  <c r="Y60" i="26" s="1"/>
  <c r="X45" i="29"/>
  <c r="Y45" i="29" s="1"/>
  <c r="W62" i="26"/>
  <c r="W52" i="29"/>
  <c r="W40" i="29"/>
  <c r="W32" i="27"/>
  <c r="W50" i="13"/>
  <c r="W62" i="29"/>
  <c r="W25" i="27"/>
  <c r="W40" i="28"/>
  <c r="W66" i="26"/>
  <c r="X94" i="13"/>
  <c r="Y94" i="13" s="1"/>
  <c r="X35" i="28"/>
  <c r="Y35" i="28" s="1"/>
  <c r="W59" i="26"/>
  <c r="X93" i="13"/>
  <c r="Y93" i="13" s="1"/>
  <c r="W31" i="27"/>
  <c r="W32" i="26"/>
  <c r="X76" i="13"/>
  <c r="Y76" i="13" s="1"/>
  <c r="X31" i="28"/>
  <c r="Y31" i="28" s="1"/>
  <c r="W48" i="29"/>
  <c r="W35" i="26"/>
  <c r="W95" i="13"/>
  <c r="X28" i="29"/>
  <c r="Y28" i="29" s="1"/>
  <c r="X25" i="28"/>
  <c r="Y25" i="28" s="1"/>
  <c r="W55" i="29"/>
  <c r="X36" i="26"/>
  <c r="Y36" i="26" s="1"/>
  <c r="W97" i="13"/>
  <c r="W23" i="26"/>
  <c r="W34" i="26"/>
  <c r="X55" i="29"/>
  <c r="Y55" i="29" s="1"/>
  <c r="W76" i="13"/>
  <c r="W51" i="13"/>
  <c r="W29" i="28"/>
  <c r="W51" i="29"/>
  <c r="X24" i="29"/>
  <c r="Y24" i="29" s="1"/>
  <c r="X66" i="29"/>
  <c r="Y66" i="29" s="1"/>
  <c r="X67" i="29"/>
  <c r="Y67" i="29" s="1"/>
  <c r="W33" i="13"/>
  <c r="X29" i="28"/>
  <c r="Y29" i="28" s="1"/>
  <c r="W34" i="28"/>
  <c r="W32" i="13"/>
  <c r="W23" i="28"/>
  <c r="X30" i="29"/>
  <c r="Y30" i="29" s="1"/>
  <c r="W39" i="29"/>
  <c r="W27" i="27"/>
  <c r="W50" i="29"/>
  <c r="X42" i="13"/>
  <c r="Y42" i="13" s="1"/>
  <c r="X69" i="26"/>
  <c r="Y69" i="26" s="1"/>
  <c r="W48" i="13"/>
  <c r="X25" i="26"/>
  <c r="Y25" i="26" s="1"/>
  <c r="X59" i="26"/>
  <c r="Y59" i="26" s="1"/>
  <c r="W57" i="13"/>
  <c r="X27" i="13"/>
  <c r="Y27" i="13" s="1"/>
  <c r="W26" i="28"/>
  <c r="W99" i="13"/>
  <c r="W38" i="29"/>
  <c r="W31" i="28"/>
  <c r="X70" i="26"/>
  <c r="Y70" i="26" s="1"/>
  <c r="W72" i="13"/>
  <c r="W46" i="26"/>
  <c r="W36" i="29"/>
  <c r="W24" i="27"/>
  <c r="W71" i="26"/>
  <c r="W69" i="13"/>
  <c r="X40" i="29"/>
  <c r="Y40" i="29" s="1"/>
  <c r="X33" i="28"/>
  <c r="Y33" i="28" s="1"/>
  <c r="W32" i="29"/>
  <c r="W72" i="26"/>
  <c r="X47" i="29"/>
  <c r="Y47" i="29" s="1"/>
  <c r="X38" i="26"/>
  <c r="Y38" i="26" s="1"/>
  <c r="W74" i="13"/>
  <c r="W75" i="26"/>
  <c r="W30" i="29"/>
  <c r="X37" i="26"/>
  <c r="Y37" i="26" s="1"/>
  <c r="X41" i="28"/>
  <c r="Y41" i="28" s="1"/>
  <c r="X72" i="13"/>
  <c r="Y72" i="13" s="1"/>
  <c r="W34" i="29"/>
  <c r="X74" i="13"/>
  <c r="Y74" i="13" s="1"/>
  <c r="W106" i="13"/>
  <c r="X54" i="29"/>
  <c r="Y54" i="29" s="1"/>
  <c r="W58" i="13"/>
  <c r="W38" i="28"/>
  <c r="X34" i="26"/>
  <c r="Y34" i="26" s="1"/>
  <c r="X47" i="13"/>
  <c r="Y47" i="13" s="1"/>
  <c r="X105" i="13"/>
  <c r="Y105" i="13" s="1"/>
  <c r="X62" i="26"/>
  <c r="Y62" i="26" s="1"/>
  <c r="W42" i="28"/>
  <c r="X67" i="26"/>
  <c r="Y67" i="26" s="1"/>
  <c r="W45" i="28"/>
  <c r="X41" i="13"/>
  <c r="Y41" i="13" s="1"/>
  <c r="W34" i="13"/>
  <c r="X88" i="13"/>
  <c r="Y88" i="13" s="1"/>
  <c r="W36" i="26"/>
  <c r="X45" i="26"/>
  <c r="Y45" i="26" s="1"/>
  <c r="W51" i="26"/>
  <c r="X95" i="13"/>
  <c r="Y95" i="13" s="1"/>
  <c r="W93" i="13"/>
  <c r="X37" i="29"/>
  <c r="Y37" i="29" s="1"/>
  <c r="W26" i="13"/>
  <c r="X44" i="26"/>
  <c r="Y44" i="26" s="1"/>
  <c r="X44" i="13"/>
  <c r="Y44" i="13" s="1"/>
  <c r="X107" i="13"/>
  <c r="Y107" i="13" s="1"/>
  <c r="W49" i="26"/>
  <c r="X49" i="13"/>
  <c r="Y49" i="13" s="1"/>
  <c r="W49" i="29"/>
  <c r="W41" i="28"/>
  <c r="X103" i="13"/>
  <c r="Y103" i="13" s="1"/>
  <c r="X69" i="29"/>
  <c r="Y69" i="29" s="1"/>
  <c r="X23" i="28"/>
  <c r="Y23" i="28" s="1"/>
  <c r="W69" i="26"/>
  <c r="W56" i="13"/>
  <c r="W31" i="26"/>
  <c r="W67" i="29"/>
  <c r="X39" i="26"/>
  <c r="Y39" i="26" s="1"/>
  <c r="X73" i="13"/>
  <c r="Y73" i="13" s="1"/>
  <c r="W30" i="13"/>
  <c r="X58" i="26"/>
  <c r="Y58" i="26" s="1"/>
  <c r="X61" i="29"/>
  <c r="Y61" i="29" s="1"/>
  <c r="X71" i="13"/>
  <c r="Y71" i="13" s="1"/>
  <c r="X39" i="13"/>
  <c r="Y39" i="13" s="1"/>
  <c r="W68" i="13"/>
  <c r="W36" i="28"/>
  <c r="W27" i="13"/>
  <c r="X84" i="13"/>
  <c r="Y84" i="13" s="1"/>
  <c r="W109" i="13"/>
  <c r="X32" i="27"/>
  <c r="Y32" i="27" s="1"/>
  <c r="W55" i="13"/>
  <c r="X58" i="13"/>
  <c r="Y58" i="13" s="1"/>
  <c r="W105" i="13"/>
  <c r="X45" i="28"/>
  <c r="Y45" i="28" s="1"/>
  <c r="W71" i="13"/>
  <c r="X65" i="26"/>
  <c r="Y65" i="26" s="1"/>
  <c r="W49" i="13"/>
  <c r="X50" i="13"/>
  <c r="Y50" i="13" s="1"/>
  <c r="X75" i="13"/>
  <c r="Y75" i="13" s="1"/>
  <c r="W27" i="28"/>
  <c r="X98" i="13"/>
  <c r="Y98" i="13" s="1"/>
  <c r="W36" i="13"/>
  <c r="W101" i="13"/>
  <c r="X28" i="28"/>
  <c r="Y28" i="28" s="1"/>
  <c r="W24" i="13"/>
  <c r="W39" i="13"/>
  <c r="X104" i="13"/>
  <c r="Y104" i="13" s="1"/>
  <c r="W52" i="26"/>
  <c r="X43" i="26"/>
  <c r="Y43" i="26" s="1"/>
  <c r="W29" i="26"/>
  <c r="X61" i="26"/>
  <c r="Y61" i="26" s="1"/>
  <c r="X32" i="26"/>
  <c r="Y32" i="26" s="1"/>
  <c r="X110" i="13"/>
  <c r="Y110" i="13" s="1"/>
  <c r="X59" i="29"/>
  <c r="Y59" i="29" s="1"/>
  <c r="X55" i="26"/>
  <c r="Y55" i="26" s="1"/>
  <c r="X54" i="13"/>
  <c r="Y54" i="13" s="1"/>
  <c r="W43" i="13"/>
  <c r="X44" i="28"/>
  <c r="Y44" i="28" s="1"/>
  <c r="X35" i="26"/>
  <c r="Y35" i="26" s="1"/>
  <c r="W103" i="13"/>
  <c r="X51" i="26"/>
  <c r="Y51" i="26" s="1"/>
  <c r="W28" i="27"/>
  <c r="W44" i="28"/>
  <c r="X72" i="26"/>
  <c r="Y72" i="26" s="1"/>
  <c r="X53" i="26"/>
  <c r="Y53" i="26" s="1"/>
  <c r="X26" i="27"/>
  <c r="Y26" i="27" s="1"/>
  <c r="X43" i="13"/>
  <c r="Y43" i="13" s="1"/>
  <c r="X36" i="28"/>
  <c r="Y36" i="28" s="1"/>
  <c r="W108" i="13"/>
  <c r="W83" i="13"/>
  <c r="X63" i="26"/>
  <c r="Y63" i="26" s="1"/>
  <c r="W30" i="27"/>
  <c r="W65" i="26"/>
  <c r="W23" i="13"/>
  <c r="W29" i="13"/>
  <c r="W25" i="13"/>
  <c r="W68" i="26"/>
  <c r="W40" i="13"/>
  <c r="X38" i="13"/>
  <c r="Y38" i="13" s="1"/>
  <c r="W28" i="13"/>
  <c r="W91" i="13"/>
  <c r="W41" i="13"/>
  <c r="W61" i="29"/>
  <c r="I6" i="22" l="1"/>
  <c r="M6" i="22"/>
  <c r="L6" i="22"/>
  <c r="K6" i="22"/>
  <c r="J6" i="22"/>
  <c r="J5" i="22" l="1"/>
  <c r="J7" i="22"/>
  <c r="K5" i="22"/>
  <c r="K7" i="22"/>
  <c r="I5" i="22"/>
  <c r="I7" i="22"/>
  <c r="M5" i="22"/>
  <c r="M7" i="22"/>
  <c r="L5" i="22"/>
  <c r="L7" i="22"/>
</calcChain>
</file>

<file path=xl/sharedStrings.xml><?xml version="1.0" encoding="utf-8"?>
<sst xmlns="http://schemas.openxmlformats.org/spreadsheetml/2006/main" count="4208" uniqueCount="161">
  <si>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</si>
  <si>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</si>
  <si>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</si>
  <si>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</si>
  <si>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</si>
  <si>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</si>
  <si>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</si>
  <si>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</si>
  <si>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</si>
  <si>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</si>
  <si>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</si>
  <si>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</si>
  <si>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</si>
  <si>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</si>
  <si>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</si>
  <si>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</si>
  <si>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</si>
  <si>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</si>
  <si>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</si>
  <si>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</si>
  <si>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</si>
  <si>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</si>
  <si>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</si>
  <si>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</si>
  <si>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</si>
  <si>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</si>
  <si>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</si>
  <si>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</si>
  <si>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</si>
  <si>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</si>
  <si>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</si>
  <si>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</si>
  <si>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</si>
  <si>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</si>
  <si>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</si>
  <si>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</si>
  <si>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</si>
  <si>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</si>
  <si>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</si>
  <si>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</si>
  <si>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</si>
  <si>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</si>
  <si>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</si>
  <si>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</si>
  <si>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</si>
  <si>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</si>
  <si>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</si>
  <si>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</si>
  <si>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</si>
  <si>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</si>
  <si>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</si>
  <si>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</si>
  <si>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</si>
  <si>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</si>
  <si>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</si>
  <si>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</si>
  <si>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</si>
  <si>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</si>
  <si>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</si>
  <si>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</si>
  <si>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</si>
  <si>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</si>
  <si>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</si>
  <si>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</si>
  <si>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</si>
  <si>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</si>
  <si>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</si>
  <si>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</si>
  <si>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</si>
  <si>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</si>
  <si>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</si>
  <si>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</si>
  <si>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</si>
  <si>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</si>
  <si>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</si>
  <si>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</si>
  <si>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</si>
  <si>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</si>
  <si>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</si>
  <si>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</si>
  <si>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</si>
  <si>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</si>
  <si>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</si>
  <si>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</si>
  <si>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</si>
  <si>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</si>
  <si>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</si>
  <si>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</si>
  <si>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</si>
  <si>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</si>
  <si>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</si>
  <si>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</si>
  <si>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</si>
  <si>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</si>
  <si>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</si>
  <si>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</si>
  <si>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</si>
  <si>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</si>
  <si>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</si>
  <si>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</si>
  <si>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</si>
  <si>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</si>
  <si>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</si>
  <si>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</si>
  <si>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</si>
  <si>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</si>
  <si>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</si>
  <si>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</si>
  <si>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</si>
  <si>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</si>
  <si>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</si>
  <si>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</si>
  <si>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</si>
  <si>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</si>
  <si>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</si>
  <si>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</si>
  <si>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</si>
  <si>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</si>
  <si>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</si>
  <si>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</si>
  <si>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</si>
  <si>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</si>
  <si>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</si>
  <si>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</si>
  <si>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</si>
  <si>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</si>
  <si>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</si>
  <si>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</si>
  <si>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</si>
  <si>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</si>
  <si>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</si>
  <si>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</si>
  <si>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</si>
  <si>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</si>
  <si>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</si>
  <si>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</si>
  <si>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</si>
  <si>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</si>
  <si>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</si>
  <si>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</si>
  <si>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</si>
  <si>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</si>
  <si>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</si>
  <si>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</si>
  <si>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</si>
  <si>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</si>
  <si>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</si>
  <si>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</si>
  <si>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</si>
  <si>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</si>
  <si>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</si>
  <si>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</si>
  <si>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</si>
  <si>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6M Fwd Swap</t>
  </si>
  <si>
    <t>GBP</t>
  </si>
  <si>
    <t>UnitedKingdom::Exchange</t>
  </si>
  <si>
    <t>Sonia</t>
  </si>
  <si>
    <t>Libor</t>
  </si>
  <si>
    <t>MPC</t>
  </si>
  <si>
    <t>MPC OIS</t>
  </si>
  <si>
    <t>Actual/365 (Fixed)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</si>
</sst>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166" fontId="21" fillId="3" borderId="10" xfId="0" applyNumberFormat="1" applyFont="1" applyFill="1" applyBorder="1" applyAlignment="1" applyProtection="1">
      <alignment horizontal="center"/>
      <protection locked="0"/>
    </xf>
    <xf numFmtId="0" fontId="9" fillId="3" borderId="18" xfId="1" applyFont="1" applyFill="1" applyBorder="1"/>
    <xf numFmtId="173" fontId="9" fillId="11" borderId="11" xfId="1" applyNumberFormat="1" applyFont="1" applyFill="1" applyBorder="1" applyAlignment="1">
      <alignment horizontal="center" vertical="center"/>
    </xf>
    <xf numFmtId="173" fontId="9" fillId="11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4.8188000000337627E-3</c:v>
                </c:pt>
                <c:pt idx="1">
                  <c:v>4.6289551369379147E-3</c:v>
                </c:pt>
                <c:pt idx="2">
                  <c:v>4.5048860472307606E-3</c:v>
                </c:pt>
                <c:pt idx="3">
                  <c:v>4.4886172358327148E-3</c:v>
                </c:pt>
                <c:pt idx="4">
                  <c:v>4.499790246116353E-3</c:v>
                </c:pt>
                <c:pt idx="5">
                  <c:v>4.532805818362462E-3</c:v>
                </c:pt>
                <c:pt idx="6">
                  <c:v>4.5895807066753678E-3</c:v>
                </c:pt>
                <c:pt idx="7">
                  <c:v>4.6257276825512061E-3</c:v>
                </c:pt>
                <c:pt idx="8">
                  <c:v>4.6335737747782435E-3</c:v>
                </c:pt>
                <c:pt idx="9">
                  <c:v>4.6352661161885855E-3</c:v>
                </c:pt>
                <c:pt idx="10">
                  <c:v>4.6319136688777185E-3</c:v>
                </c:pt>
                <c:pt idx="11">
                  <c:v>4.6247161859025452E-3</c:v>
                </c:pt>
                <c:pt idx="12">
                  <c:v>4.6190682509217318E-3</c:v>
                </c:pt>
                <c:pt idx="13">
                  <c:v>4.617106951431138E-3</c:v>
                </c:pt>
                <c:pt idx="14">
                  <c:v>4.6156456738588592E-3</c:v>
                </c:pt>
                <c:pt idx="15">
                  <c:v>4.6146844182859414E-3</c:v>
                </c:pt>
                <c:pt idx="16">
                  <c:v>4.6144869840077565E-3</c:v>
                </c:pt>
                <c:pt idx="17">
                  <c:v>4.6158396154205583E-3</c:v>
                </c:pt>
                <c:pt idx="18">
                  <c:v>4.6173784696013076E-3</c:v>
                </c:pt>
                <c:pt idx="19">
                  <c:v>4.6194173457003718E-3</c:v>
                </c:pt>
                <c:pt idx="20">
                  <c:v>4.6219562437987971E-3</c:v>
                </c:pt>
                <c:pt idx="21">
                  <c:v>4.6287594784647874E-3</c:v>
                </c:pt>
                <c:pt idx="22">
                  <c:v>4.6370145278473718E-3</c:v>
                </c:pt>
                <c:pt idx="23">
                  <c:v>4.6414683664774969E-3</c:v>
                </c:pt>
                <c:pt idx="24">
                  <c:v>4.6458370573987384E-3</c:v>
                </c:pt>
                <c:pt idx="25">
                  <c:v>4.6501206007731888E-3</c:v>
                </c:pt>
                <c:pt idx="26">
                  <c:v>4.6584633165129103E-3</c:v>
                </c:pt>
                <c:pt idx="27">
                  <c:v>4.6664032983978476E-3</c:v>
                </c:pt>
                <c:pt idx="28">
                  <c:v>4.6702611037952035E-3</c:v>
                </c:pt>
                <c:pt idx="29">
                  <c:v>4.6740337616457683E-3</c:v>
                </c:pt>
                <c:pt idx="30">
                  <c:v>4.6777212718684957E-3</c:v>
                </c:pt>
                <c:pt idx="31">
                  <c:v>4.6848725972037384E-3</c:v>
                </c:pt>
                <c:pt idx="32">
                  <c:v>4.6916198366431239E-3</c:v>
                </c:pt>
                <c:pt idx="33">
                  <c:v>4.6948816087266643E-3</c:v>
                </c:pt>
                <c:pt idx="34">
                  <c:v>4.6980582333444598E-3</c:v>
                </c:pt>
                <c:pt idx="35">
                  <c:v>4.7011497102533717E-3</c:v>
                </c:pt>
                <c:pt idx="36">
                  <c:v>4.7071095411477257E-3</c:v>
                </c:pt>
                <c:pt idx="37">
                  <c:v>4.7126641416916915E-3</c:v>
                </c:pt>
                <c:pt idx="38">
                  <c:v>4.7153298805424626E-3</c:v>
                </c:pt>
                <c:pt idx="39">
                  <c:v>4.7179104716843501E-3</c:v>
                </c:pt>
                <c:pt idx="40">
                  <c:v>4.7204059151984001E-3</c:v>
                </c:pt>
                <c:pt idx="41">
                  <c:v>4.7251741461025922E-3</c:v>
                </c:pt>
                <c:pt idx="42">
                  <c:v>4.7295362129762264E-3</c:v>
                </c:pt>
                <c:pt idx="43">
                  <c:v>4.7316138633990423E-3</c:v>
                </c:pt>
                <c:pt idx="44">
                  <c:v>4.7336460919200629E-3</c:v>
                </c:pt>
                <c:pt idx="45">
                  <c:v>4.7356408433441022E-3</c:v>
                </c:pt>
                <c:pt idx="46">
                  <c:v>4.7405326881902465E-3</c:v>
                </c:pt>
                <c:pt idx="47">
                  <c:v>4.7450524473324762E-3</c:v>
                </c:pt>
                <c:pt idx="48">
                  <c:v>4.7468223373903218E-3</c:v>
                </c:pt>
                <c:pt idx="49">
                  <c:v>4.7485547505943249E-3</c:v>
                </c:pt>
                <c:pt idx="50">
                  <c:v>4.7519565184302639E-3</c:v>
                </c:pt>
                <c:pt idx="51">
                  <c:v>4.7551096339804033E-3</c:v>
                </c:pt>
                <c:pt idx="52">
                  <c:v>4.7566546625099626E-3</c:v>
                </c:pt>
                <c:pt idx="53">
                  <c:v>4.7581622141856794E-3</c:v>
                </c:pt>
                <c:pt idx="54">
                  <c:v>4.7596322889265075E-3</c:v>
                </c:pt>
                <c:pt idx="55">
                  <c:v>4.762509655069266E-3</c:v>
                </c:pt>
                <c:pt idx="56">
                  <c:v>4.7651378187030247E-3</c:v>
                </c:pt>
                <c:pt idx="57">
                  <c:v>4.7664205088504552E-3</c:v>
                </c:pt>
                <c:pt idx="58">
                  <c:v>4.767665722062997E-3</c:v>
                </c:pt>
                <c:pt idx="59">
                  <c:v>4.7688734584216963E-3</c:v>
                </c:pt>
                <c:pt idx="60">
                  <c:v>4.7712263753241233E-3</c:v>
                </c:pt>
                <c:pt idx="61">
                  <c:v>4.7733296344265597E-3</c:v>
                </c:pt>
                <c:pt idx="62">
                  <c:v>4.7743499861108152E-3</c:v>
                </c:pt>
                <c:pt idx="63">
                  <c:v>4.7753328609412282E-3</c:v>
                </c:pt>
                <c:pt idx="64">
                  <c:v>4.7762782587557062E-3</c:v>
                </c:pt>
                <c:pt idx="65">
                  <c:v>4.7789901633510387E-3</c:v>
                </c:pt>
                <c:pt idx="66">
                  <c:v>4.7833170889355348E-3</c:v>
                </c:pt>
                <c:pt idx="67">
                  <c:v>4.7864309992928789E-3</c:v>
                </c:pt>
                <c:pt idx="68">
                  <c:v>4.7900964069791385E-3</c:v>
                </c:pt>
                <c:pt idx="69">
                  <c:v>4.79431331207536E-3</c:v>
                </c:pt>
                <c:pt idx="70">
                  <c:v>4.8046486912708044E-3</c:v>
                </c:pt>
                <c:pt idx="71">
                  <c:v>4.8166959068840498E-3</c:v>
                </c:pt>
                <c:pt idx="72">
                  <c:v>4.8236702992732194E-3</c:v>
                </c:pt>
                <c:pt idx="73">
                  <c:v>4.8311961892344435E-3</c:v>
                </c:pt>
                <c:pt idx="74">
                  <c:v>4.839273576767722E-3</c:v>
                </c:pt>
                <c:pt idx="75">
                  <c:v>4.8573313160219884E-3</c:v>
                </c:pt>
                <c:pt idx="76">
                  <c:v>4.8770981035939354E-3</c:v>
                </c:pt>
                <c:pt idx="77">
                  <c:v>4.8879329795548099E-3</c:v>
                </c:pt>
                <c:pt idx="78">
                  <c:v>4.8993193534929702E-3</c:v>
                </c:pt>
                <c:pt idx="79">
                  <c:v>4.9112572252463238E-3</c:v>
                </c:pt>
                <c:pt idx="80">
                  <c:v>4.9370380727246461E-3</c:v>
                </c:pt>
                <c:pt idx="81">
                  <c:v>4.9645236923567815E-3</c:v>
                </c:pt>
                <c:pt idx="82">
                  <c:v>4.9792190544017956E-3</c:v>
                </c:pt>
                <c:pt idx="83">
                  <c:v>4.9944659147482806E-3</c:v>
                </c:pt>
                <c:pt idx="84">
                  <c:v>5.0102642733962366E-3</c:v>
                </c:pt>
                <c:pt idx="85">
                  <c:v>5.0437690144911071E-3</c:v>
                </c:pt>
                <c:pt idx="86">
                  <c:v>5.0788382469746374E-3</c:v>
                </c:pt>
                <c:pt idx="87">
                  <c:v>5.0965874240460618E-3</c:v>
                </c:pt>
                <c:pt idx="88">
                  <c:v>5.1140814254435618E-3</c:v>
                </c:pt>
                <c:pt idx="89">
                  <c:v>5.1313202512481837E-3</c:v>
                </c:pt>
                <c:pt idx="90">
                  <c:v>5.1650204038141325E-3</c:v>
                </c:pt>
                <c:pt idx="91">
                  <c:v>5.1977237966738254E-3</c:v>
                </c:pt>
                <c:pt idx="92">
                  <c:v>5.2136867435415013E-3</c:v>
                </c:pt>
                <c:pt idx="93">
                  <c:v>5.2293945144110676E-3</c:v>
                </c:pt>
                <c:pt idx="94">
                  <c:v>5.244847109444617E-3</c:v>
                </c:pt>
                <c:pt idx="95">
                  <c:v>5.2749779447939611E-3</c:v>
                </c:pt>
                <c:pt idx="96">
                  <c:v>5.304105729597719E-3</c:v>
                </c:pt>
                <c:pt idx="97">
                  <c:v>5.3182824445596744E-3</c:v>
                </c:pt>
                <c:pt idx="98">
                  <c:v>5.3322039833614276E-3</c:v>
                </c:pt>
                <c:pt idx="99">
                  <c:v>5.3458703460029788E-3</c:v>
                </c:pt>
                <c:pt idx="100">
                  <c:v>5.3724315588073637E-3</c:v>
                </c:pt>
                <c:pt idx="101">
                  <c:v>5.3979840348050701E-3</c:v>
                </c:pt>
                <c:pt idx="102">
                  <c:v>5.4103745164024719E-3</c:v>
                </c:pt>
                <c:pt idx="103">
                  <c:v>5.4225098216775791E-3</c:v>
                </c:pt>
                <c:pt idx="104">
                  <c:v>5.4343899506303917E-3</c:v>
                </c:pt>
                <c:pt idx="105">
                  <c:v>5.4573812158131849E-3</c:v>
                </c:pt>
                <c:pt idx="106">
                  <c:v>5.4793587027324175E-3</c:v>
                </c:pt>
                <c:pt idx="107">
                  <c:v>5.4899629496685254E-3</c:v>
                </c:pt>
                <c:pt idx="108">
                  <c:v>5.5002873754861348E-3</c:v>
                </c:pt>
                <c:pt idx="109">
                  <c:v>5.5102334017298471E-3</c:v>
                </c:pt>
                <c:pt idx="110">
                  <c:v>5.5288657198075226E-3</c:v>
                </c:pt>
                <c:pt idx="111">
                  <c:v>5.5459870631657804E-3</c:v>
                </c:pt>
                <c:pt idx="112">
                  <c:v>5.5539178675589884E-3</c:v>
                </c:pt>
                <c:pt idx="113">
                  <c:v>5.561445627420003E-3</c:v>
                </c:pt>
                <c:pt idx="114">
                  <c:v>5.5685703429109168E-3</c:v>
                </c:pt>
                <c:pt idx="115">
                  <c:v>5.5815616427135071E-3</c:v>
                </c:pt>
                <c:pt idx="116">
                  <c:v>5.5930387593094988E-3</c:v>
                </c:pt>
                <c:pt idx="117">
                  <c:v>5.5981482519773529E-3</c:v>
                </c:pt>
                <c:pt idx="118">
                  <c:v>5.6028547001130136E-3</c:v>
                </c:pt>
                <c:pt idx="119">
                  <c:v>5.6071581035543883E-3</c:v>
                </c:pt>
                <c:pt idx="120">
                  <c:v>5.614507789688898E-3</c:v>
                </c:pt>
                <c:pt idx="121">
                  <c:v>5.6203412709443512E-3</c:v>
                </c:pt>
                <c:pt idx="122">
                  <c:v>5.6226294511574348E-3</c:v>
                </c:pt>
                <c:pt idx="123">
                  <c:v>5.6245145866762325E-3</c:v>
                </c:pt>
                <c:pt idx="124">
                  <c:v>5.6259966775007442E-3</c:v>
                </c:pt>
                <c:pt idx="125">
                  <c:v>5.6277041445784723E-3</c:v>
                </c:pt>
                <c:pt idx="126">
                  <c:v>5.6278945937748848E-3</c:v>
                </c:pt>
                <c:pt idx="127">
                  <c:v>5.6273614611279665E-3</c:v>
                </c:pt>
                <c:pt idx="128">
                  <c:v>5.6264252837867623E-3</c:v>
                </c:pt>
                <c:pt idx="129">
                  <c:v>5.6209685556392053E-3</c:v>
                </c:pt>
                <c:pt idx="130">
                  <c:v>5.6126794572119998E-3</c:v>
                </c:pt>
                <c:pt idx="131">
                  <c:v>5.6109330239739741E-3</c:v>
                </c:pt>
                <c:pt idx="132">
                  <c:v>5.6147365529404802E-3</c:v>
                </c:pt>
                <c:pt idx="133">
                  <c:v>5.6263210406015673E-3</c:v>
                </c:pt>
                <c:pt idx="134">
                  <c:v>5.6342226808148155E-3</c:v>
                </c:pt>
                <c:pt idx="135">
                  <c:v>5.6437323334590506E-3</c:v>
                </c:pt>
                <c:pt idx="136">
                  <c:v>5.6548499987774115E-3</c:v>
                </c:pt>
                <c:pt idx="137">
                  <c:v>5.6825338386205333E-3</c:v>
                </c:pt>
                <c:pt idx="138">
                  <c:v>5.7154007892235015E-3</c:v>
                </c:pt>
                <c:pt idx="139">
                  <c:v>5.7345585201817872E-3</c:v>
                </c:pt>
                <c:pt idx="140">
                  <c:v>5.7553242649488467E-3</c:v>
                </c:pt>
                <c:pt idx="141">
                  <c:v>5.7776980237678188E-3</c:v>
                </c:pt>
                <c:pt idx="142">
                  <c:v>5.8278986400199058E-3</c:v>
                </c:pt>
                <c:pt idx="143">
                  <c:v>5.8832732062896742E-3</c:v>
                </c:pt>
                <c:pt idx="144">
                  <c:v>5.9136870403930786E-3</c:v>
                </c:pt>
                <c:pt idx="145">
                  <c:v>5.9457088907366451E-3</c:v>
                </c:pt>
                <c:pt idx="146">
                  <c:v>5.9793387576445589E-3</c:v>
                </c:pt>
                <c:pt idx="147">
                  <c:v>6.0520588940734168E-3</c:v>
                </c:pt>
                <c:pt idx="148">
                  <c:v>6.1294804457989738E-3</c:v>
                </c:pt>
                <c:pt idx="149">
                  <c:v>6.1684026743935583E-3</c:v>
                </c:pt>
                <c:pt idx="150">
                  <c:v>6.2061851933115086E-3</c:v>
                </c:pt>
                <c:pt idx="151">
                  <c:v>6.2428280021475935E-3</c:v>
                </c:pt>
                <c:pt idx="152">
                  <c:v>6.3124237496103861E-3</c:v>
                </c:pt>
                <c:pt idx="153">
                  <c:v>6.3780021305137602E-3</c:v>
                </c:pt>
                <c:pt idx="154">
                  <c:v>6.4089463843208794E-3</c:v>
                </c:pt>
                <c:pt idx="155">
                  <c:v>6.4387509261010223E-3</c:v>
                </c:pt>
                <c:pt idx="156">
                  <c:v>6.4674157556920964E-3</c:v>
                </c:pt>
                <c:pt idx="157">
                  <c:v>6.5210628735179474E-3</c:v>
                </c:pt>
                <c:pt idx="158">
                  <c:v>6.570677946573511E-3</c:v>
                </c:pt>
                <c:pt idx="159">
                  <c:v>6.5936442113290195E-3</c:v>
                </c:pt>
                <c:pt idx="160">
                  <c:v>6.6154707622745335E-3</c:v>
                </c:pt>
                <c:pt idx="161">
                  <c:v>6.636157599410053E-3</c:v>
                </c:pt>
                <c:pt idx="162">
                  <c:v>6.6738542507660545E-3</c:v>
                </c:pt>
                <c:pt idx="163">
                  <c:v>6.7075078054756876E-3</c:v>
                </c:pt>
                <c:pt idx="164">
                  <c:v>6.7224960704814762E-3</c:v>
                </c:pt>
                <c:pt idx="165">
                  <c:v>6.7363446207047151E-3</c:v>
                </c:pt>
                <c:pt idx="166">
                  <c:v>6.7490534559022652E-3</c:v>
                </c:pt>
                <c:pt idx="167">
                  <c:v>6.7707976708775161E-3</c:v>
                </c:pt>
                <c:pt idx="168">
                  <c:v>6.788491644328376E-3</c:v>
                </c:pt>
                <c:pt idx="169">
                  <c:v>6.7955019029386499E-3</c:v>
                </c:pt>
                <c:pt idx="170">
                  <c:v>6.8013724459559111E-3</c:v>
                </c:pt>
                <c:pt idx="171">
                  <c:v>6.8063402399809458E-3</c:v>
                </c:pt>
                <c:pt idx="172">
                  <c:v>6.8168694861214804E-3</c:v>
                </c:pt>
                <c:pt idx="173">
                  <c:v>6.8280843927126522E-3</c:v>
                </c:pt>
                <c:pt idx="174">
                  <c:v>6.8342256417353031E-3</c:v>
                </c:pt>
                <c:pt idx="175">
                  <c:v>6.8406489750938437E-3</c:v>
                </c:pt>
                <c:pt idx="176">
                  <c:v>6.8473543927882741E-3</c:v>
                </c:pt>
                <c:pt idx="177">
                  <c:v>6.861834504880612E-3</c:v>
                </c:pt>
                <c:pt idx="178">
                  <c:v>6.8769969078164017E-3</c:v>
                </c:pt>
                <c:pt idx="179">
                  <c:v>6.8851127476765583E-3</c:v>
                </c:pt>
                <c:pt idx="180">
                  <c:v>6.8935106720346973E-3</c:v>
                </c:pt>
                <c:pt idx="181">
                  <c:v>6.9021906808097722E-3</c:v>
                </c:pt>
                <c:pt idx="182">
                  <c:v>6.9206221951911848E-3</c:v>
                </c:pt>
                <c:pt idx="183">
                  <c:v>6.9397315614572186E-3</c:v>
                </c:pt>
                <c:pt idx="184">
                  <c:v>6.9498219931274363E-3</c:v>
                </c:pt>
                <c:pt idx="185">
                  <c:v>6.9601945093766826E-3</c:v>
                </c:pt>
                <c:pt idx="186">
                  <c:v>6.9708491102049575E-3</c:v>
                </c:pt>
                <c:pt idx="187">
                  <c:v>6.9932325770986443E-3</c:v>
                </c:pt>
                <c:pt idx="188">
                  <c:v>7.0162883608482218E-3</c:v>
                </c:pt>
                <c:pt idx="189">
                  <c:v>7.0283533853821023E-3</c:v>
                </c:pt>
                <c:pt idx="190">
                  <c:v>7.0407004947381502E-3</c:v>
                </c:pt>
                <c:pt idx="191">
                  <c:v>7.0799910649173015E-3</c:v>
                </c:pt>
                <c:pt idx="192">
                  <c:v>7.1206259375666825E-3</c:v>
                </c:pt>
                <c:pt idx="193">
                  <c:v>7.1344616658630677E-3</c:v>
                </c:pt>
                <c:pt idx="194">
                  <c:v>7.1480935037615545E-3</c:v>
                </c:pt>
                <c:pt idx="195">
                  <c:v>7.1748185750719626E-3</c:v>
                </c:pt>
                <c:pt idx="196">
                  <c:v>7.2005819493503598E-3</c:v>
                </c:pt>
                <c:pt idx="197">
                  <c:v>7.2131943342867988E-3</c:v>
                </c:pt>
                <c:pt idx="198">
                  <c:v>7.2256028285822005E-3</c:v>
                </c:pt>
                <c:pt idx="199">
                  <c:v>7.2378074320744723E-3</c:v>
                </c:pt>
                <c:pt idx="200">
                  <c:v>7.2616814700162315E-3</c:v>
                </c:pt>
                <c:pt idx="201">
                  <c:v>7.2845869393900475E-3</c:v>
                </c:pt>
                <c:pt idx="202">
                  <c:v>7.2957720893529476E-3</c:v>
                </c:pt>
                <c:pt idx="203">
                  <c:v>7.3067533485127178E-3</c:v>
                </c:pt>
                <c:pt idx="204">
                  <c:v>7.3175307168693582E-3</c:v>
                </c:pt>
                <c:pt idx="205">
                  <c:v>7.3385533586523008E-3</c:v>
                </c:pt>
                <c:pt idx="206">
                  <c:v>7.3586012818593893E-3</c:v>
                </c:pt>
                <c:pt idx="207">
                  <c:v>7.3683591959572414E-3</c:v>
                </c:pt>
                <c:pt idx="208">
                  <c:v>7.3779132191709174E-3</c:v>
                </c:pt>
                <c:pt idx="209">
                  <c:v>7.3872633513383246E-3</c:v>
                </c:pt>
                <c:pt idx="210">
                  <c:v>7.4054342220693705E-3</c:v>
                </c:pt>
                <c:pt idx="211">
                  <c:v>7.4228214403182502E-3</c:v>
                </c:pt>
                <c:pt idx="212">
                  <c:v>7.4323309346790989E-3</c:v>
                </c:pt>
                <c:pt idx="213">
                  <c:v>7.4428153552563714E-3</c:v>
                </c:pt>
                <c:pt idx="214">
                  <c:v>7.4542747018879751E-3</c:v>
                </c:pt>
                <c:pt idx="215">
                  <c:v>7.4880281157665984E-3</c:v>
                </c:pt>
                <c:pt idx="216">
                  <c:v>7.5261953311289709E-3</c:v>
                </c:pt>
                <c:pt idx="217">
                  <c:v>7.5435042370042282E-3</c:v>
                </c:pt>
                <c:pt idx="218">
                  <c:v>7.5617880697442796E-3</c:v>
                </c:pt>
                <c:pt idx="219">
                  <c:v>7.6017638068400419E-3</c:v>
                </c:pt>
                <c:pt idx="220">
                  <c:v>7.6446726738099713E-3</c:v>
                </c:pt>
                <c:pt idx="221">
                  <c:v>7.6678311437916591E-3</c:v>
                </c:pt>
                <c:pt idx="222">
                  <c:v>7.6919645417727889E-3</c:v>
                </c:pt>
                <c:pt idx="223">
                  <c:v>7.7170728679964995E-3</c:v>
                </c:pt>
                <c:pt idx="224">
                  <c:v>7.7707047104624847E-3</c:v>
                </c:pt>
                <c:pt idx="225">
                  <c:v>7.8272554583158627E-3</c:v>
                </c:pt>
                <c:pt idx="226">
                  <c:v>7.857238428508051E-3</c:v>
                </c:pt>
                <c:pt idx="227">
                  <c:v>7.8881963280774681E-3</c:v>
                </c:pt>
                <c:pt idx="228">
                  <c:v>7.9201291574293453E-3</c:v>
                </c:pt>
                <c:pt idx="229">
                  <c:v>7.987419367213219E-3</c:v>
                </c:pt>
                <c:pt idx="230">
                  <c:v>8.0576097774431865E-3</c:v>
                </c:pt>
                <c:pt idx="231">
                  <c:v>8.0944172594354935E-3</c:v>
                </c:pt>
                <c:pt idx="232">
                  <c:v>8.1318786040185387E-3</c:v>
                </c:pt>
                <c:pt idx="233">
                  <c:v>8.1687095360227779E-3</c:v>
                </c:pt>
                <c:pt idx="234">
                  <c:v>8.2563095769455641E-3</c:v>
                </c:pt>
                <c:pt idx="235">
                  <c:v>8.3385919658518493E-3</c:v>
                </c:pt>
                <c:pt idx="236">
                  <c:v>8.3697140039151741E-3</c:v>
                </c:pt>
                <c:pt idx="237">
                  <c:v>8.3998845587229809E-3</c:v>
                </c:pt>
                <c:pt idx="238">
                  <c:v>8.4572500073213756E-3</c:v>
                </c:pt>
                <c:pt idx="239">
                  <c:v>8.5110519411846219E-3</c:v>
                </c:pt>
                <c:pt idx="240">
                  <c:v>8.536465076554034E-3</c:v>
                </c:pt>
                <c:pt idx="241">
                  <c:v>8.5609267273711875E-3</c:v>
                </c:pt>
                <c:pt idx="242">
                  <c:v>8.5844368934739901E-3</c:v>
                </c:pt>
                <c:pt idx="243">
                  <c:v>8.6284895754388628E-3</c:v>
                </c:pt>
                <c:pt idx="244">
                  <c:v>8.6689627070135611E-3</c:v>
                </c:pt>
                <c:pt idx="245">
                  <c:v>8.6877154469511275E-3</c:v>
                </c:pt>
                <c:pt idx="246">
                  <c:v>8.7055167011207413E-3</c:v>
                </c:pt>
                <c:pt idx="247">
                  <c:v>8.7223664694413561E-3</c:v>
                </c:pt>
                <c:pt idx="248">
                  <c:v>8.7531042865925581E-3</c:v>
                </c:pt>
                <c:pt idx="249">
                  <c:v>8.7802506818024373E-3</c:v>
                </c:pt>
                <c:pt idx="250">
                  <c:v>8.7923430190950391E-3</c:v>
                </c:pt>
                <c:pt idx="251">
                  <c:v>8.8034838698902718E-3</c:v>
                </c:pt>
                <c:pt idx="252">
                  <c:v>8.8136732340260426E-3</c:v>
                </c:pt>
                <c:pt idx="253">
                  <c:v>8.8310939975196536E-3</c:v>
                </c:pt>
                <c:pt idx="254">
                  <c:v>8.8450988864507973E-3</c:v>
                </c:pt>
                <c:pt idx="255">
                  <c:v>8.8516291979823247E-3</c:v>
                </c:pt>
                <c:pt idx="256">
                  <c:v>8.8583064039526871E-3</c:v>
                </c:pt>
                <c:pt idx="257">
                  <c:v>8.865130504523977E-3</c:v>
                </c:pt>
                <c:pt idx="258">
                  <c:v>8.8794843597213759E-3</c:v>
                </c:pt>
                <c:pt idx="259">
                  <c:v>8.8938958524131806E-3</c:v>
                </c:pt>
                <c:pt idx="260">
                  <c:v>8.9014544257459693E-3</c:v>
                </c:pt>
                <c:pt idx="261">
                  <c:v>8.9091598937607319E-3</c:v>
                </c:pt>
                <c:pt idx="262">
                  <c:v>8.9170122562953757E-3</c:v>
                </c:pt>
                <c:pt idx="263">
                  <c:v>8.9334252680998531E-3</c:v>
                </c:pt>
                <c:pt idx="264">
                  <c:v>8.9498906529295041E-3</c:v>
                </c:pt>
                <c:pt idx="265">
                  <c:v>8.9584774887119245E-3</c:v>
                </c:pt>
                <c:pt idx="266">
                  <c:v>8.9672112190952724E-3</c:v>
                </c:pt>
                <c:pt idx="267">
                  <c:v>8.9760918442416404E-3</c:v>
                </c:pt>
                <c:pt idx="268">
                  <c:v>8.9945643840342697E-3</c:v>
                </c:pt>
                <c:pt idx="269">
                  <c:v>9.0130832915658043E-3</c:v>
                </c:pt>
                <c:pt idx="270">
                  <c:v>9.0226983902030877E-3</c:v>
                </c:pt>
                <c:pt idx="271">
                  <c:v>9.0324603835223449E-3</c:v>
                </c:pt>
                <c:pt idx="272">
                  <c:v>9.0423692716856685E-3</c:v>
                </c:pt>
                <c:pt idx="273">
                  <c:v>9.0629017183578124E-3</c:v>
                </c:pt>
                <c:pt idx="274">
                  <c:v>9.0834737718881176E-3</c:v>
                </c:pt>
                <c:pt idx="275">
                  <c:v>9.0941171339475879E-3</c:v>
                </c:pt>
                <c:pt idx="276">
                  <c:v>9.1049073908511247E-3</c:v>
                </c:pt>
                <c:pt idx="277">
                  <c:v>9.1158445425176815E-3</c:v>
                </c:pt>
                <c:pt idx="278">
                  <c:v>9.1384372832544383E-3</c:v>
                </c:pt>
                <c:pt idx="279">
                  <c:v>9.1610620981918967E-3</c:v>
                </c:pt>
                <c:pt idx="280">
                  <c:v>9.172733724240878E-3</c:v>
                </c:pt>
                <c:pt idx="281">
                  <c:v>9.1845522453770645E-3</c:v>
                </c:pt>
                <c:pt idx="282">
                  <c:v>9.1965176613573174E-3</c:v>
                </c:pt>
                <c:pt idx="283">
                  <c:v>9.2211710920967853E-3</c:v>
                </c:pt>
                <c:pt idx="284">
                  <c:v>9.2458482748536408E-3</c:v>
                </c:pt>
                <c:pt idx="285">
                  <c:v>9.2585481657836421E-3</c:v>
                </c:pt>
                <c:pt idx="286">
                  <c:v>9.2713949517198024E-3</c:v>
                </c:pt>
                <c:pt idx="287">
                  <c:v>9.2843886326621217E-3</c:v>
                </c:pt>
                <c:pt idx="288">
                  <c:v>9.3111031595542286E-3</c:v>
                </c:pt>
                <c:pt idx="289">
                  <c:v>9.3378323071413583E-3</c:v>
                </c:pt>
                <c:pt idx="290">
                  <c:v>9.3515604636007499E-3</c:v>
                </c:pt>
                <c:pt idx="291">
                  <c:v>9.3654355150663005E-3</c:v>
                </c:pt>
                <c:pt idx="292">
                  <c:v>9.3794574617811488E-3</c:v>
                </c:pt>
                <c:pt idx="293">
                  <c:v>9.4082335015928855E-3</c:v>
                </c:pt>
                <c:pt idx="294">
                  <c:v>9.4370142004041035E-3</c:v>
                </c:pt>
                <c:pt idx="295">
                  <c:v>9.451770623122302E-3</c:v>
                </c:pt>
                <c:pt idx="296">
                  <c:v>9.4666739410897982E-3</c:v>
                </c:pt>
                <c:pt idx="297">
                  <c:v>9.4817241543065922E-3</c:v>
                </c:pt>
                <c:pt idx="298">
                  <c:v>9.5204566303583316E-3</c:v>
                </c:pt>
                <c:pt idx="299">
                  <c:v>9.5591786503457232E-3</c:v>
                </c:pt>
                <c:pt idx="300">
                  <c:v>9.5751102356256279E-3</c:v>
                </c:pt>
                <c:pt idx="301">
                  <c:v>9.5911887163979692E-3</c:v>
                </c:pt>
                <c:pt idx="302">
                  <c:v>9.6240890797079839E-3</c:v>
                </c:pt>
                <c:pt idx="303">
                  <c:v>9.6569715936012379E-3</c:v>
                </c:pt>
                <c:pt idx="304">
                  <c:v>9.6737845516736698E-3</c:v>
                </c:pt>
                <c:pt idx="305">
                  <c:v>9.6907444052385383E-3</c:v>
                </c:pt>
                <c:pt idx="306">
                  <c:v>9.7078511542958434E-3</c:v>
                </c:pt>
                <c:pt idx="307">
                  <c:v>9.7428143540923013E-3</c:v>
                </c:pt>
                <c:pt idx="308">
                  <c:v>9.7777471066651245E-3</c:v>
                </c:pt>
                <c:pt idx="309">
                  <c:v>9.7955883337519367E-3</c:v>
                </c:pt>
                <c:pt idx="310">
                  <c:v>9.8135764566553707E-3</c:v>
                </c:pt>
                <c:pt idx="311">
                  <c:v>9.8317114752133339E-3</c:v>
                </c:pt>
                <c:pt idx="312">
                  <c:v>9.8687379796735825E-3</c:v>
                </c:pt>
                <c:pt idx="313">
                  <c:v>9.9057205066388487E-3</c:v>
                </c:pt>
                <c:pt idx="314">
                  <c:v>9.9245900040367818E-3</c:v>
                </c:pt>
                <c:pt idx="315">
                  <c:v>9.9436063971702904E-3</c:v>
                </c:pt>
                <c:pt idx="316">
                  <c:v>9.9627696861204207E-3</c:v>
                </c:pt>
                <c:pt idx="317">
                  <c:v>1.0001859978820601E-2</c:v>
                </c:pt>
                <c:pt idx="318">
                  <c:v>1.0040864846363462E-2</c:v>
                </c:pt>
                <c:pt idx="319">
                  <c:v>1.0060600885813953E-2</c:v>
                </c:pt>
                <c:pt idx="320">
                  <c:v>1.0080322092093086E-2</c:v>
                </c:pt>
                <c:pt idx="321">
                  <c:v>1.0100028465200861E-2</c:v>
                </c:pt>
                <c:pt idx="322">
                  <c:v>1.0139673433432844E-2</c:v>
                </c:pt>
                <c:pt idx="323">
                  <c:v>1.0178705625594198E-2</c:v>
                </c:pt>
                <c:pt idx="324">
                  <c:v>1.0198337832764137E-2</c:v>
                </c:pt>
                <c:pt idx="325">
                  <c:v>1.0217955206681673E-2</c:v>
                </c:pt>
                <c:pt idx="326">
                  <c:v>1.023755774742785E-2</c:v>
                </c:pt>
                <c:pt idx="327">
                  <c:v>1.0277002731935807E-2</c:v>
                </c:pt>
                <c:pt idx="328">
                  <c:v>1.0315819578131658E-2</c:v>
                </c:pt>
                <c:pt idx="329">
                  <c:v>1.0335347952858953E-2</c:v>
                </c:pt>
                <c:pt idx="330">
                  <c:v>1.0354861494252798E-2</c:v>
                </c:pt>
                <c:pt idx="331">
                  <c:v>1.0374360202475286E-2</c:v>
                </c:pt>
                <c:pt idx="332">
                  <c:v>1.0413605264881406E-2</c:v>
                </c:pt>
                <c:pt idx="333">
                  <c:v>1.0452206703084332E-2</c:v>
                </c:pt>
                <c:pt idx="334">
                  <c:v>1.0471631245044799E-2</c:v>
                </c:pt>
                <c:pt idx="335">
                  <c:v>1.0491040953914954E-2</c:v>
                </c:pt>
                <c:pt idx="336">
                  <c:v>1.0510435829532705E-2</c:v>
                </c:pt>
                <c:pt idx="337">
                  <c:v>1.0549481029865268E-2</c:v>
                </c:pt>
                <c:pt idx="338">
                  <c:v>1.0587866999479667E-2</c:v>
                </c:pt>
                <c:pt idx="339">
                  <c:v>1.0607187708835397E-2</c:v>
                </c:pt>
                <c:pt idx="340">
                  <c:v>1.0626493584857677E-2</c:v>
                </c:pt>
                <c:pt idx="341">
                  <c:v>1.0645784627789645E-2</c:v>
                </c:pt>
                <c:pt idx="342">
                  <c:v>1.0684630024428989E-2</c:v>
                </c:pt>
                <c:pt idx="343">
                  <c:v>1.0722800466588245E-2</c:v>
                </c:pt>
                <c:pt idx="344">
                  <c:v>1.0742017343177146E-2</c:v>
                </c:pt>
                <c:pt idx="345">
                  <c:v>1.0761219386432597E-2</c:v>
                </c:pt>
                <c:pt idx="346">
                  <c:v>1.0780406596435643E-2</c:v>
                </c:pt>
                <c:pt idx="347">
                  <c:v>1.0819052246114163E-2</c:v>
                </c:pt>
                <c:pt idx="348">
                  <c:v>1.0857007103680649E-2</c:v>
                </c:pt>
                <c:pt idx="349">
                  <c:v>1.0876120147259583E-2</c:v>
                </c:pt>
                <c:pt idx="350">
                  <c:v>1.0895218357667158E-2</c:v>
                </c:pt>
                <c:pt idx="351">
                  <c:v>1.0914301734660237E-2</c:v>
                </c:pt>
                <c:pt idx="352">
                  <c:v>1.0952747692570449E-2</c:v>
                </c:pt>
                <c:pt idx="353">
                  <c:v>1.0990486909946418E-2</c:v>
                </c:pt>
                <c:pt idx="354">
                  <c:v>1.1009496120434337E-2</c:v>
                </c:pt>
                <c:pt idx="355">
                  <c:v>1.1028490497750898E-2</c:v>
                </c:pt>
                <c:pt idx="356">
                  <c:v>1.1047470041734009E-2</c:v>
                </c:pt>
                <c:pt idx="357">
                  <c:v>1.1085716361339445E-2</c:v>
                </c:pt>
                <c:pt idx="358">
                  <c:v>1.1123239884494041E-2</c:v>
                </c:pt>
                <c:pt idx="359">
                  <c:v>1.1142145261890946E-2</c:v>
                </c:pt>
                <c:pt idx="360">
                  <c:v>1.11610358059544E-2</c:v>
                </c:pt>
                <c:pt idx="361">
                  <c:v>1.1179911516684404E-2</c:v>
                </c:pt>
                <c:pt idx="362">
                  <c:v>1.1217958250097823E-2</c:v>
                </c:pt>
                <c:pt idx="363">
                  <c:v>1.1255266026594102E-2</c:v>
                </c:pt>
                <c:pt idx="364">
                  <c:v>1.12740675707379E-2</c:v>
                </c:pt>
                <c:pt idx="365">
                  <c:v>1.1292854281467202E-2</c:v>
                </c:pt>
                <c:pt idx="366">
                  <c:v>1.1311626158944099E-2</c:v>
                </c:pt>
                <c:pt idx="367">
                  <c:v>1.1349473356414194E-2</c:v>
                </c:pt>
                <c:pt idx="368">
                  <c:v>1.1386565335436138E-2</c:v>
                </c:pt>
                <c:pt idx="369">
                  <c:v>1.1405263046164738E-2</c:v>
                </c:pt>
                <c:pt idx="370">
                  <c:v>1.1423945923559886E-2</c:v>
                </c:pt>
                <c:pt idx="371">
                  <c:v>1.1442613967621584E-2</c:v>
                </c:pt>
                <c:pt idx="372">
                  <c:v>1.1480261677992248E-2</c:v>
                </c:pt>
                <c:pt idx="373">
                  <c:v>1.1517137810209688E-2</c:v>
                </c:pt>
                <c:pt idx="374">
                  <c:v>1.1535731687523088E-2</c:v>
                </c:pt>
                <c:pt idx="375">
                  <c:v>1.1554310731340944E-2</c:v>
                </c:pt>
                <c:pt idx="376">
                  <c:v>1.1572874941906397E-2</c:v>
                </c:pt>
                <c:pt idx="377">
                  <c:v>1.161032321248164E-2</c:v>
                </c:pt>
                <c:pt idx="378">
                  <c:v>1.1646983450266379E-2</c:v>
                </c:pt>
                <c:pt idx="379">
                  <c:v>1.1665473493921441E-2</c:v>
                </c:pt>
                <c:pt idx="380">
                  <c:v>1.1683948704162006E-2</c:v>
                </c:pt>
                <c:pt idx="381">
                  <c:v>1.1702409081069121E-2</c:v>
                </c:pt>
                <c:pt idx="382">
                  <c:v>1.1758443898381099E-2</c:v>
                </c:pt>
                <c:pt idx="383">
                  <c:v>1.1812855478491313E-2</c:v>
                </c:pt>
                <c:pt idx="384">
                  <c:v>1.1831185845817549E-2</c:v>
                </c:pt>
                <c:pt idx="385">
                  <c:v>1.1877386422347314E-2</c:v>
                </c:pt>
                <c:pt idx="386">
                  <c:v>1.1922222543284677E-2</c:v>
                </c:pt>
                <c:pt idx="387">
                  <c:v>1.1940306854993921E-2</c:v>
                </c:pt>
                <c:pt idx="388">
                  <c:v>1.1958350157366127E-2</c:v>
                </c:pt>
                <c:pt idx="389">
                  <c:v>1.1994694214293446E-2</c:v>
                </c:pt>
                <c:pt idx="390">
                  <c:v>1.2030113273808762E-2</c:v>
                </c:pt>
                <c:pt idx="391">
                  <c:v>1.2047951529657874E-2</c:v>
                </c:pt>
                <c:pt idx="392">
                  <c:v>1.2065748776169949E-2</c:v>
                </c:pt>
                <c:pt idx="393">
                  <c:v>1.2083505013344986E-2</c:v>
                </c:pt>
                <c:pt idx="394">
                  <c:v>1.2119283170154798E-2</c:v>
                </c:pt>
                <c:pt idx="395">
                  <c:v>1.2154119868593716E-2</c:v>
                </c:pt>
                <c:pt idx="396">
                  <c:v>1.217167105900252E-2</c:v>
                </c:pt>
                <c:pt idx="397">
                  <c:v>1.2189181240155333E-2</c:v>
                </c:pt>
                <c:pt idx="398">
                  <c:v>1.2206650411809017E-2</c:v>
                </c:pt>
                <c:pt idx="399">
                  <c:v>1.2241862618090535E-2</c:v>
                </c:pt>
                <c:pt idx="400">
                  <c:v>1.2276117004729192E-2</c:v>
                </c:pt>
                <c:pt idx="401">
                  <c:v>1.2293381129373504E-2</c:v>
                </c:pt>
                <c:pt idx="402">
                  <c:v>1.2310604244680778E-2</c:v>
                </c:pt>
                <c:pt idx="403">
                  <c:v>1.2327786350651015E-2</c:v>
                </c:pt>
                <c:pt idx="404">
                  <c:v>1.2362432552049201E-2</c:v>
                </c:pt>
                <c:pt idx="405">
                  <c:v>1.2396104679945896E-2</c:v>
                </c:pt>
                <c:pt idx="406">
                  <c:v>1.2413081738663623E-2</c:v>
                </c:pt>
                <c:pt idx="407">
                  <c:v>1.2430017787963266E-2</c:v>
                </c:pt>
                <c:pt idx="408">
                  <c:v>1.2446912827844825E-2</c:v>
                </c:pt>
                <c:pt idx="409">
                  <c:v>1.2480992966033371E-2</c:v>
                </c:pt>
                <c:pt idx="410">
                  <c:v>1.2514082892460809E-2</c:v>
                </c:pt>
                <c:pt idx="411">
                  <c:v>1.2530772885008812E-2</c:v>
                </c:pt>
                <c:pt idx="412">
                  <c:v>1.2547421867976638E-2</c:v>
                </c:pt>
                <c:pt idx="413">
                  <c:v>1.2564029841445334E-2</c:v>
                </c:pt>
                <c:pt idx="414">
                  <c:v>1.2597543854180698E-2</c:v>
                </c:pt>
                <c:pt idx="415">
                  <c:v>1.2630051640328821E-2</c:v>
                </c:pt>
                <c:pt idx="416">
                  <c:v>1.2646454566301868E-2</c:v>
                </c:pt>
                <c:pt idx="417">
                  <c:v>1.2662816482694739E-2</c:v>
                </c:pt>
                <c:pt idx="418">
                  <c:v>1.267913738958848E-2</c:v>
                </c:pt>
                <c:pt idx="419">
                  <c:v>1.2712085210682863E-2</c:v>
                </c:pt>
                <c:pt idx="420">
                  <c:v>1.2744010921523774E-2</c:v>
                </c:pt>
                <c:pt idx="421">
                  <c:v>1.2760126780678727E-2</c:v>
                </c:pt>
                <c:pt idx="422">
                  <c:v>1.2776201630253503E-2</c:v>
                </c:pt>
                <c:pt idx="423">
                  <c:v>1.2792235470248103E-2</c:v>
                </c:pt>
                <c:pt idx="424">
                  <c:v>1.2824617029893645E-2</c:v>
                </c:pt>
                <c:pt idx="425">
                  <c:v>1.2855960734343697E-2</c:v>
                </c:pt>
                <c:pt idx="426">
                  <c:v>1.287178952635637E-2</c:v>
                </c:pt>
                <c:pt idx="427">
                  <c:v>1.2887577308788867E-2</c:v>
                </c:pt>
                <c:pt idx="428">
                  <c:v>1.2903324081641188E-2</c:v>
                </c:pt>
                <c:pt idx="429">
                  <c:v>1.2935139306247864E-2</c:v>
                </c:pt>
                <c:pt idx="430">
                  <c:v>1.2965901076762432E-2</c:v>
                </c:pt>
                <c:pt idx="431">
                  <c:v>1.2981442801389687E-2</c:v>
                </c:pt>
                <c:pt idx="432">
                  <c:v>1.2996943516436765E-2</c:v>
                </c:pt>
                <c:pt idx="433">
                  <c:v>1.3012403221903668E-2</c:v>
                </c:pt>
                <c:pt idx="434">
                  <c:v>1.304365203426139E-2</c:v>
                </c:pt>
                <c:pt idx="435">
                  <c:v>1.3073831946915915E-2</c:v>
                </c:pt>
                <c:pt idx="436">
                  <c:v>1.3089086604076705E-2</c:v>
                </c:pt>
                <c:pt idx="437">
                  <c:v>1.3104300251495227E-2</c:v>
                </c:pt>
                <c:pt idx="438">
                  <c:v>1.3119472889252526E-2</c:v>
                </c:pt>
                <c:pt idx="439">
                  <c:v>1.3150155208531135E-2</c:v>
                </c:pt>
                <c:pt idx="440">
                  <c:v>1.3179753343264267E-2</c:v>
                </c:pt>
                <c:pt idx="441">
                  <c:v>1.3194720932553361E-2</c:v>
                </c:pt>
                <c:pt idx="442">
                  <c:v>1.3209647512100187E-2</c:v>
                </c:pt>
                <c:pt idx="443">
                  <c:v>1.3224533081904744E-2</c:v>
                </c:pt>
                <c:pt idx="444">
                  <c:v>1.3254648823843123E-2</c:v>
                </c:pt>
                <c:pt idx="445">
                  <c:v>1.3283665263862376E-2</c:v>
                </c:pt>
                <c:pt idx="446">
                  <c:v>1.3298345785036636E-2</c:v>
                </c:pt>
                <c:pt idx="447">
                  <c:v>1.3312985296468627E-2</c:v>
                </c:pt>
                <c:pt idx="448">
                  <c:v>1.3327583798158349E-2</c:v>
                </c:pt>
                <c:pt idx="449">
                  <c:v>1.3357132874956362E-2</c:v>
                </c:pt>
                <c:pt idx="450">
                  <c:v>1.3385567707089319E-2</c:v>
                </c:pt>
                <c:pt idx="451">
                  <c:v>1.3399961159905605E-2</c:v>
                </c:pt>
                <c:pt idx="452">
                  <c:v>1.3414313602979622E-2</c:v>
                </c:pt>
                <c:pt idx="453">
                  <c:v>1.3428625036230324E-2</c:v>
                </c:pt>
                <c:pt idx="454">
                  <c:v>1.3457607356818965E-2</c:v>
                </c:pt>
                <c:pt idx="455">
                  <c:v>1.3485460671243121E-2</c:v>
                </c:pt>
                <c:pt idx="456">
                  <c:v>1.3499567055458295E-2</c:v>
                </c:pt>
                <c:pt idx="457">
                  <c:v>1.3513632429931199E-2</c:v>
                </c:pt>
                <c:pt idx="458">
                  <c:v>1.3556548385392553E-2</c:v>
                </c:pt>
                <c:pt idx="459">
                  <c:v>1.3597163470073781E-2</c:v>
                </c:pt>
                <c:pt idx="460">
                  <c:v>1.3610941775621388E-2</c:v>
                </c:pt>
                <c:pt idx="461">
                  <c:v>1.362467907134568E-2</c:v>
                </c:pt>
                <c:pt idx="462">
                  <c:v>1.3652527592962945E-2</c:v>
                </c:pt>
                <c:pt idx="463">
                  <c:v>1.3679218155685513E-2</c:v>
                </c:pt>
                <c:pt idx="464">
                  <c:v>1.3692750402050091E-2</c:v>
                </c:pt>
                <c:pt idx="465">
                  <c:v>1.3706241638591354E-2</c:v>
                </c:pt>
                <c:pt idx="466">
                  <c:v>1.371969186514721E-2</c:v>
                </c:pt>
                <c:pt idx="467">
                  <c:v>1.3753889722464274E-2</c:v>
                </c:pt>
                <c:pt idx="468">
                  <c:v>1.3786327849847346E-2</c:v>
                </c:pt>
                <c:pt idx="469">
                  <c:v>1.3799532017139127E-2</c:v>
                </c:pt>
                <c:pt idx="470">
                  <c:v>1.3812695174364453E-2</c:v>
                </c:pt>
                <c:pt idx="471">
                  <c:v>1.3839409493643004E-2</c:v>
                </c:pt>
                <c:pt idx="472">
                  <c:v>1.3864937704384239E-2</c:v>
                </c:pt>
                <c:pt idx="473">
                  <c:v>1.3877895812006713E-2</c:v>
                </c:pt>
                <c:pt idx="474">
                  <c:v>1.3890812909724826E-2</c:v>
                </c:pt>
                <c:pt idx="475">
                  <c:v>1.3903688997457531E-2</c:v>
                </c:pt>
                <c:pt idx="476">
                  <c:v>1.3929836056526906E-2</c:v>
                </c:pt>
                <c:pt idx="477">
                  <c:v>1.3954783248939506E-2</c:v>
                </c:pt>
                <c:pt idx="478">
                  <c:v>1.3967454286907266E-2</c:v>
                </c:pt>
                <c:pt idx="479">
                  <c:v>1.3980084314889618E-2</c:v>
                </c:pt>
                <c:pt idx="480">
                  <c:v>1.3992673332886563E-2</c:v>
                </c:pt>
                <c:pt idx="481">
                  <c:v>1.4018253021820989E-2</c:v>
                </c:pt>
                <c:pt idx="482">
                  <c:v>1.4042619305020265E-2</c:v>
                </c:pt>
                <c:pt idx="483">
                  <c:v>1.4055003273090172E-2</c:v>
                </c:pt>
                <c:pt idx="484">
                  <c:v>1.4067346231174671E-2</c:v>
                </c:pt>
                <c:pt idx="485">
                  <c:v>1.4079648179273763E-2</c:v>
                </c:pt>
                <c:pt idx="486">
                  <c:v>1.4111016229776674E-2</c:v>
                </c:pt>
                <c:pt idx="487">
                  <c:v>1.4140542769177644E-2</c:v>
                </c:pt>
                <c:pt idx="488">
                  <c:v>1.4152598657121152E-2</c:v>
                </c:pt>
                <c:pt idx="489">
                  <c:v>1.4164613534998205E-2</c:v>
                </c:pt>
                <c:pt idx="490">
                  <c:v>1.4189058142052662E-2</c:v>
                </c:pt>
                <c:pt idx="491">
                  <c:v>1.4212262946085019E-2</c:v>
                </c:pt>
                <c:pt idx="492">
                  <c:v>1.422407277371085E-2</c:v>
                </c:pt>
                <c:pt idx="493">
                  <c:v>1.4235841591270226E-2</c:v>
                </c:pt>
                <c:pt idx="494">
                  <c:v>1.4247569398763149E-2</c:v>
                </c:pt>
                <c:pt idx="495">
                  <c:v>1.4271446288561437E-2</c:v>
                </c:pt>
                <c:pt idx="496">
                  <c:v>1.4294070528151348E-2</c:v>
                </c:pt>
                <c:pt idx="497">
                  <c:v>1.4305593285230955E-2</c:v>
                </c:pt>
                <c:pt idx="498">
                  <c:v>1.4317075032325155E-2</c:v>
                </c:pt>
                <c:pt idx="499">
                  <c:v>1.4328515769271855E-2</c:v>
                </c:pt>
                <c:pt idx="500">
                  <c:v>1.4351824820514707E-2</c:v>
                </c:pt>
                <c:pt idx="501">
                  <c:v>1.4373868616150975E-2</c:v>
                </c:pt>
                <c:pt idx="502">
                  <c:v>1.4385104302522267E-2</c:v>
                </c:pt>
                <c:pt idx="503">
                  <c:v>1.4396298978908151E-2</c:v>
                </c:pt>
                <c:pt idx="504">
                  <c:v>1.4407452645146535E-2</c:v>
                </c:pt>
                <c:pt idx="505">
                  <c:v>1.4430193733941204E-2</c:v>
                </c:pt>
                <c:pt idx="506">
                  <c:v>1.4451661841959895E-2</c:v>
                </c:pt>
                <c:pt idx="507">
                  <c:v>1.446263825682137E-2</c:v>
                </c:pt>
                <c:pt idx="508">
                  <c:v>1.4473601460976981E-2</c:v>
                </c:pt>
                <c:pt idx="509">
                  <c:v>1.4484551454345684E-2</c:v>
                </c:pt>
                <c:pt idx="510">
                  <c:v>1.4506983949160354E-2</c:v>
                </c:pt>
                <c:pt idx="511">
                  <c:v>1.4528219319789315E-2</c:v>
                </c:pt>
                <c:pt idx="512">
                  <c:v>1.4539103259142427E-2</c:v>
                </c:pt>
                <c:pt idx="513">
                  <c:v>1.4549973987789677E-2</c:v>
                </c:pt>
                <c:pt idx="514">
                  <c:v>1.4560831505568972E-2</c:v>
                </c:pt>
                <c:pt idx="515">
                  <c:v>1.4583085113843987E-2</c:v>
                </c:pt>
                <c:pt idx="516">
                  <c:v>1.4604129468736016E-2</c:v>
                </c:pt>
                <c:pt idx="517">
                  <c:v>1.461492093249972E-2</c:v>
                </c:pt>
                <c:pt idx="518">
                  <c:v>1.4690091276569062E-2</c:v>
                </c:pt>
                <c:pt idx="519">
                  <c:v>1.4764614290783129E-2</c:v>
                </c:pt>
                <c:pt idx="520">
                  <c:v>1.4838489974898783E-2</c:v>
                </c:pt>
                <c:pt idx="521">
                  <c:v>1.4911718328510792E-2</c:v>
                </c:pt>
                <c:pt idx="522">
                  <c:v>1.4984299351132879E-2</c:v>
                </c:pt>
                <c:pt idx="523">
                  <c:v>1.5056233042440859E-2</c:v>
                </c:pt>
                <c:pt idx="524">
                  <c:v>1.5127519402110545E-2</c:v>
                </c:pt>
                <c:pt idx="525">
                  <c:v>1.5198158429574615E-2</c:v>
                </c:pt>
                <c:pt idx="526">
                  <c:v>1.5268150124670976E-2</c:v>
                </c:pt>
                <c:pt idx="527">
                  <c:v>1.533749448691335E-2</c:v>
                </c:pt>
                <c:pt idx="528">
                  <c:v>1.5406191515977552E-2</c:v>
                </c:pt>
                <c:pt idx="529">
                  <c:v>1.5474241211458351E-2</c:v>
                </c:pt>
                <c:pt idx="530">
                  <c:v>1.5541643573031561E-2</c:v>
                </c:pt>
                <c:pt idx="531">
                  <c:v>1.5608398600210904E-2</c:v>
                </c:pt>
                <c:pt idx="532">
                  <c:v>1.5674506292834289E-2</c:v>
                </c:pt>
                <c:pt idx="533">
                  <c:v>1.5739966650496484E-2</c:v>
                </c:pt>
                <c:pt idx="534">
                  <c:v>1.5804779672792257E-2</c:v>
                </c:pt>
                <c:pt idx="535">
                  <c:v>1.5868945359397424E-2</c:v>
                </c:pt>
                <c:pt idx="536">
                  <c:v>1.5932463709987799E-2</c:v>
                </c:pt>
                <c:pt idx="537">
                  <c:v>1.5995334724239196E-2</c:v>
                </c:pt>
                <c:pt idx="538">
                  <c:v>1.6057558401746386E-2</c:v>
                </c:pt>
                <c:pt idx="539">
                  <c:v>1.6119134742266228E-2</c:v>
                </c:pt>
                <c:pt idx="540">
                  <c:v>1.6180063745312445E-2</c:v>
                </c:pt>
                <c:pt idx="541">
                  <c:v>1.6248904233425732E-2</c:v>
                </c:pt>
                <c:pt idx="542">
                  <c:v>1.630844608399018E-2</c:v>
                </c:pt>
                <c:pt idx="543">
                  <c:v>1.6367340596189495E-2</c:v>
                </c:pt>
                <c:pt idx="544">
                  <c:v>1.642558776969949E-2</c:v>
                </c:pt>
                <c:pt idx="545">
                  <c:v>1.6483187604195981E-2</c:v>
                </c:pt>
                <c:pt idx="546">
                  <c:v>1.6540140099435829E-2</c:v>
                </c:pt>
                <c:pt idx="547">
                  <c:v>1.6596445255094849E-2</c:v>
                </c:pt>
                <c:pt idx="548">
                  <c:v>1.6652103070848856E-2</c:v>
                </c:pt>
                <c:pt idx="549">
                  <c:v>1.6707113546373664E-2</c:v>
                </c:pt>
                <c:pt idx="550">
                  <c:v>1.6761476681426135E-2</c:v>
                </c:pt>
                <c:pt idx="551">
                  <c:v>1.681519247576313E-2</c:v>
                </c:pt>
                <c:pt idx="552">
                  <c:v>1.6868260928979417E-2</c:v>
                </c:pt>
                <c:pt idx="553">
                  <c:v>1.6920682040831858E-2</c:v>
                </c:pt>
                <c:pt idx="554">
                  <c:v>1.697245581115836E-2</c:v>
                </c:pt>
                <c:pt idx="555">
                  <c:v>1.7023582239472645E-2</c:v>
                </c:pt>
                <c:pt idx="556">
                  <c:v>1.7074061325693668E-2</c:v>
                </c:pt>
                <c:pt idx="557">
                  <c:v>1.7123893069416196E-2</c:v>
                </c:pt>
                <c:pt idx="558">
                  <c:v>1.7173077470478137E-2</c:v>
                </c:pt>
                <c:pt idx="559">
                  <c:v>1.7221614528555307E-2</c:v>
                </c:pt>
                <c:pt idx="560">
                  <c:v>1.7269504243404565E-2</c:v>
                </c:pt>
                <c:pt idx="561">
                  <c:v>1.7316746614782774E-2</c:v>
                </c:pt>
                <c:pt idx="562">
                  <c:v>1.7363341642446795E-2</c:v>
                </c:pt>
                <c:pt idx="563">
                  <c:v>1.7409289326153488E-2</c:v>
                </c:pt>
                <c:pt idx="564">
                  <c:v>1.7454589665578668E-2</c:v>
                </c:pt>
                <c:pt idx="565">
                  <c:v>1.749924266064129E-2</c:v>
                </c:pt>
                <c:pt idx="566">
                  <c:v>1.7543248310936121E-2</c:v>
                </c:pt>
                <c:pt idx="567">
                  <c:v>1.7586643943138247E-2</c:v>
                </c:pt>
                <c:pt idx="568">
                  <c:v>1.7629849975671075E-2</c:v>
                </c:pt>
                <c:pt idx="569">
                  <c:v>1.7672986247293521E-2</c:v>
                </c:pt>
                <c:pt idx="570">
                  <c:v>1.7716052758086631E-2</c:v>
                </c:pt>
                <c:pt idx="571">
                  <c:v>1.775904950796936E-2</c:v>
                </c:pt>
                <c:pt idx="572">
                  <c:v>1.7801976496860661E-2</c:v>
                </c:pt>
                <c:pt idx="573">
                  <c:v>1.7844833724922626E-2</c:v>
                </c:pt>
                <c:pt idx="574">
                  <c:v>1.7887621191912118E-2</c:v>
                </c:pt>
                <c:pt idx="575">
                  <c:v>1.7930338897910181E-2</c:v>
                </c:pt>
                <c:pt idx="576">
                  <c:v>1.7972986842916816E-2</c:v>
                </c:pt>
                <c:pt idx="577">
                  <c:v>1.8015565026850977E-2</c:v>
                </c:pt>
                <c:pt idx="578">
                  <c:v>1.805807344979371E-2</c:v>
                </c:pt>
                <c:pt idx="579">
                  <c:v>1.8100512111501876E-2</c:v>
                </c:pt>
                <c:pt idx="580">
                  <c:v>1.8142881012137568E-2</c:v>
                </c:pt>
                <c:pt idx="581">
                  <c:v>1.818518015161974E-2</c:v>
                </c:pt>
                <c:pt idx="582">
                  <c:v>1.8227409530029437E-2</c:v>
                </c:pt>
                <c:pt idx="583">
                  <c:v>1.8269569147123521E-2</c:v>
                </c:pt>
                <c:pt idx="584">
                  <c:v>1.8311659003064085E-2</c:v>
                </c:pt>
                <c:pt idx="585">
                  <c:v>1.8353679097689035E-2</c:v>
                </c:pt>
                <c:pt idx="586">
                  <c:v>1.8395629431160465E-2</c:v>
                </c:pt>
                <c:pt idx="587">
                  <c:v>1.8437510003235236E-2</c:v>
                </c:pt>
                <c:pt idx="588">
                  <c:v>1.8479320813994393E-2</c:v>
                </c:pt>
                <c:pt idx="589">
                  <c:v>1.8521061863437938E-2</c:v>
                </c:pt>
                <c:pt idx="590">
                  <c:v>1.8562733151565869E-2</c:v>
                </c:pt>
                <c:pt idx="591">
                  <c:v>1.8604334678216095E-2</c:v>
                </c:pt>
                <c:pt idx="592">
                  <c:v>1.8645866443550707E-2</c:v>
                </c:pt>
                <c:pt idx="593">
                  <c:v>1.8693245896040933E-2</c:v>
                </c:pt>
                <c:pt idx="594">
                  <c:v>1.873462817248317E-2</c:v>
                </c:pt>
                <c:pt idx="595">
                  <c:v>1.8775940687447701E-2</c:v>
                </c:pt>
                <c:pt idx="596">
                  <c:v>1.8817183440934526E-2</c:v>
                </c:pt>
                <c:pt idx="597">
                  <c:v>1.88583564328626E-2</c:v>
                </c:pt>
                <c:pt idx="598">
                  <c:v>1.8899459663312967E-2</c:v>
                </c:pt>
                <c:pt idx="599">
                  <c:v>1.8940493132042491E-2</c:v>
                </c:pt>
                <c:pt idx="600">
                  <c:v>1.8981456839294308E-2</c:v>
                </c:pt>
                <c:pt idx="601">
                  <c:v>1.9022350784825282E-2</c:v>
                </c:pt>
                <c:pt idx="602">
                  <c:v>1.9063174968716456E-2</c:v>
                </c:pt>
                <c:pt idx="603">
                  <c:v>1.9103929390967833E-2</c:v>
                </c:pt>
                <c:pt idx="604">
                  <c:v>1.9144614051579412E-2</c:v>
                </c:pt>
                <c:pt idx="605">
                  <c:v>1.9185228950389099E-2</c:v>
                </c:pt>
                <c:pt idx="606">
                  <c:v>1.9225774087396896E-2</c:v>
                </c:pt>
                <c:pt idx="607">
                  <c:v>1.9266249462764895E-2</c:v>
                </c:pt>
                <c:pt idx="608">
                  <c:v>1.9306655076249957E-2</c:v>
                </c:pt>
                <c:pt idx="609">
                  <c:v>1.9360554762037019E-2</c:v>
                </c:pt>
                <c:pt idx="610">
                  <c:v>1.9387257017895454E-2</c:v>
                </c:pt>
                <c:pt idx="611">
                  <c:v>1.9427453345893797E-2</c:v>
                </c:pt>
                <c:pt idx="612">
                  <c:v>1.9467579912009203E-2</c:v>
                </c:pt>
                <c:pt idx="613">
                  <c:v>1.9507636716241672E-2</c:v>
                </c:pt>
                <c:pt idx="614">
                  <c:v>1.9547623758510158E-2</c:v>
                </c:pt>
                <c:pt idx="615">
                  <c:v>1.958754103881466E-2</c:v>
                </c:pt>
                <c:pt idx="616">
                  <c:v>1.9627388557236225E-2</c:v>
                </c:pt>
                <c:pt idx="617">
                  <c:v>1.9667166313612761E-2</c:v>
                </c:pt>
                <c:pt idx="618">
                  <c:v>1.9706874307944267E-2</c:v>
                </c:pt>
                <c:pt idx="619">
                  <c:v>1.9746497018328091E-2</c:v>
                </c:pt>
                <c:pt idx="620">
                  <c:v>1.9785859619912971E-2</c:v>
                </c:pt>
                <c:pt idx="621">
                  <c:v>1.9824912279123863E-2</c:v>
                </c:pt>
                <c:pt idx="622">
                  <c:v>1.986365499587972E-2</c:v>
                </c:pt>
                <c:pt idx="623">
                  <c:v>1.9902087770180543E-2</c:v>
                </c:pt>
                <c:pt idx="624">
                  <c:v>1.9940210601864239E-2</c:v>
                </c:pt>
                <c:pt idx="625">
                  <c:v>1.9978023490768715E-2</c:v>
                </c:pt>
                <c:pt idx="626">
                  <c:v>2.0015526436975017E-2</c:v>
                </c:pt>
                <c:pt idx="627">
                  <c:v>2.0052719440240008E-2</c:v>
                </c:pt>
                <c:pt idx="628">
                  <c:v>2.0089602500563686E-2</c:v>
                </c:pt>
                <c:pt idx="629">
                  <c:v>2.0126175617702913E-2</c:v>
                </c:pt>
                <c:pt idx="630">
                  <c:v>2.0162438791738735E-2</c:v>
                </c:pt>
                <c:pt idx="631">
                  <c:v>2.0198392022428013E-2</c:v>
                </c:pt>
                <c:pt idx="632">
                  <c:v>2.0234035309770748E-2</c:v>
                </c:pt>
                <c:pt idx="633">
                  <c:v>2.0269368653685893E-2</c:v>
                </c:pt>
                <c:pt idx="634">
                  <c:v>2.0304392054011355E-2</c:v>
                </c:pt>
                <c:pt idx="635">
                  <c:v>2.0339105510666089E-2</c:v>
                </c:pt>
                <c:pt idx="636">
                  <c:v>2.0373509023650094E-2</c:v>
                </c:pt>
                <c:pt idx="637">
                  <c:v>2.0407602592882323E-2</c:v>
                </c:pt>
                <c:pt idx="638">
                  <c:v>2.0441386218119639E-2</c:v>
                </c:pt>
                <c:pt idx="639">
                  <c:v>2.0474859899443087E-2</c:v>
                </c:pt>
                <c:pt idx="640">
                  <c:v>2.0508023636690575E-2</c:v>
                </c:pt>
                <c:pt idx="641">
                  <c:v>2.0540877429781057E-2</c:v>
                </c:pt>
                <c:pt idx="642">
                  <c:v>2.057342127855244E-2</c:v>
                </c:pt>
                <c:pt idx="643">
                  <c:v>2.0605655183085769E-2</c:v>
                </c:pt>
                <c:pt idx="644">
                  <c:v>2.0637579143218954E-2</c:v>
                </c:pt>
                <c:pt idx="645">
                  <c:v>2.0679338189799615E-2</c:v>
                </c:pt>
                <c:pt idx="646">
                  <c:v>2.0710557244907706E-2</c:v>
                </c:pt>
                <c:pt idx="647">
                  <c:v>2.0741466325466439E-2</c:v>
                </c:pt>
                <c:pt idx="648">
                  <c:v>2.0772065431205654E-2</c:v>
                </c:pt>
                <c:pt idx="649">
                  <c:v>2.0802354561963259E-2</c:v>
                </c:pt>
                <c:pt idx="650">
                  <c:v>2.0832333717415073E-2</c:v>
                </c:pt>
                <c:pt idx="651">
                  <c:v>2.0862002897426016E-2</c:v>
                </c:pt>
                <c:pt idx="652">
                  <c:v>2.0891362101698917E-2</c:v>
                </c:pt>
                <c:pt idx="653">
                  <c:v>2.0920411330044669E-2</c:v>
                </c:pt>
                <c:pt idx="654">
                  <c:v>2.0949150582220136E-2</c:v>
                </c:pt>
                <c:pt idx="655">
                  <c:v>2.0977579858036204E-2</c:v>
                </c:pt>
                <c:pt idx="656">
                  <c:v>2.100569915724974E-2</c:v>
                </c:pt>
                <c:pt idx="657">
                  <c:v>2.1033508479671635E-2</c:v>
                </c:pt>
                <c:pt idx="658">
                  <c:v>2.1061007825085763E-2</c:v>
                </c:pt>
                <c:pt idx="659">
                  <c:v>2.1088197193221973E-2</c:v>
                </c:pt>
                <c:pt idx="660">
                  <c:v>2.1125280838795168E-2</c:v>
                </c:pt>
                <c:pt idx="661">
                  <c:v>2.1151714342463324E-2</c:v>
                </c:pt>
                <c:pt idx="662">
                  <c:v>2.11778379002725E-2</c:v>
                </c:pt>
                <c:pt idx="663">
                  <c:v>2.1203651512303745E-2</c:v>
                </c:pt>
                <c:pt idx="664">
                  <c:v>2.1229155178313919E-2</c:v>
                </c:pt>
                <c:pt idx="665">
                  <c:v>2.1254348898384068E-2</c:v>
                </c:pt>
                <c:pt idx="666">
                  <c:v>2.12792326723521E-2</c:v>
                </c:pt>
                <c:pt idx="667">
                  <c:v>2.1303806500299061E-2</c:v>
                </c:pt>
                <c:pt idx="668">
                  <c:v>2.1328070381981812E-2</c:v>
                </c:pt>
                <c:pt idx="669">
                  <c:v>2.1352024317400353E-2</c:v>
                </c:pt>
                <c:pt idx="670">
                  <c:v>2.1375668306635731E-2</c:v>
                </c:pt>
                <c:pt idx="671">
                  <c:v>2.1399125213175108E-2</c:v>
                </c:pt>
                <c:pt idx="672">
                  <c:v>2.1422659666578969E-2</c:v>
                </c:pt>
                <c:pt idx="673">
                  <c:v>2.1446281117978305E-2</c:v>
                </c:pt>
                <c:pt idx="674">
                  <c:v>2.1469989567454162E-2</c:v>
                </c:pt>
                <c:pt idx="675">
                  <c:v>2.1493785014925493E-2</c:v>
                </c:pt>
                <c:pt idx="676">
                  <c:v>2.1517667460473344E-2</c:v>
                </c:pt>
                <c:pt idx="677">
                  <c:v>2.154163690401667E-2</c:v>
                </c:pt>
                <c:pt idx="678">
                  <c:v>2.1565693345636516E-2</c:v>
                </c:pt>
                <c:pt idx="679">
                  <c:v>2.1589836785413929E-2</c:v>
                </c:pt>
                <c:pt idx="680">
                  <c:v>2.1614067223267863E-2</c:v>
                </c:pt>
                <c:pt idx="681">
                  <c:v>2.1638384659198318E-2</c:v>
                </c:pt>
                <c:pt idx="682">
                  <c:v>2.1662789093367385E-2</c:v>
                </c:pt>
                <c:pt idx="683">
                  <c:v>2.1687280525612973E-2</c:v>
                </c:pt>
                <c:pt idx="684">
                  <c:v>2.1711858956097174E-2</c:v>
                </c:pt>
                <c:pt idx="685">
                  <c:v>2.1736524384738942E-2</c:v>
                </c:pt>
                <c:pt idx="686">
                  <c:v>2.1761276811619323E-2</c:v>
                </c:pt>
                <c:pt idx="687">
                  <c:v>2.1786116236738318E-2</c:v>
                </c:pt>
                <c:pt idx="688">
                  <c:v>2.1811042660095925E-2</c:v>
                </c:pt>
                <c:pt idx="689">
                  <c:v>2.1836056081692146E-2</c:v>
                </c:pt>
                <c:pt idx="690">
                  <c:v>2.1861156501608026E-2</c:v>
                </c:pt>
                <c:pt idx="691">
                  <c:v>2.1886343919924611E-2</c:v>
                </c:pt>
                <c:pt idx="692">
                  <c:v>2.1911618336398764E-2</c:v>
                </c:pt>
                <c:pt idx="693">
                  <c:v>2.1936979751273622E-2</c:v>
                </c:pt>
                <c:pt idx="694">
                  <c:v>2.1962428164549186E-2</c:v>
                </c:pt>
                <c:pt idx="695">
                  <c:v>2.1987963576144409E-2</c:v>
                </c:pt>
                <c:pt idx="696">
                  <c:v>2.2013585986221385E-2</c:v>
                </c:pt>
                <c:pt idx="697">
                  <c:v>2.2039295394618019E-2</c:v>
                </c:pt>
                <c:pt idx="698">
                  <c:v>2.2065091801496406E-2</c:v>
                </c:pt>
                <c:pt idx="699">
                  <c:v>2.2090975206775498E-2</c:v>
                </c:pt>
                <c:pt idx="700">
                  <c:v>2.2116945610617389E-2</c:v>
                </c:pt>
                <c:pt idx="701">
                  <c:v>2.2143003012859985E-2</c:v>
                </c:pt>
                <c:pt idx="702">
                  <c:v>2.216914741366538E-2</c:v>
                </c:pt>
                <c:pt idx="703">
                  <c:v>2.2195378812952526E-2</c:v>
                </c:pt>
                <c:pt idx="704">
                  <c:v>2.2221697210802471E-2</c:v>
                </c:pt>
                <c:pt idx="705">
                  <c:v>2.2248102607215214E-2</c:v>
                </c:pt>
                <c:pt idx="706">
                  <c:v>2.2274595002190756E-2</c:v>
                </c:pt>
                <c:pt idx="707">
                  <c:v>2.2301174395729095E-2</c:v>
                </c:pt>
                <c:pt idx="708">
                  <c:v>2.2327840787992326E-2</c:v>
                </c:pt>
                <c:pt idx="709">
                  <c:v>2.2354594178818354E-2</c:v>
                </c:pt>
                <c:pt idx="710">
                  <c:v>2.2381434568288228E-2</c:v>
                </c:pt>
                <c:pt idx="711">
                  <c:v>2.2408361956482992E-2</c:v>
                </c:pt>
                <c:pt idx="712">
                  <c:v>2.24353763433216E-2</c:v>
                </c:pt>
                <c:pt idx="713">
                  <c:v>2.24624777288851E-2</c:v>
                </c:pt>
                <c:pt idx="714">
                  <c:v>2.2489666113254536E-2</c:v>
                </c:pt>
                <c:pt idx="715">
                  <c:v>2.2516941496348863E-2</c:v>
                </c:pt>
                <c:pt idx="716">
                  <c:v>2.2544303878168082E-2</c:v>
                </c:pt>
                <c:pt idx="717">
                  <c:v>2.2571753258874283E-2</c:v>
                </c:pt>
                <c:pt idx="718">
                  <c:v>2.2599289638305375E-2</c:v>
                </c:pt>
                <c:pt idx="719">
                  <c:v>2.2626913016542405E-2</c:v>
                </c:pt>
                <c:pt idx="720">
                  <c:v>2.2654623393747464E-2</c:v>
                </c:pt>
                <c:pt idx="721">
                  <c:v>2.268242076975846E-2</c:v>
                </c:pt>
                <c:pt idx="722">
                  <c:v>2.271030514465644E-2</c:v>
                </c:pt>
                <c:pt idx="723">
                  <c:v>2.2738214741967466E-2</c:v>
                </c:pt>
                <c:pt idx="724">
                  <c:v>2.2765932837858216E-2</c:v>
                </c:pt>
                <c:pt idx="725">
                  <c:v>2.2793440190239656E-2</c:v>
                </c:pt>
                <c:pt idx="726">
                  <c:v>2.2820736799192831E-2</c:v>
                </c:pt>
                <c:pt idx="727">
                  <c:v>2.2847822664636697E-2</c:v>
                </c:pt>
                <c:pt idx="728">
                  <c:v>2.2874697786571252E-2</c:v>
                </c:pt>
                <c:pt idx="729">
                  <c:v>2.2901362164834405E-2</c:v>
                </c:pt>
                <c:pt idx="730">
                  <c:v>2.2927815799426154E-2</c:v>
                </c:pt>
                <c:pt idx="731">
                  <c:v>2.2954058690427548E-2</c:v>
                </c:pt>
                <c:pt idx="732">
                  <c:v>2.2980090837595446E-2</c:v>
                </c:pt>
                <c:pt idx="733">
                  <c:v>2.3005912241010895E-2</c:v>
                </c:pt>
                <c:pt idx="734">
                  <c:v>2.3031522900592849E-2</c:v>
                </c:pt>
                <c:pt idx="735">
                  <c:v>2.3056922816260261E-2</c:v>
                </c:pt>
                <c:pt idx="736">
                  <c:v>2.3082111988094178E-2</c:v>
                </c:pt>
                <c:pt idx="737">
                  <c:v>2.3107090415851461E-2</c:v>
                </c:pt>
                <c:pt idx="738">
                  <c:v>2.3131858099694202E-2</c:v>
                </c:pt>
                <c:pt idx="739">
                  <c:v>2.315641503946031E-2</c:v>
                </c:pt>
                <c:pt idx="740">
                  <c:v>2.3180761235149783E-2</c:v>
                </c:pt>
                <c:pt idx="741">
                  <c:v>2.3204896686600529E-2</c:v>
                </c:pt>
                <c:pt idx="742">
                  <c:v>2.3228821393974641E-2</c:v>
                </c:pt>
                <c:pt idx="743">
                  <c:v>2.3252535357110027E-2</c:v>
                </c:pt>
                <c:pt idx="744">
                  <c:v>2.3276038576006686E-2</c:v>
                </c:pt>
                <c:pt idx="745">
                  <c:v>2.3299331050583572E-2</c:v>
                </c:pt>
                <c:pt idx="746">
                  <c:v>2.3322412780840684E-2</c:v>
                </c:pt>
                <c:pt idx="747">
                  <c:v>2.3345283766696978E-2</c:v>
                </c:pt>
                <c:pt idx="748">
                  <c:v>2.3367944008152453E-2</c:v>
                </c:pt>
                <c:pt idx="749">
                  <c:v>2.3393583372463E-2</c:v>
                </c:pt>
                <c:pt idx="750">
                  <c:v>2.341579201861177E-2</c:v>
                </c:pt>
                <c:pt idx="751">
                  <c:v>2.3437789920116581E-2</c:v>
                </c:pt>
                <c:pt idx="752">
                  <c:v>2.3459577077220573E-2</c:v>
                </c:pt>
                <c:pt idx="753">
                  <c:v>2.3481153489518514E-2</c:v>
                </c:pt>
                <c:pt idx="754">
                  <c:v>2.3502519157334589E-2</c:v>
                </c:pt>
                <c:pt idx="755">
                  <c:v>2.3523674080344614E-2</c:v>
                </c:pt>
                <c:pt idx="756">
                  <c:v>2.3544618258629635E-2</c:v>
                </c:pt>
                <c:pt idx="757">
                  <c:v>2.3565351692189651E-2</c:v>
                </c:pt>
                <c:pt idx="758">
                  <c:v>2.3585874380943617E-2</c:v>
                </c:pt>
                <c:pt idx="759">
                  <c:v>2.3606186324810485E-2</c:v>
                </c:pt>
                <c:pt idx="760">
                  <c:v>2.3626287523871303E-2</c:v>
                </c:pt>
                <c:pt idx="761">
                  <c:v>2.3646177977963978E-2</c:v>
                </c:pt>
                <c:pt idx="762">
                  <c:v>2.3665857687169556E-2</c:v>
                </c:pt>
                <c:pt idx="763">
                  <c:v>2.368532665140699E-2</c:v>
                </c:pt>
                <c:pt idx="764">
                  <c:v>2.3704584870595236E-2</c:v>
                </c:pt>
                <c:pt idx="765">
                  <c:v>2.3723632344815337E-2</c:v>
                </c:pt>
                <c:pt idx="766">
                  <c:v>2.3742469073824157E-2</c:v>
                </c:pt>
                <c:pt idx="767">
                  <c:v>2.3761095057783788E-2</c:v>
                </c:pt>
                <c:pt idx="768">
                  <c:v>2.3779510296694228E-2</c:v>
                </c:pt>
                <c:pt idx="769">
                  <c:v>2.3797714790312341E-2</c:v>
                </c:pt>
                <c:pt idx="770">
                  <c:v>2.3815708538800218E-2</c:v>
                </c:pt>
                <c:pt idx="771">
                  <c:v>2.3833491542076812E-2</c:v>
                </c:pt>
                <c:pt idx="772">
                  <c:v>2.3851063799980032E-2</c:v>
                </c:pt>
                <c:pt idx="773">
                  <c:v>2.386842531267197E-2</c:v>
                </c:pt>
                <c:pt idx="774">
                  <c:v>2.3885576079990534E-2</c:v>
                </c:pt>
                <c:pt idx="775">
                  <c:v>2.3902507116415617E-2</c:v>
                </c:pt>
                <c:pt idx="776">
                  <c:v>2.3919117215323027E-2</c:v>
                </c:pt>
                <c:pt idx="777">
                  <c:v>2.3935377528127022E-2</c:v>
                </c:pt>
                <c:pt idx="778">
                  <c:v>2.3951288054908648E-2</c:v>
                </c:pt>
                <c:pt idx="779">
                  <c:v>2.3966848795505813E-2</c:v>
                </c:pt>
                <c:pt idx="780">
                  <c:v>2.398205974983747E-2</c:v>
                </c:pt>
                <c:pt idx="781">
                  <c:v>2.3996920917984665E-2</c:v>
                </c:pt>
                <c:pt idx="782">
                  <c:v>2.4011432299866353E-2</c:v>
                </c:pt>
                <c:pt idx="783">
                  <c:v>2.4025593895401487E-2</c:v>
                </c:pt>
                <c:pt idx="784">
                  <c:v>2.403940570450902E-2</c:v>
                </c:pt>
                <c:pt idx="785">
                  <c:v>2.405286772727E-2</c:v>
                </c:pt>
                <c:pt idx="786">
                  <c:v>2.4065979963522333E-2</c:v>
                </c:pt>
                <c:pt idx="787">
                  <c:v>2.4078742413266019E-2</c:v>
                </c:pt>
                <c:pt idx="788">
                  <c:v>2.4091155076582105E-2</c:v>
                </c:pt>
                <c:pt idx="789">
                  <c:v>2.4103217953308498E-2</c:v>
                </c:pt>
                <c:pt idx="790">
                  <c:v>2.4114931043445198E-2</c:v>
                </c:pt>
                <c:pt idx="791">
                  <c:v>2.4126294346911159E-2</c:v>
                </c:pt>
                <c:pt idx="792">
                  <c:v>2.4137307863787427E-2</c:v>
                </c:pt>
                <c:pt idx="793">
                  <c:v>2.414797159391191E-2</c:v>
                </c:pt>
                <c:pt idx="794">
                  <c:v>2.4158285537284607E-2</c:v>
                </c:pt>
                <c:pt idx="795">
                  <c:v>2.4168249693986565E-2</c:v>
                </c:pt>
                <c:pt idx="796">
                  <c:v>2.4177864063855692E-2</c:v>
                </c:pt>
                <c:pt idx="797">
                  <c:v>2.4187128646891987E-2</c:v>
                </c:pt>
                <c:pt idx="798">
                  <c:v>2.4196043443176496E-2</c:v>
                </c:pt>
                <c:pt idx="799">
                  <c:v>2.4204608452547127E-2</c:v>
                </c:pt>
                <c:pt idx="800">
                  <c:v>2.4212823675003881E-2</c:v>
                </c:pt>
                <c:pt idx="801">
                  <c:v>2.4220689110627802E-2</c:v>
                </c:pt>
                <c:pt idx="802">
                  <c:v>2.42282047592568E-2</c:v>
                </c:pt>
                <c:pt idx="803">
                  <c:v>2.4235370620971919E-2</c:v>
                </c:pt>
                <c:pt idx="804">
                  <c:v>2.4242186695692114E-2</c:v>
                </c:pt>
                <c:pt idx="805">
                  <c:v>2.4248652983336338E-2</c:v>
                </c:pt>
                <c:pt idx="806">
                  <c:v>2.4254769484066685E-2</c:v>
                </c:pt>
                <c:pt idx="807">
                  <c:v>2.4260536197802107E-2</c:v>
                </c:pt>
                <c:pt idx="808">
                  <c:v>2.4265953124461559E-2</c:v>
                </c:pt>
                <c:pt idx="809">
                  <c:v>2.4271020263963994E-2</c:v>
                </c:pt>
                <c:pt idx="810">
                  <c:v>2.4275737616471504E-2</c:v>
                </c:pt>
                <c:pt idx="811">
                  <c:v>2.4280105181903044E-2</c:v>
                </c:pt>
                <c:pt idx="812">
                  <c:v>2.4284122960258614E-2</c:v>
                </c:pt>
                <c:pt idx="813">
                  <c:v>2.428779095137612E-2</c:v>
                </c:pt>
                <c:pt idx="814">
                  <c:v>2.4291109155498702E-2</c:v>
                </c:pt>
                <c:pt idx="815">
                  <c:v>2.4294077572383221E-2</c:v>
                </c:pt>
                <c:pt idx="816">
                  <c:v>2.429669620219177E-2</c:v>
                </c:pt>
                <c:pt idx="817">
                  <c:v>2.4298965044843301E-2</c:v>
                </c:pt>
                <c:pt idx="818">
                  <c:v>2.430088410025677E-2</c:v>
                </c:pt>
                <c:pt idx="819">
                  <c:v>2.4302453368675314E-2</c:v>
                </c:pt>
                <c:pt idx="820">
                  <c:v>2.4303672849774749E-2</c:v>
                </c:pt>
                <c:pt idx="821">
                  <c:v>2.4304542543798213E-2</c:v>
                </c:pt>
                <c:pt idx="822">
                  <c:v>2.4305062450583614E-2</c:v>
                </c:pt>
                <c:pt idx="823">
                  <c:v>2.4305232570211999E-2</c:v>
                </c:pt>
                <c:pt idx="824">
                  <c:v>2.4305052902683366E-2</c:v>
                </c:pt>
                <c:pt idx="825">
                  <c:v>2.4304523447916671E-2</c:v>
                </c:pt>
                <c:pt idx="826">
                  <c:v>2.4303644206074004E-2</c:v>
                </c:pt>
                <c:pt idx="827">
                  <c:v>2.4302451244614387E-2</c:v>
                </c:pt>
                <c:pt idx="828">
                  <c:v>2.4301350798375809E-2</c:v>
                </c:pt>
                <c:pt idx="829">
                  <c:v>2.4300458663285562E-2</c:v>
                </c:pt>
                <c:pt idx="830">
                  <c:v>2.4299774839343646E-2</c:v>
                </c:pt>
                <c:pt idx="831">
                  <c:v>2.4299299326631107E-2</c:v>
                </c:pt>
                <c:pt idx="832">
                  <c:v>2.4299032125066899E-2</c:v>
                </c:pt>
                <c:pt idx="833">
                  <c:v>2.4298973234569976E-2</c:v>
                </c:pt>
                <c:pt idx="834">
                  <c:v>2.429912265530243E-2</c:v>
                </c:pt>
                <c:pt idx="835">
                  <c:v>2.4299480387102168E-2</c:v>
                </c:pt>
                <c:pt idx="836">
                  <c:v>2.4300046430131284E-2</c:v>
                </c:pt>
                <c:pt idx="837">
                  <c:v>2.430082078430873E-2</c:v>
                </c:pt>
                <c:pt idx="838">
                  <c:v>2.4301803449634507E-2</c:v>
                </c:pt>
                <c:pt idx="839">
                  <c:v>2.4302994426108615E-2</c:v>
                </c:pt>
                <c:pt idx="840">
                  <c:v>2.43043937138121E-2</c:v>
                </c:pt>
                <c:pt idx="841">
                  <c:v>2.430600131258287E-2</c:v>
                </c:pt>
                <c:pt idx="842">
                  <c:v>2.4307817222583017E-2</c:v>
                </c:pt>
                <c:pt idx="843">
                  <c:v>2.4309841443731495E-2</c:v>
                </c:pt>
                <c:pt idx="844">
                  <c:v>2.4312073976028303E-2</c:v>
                </c:pt>
                <c:pt idx="845">
                  <c:v>2.4314514819635535E-2</c:v>
                </c:pt>
                <c:pt idx="846">
                  <c:v>2.4317163974229006E-2</c:v>
                </c:pt>
                <c:pt idx="847">
                  <c:v>2.43200214401329E-2</c:v>
                </c:pt>
                <c:pt idx="848">
                  <c:v>2.4323087217266171E-2</c:v>
                </c:pt>
                <c:pt idx="849">
                  <c:v>2.4326361305466726E-2</c:v>
                </c:pt>
                <c:pt idx="850">
                  <c:v>2.4329843704896659E-2</c:v>
                </c:pt>
                <c:pt idx="851">
                  <c:v>2.4333534415555969E-2</c:v>
                </c:pt>
                <c:pt idx="852">
                  <c:v>2.4337433437444655E-2</c:v>
                </c:pt>
                <c:pt idx="853">
                  <c:v>2.434154077056272E-2</c:v>
                </c:pt>
                <c:pt idx="854">
                  <c:v>2.4345856414910161E-2</c:v>
                </c:pt>
                <c:pt idx="855">
                  <c:v>2.4350380370405933E-2</c:v>
                </c:pt>
                <c:pt idx="856">
                  <c:v>2.4355112637293175E-2</c:v>
                </c:pt>
                <c:pt idx="857">
                  <c:v>2.4360053215328747E-2</c:v>
                </c:pt>
                <c:pt idx="858">
                  <c:v>2.4365202104593697E-2</c:v>
                </c:pt>
                <c:pt idx="859">
                  <c:v>2.4370559305250117E-2</c:v>
                </c:pt>
                <c:pt idx="860">
                  <c:v>2.4376124817054867E-2</c:v>
                </c:pt>
                <c:pt idx="861">
                  <c:v>2.4381898640170041E-2</c:v>
                </c:pt>
                <c:pt idx="862">
                  <c:v>2.4387880774676685E-2</c:v>
                </c:pt>
                <c:pt idx="863">
                  <c:v>2.4394071220412705E-2</c:v>
                </c:pt>
                <c:pt idx="864">
                  <c:v>2.4400469977459149E-2</c:v>
                </c:pt>
                <c:pt idx="865">
                  <c:v>2.4407077045897063E-2</c:v>
                </c:pt>
                <c:pt idx="866">
                  <c:v>2.44138924256454E-2</c:v>
                </c:pt>
                <c:pt idx="867">
                  <c:v>2.4420916116623115E-2</c:v>
                </c:pt>
                <c:pt idx="868">
                  <c:v>2.4428148119154391E-2</c:v>
                </c:pt>
                <c:pt idx="869">
                  <c:v>2.4435588432996092E-2</c:v>
                </c:pt>
                <c:pt idx="870">
                  <c:v>2.4443237058229261E-2</c:v>
                </c:pt>
                <c:pt idx="871">
                  <c:v>2.4451093994853901E-2</c:v>
                </c:pt>
                <c:pt idx="872">
                  <c:v>2.4459159242788964E-2</c:v>
                </c:pt>
                <c:pt idx="873">
                  <c:v>2.4467432802277589E-2</c:v>
                </c:pt>
                <c:pt idx="874">
                  <c:v>2.447591467323873E-2</c:v>
                </c:pt>
                <c:pt idx="875">
                  <c:v>2.4484604855591341E-2</c:v>
                </c:pt>
                <c:pt idx="876">
                  <c:v>2.4493503349416468E-2</c:v>
                </c:pt>
                <c:pt idx="877">
                  <c:v>2.4502610154714111E-2</c:v>
                </c:pt>
                <c:pt idx="878">
                  <c:v>2.4511925271565316E-2</c:v>
                </c:pt>
                <c:pt idx="879">
                  <c:v>2.4521446178215056E-2</c:v>
                </c:pt>
                <c:pt idx="880">
                  <c:v>2.4531102269088612E-2</c:v>
                </c:pt>
                <c:pt idx="881">
                  <c:v>2.4540860762991556E-2</c:v>
                </c:pt>
                <c:pt idx="882">
                  <c:v>2.4550721659842845E-2</c:v>
                </c:pt>
                <c:pt idx="883">
                  <c:v>2.456068495956143E-2</c:v>
                </c:pt>
                <c:pt idx="884">
                  <c:v>2.4570750662309404E-2</c:v>
                </c:pt>
                <c:pt idx="885">
                  <c:v>2.4580918768086768E-2</c:v>
                </c:pt>
                <c:pt idx="886">
                  <c:v>2.4591189276812475E-2</c:v>
                </c:pt>
                <c:pt idx="887">
                  <c:v>2.4601562188486525E-2</c:v>
                </c:pt>
                <c:pt idx="888">
                  <c:v>2.4612037503271011E-2</c:v>
                </c:pt>
                <c:pt idx="889">
                  <c:v>2.4622615221003841E-2</c:v>
                </c:pt>
                <c:pt idx="890">
                  <c:v>2.4633295341847106E-2</c:v>
                </c:pt>
                <c:pt idx="891">
                  <c:v>2.464407786571976E-2</c:v>
                </c:pt>
                <c:pt idx="892">
                  <c:v>2.4654962792621804E-2</c:v>
                </c:pt>
                <c:pt idx="893">
                  <c:v>2.4665950122553237E-2</c:v>
                </c:pt>
                <c:pt idx="894">
                  <c:v>2.467703985551406E-2</c:v>
                </c:pt>
                <c:pt idx="895">
                  <c:v>2.4688231991666365E-2</c:v>
                </c:pt>
                <c:pt idx="896">
                  <c:v>2.4699526530848059E-2</c:v>
                </c:pt>
                <c:pt idx="897">
                  <c:v>2.4710923473140189E-2</c:v>
                </c:pt>
                <c:pt idx="898">
                  <c:v>2.4722422818461709E-2</c:v>
                </c:pt>
                <c:pt idx="899">
                  <c:v>2.4734024566974711E-2</c:v>
                </c:pt>
                <c:pt idx="900">
                  <c:v>2.4745728718598148E-2</c:v>
                </c:pt>
                <c:pt idx="901">
                  <c:v>2.4757535273332021E-2</c:v>
                </c:pt>
                <c:pt idx="902">
                  <c:v>2.4769444231257376E-2</c:v>
                </c:pt>
                <c:pt idx="903">
                  <c:v>2.4781455592293167E-2</c:v>
                </c:pt>
                <c:pt idx="904">
                  <c:v>2.479356935652044E-2</c:v>
                </c:pt>
                <c:pt idx="905">
                  <c:v>2.4812739650381669E-2</c:v>
                </c:pt>
                <c:pt idx="906">
                  <c:v>2.4825103789209251E-2</c:v>
                </c:pt>
                <c:pt idx="907">
                  <c:v>2.4837570345978742E-2</c:v>
                </c:pt>
                <c:pt idx="908">
                  <c:v>2.4850139320798197E-2</c:v>
                </c:pt>
                <c:pt idx="909">
                  <c:v>2.4862810713640607E-2</c:v>
                </c:pt>
                <c:pt idx="910">
                  <c:v>2.4875584524532982E-2</c:v>
                </c:pt>
                <c:pt idx="911">
                  <c:v>2.4888460753529355E-2</c:v>
                </c:pt>
                <c:pt idx="912">
                  <c:v>2.4901439400683754E-2</c:v>
                </c:pt>
                <c:pt idx="913">
                  <c:v>2.4914520465969169E-2</c:v>
                </c:pt>
                <c:pt idx="914">
                  <c:v>2.4927703949493656E-2</c:v>
                </c:pt>
                <c:pt idx="915">
                  <c:v>2.4940989851203191E-2</c:v>
                </c:pt>
                <c:pt idx="916">
                  <c:v>2.4954378171232843E-2</c:v>
                </c:pt>
                <c:pt idx="917">
                  <c:v>2.4967868909528589E-2</c:v>
                </c:pt>
                <c:pt idx="918">
                  <c:v>2.4981462066144454E-2</c:v>
                </c:pt>
                <c:pt idx="919">
                  <c:v>2.4995157641161486E-2</c:v>
                </c:pt>
                <c:pt idx="920">
                  <c:v>2.500895563455267E-2</c:v>
                </c:pt>
                <c:pt idx="921">
                  <c:v>2.5027127935426385E-2</c:v>
                </c:pt>
                <c:pt idx="922">
                  <c:v>2.5041172732815919E-2</c:v>
                </c:pt>
                <c:pt idx="923">
                  <c:v>2.5055319933477982E-2</c:v>
                </c:pt>
                <c:pt idx="924">
                  <c:v>2.5069569537655711E-2</c:v>
                </c:pt>
                <c:pt idx="925">
                  <c:v>2.5083921545105969E-2</c:v>
                </c:pt>
                <c:pt idx="926">
                  <c:v>2.5098375955990848E-2</c:v>
                </c:pt>
                <c:pt idx="927">
                  <c:v>2.5112932770391394E-2</c:v>
                </c:pt>
                <c:pt idx="928">
                  <c:v>2.5127591988145515E-2</c:v>
                </c:pt>
                <c:pt idx="929">
                  <c:v>2.5142353609415302E-2</c:v>
                </c:pt>
                <c:pt idx="930">
                  <c:v>2.5157217634119711E-2</c:v>
                </c:pt>
                <c:pt idx="931">
                  <c:v>2.5172116786632559E-2</c:v>
                </c:pt>
                <c:pt idx="932">
                  <c:v>2.5186963131658135E-2</c:v>
                </c:pt>
                <c:pt idx="933">
                  <c:v>2.5201756139558995E-2</c:v>
                </c:pt>
                <c:pt idx="934">
                  <c:v>2.5216495810335138E-2</c:v>
                </c:pt>
                <c:pt idx="935">
                  <c:v>2.5231182143905517E-2</c:v>
                </c:pt>
                <c:pt idx="936">
                  <c:v>2.5245815140270134E-2</c:v>
                </c:pt>
                <c:pt idx="937">
                  <c:v>2.5260394799510033E-2</c:v>
                </c:pt>
                <c:pt idx="938">
                  <c:v>2.5274921121544169E-2</c:v>
                </c:pt>
                <c:pt idx="939">
                  <c:v>2.5289394106372542E-2</c:v>
                </c:pt>
                <c:pt idx="940">
                  <c:v>2.5303813753995152E-2</c:v>
                </c:pt>
                <c:pt idx="941">
                  <c:v>2.5318180064493045E-2</c:v>
                </c:pt>
                <c:pt idx="942">
                  <c:v>2.5332493037623083E-2</c:v>
                </c:pt>
                <c:pt idx="943">
                  <c:v>2.5346752673628403E-2</c:v>
                </c:pt>
                <c:pt idx="944">
                  <c:v>2.5360958972346914E-2</c:v>
                </c:pt>
                <c:pt idx="945">
                  <c:v>2.5375111933940708E-2</c:v>
                </c:pt>
                <c:pt idx="946">
                  <c:v>2.5389211558247693E-2</c:v>
                </c:pt>
                <c:pt idx="947">
                  <c:v>2.5403257845267868E-2</c:v>
                </c:pt>
                <c:pt idx="948">
                  <c:v>2.541725079508228E-2</c:v>
                </c:pt>
                <c:pt idx="949">
                  <c:v>2.5431190407609883E-2</c:v>
                </c:pt>
                <c:pt idx="950">
                  <c:v>2.544507668276963E-2</c:v>
                </c:pt>
                <c:pt idx="951">
                  <c:v>2.5458909620804659E-2</c:v>
                </c:pt>
                <c:pt idx="952">
                  <c:v>2.547268922155288E-2</c:v>
                </c:pt>
                <c:pt idx="953">
                  <c:v>2.5486415485014291E-2</c:v>
                </c:pt>
                <c:pt idx="954">
                  <c:v>2.5500088411188893E-2</c:v>
                </c:pt>
                <c:pt idx="955">
                  <c:v>2.5513707999995638E-2</c:v>
                </c:pt>
                <c:pt idx="956">
                  <c:v>2.5527274251596621E-2</c:v>
                </c:pt>
                <c:pt idx="957">
                  <c:v>2.5540787165829748E-2</c:v>
                </c:pt>
                <c:pt idx="958">
                  <c:v>2.5554246742776066E-2</c:v>
                </c:pt>
                <c:pt idx="959">
                  <c:v>2.5567652982354527E-2</c:v>
                </c:pt>
                <c:pt idx="960">
                  <c:v>2.558100588464618E-2</c:v>
                </c:pt>
                <c:pt idx="961">
                  <c:v>2.5594305449651022E-2</c:v>
                </c:pt>
                <c:pt idx="962">
                  <c:v>2.560755167728801E-2</c:v>
                </c:pt>
                <c:pt idx="963">
                  <c:v>2.5620744567557141E-2</c:v>
                </c:pt>
                <c:pt idx="964">
                  <c:v>2.5633884120539463E-2</c:v>
                </c:pt>
                <c:pt idx="965">
                  <c:v>2.5646970336153929E-2</c:v>
                </c:pt>
                <c:pt idx="966">
                  <c:v>2.5660003214319493E-2</c:v>
                </c:pt>
                <c:pt idx="967">
                  <c:v>2.5672982755198248E-2</c:v>
                </c:pt>
                <c:pt idx="968">
                  <c:v>2.5685908958709147E-2</c:v>
                </c:pt>
                <c:pt idx="969">
                  <c:v>2.569878182485219E-2</c:v>
                </c:pt>
                <c:pt idx="970">
                  <c:v>2.5711601353627378E-2</c:v>
                </c:pt>
                <c:pt idx="971">
                  <c:v>2.572436754503471E-2</c:v>
                </c:pt>
                <c:pt idx="972">
                  <c:v>2.573708039899314E-2</c:v>
                </c:pt>
                <c:pt idx="973">
                  <c:v>2.5749739915502667E-2</c:v>
                </c:pt>
                <c:pt idx="974">
                  <c:v>2.5762346094644339E-2</c:v>
                </c:pt>
                <c:pt idx="975">
                  <c:v>2.5774898936499202E-2</c:v>
                </c:pt>
                <c:pt idx="976">
                  <c:v>2.578739844074307E-2</c:v>
                </c:pt>
                <c:pt idx="977">
                  <c:v>2.5799844607619082E-2</c:v>
                </c:pt>
                <c:pt idx="978">
                  <c:v>2.5812237437208285E-2</c:v>
                </c:pt>
                <c:pt idx="979">
                  <c:v>2.582457692926754E-2</c:v>
                </c:pt>
                <c:pt idx="980">
                  <c:v>2.5836863083958939E-2</c:v>
                </c:pt>
                <c:pt idx="981">
                  <c:v>2.5849095901039343E-2</c:v>
                </c:pt>
                <c:pt idx="982">
                  <c:v>2.5861275380832938E-2</c:v>
                </c:pt>
                <c:pt idx="983">
                  <c:v>2.5873401523096584E-2</c:v>
                </c:pt>
                <c:pt idx="984">
                  <c:v>2.5885474327992375E-2</c:v>
                </c:pt>
                <c:pt idx="985">
                  <c:v>2.5897493795277171E-2</c:v>
                </c:pt>
                <c:pt idx="986">
                  <c:v>2.5909459925194112E-2</c:v>
                </c:pt>
                <c:pt idx="987">
                  <c:v>2.592137271766215E-2</c:v>
                </c:pt>
                <c:pt idx="988">
                  <c:v>2.593323217260024E-2</c:v>
                </c:pt>
                <c:pt idx="989">
                  <c:v>2.5945038290008382E-2</c:v>
                </c:pt>
                <c:pt idx="990">
                  <c:v>2.5956791069967622E-2</c:v>
                </c:pt>
                <c:pt idx="991">
                  <c:v>2.596849051247796E-2</c:v>
                </c:pt>
                <c:pt idx="992">
                  <c:v>2.5980136617458349E-2</c:v>
                </c:pt>
                <c:pt idx="993">
                  <c:v>2.599172938490879E-2</c:v>
                </c:pt>
                <c:pt idx="994">
                  <c:v>2.600326881491033E-2</c:v>
                </c:pt>
                <c:pt idx="995">
                  <c:v>2.6014754907381921E-2</c:v>
                </c:pt>
                <c:pt idx="996">
                  <c:v>2.6026187662242517E-2</c:v>
                </c:pt>
                <c:pt idx="997">
                  <c:v>2.6037567079654211E-2</c:v>
                </c:pt>
                <c:pt idx="998">
                  <c:v>2.6048893159535957E-2</c:v>
                </c:pt>
                <c:pt idx="999">
                  <c:v>2.6060165901887755E-2</c:v>
                </c:pt>
                <c:pt idx="1000">
                  <c:v>2.6071385306709605E-2</c:v>
                </c:pt>
                <c:pt idx="1001">
                  <c:v>2.6082551374001506E-2</c:v>
                </c:pt>
                <c:pt idx="1002">
                  <c:v>2.6093664103763459E-2</c:v>
                </c:pt>
                <c:pt idx="1003">
                  <c:v>2.6104723495833371E-2</c:v>
                </c:pt>
                <c:pt idx="1004">
                  <c:v>2.6115729550454381E-2</c:v>
                </c:pt>
                <c:pt idx="1005">
                  <c:v>2.6126682267464396E-2</c:v>
                </c:pt>
                <c:pt idx="1006">
                  <c:v>2.6137581646944463E-2</c:v>
                </c:pt>
                <c:pt idx="1007">
                  <c:v>2.6148427688813536E-2</c:v>
                </c:pt>
                <c:pt idx="1008">
                  <c:v>2.615922039315266E-2</c:v>
                </c:pt>
                <c:pt idx="1009">
                  <c:v>2.616995975988079E-2</c:v>
                </c:pt>
                <c:pt idx="1010">
                  <c:v>2.6180645789078971E-2</c:v>
                </c:pt>
                <c:pt idx="1011">
                  <c:v>2.6191278480585112E-2</c:v>
                </c:pt>
                <c:pt idx="1012">
                  <c:v>2.6201857834480258E-2</c:v>
                </c:pt>
                <c:pt idx="1013">
                  <c:v>2.6212383850845455E-2</c:v>
                </c:pt>
                <c:pt idx="1014">
                  <c:v>2.6222856529518612E-2</c:v>
                </c:pt>
                <c:pt idx="1015">
                  <c:v>2.6233275870742867E-2</c:v>
                </c:pt>
                <c:pt idx="1016">
                  <c:v>2.6243641874275081E-2</c:v>
                </c:pt>
                <c:pt idx="1017">
                  <c:v>2.62539545401963E-2</c:v>
                </c:pt>
                <c:pt idx="1018">
                  <c:v>2.6264213868425479E-2</c:v>
                </c:pt>
                <c:pt idx="1019">
                  <c:v>2.6274419859124709E-2</c:v>
                </c:pt>
                <c:pt idx="1020">
                  <c:v>2.6284572512050852E-2</c:v>
                </c:pt>
                <c:pt idx="1021">
                  <c:v>2.6294671827447047E-2</c:v>
                </c:pt>
                <c:pt idx="1022">
                  <c:v>2.6304717805151201E-2</c:v>
                </c:pt>
                <c:pt idx="1023">
                  <c:v>2.631471044524436E-2</c:v>
                </c:pt>
                <c:pt idx="1024">
                  <c:v>2.6324649747645479E-2</c:v>
                </c:pt>
                <c:pt idx="1025">
                  <c:v>2.6334535712435603E-2</c:v>
                </c:pt>
                <c:pt idx="1026">
                  <c:v>2.6344368339614732E-2</c:v>
                </c:pt>
                <c:pt idx="1027">
                  <c:v>2.6354147629101821E-2</c:v>
                </c:pt>
                <c:pt idx="1028">
                  <c:v>2.6363873580815822E-2</c:v>
                </c:pt>
                <c:pt idx="1029">
                  <c:v>2.6373546194999875E-2</c:v>
                </c:pt>
                <c:pt idx="1030">
                  <c:v>2.6383165471329795E-2</c:v>
                </c:pt>
                <c:pt idx="1031">
                  <c:v>2.6392731410129766E-2</c:v>
                </c:pt>
                <c:pt idx="1032">
                  <c:v>2.640224401115665E-2</c:v>
                </c:pt>
                <c:pt idx="1033">
                  <c:v>2.641170327457254E-2</c:v>
                </c:pt>
                <c:pt idx="1034">
                  <c:v>2.6421109200296389E-2</c:v>
                </c:pt>
                <c:pt idx="1035">
                  <c:v>2.6430447804359769E-2</c:v>
                </c:pt>
                <c:pt idx="1036">
                  <c:v>2.6439670028557405E-2</c:v>
                </c:pt>
                <c:pt idx="1037">
                  <c:v>2.6448771517137981E-2</c:v>
                </c:pt>
                <c:pt idx="1038">
                  <c:v>2.6457752270101498E-2</c:v>
                </c:pt>
                <c:pt idx="1039">
                  <c:v>2.6466612287447955E-2</c:v>
                </c:pt>
                <c:pt idx="1040">
                  <c:v>2.6475351569258398E-2</c:v>
                </c:pt>
                <c:pt idx="1041">
                  <c:v>2.6483970115451783E-2</c:v>
                </c:pt>
                <c:pt idx="1042">
                  <c:v>2.6492467926028107E-2</c:v>
                </c:pt>
                <c:pt idx="1043">
                  <c:v>2.6500845000987372E-2</c:v>
                </c:pt>
                <c:pt idx="1044">
                  <c:v>2.6509101340329577E-2</c:v>
                </c:pt>
                <c:pt idx="1045">
                  <c:v>2.6517236943973677E-2</c:v>
                </c:pt>
                <c:pt idx="1046">
                  <c:v>2.6525251812000716E-2</c:v>
                </c:pt>
                <c:pt idx="1047">
                  <c:v>2.653314594432965E-2</c:v>
                </c:pt>
                <c:pt idx="1048">
                  <c:v>2.6540919341041525E-2</c:v>
                </c:pt>
                <c:pt idx="1049">
                  <c:v>2.6548572002055293E-2</c:v>
                </c:pt>
                <c:pt idx="1050">
                  <c:v>2.6556103927370955E-2</c:v>
                </c:pt>
                <c:pt idx="1051">
                  <c:v>2.6563515117069558E-2</c:v>
                </c:pt>
                <c:pt idx="1052">
                  <c:v>2.6570805570989009E-2</c:v>
                </c:pt>
                <c:pt idx="1053">
                  <c:v>2.6577975289210354E-2</c:v>
                </c:pt>
                <c:pt idx="1054">
                  <c:v>2.6585024271652546E-2</c:v>
                </c:pt>
                <c:pt idx="1055">
                  <c:v>2.6591952518558726E-2</c:v>
                </c:pt>
                <c:pt idx="1056">
                  <c:v>2.6598760029604707E-2</c:v>
                </c:pt>
                <c:pt idx="1057">
                  <c:v>2.6605446804952582E-2</c:v>
                </c:pt>
                <c:pt idx="1058">
                  <c:v>2.6612012844521304E-2</c:v>
                </c:pt>
                <c:pt idx="1059">
                  <c:v>2.6618458148391921E-2</c:v>
                </c:pt>
                <c:pt idx="1060">
                  <c:v>2.6624782716483386E-2</c:v>
                </c:pt>
                <c:pt idx="1061">
                  <c:v>2.6631862954585861E-2</c:v>
                </c:pt>
                <c:pt idx="1062">
                  <c:v>2.6637928803254773E-2</c:v>
                </c:pt>
                <c:pt idx="1063">
                  <c:v>2.6643873916063487E-2</c:v>
                </c:pt>
                <c:pt idx="1064">
                  <c:v>2.6649698293174096E-2</c:v>
                </c:pt>
                <c:pt idx="1065">
                  <c:v>2.6655401934424505E-2</c:v>
                </c:pt>
                <c:pt idx="1066">
                  <c:v>2.6660984839895763E-2</c:v>
                </c:pt>
                <c:pt idx="1067">
                  <c:v>2.6666447009587868E-2</c:v>
                </c:pt>
                <c:pt idx="1068">
                  <c:v>2.6671788443500821E-2</c:v>
                </c:pt>
                <c:pt idx="1069">
                  <c:v>2.6677009141634622E-2</c:v>
                </c:pt>
                <c:pt idx="1070">
                  <c:v>2.6682109103989271E-2</c:v>
                </c:pt>
                <c:pt idx="1071">
                  <c:v>2.6687088330402675E-2</c:v>
                </c:pt>
                <c:pt idx="1072">
                  <c:v>2.6691946821036927E-2</c:v>
                </c:pt>
                <c:pt idx="1073">
                  <c:v>2.6696684575810981E-2</c:v>
                </c:pt>
                <c:pt idx="1074">
                  <c:v>2.6701301594805882E-2</c:v>
                </c:pt>
                <c:pt idx="1075">
                  <c:v>2.6705797878021631E-2</c:v>
                </c:pt>
                <c:pt idx="1076">
                  <c:v>2.6710173425296135E-2</c:v>
                </c:pt>
                <c:pt idx="1077">
                  <c:v>2.6714428236791488E-2</c:v>
                </c:pt>
                <c:pt idx="1078">
                  <c:v>2.6718562312426641E-2</c:v>
                </c:pt>
                <c:pt idx="1079">
                  <c:v>2.6722575652201597E-2</c:v>
                </c:pt>
                <c:pt idx="1080">
                  <c:v>2.6726468256116354E-2</c:v>
                </c:pt>
                <c:pt idx="1081">
                  <c:v>2.6730240124170912E-2</c:v>
                </c:pt>
                <c:pt idx="1082">
                  <c:v>2.6733891256365272E-2</c:v>
                </c:pt>
                <c:pt idx="1083">
                  <c:v>2.6737421652699433E-2</c:v>
                </c:pt>
                <c:pt idx="1084">
                  <c:v>2.6740831313173397E-2</c:v>
                </c:pt>
                <c:pt idx="1085">
                  <c:v>2.6744120237706115E-2</c:v>
                </c:pt>
                <c:pt idx="1086">
                  <c:v>2.6747288426459681E-2</c:v>
                </c:pt>
                <c:pt idx="1087">
                  <c:v>2.6750335879272003E-2</c:v>
                </c:pt>
                <c:pt idx="1088">
                  <c:v>2.6753262596224126E-2</c:v>
                </c:pt>
                <c:pt idx="1089">
                  <c:v>2.6756068577235004E-2</c:v>
                </c:pt>
                <c:pt idx="1090">
                  <c:v>2.6758753822547776E-2</c:v>
                </c:pt>
                <c:pt idx="1091">
                  <c:v>2.6761318331676165E-2</c:v>
                </c:pt>
                <c:pt idx="1092">
                  <c:v>2.6763762105106448E-2</c:v>
                </c:pt>
                <c:pt idx="1093">
                  <c:v>2.6766085142595486E-2</c:v>
                </c:pt>
                <c:pt idx="1094">
                  <c:v>2.6768287444224326E-2</c:v>
                </c:pt>
                <c:pt idx="1095">
                  <c:v>2.6770369009911921E-2</c:v>
                </c:pt>
                <c:pt idx="1096">
                  <c:v>2.6772329839658271E-2</c:v>
                </c:pt>
                <c:pt idx="1097">
                  <c:v>2.6774169933544423E-2</c:v>
                </c:pt>
                <c:pt idx="1098">
                  <c:v>2.6775889291570376E-2</c:v>
                </c:pt>
                <c:pt idx="1099">
                  <c:v>2.6777487913574038E-2</c:v>
                </c:pt>
                <c:pt idx="1100">
                  <c:v>2.6778965799717502E-2</c:v>
                </c:pt>
                <c:pt idx="1101">
                  <c:v>2.6780322950000768E-2</c:v>
                </c:pt>
                <c:pt idx="1102">
                  <c:v>2.6781559364342788E-2</c:v>
                </c:pt>
                <c:pt idx="1103">
                  <c:v>2.6782675042662518E-2</c:v>
                </c:pt>
                <c:pt idx="1104">
                  <c:v>2.6783669985284142E-2</c:v>
                </c:pt>
                <c:pt idx="1105">
                  <c:v>2.6784544191883475E-2</c:v>
                </c:pt>
                <c:pt idx="1106">
                  <c:v>2.6785297662541563E-2</c:v>
                </c:pt>
                <c:pt idx="1107">
                  <c:v>2.6785930397258406E-2</c:v>
                </c:pt>
                <c:pt idx="1108">
                  <c:v>2.6786442396115051E-2</c:v>
                </c:pt>
                <c:pt idx="1109">
                  <c:v>2.6786833659030451E-2</c:v>
                </c:pt>
                <c:pt idx="1110">
                  <c:v>2.6787104186004607E-2</c:v>
                </c:pt>
                <c:pt idx="1111">
                  <c:v>2.6787253977037517E-2</c:v>
                </c:pt>
                <c:pt idx="1112">
                  <c:v>2.678728303221023E-2</c:v>
                </c:pt>
                <c:pt idx="1113">
                  <c:v>2.6787191351441697E-2</c:v>
                </c:pt>
                <c:pt idx="1114">
                  <c:v>2.678697893473192E-2</c:v>
                </c:pt>
                <c:pt idx="1115">
                  <c:v>2.6786645782161944E-2</c:v>
                </c:pt>
                <c:pt idx="1116">
                  <c:v>2.6786191893650724E-2</c:v>
                </c:pt>
                <c:pt idx="1117">
                  <c:v>2.6785617269198259E-2</c:v>
                </c:pt>
                <c:pt idx="1118">
                  <c:v>2.6784921908804549E-2</c:v>
                </c:pt>
                <c:pt idx="1119">
                  <c:v>2.6784105812469594E-2</c:v>
                </c:pt>
                <c:pt idx="1120">
                  <c:v>2.6783168980355487E-2</c:v>
                </c:pt>
                <c:pt idx="1121">
                  <c:v>2.678211141221909E-2</c:v>
                </c:pt>
                <c:pt idx="1122">
                  <c:v>2.6780933108222493E-2</c:v>
                </c:pt>
                <c:pt idx="1123">
                  <c:v>2.6779634068284652E-2</c:v>
                </c:pt>
                <c:pt idx="1124">
                  <c:v>2.6778214292405567E-2</c:v>
                </c:pt>
                <c:pt idx="1125">
                  <c:v>2.6776673780585236E-2</c:v>
                </c:pt>
                <c:pt idx="1126">
                  <c:v>2.6775012532904707E-2</c:v>
                </c:pt>
                <c:pt idx="1127">
                  <c:v>2.677323054936398E-2</c:v>
                </c:pt>
                <c:pt idx="1128">
                  <c:v>2.6771327829882008E-2</c:v>
                </c:pt>
                <c:pt idx="1129">
                  <c:v>2.6769304374539837E-2</c:v>
                </c:pt>
                <c:pt idx="1130">
                  <c:v>2.6767160183175376E-2</c:v>
                </c:pt>
                <c:pt idx="1131">
                  <c:v>2.6764895256031762E-2</c:v>
                </c:pt>
                <c:pt idx="1132">
                  <c:v>2.6762509592865857E-2</c:v>
                </c:pt>
                <c:pt idx="1133">
                  <c:v>2.6760003193920801E-2</c:v>
                </c:pt>
                <c:pt idx="1134">
                  <c:v>2.6757376059034499E-2</c:v>
                </c:pt>
                <c:pt idx="1135">
                  <c:v>2.6754628188287999E-2</c:v>
                </c:pt>
                <c:pt idx="1136">
                  <c:v>2.6751759581600254E-2</c:v>
                </c:pt>
                <c:pt idx="1137">
                  <c:v>2.6748770239133357E-2</c:v>
                </c:pt>
                <c:pt idx="1138">
                  <c:v>2.6745660160644169E-2</c:v>
                </c:pt>
                <c:pt idx="1139">
                  <c:v>2.6742429346294783E-2</c:v>
                </c:pt>
                <c:pt idx="1140">
                  <c:v>2.6739077796166244E-2</c:v>
                </c:pt>
                <c:pt idx="1141">
                  <c:v>2.6735605510096461E-2</c:v>
                </c:pt>
                <c:pt idx="1142">
                  <c:v>2.6732012488166479E-2</c:v>
                </c:pt>
                <c:pt idx="1143">
                  <c:v>2.6728298730457345E-2</c:v>
                </c:pt>
                <c:pt idx="1144">
                  <c:v>2.6724464236806966E-2</c:v>
                </c:pt>
                <c:pt idx="1145">
                  <c:v>2.6720509007215343E-2</c:v>
                </c:pt>
                <c:pt idx="1146">
                  <c:v>2.6716433041925614E-2</c:v>
                </c:pt>
                <c:pt idx="1147">
                  <c:v>2.6712236340694639E-2</c:v>
                </c:pt>
                <c:pt idx="1148">
                  <c:v>2.6707918903603467E-2</c:v>
                </c:pt>
                <c:pt idx="1149">
                  <c:v>2.6703480730733142E-2</c:v>
                </c:pt>
                <c:pt idx="1150">
                  <c:v>2.6698921822002619E-2</c:v>
                </c:pt>
                <c:pt idx="1151">
                  <c:v>2.6694242177492944E-2</c:v>
                </c:pt>
                <c:pt idx="1152">
                  <c:v>2.6689441797042024E-2</c:v>
                </c:pt>
                <c:pt idx="1153">
                  <c:v>2.6684520680811952E-2</c:v>
                </c:pt>
                <c:pt idx="1154">
                  <c:v>2.6679478828883774E-2</c:v>
                </c:pt>
                <c:pt idx="1155">
                  <c:v>2.6674316241014351E-2</c:v>
                </c:pt>
                <c:pt idx="1156">
                  <c:v>2.6669032917365776E-2</c:v>
                </c:pt>
                <c:pt idx="1157">
                  <c:v>2.6663628857857002E-2</c:v>
                </c:pt>
                <c:pt idx="1158">
                  <c:v>2.6658104062650123E-2</c:v>
                </c:pt>
                <c:pt idx="1159">
                  <c:v>2.6652458531583045E-2</c:v>
                </c:pt>
                <c:pt idx="1160">
                  <c:v>2.6646692264817862E-2</c:v>
                </c:pt>
                <c:pt idx="1161">
                  <c:v>2.6640805262111433E-2</c:v>
                </c:pt>
                <c:pt idx="1162">
                  <c:v>2.6634797523787945E-2</c:v>
                </c:pt>
                <c:pt idx="1163">
                  <c:v>2.6628669049685305E-2</c:v>
                </c:pt>
                <c:pt idx="1164">
                  <c:v>2.6622419839722467E-2</c:v>
                </c:pt>
                <c:pt idx="1165">
                  <c:v>2.661513004576288E-2</c:v>
                </c:pt>
                <c:pt idx="1166">
                  <c:v>2.6608622116458536E-2</c:v>
                </c:pt>
                <c:pt idx="1167">
                  <c:v>2.6601993451293993E-2</c:v>
                </c:pt>
                <c:pt idx="1168">
                  <c:v>2.6595244050431344E-2</c:v>
                </c:pt>
                <c:pt idx="1169">
                  <c:v>2.6588373913789543E-2</c:v>
                </c:pt>
                <c:pt idx="1170">
                  <c:v>2.6581383041530682E-2</c:v>
                </c:pt>
                <c:pt idx="1171">
                  <c:v>2.6574271433492669E-2</c:v>
                </c:pt>
                <c:pt idx="1172">
                  <c:v>2.6567039089675504E-2</c:v>
                </c:pt>
                <c:pt idx="1173">
                  <c:v>2.6559686010322325E-2</c:v>
                </c:pt>
                <c:pt idx="1174">
                  <c:v>2.6552212195189995E-2</c:v>
                </c:pt>
                <c:pt idx="1175">
                  <c:v>2.6544617644359558E-2</c:v>
                </c:pt>
                <c:pt idx="1176">
                  <c:v>2.6536902357912062E-2</c:v>
                </c:pt>
                <c:pt idx="1177">
                  <c:v>2.6529066335685414E-2</c:v>
                </c:pt>
                <c:pt idx="1178">
                  <c:v>2.6521109577841706E-2</c:v>
                </c:pt>
                <c:pt idx="1179">
                  <c:v>2.6513032084380939E-2</c:v>
                </c:pt>
                <c:pt idx="1180">
                  <c:v>2.6504833855222065E-2</c:v>
                </c:pt>
                <c:pt idx="1181">
                  <c:v>2.649795991848225E-2</c:v>
                </c:pt>
                <c:pt idx="1182">
                  <c:v>2.648807519005314E-2</c:v>
                </c:pt>
                <c:pt idx="1183">
                  <c:v>2.6479514754043088E-2</c:v>
                </c:pt>
                <c:pt idx="1184">
                  <c:v>2.6470833582334929E-2</c:v>
                </c:pt>
                <c:pt idx="1185">
                  <c:v>2.6462031675090758E-2</c:v>
                </c:pt>
                <c:pt idx="1186">
                  <c:v>2.6453109032229527E-2</c:v>
                </c:pt>
                <c:pt idx="1187">
                  <c:v>2.6444065653832283E-2</c:v>
                </c:pt>
                <c:pt idx="1188">
                  <c:v>2.6434901539736932E-2</c:v>
                </c:pt>
                <c:pt idx="1189">
                  <c:v>2.6425616690186615E-2</c:v>
                </c:pt>
                <c:pt idx="1190">
                  <c:v>2.6416211105100285E-2</c:v>
                </c:pt>
                <c:pt idx="1191">
                  <c:v>2.6406693237686074E-2</c:v>
                </c:pt>
                <c:pt idx="1192">
                  <c:v>2.6397158299817924E-2</c:v>
                </c:pt>
                <c:pt idx="1193">
                  <c:v>2.6387633431058655E-2</c:v>
                </c:pt>
                <c:pt idx="1194">
                  <c:v>2.6378118631570358E-2</c:v>
                </c:pt>
                <c:pt idx="1195">
                  <c:v>2.636861390119094E-2</c:v>
                </c:pt>
                <c:pt idx="1196">
                  <c:v>2.6359119240082496E-2</c:v>
                </c:pt>
                <c:pt idx="1197">
                  <c:v>2.6349634648082931E-2</c:v>
                </c:pt>
                <c:pt idx="1198">
                  <c:v>2.6340160125354339E-2</c:v>
                </c:pt>
                <c:pt idx="1199">
                  <c:v>2.6330695671734627E-2</c:v>
                </c:pt>
                <c:pt idx="1200">
                  <c:v>2.6321241287385888E-2</c:v>
                </c:pt>
                <c:pt idx="1201">
                  <c:v>2.6311796972064982E-2</c:v>
                </c:pt>
                <c:pt idx="1202">
                  <c:v>2.6302362726015049E-2</c:v>
                </c:pt>
                <c:pt idx="1203">
                  <c:v>2.6292938549155043E-2</c:v>
                </c:pt>
                <c:pt idx="1204">
                  <c:v>2.6283524441484962E-2</c:v>
                </c:pt>
                <c:pt idx="1205">
                  <c:v>2.6274120403004808E-2</c:v>
                </c:pt>
                <c:pt idx="1206">
                  <c:v>2.626472643371458E-2</c:v>
                </c:pt>
                <c:pt idx="1207">
                  <c:v>2.6255342533533232E-2</c:v>
                </c:pt>
                <c:pt idx="1208">
                  <c:v>2.6245968702622857E-2</c:v>
                </c:pt>
                <c:pt idx="1209">
                  <c:v>2.6236604940740316E-2</c:v>
                </c:pt>
                <c:pt idx="1210">
                  <c:v>2.6227251248128747E-2</c:v>
                </c:pt>
                <c:pt idx="1211">
                  <c:v>2.6217907624707104E-2</c:v>
                </c:pt>
                <c:pt idx="1212">
                  <c:v>2.6208574070394342E-2</c:v>
                </c:pt>
                <c:pt idx="1213">
                  <c:v>2.6199250585271505E-2</c:v>
                </c:pt>
                <c:pt idx="1214">
                  <c:v>2.6189937169419641E-2</c:v>
                </c:pt>
                <c:pt idx="1215">
                  <c:v>2.6180633822595611E-2</c:v>
                </c:pt>
                <c:pt idx="1216">
                  <c:v>2.6171340545042554E-2</c:v>
                </c:pt>
                <c:pt idx="1217">
                  <c:v>2.6161281788582201E-2</c:v>
                </c:pt>
                <c:pt idx="1218">
                  <c:v>2.6152010197636098E-2</c:v>
                </c:pt>
                <c:pt idx="1219">
                  <c:v>2.6142748677771003E-2</c:v>
                </c:pt>
                <c:pt idx="1220">
                  <c:v>2.6133497229040941E-2</c:v>
                </c:pt>
                <c:pt idx="1221">
                  <c:v>2.6124255851310844E-2</c:v>
                </c:pt>
                <c:pt idx="1222">
                  <c:v>2.6115024544688763E-2</c:v>
                </c:pt>
                <c:pt idx="1223">
                  <c:v>2.6105803309147694E-2</c:v>
                </c:pt>
                <c:pt idx="1224">
                  <c:v>2.6096592144660612E-2</c:v>
                </c:pt>
                <c:pt idx="1225">
                  <c:v>2.608739105122752E-2</c:v>
                </c:pt>
                <c:pt idx="1226">
                  <c:v>2.6078200028902453E-2</c:v>
                </c:pt>
                <c:pt idx="1227">
                  <c:v>2.6069019077604359E-2</c:v>
                </c:pt>
                <c:pt idx="1228">
                  <c:v>2.6059848197387273E-2</c:v>
                </c:pt>
                <c:pt idx="1229">
                  <c:v>2.6050687388224174E-2</c:v>
                </c:pt>
                <c:pt idx="1230">
                  <c:v>2.6041536650142087E-2</c:v>
                </c:pt>
                <c:pt idx="1231">
                  <c:v>2.6032395983086969E-2</c:v>
                </c:pt>
                <c:pt idx="1232">
                  <c:v>2.6017500696049467E-2</c:v>
                </c:pt>
                <c:pt idx="1233">
                  <c:v>2.6008385786528976E-2</c:v>
                </c:pt>
                <c:pt idx="1234">
                  <c:v>2.5999280946117365E-2</c:v>
                </c:pt>
                <c:pt idx="1235">
                  <c:v>2.5990186174976726E-2</c:v>
                </c:pt>
                <c:pt idx="1236">
                  <c:v>2.5981101472944967E-2</c:v>
                </c:pt>
                <c:pt idx="1237">
                  <c:v>2.5972026839941043E-2</c:v>
                </c:pt>
                <c:pt idx="1238">
                  <c:v>2.596296227620809E-2</c:v>
                </c:pt>
                <c:pt idx="1239">
                  <c:v>2.5953907781584018E-2</c:v>
                </c:pt>
                <c:pt idx="1240">
                  <c:v>2.5944863356149872E-2</c:v>
                </c:pt>
                <c:pt idx="1241">
                  <c:v>2.5935828999824606E-2</c:v>
                </c:pt>
                <c:pt idx="1242">
                  <c:v>2.5926804712689266E-2</c:v>
                </c:pt>
                <c:pt idx="1243">
                  <c:v>2.5917790494743853E-2</c:v>
                </c:pt>
                <c:pt idx="1244">
                  <c:v>2.590878634590732E-2</c:v>
                </c:pt>
                <c:pt idx="1245">
                  <c:v>2.5899792266179666E-2</c:v>
                </c:pt>
                <c:pt idx="1246">
                  <c:v>2.5890808255641939E-2</c:v>
                </c:pt>
                <c:pt idx="1247">
                  <c:v>2.5881834314294139E-2</c:v>
                </c:pt>
                <c:pt idx="1248">
                  <c:v>2.5872870441974172E-2</c:v>
                </c:pt>
                <c:pt idx="1249">
                  <c:v>2.5863916638844131E-2</c:v>
                </c:pt>
                <c:pt idx="1250">
                  <c:v>2.5854972904904017E-2</c:v>
                </c:pt>
                <c:pt idx="1251">
                  <c:v>2.5846039240153829E-2</c:v>
                </c:pt>
                <c:pt idx="1252">
                  <c:v>2.5837115644431474E-2</c:v>
                </c:pt>
                <c:pt idx="1253">
                  <c:v>2.5828202117899046E-2</c:v>
                </c:pt>
                <c:pt idx="1254">
                  <c:v>2.5819298660475498E-2</c:v>
                </c:pt>
                <c:pt idx="1255">
                  <c:v>2.5810405272322923E-2</c:v>
                </c:pt>
                <c:pt idx="1256">
                  <c:v>2.5801521953117135E-2</c:v>
                </c:pt>
                <c:pt idx="1257">
                  <c:v>2.5792648703182319E-2</c:v>
                </c:pt>
                <c:pt idx="1258">
                  <c:v>2.5783785522356384E-2</c:v>
                </c:pt>
                <c:pt idx="1259">
                  <c:v>2.5774932410720375E-2</c:v>
                </c:pt>
                <c:pt idx="1260">
                  <c:v>2.5766089368112199E-2</c:v>
                </c:pt>
                <c:pt idx="1261">
                  <c:v>2.575725639469395E-2</c:v>
                </c:pt>
                <c:pt idx="1262">
                  <c:v>2.5748433490384581E-2</c:v>
                </c:pt>
                <c:pt idx="1263">
                  <c:v>2.5739620655346185E-2</c:v>
                </c:pt>
                <c:pt idx="1264">
                  <c:v>2.5730817889254576E-2</c:v>
                </c:pt>
                <c:pt idx="1265">
                  <c:v>2.5722025192433939E-2</c:v>
                </c:pt>
                <c:pt idx="1266">
                  <c:v>2.5713242564641137E-2</c:v>
                </c:pt>
                <c:pt idx="1267">
                  <c:v>2.570447000603826E-2</c:v>
                </c:pt>
                <c:pt idx="1268">
                  <c:v>2.5695707516544264E-2</c:v>
                </c:pt>
                <c:pt idx="1269">
                  <c:v>2.5686955096240194E-2</c:v>
                </c:pt>
                <c:pt idx="1270">
                  <c:v>2.5678212744963957E-2</c:v>
                </c:pt>
                <c:pt idx="1271">
                  <c:v>2.5669480462958694E-2</c:v>
                </c:pt>
                <c:pt idx="1272">
                  <c:v>2.5660758249981264E-2</c:v>
                </c:pt>
                <c:pt idx="1273">
                  <c:v>2.5652046106112714E-2</c:v>
                </c:pt>
                <c:pt idx="1274">
                  <c:v>2.5643344031515136E-2</c:v>
                </c:pt>
                <c:pt idx="1275">
                  <c:v>2.5634652025864346E-2</c:v>
                </c:pt>
                <c:pt idx="1276">
                  <c:v>2.5625970089403483E-2</c:v>
                </c:pt>
                <c:pt idx="1277">
                  <c:v>2.5617298222051499E-2</c:v>
                </c:pt>
                <c:pt idx="1278">
                  <c:v>2.5608636423889442E-2</c:v>
                </c:pt>
                <c:pt idx="1279">
                  <c:v>2.5599984694836264E-2</c:v>
                </c:pt>
                <c:pt idx="1280">
                  <c:v>2.5591343034810921E-2</c:v>
                </c:pt>
                <c:pt idx="1281">
                  <c:v>2.558271144405655E-2</c:v>
                </c:pt>
                <c:pt idx="1282">
                  <c:v>2.5574089922330012E-2</c:v>
                </c:pt>
                <c:pt idx="1283">
                  <c:v>2.5565478469793401E-2</c:v>
                </c:pt>
                <c:pt idx="1284">
                  <c:v>2.5556877086284624E-2</c:v>
                </c:pt>
                <c:pt idx="1285">
                  <c:v>2.5548285771965773E-2</c:v>
                </c:pt>
                <c:pt idx="1286">
                  <c:v>2.5539704526755802E-2</c:v>
                </c:pt>
                <c:pt idx="1287">
                  <c:v>2.5531133350573665E-2</c:v>
                </c:pt>
                <c:pt idx="1288">
                  <c:v>2.5522572243581454E-2</c:v>
                </c:pt>
                <c:pt idx="1289">
                  <c:v>2.5514021205779169E-2</c:v>
                </c:pt>
                <c:pt idx="1290">
                  <c:v>2.5505480237004718E-2</c:v>
                </c:pt>
                <c:pt idx="1291">
                  <c:v>2.5496949337339148E-2</c:v>
                </c:pt>
                <c:pt idx="1292">
                  <c:v>2.5488428506863503E-2</c:v>
                </c:pt>
                <c:pt idx="1293">
                  <c:v>2.5479917745415692E-2</c:v>
                </c:pt>
                <c:pt idx="1294">
                  <c:v>2.5471417053157808E-2</c:v>
                </c:pt>
                <c:pt idx="1295">
                  <c:v>2.5462926429927757E-2</c:v>
                </c:pt>
                <c:pt idx="1296">
                  <c:v>2.5454445875806586E-2</c:v>
                </c:pt>
                <c:pt idx="1297">
                  <c:v>2.5445975390875342E-2</c:v>
                </c:pt>
                <c:pt idx="1298">
                  <c:v>2.5437514974971931E-2</c:v>
                </c:pt>
                <c:pt idx="1299">
                  <c:v>2.5429064628258446E-2</c:v>
                </c:pt>
                <c:pt idx="1300">
                  <c:v>2.5420624350572796E-2</c:v>
                </c:pt>
                <c:pt idx="1301">
                  <c:v>2.5412194142077071E-2</c:v>
                </c:pt>
                <c:pt idx="1302">
                  <c:v>2.5403774002690227E-2</c:v>
                </c:pt>
                <c:pt idx="1303">
                  <c:v>2.5395363932331216E-2</c:v>
                </c:pt>
                <c:pt idx="1304">
                  <c:v>2.5386963931162132E-2</c:v>
                </c:pt>
                <c:pt idx="1305">
                  <c:v>2.5378573999020881E-2</c:v>
                </c:pt>
                <c:pt idx="1306">
                  <c:v>2.5370194135988511E-2</c:v>
                </c:pt>
                <c:pt idx="1307">
                  <c:v>2.5361824342146067E-2</c:v>
                </c:pt>
                <c:pt idx="1308">
                  <c:v>2.5353464617412502E-2</c:v>
                </c:pt>
                <c:pt idx="1309">
                  <c:v>2.5345114961706772E-2</c:v>
                </c:pt>
                <c:pt idx="1310">
                  <c:v>2.5336775375109921E-2</c:v>
                </c:pt>
                <c:pt idx="1311">
                  <c:v>2.5328445857621951E-2</c:v>
                </c:pt>
                <c:pt idx="1312">
                  <c:v>2.532012640924286E-2</c:v>
                </c:pt>
                <c:pt idx="1313">
                  <c:v>2.531181702997265E-2</c:v>
                </c:pt>
                <c:pt idx="1314">
                  <c:v>2.5303517719811319E-2</c:v>
                </c:pt>
                <c:pt idx="1315">
                  <c:v>2.5295228478677823E-2</c:v>
                </c:pt>
                <c:pt idx="1316">
                  <c:v>2.5286949306653206E-2</c:v>
                </c:pt>
                <c:pt idx="1317">
                  <c:v>2.5278680203818515E-2</c:v>
                </c:pt>
                <c:pt idx="1318">
                  <c:v>2.5270421170011659E-2</c:v>
                </c:pt>
                <c:pt idx="1319">
                  <c:v>2.5262172205313682E-2</c:v>
                </c:pt>
                <c:pt idx="1320">
                  <c:v>2.5253933309724585E-2</c:v>
                </c:pt>
                <c:pt idx="1321">
                  <c:v>2.5244529758494672E-2</c:v>
                </c:pt>
                <c:pt idx="1322">
                  <c:v>2.5236312439613773E-2</c:v>
                </c:pt>
                <c:pt idx="1323">
                  <c:v>2.5228105189760708E-2</c:v>
                </c:pt>
                <c:pt idx="1324">
                  <c:v>2.5219908008935477E-2</c:v>
                </c:pt>
                <c:pt idx="1325">
                  <c:v>2.5211720897138079E-2</c:v>
                </c:pt>
                <c:pt idx="1326">
                  <c:v>2.52035438546927E-2</c:v>
                </c:pt>
                <c:pt idx="1327">
                  <c:v>2.5195376881113063E-2</c:v>
                </c:pt>
                <c:pt idx="1328">
                  <c:v>2.5187219976723352E-2</c:v>
                </c:pt>
                <c:pt idx="1329">
                  <c:v>2.5179073141361474E-2</c:v>
                </c:pt>
                <c:pt idx="1330">
                  <c:v>2.5170936375108477E-2</c:v>
                </c:pt>
                <c:pt idx="1331">
                  <c:v>2.516280967796436E-2</c:v>
                </c:pt>
                <c:pt idx="1332">
                  <c:v>2.5154693049848076E-2</c:v>
                </c:pt>
                <c:pt idx="1333">
                  <c:v>2.5146586490921718E-2</c:v>
                </c:pt>
                <c:pt idx="1334">
                  <c:v>2.5138490000942149E-2</c:v>
                </c:pt>
                <c:pt idx="1335">
                  <c:v>2.5130403580233551E-2</c:v>
                </c:pt>
                <c:pt idx="1336">
                  <c:v>2.5122327228471741E-2</c:v>
                </c:pt>
                <c:pt idx="1337">
                  <c:v>2.5114260945899858E-2</c:v>
                </c:pt>
                <c:pt idx="1338">
                  <c:v>2.5106204732193715E-2</c:v>
                </c:pt>
                <c:pt idx="1339">
                  <c:v>2.5098158587758546E-2</c:v>
                </c:pt>
                <c:pt idx="1340">
                  <c:v>2.5090122512351209E-2</c:v>
                </c:pt>
                <c:pt idx="1341">
                  <c:v>2.5082096506052753E-2</c:v>
                </c:pt>
                <c:pt idx="1342">
                  <c:v>2.5074080568863177E-2</c:v>
                </c:pt>
                <c:pt idx="1343">
                  <c:v>2.5066074700701435E-2</c:v>
                </c:pt>
                <c:pt idx="1344">
                  <c:v>2.5058078901648573E-2</c:v>
                </c:pt>
                <c:pt idx="1345">
                  <c:v>2.5050093171542498E-2</c:v>
                </c:pt>
                <c:pt idx="1346">
                  <c:v>2.5042117510707396E-2</c:v>
                </c:pt>
                <c:pt idx="1347">
                  <c:v>2.5034151918819081E-2</c:v>
                </c:pt>
                <c:pt idx="1348">
                  <c:v>2.5026196396039646E-2</c:v>
                </c:pt>
                <c:pt idx="1349">
                  <c:v>2.5018250942369091E-2</c:v>
                </c:pt>
                <c:pt idx="1350">
                  <c:v>2.501031555772637E-2</c:v>
                </c:pt>
                <c:pt idx="1351">
                  <c:v>2.5002390242273576E-2</c:v>
                </c:pt>
                <c:pt idx="1352">
                  <c:v>2.4994474995686522E-2</c:v>
                </c:pt>
                <c:pt idx="1353">
                  <c:v>2.4986569818370441E-2</c:v>
                </c:pt>
                <c:pt idx="1354">
                  <c:v>2.4978674710001147E-2</c:v>
                </c:pt>
                <c:pt idx="1355">
                  <c:v>2.497078967082178E-2</c:v>
                </c:pt>
                <c:pt idx="1356">
                  <c:v>2.49629147005892E-2</c:v>
                </c:pt>
                <c:pt idx="1357">
                  <c:v>2.4955049799465501E-2</c:v>
                </c:pt>
                <c:pt idx="1358">
                  <c:v>2.4947194967369635E-2</c:v>
                </c:pt>
                <c:pt idx="1359">
                  <c:v>2.4939350204382649E-2</c:v>
                </c:pt>
                <c:pt idx="1360">
                  <c:v>2.4931515510585589E-2</c:v>
                </c:pt>
                <c:pt idx="1361">
                  <c:v>2.4923690885735317E-2</c:v>
                </c:pt>
                <c:pt idx="1362">
                  <c:v>2.4915876329912878E-2</c:v>
                </c:pt>
                <c:pt idx="1363">
                  <c:v>2.4908071843280366E-2</c:v>
                </c:pt>
                <c:pt idx="1364">
                  <c:v>2.4900277425675688E-2</c:v>
                </c:pt>
                <c:pt idx="1365">
                  <c:v>2.4892493077098843E-2</c:v>
                </c:pt>
                <c:pt idx="1366">
                  <c:v>2.4884718797549832E-2</c:v>
                </c:pt>
                <c:pt idx="1367">
                  <c:v>2.4876954587109701E-2</c:v>
                </c:pt>
                <c:pt idx="1368">
                  <c:v>2.486920044577845E-2</c:v>
                </c:pt>
                <c:pt idx="1369">
                  <c:v>2.4861456373393986E-2</c:v>
                </c:pt>
                <c:pt idx="1370">
                  <c:v>2.4853722370118403E-2</c:v>
                </c:pt>
                <c:pt idx="1371">
                  <c:v>2.4845998435951699E-2</c:v>
                </c:pt>
                <c:pt idx="1372">
                  <c:v>2.483828457081283E-2</c:v>
                </c:pt>
                <c:pt idx="1373">
                  <c:v>2.4830580774863886E-2</c:v>
                </c:pt>
                <c:pt idx="1374">
                  <c:v>2.4822887047780684E-2</c:v>
                </c:pt>
                <c:pt idx="1375">
                  <c:v>2.4815203389887408E-2</c:v>
                </c:pt>
                <c:pt idx="1376">
                  <c:v>2.480752980094092E-2</c:v>
                </c:pt>
                <c:pt idx="1377">
                  <c:v>2.4799866281103311E-2</c:v>
                </c:pt>
                <c:pt idx="1378">
                  <c:v>2.4792212830293536E-2</c:v>
                </c:pt>
                <c:pt idx="1379">
                  <c:v>2.4784569448592642E-2</c:v>
                </c:pt>
                <c:pt idx="1380">
                  <c:v>2.4776936135919581E-2</c:v>
                </c:pt>
                <c:pt idx="1381">
                  <c:v>2.4769312892274353E-2</c:v>
                </c:pt>
                <c:pt idx="1382">
                  <c:v>2.4761699717819052E-2</c:v>
                </c:pt>
                <c:pt idx="1383">
                  <c:v>2.4754096612229493E-2</c:v>
                </c:pt>
                <c:pt idx="1384">
                  <c:v>2.4746503575829859E-2</c:v>
                </c:pt>
                <c:pt idx="1385">
                  <c:v>2.4738920608377013E-2</c:v>
                </c:pt>
                <c:pt idx="1386">
                  <c:v>2.4731347710033047E-2</c:v>
                </c:pt>
                <c:pt idx="1387">
                  <c:v>2.4723784880797961E-2</c:v>
                </c:pt>
                <c:pt idx="1388">
                  <c:v>2.4716232120428616E-2</c:v>
                </c:pt>
                <c:pt idx="1389">
                  <c:v>2.4708689429249198E-2</c:v>
                </c:pt>
                <c:pt idx="1390">
                  <c:v>2.4701156807097613E-2</c:v>
                </c:pt>
                <c:pt idx="1391">
                  <c:v>2.4693634254135954E-2</c:v>
                </c:pt>
                <c:pt idx="1392">
                  <c:v>2.4686121770040037E-2</c:v>
                </c:pt>
                <c:pt idx="1393">
                  <c:v>2.4678619355053E-2</c:v>
                </c:pt>
                <c:pt idx="1394">
                  <c:v>2.4671127009093796E-2</c:v>
                </c:pt>
                <c:pt idx="1395">
                  <c:v>2.4663644732162426E-2</c:v>
                </c:pt>
                <c:pt idx="1396">
                  <c:v>2.4656172524339937E-2</c:v>
                </c:pt>
                <c:pt idx="1397">
                  <c:v>2.4648710385464234E-2</c:v>
                </c:pt>
                <c:pt idx="1398">
                  <c:v>2.4641258315697412E-2</c:v>
                </c:pt>
                <c:pt idx="1399">
                  <c:v>2.463381631503947E-2</c:v>
                </c:pt>
                <c:pt idx="1400">
                  <c:v>2.4626384383328315E-2</c:v>
                </c:pt>
                <c:pt idx="1401">
                  <c:v>2.4618962520644994E-2</c:v>
                </c:pt>
                <c:pt idx="1402">
                  <c:v>2.4611550727151599E-2</c:v>
                </c:pt>
                <c:pt idx="1403">
                  <c:v>2.4604149002442899E-2</c:v>
                </c:pt>
                <c:pt idx="1404">
                  <c:v>2.4596757347005171E-2</c:v>
                </c:pt>
                <c:pt idx="1405">
                  <c:v>2.4589375760514232E-2</c:v>
                </c:pt>
                <c:pt idx="1406">
                  <c:v>2.4582004243051125E-2</c:v>
                </c:pt>
                <c:pt idx="1407">
                  <c:v>2.4574642794696899E-2</c:v>
                </c:pt>
                <c:pt idx="1408">
                  <c:v>2.4567291415289461E-2</c:v>
                </c:pt>
                <c:pt idx="1409">
                  <c:v>2.4559950105071948E-2</c:v>
                </c:pt>
                <c:pt idx="1410">
                  <c:v>2.4552618863720177E-2</c:v>
                </c:pt>
                <c:pt idx="1411">
                  <c:v>2.4545297691477286E-2</c:v>
                </c:pt>
                <c:pt idx="1412">
                  <c:v>2.4537986588262228E-2</c:v>
                </c:pt>
                <c:pt idx="1413">
                  <c:v>2.4530685554075005E-2</c:v>
                </c:pt>
                <c:pt idx="1414">
                  <c:v>2.4523394588915615E-2</c:v>
                </c:pt>
                <c:pt idx="1415">
                  <c:v>2.4516113692784058E-2</c:v>
                </c:pt>
                <c:pt idx="1416">
                  <c:v>2.4508842865680336E-2</c:v>
                </c:pt>
                <c:pt idx="1417">
                  <c:v>2.4501582107685493E-2</c:v>
                </c:pt>
                <c:pt idx="1418">
                  <c:v>2.4494331418718485E-2</c:v>
                </c:pt>
                <c:pt idx="1419">
                  <c:v>2.4487090798698263E-2</c:v>
                </c:pt>
                <c:pt idx="1420">
                  <c:v>2.4479860247786922E-2</c:v>
                </c:pt>
                <c:pt idx="1421">
                  <c:v>2.4472639765822368E-2</c:v>
                </c:pt>
                <c:pt idx="1422">
                  <c:v>2.4465429352966694E-2</c:v>
                </c:pt>
                <c:pt idx="1423">
                  <c:v>2.4458229009138854E-2</c:v>
                </c:pt>
                <c:pt idx="1424">
                  <c:v>2.4451038734257802E-2</c:v>
                </c:pt>
                <c:pt idx="1425">
                  <c:v>2.4443858528485629E-2</c:v>
                </c:pt>
                <c:pt idx="1426">
                  <c:v>2.4436688391660244E-2</c:v>
                </c:pt>
                <c:pt idx="1427">
                  <c:v>2.4429528323943739E-2</c:v>
                </c:pt>
                <c:pt idx="1428">
                  <c:v>2.4422378325174021E-2</c:v>
                </c:pt>
                <c:pt idx="1429">
                  <c:v>2.441523839559423E-2</c:v>
                </c:pt>
                <c:pt idx="1430">
                  <c:v>2.4408108534799133E-2</c:v>
                </c:pt>
                <c:pt idx="1431">
                  <c:v>2.4400988743275009E-2</c:v>
                </c:pt>
                <c:pt idx="1432">
                  <c:v>2.4393879020616627E-2</c:v>
                </c:pt>
                <c:pt idx="1433">
                  <c:v>2.4386779366986078E-2</c:v>
                </c:pt>
                <c:pt idx="1434">
                  <c:v>2.4379689782383362E-2</c:v>
                </c:pt>
                <c:pt idx="1435">
                  <c:v>2.4372610266889527E-2</c:v>
                </c:pt>
                <c:pt idx="1436">
                  <c:v>2.4365540820342479E-2</c:v>
                </c:pt>
                <c:pt idx="1437">
                  <c:v>2.4358481442823265E-2</c:v>
                </c:pt>
                <c:pt idx="1438">
                  <c:v>2.4351432134412931E-2</c:v>
                </c:pt>
                <c:pt idx="1439">
                  <c:v>2.4344392894949385E-2</c:v>
                </c:pt>
                <c:pt idx="1440">
                  <c:v>2.4337363724513672E-2</c:v>
                </c:pt>
                <c:pt idx="1441">
                  <c:v>2.43303446229437E-2</c:v>
                </c:pt>
                <c:pt idx="1442">
                  <c:v>2.4323335590644701E-2</c:v>
                </c:pt>
                <c:pt idx="1443">
                  <c:v>2.4316336627130397E-2</c:v>
                </c:pt>
                <c:pt idx="1444">
                  <c:v>2.4309347732806019E-2</c:v>
                </c:pt>
                <c:pt idx="1445">
                  <c:v>2.4302368907428429E-2</c:v>
                </c:pt>
                <c:pt idx="1446">
                  <c:v>2.4295400151078672E-2</c:v>
                </c:pt>
                <c:pt idx="1447">
                  <c:v>2.4288441463837795E-2</c:v>
                </c:pt>
                <c:pt idx="1448">
                  <c:v>2.428149284546266E-2</c:v>
                </c:pt>
                <c:pt idx="1449">
                  <c:v>2.4274554296196404E-2</c:v>
                </c:pt>
                <c:pt idx="1450">
                  <c:v>2.4267625815876936E-2</c:v>
                </c:pt>
                <c:pt idx="1451">
                  <c:v>2.4260707662150383E-2</c:v>
                </c:pt>
                <c:pt idx="1452">
                  <c:v>2.425380273614941E-2</c:v>
                </c:pt>
                <c:pt idx="1453">
                  <c:v>2.4246911864870269E-2</c:v>
                </c:pt>
                <c:pt idx="1454">
                  <c:v>2.4240035048231912E-2</c:v>
                </c:pt>
                <c:pt idx="1455">
                  <c:v>2.4233172286315385E-2</c:v>
                </c:pt>
                <c:pt idx="1456">
                  <c:v>2.4226323579039644E-2</c:v>
                </c:pt>
                <c:pt idx="1457">
                  <c:v>2.4219488926404686E-2</c:v>
                </c:pt>
                <c:pt idx="1458">
                  <c:v>2.4212668328410514E-2</c:v>
                </c:pt>
                <c:pt idx="1459">
                  <c:v>2.4205861785138172E-2</c:v>
                </c:pt>
                <c:pt idx="1460">
                  <c:v>2.4199069296506615E-2</c:v>
                </c:pt>
                <c:pt idx="1461">
                  <c:v>2.4192290862515842E-2</c:v>
                </c:pt>
                <c:pt idx="1462">
                  <c:v>2.41855264832469E-2</c:v>
                </c:pt>
                <c:pt idx="1463">
                  <c:v>2.4178776158618742E-2</c:v>
                </c:pt>
                <c:pt idx="1464">
                  <c:v>2.4172039888712415E-2</c:v>
                </c:pt>
                <c:pt idx="1465">
                  <c:v>2.4165317673446873E-2</c:v>
                </c:pt>
                <c:pt idx="1466">
                  <c:v>2.4158609512741069E-2</c:v>
                </c:pt>
                <c:pt idx="1467">
                  <c:v>2.4151915406838143E-2</c:v>
                </c:pt>
                <c:pt idx="1468">
                  <c:v>2.4145235355413908E-2</c:v>
                </c:pt>
                <c:pt idx="1469">
                  <c:v>2.413856935879255E-2</c:v>
                </c:pt>
                <c:pt idx="1470">
                  <c:v>2.4131917416893023E-2</c:v>
                </c:pt>
                <c:pt idx="1471">
                  <c:v>2.4125279529553234E-2</c:v>
                </c:pt>
                <c:pt idx="1472">
                  <c:v>2.4118655696935276E-2</c:v>
                </c:pt>
                <c:pt idx="1473">
                  <c:v>2.4112045918877056E-2</c:v>
                </c:pt>
                <c:pt idx="1474">
                  <c:v>2.4105450195540667E-2</c:v>
                </c:pt>
                <c:pt idx="1475">
                  <c:v>2.4098868526764017E-2</c:v>
                </c:pt>
                <c:pt idx="1476">
                  <c:v>2.4092300912790243E-2</c:v>
                </c:pt>
                <c:pt idx="1477">
                  <c:v>2.4084812277940237E-2</c:v>
                </c:pt>
                <c:pt idx="1478">
                  <c:v>2.4078274781088593E-2</c:v>
                </c:pt>
                <c:pt idx="1479">
                  <c:v>2.4071751338796687E-2</c:v>
                </c:pt>
                <c:pt idx="1480">
                  <c:v>2.4065241951145566E-2</c:v>
                </c:pt>
                <c:pt idx="1481">
                  <c:v>2.4058746618135229E-2</c:v>
                </c:pt>
                <c:pt idx="1482">
                  <c:v>2.4052265339846723E-2</c:v>
                </c:pt>
                <c:pt idx="1483">
                  <c:v>2.4045798116199002E-2</c:v>
                </c:pt>
                <c:pt idx="1484">
                  <c:v>2.4039344947029972E-2</c:v>
                </c:pt>
                <c:pt idx="1485">
                  <c:v>2.4032905832744866E-2</c:v>
                </c:pt>
                <c:pt idx="1486">
                  <c:v>2.4026480773019498E-2</c:v>
                </c:pt>
                <c:pt idx="1487">
                  <c:v>2.4020069767934915E-2</c:v>
                </c:pt>
                <c:pt idx="1488">
                  <c:v>2.4013672817491116E-2</c:v>
                </c:pt>
                <c:pt idx="1489">
                  <c:v>2.4007289921769148E-2</c:v>
                </c:pt>
                <c:pt idx="1490">
                  <c:v>2.4000921080606918E-2</c:v>
                </c:pt>
                <c:pt idx="1491">
                  <c:v>2.3994566294085473E-2</c:v>
                </c:pt>
                <c:pt idx="1492">
                  <c:v>2.3989569592894444E-2</c:v>
                </c:pt>
                <c:pt idx="1493">
                  <c:v>2.3981898885045982E-2</c:v>
                </c:pt>
                <c:pt idx="1494">
                  <c:v>2.3975586262527937E-2</c:v>
                </c:pt>
                <c:pt idx="1495">
                  <c:v>2.396928769456963E-2</c:v>
                </c:pt>
                <c:pt idx="1496">
                  <c:v>2.3963003181252107E-2</c:v>
                </c:pt>
                <c:pt idx="1497">
                  <c:v>2.3956732722656415E-2</c:v>
                </c:pt>
                <c:pt idx="1498">
                  <c:v>2.3950476318620462E-2</c:v>
                </c:pt>
                <c:pt idx="1499">
                  <c:v>2.3944233969225293E-2</c:v>
                </c:pt>
                <c:pt idx="1500">
                  <c:v>2.3938005674470908E-2</c:v>
                </c:pt>
                <c:pt idx="1501">
                  <c:v>2.3931791434438354E-2</c:v>
                </c:pt>
                <c:pt idx="1502">
                  <c:v>2.3925591248884492E-2</c:v>
                </c:pt>
                <c:pt idx="1503">
                  <c:v>2.3919405118052461E-2</c:v>
                </c:pt>
                <c:pt idx="1504">
                  <c:v>2.3913233041861215E-2</c:v>
                </c:pt>
                <c:pt idx="1505">
                  <c:v>2.3907075020391799E-2</c:v>
                </c:pt>
                <c:pt idx="1506">
                  <c:v>2.3900931053401075E-2</c:v>
                </c:pt>
                <c:pt idx="1507">
                  <c:v>2.3894801141132183E-2</c:v>
                </c:pt>
                <c:pt idx="1508">
                  <c:v>2.3888685283504074E-2</c:v>
                </c:pt>
                <c:pt idx="1509">
                  <c:v>2.3882583480435704E-2</c:v>
                </c:pt>
                <c:pt idx="1510">
                  <c:v>2.3876495732089165E-2</c:v>
                </c:pt>
                <c:pt idx="1511">
                  <c:v>2.3870422038221317E-2</c:v>
                </c:pt>
                <c:pt idx="1512">
                  <c:v>2.3864362399156347E-2</c:v>
                </c:pt>
                <c:pt idx="1513">
                  <c:v>2.3858316814651115E-2</c:v>
                </c:pt>
                <c:pt idx="1514">
                  <c:v>2.3852285284786667E-2</c:v>
                </c:pt>
                <c:pt idx="1515">
                  <c:v>2.3846267809481958E-2</c:v>
                </c:pt>
                <c:pt idx="1516">
                  <c:v>2.384026438889908E-2</c:v>
                </c:pt>
                <c:pt idx="1517">
                  <c:v>2.3834275022875939E-2</c:v>
                </c:pt>
                <c:pt idx="1518">
                  <c:v>2.3828299711412537E-2</c:v>
                </c:pt>
                <c:pt idx="1519">
                  <c:v>2.3822338454752012E-2</c:v>
                </c:pt>
                <c:pt idx="1520">
                  <c:v>2.3816391252570179E-2</c:v>
                </c:pt>
                <c:pt idx="1521">
                  <c:v>2.3810458105029131E-2</c:v>
                </c:pt>
                <c:pt idx="1522">
                  <c:v>2.3804539012128867E-2</c:v>
                </c:pt>
                <c:pt idx="1523">
                  <c:v>2.3798633973950434E-2</c:v>
                </c:pt>
                <c:pt idx="1524">
                  <c:v>2.3792742990250693E-2</c:v>
                </c:pt>
                <c:pt idx="1525">
                  <c:v>2.3786866061191736E-2</c:v>
                </c:pt>
                <c:pt idx="1526">
                  <c:v>2.3781003186935656E-2</c:v>
                </c:pt>
                <c:pt idx="1527">
                  <c:v>2.3775154366996176E-2</c:v>
                </c:pt>
                <c:pt idx="1528">
                  <c:v>2.3769319601859573E-2</c:v>
                </c:pt>
                <c:pt idx="1529">
                  <c:v>2.3760179081228072E-2</c:v>
                </c:pt>
                <c:pt idx="1530">
                  <c:v>2.3754380456411095E-2</c:v>
                </c:pt>
                <c:pt idx="1531">
                  <c:v>2.3748595886396995E-2</c:v>
                </c:pt>
                <c:pt idx="1532">
                  <c:v>2.3742825370942633E-2</c:v>
                </c:pt>
                <c:pt idx="1533">
                  <c:v>2.3737068909966963E-2</c:v>
                </c:pt>
                <c:pt idx="1534">
                  <c:v>2.3731326503713124E-2</c:v>
                </c:pt>
                <c:pt idx="1535">
                  <c:v>2.3725598152100069E-2</c:v>
                </c:pt>
                <c:pt idx="1536">
                  <c:v>2.3719883855046753E-2</c:v>
                </c:pt>
                <c:pt idx="1537">
                  <c:v>2.3714183612634221E-2</c:v>
                </c:pt>
                <c:pt idx="1538">
                  <c:v>2.3708497424700381E-2</c:v>
                </c:pt>
                <c:pt idx="1539">
                  <c:v>2.3702825291488372E-2</c:v>
                </c:pt>
                <c:pt idx="1540">
                  <c:v>2.3697167212917147E-2</c:v>
                </c:pt>
                <c:pt idx="1541">
                  <c:v>2.3691523188986707E-2</c:v>
                </c:pt>
                <c:pt idx="1542">
                  <c:v>2.3685893219453913E-2</c:v>
                </c:pt>
                <c:pt idx="1543">
                  <c:v>2.3679476178528613E-2</c:v>
                </c:pt>
                <c:pt idx="1544">
                  <c:v>2.3673876326117949E-2</c:v>
                </c:pt>
                <c:pt idx="1545">
                  <c:v>2.3668290528348068E-2</c:v>
                </c:pt>
                <c:pt idx="1546">
                  <c:v>2.3662718785300019E-2</c:v>
                </c:pt>
                <c:pt idx="1547">
                  <c:v>2.3657161096649615E-2</c:v>
                </c:pt>
                <c:pt idx="1548">
                  <c:v>2.3651617462721042E-2</c:v>
                </c:pt>
                <c:pt idx="1549">
                  <c:v>2.3646087883352207E-2</c:v>
                </c:pt>
                <c:pt idx="1550">
                  <c:v>2.3640572358624157E-2</c:v>
                </c:pt>
                <c:pt idx="1551">
                  <c:v>2.3635070888536891E-2</c:v>
                </c:pt>
                <c:pt idx="1552">
                  <c:v>2.3629583472928317E-2</c:v>
                </c:pt>
                <c:pt idx="1553">
                  <c:v>2.3624110112041574E-2</c:v>
                </c:pt>
                <c:pt idx="1554">
                  <c:v>2.3618650805633523E-2</c:v>
                </c:pt>
                <c:pt idx="1555">
                  <c:v>2.3613205553947303E-2</c:v>
                </c:pt>
                <c:pt idx="1556">
                  <c:v>2.3607774356739775E-2</c:v>
                </c:pt>
                <c:pt idx="1557">
                  <c:v>2.3602357214254077E-2</c:v>
                </c:pt>
                <c:pt idx="1558">
                  <c:v>2.3596954126328118E-2</c:v>
                </c:pt>
                <c:pt idx="1559">
                  <c:v>2.3591565092961897E-2</c:v>
                </c:pt>
                <c:pt idx="1560">
                  <c:v>2.3586190114236461E-2</c:v>
                </c:pt>
                <c:pt idx="1561">
                  <c:v>2.3580829190070762E-2</c:v>
                </c:pt>
                <c:pt idx="1562">
                  <c:v>2.3575482320464802E-2</c:v>
                </c:pt>
                <c:pt idx="1563">
                  <c:v>2.3570149505499627E-2</c:v>
                </c:pt>
                <c:pt idx="1564">
                  <c:v>2.3564830745175236E-2</c:v>
                </c:pt>
                <c:pt idx="1565">
                  <c:v>2.3559526039410583E-2</c:v>
                </c:pt>
                <c:pt idx="1566">
                  <c:v>2.3554235388205669E-2</c:v>
                </c:pt>
                <c:pt idx="1567">
                  <c:v>2.3548958791560493E-2</c:v>
                </c:pt>
                <c:pt idx="1568">
                  <c:v>2.3543696249637147E-2</c:v>
                </c:pt>
                <c:pt idx="1569">
                  <c:v>2.3538447762192494E-2</c:v>
                </c:pt>
                <c:pt idx="1570">
                  <c:v>2.3533213329469671E-2</c:v>
                </c:pt>
                <c:pt idx="1571">
                  <c:v>2.3527992951144494E-2</c:v>
                </c:pt>
                <c:pt idx="1572">
                  <c:v>2.3522786627460102E-2</c:v>
                </c:pt>
                <c:pt idx="1573">
                  <c:v>2.351759435849754E-2</c:v>
                </c:pt>
                <c:pt idx="1574">
                  <c:v>2.3512416143932624E-2</c:v>
                </c:pt>
                <c:pt idx="1575">
                  <c:v>2.3507251984089539E-2</c:v>
                </c:pt>
                <c:pt idx="1576">
                  <c:v>2.3502101878887238E-2</c:v>
                </c:pt>
                <c:pt idx="1577">
                  <c:v>2.349696582816363E-2</c:v>
                </c:pt>
                <c:pt idx="1578">
                  <c:v>2.3491843832080805E-2</c:v>
                </c:pt>
                <c:pt idx="1579">
                  <c:v>2.3486735890557719E-2</c:v>
                </c:pt>
                <c:pt idx="1580">
                  <c:v>2.3481642003594372E-2</c:v>
                </c:pt>
                <c:pt idx="1581">
                  <c:v>2.3476562171190762E-2</c:v>
                </c:pt>
                <c:pt idx="1582">
                  <c:v>2.3471496393508984E-2</c:v>
                </c:pt>
                <c:pt idx="1583">
                  <c:v>2.3466444670224851E-2</c:v>
                </c:pt>
                <c:pt idx="1584">
                  <c:v>2.3461407001743595E-2</c:v>
                </c:pt>
                <c:pt idx="1585">
                  <c:v>2.3456383387578938E-2</c:v>
                </c:pt>
                <c:pt idx="1586">
                  <c:v>2.3451373828136113E-2</c:v>
                </c:pt>
                <c:pt idx="1587">
                  <c:v>2.3446378323253025E-2</c:v>
                </c:pt>
                <c:pt idx="1588">
                  <c:v>2.3441396872929676E-2</c:v>
                </c:pt>
                <c:pt idx="1589">
                  <c:v>2.3436429477328158E-2</c:v>
                </c:pt>
                <c:pt idx="1590">
                  <c:v>2.3431476136124285E-2</c:v>
                </c:pt>
                <c:pt idx="1591">
                  <c:v>2.3426536849642243E-2</c:v>
                </c:pt>
                <c:pt idx="1592">
                  <c:v>2.3421611617638893E-2</c:v>
                </c:pt>
                <c:pt idx="1593">
                  <c:v>2.3416700440276328E-2</c:v>
                </c:pt>
                <c:pt idx="1594">
                  <c:v>2.3411803317392454E-2</c:v>
                </c:pt>
                <c:pt idx="1595">
                  <c:v>2.3406920249149366E-2</c:v>
                </c:pt>
                <c:pt idx="1596">
                  <c:v>2.3402051235466015E-2</c:v>
                </c:pt>
                <c:pt idx="1597">
                  <c:v>2.3397196276423449E-2</c:v>
                </c:pt>
                <c:pt idx="1598">
                  <c:v>2.3392355371859574E-2</c:v>
                </c:pt>
                <c:pt idx="1599">
                  <c:v>2.3387528521855439E-2</c:v>
                </c:pt>
                <c:pt idx="1600">
                  <c:v>2.3382715726573133E-2</c:v>
                </c:pt>
                <c:pt idx="1601">
                  <c:v>2.337791698576952E-2</c:v>
                </c:pt>
                <c:pt idx="1602">
                  <c:v>2.3373132299525645E-2</c:v>
                </c:pt>
                <c:pt idx="1603">
                  <c:v>2.3368361667922555E-2</c:v>
                </c:pt>
                <c:pt idx="1604">
                  <c:v>2.336360509071711E-2</c:v>
                </c:pt>
                <c:pt idx="1605">
                  <c:v>2.3358862568233496E-2</c:v>
                </c:pt>
                <c:pt idx="1606">
                  <c:v>2.335413410030962E-2</c:v>
                </c:pt>
                <c:pt idx="1607">
                  <c:v>2.3349419686945483E-2</c:v>
                </c:pt>
                <c:pt idx="1608">
                  <c:v>2.3344719328060037E-2</c:v>
                </c:pt>
                <c:pt idx="1609">
                  <c:v>2.3340033023896423E-2</c:v>
                </c:pt>
                <c:pt idx="1610">
                  <c:v>2.33353607742115E-2</c:v>
                </c:pt>
                <c:pt idx="1611">
                  <c:v>2.3330702579086315E-2</c:v>
                </c:pt>
                <c:pt idx="1612">
                  <c:v>2.3326058438601915E-2</c:v>
                </c:pt>
                <c:pt idx="1613">
                  <c:v>2.3321428352596207E-2</c:v>
                </c:pt>
                <c:pt idx="1614">
                  <c:v>2.3316812321150238E-2</c:v>
                </c:pt>
                <c:pt idx="1615">
                  <c:v>2.3312210344264006E-2</c:v>
                </c:pt>
                <c:pt idx="1616">
                  <c:v>2.3307622422099605E-2</c:v>
                </c:pt>
                <c:pt idx="1617">
                  <c:v>2.330304855433285E-2</c:v>
                </c:pt>
                <c:pt idx="1618">
                  <c:v>2.329848874120688E-2</c:v>
                </c:pt>
                <c:pt idx="1619">
                  <c:v>2.3293942982559601E-2</c:v>
                </c:pt>
                <c:pt idx="1620">
                  <c:v>2.3289411278553107E-2</c:v>
                </c:pt>
                <c:pt idx="1621">
                  <c:v>2.3284893629025305E-2</c:v>
                </c:pt>
                <c:pt idx="1622">
                  <c:v>2.3280390034219334E-2</c:v>
                </c:pt>
                <c:pt idx="1623">
                  <c:v>2.3275900493811008E-2</c:v>
                </c:pt>
                <c:pt idx="1624">
                  <c:v>2.3271425008043467E-2</c:v>
                </c:pt>
                <c:pt idx="1625">
                  <c:v>2.3266963576835664E-2</c:v>
                </c:pt>
                <c:pt idx="1626">
                  <c:v>2.3262516200106553E-2</c:v>
                </c:pt>
                <c:pt idx="1627">
                  <c:v>2.3258082878099273E-2</c:v>
                </c:pt>
                <c:pt idx="1628">
                  <c:v>2.3253663610489639E-2</c:v>
                </c:pt>
                <c:pt idx="1629">
                  <c:v>2.3249258397601835E-2</c:v>
                </c:pt>
                <c:pt idx="1630">
                  <c:v>2.3244867239030631E-2</c:v>
                </c:pt>
                <c:pt idx="1631">
                  <c:v>2.3240490135262304E-2</c:v>
                </c:pt>
                <c:pt idx="1632">
                  <c:v>2.3236127085891622E-2</c:v>
                </c:pt>
                <c:pt idx="1633">
                  <c:v>2.3231157953468307E-2</c:v>
                </c:pt>
                <c:pt idx="1634">
                  <c:v>2.3226825021057662E-2</c:v>
                </c:pt>
                <c:pt idx="1635">
                  <c:v>2.3222506143206756E-2</c:v>
                </c:pt>
                <c:pt idx="1636">
                  <c:v>2.3218201319915588E-2</c:v>
                </c:pt>
                <c:pt idx="1637">
                  <c:v>2.3213910551184158E-2</c:v>
                </c:pt>
                <c:pt idx="1638">
                  <c:v>2.3209633837012467E-2</c:v>
                </c:pt>
                <c:pt idx="1639">
                  <c:v>2.3205371177319467E-2</c:v>
                </c:pt>
                <c:pt idx="1640">
                  <c:v>2.3201122572186206E-2</c:v>
                </c:pt>
                <c:pt idx="1641">
                  <c:v>2.3196888021612683E-2</c:v>
                </c:pt>
                <c:pt idx="1642">
                  <c:v>2.3192667525679944E-2</c:v>
                </c:pt>
                <c:pt idx="1643">
                  <c:v>2.3188461084306944E-2</c:v>
                </c:pt>
                <c:pt idx="1644">
                  <c:v>2.3184268697250543E-2</c:v>
                </c:pt>
                <c:pt idx="1645">
                  <c:v>2.3180090364997019E-2</c:v>
                </c:pt>
                <c:pt idx="1646">
                  <c:v>2.3175926087222187E-2</c:v>
                </c:pt>
                <c:pt idx="1647">
                  <c:v>2.3171775863926047E-2</c:v>
                </c:pt>
                <c:pt idx="1648">
                  <c:v>2.3167639695189646E-2</c:v>
                </c:pt>
                <c:pt idx="1649">
                  <c:v>2.3163517581094029E-2</c:v>
                </c:pt>
                <c:pt idx="1650">
                  <c:v>2.3159409521396057E-2</c:v>
                </c:pt>
                <c:pt idx="1651">
                  <c:v>2.3155315516419916E-2</c:v>
                </c:pt>
                <c:pt idx="1652">
                  <c:v>2.3151235565922468E-2</c:v>
                </c:pt>
                <c:pt idx="1653">
                  <c:v>2.3147169669903711E-2</c:v>
                </c:pt>
                <c:pt idx="1654">
                  <c:v>2.3143117828606785E-2</c:v>
                </c:pt>
                <c:pt idx="1655">
                  <c:v>2.3139080041626459E-2</c:v>
                </c:pt>
                <c:pt idx="1656">
                  <c:v>2.3135056309367963E-2</c:v>
                </c:pt>
                <c:pt idx="1657">
                  <c:v>2.3131046631588159E-2</c:v>
                </c:pt>
                <c:pt idx="1658">
                  <c:v>2.3127051008368094E-2</c:v>
                </c:pt>
                <c:pt idx="1659">
                  <c:v>2.312306943962672E-2</c:v>
                </c:pt>
                <c:pt idx="1660">
                  <c:v>2.3119101925526131E-2</c:v>
                </c:pt>
                <c:pt idx="1661">
                  <c:v>2.3115148465904234E-2</c:v>
                </c:pt>
                <c:pt idx="1662">
                  <c:v>2.3111209060842075E-2</c:v>
                </c:pt>
                <c:pt idx="1663">
                  <c:v>2.3107283710258608E-2</c:v>
                </c:pt>
                <c:pt idx="1664">
                  <c:v>2.310337241423488E-2</c:v>
                </c:pt>
                <c:pt idx="1665">
                  <c:v>2.3099475172770889E-2</c:v>
                </c:pt>
                <c:pt idx="1666">
                  <c:v>2.3095591985866637E-2</c:v>
                </c:pt>
                <c:pt idx="1667">
                  <c:v>2.3091722853522123E-2</c:v>
                </c:pt>
                <c:pt idx="1668">
                  <c:v>2.3087867775737347E-2</c:v>
                </c:pt>
                <c:pt idx="1669">
                  <c:v>2.3084026752431264E-2</c:v>
                </c:pt>
                <c:pt idx="1670">
                  <c:v>2.3080199783603872E-2</c:v>
                </c:pt>
                <c:pt idx="1671">
                  <c:v>2.3076386869417265E-2</c:v>
                </c:pt>
                <c:pt idx="1672">
                  <c:v>2.3072588009790396E-2</c:v>
                </c:pt>
                <c:pt idx="1673">
                  <c:v>2.3068803204642219E-2</c:v>
                </c:pt>
                <c:pt idx="1674">
                  <c:v>2.3065032453972734E-2</c:v>
                </c:pt>
                <c:pt idx="1675">
                  <c:v>2.3061275758025079E-2</c:v>
                </c:pt>
                <c:pt idx="1676">
                  <c:v>2.3057533116475071E-2</c:v>
                </c:pt>
                <c:pt idx="1677">
                  <c:v>2.30538045294848E-2</c:v>
                </c:pt>
                <c:pt idx="1678">
                  <c:v>2.3050089996892176E-2</c:v>
                </c:pt>
                <c:pt idx="1679">
                  <c:v>2.3046389519021382E-2</c:v>
                </c:pt>
                <c:pt idx="1680">
                  <c:v>2.3042703095548234E-2</c:v>
                </c:pt>
                <c:pt idx="1681">
                  <c:v>2.3039030726796916E-2</c:v>
                </c:pt>
                <c:pt idx="1682">
                  <c:v>2.3035372412362198E-2</c:v>
                </c:pt>
                <c:pt idx="1683">
                  <c:v>2.3031728152649311E-2</c:v>
                </c:pt>
                <c:pt idx="1684">
                  <c:v>2.3028097947253023E-2</c:v>
                </c:pt>
                <c:pt idx="1685">
                  <c:v>2.3024481796659613E-2</c:v>
                </c:pt>
                <c:pt idx="1686">
                  <c:v>2.3020879700463848E-2</c:v>
                </c:pt>
                <c:pt idx="1687">
                  <c:v>2.3017291658746775E-2</c:v>
                </c:pt>
                <c:pt idx="1688">
                  <c:v>2.3013717671508394E-2</c:v>
                </c:pt>
                <c:pt idx="1689">
                  <c:v>2.3010157738910797E-2</c:v>
                </c:pt>
                <c:pt idx="1690">
                  <c:v>2.3006611860872939E-2</c:v>
                </c:pt>
                <c:pt idx="1691">
                  <c:v>2.3003080037313772E-2</c:v>
                </c:pt>
                <c:pt idx="1692">
                  <c:v>2.2999562268314344E-2</c:v>
                </c:pt>
                <c:pt idx="1693">
                  <c:v>2.2996058553793608E-2</c:v>
                </c:pt>
                <c:pt idx="1694">
                  <c:v>2.299256889383261E-2</c:v>
                </c:pt>
                <c:pt idx="1695">
                  <c:v>2.2989093288350304E-2</c:v>
                </c:pt>
                <c:pt idx="1696">
                  <c:v>2.2985631737508783E-2</c:v>
                </c:pt>
                <c:pt idx="1697">
                  <c:v>2.2982184241064907E-2</c:v>
                </c:pt>
                <c:pt idx="1698">
                  <c:v>2.2978750799180769E-2</c:v>
                </c:pt>
                <c:pt idx="1699">
                  <c:v>2.297533141185637E-2</c:v>
                </c:pt>
                <c:pt idx="1700">
                  <c:v>2.2971926079091709E-2</c:v>
                </c:pt>
                <c:pt idx="1701">
                  <c:v>2.2968534800886786E-2</c:v>
                </c:pt>
                <c:pt idx="1702">
                  <c:v>2.2965157577079509E-2</c:v>
                </c:pt>
                <c:pt idx="1703">
                  <c:v>2.2961794407750924E-2</c:v>
                </c:pt>
                <c:pt idx="1704">
                  <c:v>2.2958445292982077E-2</c:v>
                </c:pt>
                <c:pt idx="1705">
                  <c:v>2.2955110232854015E-2</c:v>
                </c:pt>
                <c:pt idx="1706">
                  <c:v>2.2951789227204644E-2</c:v>
                </c:pt>
                <c:pt idx="1707">
                  <c:v>2.2948482276115012E-2</c:v>
                </c:pt>
                <c:pt idx="1708">
                  <c:v>2.2945189379423025E-2</c:v>
                </c:pt>
                <c:pt idx="1709">
                  <c:v>2.2941910537290777E-2</c:v>
                </c:pt>
                <c:pt idx="1710">
                  <c:v>2.293864574988036E-2</c:v>
                </c:pt>
                <c:pt idx="1711">
                  <c:v>2.2935392768967944E-2</c:v>
                </c:pt>
                <c:pt idx="1712">
                  <c:v>2.2932126278126796E-2</c:v>
                </c:pt>
                <c:pt idx="1713">
                  <c:v>2.2928839060752937E-2</c:v>
                </c:pt>
                <c:pt idx="1714">
                  <c:v>2.2925531116927411E-2</c:v>
                </c:pt>
                <c:pt idx="1715">
                  <c:v>2.2922202446731266E-2</c:v>
                </c:pt>
                <c:pt idx="1716">
                  <c:v>2.2918853049840315E-2</c:v>
                </c:pt>
                <c:pt idx="1717">
                  <c:v>2.2915482926578745E-2</c:v>
                </c:pt>
                <c:pt idx="1718">
                  <c:v>2.2912092076784463E-2</c:v>
                </c:pt>
                <c:pt idx="1719">
                  <c:v>2.2908680500538514E-2</c:v>
                </c:pt>
                <c:pt idx="1720">
                  <c:v>2.2905248197840899E-2</c:v>
                </c:pt>
                <c:pt idx="1721">
                  <c:v>2.2901795168529526E-2</c:v>
                </c:pt>
                <c:pt idx="1722">
                  <c:v>2.2898321412847533E-2</c:v>
                </c:pt>
                <c:pt idx="1723">
                  <c:v>2.2894826930551782E-2</c:v>
                </c:pt>
                <c:pt idx="1724">
                  <c:v>2.289131172188541E-2</c:v>
                </c:pt>
                <c:pt idx="1725">
                  <c:v>2.2887775786767373E-2</c:v>
                </c:pt>
                <c:pt idx="1726">
                  <c:v>2.2884219125035576E-2</c:v>
                </c:pt>
                <c:pt idx="1727">
                  <c:v>2.2880641736852114E-2</c:v>
                </c:pt>
                <c:pt idx="1728">
                  <c:v>2.2877043622216986E-2</c:v>
                </c:pt>
                <c:pt idx="1729">
                  <c:v>2.2873424781130192E-2</c:v>
                </c:pt>
                <c:pt idx="1730">
                  <c:v>2.2869785213510685E-2</c:v>
                </c:pt>
                <c:pt idx="1731">
                  <c:v>2.2866124919439512E-2</c:v>
                </c:pt>
                <c:pt idx="1732">
                  <c:v>2.2862443898754581E-2</c:v>
                </c:pt>
                <c:pt idx="1733">
                  <c:v>2.285874215169903E-2</c:v>
                </c:pt>
                <c:pt idx="1734">
                  <c:v>2.2855019678191812E-2</c:v>
                </c:pt>
                <c:pt idx="1735">
                  <c:v>2.2851276478232929E-2</c:v>
                </c:pt>
                <c:pt idx="1736">
                  <c:v>2.2847512551660287E-2</c:v>
                </c:pt>
                <c:pt idx="1737">
                  <c:v>2.2843185542111843E-2</c:v>
                </c:pt>
                <c:pt idx="1738">
                  <c:v>2.2839377201772093E-2</c:v>
                </c:pt>
                <c:pt idx="1739">
                  <c:v>2.2835548134818584E-2</c:v>
                </c:pt>
                <c:pt idx="1740">
                  <c:v>2.2831698341494455E-2</c:v>
                </c:pt>
                <c:pt idx="1741">
                  <c:v>2.2827827821799707E-2</c:v>
                </c:pt>
                <c:pt idx="1742">
                  <c:v>2.2823936575491199E-2</c:v>
                </c:pt>
                <c:pt idx="1743">
                  <c:v>2.282002460264998E-2</c:v>
                </c:pt>
                <c:pt idx="1744">
                  <c:v>2.2816091903519187E-2</c:v>
                </c:pt>
                <c:pt idx="1745">
                  <c:v>2.2812138477855681E-2</c:v>
                </c:pt>
                <c:pt idx="1746">
                  <c:v>2.2808164325578417E-2</c:v>
                </c:pt>
                <c:pt idx="1747">
                  <c:v>2.280416944701158E-2</c:v>
                </c:pt>
                <c:pt idx="1748">
                  <c:v>2.2800153841830983E-2</c:v>
                </c:pt>
                <c:pt idx="1749">
                  <c:v>2.2796117510279768E-2</c:v>
                </c:pt>
                <c:pt idx="1750">
                  <c:v>2.2792060452195839E-2</c:v>
                </c:pt>
                <c:pt idx="1751">
                  <c:v>2.2787982667660245E-2</c:v>
                </c:pt>
                <c:pt idx="1752">
                  <c:v>2.2783884156754031E-2</c:v>
                </c:pt>
                <c:pt idx="1753">
                  <c:v>2.2781427031597357E-2</c:v>
                </c:pt>
                <c:pt idx="1754">
                  <c:v>2.2775624955424512E-2</c:v>
                </c:pt>
                <c:pt idx="1755">
                  <c:v>2.277146426492016E-2</c:v>
                </c:pt>
                <c:pt idx="1756">
                  <c:v>2.2767282848126236E-2</c:v>
                </c:pt>
                <c:pt idx="1757">
                  <c:v>2.2763080704799599E-2</c:v>
                </c:pt>
                <c:pt idx="1758">
                  <c:v>2.2758857835021296E-2</c:v>
                </c:pt>
                <c:pt idx="1759">
                  <c:v>2.2754614238872373E-2</c:v>
                </c:pt>
                <c:pt idx="1760">
                  <c:v>2.2750349916109691E-2</c:v>
                </c:pt>
                <c:pt idx="1761">
                  <c:v>2.274606486697639E-2</c:v>
                </c:pt>
                <c:pt idx="1762">
                  <c:v>2.2741759091391422E-2</c:v>
                </c:pt>
                <c:pt idx="1763">
                  <c:v>2.2737432589192696E-2</c:v>
                </c:pt>
                <c:pt idx="1764">
                  <c:v>2.2733085360704397E-2</c:v>
                </c:pt>
                <c:pt idx="1765">
                  <c:v>2.2728717405683385E-2</c:v>
                </c:pt>
                <c:pt idx="1766">
                  <c:v>2.2724328724291754E-2</c:v>
                </c:pt>
                <c:pt idx="1767">
                  <c:v>2.2719919316286363E-2</c:v>
                </c:pt>
                <c:pt idx="1768">
                  <c:v>2.2715489181910353E-2</c:v>
                </c:pt>
                <c:pt idx="1769">
                  <c:v>2.2711038321082677E-2</c:v>
                </c:pt>
                <c:pt idx="1770">
                  <c:v>2.2706566733803335E-2</c:v>
                </c:pt>
                <c:pt idx="1771">
                  <c:v>2.2702074420072327E-2</c:v>
                </c:pt>
                <c:pt idx="1772">
                  <c:v>2.2697561379970699E-2</c:v>
                </c:pt>
                <c:pt idx="1773">
                  <c:v>2.2693027613174266E-2</c:v>
                </c:pt>
                <c:pt idx="1774">
                  <c:v>2.2688473120169306E-2</c:v>
                </c:pt>
                <c:pt idx="1775">
                  <c:v>2.2683897900631633E-2</c:v>
                </c:pt>
                <c:pt idx="1776">
                  <c:v>2.2679301954561248E-2</c:v>
                </c:pt>
                <c:pt idx="1777">
                  <c:v>2.2674685282120244E-2</c:v>
                </c:pt>
                <c:pt idx="1778">
                  <c:v>2.2670047883308619E-2</c:v>
                </c:pt>
                <c:pt idx="1779">
                  <c:v>2.2665389757883236E-2</c:v>
                </c:pt>
                <c:pt idx="1780">
                  <c:v>2.2660710906087234E-2</c:v>
                </c:pt>
                <c:pt idx="1781">
                  <c:v>2.2656011327839565E-2</c:v>
                </c:pt>
                <c:pt idx="1782">
                  <c:v>2.2651291023221276E-2</c:v>
                </c:pt>
                <c:pt idx="1783">
                  <c:v>2.2646549992070275E-2</c:v>
                </c:pt>
                <c:pt idx="1784">
                  <c:v>2.2641788234467608E-2</c:v>
                </c:pt>
                <c:pt idx="1785">
                  <c:v>2.2637005750413275E-2</c:v>
                </c:pt>
                <c:pt idx="1786">
                  <c:v>2.2632202540069368E-2</c:v>
                </c:pt>
                <c:pt idx="1787">
                  <c:v>2.2627378603111703E-2</c:v>
                </c:pt>
                <c:pt idx="1788">
                  <c:v>2.2622533939783418E-2</c:v>
                </c:pt>
                <c:pt idx="1789">
                  <c:v>2.261767587826221E-2</c:v>
                </c:pt>
                <c:pt idx="1790">
                  <c:v>2.261278323402283E-2</c:v>
                </c:pt>
                <c:pt idx="1791">
                  <c:v>2.2607869860900392E-2</c:v>
                </c:pt>
                <c:pt idx="1792">
                  <c:v>2.2602935758894903E-2</c:v>
                </c:pt>
                <c:pt idx="1793">
                  <c:v>2.2597980928006359E-2</c:v>
                </c:pt>
                <c:pt idx="1794">
                  <c:v>2.2593005368288791E-2</c:v>
                </c:pt>
                <c:pt idx="1795">
                  <c:v>2.2588009079688168E-2</c:v>
                </c:pt>
                <c:pt idx="1796">
                  <c:v>2.2582992062231504E-2</c:v>
                </c:pt>
                <c:pt idx="1797">
                  <c:v>2.2577954315918806E-2</c:v>
                </c:pt>
                <c:pt idx="1798">
                  <c:v>2.2572895840723049E-2</c:v>
                </c:pt>
                <c:pt idx="1799">
                  <c:v>2.2567816636698271E-2</c:v>
                </c:pt>
                <c:pt idx="1800">
                  <c:v>2.2562716703817452E-2</c:v>
                </c:pt>
                <c:pt idx="1801">
                  <c:v>2.2557596042107612E-2</c:v>
                </c:pt>
                <c:pt idx="1802">
                  <c:v>2.25524546514877E-2</c:v>
                </c:pt>
                <c:pt idx="1803">
                  <c:v>2.2543681585048825E-2</c:v>
                </c:pt>
                <c:pt idx="1804">
                  <c:v>2.2538490494256047E-2</c:v>
                </c:pt>
                <c:pt idx="1805">
                  <c:v>2.2533278676930557E-2</c:v>
                </c:pt>
                <c:pt idx="1806">
                  <c:v>2.2528046133234447E-2</c:v>
                </c:pt>
                <c:pt idx="1807">
                  <c:v>2.2522792863167718E-2</c:v>
                </c:pt>
                <c:pt idx="1808">
                  <c:v>2.2517518866487229E-2</c:v>
                </c:pt>
                <c:pt idx="1809">
                  <c:v>2.2512224143436121E-2</c:v>
                </c:pt>
                <c:pt idx="1810">
                  <c:v>2.250690869409544E-2</c:v>
                </c:pt>
                <c:pt idx="1811">
                  <c:v>2.2501572518222046E-2</c:v>
                </c:pt>
                <c:pt idx="1812">
                  <c:v>2.2496215615978032E-2</c:v>
                </c:pt>
                <c:pt idx="1813">
                  <c:v>2.2490837987444445E-2</c:v>
                </c:pt>
                <c:pt idx="1814">
                  <c:v>2.2485439632378146E-2</c:v>
                </c:pt>
                <c:pt idx="1815">
                  <c:v>2.248002055086018E-2</c:v>
                </c:pt>
                <c:pt idx="1816">
                  <c:v>2.2474580742890549E-2</c:v>
                </c:pt>
                <c:pt idx="1817">
                  <c:v>2.2469120208550297E-2</c:v>
                </c:pt>
                <c:pt idx="1818">
                  <c:v>2.2463638947920472E-2</c:v>
                </c:pt>
                <c:pt idx="1819">
                  <c:v>2.2458136960676889E-2</c:v>
                </c:pt>
                <c:pt idx="1820">
                  <c:v>2.2452614247143732E-2</c:v>
                </c:pt>
                <c:pt idx="1821">
                  <c:v>2.2447070807158909E-2</c:v>
                </c:pt>
                <c:pt idx="1822">
                  <c:v>2.244150664072242E-2</c:v>
                </c:pt>
                <c:pt idx="1823">
                  <c:v>2.2435921747996357E-2</c:v>
                </c:pt>
                <c:pt idx="1824">
                  <c:v>2.2430316128737582E-2</c:v>
                </c:pt>
                <c:pt idx="1825">
                  <c:v>2.2424689783189233E-2</c:v>
                </c:pt>
                <c:pt idx="1826">
                  <c:v>2.2419042711189219E-2</c:v>
                </c:pt>
                <c:pt idx="1827">
                  <c:v>2.2413374912737538E-2</c:v>
                </c:pt>
                <c:pt idx="1828">
                  <c:v>2.2407686387915238E-2</c:v>
                </c:pt>
                <c:pt idx="1829">
                  <c:v>2.2401977136722317E-2</c:v>
                </c:pt>
                <c:pt idx="1830">
                  <c:v>2.2396247159077731E-2</c:v>
                </c:pt>
                <c:pt idx="1831">
                  <c:v>2.2390496455062525E-2</c:v>
                </c:pt>
                <c:pt idx="1832">
                  <c:v>2.2384725024676699E-2</c:v>
                </c:pt>
                <c:pt idx="1833">
                  <c:v>2.2378932867839207E-2</c:v>
                </c:pt>
                <c:pt idx="1834">
                  <c:v>2.2373119984550049E-2</c:v>
                </c:pt>
                <c:pt idx="1835">
                  <c:v>2.2367286374971318E-2</c:v>
                </c:pt>
                <c:pt idx="1836">
                  <c:v>2.2361432039021967E-2</c:v>
                </c:pt>
                <c:pt idx="1837">
                  <c:v>2.2355556976539903E-2</c:v>
                </c:pt>
                <c:pt idx="1838">
                  <c:v>2.2349661187768266E-2</c:v>
                </c:pt>
                <c:pt idx="1839">
                  <c:v>2.2343744672463917E-2</c:v>
                </c:pt>
                <c:pt idx="1840">
                  <c:v>2.2337807430869994E-2</c:v>
                </c:pt>
                <c:pt idx="1841">
                  <c:v>2.2331849462986497E-2</c:v>
                </c:pt>
                <c:pt idx="1842">
                  <c:v>2.2325870768570288E-2</c:v>
                </c:pt>
                <c:pt idx="1843">
                  <c:v>2.231987134778346E-2</c:v>
                </c:pt>
                <c:pt idx="1844">
                  <c:v>2.2313851200707058E-2</c:v>
                </c:pt>
                <c:pt idx="1845">
                  <c:v>2.230781032717899E-2</c:v>
                </c:pt>
                <c:pt idx="1846">
                  <c:v>2.2301748727199255E-2</c:v>
                </c:pt>
                <c:pt idx="1847">
                  <c:v>2.2295666400929948E-2</c:v>
                </c:pt>
                <c:pt idx="1848">
                  <c:v>2.2289563348208974E-2</c:v>
                </c:pt>
                <c:pt idx="1849">
                  <c:v>2.228343956911738E-2</c:v>
                </c:pt>
                <c:pt idx="1850">
                  <c:v>2.2277295063655167E-2</c:v>
                </c:pt>
                <c:pt idx="1851">
                  <c:v>2.227112983190338E-2</c:v>
                </c:pt>
                <c:pt idx="1852">
                  <c:v>2.2264943873618881E-2</c:v>
                </c:pt>
                <c:pt idx="1853">
                  <c:v>2.2258737188963762E-2</c:v>
                </c:pt>
                <c:pt idx="1854">
                  <c:v>2.2252509778100116E-2</c:v>
                </c:pt>
                <c:pt idx="1855">
                  <c:v>2.2246261640703757E-2</c:v>
                </c:pt>
                <c:pt idx="1856">
                  <c:v>2.2239992776855733E-2</c:v>
                </c:pt>
                <c:pt idx="1857">
                  <c:v>2.2233703186880227E-2</c:v>
                </c:pt>
                <c:pt idx="1858">
                  <c:v>2.2227392870372009E-2</c:v>
                </c:pt>
                <c:pt idx="1859">
                  <c:v>2.2221061827493171E-2</c:v>
                </c:pt>
                <c:pt idx="1860">
                  <c:v>2.221471005832476E-2</c:v>
                </c:pt>
                <c:pt idx="1861">
                  <c:v>2.2208337562704683E-2</c:v>
                </c:pt>
                <c:pt idx="1862">
                  <c:v>2.2201944340713986E-2</c:v>
                </c:pt>
                <c:pt idx="1863">
                  <c:v>2.2195530392433716E-2</c:v>
                </c:pt>
                <c:pt idx="1864">
                  <c:v>2.2189095717701779E-2</c:v>
                </c:pt>
                <c:pt idx="1865">
                  <c:v>2.2182640316680269E-2</c:v>
                </c:pt>
                <c:pt idx="1866">
                  <c:v>2.2176164189207093E-2</c:v>
                </c:pt>
                <c:pt idx="1867">
                  <c:v>2.2169667335363297E-2</c:v>
                </c:pt>
                <c:pt idx="1868">
                  <c:v>2.2163149755310974E-2</c:v>
                </c:pt>
                <c:pt idx="1869">
                  <c:v>2.2156611448806984E-2</c:v>
                </c:pt>
                <c:pt idx="1870">
                  <c:v>2.2150052415932375E-2</c:v>
                </c:pt>
                <c:pt idx="1871">
                  <c:v>2.21434726566061E-2</c:v>
                </c:pt>
                <c:pt idx="1872">
                  <c:v>2.2136872171152344E-2</c:v>
                </c:pt>
                <c:pt idx="1873">
                  <c:v>2.213025095908483E-2</c:v>
                </c:pt>
                <c:pt idx="1874">
                  <c:v>2.2123609020889834E-2</c:v>
                </c:pt>
                <c:pt idx="1875">
                  <c:v>2.211694635608108E-2</c:v>
                </c:pt>
                <c:pt idx="1876">
                  <c:v>2.2110262965063798E-2</c:v>
                </c:pt>
                <c:pt idx="1877">
                  <c:v>2.2103558847756943E-2</c:v>
                </c:pt>
                <c:pt idx="1878">
                  <c:v>2.2096834004079469E-2</c:v>
                </c:pt>
                <c:pt idx="1879">
                  <c:v>2.209008843411242E-2</c:v>
                </c:pt>
                <c:pt idx="1880">
                  <c:v>2.208332213761266E-2</c:v>
                </c:pt>
                <c:pt idx="1881">
                  <c:v>2.2076535114904372E-2</c:v>
                </c:pt>
                <c:pt idx="1882">
                  <c:v>2.2069727365663372E-2</c:v>
                </c:pt>
                <c:pt idx="1883">
                  <c:v>2.2062898890213845E-2</c:v>
                </c:pt>
                <c:pt idx="1884">
                  <c:v>2.2056049688474744E-2</c:v>
                </c:pt>
                <c:pt idx="1885">
                  <c:v>2.2049179760283977E-2</c:v>
                </c:pt>
                <c:pt idx="1886">
                  <c:v>2.2042289105803636E-2</c:v>
                </c:pt>
                <c:pt idx="1887">
                  <c:v>2.2035377724952676E-2</c:v>
                </c:pt>
                <c:pt idx="1888">
                  <c:v>2.2028445617893189E-2</c:v>
                </c:pt>
                <c:pt idx="1889">
                  <c:v>2.2021492784300989E-2</c:v>
                </c:pt>
                <c:pt idx="1890">
                  <c:v>2.2014519224581308E-2</c:v>
                </c:pt>
                <c:pt idx="1891">
                  <c:v>2.2007524938328915E-2</c:v>
                </c:pt>
                <c:pt idx="1892">
                  <c:v>2.2000509925786949E-2</c:v>
                </c:pt>
                <c:pt idx="1893">
                  <c:v>2.1993474186874362E-2</c:v>
                </c:pt>
                <c:pt idx="1894">
                  <c:v>2.1986417721753249E-2</c:v>
                </c:pt>
                <c:pt idx="1895">
                  <c:v>2.1979340530261515E-2</c:v>
                </c:pt>
                <c:pt idx="1896">
                  <c:v>2.1972242612480208E-2</c:v>
                </c:pt>
                <c:pt idx="1897">
                  <c:v>2.1965123968166189E-2</c:v>
                </c:pt>
                <c:pt idx="1898">
                  <c:v>2.1957984597724689E-2</c:v>
                </c:pt>
                <c:pt idx="1899">
                  <c:v>2.1950824500993615E-2</c:v>
                </c:pt>
                <c:pt idx="1900">
                  <c:v>2.1943643677810876E-2</c:v>
                </c:pt>
                <c:pt idx="1901">
                  <c:v>2.1936442128257516E-2</c:v>
                </c:pt>
                <c:pt idx="1902">
                  <c:v>2.1929219852495629E-2</c:v>
                </c:pt>
                <c:pt idx="1903">
                  <c:v>2.1921976850363123E-2</c:v>
                </c:pt>
                <c:pt idx="1904">
                  <c:v>2.1914713121941043E-2</c:v>
                </c:pt>
                <c:pt idx="1905">
                  <c:v>2.1907428667148343E-2</c:v>
                </c:pt>
                <c:pt idx="1906">
                  <c:v>2.1900123486147116E-2</c:v>
                </c:pt>
                <c:pt idx="1907">
                  <c:v>2.1892797578694223E-2</c:v>
                </c:pt>
                <c:pt idx="1908">
                  <c:v>2.1885450945032803E-2</c:v>
                </c:pt>
                <c:pt idx="1909">
                  <c:v>2.1878083584919716E-2</c:v>
                </c:pt>
                <c:pt idx="1910">
                  <c:v>2.1870695498679149E-2</c:v>
                </c:pt>
                <c:pt idx="1911">
                  <c:v>2.1863286685905869E-2</c:v>
                </c:pt>
                <c:pt idx="1912">
                  <c:v>2.1855857147005109E-2</c:v>
                </c:pt>
                <c:pt idx="1913">
                  <c:v>2.1848406881733728E-2</c:v>
                </c:pt>
                <c:pt idx="1914">
                  <c:v>2.1840935890172775E-2</c:v>
                </c:pt>
                <c:pt idx="1915">
                  <c:v>2.1833444172322247E-2</c:v>
                </c:pt>
                <c:pt idx="1916">
                  <c:v>2.18259317281011E-2</c:v>
                </c:pt>
                <c:pt idx="1917">
                  <c:v>2.1818398557671426E-2</c:v>
                </c:pt>
                <c:pt idx="1918">
                  <c:v>2.1810844660790085E-2</c:v>
                </c:pt>
                <c:pt idx="1919">
                  <c:v>2.1803270037781264E-2</c:v>
                </c:pt>
                <c:pt idx="1920">
                  <c:v>2.1795674688320776E-2</c:v>
                </c:pt>
                <c:pt idx="1921">
                  <c:v>2.1788058612651762E-2</c:v>
                </c:pt>
                <c:pt idx="1922">
                  <c:v>2.1780421810612127E-2</c:v>
                </c:pt>
                <c:pt idx="1923">
                  <c:v>2.1772764282282919E-2</c:v>
                </c:pt>
                <c:pt idx="1924">
                  <c:v>2.176508602782623E-2</c:v>
                </c:pt>
                <c:pt idx="1925">
                  <c:v>2.1757387046917875E-2</c:v>
                </c:pt>
                <c:pt idx="1926">
                  <c:v>2.1749667339719947E-2</c:v>
                </c:pt>
                <c:pt idx="1927">
                  <c:v>2.1741926906232445E-2</c:v>
                </c:pt>
                <c:pt idx="1928">
                  <c:v>2.1734165746617462E-2</c:v>
                </c:pt>
                <c:pt idx="1929">
                  <c:v>2.1726383860469767E-2</c:v>
                </c:pt>
                <c:pt idx="1930">
                  <c:v>2.1718581248113544E-2</c:v>
                </c:pt>
                <c:pt idx="1931">
                  <c:v>2.1710757909548795E-2</c:v>
                </c:pt>
                <c:pt idx="1932">
                  <c:v>2.1702913844694471E-2</c:v>
                </c:pt>
                <c:pt idx="1933">
                  <c:v>2.1695049053469528E-2</c:v>
                </c:pt>
                <c:pt idx="1934">
                  <c:v>2.1687163535955012E-2</c:v>
                </c:pt>
                <c:pt idx="1935">
                  <c:v>2.1679257292313014E-2</c:v>
                </c:pt>
                <c:pt idx="1936">
                  <c:v>2.1671330322300397E-2</c:v>
                </c:pt>
                <c:pt idx="1937">
                  <c:v>2.1663382625998207E-2</c:v>
                </c:pt>
                <c:pt idx="1938">
                  <c:v>2.1655414203406442E-2</c:v>
                </c:pt>
                <c:pt idx="1939">
                  <c:v>2.1647425054606151E-2</c:v>
                </c:pt>
                <c:pt idx="1940">
                  <c:v>2.163941517943524E-2</c:v>
                </c:pt>
                <c:pt idx="1941">
                  <c:v>2.1631384578055801E-2</c:v>
                </c:pt>
                <c:pt idx="1942">
                  <c:v>2.1623333250386789E-2</c:v>
                </c:pt>
                <c:pt idx="1943">
                  <c:v>2.1615261196428204E-2</c:v>
                </c:pt>
                <c:pt idx="1944">
                  <c:v>2.1607168416180045E-2</c:v>
                </c:pt>
                <c:pt idx="1945">
                  <c:v>2.1597894145438667E-2</c:v>
                </c:pt>
                <c:pt idx="1946">
                  <c:v>2.1589756951828631E-2</c:v>
                </c:pt>
                <c:pt idx="1947">
                  <c:v>2.1581599032010068E-2</c:v>
                </c:pt>
                <c:pt idx="1948">
                  <c:v>2.1573420385820885E-2</c:v>
                </c:pt>
                <c:pt idx="1949">
                  <c:v>2.1565221013342128E-2</c:v>
                </c:pt>
                <c:pt idx="1950">
                  <c:v>2.1557000914816937E-2</c:v>
                </c:pt>
                <c:pt idx="1951">
                  <c:v>2.1548760089759034E-2</c:v>
                </c:pt>
                <c:pt idx="1952">
                  <c:v>2.1540498538573649E-2</c:v>
                </c:pt>
                <c:pt idx="1953">
                  <c:v>2.1532216261098691E-2</c:v>
                </c:pt>
                <c:pt idx="1954">
                  <c:v>2.1523913257415206E-2</c:v>
                </c:pt>
                <c:pt idx="1955">
                  <c:v>2.1515589527523193E-2</c:v>
                </c:pt>
                <c:pt idx="1956">
                  <c:v>2.1507245071179515E-2</c:v>
                </c:pt>
                <c:pt idx="1957">
                  <c:v>2.1498879888708355E-2</c:v>
                </c:pt>
                <c:pt idx="1958">
                  <c:v>2.1490493980109715E-2</c:v>
                </c:pt>
                <c:pt idx="1959">
                  <c:v>2.1482087345059409E-2</c:v>
                </c:pt>
                <c:pt idx="1960">
                  <c:v>2.1473659983962667E-2</c:v>
                </c:pt>
                <c:pt idx="1961">
                  <c:v>2.146521189641426E-2</c:v>
                </c:pt>
                <c:pt idx="1962">
                  <c:v>2.1456743082819418E-2</c:v>
                </c:pt>
                <c:pt idx="1963">
                  <c:v>2.1448253542853957E-2</c:v>
                </c:pt>
                <c:pt idx="1964">
                  <c:v>2.1439743276761014E-2</c:v>
                </c:pt>
                <c:pt idx="1965">
                  <c:v>2.1431212284297452E-2</c:v>
                </c:pt>
                <c:pt idx="1966">
                  <c:v>2.1422660565787455E-2</c:v>
                </c:pt>
                <c:pt idx="1967">
                  <c:v>2.1414088120825792E-2</c:v>
                </c:pt>
                <c:pt idx="1968">
                  <c:v>2.1405494949736648E-2</c:v>
                </c:pt>
                <c:pt idx="1969">
                  <c:v>2.139688105235793E-2</c:v>
                </c:pt>
                <c:pt idx="1970">
                  <c:v>2.1388246428770685E-2</c:v>
                </c:pt>
                <c:pt idx="1971">
                  <c:v>2.1379593495288729E-2</c:v>
                </c:pt>
                <c:pt idx="1972">
                  <c:v>2.1370949466685829E-2</c:v>
                </c:pt>
                <c:pt idx="1973">
                  <c:v>2.1362322100468845E-2</c:v>
                </c:pt>
                <c:pt idx="1974">
                  <c:v>2.1353711396718822E-2</c:v>
                </c:pt>
                <c:pt idx="1975">
                  <c:v>2.1345117355273668E-2</c:v>
                </c:pt>
                <c:pt idx="1976">
                  <c:v>2.1336539976295477E-2</c:v>
                </c:pt>
                <c:pt idx="1977">
                  <c:v>2.13279792597032E-2</c:v>
                </c:pt>
                <c:pt idx="1978">
                  <c:v>2.1319435205658932E-2</c:v>
                </c:pt>
                <c:pt idx="1979">
                  <c:v>2.131090781375744E-2</c:v>
                </c:pt>
                <c:pt idx="1980">
                  <c:v>2.1302397084485003E-2</c:v>
                </c:pt>
                <c:pt idx="1981">
                  <c:v>2.1293903017517435E-2</c:v>
                </c:pt>
                <c:pt idx="1982">
                  <c:v>2.1285425612935782E-2</c:v>
                </c:pt>
                <c:pt idx="1983">
                  <c:v>2.1276964870821091E-2</c:v>
                </c:pt>
                <c:pt idx="1984">
                  <c:v>2.1268520791173362E-2</c:v>
                </c:pt>
                <c:pt idx="1985">
                  <c:v>2.1260093373749456E-2</c:v>
                </c:pt>
                <c:pt idx="1986">
                  <c:v>2.1251682618792511E-2</c:v>
                </c:pt>
                <c:pt idx="1987">
                  <c:v>2.1243288526302528E-2</c:v>
                </c:pt>
                <c:pt idx="1988">
                  <c:v>2.1234911096036369E-2</c:v>
                </c:pt>
                <c:pt idx="1989">
                  <c:v>2.1226550328318217E-2</c:v>
                </c:pt>
                <c:pt idx="1990">
                  <c:v>2.121820622298598E-2</c:v>
                </c:pt>
                <c:pt idx="1991">
                  <c:v>2.1209878779958613E-2</c:v>
                </c:pt>
                <c:pt idx="1992">
                  <c:v>2.1201567999398208E-2</c:v>
                </c:pt>
                <c:pt idx="1993">
                  <c:v>2.1193273881142671E-2</c:v>
                </c:pt>
                <c:pt idx="1994">
                  <c:v>2.1184996425354097E-2</c:v>
                </c:pt>
                <c:pt idx="1995">
                  <c:v>2.1176735632032484E-2</c:v>
                </c:pt>
                <c:pt idx="1996">
                  <c:v>2.116849150101574E-2</c:v>
                </c:pt>
                <c:pt idx="1997">
                  <c:v>2.1160264032384912E-2</c:v>
                </c:pt>
                <c:pt idx="1998">
                  <c:v>2.115205322614E-2</c:v>
                </c:pt>
                <c:pt idx="1999">
                  <c:v>2.114385908211891E-2</c:v>
                </c:pt>
                <c:pt idx="2000">
                  <c:v>2.1135681600726874E-2</c:v>
                </c:pt>
                <c:pt idx="2001">
                  <c:v>2.1127520781558662E-2</c:v>
                </c:pt>
                <c:pt idx="2002">
                  <c:v>2.1119376624857411E-2</c:v>
                </c:pt>
                <c:pt idx="2003">
                  <c:v>2.1111249130461029E-2</c:v>
                </c:pt>
                <c:pt idx="2004">
                  <c:v>2.1103138298369517E-2</c:v>
                </c:pt>
                <c:pt idx="2005">
                  <c:v>2.1095044128907059E-2</c:v>
                </c:pt>
                <c:pt idx="2006">
                  <c:v>2.1086966621668424E-2</c:v>
                </c:pt>
                <c:pt idx="2007">
                  <c:v>2.107890577689675E-2</c:v>
                </c:pt>
                <c:pt idx="2008">
                  <c:v>2.10708615943489E-2</c:v>
                </c:pt>
                <c:pt idx="2009">
                  <c:v>2.1062834074268011E-2</c:v>
                </c:pt>
                <c:pt idx="2010">
                  <c:v>2.1054823216491991E-2</c:v>
                </c:pt>
                <c:pt idx="2011">
                  <c:v>2.1046829021101887E-2</c:v>
                </c:pt>
                <c:pt idx="2012">
                  <c:v>2.1038851488097698E-2</c:v>
                </c:pt>
                <c:pt idx="2013">
                  <c:v>2.1030890617479425E-2</c:v>
                </c:pt>
                <c:pt idx="2014">
                  <c:v>2.1022946409247067E-2</c:v>
                </c:pt>
                <c:pt idx="2015">
                  <c:v>2.1015018863319579E-2</c:v>
                </c:pt>
                <c:pt idx="2016">
                  <c:v>2.1007107979859052E-2</c:v>
                </c:pt>
                <c:pt idx="2017">
                  <c:v>2.0999213758622348E-2</c:v>
                </c:pt>
                <c:pt idx="2018">
                  <c:v>2.099133619977156E-2</c:v>
                </c:pt>
                <c:pt idx="2019">
                  <c:v>2.0983475303387733E-2</c:v>
                </c:pt>
                <c:pt idx="2020">
                  <c:v>2.0975631069227729E-2</c:v>
                </c:pt>
                <c:pt idx="2021">
                  <c:v>2.0967803497534687E-2</c:v>
                </c:pt>
                <c:pt idx="2022">
                  <c:v>2.0959992588146514E-2</c:v>
                </c:pt>
                <c:pt idx="2023">
                  <c:v>2.0952198341144257E-2</c:v>
                </c:pt>
                <c:pt idx="2024">
                  <c:v>2.0944420756446869E-2</c:v>
                </c:pt>
                <c:pt idx="2025">
                  <c:v>2.0936659834216442E-2</c:v>
                </c:pt>
                <c:pt idx="2026">
                  <c:v>2.0928915574209839E-2</c:v>
                </c:pt>
                <c:pt idx="2027">
                  <c:v>2.0921187976670197E-2</c:v>
                </c:pt>
                <c:pt idx="2028">
                  <c:v>2.0913477041354378E-2</c:v>
                </c:pt>
                <c:pt idx="2029">
                  <c:v>2.0905782768505521E-2</c:v>
                </c:pt>
                <c:pt idx="2030">
                  <c:v>2.0898105157880487E-2</c:v>
                </c:pt>
                <c:pt idx="2031">
                  <c:v>2.0890444209722414E-2</c:v>
                </c:pt>
                <c:pt idx="2032">
                  <c:v>2.0882799923869211E-2</c:v>
                </c:pt>
                <c:pt idx="2033">
                  <c:v>2.0875172300401923E-2</c:v>
                </c:pt>
                <c:pt idx="2034">
                  <c:v>2.0867561339239504E-2</c:v>
                </c:pt>
                <c:pt idx="2035">
                  <c:v>2.0859967040381955E-2</c:v>
                </c:pt>
                <c:pt idx="2036">
                  <c:v>2.0852389403910321E-2</c:v>
                </c:pt>
                <c:pt idx="2037">
                  <c:v>2.0844828429824602E-2</c:v>
                </c:pt>
                <c:pt idx="2038">
                  <c:v>2.0837284117962707E-2</c:v>
                </c:pt>
                <c:pt idx="2039">
                  <c:v>2.0829756468567773E-2</c:v>
                </c:pt>
                <c:pt idx="2040">
                  <c:v>2.0822245481477708E-2</c:v>
                </c:pt>
                <c:pt idx="2041">
                  <c:v>2.0814751156692513E-2</c:v>
                </c:pt>
                <c:pt idx="2042">
                  <c:v>2.0807273494212186E-2</c:v>
                </c:pt>
                <c:pt idx="2043">
                  <c:v>2.0799812494117775E-2</c:v>
                </c:pt>
                <c:pt idx="2044">
                  <c:v>2.0792368156328234E-2</c:v>
                </c:pt>
                <c:pt idx="2045">
                  <c:v>2.0784940480924607E-2</c:v>
                </c:pt>
                <c:pt idx="2046">
                  <c:v>2.0777529467744804E-2</c:v>
                </c:pt>
                <c:pt idx="2047">
                  <c:v>2.0770135117031963E-2</c:v>
                </c:pt>
                <c:pt idx="2048">
                  <c:v>2.076275742862399E-2</c:v>
                </c:pt>
                <c:pt idx="2049">
                  <c:v>2.0754346187551453E-2</c:v>
                </c:pt>
                <c:pt idx="2050">
                  <c:v>2.0747004204082486E-2</c:v>
                </c:pt>
                <c:pt idx="2051">
                  <c:v>2.0739678882918389E-2</c:v>
                </c:pt>
                <c:pt idx="2052">
                  <c:v>2.0732370224221253E-2</c:v>
                </c:pt>
                <c:pt idx="2053">
                  <c:v>2.0725078227666893E-2</c:v>
                </c:pt>
                <c:pt idx="2054">
                  <c:v>2.0717802893579496E-2</c:v>
                </c:pt>
                <c:pt idx="2055">
                  <c:v>2.0710544221715921E-2</c:v>
                </c:pt>
                <c:pt idx="2056">
                  <c:v>2.0703302212157215E-2</c:v>
                </c:pt>
                <c:pt idx="2057">
                  <c:v>2.0696076865065471E-2</c:v>
                </c:pt>
                <c:pt idx="2058">
                  <c:v>2.068886818019755E-2</c:v>
                </c:pt>
                <c:pt idx="2059">
                  <c:v>2.0681676157715545E-2</c:v>
                </c:pt>
                <c:pt idx="2060">
                  <c:v>2.0674500797457362E-2</c:v>
                </c:pt>
                <c:pt idx="2061">
                  <c:v>2.0667342099585095E-2</c:v>
                </c:pt>
                <c:pt idx="2062">
                  <c:v>2.0660200064017697E-2</c:v>
                </c:pt>
                <c:pt idx="2063">
                  <c:v>2.0653074690674122E-2</c:v>
                </c:pt>
                <c:pt idx="2064">
                  <c:v>2.0646273642112689E-2</c:v>
                </c:pt>
                <c:pt idx="2065">
                  <c:v>2.0638873931144719E-2</c:v>
                </c:pt>
                <c:pt idx="2066">
                  <c:v>2.0631798544796798E-2</c:v>
                </c:pt>
                <c:pt idx="2067">
                  <c:v>2.0624739820753746E-2</c:v>
                </c:pt>
                <c:pt idx="2068">
                  <c:v>2.0617697759096609E-2</c:v>
                </c:pt>
                <c:pt idx="2069">
                  <c:v>2.0610672359663296E-2</c:v>
                </c:pt>
                <c:pt idx="2070">
                  <c:v>2.0603663622696944E-2</c:v>
                </c:pt>
                <c:pt idx="2071">
                  <c:v>2.0596671547792322E-2</c:v>
                </c:pt>
                <c:pt idx="2072">
                  <c:v>2.0589696135354663E-2</c:v>
                </c:pt>
                <c:pt idx="2073">
                  <c:v>2.0582737385221872E-2</c:v>
                </c:pt>
                <c:pt idx="2074">
                  <c:v>2.0575795297312904E-2</c:v>
                </c:pt>
                <c:pt idx="2075">
                  <c:v>2.0568869871870898E-2</c:v>
                </c:pt>
                <c:pt idx="2076">
                  <c:v>2.0561961108571669E-2</c:v>
                </c:pt>
                <c:pt idx="2077">
                  <c:v>2.0555069007577309E-2</c:v>
                </c:pt>
                <c:pt idx="2078">
                  <c:v>2.0548193568968864E-2</c:v>
                </c:pt>
                <c:pt idx="2079">
                  <c:v>2.0541334792665289E-2</c:v>
                </c:pt>
                <c:pt idx="2080">
                  <c:v>2.0534492678585536E-2</c:v>
                </c:pt>
                <c:pt idx="2081">
                  <c:v>2.0527667226810653E-2</c:v>
                </c:pt>
                <c:pt idx="2082">
                  <c:v>2.0520858437340639E-2</c:v>
                </c:pt>
                <c:pt idx="2083">
                  <c:v>2.0514066310175494E-2</c:v>
                </c:pt>
                <c:pt idx="2084">
                  <c:v>2.0507290845315218E-2</c:v>
                </c:pt>
                <c:pt idx="2085">
                  <c:v>2.0500532042759811E-2</c:v>
                </c:pt>
                <c:pt idx="2086">
                  <c:v>2.0493789902509274E-2</c:v>
                </c:pt>
                <c:pt idx="2087">
                  <c:v>2.0487064424563606E-2</c:v>
                </c:pt>
                <c:pt idx="2088">
                  <c:v>2.048035560884176E-2</c:v>
                </c:pt>
                <c:pt idx="2089">
                  <c:v>2.0473663455424784E-2</c:v>
                </c:pt>
                <c:pt idx="2090">
                  <c:v>2.0466987964312677E-2</c:v>
                </c:pt>
                <c:pt idx="2091">
                  <c:v>2.046032913550544E-2</c:v>
                </c:pt>
                <c:pt idx="2092">
                  <c:v>2.0453686968922025E-2</c:v>
                </c:pt>
                <c:pt idx="2093">
                  <c:v>2.0447061464805572E-2</c:v>
                </c:pt>
                <c:pt idx="2094">
                  <c:v>2.0440452622831895E-2</c:v>
                </c:pt>
                <c:pt idx="2095">
                  <c:v>2.0433860443082041E-2</c:v>
                </c:pt>
                <c:pt idx="2096">
                  <c:v>2.042728492579915E-2</c:v>
                </c:pt>
                <c:pt idx="2097">
                  <c:v>2.0420726070659034E-2</c:v>
                </c:pt>
                <c:pt idx="2098">
                  <c:v>2.0414183877823788E-2</c:v>
                </c:pt>
                <c:pt idx="2099">
                  <c:v>2.0407658347293411E-2</c:v>
                </c:pt>
                <c:pt idx="2100">
                  <c:v>2.0401149479067904E-2</c:v>
                </c:pt>
                <c:pt idx="2101">
                  <c:v>2.0393944912404652E-2</c:v>
                </c:pt>
                <c:pt idx="2102">
                  <c:v>2.038747340640653E-2</c:v>
                </c:pt>
                <c:pt idx="2103">
                  <c:v>2.038101856476645E-2</c:v>
                </c:pt>
                <c:pt idx="2104">
                  <c:v>2.0374580387484412E-2</c:v>
                </c:pt>
                <c:pt idx="2105">
                  <c:v>2.0368158874614444E-2</c:v>
                </c:pt>
                <c:pt idx="2106">
                  <c:v>2.0361754026048489E-2</c:v>
                </c:pt>
                <c:pt idx="2107">
                  <c:v>2.0355365841840577E-2</c:v>
                </c:pt>
                <c:pt idx="2108">
                  <c:v>2.0348994322044737E-2</c:v>
                </c:pt>
                <c:pt idx="2109">
                  <c:v>2.0342639466552907E-2</c:v>
                </c:pt>
                <c:pt idx="2110">
                  <c:v>2.0336301275419116E-2</c:v>
                </c:pt>
                <c:pt idx="2111">
                  <c:v>2.0329979748643371E-2</c:v>
                </c:pt>
                <c:pt idx="2112">
                  <c:v>2.0323674886198649E-2</c:v>
                </c:pt>
                <c:pt idx="2113">
                  <c:v>2.031738668811197E-2</c:v>
                </c:pt>
                <c:pt idx="2114">
                  <c:v>2.03111151543293E-2</c:v>
                </c:pt>
                <c:pt idx="2115">
                  <c:v>2.0301055462594864E-2</c:v>
                </c:pt>
                <c:pt idx="2116">
                  <c:v>2.0294825092245228E-2</c:v>
                </c:pt>
                <c:pt idx="2117">
                  <c:v>2.0288611384281507E-2</c:v>
                </c:pt>
                <c:pt idx="2118">
                  <c:v>2.0282414338622656E-2</c:v>
                </c:pt>
                <c:pt idx="2119">
                  <c:v>2.0276233955187628E-2</c:v>
                </c:pt>
                <c:pt idx="2120">
                  <c:v>2.0270070233895376E-2</c:v>
                </c:pt>
                <c:pt idx="2121">
                  <c:v>2.026392317498904E-2</c:v>
                </c:pt>
                <c:pt idx="2122">
                  <c:v>2.0257792778306527E-2</c:v>
                </c:pt>
                <c:pt idx="2123">
                  <c:v>2.0251679043928883E-2</c:v>
                </c:pt>
                <c:pt idx="2124">
                  <c:v>2.0245581971694016E-2</c:v>
                </c:pt>
                <c:pt idx="2125">
                  <c:v>2.0239501561845064E-2</c:v>
                </c:pt>
                <c:pt idx="2126">
                  <c:v>2.0233437814219934E-2</c:v>
                </c:pt>
                <c:pt idx="2127">
                  <c:v>2.0227390728818628E-2</c:v>
                </c:pt>
                <c:pt idx="2128">
                  <c:v>2.0221360305722191E-2</c:v>
                </c:pt>
                <c:pt idx="2129">
                  <c:v>2.0215346544849577E-2</c:v>
                </c:pt>
                <c:pt idx="2130">
                  <c:v>2.0209349446281832E-2</c:v>
                </c:pt>
                <c:pt idx="2131">
                  <c:v>2.0203369009856864E-2</c:v>
                </c:pt>
                <c:pt idx="2132">
                  <c:v>2.0197405235736765E-2</c:v>
                </c:pt>
                <c:pt idx="2133">
                  <c:v>2.0191458123921535E-2</c:v>
                </c:pt>
                <c:pt idx="2134">
                  <c:v>2.0185527674330128E-2</c:v>
                </c:pt>
                <c:pt idx="2135">
                  <c:v>2.0179613886881498E-2</c:v>
                </c:pt>
                <c:pt idx="2136">
                  <c:v>2.0173716761899829E-2</c:v>
                </c:pt>
                <c:pt idx="2137">
                  <c:v>2.0167836299060937E-2</c:v>
                </c:pt>
                <c:pt idx="2138">
                  <c:v>2.0161972498364822E-2</c:v>
                </c:pt>
                <c:pt idx="2139">
                  <c:v>2.0156125360054622E-2</c:v>
                </c:pt>
                <c:pt idx="2140">
                  <c:v>2.0150294883968245E-2</c:v>
                </c:pt>
                <c:pt idx="2141">
                  <c:v>2.0144481070105691E-2</c:v>
                </c:pt>
                <c:pt idx="2142">
                  <c:v>2.0138683918385913E-2</c:v>
                </c:pt>
                <c:pt idx="2143">
                  <c:v>2.0132903429052051E-2</c:v>
                </c:pt>
                <c:pt idx="2144">
                  <c:v>2.0127139601942012E-2</c:v>
                </c:pt>
                <c:pt idx="2145">
                  <c:v>2.0121392437055796E-2</c:v>
                </c:pt>
                <c:pt idx="2146">
                  <c:v>2.0115661934393403E-2</c:v>
                </c:pt>
                <c:pt idx="2147">
                  <c:v>2.0109948094035879E-2</c:v>
                </c:pt>
                <c:pt idx="2148">
                  <c:v>2.0104250915821131E-2</c:v>
                </c:pt>
                <c:pt idx="2149">
                  <c:v>2.0098570399911253E-2</c:v>
                </c:pt>
                <c:pt idx="2150">
                  <c:v>2.0092906546225198E-2</c:v>
                </c:pt>
                <c:pt idx="2151">
                  <c:v>2.0087259354762965E-2</c:v>
                </c:pt>
                <c:pt idx="2152">
                  <c:v>2.0081628825605602E-2</c:v>
                </c:pt>
                <c:pt idx="2153">
                  <c:v>2.0076014958509969E-2</c:v>
                </c:pt>
                <c:pt idx="2154">
                  <c:v>2.0070417753881298E-2</c:v>
                </c:pt>
                <c:pt idx="2155">
                  <c:v>2.0064837211395403E-2</c:v>
                </c:pt>
                <c:pt idx="2156">
                  <c:v>2.0059273331052285E-2</c:v>
                </c:pt>
                <c:pt idx="2157">
                  <c:v>2.0053726113095083E-2</c:v>
                </c:pt>
                <c:pt idx="2158">
                  <c:v>2.0048195557280657E-2</c:v>
                </c:pt>
                <c:pt idx="2159">
                  <c:v>2.0042681663690054E-2</c:v>
                </c:pt>
                <c:pt idx="2160">
                  <c:v>2.0037184432242228E-2</c:v>
                </c:pt>
                <c:pt idx="2161">
                  <c:v>2.0031703863261363E-2</c:v>
                </c:pt>
                <c:pt idx="2162">
                  <c:v>2.0026239956342229E-2</c:v>
                </c:pt>
                <c:pt idx="2163">
                  <c:v>2.0020792711646918E-2</c:v>
                </c:pt>
                <c:pt idx="2164">
                  <c:v>2.0015362129175429E-2</c:v>
                </c:pt>
                <c:pt idx="2165">
                  <c:v>2.0009948209089856E-2</c:v>
                </c:pt>
                <c:pt idx="2166">
                  <c:v>2.0004550951066014E-2</c:v>
                </c:pt>
                <c:pt idx="2167">
                  <c:v>1.999917035534704E-2</c:v>
                </c:pt>
                <c:pt idx="2168">
                  <c:v>1.999380642185189E-2</c:v>
                </c:pt>
                <c:pt idx="2169">
                  <c:v>1.9988459150499516E-2</c:v>
                </c:pt>
                <c:pt idx="2170">
                  <c:v>1.9983128541452011E-2</c:v>
                </c:pt>
                <c:pt idx="2171">
                  <c:v>1.9977814594547283E-2</c:v>
                </c:pt>
                <c:pt idx="2172">
                  <c:v>1.997251731002847E-2</c:v>
                </c:pt>
                <c:pt idx="2173">
                  <c:v>1.9967236687571388E-2</c:v>
                </c:pt>
                <c:pt idx="2174">
                  <c:v>1.9961972727338129E-2</c:v>
                </c:pt>
                <c:pt idx="2175">
                  <c:v>1.9956725429328692E-2</c:v>
                </c:pt>
                <c:pt idx="2176">
                  <c:v>1.9951494793705171E-2</c:v>
                </c:pt>
                <c:pt idx="2177">
                  <c:v>1.9946280820143381E-2</c:v>
                </c:pt>
                <c:pt idx="2178">
                  <c:v>1.9941083508805413E-2</c:v>
                </c:pt>
                <c:pt idx="2179">
                  <c:v>1.9935902859772314E-2</c:v>
                </c:pt>
                <c:pt idx="2180">
                  <c:v>1.9930738872881992E-2</c:v>
                </c:pt>
                <c:pt idx="2181">
                  <c:v>1.9925591548215493E-2</c:v>
                </c:pt>
                <c:pt idx="2182">
                  <c:v>1.9920460885691771E-2</c:v>
                </c:pt>
                <c:pt idx="2183">
                  <c:v>1.9915346885553964E-2</c:v>
                </c:pt>
                <c:pt idx="2184">
                  <c:v>1.9910249547477887E-2</c:v>
                </c:pt>
                <c:pt idx="2185">
                  <c:v>1.990516887170668E-2</c:v>
                </c:pt>
                <c:pt idx="2186">
                  <c:v>1.9900104858078249E-2</c:v>
                </c:pt>
                <c:pt idx="2187">
                  <c:v>1.9895057506754688E-2</c:v>
                </c:pt>
                <c:pt idx="2188">
                  <c:v>1.9890026817654949E-2</c:v>
                </c:pt>
                <c:pt idx="2189">
                  <c:v>1.988501279061694E-2</c:v>
                </c:pt>
                <c:pt idx="2190">
                  <c:v>1.9880015425883801E-2</c:v>
                </c:pt>
                <c:pt idx="2191">
                  <c:v>1.9875034723374485E-2</c:v>
                </c:pt>
                <c:pt idx="2192">
                  <c:v>1.9870070683007945E-2</c:v>
                </c:pt>
                <c:pt idx="2193">
                  <c:v>1.9865123304865229E-2</c:v>
                </c:pt>
                <c:pt idx="2194">
                  <c:v>1.9860192589027381E-2</c:v>
                </c:pt>
                <c:pt idx="2195">
                  <c:v>1.9855278535251264E-2</c:v>
                </c:pt>
                <c:pt idx="2196">
                  <c:v>1.9850381143780016E-2</c:v>
                </c:pt>
                <c:pt idx="2197">
                  <c:v>1.9845500414532591E-2</c:v>
                </c:pt>
                <c:pt idx="2198">
                  <c:v>1.9840636347346896E-2</c:v>
                </c:pt>
                <c:pt idx="2199">
                  <c:v>1.983578894246607E-2</c:v>
                </c:pt>
                <c:pt idx="2200">
                  <c:v>1.9830958199728022E-2</c:v>
                </c:pt>
                <c:pt idx="2201">
                  <c:v>1.9826144119375888E-2</c:v>
                </c:pt>
                <c:pt idx="2202">
                  <c:v>1.9821346701085485E-2</c:v>
                </c:pt>
                <c:pt idx="2203">
                  <c:v>1.9816565944856812E-2</c:v>
                </c:pt>
                <c:pt idx="2204">
                  <c:v>1.9811801851014055E-2</c:v>
                </c:pt>
                <c:pt idx="2205">
                  <c:v>1.9806377574996814E-2</c:v>
                </c:pt>
                <c:pt idx="2206">
                  <c:v>1.9801649185849923E-2</c:v>
                </c:pt>
                <c:pt idx="2207">
                  <c:v>1.9796937458926855E-2</c:v>
                </c:pt>
                <c:pt idx="2208">
                  <c:v>1.9792242394065518E-2</c:v>
                </c:pt>
                <c:pt idx="2209">
                  <c:v>1.9787563991428003E-2</c:v>
                </c:pt>
                <c:pt idx="2210">
                  <c:v>1.9782902251095358E-2</c:v>
                </c:pt>
                <c:pt idx="2211">
                  <c:v>1.9778257172986535E-2</c:v>
                </c:pt>
                <c:pt idx="2212">
                  <c:v>1.9773628756939443E-2</c:v>
                </c:pt>
                <c:pt idx="2213">
                  <c:v>1.9769017003116174E-2</c:v>
                </c:pt>
                <c:pt idx="2214">
                  <c:v>1.9764421911597774E-2</c:v>
                </c:pt>
                <c:pt idx="2215">
                  <c:v>1.9759843482141104E-2</c:v>
                </c:pt>
                <c:pt idx="2216">
                  <c:v>1.9755281714908257E-2</c:v>
                </c:pt>
                <c:pt idx="2217">
                  <c:v>1.9750736609818187E-2</c:v>
                </c:pt>
                <c:pt idx="2218">
                  <c:v>1.9746208167032986E-2</c:v>
                </c:pt>
                <c:pt idx="2219">
                  <c:v>1.9741696386390561E-2</c:v>
                </c:pt>
                <c:pt idx="2220">
                  <c:v>1.973720126797196E-2</c:v>
                </c:pt>
                <c:pt idx="2221">
                  <c:v>1.9732722811696135E-2</c:v>
                </c:pt>
                <c:pt idx="2222">
                  <c:v>1.9728261017563087E-2</c:v>
                </c:pt>
                <c:pt idx="2223">
                  <c:v>1.9723815885734908E-2</c:v>
                </c:pt>
                <c:pt idx="2224">
                  <c:v>1.9719387415968459E-2</c:v>
                </c:pt>
                <c:pt idx="2225">
                  <c:v>1.9714975608506879E-2</c:v>
                </c:pt>
                <c:pt idx="2226">
                  <c:v>1.9710580463188077E-2</c:v>
                </c:pt>
                <c:pt idx="2227">
                  <c:v>1.9706201979931004E-2</c:v>
                </c:pt>
                <c:pt idx="2228">
                  <c:v>1.9701840159059847E-2</c:v>
                </c:pt>
                <c:pt idx="2229">
                  <c:v>1.9697495000331466E-2</c:v>
                </c:pt>
                <c:pt idx="2230">
                  <c:v>1.9693166503664816E-2</c:v>
                </c:pt>
                <c:pt idx="2231">
                  <c:v>1.9688854669303035E-2</c:v>
                </c:pt>
                <c:pt idx="2232">
                  <c:v>1.9684559497084031E-2</c:v>
                </c:pt>
                <c:pt idx="2233">
                  <c:v>1.9680280987007803E-2</c:v>
                </c:pt>
                <c:pt idx="2234">
                  <c:v>1.9676019139155398E-2</c:v>
                </c:pt>
                <c:pt idx="2235">
                  <c:v>1.967177395344577E-2</c:v>
                </c:pt>
                <c:pt idx="2236">
                  <c:v>1.9667545429959965E-2</c:v>
                </c:pt>
                <c:pt idx="2237">
                  <c:v>1.9663333568697983E-2</c:v>
                </c:pt>
                <c:pt idx="2238">
                  <c:v>1.9659138369497731E-2</c:v>
                </c:pt>
                <c:pt idx="2239">
                  <c:v>1.9654959832602348E-2</c:v>
                </c:pt>
                <c:pt idx="2240">
                  <c:v>1.9650797957768695E-2</c:v>
                </c:pt>
                <c:pt idx="2241">
                  <c:v>1.9646652745158866E-2</c:v>
                </c:pt>
                <c:pt idx="2242">
                  <c:v>1.9642524194691813E-2</c:v>
                </c:pt>
                <c:pt idx="2243">
                  <c:v>1.9638412306529629E-2</c:v>
                </c:pt>
                <c:pt idx="2244">
                  <c:v>1.9634317080429176E-2</c:v>
                </c:pt>
                <c:pt idx="2245">
                  <c:v>1.9630238516471499E-2</c:v>
                </c:pt>
                <c:pt idx="2246">
                  <c:v>1.9626176614737645E-2</c:v>
                </c:pt>
                <c:pt idx="2247">
                  <c:v>1.9622131375227614E-2</c:v>
                </c:pt>
                <c:pt idx="2248">
                  <c:v>1.9618102797779313E-2</c:v>
                </c:pt>
                <c:pt idx="2249">
                  <c:v>1.9614090882716928E-2</c:v>
                </c:pt>
                <c:pt idx="2250">
                  <c:v>1.9610095629635227E-2</c:v>
                </c:pt>
                <c:pt idx="2251">
                  <c:v>1.9606117038777349E-2</c:v>
                </c:pt>
                <c:pt idx="2252">
                  <c:v>1.9602155109981201E-2</c:v>
                </c:pt>
                <c:pt idx="2253">
                  <c:v>1.9598209843489922E-2</c:v>
                </c:pt>
                <c:pt idx="2254">
                  <c:v>1.9594281239222466E-2</c:v>
                </c:pt>
                <c:pt idx="2255">
                  <c:v>1.9590369296935695E-2</c:v>
                </c:pt>
                <c:pt idx="2256">
                  <c:v>1.9586474016872746E-2</c:v>
                </c:pt>
                <c:pt idx="2257">
                  <c:v>1.9582595399114666E-2</c:v>
                </c:pt>
                <c:pt idx="2258">
                  <c:v>1.9578733443499363E-2</c:v>
                </c:pt>
                <c:pt idx="2259">
                  <c:v>1.9574888149945791E-2</c:v>
                </c:pt>
                <c:pt idx="2260">
                  <c:v>1.9571059518616041E-2</c:v>
                </c:pt>
                <c:pt idx="2261">
                  <c:v>1.9567247549429068E-2</c:v>
                </c:pt>
                <c:pt idx="2262">
                  <c:v>1.9563452242303825E-2</c:v>
                </c:pt>
                <c:pt idx="2263">
                  <c:v>1.9559673597564498E-2</c:v>
                </c:pt>
                <c:pt idx="2264">
                  <c:v>1.9555911614967947E-2</c:v>
                </c:pt>
                <c:pt idx="2265">
                  <c:v>1.9552166294433126E-2</c:v>
                </c:pt>
                <c:pt idx="2266">
                  <c:v>1.9548437635960036E-2</c:v>
                </c:pt>
                <c:pt idx="2267">
                  <c:v>1.9544725639872862E-2</c:v>
                </c:pt>
                <c:pt idx="2268">
                  <c:v>1.9541030305847418E-2</c:v>
                </c:pt>
                <c:pt idx="2269">
                  <c:v>1.953735163396475E-2</c:v>
                </c:pt>
                <c:pt idx="2270">
                  <c:v>1.9533689624224859E-2</c:v>
                </c:pt>
                <c:pt idx="2271">
                  <c:v>1.9530044276708791E-2</c:v>
                </c:pt>
                <c:pt idx="2272">
                  <c:v>1.9526415591416546E-2</c:v>
                </c:pt>
                <c:pt idx="2273">
                  <c:v>1.9522803568023939E-2</c:v>
                </c:pt>
                <c:pt idx="2274">
                  <c:v>1.9519208207017247E-2</c:v>
                </c:pt>
                <c:pt idx="2275">
                  <c:v>1.9515629508153332E-2</c:v>
                </c:pt>
                <c:pt idx="2276">
                  <c:v>1.9512067471432193E-2</c:v>
                </c:pt>
                <c:pt idx="2277">
                  <c:v>1.9508522096853831E-2</c:v>
                </c:pt>
                <c:pt idx="2278">
                  <c:v>1.9504993384499292E-2</c:v>
                </c:pt>
                <c:pt idx="2279">
                  <c:v>1.9501481334206483E-2</c:v>
                </c:pt>
                <c:pt idx="2280">
                  <c:v>1.9497985946056451E-2</c:v>
                </c:pt>
                <c:pt idx="2281">
                  <c:v>1.9494507220130242E-2</c:v>
                </c:pt>
                <c:pt idx="2282">
                  <c:v>1.9491045156346809E-2</c:v>
                </c:pt>
                <c:pt idx="2283">
                  <c:v>1.9487599754706153E-2</c:v>
                </c:pt>
                <c:pt idx="2284">
                  <c:v>1.9484171015208274E-2</c:v>
                </c:pt>
                <c:pt idx="2285">
                  <c:v>1.9480758937853171E-2</c:v>
                </c:pt>
                <c:pt idx="2286">
                  <c:v>1.9477363522721891E-2</c:v>
                </c:pt>
                <c:pt idx="2287">
                  <c:v>1.9473984769733388E-2</c:v>
                </c:pt>
                <c:pt idx="2288">
                  <c:v>1.9470622678806615E-2</c:v>
                </c:pt>
                <c:pt idx="2289">
                  <c:v>1.9467277250103665E-2</c:v>
                </c:pt>
                <c:pt idx="2290">
                  <c:v>1.9463948483543492E-2</c:v>
                </c:pt>
                <c:pt idx="2291">
                  <c:v>1.9460636379126095E-2</c:v>
                </c:pt>
                <c:pt idx="2292">
                  <c:v>1.9457340936851475E-2</c:v>
                </c:pt>
                <c:pt idx="2293">
                  <c:v>1.9454062156719631E-2</c:v>
                </c:pt>
                <c:pt idx="2294">
                  <c:v>1.9450800038811611E-2</c:v>
                </c:pt>
                <c:pt idx="2295">
                  <c:v>1.9447554582965321E-2</c:v>
                </c:pt>
                <c:pt idx="2296">
                  <c:v>1.9444325789342853E-2</c:v>
                </c:pt>
                <c:pt idx="2297">
                  <c:v>1.9441113657863163E-2</c:v>
                </c:pt>
                <c:pt idx="2298">
                  <c:v>1.9437918188526249E-2</c:v>
                </c:pt>
                <c:pt idx="2299">
                  <c:v>1.9434739381170019E-2</c:v>
                </c:pt>
                <c:pt idx="2300">
                  <c:v>1.9431577236199704E-2</c:v>
                </c:pt>
                <c:pt idx="2301">
                  <c:v>1.942843175329112E-2</c:v>
                </c:pt>
                <c:pt idx="2302">
                  <c:v>1.9425302932444266E-2</c:v>
                </c:pt>
                <c:pt idx="2303">
                  <c:v>1.9422190773902281E-2</c:v>
                </c:pt>
                <c:pt idx="2304">
                  <c:v>1.9419095277422027E-2</c:v>
                </c:pt>
                <c:pt idx="2305">
                  <c:v>1.9416016443165596E-2</c:v>
                </c:pt>
                <c:pt idx="2306">
                  <c:v>1.9412954270889848E-2</c:v>
                </c:pt>
                <c:pt idx="2307">
                  <c:v>1.9409908760837924E-2</c:v>
                </c:pt>
                <c:pt idx="2308">
                  <c:v>1.9406879912928776E-2</c:v>
                </c:pt>
                <c:pt idx="2309">
                  <c:v>1.9403867727162405E-2</c:v>
                </c:pt>
                <c:pt idx="2310">
                  <c:v>1.940087220353881E-2</c:v>
                </c:pt>
                <c:pt idx="2311">
                  <c:v>1.9397893342139039E-2</c:v>
                </c:pt>
                <c:pt idx="2312">
                  <c:v>1.9394931142882044E-2</c:v>
                </c:pt>
                <c:pt idx="2313">
                  <c:v>1.9391985605605733E-2</c:v>
                </c:pt>
                <c:pt idx="2314">
                  <c:v>1.9389056730634291E-2</c:v>
                </c:pt>
                <c:pt idx="2315">
                  <c:v>1.9386144517643533E-2</c:v>
                </c:pt>
                <c:pt idx="2316">
                  <c:v>1.9383248966957645E-2</c:v>
                </c:pt>
                <c:pt idx="2317">
                  <c:v>1.938037007825244E-2</c:v>
                </c:pt>
                <c:pt idx="2318">
                  <c:v>1.9377507851933151E-2</c:v>
                </c:pt>
                <c:pt idx="2319">
                  <c:v>1.9374662287594546E-2</c:v>
                </c:pt>
                <c:pt idx="2320">
                  <c:v>1.9371833385317672E-2</c:v>
                </c:pt>
                <c:pt idx="2321">
                  <c:v>1.936902114526462E-2</c:v>
                </c:pt>
                <c:pt idx="2322">
                  <c:v>1.9366225567354345E-2</c:v>
                </c:pt>
                <c:pt idx="2323">
                  <c:v>1.9363446651667893E-2</c:v>
                </c:pt>
                <c:pt idx="2324">
                  <c:v>1.9360684397962125E-2</c:v>
                </c:pt>
                <c:pt idx="2325">
                  <c:v>1.9357938806480179E-2</c:v>
                </c:pt>
                <c:pt idx="2326">
                  <c:v>1.9355209877141011E-2</c:v>
                </c:pt>
                <c:pt idx="2327">
                  <c:v>1.9352497609782526E-2</c:v>
                </c:pt>
                <c:pt idx="2328">
                  <c:v>1.9349802004728911E-2</c:v>
                </c:pt>
                <c:pt idx="2329">
                  <c:v>1.9347123061818072E-2</c:v>
                </c:pt>
                <c:pt idx="2330">
                  <c:v>1.934446078105001E-2</c:v>
                </c:pt>
                <c:pt idx="2331">
                  <c:v>1.9341815162181586E-2</c:v>
                </c:pt>
                <c:pt idx="2332">
                  <c:v>1.9339186205780123E-2</c:v>
                </c:pt>
                <c:pt idx="2333">
                  <c:v>1.9336573911359345E-2</c:v>
                </c:pt>
                <c:pt idx="2334">
                  <c:v>1.9333978279000297E-2</c:v>
                </c:pt>
                <c:pt idx="2335">
                  <c:v>1.9331399308865072E-2</c:v>
                </c:pt>
                <c:pt idx="2336">
                  <c:v>1.9328837000953669E-2</c:v>
                </c:pt>
                <c:pt idx="2337">
                  <c:v>1.9326291355022951E-2</c:v>
                </c:pt>
                <c:pt idx="2338">
                  <c:v>1.9323762371235009E-2</c:v>
                </c:pt>
                <c:pt idx="2339">
                  <c:v>1.9321250049670891E-2</c:v>
                </c:pt>
                <c:pt idx="2340">
                  <c:v>1.9318754390249548E-2</c:v>
                </c:pt>
                <c:pt idx="2341">
                  <c:v>1.9316275392889937E-2</c:v>
                </c:pt>
                <c:pt idx="2342">
                  <c:v>1.9313813057592055E-2</c:v>
                </c:pt>
                <c:pt idx="2343">
                  <c:v>1.9311367384517997E-2</c:v>
                </c:pt>
                <c:pt idx="2344">
                  <c:v>1.9308938373586715E-2</c:v>
                </c:pt>
                <c:pt idx="2345">
                  <c:v>1.930652602479821E-2</c:v>
                </c:pt>
                <c:pt idx="2346">
                  <c:v>1.9304130338071435E-2</c:v>
                </c:pt>
                <c:pt idx="2347">
                  <c:v>1.9301751313568483E-2</c:v>
                </c:pt>
                <c:pt idx="2348">
                  <c:v>1.9299388951127261E-2</c:v>
                </c:pt>
                <c:pt idx="2349">
                  <c:v>1.929704325074777E-2</c:v>
                </c:pt>
                <c:pt idx="2350">
                  <c:v>1.9294714212592101E-2</c:v>
                </c:pt>
                <c:pt idx="2351">
                  <c:v>1.9292401836660256E-2</c:v>
                </c:pt>
                <c:pt idx="2352">
                  <c:v>1.9290106122628048E-2</c:v>
                </c:pt>
                <c:pt idx="2353">
                  <c:v>1.9287827070819663E-2</c:v>
                </c:pt>
                <c:pt idx="2354">
                  <c:v>1.9285564681154055E-2</c:v>
                </c:pt>
                <c:pt idx="2355">
                  <c:v>1.928331895371227E-2</c:v>
                </c:pt>
                <c:pt idx="2356">
                  <c:v>1.9281089888170122E-2</c:v>
                </c:pt>
                <c:pt idx="2357">
                  <c:v>1.9278877484932844E-2</c:v>
                </c:pt>
                <c:pt idx="2358">
                  <c:v>1.9276681743838342E-2</c:v>
                </c:pt>
                <c:pt idx="2359">
                  <c:v>1.9274502664805571E-2</c:v>
                </c:pt>
                <c:pt idx="2360">
                  <c:v>1.927234024783453E-2</c:v>
                </c:pt>
                <c:pt idx="2361">
                  <c:v>1.9270297390228862E-2</c:v>
                </c:pt>
                <c:pt idx="2362">
                  <c:v>1.9268175214438209E-2</c:v>
                </c:pt>
                <c:pt idx="2363">
                  <c:v>1.926606970257335E-2</c:v>
                </c:pt>
                <c:pt idx="2364">
                  <c:v>1.926398085460727E-2</c:v>
                </c:pt>
                <c:pt idx="2365">
                  <c:v>1.9261908670539972E-2</c:v>
                </c:pt>
                <c:pt idx="2366">
                  <c:v>1.9259853150398468E-2</c:v>
                </c:pt>
                <c:pt idx="2367">
                  <c:v>1.9257814294155743E-2</c:v>
                </c:pt>
                <c:pt idx="2368">
                  <c:v>1.9255792101811796E-2</c:v>
                </c:pt>
                <c:pt idx="2369">
                  <c:v>1.925378657336663E-2</c:v>
                </c:pt>
                <c:pt idx="2370">
                  <c:v>1.9251797708820243E-2</c:v>
                </c:pt>
                <c:pt idx="2371">
                  <c:v>1.9249825508199651E-2</c:v>
                </c:pt>
                <c:pt idx="2372">
                  <c:v>1.9247869971477836E-2</c:v>
                </c:pt>
                <c:pt idx="2373">
                  <c:v>1.9245931098627787E-2</c:v>
                </c:pt>
                <c:pt idx="2374">
                  <c:v>1.9244008889703533E-2</c:v>
                </c:pt>
                <c:pt idx="2375">
                  <c:v>1.9240277438078435E-2</c:v>
                </c:pt>
                <c:pt idx="2376">
                  <c:v>1.923839589696219E-2</c:v>
                </c:pt>
                <c:pt idx="2377">
                  <c:v>1.9236531017988723E-2</c:v>
                </c:pt>
                <c:pt idx="2378">
                  <c:v>1.9234682801158032E-2</c:v>
                </c:pt>
                <c:pt idx="2379">
                  <c:v>1.9232851246308025E-2</c:v>
                </c:pt>
                <c:pt idx="2380">
                  <c:v>1.9231036353681841E-2</c:v>
                </c:pt>
                <c:pt idx="2381">
                  <c:v>1.922923812327948E-2</c:v>
                </c:pt>
                <c:pt idx="2382">
                  <c:v>1.9227456554857802E-2</c:v>
                </c:pt>
                <c:pt idx="2383">
                  <c:v>1.9225691648497856E-2</c:v>
                </c:pt>
                <c:pt idx="2384">
                  <c:v>1.9223943404442778E-2</c:v>
                </c:pt>
                <c:pt idx="2385">
                  <c:v>1.9222211822449431E-2</c:v>
                </c:pt>
                <c:pt idx="2386">
                  <c:v>1.9220496902517814E-2</c:v>
                </c:pt>
                <c:pt idx="2387">
                  <c:v>1.9218798644647928E-2</c:v>
                </c:pt>
                <c:pt idx="2388">
                  <c:v>1.921711704908291E-2</c:v>
                </c:pt>
                <c:pt idx="2389">
                  <c:v>1.9215452115498577E-2</c:v>
                </c:pt>
                <c:pt idx="2390">
                  <c:v>1.9213803843975974E-2</c:v>
                </c:pt>
                <c:pt idx="2391">
                  <c:v>1.9212172234677194E-2</c:v>
                </c:pt>
                <c:pt idx="2392">
                  <c:v>1.9210557287521191E-2</c:v>
                </c:pt>
                <c:pt idx="2393">
                  <c:v>1.9208959002426917E-2</c:v>
                </c:pt>
                <c:pt idx="2394">
                  <c:v>1.9207377379475421E-2</c:v>
                </c:pt>
                <c:pt idx="2395">
                  <c:v>1.9205812418666701E-2</c:v>
                </c:pt>
                <c:pt idx="2396">
                  <c:v>1.9204264119919712E-2</c:v>
                </c:pt>
                <c:pt idx="2397">
                  <c:v>1.9202732483315499E-2</c:v>
                </c:pt>
                <c:pt idx="2398">
                  <c:v>1.9201217508773016E-2</c:v>
                </c:pt>
                <c:pt idx="2399">
                  <c:v>1.9199719196454357E-2</c:v>
                </c:pt>
                <c:pt idx="2400">
                  <c:v>1.9198237546116381E-2</c:v>
                </c:pt>
                <c:pt idx="2401">
                  <c:v>1.9196772557921182E-2</c:v>
                </c:pt>
                <c:pt idx="2402">
                  <c:v>1.9195324231949806E-2</c:v>
                </c:pt>
                <c:pt idx="2403">
                  <c:v>1.9193892568040161E-2</c:v>
                </c:pt>
                <c:pt idx="2404">
                  <c:v>1.9192477566192245E-2</c:v>
                </c:pt>
                <c:pt idx="2405">
                  <c:v>1.9191079226487107E-2</c:v>
                </c:pt>
                <c:pt idx="2406">
                  <c:v>1.9189697549005791E-2</c:v>
                </c:pt>
                <c:pt idx="2407">
                  <c:v>1.9188332533505159E-2</c:v>
                </c:pt>
                <c:pt idx="2408">
                  <c:v>1.9186984180066258E-2</c:v>
                </c:pt>
                <c:pt idx="2409">
                  <c:v>1.9185652488851179E-2</c:v>
                </c:pt>
                <c:pt idx="2410">
                  <c:v>1.9184337459778877E-2</c:v>
                </c:pt>
                <c:pt idx="2411">
                  <c:v>1.9183039092768306E-2</c:v>
                </c:pt>
                <c:pt idx="2412">
                  <c:v>1.9181757387819465E-2</c:v>
                </c:pt>
                <c:pt idx="2413">
                  <c:v>1.9180492345094446E-2</c:v>
                </c:pt>
                <c:pt idx="2414">
                  <c:v>1.9179243964431159E-2</c:v>
                </c:pt>
                <c:pt idx="2415">
                  <c:v>1.9178012245748555E-2</c:v>
                </c:pt>
                <c:pt idx="2416">
                  <c:v>1.917679718937082E-2</c:v>
                </c:pt>
                <c:pt idx="2417">
                  <c:v>1.9175598795135862E-2</c:v>
                </c:pt>
                <c:pt idx="2418">
                  <c:v>1.9174417062881588E-2</c:v>
                </c:pt>
                <c:pt idx="2419">
                  <c:v>1.9173251992689044E-2</c:v>
                </c:pt>
                <c:pt idx="2420">
                  <c:v>1.9172103584720324E-2</c:v>
                </c:pt>
                <c:pt idx="2421">
                  <c:v>1.917097183889438E-2</c:v>
                </c:pt>
                <c:pt idx="2422">
                  <c:v>1.9169856755130166E-2</c:v>
                </c:pt>
                <c:pt idx="2423">
                  <c:v>1.9168758333427682E-2</c:v>
                </c:pt>
                <c:pt idx="2424">
                  <c:v>1.9167676573867976E-2</c:v>
                </c:pt>
                <c:pt idx="2425">
                  <c:v>1.9166611476451045E-2</c:v>
                </c:pt>
                <c:pt idx="2426">
                  <c:v>1.9165563041014799E-2</c:v>
                </c:pt>
                <c:pt idx="2427">
                  <c:v>1.9164531267802376E-2</c:v>
                </c:pt>
                <c:pt idx="2428">
                  <c:v>1.9163516156813776E-2</c:v>
                </c:pt>
                <c:pt idx="2429">
                  <c:v>1.916251770780586E-2</c:v>
                </c:pt>
                <c:pt idx="2430">
                  <c:v>1.916153592094072E-2</c:v>
                </c:pt>
                <c:pt idx="2431">
                  <c:v>1.9160570796137311E-2</c:v>
                </c:pt>
                <c:pt idx="2432">
                  <c:v>1.9159622333557724E-2</c:v>
                </c:pt>
                <c:pt idx="2433">
                  <c:v>1.9158690532958822E-2</c:v>
                </c:pt>
                <c:pt idx="2434">
                  <c:v>1.915777539442165E-2</c:v>
                </c:pt>
                <c:pt idx="2435">
                  <c:v>1.9156876918189347E-2</c:v>
                </c:pt>
                <c:pt idx="2436">
                  <c:v>1.9155995103937729E-2</c:v>
                </c:pt>
                <c:pt idx="2437">
                  <c:v>1.915512995174784E-2</c:v>
                </c:pt>
                <c:pt idx="2438">
                  <c:v>1.9154281461862821E-2</c:v>
                </c:pt>
                <c:pt idx="2439">
                  <c:v>1.9153449633958486E-2</c:v>
                </c:pt>
                <c:pt idx="2440">
                  <c:v>1.9152634468196927E-2</c:v>
                </c:pt>
                <c:pt idx="2441">
                  <c:v>1.9151835964497099E-2</c:v>
                </c:pt>
                <c:pt idx="2442">
                  <c:v>1.9151054122940048E-2</c:v>
                </c:pt>
                <c:pt idx="2443">
                  <c:v>1.9150288943525773E-2</c:v>
                </c:pt>
                <c:pt idx="2444">
                  <c:v>1.9149540426011136E-2</c:v>
                </c:pt>
                <c:pt idx="2445">
                  <c:v>1.9148808570801368E-2</c:v>
                </c:pt>
                <c:pt idx="2446">
                  <c:v>1.9148093377734376E-2</c:v>
                </c:pt>
                <c:pt idx="2447">
                  <c:v>1.9147394846729116E-2</c:v>
                </c:pt>
                <c:pt idx="2448">
                  <c:v>1.9146712977785585E-2</c:v>
                </c:pt>
                <c:pt idx="2449">
                  <c:v>1.9146047771065877E-2</c:v>
                </c:pt>
                <c:pt idx="2450">
                  <c:v>1.9145399226326854E-2</c:v>
                </c:pt>
                <c:pt idx="2451">
                  <c:v>1.9144767343730607E-2</c:v>
                </c:pt>
                <c:pt idx="2452">
                  <c:v>1.914415212319609E-2</c:v>
                </c:pt>
                <c:pt idx="2453">
                  <c:v>1.9143553564885396E-2</c:v>
                </c:pt>
                <c:pt idx="2454">
                  <c:v>1.9142971668636433E-2</c:v>
                </c:pt>
                <c:pt idx="2455">
                  <c:v>1.9142406434368153E-2</c:v>
                </c:pt>
                <c:pt idx="2456">
                  <c:v>1.9141857862323697E-2</c:v>
                </c:pt>
                <c:pt idx="2457">
                  <c:v>1.9141325952503063E-2</c:v>
                </c:pt>
                <c:pt idx="2458">
                  <c:v>1.9140810704582067E-2</c:v>
                </c:pt>
                <c:pt idx="2459">
                  <c:v>1.9140312118884895E-2</c:v>
                </c:pt>
                <c:pt idx="2460">
                  <c:v>1.9139830195249452E-2</c:v>
                </c:pt>
                <c:pt idx="2461">
                  <c:v>1.9139364933837832E-2</c:v>
                </c:pt>
                <c:pt idx="2462">
                  <c:v>1.9138916334325851E-2</c:v>
                </c:pt>
                <c:pt idx="2463">
                  <c:v>1.9138484396956645E-2</c:v>
                </c:pt>
                <c:pt idx="2464">
                  <c:v>1.9138069121973356E-2</c:v>
                </c:pt>
                <c:pt idx="2465">
                  <c:v>1.9137670508808657E-2</c:v>
                </c:pt>
                <c:pt idx="2466">
                  <c:v>1.9137288557786736E-2</c:v>
                </c:pt>
                <c:pt idx="2467">
                  <c:v>1.9136923268988637E-2</c:v>
                </c:pt>
                <c:pt idx="2468">
                  <c:v>1.9136574642171222E-2</c:v>
                </c:pt>
                <c:pt idx="2469">
                  <c:v>1.9136242677577631E-2</c:v>
                </c:pt>
                <c:pt idx="2470">
                  <c:v>1.9135927375045769E-2</c:v>
                </c:pt>
                <c:pt idx="2471">
                  <c:v>1.9135628734656684E-2</c:v>
                </c:pt>
                <c:pt idx="2472">
                  <c:v>1.9135346756248284E-2</c:v>
                </c:pt>
                <c:pt idx="2473">
                  <c:v>1.913508143998266E-2</c:v>
                </c:pt>
                <c:pt idx="2474">
                  <c:v>1.9134832785940858E-2</c:v>
                </c:pt>
                <c:pt idx="2475">
                  <c:v>1.9134600793879741E-2</c:v>
                </c:pt>
                <c:pt idx="2476">
                  <c:v>1.9134385463961401E-2</c:v>
                </c:pt>
                <c:pt idx="2477">
                  <c:v>1.9134186796104791E-2</c:v>
                </c:pt>
                <c:pt idx="2478">
                  <c:v>1.9134004790472003E-2</c:v>
                </c:pt>
                <c:pt idx="2479">
                  <c:v>1.9133839446981993E-2</c:v>
                </c:pt>
                <c:pt idx="2480">
                  <c:v>1.913369076539162E-2</c:v>
                </c:pt>
                <c:pt idx="2481">
                  <c:v>1.913355874602507E-2</c:v>
                </c:pt>
                <c:pt idx="2482">
                  <c:v>1.9133443388801297E-2</c:v>
                </c:pt>
                <c:pt idx="2483">
                  <c:v>1.9133344693639254E-2</c:v>
                </c:pt>
                <c:pt idx="2484">
                  <c:v>1.9133262660619987E-2</c:v>
                </c:pt>
                <c:pt idx="2485">
                  <c:v>1.9133197289662451E-2</c:v>
                </c:pt>
                <c:pt idx="2486">
                  <c:v>1.9133148580847692E-2</c:v>
                </c:pt>
                <c:pt idx="2487">
                  <c:v>1.9133116534094663E-2</c:v>
                </c:pt>
                <c:pt idx="2488">
                  <c:v>1.9133101149403364E-2</c:v>
                </c:pt>
                <c:pt idx="2489">
                  <c:v>1.9133102426935888E-2</c:v>
                </c:pt>
                <c:pt idx="2490">
                  <c:v>1.9133120366530143E-2</c:v>
                </c:pt>
                <c:pt idx="2491">
                  <c:v>1.9133154350046144E-2</c:v>
                </c:pt>
                <c:pt idx="2492">
                  <c:v>1.9133202209009603E-2</c:v>
                </c:pt>
                <c:pt idx="2493">
                  <c:v>1.9133263750854557E-2</c:v>
                </c:pt>
                <c:pt idx="2494">
                  <c:v>1.9133338975581005E-2</c:v>
                </c:pt>
                <c:pt idx="2495">
                  <c:v>1.9133427883026854E-2</c:v>
                </c:pt>
                <c:pt idx="2496">
                  <c:v>1.9133530473435245E-2</c:v>
                </c:pt>
                <c:pt idx="2497">
                  <c:v>1.9133646746806177E-2</c:v>
                </c:pt>
                <c:pt idx="2498">
                  <c:v>1.9133776702977556E-2</c:v>
                </c:pt>
                <c:pt idx="2499">
                  <c:v>1.9133920341868338E-2</c:v>
                </c:pt>
                <c:pt idx="2500">
                  <c:v>1.9134077663802707E-2</c:v>
                </c:pt>
                <c:pt idx="2501">
                  <c:v>1.9134248668537523E-2</c:v>
                </c:pt>
                <c:pt idx="2502">
                  <c:v>1.9134433356153835E-2</c:v>
                </c:pt>
                <c:pt idx="2503">
                  <c:v>1.9134631726651641E-2</c:v>
                </c:pt>
                <c:pt idx="2504">
                  <c:v>1.9134843779949895E-2</c:v>
                </c:pt>
                <c:pt idx="2505">
                  <c:v>1.913506951621069E-2</c:v>
                </c:pt>
                <c:pt idx="2506">
                  <c:v>1.9135308935190887E-2</c:v>
                </c:pt>
                <c:pt idx="2507">
                  <c:v>1.9135562037133624E-2</c:v>
                </c:pt>
                <c:pt idx="2508">
                  <c:v>1.9135828821957857E-2</c:v>
                </c:pt>
                <c:pt idx="2509">
                  <c:v>1.9136109289663583E-2</c:v>
                </c:pt>
                <c:pt idx="2510">
                  <c:v>1.9136403440169758E-2</c:v>
                </c:pt>
                <c:pt idx="2511">
                  <c:v>1.9136711273557427E-2</c:v>
                </c:pt>
                <c:pt idx="2512">
                  <c:v>1.9137032789826591E-2</c:v>
                </c:pt>
                <c:pt idx="2513">
                  <c:v>1.9137367988896203E-2</c:v>
                </c:pt>
                <c:pt idx="2514">
                  <c:v>1.9137716870928356E-2</c:v>
                </c:pt>
                <c:pt idx="2515">
                  <c:v>1.9138079435760957E-2</c:v>
                </c:pt>
                <c:pt idx="2516">
                  <c:v>1.9138455683475053E-2</c:v>
                </c:pt>
                <c:pt idx="2517">
                  <c:v>1.9138902435456018E-2</c:v>
                </c:pt>
                <c:pt idx="2518">
                  <c:v>1.9139308003526256E-2</c:v>
                </c:pt>
                <c:pt idx="2519">
                  <c:v>1.9139727254559036E-2</c:v>
                </c:pt>
                <c:pt idx="2520">
                  <c:v>1.914016018847331E-2</c:v>
                </c:pt>
                <c:pt idx="2521">
                  <c:v>1.9140606805269078E-2</c:v>
                </c:pt>
                <c:pt idx="2522">
                  <c:v>1.9141067104703202E-2</c:v>
                </c:pt>
                <c:pt idx="2523">
                  <c:v>1.914154108726196E-2</c:v>
                </c:pt>
                <c:pt idx="2524">
                  <c:v>1.9142028752621165E-2</c:v>
                </c:pt>
                <c:pt idx="2525">
                  <c:v>1.9142530100780819E-2</c:v>
                </c:pt>
                <c:pt idx="2526">
                  <c:v>1.9143045131821967E-2</c:v>
                </c:pt>
                <c:pt idx="2527">
                  <c:v>1.9143573845825657E-2</c:v>
                </c:pt>
                <c:pt idx="2528">
                  <c:v>1.9144116242629794E-2</c:v>
                </c:pt>
                <c:pt idx="2529">
                  <c:v>1.914467232223438E-2</c:v>
                </c:pt>
                <c:pt idx="2530">
                  <c:v>1.9145242084801506E-2</c:v>
                </c:pt>
                <c:pt idx="2531">
                  <c:v>1.9145825530250127E-2</c:v>
                </c:pt>
                <c:pt idx="2532">
                  <c:v>1.9146422658499196E-2</c:v>
                </c:pt>
                <c:pt idx="2533">
                  <c:v>1.9147033469548713E-2</c:v>
                </c:pt>
                <c:pt idx="2534">
                  <c:v>1.9147657963641818E-2</c:v>
                </c:pt>
                <c:pt idx="2535">
                  <c:v>1.914829614053537E-2</c:v>
                </c:pt>
                <c:pt idx="2536">
                  <c:v>1.9148948000229371E-2</c:v>
                </c:pt>
                <c:pt idx="2537">
                  <c:v>1.9149613542885913E-2</c:v>
                </c:pt>
                <c:pt idx="2538">
                  <c:v>1.9150292768342903E-2</c:v>
                </c:pt>
                <c:pt idx="2539">
                  <c:v>1.9150985676681387E-2</c:v>
                </c:pt>
                <c:pt idx="2540">
                  <c:v>1.9151692267820319E-2</c:v>
                </c:pt>
                <c:pt idx="2541">
                  <c:v>1.9152412541921793E-2</c:v>
                </c:pt>
                <c:pt idx="2542">
                  <c:v>1.9153146498904761E-2</c:v>
                </c:pt>
                <c:pt idx="2543">
                  <c:v>1.915389413860713E-2</c:v>
                </c:pt>
                <c:pt idx="2544">
                  <c:v>1.9154655461272041E-2</c:v>
                </c:pt>
                <c:pt idx="2545">
                  <c:v>1.9155430466899492E-2</c:v>
                </c:pt>
                <c:pt idx="2546">
                  <c:v>1.9156219155327392E-2</c:v>
                </c:pt>
                <c:pt idx="2547">
                  <c:v>1.915702152655574E-2</c:v>
                </c:pt>
                <c:pt idx="2548">
                  <c:v>1.9157837580746628E-2</c:v>
                </c:pt>
                <c:pt idx="2549">
                  <c:v>1.9158667317737965E-2</c:v>
                </c:pt>
                <c:pt idx="2550">
                  <c:v>1.9159510737610796E-2</c:v>
                </c:pt>
                <c:pt idx="2551">
                  <c:v>1.9160367840284076E-2</c:v>
                </c:pt>
                <c:pt idx="2552">
                  <c:v>1.9161238626000943E-2</c:v>
                </c:pt>
                <c:pt idx="2553">
                  <c:v>1.9162123094518257E-2</c:v>
                </c:pt>
                <c:pt idx="2554">
                  <c:v>1.9163021245754974E-2</c:v>
                </c:pt>
                <c:pt idx="2555">
                  <c:v>1.9163933079954232E-2</c:v>
                </c:pt>
                <c:pt idx="2556">
                  <c:v>1.916485859711603E-2</c:v>
                </c:pt>
                <c:pt idx="2557">
                  <c:v>1.9165797797078277E-2</c:v>
                </c:pt>
                <c:pt idx="2558">
                  <c:v>1.9166750679759925E-2</c:v>
                </c:pt>
                <c:pt idx="2559">
                  <c:v>1.9167717245566207E-2</c:v>
                </c:pt>
                <c:pt idx="2560">
                  <c:v>1.9168697494172937E-2</c:v>
                </c:pt>
                <c:pt idx="2561">
                  <c:v>1.9169691425499069E-2</c:v>
                </c:pt>
                <c:pt idx="2562">
                  <c:v>1.9170699039868788E-2</c:v>
                </c:pt>
                <c:pt idx="2563">
                  <c:v>1.9171720337038956E-2</c:v>
                </c:pt>
                <c:pt idx="2564">
                  <c:v>1.9172755317009571E-2</c:v>
                </c:pt>
                <c:pt idx="2565">
                  <c:v>1.9173803979942727E-2</c:v>
                </c:pt>
                <c:pt idx="2566">
                  <c:v>1.9174866325757378E-2</c:v>
                </c:pt>
                <c:pt idx="2567">
                  <c:v>1.9175942354372477E-2</c:v>
                </c:pt>
                <c:pt idx="2568">
                  <c:v>1.9177032065950117E-2</c:v>
                </c:pt>
                <c:pt idx="2569">
                  <c:v>1.9178135460247159E-2</c:v>
                </c:pt>
                <c:pt idx="2570">
                  <c:v>1.9179252537587788E-2</c:v>
                </c:pt>
                <c:pt idx="2571">
                  <c:v>1.9180383297728865E-2</c:v>
                </c:pt>
                <c:pt idx="2572">
                  <c:v>1.9181527740589344E-2</c:v>
                </c:pt>
                <c:pt idx="2573">
                  <c:v>1.918268586649341E-2</c:v>
                </c:pt>
                <c:pt idx="2574">
                  <c:v>1.918385767527897E-2</c:v>
                </c:pt>
                <c:pt idx="2575">
                  <c:v>1.9185043166946025E-2</c:v>
                </c:pt>
                <c:pt idx="2576">
                  <c:v>1.9186242341332482E-2</c:v>
                </c:pt>
                <c:pt idx="2577">
                  <c:v>1.9187455198762526E-2</c:v>
                </c:pt>
                <c:pt idx="2578">
                  <c:v>1.9188681738993019E-2</c:v>
                </c:pt>
                <c:pt idx="2579">
                  <c:v>1.9189921962023959E-2</c:v>
                </c:pt>
                <c:pt idx="2580">
                  <c:v>1.9191175867936394E-2</c:v>
                </c:pt>
                <c:pt idx="2581">
                  <c:v>1.9192443456892416E-2</c:v>
                </c:pt>
                <c:pt idx="2582">
                  <c:v>1.919372472856784E-2</c:v>
                </c:pt>
                <c:pt idx="2583">
                  <c:v>1.9195019683043713E-2</c:v>
                </c:pt>
                <c:pt idx="2584">
                  <c:v>1.9196328320644218E-2</c:v>
                </c:pt>
                <c:pt idx="2585">
                  <c:v>1.9197650640964126E-2</c:v>
                </c:pt>
                <c:pt idx="2586">
                  <c:v>1.9198986644165528E-2</c:v>
                </c:pt>
                <c:pt idx="2587">
                  <c:v>1.9200336330086332E-2</c:v>
                </c:pt>
                <c:pt idx="2588">
                  <c:v>1.9201699699131769E-2</c:v>
                </c:pt>
                <c:pt idx="2589">
                  <c:v>1.9203076750896608E-2</c:v>
                </c:pt>
                <c:pt idx="2590">
                  <c:v>1.9204467485542942E-2</c:v>
                </c:pt>
                <c:pt idx="2591">
                  <c:v>1.9205871903151817E-2</c:v>
                </c:pt>
                <c:pt idx="2592">
                  <c:v>1.9207290003642186E-2</c:v>
                </c:pt>
                <c:pt idx="2593">
                  <c:v>1.9208721786933003E-2</c:v>
                </c:pt>
                <c:pt idx="2594">
                  <c:v>1.9210167253024268E-2</c:v>
                </c:pt>
                <c:pt idx="2595">
                  <c:v>1.9211626402078075E-2</c:v>
                </c:pt>
                <c:pt idx="2596">
                  <c:v>1.9213099234013375E-2</c:v>
                </c:pt>
                <c:pt idx="2597">
                  <c:v>1.9214585748911217E-2</c:v>
                </c:pt>
                <c:pt idx="2598">
                  <c:v>1.9216085946447414E-2</c:v>
                </c:pt>
                <c:pt idx="2599">
                  <c:v>1.9217599827027199E-2</c:v>
                </c:pt>
                <c:pt idx="2600">
                  <c:v>1.9219127390488477E-2</c:v>
                </c:pt>
                <c:pt idx="2601">
                  <c:v>1.9220668636831251E-2</c:v>
                </c:pt>
                <c:pt idx="2602">
                  <c:v>1.9222223565974472E-2</c:v>
                </c:pt>
                <c:pt idx="2603">
                  <c:v>1.9223792178080235E-2</c:v>
                </c:pt>
                <c:pt idx="2604">
                  <c:v>1.9225374472986445E-2</c:v>
                </c:pt>
                <c:pt idx="2605">
                  <c:v>1.9226970450693104E-2</c:v>
                </c:pt>
                <c:pt idx="2606">
                  <c:v>1.922858011144335E-2</c:v>
                </c:pt>
                <c:pt idx="2607">
                  <c:v>1.9230203454994044E-2</c:v>
                </c:pt>
                <c:pt idx="2608">
                  <c:v>1.9231840481345186E-2</c:v>
                </c:pt>
                <c:pt idx="2609">
                  <c:v>1.9233491190658869E-2</c:v>
                </c:pt>
                <c:pt idx="2610">
                  <c:v>1.9235155582854047E-2</c:v>
                </c:pt>
                <c:pt idx="2611">
                  <c:v>1.9236833657930719E-2</c:v>
                </c:pt>
                <c:pt idx="2612">
                  <c:v>1.9238525415807839E-2</c:v>
                </c:pt>
                <c:pt idx="2613">
                  <c:v>1.92402308566475E-2</c:v>
                </c:pt>
                <c:pt idx="2614">
                  <c:v>1.9241949980368656E-2</c:v>
                </c:pt>
                <c:pt idx="2615">
                  <c:v>1.9243682786890259E-2</c:v>
                </c:pt>
                <c:pt idx="2616">
                  <c:v>1.9245429276293358E-2</c:v>
                </c:pt>
                <c:pt idx="2617">
                  <c:v>1.9247189448658997E-2</c:v>
                </c:pt>
                <c:pt idx="2618">
                  <c:v>1.9248963303825084E-2</c:v>
                </c:pt>
                <c:pt idx="2619">
                  <c:v>1.9250750841872666E-2</c:v>
                </c:pt>
                <c:pt idx="2620">
                  <c:v>1.9252552062882788E-2</c:v>
                </c:pt>
                <c:pt idx="2621">
                  <c:v>1.9254627355669296E-2</c:v>
                </c:pt>
                <c:pt idx="2622">
                  <c:v>1.9256457897116608E-2</c:v>
                </c:pt>
                <c:pt idx="2623">
                  <c:v>1.9258302121364368E-2</c:v>
                </c:pt>
                <c:pt idx="2624">
                  <c:v>1.9260160028412576E-2</c:v>
                </c:pt>
                <c:pt idx="2625">
                  <c:v>1.9262031618585418E-2</c:v>
                </c:pt>
                <c:pt idx="2626">
                  <c:v>1.9263916891477662E-2</c:v>
                </c:pt>
                <c:pt idx="2627">
                  <c:v>1.92658158472514E-2</c:v>
                </c:pt>
                <c:pt idx="2628">
                  <c:v>1.9267728485906632E-2</c:v>
                </c:pt>
                <c:pt idx="2629">
                  <c:v>1.9269654807524406E-2</c:v>
                </c:pt>
                <c:pt idx="2630">
                  <c:v>1.9271594811942627E-2</c:v>
                </c:pt>
                <c:pt idx="2631">
                  <c:v>1.9273548499242343E-2</c:v>
                </c:pt>
                <c:pt idx="2632">
                  <c:v>1.92755158695046E-2</c:v>
                </c:pt>
                <c:pt idx="2633">
                  <c:v>1.9277496922567305E-2</c:v>
                </c:pt>
                <c:pt idx="2634">
                  <c:v>1.9279491658511505E-2</c:v>
                </c:pt>
                <c:pt idx="2635">
                  <c:v>1.9281500077337199E-2</c:v>
                </c:pt>
                <c:pt idx="2636">
                  <c:v>1.9286140502627669E-2</c:v>
                </c:pt>
                <c:pt idx="2637">
                  <c:v>1.9285557963714117E-2</c:v>
                </c:pt>
                <c:pt idx="2638">
                  <c:v>1.9287607431184295E-2</c:v>
                </c:pt>
                <c:pt idx="2639">
                  <c:v>1.9289670581535967E-2</c:v>
                </c:pt>
                <c:pt idx="2640">
                  <c:v>1.9291747414769134E-2</c:v>
                </c:pt>
                <c:pt idx="2641">
                  <c:v>1.9293837930964841E-2</c:v>
                </c:pt>
                <c:pt idx="2642">
                  <c:v>1.9295942129960997E-2</c:v>
                </c:pt>
                <c:pt idx="2643">
                  <c:v>1.9298060011919693E-2</c:v>
                </c:pt>
                <c:pt idx="2644">
                  <c:v>1.9300191576678838E-2</c:v>
                </c:pt>
                <c:pt idx="2645">
                  <c:v>1.9302336824400523E-2</c:v>
                </c:pt>
                <c:pt idx="2646">
                  <c:v>1.9304495754922657E-2</c:v>
                </c:pt>
                <c:pt idx="2647">
                  <c:v>1.9306668368326285E-2</c:v>
                </c:pt>
                <c:pt idx="2648">
                  <c:v>1.9308854664692454E-2</c:v>
                </c:pt>
                <c:pt idx="2649">
                  <c:v>1.9311054643940118E-2</c:v>
                </c:pt>
                <c:pt idx="2650">
                  <c:v>1.9313268305907183E-2</c:v>
                </c:pt>
                <c:pt idx="2651">
                  <c:v>1.9315495650998882E-2</c:v>
                </c:pt>
                <c:pt idx="2652">
                  <c:v>1.9317736678809982E-2</c:v>
                </c:pt>
                <c:pt idx="2653">
                  <c:v>1.9319991389583624E-2</c:v>
                </c:pt>
                <c:pt idx="2654">
                  <c:v>1.9322259783157714E-2</c:v>
                </c:pt>
                <c:pt idx="2655">
                  <c:v>1.932454185977539E-2</c:v>
                </c:pt>
                <c:pt idx="2656">
                  <c:v>1.9326837619193515E-2</c:v>
                </c:pt>
                <c:pt idx="2657">
                  <c:v>1.9329147061412089E-2</c:v>
                </c:pt>
                <c:pt idx="2658">
                  <c:v>1.9331470186593203E-2</c:v>
                </c:pt>
                <c:pt idx="2659">
                  <c:v>1.9333806994736857E-2</c:v>
                </c:pt>
                <c:pt idx="2660">
                  <c:v>1.9336157485599914E-2</c:v>
                </c:pt>
                <c:pt idx="2661">
                  <c:v>1.9338521659506558E-2</c:v>
                </c:pt>
                <c:pt idx="2662">
                  <c:v>1.9340899516294696E-2</c:v>
                </c:pt>
                <c:pt idx="2663">
                  <c:v>1.9343291055964329E-2</c:v>
                </c:pt>
                <c:pt idx="2664">
                  <c:v>1.9345696278272317E-2</c:v>
                </c:pt>
                <c:pt idx="2665">
                  <c:v>1.9348115183785985E-2</c:v>
                </c:pt>
                <c:pt idx="2666">
                  <c:v>1.9350547772100102E-2</c:v>
                </c:pt>
                <c:pt idx="2667">
                  <c:v>1.9352994043295713E-2</c:v>
                </c:pt>
                <c:pt idx="2668">
                  <c:v>1.9355453997291772E-2</c:v>
                </c:pt>
                <c:pt idx="2669">
                  <c:v>1.9357927634331418E-2</c:v>
                </c:pt>
                <c:pt idx="2670">
                  <c:v>1.9360414954171512E-2</c:v>
                </c:pt>
                <c:pt idx="2671">
                  <c:v>1.9362915956893101E-2</c:v>
                </c:pt>
                <c:pt idx="2672">
                  <c:v>1.9365430642496184E-2</c:v>
                </c:pt>
                <c:pt idx="2673">
                  <c:v>1.9369711823506629E-2</c:v>
                </c:pt>
                <c:pt idx="2674">
                  <c:v>1.9372258054537465E-2</c:v>
                </c:pt>
                <c:pt idx="2675">
                  <c:v>1.9374817969962658E-2</c:v>
                </c:pt>
                <c:pt idx="2676">
                  <c:v>1.9377391569755192E-2</c:v>
                </c:pt>
                <c:pt idx="2677">
                  <c:v>1.9379978853942086E-2</c:v>
                </c:pt>
                <c:pt idx="2678">
                  <c:v>1.9382579822496325E-2</c:v>
                </c:pt>
                <c:pt idx="2679">
                  <c:v>1.9385194475471938E-2</c:v>
                </c:pt>
                <c:pt idx="2680">
                  <c:v>1.9387822812787874E-2</c:v>
                </c:pt>
                <c:pt idx="2681">
                  <c:v>1.9390464834498172E-2</c:v>
                </c:pt>
                <c:pt idx="2682">
                  <c:v>1.939312054060283E-2</c:v>
                </c:pt>
                <c:pt idx="2683">
                  <c:v>1.9395789931074828E-2</c:v>
                </c:pt>
                <c:pt idx="2684">
                  <c:v>1.9398473005968201E-2</c:v>
                </c:pt>
                <c:pt idx="2685">
                  <c:v>1.9401169765228914E-2</c:v>
                </c:pt>
                <c:pt idx="2686">
                  <c:v>1.9404014355202115E-2</c:v>
                </c:pt>
                <c:pt idx="2687">
                  <c:v>1.9406744057803849E-2</c:v>
                </c:pt>
                <c:pt idx="2688">
                  <c:v>1.940948744320603E-2</c:v>
                </c:pt>
                <c:pt idx="2689">
                  <c:v>1.9412244511489707E-2</c:v>
                </c:pt>
                <c:pt idx="2690">
                  <c:v>1.9415015262735924E-2</c:v>
                </c:pt>
                <c:pt idx="2691">
                  <c:v>1.9417799696863636E-2</c:v>
                </c:pt>
                <c:pt idx="2692">
                  <c:v>1.9420597813791796E-2</c:v>
                </c:pt>
                <c:pt idx="2693">
                  <c:v>1.9423409613682496E-2</c:v>
                </c:pt>
                <c:pt idx="2694">
                  <c:v>1.9426235096616784E-2</c:v>
                </c:pt>
                <c:pt idx="2695">
                  <c:v>1.9429074262270474E-2</c:v>
                </c:pt>
                <c:pt idx="2696">
                  <c:v>1.9431927110805658E-2</c:v>
                </c:pt>
                <c:pt idx="2697">
                  <c:v>1.9434793642384429E-2</c:v>
                </c:pt>
                <c:pt idx="2698">
                  <c:v>1.9437673856763649E-2</c:v>
                </c:pt>
                <c:pt idx="2699">
                  <c:v>1.9440567754024363E-2</c:v>
                </c:pt>
                <c:pt idx="2700">
                  <c:v>1.9443475334247617E-2</c:v>
                </c:pt>
                <c:pt idx="2701">
                  <c:v>1.9446396597352367E-2</c:v>
                </c:pt>
                <c:pt idx="2702">
                  <c:v>1.944933154333861E-2</c:v>
                </c:pt>
                <c:pt idx="2703">
                  <c:v>1.9452280172206349E-2</c:v>
                </c:pt>
                <c:pt idx="2704">
                  <c:v>1.9455242483955582E-2</c:v>
                </c:pt>
                <c:pt idx="2705">
                  <c:v>1.9458218478748401E-2</c:v>
                </c:pt>
                <c:pt idx="2706">
                  <c:v>1.9461208156341669E-2</c:v>
                </c:pt>
                <c:pt idx="2707">
                  <c:v>1.9464211516816432E-2</c:v>
                </c:pt>
                <c:pt idx="2708">
                  <c:v>1.9467228560172689E-2</c:v>
                </c:pt>
                <c:pt idx="2709">
                  <c:v>1.9470259286572533E-2</c:v>
                </c:pt>
                <c:pt idx="2710">
                  <c:v>1.9473303695772826E-2</c:v>
                </c:pt>
                <c:pt idx="2711">
                  <c:v>1.9476361787854612E-2</c:v>
                </c:pt>
                <c:pt idx="2712">
                  <c:v>1.947943356289894E-2</c:v>
                </c:pt>
                <c:pt idx="2713">
                  <c:v>1.9482519020824762E-2</c:v>
                </c:pt>
                <c:pt idx="2714">
                  <c:v>1.9485618161551033E-2</c:v>
                </c:pt>
                <c:pt idx="2715">
                  <c:v>1.948873098532089E-2</c:v>
                </c:pt>
                <c:pt idx="2716">
                  <c:v>1.9491857491972242E-2</c:v>
                </c:pt>
                <c:pt idx="2717">
                  <c:v>1.9494997681505088E-2</c:v>
                </c:pt>
                <c:pt idx="2718">
                  <c:v>1.9498151553919429E-2</c:v>
                </c:pt>
                <c:pt idx="2719">
                  <c:v>1.9501319109296311E-2</c:v>
                </c:pt>
                <c:pt idx="2720">
                  <c:v>1.9504500347554687E-2</c:v>
                </c:pt>
                <c:pt idx="2721">
                  <c:v>1.9507695268694558E-2</c:v>
                </c:pt>
                <c:pt idx="2722">
                  <c:v>1.9510903872715923E-2</c:v>
                </c:pt>
                <c:pt idx="2723">
                  <c:v>1.9514126159780876E-2</c:v>
                </c:pt>
                <c:pt idx="2724">
                  <c:v>1.951736212956523E-2</c:v>
                </c:pt>
                <c:pt idx="2725">
                  <c:v>1.9520611782393171E-2</c:v>
                </c:pt>
                <c:pt idx="2726">
                  <c:v>1.9523875118102607E-2</c:v>
                </c:pt>
                <c:pt idx="2727">
                  <c:v>1.9527152136693537E-2</c:v>
                </c:pt>
                <c:pt idx="2728">
                  <c:v>1.9530442838247009E-2</c:v>
                </c:pt>
                <c:pt idx="2729">
                  <c:v>1.9533747222681974E-2</c:v>
                </c:pt>
                <c:pt idx="2730">
                  <c:v>1.9537065290079481E-2</c:v>
                </c:pt>
                <c:pt idx="2731">
                  <c:v>1.9540397040277435E-2</c:v>
                </c:pt>
                <c:pt idx="2732">
                  <c:v>1.9543742473356884E-2</c:v>
                </c:pt>
                <c:pt idx="2733">
                  <c:v>1.9547101589398874E-2</c:v>
                </c:pt>
                <c:pt idx="2734">
                  <c:v>1.9550474388484451E-2</c:v>
                </c:pt>
                <c:pt idx="2735">
                  <c:v>1.9553860870370476E-2</c:v>
                </c:pt>
                <c:pt idx="2736">
                  <c:v>1.9557261035137996E-2</c:v>
                </c:pt>
                <c:pt idx="2737">
                  <c:v>1.9560674882868057E-2</c:v>
                </c:pt>
                <c:pt idx="2738">
                  <c:v>1.9564102413560658E-2</c:v>
                </c:pt>
                <c:pt idx="2739">
                  <c:v>1.9567543627134754E-2</c:v>
                </c:pt>
                <c:pt idx="2740">
                  <c:v>1.9570998523509298E-2</c:v>
                </c:pt>
                <c:pt idx="2741">
                  <c:v>1.9574467102927429E-2</c:v>
                </c:pt>
                <c:pt idx="2742">
                  <c:v>1.9577949365227054E-2</c:v>
                </c:pt>
                <c:pt idx="2743">
                  <c:v>1.9581445310327128E-2</c:v>
                </c:pt>
                <c:pt idx="2744">
                  <c:v>1.9584954938470789E-2</c:v>
                </c:pt>
                <c:pt idx="2745">
                  <c:v>1.958847824957699E-2</c:v>
                </c:pt>
                <c:pt idx="2746">
                  <c:v>1.9592015243564687E-2</c:v>
                </c:pt>
                <c:pt idx="2747">
                  <c:v>1.9595565920271785E-2</c:v>
                </c:pt>
                <c:pt idx="2748">
                  <c:v>1.9599130280184562E-2</c:v>
                </c:pt>
                <c:pt idx="2749">
                  <c:v>1.9602708322816742E-2</c:v>
                </c:pt>
                <c:pt idx="2750">
                  <c:v>1.9606300048492509E-2</c:v>
                </c:pt>
                <c:pt idx="2751">
                  <c:v>1.9609905456968724E-2</c:v>
                </c:pt>
                <c:pt idx="2752">
                  <c:v>1.9613524548407479E-2</c:v>
                </c:pt>
                <c:pt idx="2753">
                  <c:v>1.9617157322889822E-2</c:v>
                </c:pt>
                <c:pt idx="2754">
                  <c:v>1.9620803780091567E-2</c:v>
                </c:pt>
                <c:pt idx="2755">
                  <c:v>1.9624463920255852E-2</c:v>
                </c:pt>
                <c:pt idx="2756">
                  <c:v>1.9628137743544771E-2</c:v>
                </c:pt>
                <c:pt idx="2757">
                  <c:v>1.9631825249553092E-2</c:v>
                </c:pt>
                <c:pt idx="2758">
                  <c:v>1.9635526438523954E-2</c:v>
                </c:pt>
                <c:pt idx="2759">
                  <c:v>1.963924131037631E-2</c:v>
                </c:pt>
                <c:pt idx="2760">
                  <c:v>1.9642969865191207E-2</c:v>
                </c:pt>
                <c:pt idx="2761">
                  <c:v>1.9646712102968644E-2</c:v>
                </c:pt>
                <c:pt idx="2762">
                  <c:v>1.9650468023627576E-2</c:v>
                </c:pt>
                <c:pt idx="2763">
                  <c:v>1.9654237627249049E-2</c:v>
                </c:pt>
                <c:pt idx="2764">
                  <c:v>1.9658020913752017E-2</c:v>
                </c:pt>
                <c:pt idx="2765">
                  <c:v>1.9661817883136479E-2</c:v>
                </c:pt>
                <c:pt idx="2766">
                  <c:v>1.9665628535564528E-2</c:v>
                </c:pt>
                <c:pt idx="2767">
                  <c:v>1.9669452870793025E-2</c:v>
                </c:pt>
                <c:pt idx="2768">
                  <c:v>1.9673290889065109E-2</c:v>
                </c:pt>
                <c:pt idx="2769">
                  <c:v>1.9677142590137642E-2</c:v>
                </c:pt>
                <c:pt idx="2770">
                  <c:v>1.9681007974253761E-2</c:v>
                </c:pt>
                <c:pt idx="2771">
                  <c:v>1.9684887041170329E-2</c:v>
                </c:pt>
                <c:pt idx="2772">
                  <c:v>1.9688779791130484E-2</c:v>
                </c:pt>
                <c:pt idx="2773">
                  <c:v>1.9692686223972133E-2</c:v>
                </c:pt>
                <c:pt idx="2774">
                  <c:v>1.9696606339776324E-2</c:v>
                </c:pt>
                <c:pt idx="2775">
                  <c:v>1.9700540138462008E-2</c:v>
                </c:pt>
                <c:pt idx="2776">
                  <c:v>1.9704487620110234E-2</c:v>
                </c:pt>
                <c:pt idx="2777">
                  <c:v>1.9709015782151118E-2</c:v>
                </c:pt>
                <c:pt idx="2778">
                  <c:v>1.9712992584398625E-2</c:v>
                </c:pt>
                <c:pt idx="2779">
                  <c:v>1.9716983069608673E-2</c:v>
                </c:pt>
                <c:pt idx="2780">
                  <c:v>1.972098723761917E-2</c:v>
                </c:pt>
                <c:pt idx="2781">
                  <c:v>1.9725005088592207E-2</c:v>
                </c:pt>
                <c:pt idx="2782">
                  <c:v>1.9729036622446738E-2</c:v>
                </c:pt>
                <c:pt idx="2783">
                  <c:v>1.9733081839344857E-2</c:v>
                </c:pt>
                <c:pt idx="2784">
                  <c:v>1.973714073912447E-2</c:v>
                </c:pt>
                <c:pt idx="2785">
                  <c:v>1.9741213321785578E-2</c:v>
                </c:pt>
                <c:pt idx="2786">
                  <c:v>1.9745299587571319E-2</c:v>
                </c:pt>
                <c:pt idx="2787">
                  <c:v>1.9749399536076462E-2</c:v>
                </c:pt>
                <c:pt idx="2788">
                  <c:v>1.9753513167625192E-2</c:v>
                </c:pt>
                <c:pt idx="2789">
                  <c:v>1.9757640482055416E-2</c:v>
                </c:pt>
                <c:pt idx="2790">
                  <c:v>1.9761781479448182E-2</c:v>
                </c:pt>
                <c:pt idx="2791">
                  <c:v>1.9765936159722441E-2</c:v>
                </c:pt>
                <c:pt idx="2792">
                  <c:v>1.9770104522959242E-2</c:v>
                </c:pt>
                <c:pt idx="2793">
                  <c:v>1.977428656923963E-2</c:v>
                </c:pt>
                <c:pt idx="2794">
                  <c:v>1.9778482298320466E-2</c:v>
                </c:pt>
                <c:pt idx="2795">
                  <c:v>1.9782691710363842E-2</c:v>
                </c:pt>
                <c:pt idx="2796">
                  <c:v>1.978691480536976E-2</c:v>
                </c:pt>
                <c:pt idx="2797">
                  <c:v>1.9791151583338218E-2</c:v>
                </c:pt>
                <c:pt idx="2798">
                  <c:v>1.9795402044269217E-2</c:v>
                </c:pt>
                <c:pt idx="2799">
                  <c:v>1.9799666188000664E-2</c:v>
                </c:pt>
                <c:pt idx="2800">
                  <c:v>1.9803944014856745E-2</c:v>
                </c:pt>
                <c:pt idx="2801">
                  <c:v>1.980823552459432E-2</c:v>
                </c:pt>
                <c:pt idx="2802">
                  <c:v>1.9812540717213389E-2</c:v>
                </c:pt>
                <c:pt idx="2803">
                  <c:v>1.9816859592713953E-2</c:v>
                </c:pt>
                <c:pt idx="2804">
                  <c:v>1.9821192151339151E-2</c:v>
                </c:pt>
                <c:pt idx="2805">
                  <c:v>1.9825538392764797E-2</c:v>
                </c:pt>
                <c:pt idx="2806">
                  <c:v>1.9829898317071937E-2</c:v>
                </c:pt>
                <c:pt idx="2807">
                  <c:v>1.983427192450371E-2</c:v>
                </c:pt>
                <c:pt idx="2808">
                  <c:v>1.9838659214735932E-2</c:v>
                </c:pt>
                <c:pt idx="2809">
                  <c:v>1.9843060188011741E-2</c:v>
                </c:pt>
                <c:pt idx="2810">
                  <c:v>1.9847474844169044E-2</c:v>
                </c:pt>
                <c:pt idx="2811">
                  <c:v>1.9851903183369934E-2</c:v>
                </c:pt>
                <c:pt idx="2812">
                  <c:v>1.9856345205452319E-2</c:v>
                </c:pt>
                <c:pt idx="2813">
                  <c:v>1.9860800910416199E-2</c:v>
                </c:pt>
                <c:pt idx="2814">
                  <c:v>1.9865270298423665E-2</c:v>
                </c:pt>
                <c:pt idx="2815">
                  <c:v>1.9869753369393672E-2</c:v>
                </c:pt>
                <c:pt idx="2816">
                  <c:v>1.9874250123245174E-2</c:v>
                </c:pt>
                <c:pt idx="2817">
                  <c:v>1.987876055997817E-2</c:v>
                </c:pt>
                <c:pt idx="2818">
                  <c:v>1.9883284679754754E-2</c:v>
                </c:pt>
                <c:pt idx="2819">
                  <c:v>1.9887822482493878E-2</c:v>
                </c:pt>
                <c:pt idx="2820">
                  <c:v>1.9892373968114496E-2</c:v>
                </c:pt>
                <c:pt idx="2821">
                  <c:v>1.9896939136778702E-2</c:v>
                </c:pt>
                <c:pt idx="2822">
                  <c:v>1.9901517988324402E-2</c:v>
                </c:pt>
                <c:pt idx="2823">
                  <c:v>1.9906110522832643E-2</c:v>
                </c:pt>
                <c:pt idx="2824">
                  <c:v>1.9910716740384471E-2</c:v>
                </c:pt>
                <c:pt idx="2825">
                  <c:v>1.9915336640736747E-2</c:v>
                </c:pt>
                <c:pt idx="2826">
                  <c:v>1.9919970224051564E-2</c:v>
                </c:pt>
                <c:pt idx="2827">
                  <c:v>1.9924617490491014E-2</c:v>
                </c:pt>
                <c:pt idx="2828">
                  <c:v>1.9929278439649867E-2</c:v>
                </c:pt>
                <c:pt idx="2829">
                  <c:v>1.9933953071933352E-2</c:v>
                </c:pt>
                <c:pt idx="2830">
                  <c:v>1.9938641387260425E-2</c:v>
                </c:pt>
                <c:pt idx="2831">
                  <c:v>1.9943343385225853E-2</c:v>
                </c:pt>
                <c:pt idx="2832">
                  <c:v>1.9948059066396961E-2</c:v>
                </c:pt>
                <c:pt idx="2833">
                  <c:v>1.9952788430449564E-2</c:v>
                </c:pt>
                <c:pt idx="2834">
                  <c:v>1.9957531477464707E-2</c:v>
                </c:pt>
                <c:pt idx="2835">
                  <c:v>1.9962288207442391E-2</c:v>
                </c:pt>
                <c:pt idx="2836">
                  <c:v>1.996705862030157E-2</c:v>
                </c:pt>
                <c:pt idx="2837">
                  <c:v>1.9971842716285382E-2</c:v>
                </c:pt>
                <c:pt idx="2838">
                  <c:v>1.9976640495150688E-2</c:v>
                </c:pt>
                <c:pt idx="2839">
                  <c:v>1.9981451956897489E-2</c:v>
                </c:pt>
                <c:pt idx="2840">
                  <c:v>1.9986277101768923E-2</c:v>
                </c:pt>
                <c:pt idx="2841">
                  <c:v>1.9991115929440806E-2</c:v>
                </c:pt>
                <c:pt idx="2842">
                  <c:v>1.9995968440075229E-2</c:v>
                </c:pt>
                <c:pt idx="2843">
                  <c:v>2.0000834633753239E-2</c:v>
                </c:pt>
                <c:pt idx="2844">
                  <c:v>2.0005714510312744E-2</c:v>
                </c:pt>
                <c:pt idx="2845">
                  <c:v>2.0010608069915836E-2</c:v>
                </c:pt>
                <c:pt idx="2846">
                  <c:v>2.0015515312481469E-2</c:v>
                </c:pt>
                <c:pt idx="2847">
                  <c:v>2.0020436238009642E-2</c:v>
                </c:pt>
                <c:pt idx="2848">
                  <c:v>2.002537084641931E-2</c:v>
                </c:pt>
                <c:pt idx="2849">
                  <c:v>2.0030319137872565E-2</c:v>
                </c:pt>
                <c:pt idx="2850">
                  <c:v>2.0035281112369407E-2</c:v>
                </c:pt>
                <c:pt idx="2851">
                  <c:v>2.0040256769747744E-2</c:v>
                </c:pt>
                <c:pt idx="2852">
                  <c:v>2.0045246110007575E-2</c:v>
                </c:pt>
                <c:pt idx="2853">
                  <c:v>2.0050249133229947E-2</c:v>
                </c:pt>
                <c:pt idx="2854">
                  <c:v>2.0055265839576952E-2</c:v>
                </c:pt>
                <c:pt idx="2855">
                  <c:v>2.0060296228805452E-2</c:v>
                </c:pt>
                <c:pt idx="2856">
                  <c:v>2.0065340301077539E-2</c:v>
                </c:pt>
                <c:pt idx="2857">
                  <c:v>2.0070398056150074E-2</c:v>
                </c:pt>
                <c:pt idx="2858">
                  <c:v>2.0075469494347242E-2</c:v>
                </c:pt>
                <c:pt idx="2859">
                  <c:v>2.0080554615587998E-2</c:v>
                </c:pt>
                <c:pt idx="2860">
                  <c:v>2.0085653419548155E-2</c:v>
                </c:pt>
                <c:pt idx="2861">
                  <c:v>2.0090765906632946E-2</c:v>
                </c:pt>
                <c:pt idx="2862">
                  <c:v>2.0095892076761324E-2</c:v>
                </c:pt>
                <c:pt idx="2863">
                  <c:v>2.010103192969015E-2</c:v>
                </c:pt>
                <c:pt idx="2864">
                  <c:v>2.0106185465662563E-2</c:v>
                </c:pt>
                <c:pt idx="2865">
                  <c:v>2.0111352684678563E-2</c:v>
                </c:pt>
                <c:pt idx="2866">
                  <c:v>2.0116533586657104E-2</c:v>
                </c:pt>
                <c:pt idx="2867">
                  <c:v>2.0121728171517139E-2</c:v>
                </c:pt>
                <c:pt idx="2868">
                  <c:v>2.0126936439339715E-2</c:v>
                </c:pt>
                <c:pt idx="2869">
                  <c:v>2.0132158390286925E-2</c:v>
                </c:pt>
                <c:pt idx="2870">
                  <c:v>2.0137394024196675E-2</c:v>
                </c:pt>
                <c:pt idx="2871">
                  <c:v>2.0142643340906874E-2</c:v>
                </c:pt>
                <c:pt idx="2872">
                  <c:v>2.0147906340741706E-2</c:v>
                </c:pt>
                <c:pt idx="2873">
                  <c:v>2.0153183023458032E-2</c:v>
                </c:pt>
                <c:pt idx="2874">
                  <c:v>2.0158473389217946E-2</c:v>
                </c:pt>
                <c:pt idx="2875">
                  <c:v>2.01637774379404E-2</c:v>
                </c:pt>
                <c:pt idx="2876">
                  <c:v>2.0169095169625395E-2</c:v>
                </c:pt>
                <c:pt idx="2877">
                  <c:v>2.0174426584353977E-2</c:v>
                </c:pt>
                <c:pt idx="2878">
                  <c:v>2.0179771681964054E-2</c:v>
                </c:pt>
                <c:pt idx="2879">
                  <c:v>2.0185130462698764E-2</c:v>
                </c:pt>
                <c:pt idx="2880">
                  <c:v>2.0190502926396015E-2</c:v>
                </c:pt>
                <c:pt idx="2881">
                  <c:v>2.0195889073055806E-2</c:v>
                </c:pt>
                <c:pt idx="2882">
                  <c:v>2.0201288902516046E-2</c:v>
                </c:pt>
                <c:pt idx="2883">
                  <c:v>2.0206702415263011E-2</c:v>
                </c:pt>
                <c:pt idx="2884">
                  <c:v>2.0212129610729379E-2</c:v>
                </c:pt>
                <c:pt idx="2885">
                  <c:v>2.0217570489401426E-2</c:v>
                </c:pt>
                <c:pt idx="2886">
                  <c:v>2.0223025050873922E-2</c:v>
                </c:pt>
                <c:pt idx="2887">
                  <c:v>2.0228493295390004E-2</c:v>
                </c:pt>
                <c:pt idx="2888">
                  <c:v>2.023397522303072E-2</c:v>
                </c:pt>
                <c:pt idx="2889">
                  <c:v>2.0239470833471884E-2</c:v>
                </c:pt>
                <c:pt idx="2890">
                  <c:v>2.0244980126956635E-2</c:v>
                </c:pt>
                <c:pt idx="2891">
                  <c:v>2.0250503103484974E-2</c:v>
                </c:pt>
                <c:pt idx="2892">
                  <c:v>2.0256039763056899E-2</c:v>
                </c:pt>
                <c:pt idx="2893">
                  <c:v>2.0261590105429272E-2</c:v>
                </c:pt>
                <c:pt idx="2894">
                  <c:v>2.0267154131007326E-2</c:v>
                </c:pt>
                <c:pt idx="2895">
                  <c:v>2.0272731839385827E-2</c:v>
                </c:pt>
                <c:pt idx="2896">
                  <c:v>2.0278323230888962E-2</c:v>
                </c:pt>
                <c:pt idx="2897">
                  <c:v>2.0283928305354637E-2</c:v>
                </c:pt>
                <c:pt idx="2898">
                  <c:v>2.02895470628639E-2</c:v>
                </c:pt>
                <c:pt idx="2899">
                  <c:v>2.0295179503335703E-2</c:v>
                </c:pt>
                <c:pt idx="2900">
                  <c:v>2.0300825626689001E-2</c:v>
                </c:pt>
                <c:pt idx="2901">
                  <c:v>2.0306485433166932E-2</c:v>
                </c:pt>
                <c:pt idx="2902">
                  <c:v>2.0312158922526358E-2</c:v>
                </c:pt>
                <c:pt idx="2903">
                  <c:v>2.031784609492937E-2</c:v>
                </c:pt>
                <c:pt idx="2904">
                  <c:v>2.032354695037597E-2</c:v>
                </c:pt>
                <c:pt idx="2905">
                  <c:v>2.0329261488947203E-2</c:v>
                </c:pt>
                <c:pt idx="2906">
                  <c:v>2.0334989710318885E-2</c:v>
                </c:pt>
                <c:pt idx="2907">
                  <c:v>2.0340731614653107E-2</c:v>
                </c:pt>
                <c:pt idx="2908">
                  <c:v>2.0346487202030916E-2</c:v>
                </c:pt>
                <c:pt idx="2909">
                  <c:v>2.0352256472614405E-2</c:v>
                </c:pt>
                <c:pt idx="2910">
                  <c:v>2.0358039426079388E-2</c:v>
                </c:pt>
                <c:pt idx="2911">
                  <c:v>2.0363836062425866E-2</c:v>
                </c:pt>
                <c:pt idx="2912">
                  <c:v>2.0369646381896978E-2</c:v>
                </c:pt>
                <c:pt idx="2913">
                  <c:v>2.0375470384411676E-2</c:v>
                </c:pt>
                <c:pt idx="2914">
                  <c:v>2.0381308069726822E-2</c:v>
                </c:pt>
                <c:pt idx="2915">
                  <c:v>2.0387159438166602E-2</c:v>
                </c:pt>
                <c:pt idx="2916">
                  <c:v>2.0393024489649969E-2</c:v>
                </c:pt>
                <c:pt idx="2917">
                  <c:v>2.0398903224176923E-2</c:v>
                </c:pt>
                <c:pt idx="2918">
                  <c:v>2.0404795641585372E-2</c:v>
                </c:pt>
                <c:pt idx="2919">
                  <c:v>2.0410701742037407E-2</c:v>
                </c:pt>
                <c:pt idx="2920">
                  <c:v>2.0416621525614076E-2</c:v>
                </c:pt>
                <c:pt idx="2921">
                  <c:v>2.0422554992072239E-2</c:v>
                </c:pt>
                <c:pt idx="2922">
                  <c:v>2.0428502141492944E-2</c:v>
                </c:pt>
                <c:pt idx="2923">
                  <c:v>2.0434462974119327E-2</c:v>
                </c:pt>
                <c:pt idx="2924">
                  <c:v>2.0440437489627206E-2</c:v>
                </c:pt>
                <c:pt idx="2925">
                  <c:v>2.0446425688178671E-2</c:v>
                </c:pt>
                <c:pt idx="2926">
                  <c:v>2.0452427569773723E-2</c:v>
                </c:pt>
                <c:pt idx="2927">
                  <c:v>2.0458443134331317E-2</c:v>
                </c:pt>
                <c:pt idx="2928">
                  <c:v>2.0464472381851451E-2</c:v>
                </c:pt>
                <c:pt idx="2929">
                  <c:v>2.0470515312415172E-2</c:v>
                </c:pt>
                <c:pt idx="2930">
                  <c:v>2.047657192602248E-2</c:v>
                </c:pt>
                <c:pt idx="2931">
                  <c:v>2.0482642222754421E-2</c:v>
                </c:pt>
                <c:pt idx="2932">
                  <c:v>2.0488726202367857E-2</c:v>
                </c:pt>
                <c:pt idx="2933">
                  <c:v>2.0495696076670011E-2</c:v>
                </c:pt>
                <c:pt idx="2934">
                  <c:v>2.0501809377044822E-2</c:v>
                </c:pt>
                <c:pt idx="2935">
                  <c:v>2.0507936360544265E-2</c:v>
                </c:pt>
                <c:pt idx="2936">
                  <c:v>2.051407702700625E-2</c:v>
                </c:pt>
                <c:pt idx="2937">
                  <c:v>2.0520231376349729E-2</c:v>
                </c:pt>
                <c:pt idx="2938">
                  <c:v>2.0526399408817841E-2</c:v>
                </c:pt>
                <c:pt idx="2939">
                  <c:v>2.0532581124410587E-2</c:v>
                </c:pt>
                <c:pt idx="2940">
                  <c:v>2.0538776522965874E-2</c:v>
                </c:pt>
                <c:pt idx="2941">
                  <c:v>2.0544985604321608E-2</c:v>
                </c:pt>
                <c:pt idx="2942">
                  <c:v>2.0551208368883023E-2</c:v>
                </c:pt>
                <c:pt idx="2943">
                  <c:v>2.055744481656907E-2</c:v>
                </c:pt>
                <c:pt idx="2944">
                  <c:v>2.0563694947136613E-2</c:v>
                </c:pt>
                <c:pt idx="2945">
                  <c:v>2.0569958760828788E-2</c:v>
                </c:pt>
                <c:pt idx="2946">
                  <c:v>2.0576236257483504E-2</c:v>
                </c:pt>
                <c:pt idx="2947">
                  <c:v>2.0586649564050319E-2</c:v>
                </c:pt>
                <c:pt idx="2948">
                  <c:v>2.0588832299842652E-2</c:v>
                </c:pt>
                <c:pt idx="2949">
                  <c:v>2.059515084562813E-2</c:v>
                </c:pt>
                <c:pt idx="2950">
                  <c:v>2.060148307453824E-2</c:v>
                </c:pt>
                <c:pt idx="2951">
                  <c:v>2.0607828986329846E-2</c:v>
                </c:pt>
                <c:pt idx="2952">
                  <c:v>2.0614188581083992E-2</c:v>
                </c:pt>
                <c:pt idx="2953">
                  <c:v>2.0620561859043818E-2</c:v>
                </c:pt>
                <c:pt idx="2954">
                  <c:v>2.0626948819966184E-2</c:v>
                </c:pt>
                <c:pt idx="2955">
                  <c:v>2.0633349463770045E-2</c:v>
                </c:pt>
                <c:pt idx="2956">
                  <c:v>2.063976379069854E-2</c:v>
                </c:pt>
                <c:pt idx="2957">
                  <c:v>2.0646191800832714E-2</c:v>
                </c:pt>
                <c:pt idx="2958">
                  <c:v>2.0652633493929429E-2</c:v>
                </c:pt>
                <c:pt idx="2959">
                  <c:v>2.0659088869907638E-2</c:v>
                </c:pt>
                <c:pt idx="2960">
                  <c:v>2.0665557929010481E-2</c:v>
                </c:pt>
                <c:pt idx="2961">
                  <c:v>2.067204067115691E-2</c:v>
                </c:pt>
                <c:pt idx="2962">
                  <c:v>2.0678537096427974E-2</c:v>
                </c:pt>
                <c:pt idx="2963">
                  <c:v>2.0685047204661577E-2</c:v>
                </c:pt>
                <c:pt idx="2964">
                  <c:v>2.0691570995938768E-2</c:v>
                </c:pt>
                <c:pt idx="2965">
                  <c:v>2.0698108470259546E-2</c:v>
                </c:pt>
                <c:pt idx="2966">
                  <c:v>2.0704659627542865E-2</c:v>
                </c:pt>
                <c:pt idx="2967">
                  <c:v>2.0711224467869771E-2</c:v>
                </c:pt>
                <c:pt idx="2968">
                  <c:v>2.0717802991402356E-2</c:v>
                </c:pt>
                <c:pt idx="2969">
                  <c:v>2.0724395197897483E-2</c:v>
                </c:pt>
                <c:pt idx="2970">
                  <c:v>2.0731001087274104E-2</c:v>
                </c:pt>
                <c:pt idx="2971">
                  <c:v>2.073762065993745E-2</c:v>
                </c:pt>
                <c:pt idx="2972">
                  <c:v>2.0744253915563338E-2</c:v>
                </c:pt>
                <c:pt idx="2973">
                  <c:v>2.0750900854313858E-2</c:v>
                </c:pt>
                <c:pt idx="2974">
                  <c:v>2.0757561475945874E-2</c:v>
                </c:pt>
                <c:pt idx="2975">
                  <c:v>2.0764235780783569E-2</c:v>
                </c:pt>
                <c:pt idx="2976">
                  <c:v>2.0770923768421712E-2</c:v>
                </c:pt>
                <c:pt idx="2977">
                  <c:v>2.0777625439265535E-2</c:v>
                </c:pt>
                <c:pt idx="2978">
                  <c:v>2.0784340793233991E-2</c:v>
                </c:pt>
                <c:pt idx="2979">
                  <c:v>2.0791069830246034E-2</c:v>
                </c:pt>
                <c:pt idx="2980">
                  <c:v>2.0797812550220618E-2</c:v>
                </c:pt>
                <c:pt idx="2981">
                  <c:v>2.0804568953238789E-2</c:v>
                </c:pt>
                <c:pt idx="2982">
                  <c:v>2.0811339039381593E-2</c:v>
                </c:pt>
                <c:pt idx="2983">
                  <c:v>2.0818122808486939E-2</c:v>
                </c:pt>
                <c:pt idx="2984">
                  <c:v>2.0824920260716917E-2</c:v>
                </c:pt>
                <c:pt idx="2985">
                  <c:v>2.0835629616736684E-2</c:v>
                </c:pt>
                <c:pt idx="2986">
                  <c:v>2.084246225391273E-2</c:v>
                </c:pt>
                <c:pt idx="2987">
                  <c:v>2.0849308574132364E-2</c:v>
                </c:pt>
                <c:pt idx="2988">
                  <c:v>2.085616857747663E-2</c:v>
                </c:pt>
                <c:pt idx="2989">
                  <c:v>2.0863042263864484E-2</c:v>
                </c:pt>
                <c:pt idx="2990">
                  <c:v>2.0869929633295925E-2</c:v>
                </c:pt>
                <c:pt idx="2991">
                  <c:v>2.0876830685933045E-2</c:v>
                </c:pt>
                <c:pt idx="2992">
                  <c:v>2.088374542145166E-2</c:v>
                </c:pt>
                <c:pt idx="2993">
                  <c:v>2.0890673840094909E-2</c:v>
                </c:pt>
                <c:pt idx="2994">
                  <c:v>2.0897615941781744E-2</c:v>
                </c:pt>
                <c:pt idx="2995">
                  <c:v>2.0904571726593213E-2</c:v>
                </c:pt>
                <c:pt idx="2996">
                  <c:v>2.0911541194367222E-2</c:v>
                </c:pt>
                <c:pt idx="2997">
                  <c:v>2.0918524345265865E-2</c:v>
                </c:pt>
                <c:pt idx="2998">
                  <c:v>2.0926521843859236E-2</c:v>
                </c:pt>
                <c:pt idx="2999">
                  <c:v>2.09335343156003E-2</c:v>
                </c:pt>
                <c:pt idx="3000">
                  <c:v>2.094056047038495E-2</c:v>
                </c:pt>
                <c:pt idx="3001">
                  <c:v>2.0947600308294234E-2</c:v>
                </c:pt>
                <c:pt idx="3002">
                  <c:v>2.0954653829247105E-2</c:v>
                </c:pt>
                <c:pt idx="3003">
                  <c:v>2.0961721033243563E-2</c:v>
                </c:pt>
                <c:pt idx="3004">
                  <c:v>2.0968801920445701E-2</c:v>
                </c:pt>
                <c:pt idx="3005">
                  <c:v>2.0975896490529333E-2</c:v>
                </c:pt>
                <c:pt idx="3006">
                  <c:v>2.0983004743737599E-2</c:v>
                </c:pt>
                <c:pt idx="3007">
                  <c:v>2.0990126680070498E-2</c:v>
                </c:pt>
                <c:pt idx="3008">
                  <c:v>2.0997262299446984E-2</c:v>
                </c:pt>
                <c:pt idx="3009">
                  <c:v>2.1004411601948103E-2</c:v>
                </c:pt>
                <c:pt idx="3010">
                  <c:v>2.1011574587330717E-2</c:v>
                </c:pt>
                <c:pt idx="3011">
                  <c:v>2.1018742765429588E-2</c:v>
                </c:pt>
                <c:pt idx="3012">
                  <c:v>2.1025897848151454E-2</c:v>
                </c:pt>
                <c:pt idx="3013">
                  <c:v>2.103303918250643E-2</c:v>
                </c:pt>
                <c:pt idx="3014">
                  <c:v>2.1040166768737656E-2</c:v>
                </c:pt>
                <c:pt idx="3015">
                  <c:v>2.1047280606683039E-2</c:v>
                </c:pt>
                <c:pt idx="3016">
                  <c:v>2.1054380696180486E-2</c:v>
                </c:pt>
                <c:pt idx="3017">
                  <c:v>2.106146703739209E-2</c:v>
                </c:pt>
                <c:pt idx="3018">
                  <c:v>2.1068539630398897E-2</c:v>
                </c:pt>
                <c:pt idx="3019">
                  <c:v>2.1075598474957769E-2</c:v>
                </c:pt>
                <c:pt idx="3020">
                  <c:v>2.1082643571311843E-2</c:v>
                </c:pt>
                <c:pt idx="3021">
                  <c:v>2.1089674919136936E-2</c:v>
                </c:pt>
                <c:pt idx="3022">
                  <c:v>2.1096692519000371E-2</c:v>
                </c:pt>
                <c:pt idx="3023">
                  <c:v>2.1103696370334823E-2</c:v>
                </c:pt>
                <c:pt idx="3024">
                  <c:v>2.1110686473464479E-2</c:v>
                </c:pt>
                <c:pt idx="3025">
                  <c:v>2.1117662828065153E-2</c:v>
                </c:pt>
                <c:pt idx="3026">
                  <c:v>2.112462543470417E-2</c:v>
                </c:pt>
                <c:pt idx="3027">
                  <c:v>2.1131574292733157E-2</c:v>
                </c:pt>
                <c:pt idx="3028">
                  <c:v>2.1138509402476302E-2</c:v>
                </c:pt>
                <c:pt idx="3029">
                  <c:v>2.114543076401465E-2</c:v>
                </c:pt>
                <c:pt idx="3030">
                  <c:v>2.1152338377267155E-2</c:v>
                </c:pt>
                <c:pt idx="3031">
                  <c:v>2.115923224215277E-2</c:v>
                </c:pt>
                <c:pt idx="3032">
                  <c:v>2.1166112358671496E-2</c:v>
                </c:pt>
                <c:pt idx="3033">
                  <c:v>2.1172978726985425E-2</c:v>
                </c:pt>
                <c:pt idx="3034">
                  <c:v>2.1179831346770372E-2</c:v>
                </c:pt>
                <c:pt idx="3035">
                  <c:v>2.1186670218350523E-2</c:v>
                </c:pt>
                <c:pt idx="3036">
                  <c:v>2.119349534164483E-2</c:v>
                </c:pt>
                <c:pt idx="3037">
                  <c:v>2.1200306716572248E-2</c:v>
                </c:pt>
                <c:pt idx="3038">
                  <c:v>2.1207104343213823E-2</c:v>
                </c:pt>
                <c:pt idx="3039">
                  <c:v>2.1213888221407462E-2</c:v>
                </c:pt>
                <c:pt idx="3040">
                  <c:v>2.1220658351477351E-2</c:v>
                </c:pt>
                <c:pt idx="3041">
                  <c:v>2.1227414733099303E-2</c:v>
                </c:pt>
                <c:pt idx="3042">
                  <c:v>2.1234157366354367E-2</c:v>
                </c:pt>
                <c:pt idx="3043">
                  <c:v>2.1240886251323587E-2</c:v>
                </c:pt>
                <c:pt idx="3044">
                  <c:v>2.1247601388006965E-2</c:v>
                </c:pt>
                <c:pt idx="3045">
                  <c:v>2.1254302776404499E-2</c:v>
                </c:pt>
                <c:pt idx="3046">
                  <c:v>2.1260990416354097E-2</c:v>
                </c:pt>
                <c:pt idx="3047">
                  <c:v>2.1267664308098899E-2</c:v>
                </c:pt>
                <c:pt idx="3048">
                  <c:v>2.1274324451395765E-2</c:v>
                </c:pt>
                <c:pt idx="3049">
                  <c:v>2.1280970846325742E-2</c:v>
                </c:pt>
                <c:pt idx="3050">
                  <c:v>2.1287603493131968E-2</c:v>
                </c:pt>
                <c:pt idx="3051">
                  <c:v>2.1294222391409212E-2</c:v>
                </c:pt>
                <c:pt idx="3052">
                  <c:v>2.1300827541400613E-2</c:v>
                </c:pt>
                <c:pt idx="3053">
                  <c:v>2.1307418943106171E-2</c:v>
                </c:pt>
                <c:pt idx="3054">
                  <c:v>2.1313996596525886E-2</c:v>
                </c:pt>
                <c:pt idx="3055">
                  <c:v>2.1320560501497665E-2</c:v>
                </c:pt>
                <c:pt idx="3056">
                  <c:v>2.1327110658264647E-2</c:v>
                </c:pt>
                <c:pt idx="3057">
                  <c:v>2.1333647066421602E-2</c:v>
                </c:pt>
                <c:pt idx="3058">
                  <c:v>2.1340169726373759E-2</c:v>
                </c:pt>
                <c:pt idx="3059">
                  <c:v>2.1346678638121119E-2</c:v>
                </c:pt>
                <c:pt idx="3060">
                  <c:v>2.1353173801339498E-2</c:v>
                </c:pt>
                <c:pt idx="3061">
                  <c:v>2.135965521635308E-2</c:v>
                </c:pt>
                <c:pt idx="3062">
                  <c:v>2.1366122882999772E-2</c:v>
                </c:pt>
                <c:pt idx="3063">
                  <c:v>2.1372576801198528E-2</c:v>
                </c:pt>
                <c:pt idx="3064">
                  <c:v>2.1379016971273535E-2</c:v>
                </c:pt>
                <c:pt idx="3065">
                  <c:v>2.1385443392819559E-2</c:v>
                </c:pt>
                <c:pt idx="3066">
                  <c:v>2.139185606607974E-2</c:v>
                </c:pt>
                <c:pt idx="3067">
                  <c:v>2.1398254990973031E-2</c:v>
                </c:pt>
                <c:pt idx="3068">
                  <c:v>2.1404640167499434E-2</c:v>
                </c:pt>
                <c:pt idx="3069">
                  <c:v>2.1411011595821039E-2</c:v>
                </c:pt>
                <c:pt idx="3070">
                  <c:v>2.1417369275613662E-2</c:v>
                </c:pt>
                <c:pt idx="3071">
                  <c:v>2.1423713207201489E-2</c:v>
                </c:pt>
                <c:pt idx="3072">
                  <c:v>2.143004339034138E-2</c:v>
                </c:pt>
                <c:pt idx="3073">
                  <c:v>2.1436359825195428E-2</c:v>
                </c:pt>
                <c:pt idx="3074">
                  <c:v>2.1442662511682586E-2</c:v>
                </c:pt>
                <c:pt idx="3075">
                  <c:v>2.1448951449802856E-2</c:v>
                </c:pt>
                <c:pt idx="3076">
                  <c:v>2.1455226639637281E-2</c:v>
                </c:pt>
                <c:pt idx="3077">
                  <c:v>2.1461488081023772E-2</c:v>
                </c:pt>
                <c:pt idx="3078">
                  <c:v>2.1467735774124419E-2</c:v>
                </c:pt>
                <c:pt idx="3079">
                  <c:v>2.1473969718777131E-2</c:v>
                </c:pt>
                <c:pt idx="3080">
                  <c:v>2.1480189915062953E-2</c:v>
                </c:pt>
                <c:pt idx="3081">
                  <c:v>2.1486396363143978E-2</c:v>
                </c:pt>
                <c:pt idx="3082">
                  <c:v>2.1492589062777068E-2</c:v>
                </c:pt>
                <c:pt idx="3083">
                  <c:v>2.1498768014124314E-2</c:v>
                </c:pt>
                <c:pt idx="3084">
                  <c:v>2.1504933217023625E-2</c:v>
                </c:pt>
                <c:pt idx="3085">
                  <c:v>2.1511084671556047E-2</c:v>
                </c:pt>
                <c:pt idx="3086">
                  <c:v>2.1517222377721579E-2</c:v>
                </c:pt>
                <c:pt idx="3087">
                  <c:v>2.1523346335682314E-2</c:v>
                </c:pt>
                <c:pt idx="3088">
                  <c:v>2.152945654527616E-2</c:v>
                </c:pt>
                <c:pt idx="3089">
                  <c:v>2.1536422807021394E-2</c:v>
                </c:pt>
                <c:pt idx="3090">
                  <c:v>2.1542503555805892E-2</c:v>
                </c:pt>
                <c:pt idx="3091">
                  <c:v>2.1548570556223501E-2</c:v>
                </c:pt>
                <c:pt idx="3092">
                  <c:v>2.1554623808193174E-2</c:v>
                </c:pt>
                <c:pt idx="3093">
                  <c:v>2.1560663311877004E-2</c:v>
                </c:pt>
                <c:pt idx="3094">
                  <c:v>2.1566689067031852E-2</c:v>
                </c:pt>
                <c:pt idx="3095">
                  <c:v>2.1572701073981904E-2</c:v>
                </c:pt>
                <c:pt idx="3096">
                  <c:v>2.1578699332484019E-2</c:v>
                </c:pt>
                <c:pt idx="3097">
                  <c:v>2.1584683842700292E-2</c:v>
                </c:pt>
                <c:pt idx="3098">
                  <c:v>2.1590654604468629E-2</c:v>
                </c:pt>
                <c:pt idx="3099">
                  <c:v>2.1596611617951122E-2</c:v>
                </c:pt>
                <c:pt idx="3100">
                  <c:v>2.1602554883147773E-2</c:v>
                </c:pt>
                <c:pt idx="3101">
                  <c:v>2.1608484399815442E-2</c:v>
                </c:pt>
                <c:pt idx="3102">
                  <c:v>2.1614400168116221E-2</c:v>
                </c:pt>
                <c:pt idx="3103">
                  <c:v>2.1620302188050111E-2</c:v>
                </c:pt>
                <c:pt idx="3104">
                  <c:v>2.1626190459698158E-2</c:v>
                </c:pt>
                <c:pt idx="3105">
                  <c:v>2.1632064982898269E-2</c:v>
                </c:pt>
                <c:pt idx="3106">
                  <c:v>2.1637925757812537E-2</c:v>
                </c:pt>
                <c:pt idx="3107">
                  <c:v>2.164377278427887E-2</c:v>
                </c:pt>
                <c:pt idx="3108">
                  <c:v>2.1649606062459359E-2</c:v>
                </c:pt>
                <c:pt idx="3109">
                  <c:v>2.165542559202982E-2</c:v>
                </c:pt>
                <c:pt idx="3110">
                  <c:v>2.1661231373557577E-2</c:v>
                </c:pt>
                <c:pt idx="3111">
                  <c:v>2.1667023406475305E-2</c:v>
                </c:pt>
                <c:pt idx="3112">
                  <c:v>2.1672801691107191E-2</c:v>
                </c:pt>
                <c:pt idx="3113">
                  <c:v>2.1678566227291141E-2</c:v>
                </c:pt>
                <c:pt idx="3114">
                  <c:v>2.1684317015270294E-2</c:v>
                </c:pt>
                <c:pt idx="3115">
                  <c:v>2.1690054054720465E-2</c:v>
                </c:pt>
                <c:pt idx="3116">
                  <c:v>2.16957773457227E-2</c:v>
                </c:pt>
                <c:pt idx="3117">
                  <c:v>2.1701486888601185E-2</c:v>
                </c:pt>
                <c:pt idx="3118">
                  <c:v>2.1707182682869641E-2</c:v>
                </c:pt>
                <c:pt idx="3119">
                  <c:v>2.1712864728852255E-2</c:v>
                </c:pt>
                <c:pt idx="3120">
                  <c:v>2.1718533026467979E-2</c:v>
                </c:pt>
                <c:pt idx="3121">
                  <c:v>2.1724187575635767E-2</c:v>
                </c:pt>
                <c:pt idx="3122">
                  <c:v>2.1729828376436666E-2</c:v>
                </c:pt>
                <c:pt idx="3123">
                  <c:v>2.1735455428870676E-2</c:v>
                </c:pt>
                <c:pt idx="3124">
                  <c:v>2.174106873285675E-2</c:v>
                </c:pt>
                <c:pt idx="3125">
                  <c:v>2.1746668288638027E-2</c:v>
                </c:pt>
                <c:pt idx="3126">
                  <c:v>2.1752254095890322E-2</c:v>
                </c:pt>
                <c:pt idx="3127">
                  <c:v>2.1757826154613635E-2</c:v>
                </c:pt>
                <c:pt idx="3128">
                  <c:v>2.1763384465213198E-2</c:v>
                </c:pt>
                <c:pt idx="3129">
                  <c:v>2.1768929027364825E-2</c:v>
                </c:pt>
                <c:pt idx="3130">
                  <c:v>2.1774459841068516E-2</c:v>
                </c:pt>
                <c:pt idx="3131">
                  <c:v>2.1779976906486365E-2</c:v>
                </c:pt>
                <c:pt idx="3132">
                  <c:v>2.1785480223375231E-2</c:v>
                </c:pt>
                <c:pt idx="3133">
                  <c:v>2.1790969791978254E-2</c:v>
                </c:pt>
                <c:pt idx="3134">
                  <c:v>2.1796445612133342E-2</c:v>
                </c:pt>
                <c:pt idx="3135">
                  <c:v>2.1801907684002586E-2</c:v>
                </c:pt>
                <c:pt idx="3136">
                  <c:v>2.1807356007342849E-2</c:v>
                </c:pt>
                <c:pt idx="3137">
                  <c:v>2.1812790582316222E-2</c:v>
                </c:pt>
                <c:pt idx="3138">
                  <c:v>2.1818211408922705E-2</c:v>
                </c:pt>
                <c:pt idx="3139">
                  <c:v>2.18236184871623E-2</c:v>
                </c:pt>
                <c:pt idx="3140">
                  <c:v>2.1829011817035004E-2</c:v>
                </c:pt>
                <c:pt idx="3141">
                  <c:v>2.1834391398297681E-2</c:v>
                </c:pt>
                <c:pt idx="3142">
                  <c:v>2.1839757231517654E-2</c:v>
                </c:pt>
                <c:pt idx="3143">
                  <c:v>2.1845109316127598E-2</c:v>
                </c:pt>
                <c:pt idx="3144">
                  <c:v>2.1850447652370653E-2</c:v>
                </c:pt>
                <c:pt idx="3145">
                  <c:v>2.1855772240165772E-2</c:v>
                </c:pt>
                <c:pt idx="3146">
                  <c:v>2.1861083079756094E-2</c:v>
                </c:pt>
                <c:pt idx="3147">
                  <c:v>2.1866380170655342E-2</c:v>
                </c:pt>
                <c:pt idx="3148">
                  <c:v>2.1871663513268746E-2</c:v>
                </c:pt>
                <c:pt idx="3149">
                  <c:v>2.1876933107515262E-2</c:v>
                </c:pt>
                <c:pt idx="3150">
                  <c:v>2.1882188953475934E-2</c:v>
                </c:pt>
                <c:pt idx="3151">
                  <c:v>2.1887431050907624E-2</c:v>
                </c:pt>
                <c:pt idx="3152">
                  <c:v>2.1892659399972425E-2</c:v>
                </c:pt>
                <c:pt idx="3153">
                  <c:v>2.1897874000751383E-2</c:v>
                </c:pt>
                <c:pt idx="3154">
                  <c:v>2.1903074852920312E-2</c:v>
                </c:pt>
                <c:pt idx="3155">
                  <c:v>2.1908261956722352E-2</c:v>
                </c:pt>
                <c:pt idx="3156">
                  <c:v>2.1913435312076457E-2</c:v>
                </c:pt>
                <c:pt idx="3157">
                  <c:v>2.1918594919144718E-2</c:v>
                </c:pt>
                <c:pt idx="3158">
                  <c:v>2.1923740777927136E-2</c:v>
                </c:pt>
                <c:pt idx="3159">
                  <c:v>2.1928872888099527E-2</c:v>
                </c:pt>
                <c:pt idx="3160">
                  <c:v>2.1933991249905027E-2</c:v>
                </c:pt>
                <c:pt idx="3161">
                  <c:v>2.1939095863343638E-2</c:v>
                </c:pt>
                <c:pt idx="3162">
                  <c:v>2.194418672841536E-2</c:v>
                </c:pt>
                <c:pt idx="3163">
                  <c:v>2.1949263844877054E-2</c:v>
                </c:pt>
                <c:pt idx="3164">
                  <c:v>2.1954327213133951E-2</c:v>
                </c:pt>
                <c:pt idx="3165">
                  <c:v>2.1959376832942912E-2</c:v>
                </c:pt>
                <c:pt idx="3166">
                  <c:v>2.1964412704303937E-2</c:v>
                </c:pt>
                <c:pt idx="3167">
                  <c:v>2.1969434827298073E-2</c:v>
                </c:pt>
                <c:pt idx="3168">
                  <c:v>2.1974443201844274E-2</c:v>
                </c:pt>
                <c:pt idx="3169">
                  <c:v>2.1979437828023585E-2</c:v>
                </c:pt>
                <c:pt idx="3170">
                  <c:v>2.1984418705592867E-2</c:v>
                </c:pt>
                <c:pt idx="3171">
                  <c:v>2.19893858350384E-2</c:v>
                </c:pt>
                <c:pt idx="3172">
                  <c:v>2.199433921595495E-2</c:v>
                </c:pt>
                <c:pt idx="3173">
                  <c:v>2.1999278848423565E-2</c:v>
                </c:pt>
                <c:pt idx="3174">
                  <c:v>2.2004204732444244E-2</c:v>
                </c:pt>
                <c:pt idx="3175">
                  <c:v>2.2009116868260126E-2</c:v>
                </c:pt>
                <c:pt idx="3176">
                  <c:v>2.201401525546598E-2</c:v>
                </c:pt>
                <c:pt idx="3177">
                  <c:v>2.201889989438599E-2</c:v>
                </c:pt>
                <c:pt idx="3178">
                  <c:v>2.2023770784614927E-2</c:v>
                </c:pt>
                <c:pt idx="3179">
                  <c:v>2.2028627926801159E-2</c:v>
                </c:pt>
                <c:pt idx="3180">
                  <c:v>2.2033471320458409E-2</c:v>
                </c:pt>
                <c:pt idx="3181">
                  <c:v>2.2038300965505631E-2</c:v>
                </c:pt>
                <c:pt idx="3182">
                  <c:v>2.2043116862267009E-2</c:v>
                </c:pt>
                <c:pt idx="3183">
                  <c:v>2.2047919010580452E-2</c:v>
                </c:pt>
                <c:pt idx="3184">
                  <c:v>2.2052707410527006E-2</c:v>
                </c:pt>
                <c:pt idx="3185">
                  <c:v>2.205748206210667E-2</c:v>
                </c:pt>
                <c:pt idx="3186">
                  <c:v>2.2062242965157353E-2</c:v>
                </c:pt>
                <c:pt idx="3187">
                  <c:v>2.2066990119841146E-2</c:v>
                </c:pt>
                <c:pt idx="3188">
                  <c:v>2.2071723525995957E-2</c:v>
                </c:pt>
                <c:pt idx="3189">
                  <c:v>2.2076443183783878E-2</c:v>
                </c:pt>
                <c:pt idx="3190">
                  <c:v>2.208114909320491E-2</c:v>
                </c:pt>
                <c:pt idx="3191">
                  <c:v>2.2085841254259053E-2</c:v>
                </c:pt>
                <c:pt idx="3192">
                  <c:v>2.2090519666703168E-2</c:v>
                </c:pt>
                <c:pt idx="3193">
                  <c:v>2.2095849589126582E-2</c:v>
                </c:pt>
                <c:pt idx="3194">
                  <c:v>2.2100498540842395E-2</c:v>
                </c:pt>
                <c:pt idx="3195">
                  <c:v>2.2105133744029226E-2</c:v>
                </c:pt>
                <c:pt idx="3196">
                  <c:v>2.2109755198849168E-2</c:v>
                </c:pt>
                <c:pt idx="3197">
                  <c:v>2.2114362905059082E-2</c:v>
                </c:pt>
                <c:pt idx="3198">
                  <c:v>2.2118956863145245E-2</c:v>
                </c:pt>
                <c:pt idx="3199">
                  <c:v>2.2123537072540334E-2</c:v>
                </c:pt>
                <c:pt idx="3200">
                  <c:v>2.2128103533568533E-2</c:v>
                </c:pt>
                <c:pt idx="3201">
                  <c:v>2.2132656246310889E-2</c:v>
                </c:pt>
                <c:pt idx="3202">
                  <c:v>2.2137195210686356E-2</c:v>
                </c:pt>
                <c:pt idx="3203">
                  <c:v>2.2141720426370748E-2</c:v>
                </c:pt>
                <c:pt idx="3204">
                  <c:v>2.2146231893769297E-2</c:v>
                </c:pt>
                <c:pt idx="3205">
                  <c:v>2.215072961271991E-2</c:v>
                </c:pt>
                <c:pt idx="3206">
                  <c:v>2.2155213583222588E-2</c:v>
                </c:pt>
                <c:pt idx="3207">
                  <c:v>2.215968380527733E-2</c:v>
                </c:pt>
                <c:pt idx="3208">
                  <c:v>2.2168102999307937E-2</c:v>
                </c:pt>
                <c:pt idx="3209">
                  <c:v>2.2168583004124054E-2</c:v>
                </c:pt>
                <c:pt idx="3210">
                  <c:v>2.2173011980834989E-2</c:v>
                </c:pt>
                <c:pt idx="3211">
                  <c:v>2.2177427209179035E-2</c:v>
                </c:pt>
                <c:pt idx="3212">
                  <c:v>2.2181828689156191E-2</c:v>
                </c:pt>
                <c:pt idx="3213">
                  <c:v>2.2186216420685412E-2</c:v>
                </c:pt>
                <c:pt idx="3214">
                  <c:v>2.2190590403685651E-2</c:v>
                </c:pt>
                <c:pt idx="3215">
                  <c:v>2.2194950638237954E-2</c:v>
                </c:pt>
                <c:pt idx="3216">
                  <c:v>2.2199297124504414E-2</c:v>
                </c:pt>
                <c:pt idx="3217">
                  <c:v>2.2203629862160845E-2</c:v>
                </c:pt>
                <c:pt idx="3218">
                  <c:v>2.2207948851450388E-2</c:v>
                </c:pt>
                <c:pt idx="3219">
                  <c:v>2.2212254092291994E-2</c:v>
                </c:pt>
                <c:pt idx="3220">
                  <c:v>2.2216545584766711E-2</c:v>
                </c:pt>
                <c:pt idx="3221">
                  <c:v>2.2220823328793493E-2</c:v>
                </c:pt>
                <c:pt idx="3222">
                  <c:v>2.2225087324291293E-2</c:v>
                </c:pt>
                <c:pt idx="3223">
                  <c:v>2.222933757126011E-2</c:v>
                </c:pt>
                <c:pt idx="3224">
                  <c:v>2.2233574070024131E-2</c:v>
                </c:pt>
                <c:pt idx="3225">
                  <c:v>2.223779682025917E-2</c:v>
                </c:pt>
                <c:pt idx="3226">
                  <c:v>2.2242005822046274E-2</c:v>
                </c:pt>
                <c:pt idx="3227">
                  <c:v>2.2246201075385441E-2</c:v>
                </c:pt>
                <c:pt idx="3228">
                  <c:v>2.2250382580357719E-2</c:v>
                </c:pt>
                <c:pt idx="3229">
                  <c:v>2.2254550336719969E-2</c:v>
                </c:pt>
                <c:pt idx="3230">
                  <c:v>2.2258704344796376E-2</c:v>
                </c:pt>
                <c:pt idx="3231">
                  <c:v>2.2262844604424847E-2</c:v>
                </c:pt>
                <c:pt idx="3232">
                  <c:v>2.2266971115524337E-2</c:v>
                </c:pt>
                <c:pt idx="3233">
                  <c:v>2.227108387817589E-2</c:v>
                </c:pt>
                <c:pt idx="3234">
                  <c:v>2.2275182892541601E-2</c:v>
                </c:pt>
                <c:pt idx="3235">
                  <c:v>2.2279268158297283E-2</c:v>
                </c:pt>
                <c:pt idx="3236">
                  <c:v>2.2283339675605029E-2</c:v>
                </c:pt>
                <c:pt idx="3237">
                  <c:v>2.228739744446484E-2</c:v>
                </c:pt>
                <c:pt idx="3238">
                  <c:v>2.2291441464957762E-2</c:v>
                </c:pt>
                <c:pt idx="3239">
                  <c:v>2.2295471736921701E-2</c:v>
                </c:pt>
                <c:pt idx="3240">
                  <c:v>2.2299488260599798E-2</c:v>
                </c:pt>
                <c:pt idx="3241">
                  <c:v>2.2303491035667866E-2</c:v>
                </c:pt>
                <c:pt idx="3242">
                  <c:v>2.2307480062287999E-2</c:v>
                </c:pt>
                <c:pt idx="3243">
                  <c:v>2.2311455340703334E-2</c:v>
                </c:pt>
                <c:pt idx="3244">
                  <c:v>2.2315416870427596E-2</c:v>
                </c:pt>
                <c:pt idx="3245">
                  <c:v>2.2321854941539009E-2</c:v>
                </c:pt>
                <c:pt idx="3246">
                  <c:v>2.2325785527036828E-2</c:v>
                </c:pt>
                <c:pt idx="3247">
                  <c:v>2.2329702362438773E-2</c:v>
                </c:pt>
                <c:pt idx="3248">
                  <c:v>2.233360544779887E-2</c:v>
                </c:pt>
                <c:pt idx="3249">
                  <c:v>2.2337494783171156E-2</c:v>
                </c:pt>
                <c:pt idx="3250">
                  <c:v>2.2341370368420547E-2</c:v>
                </c:pt>
                <c:pt idx="3251">
                  <c:v>2.2345232203655106E-2</c:v>
                </c:pt>
                <c:pt idx="3252">
                  <c:v>2.2349080288793791E-2</c:v>
                </c:pt>
                <c:pt idx="3253">
                  <c:v>2.2352914623944658E-2</c:v>
                </c:pt>
                <c:pt idx="3254">
                  <c:v>2.2356735208972637E-2</c:v>
                </c:pt>
                <c:pt idx="3255">
                  <c:v>2.2360542043985781E-2</c:v>
                </c:pt>
                <c:pt idx="3256">
                  <c:v>2.2364335128903051E-2</c:v>
                </c:pt>
                <c:pt idx="3257">
                  <c:v>2.2368114463805492E-2</c:v>
                </c:pt>
                <c:pt idx="3258">
                  <c:v>2.2372118462024027E-2</c:v>
                </c:pt>
                <c:pt idx="3259">
                  <c:v>2.2375863944813501E-2</c:v>
                </c:pt>
                <c:pt idx="3260">
                  <c:v>2.2379595678992947E-2</c:v>
                </c:pt>
                <c:pt idx="3261">
                  <c:v>2.2383313664805504E-2</c:v>
                </c:pt>
                <c:pt idx="3262">
                  <c:v>2.2387017902008033E-2</c:v>
                </c:pt>
                <c:pt idx="3263">
                  <c:v>2.2390708390924718E-2</c:v>
                </c:pt>
                <c:pt idx="3264">
                  <c:v>2.2394385131312422E-2</c:v>
                </c:pt>
                <c:pt idx="3265">
                  <c:v>2.2398048123171144E-2</c:v>
                </c:pt>
                <c:pt idx="3266">
                  <c:v>2.240169736658193E-2</c:v>
                </c:pt>
                <c:pt idx="3267">
                  <c:v>2.2405332861625826E-2</c:v>
                </c:pt>
                <c:pt idx="3268">
                  <c:v>2.2408954608221787E-2</c:v>
                </c:pt>
                <c:pt idx="3269">
                  <c:v>2.2412562606288766E-2</c:v>
                </c:pt>
                <c:pt idx="3270">
                  <c:v>2.2416156855907809E-2</c:v>
                </c:pt>
                <c:pt idx="3271">
                  <c:v>2.2419737357159963E-2</c:v>
                </c:pt>
                <c:pt idx="3272">
                  <c:v>2.2423304109802089E-2</c:v>
                </c:pt>
                <c:pt idx="3273">
                  <c:v>2.2426857113996279E-2</c:v>
                </c:pt>
                <c:pt idx="3274">
                  <c:v>2.2430396369904626E-2</c:v>
                </c:pt>
                <c:pt idx="3275">
                  <c:v>2.2433921877202945E-2</c:v>
                </c:pt>
                <c:pt idx="3276">
                  <c:v>2.2437433635972281E-2</c:v>
                </c:pt>
                <c:pt idx="3277">
                  <c:v>2.2440931646374729E-2</c:v>
                </c:pt>
                <c:pt idx="3278">
                  <c:v>2.2444415908248194E-2</c:v>
                </c:pt>
                <c:pt idx="3279">
                  <c:v>2.244788642175477E-2</c:v>
                </c:pt>
                <c:pt idx="3280">
                  <c:v>2.2451343186813411E-2</c:v>
                </c:pt>
                <c:pt idx="3281">
                  <c:v>2.2454786203343069E-2</c:v>
                </c:pt>
                <c:pt idx="3282">
                  <c:v>2.2458215471424792E-2</c:v>
                </c:pt>
                <c:pt idx="3283">
                  <c:v>2.2461630990977532E-2</c:v>
                </c:pt>
                <c:pt idx="3284">
                  <c:v>2.2465032762163384E-2</c:v>
                </c:pt>
                <c:pt idx="3285">
                  <c:v>2.24684207849013E-2</c:v>
                </c:pt>
                <c:pt idx="3286">
                  <c:v>2.2471795059029187E-2</c:v>
                </c:pt>
                <c:pt idx="3287">
                  <c:v>2.2475155584790185E-2</c:v>
                </c:pt>
                <c:pt idx="3288">
                  <c:v>2.2478502362184294E-2</c:v>
                </c:pt>
                <c:pt idx="3289">
                  <c:v>2.2481835390887328E-2</c:v>
                </c:pt>
                <c:pt idx="3290">
                  <c:v>2.2485154671223473E-2</c:v>
                </c:pt>
                <c:pt idx="3291">
                  <c:v>2.2488460203111682E-2</c:v>
                </c:pt>
                <c:pt idx="3292">
                  <c:v>2.2491751986551956E-2</c:v>
                </c:pt>
                <c:pt idx="3293">
                  <c:v>2.2495030021382201E-2</c:v>
                </c:pt>
                <c:pt idx="3294">
                  <c:v>2.2498294307845557E-2</c:v>
                </c:pt>
                <c:pt idx="3295">
                  <c:v>2.2501544845860977E-2</c:v>
                </c:pt>
                <c:pt idx="3296">
                  <c:v>2.2504781635428461E-2</c:v>
                </c:pt>
                <c:pt idx="3297">
                  <c:v>2.250800467654801E-2</c:v>
                </c:pt>
                <c:pt idx="3298">
                  <c:v>2.2511213969057531E-2</c:v>
                </c:pt>
                <c:pt idx="3299">
                  <c:v>2.2514409513200162E-2</c:v>
                </c:pt>
                <c:pt idx="3300">
                  <c:v>2.2517591308813811E-2</c:v>
                </c:pt>
                <c:pt idx="3301">
                  <c:v>2.2520759355979525E-2</c:v>
                </c:pt>
                <c:pt idx="3302">
                  <c:v>2.2523913654616257E-2</c:v>
                </c:pt>
                <c:pt idx="3303">
                  <c:v>2.2527054204967145E-2</c:v>
                </c:pt>
                <c:pt idx="3304">
                  <c:v>2.2530181006708005E-2</c:v>
                </c:pt>
                <c:pt idx="3305">
                  <c:v>2.2533294059757791E-2</c:v>
                </c:pt>
                <c:pt idx="3306">
                  <c:v>2.2536393364764873E-2</c:v>
                </c:pt>
                <c:pt idx="3307">
                  <c:v>2.253947892108088E-2</c:v>
                </c:pt>
                <c:pt idx="3308">
                  <c:v>2.2542550728948951E-2</c:v>
                </c:pt>
                <c:pt idx="3309">
                  <c:v>2.2545608788206994E-2</c:v>
                </c:pt>
                <c:pt idx="3310">
                  <c:v>2.2548653099098148E-2</c:v>
                </c:pt>
                <c:pt idx="3311">
                  <c:v>2.2551683661703459E-2</c:v>
                </c:pt>
                <c:pt idx="3312">
                  <c:v>2.2554700475455602E-2</c:v>
                </c:pt>
                <c:pt idx="3313">
                  <c:v>2.2557703541002949E-2</c:v>
                </c:pt>
                <c:pt idx="3314">
                  <c:v>2.256069285810236E-2</c:v>
                </c:pt>
                <c:pt idx="3315">
                  <c:v>2.2563668426591743E-2</c:v>
                </c:pt>
                <c:pt idx="3316">
                  <c:v>2.2566630246552144E-2</c:v>
                </c:pt>
                <c:pt idx="3317">
                  <c:v>2.2569578318145656E-2</c:v>
                </c:pt>
                <c:pt idx="3318">
                  <c:v>2.2572512641291231E-2</c:v>
                </c:pt>
                <c:pt idx="3319">
                  <c:v>2.2575433215826779E-2</c:v>
                </c:pt>
                <c:pt idx="3320">
                  <c:v>2.2578340041914391E-2</c:v>
                </c:pt>
                <c:pt idx="3321">
                  <c:v>2.258123311971616E-2</c:v>
                </c:pt>
                <c:pt idx="3322">
                  <c:v>2.2584112448745808E-2</c:v>
                </c:pt>
                <c:pt idx="3323">
                  <c:v>2.2586978029408566E-2</c:v>
                </c:pt>
                <c:pt idx="3324">
                  <c:v>2.2589829861704436E-2</c:v>
                </c:pt>
                <c:pt idx="3325">
                  <c:v>2.2592667945390277E-2</c:v>
                </c:pt>
                <c:pt idx="3326">
                  <c:v>2.2595492280709228E-2</c:v>
                </c:pt>
                <c:pt idx="3327">
                  <c:v>2.2598302867418152E-2</c:v>
                </c:pt>
                <c:pt idx="3328">
                  <c:v>2.2601099705841232E-2</c:v>
                </c:pt>
                <c:pt idx="3329">
                  <c:v>2.2603882795573238E-2</c:v>
                </c:pt>
                <c:pt idx="3330">
                  <c:v>2.2606652136857308E-2</c:v>
                </c:pt>
                <c:pt idx="3331">
                  <c:v>2.2609407729693443E-2</c:v>
                </c:pt>
                <c:pt idx="3332">
                  <c:v>2.2612149574162688E-2</c:v>
                </c:pt>
                <c:pt idx="3333">
                  <c:v>2.2614877670021905E-2</c:v>
                </c:pt>
                <c:pt idx="3334">
                  <c:v>2.2617592017433186E-2</c:v>
                </c:pt>
                <c:pt idx="3335">
                  <c:v>2.2620292616315485E-2</c:v>
                </c:pt>
                <c:pt idx="3336">
                  <c:v>2.2622979466749848E-2</c:v>
                </c:pt>
                <c:pt idx="3337">
                  <c:v>2.2625652568736276E-2</c:v>
                </c:pt>
                <c:pt idx="3338">
                  <c:v>2.2628311922193722E-2</c:v>
                </c:pt>
                <c:pt idx="3339">
                  <c:v>2.2630957527203233E-2</c:v>
                </c:pt>
                <c:pt idx="3340">
                  <c:v>2.2633589383602715E-2</c:v>
                </c:pt>
                <c:pt idx="3341">
                  <c:v>2.2636207491554261E-2</c:v>
                </c:pt>
                <c:pt idx="3342">
                  <c:v>2.2638811851057872E-2</c:v>
                </c:pt>
                <c:pt idx="3343">
                  <c:v>2.2641402462194593E-2</c:v>
                </c:pt>
                <c:pt idx="3344">
                  <c:v>2.264397932464024E-2</c:v>
                </c:pt>
                <c:pt idx="3345">
                  <c:v>2.2646542438718997E-2</c:v>
                </c:pt>
                <c:pt idx="3346">
                  <c:v>2.2649091804349819E-2</c:v>
                </c:pt>
                <c:pt idx="3347">
                  <c:v>2.2651627421370613E-2</c:v>
                </c:pt>
                <c:pt idx="3348">
                  <c:v>2.2654149290024517E-2</c:v>
                </c:pt>
                <c:pt idx="3349">
                  <c:v>2.2656657410068393E-2</c:v>
                </c:pt>
                <c:pt idx="3350">
                  <c:v>2.2659151781826425E-2</c:v>
                </c:pt>
                <c:pt idx="3351">
                  <c:v>2.266163240497443E-2</c:v>
                </c:pt>
                <c:pt idx="3352">
                  <c:v>2.266409927943136E-2</c:v>
                </c:pt>
                <c:pt idx="3353">
                  <c:v>2.266655240576454E-2</c:v>
                </c:pt>
                <c:pt idx="3354">
                  <c:v>2.2668991783487691E-2</c:v>
                </c:pt>
                <c:pt idx="3355">
                  <c:v>2.2671417412600814E-2</c:v>
                </c:pt>
                <c:pt idx="3356">
                  <c:v>2.2673829293184955E-2</c:v>
                </c:pt>
                <c:pt idx="3357">
                  <c:v>2.2676227425564299E-2</c:v>
                </c:pt>
                <c:pt idx="3358">
                  <c:v>2.2678611809171523E-2</c:v>
                </c:pt>
                <c:pt idx="3359">
                  <c:v>2.2680982444249764E-2</c:v>
                </c:pt>
                <c:pt idx="3360">
                  <c:v>2.2683339331042163E-2</c:v>
                </c:pt>
                <c:pt idx="3361">
                  <c:v>2.2685682469305579E-2</c:v>
                </c:pt>
                <c:pt idx="3362">
                  <c:v>2.2688011859040014E-2</c:v>
                </c:pt>
                <c:pt idx="3363">
                  <c:v>2.2690327500407559E-2</c:v>
                </c:pt>
                <c:pt idx="3364">
                  <c:v>2.2692629393165076E-2</c:v>
                </c:pt>
                <c:pt idx="3365">
                  <c:v>2.2694917537393611E-2</c:v>
                </c:pt>
                <c:pt idx="3366">
                  <c:v>2.269719193317421E-2</c:v>
                </c:pt>
                <c:pt idx="3367">
                  <c:v>2.2699452580425827E-2</c:v>
                </c:pt>
                <c:pt idx="3368">
                  <c:v>2.2701699479229509E-2</c:v>
                </c:pt>
                <c:pt idx="3369">
                  <c:v>2.2703932629666301E-2</c:v>
                </c:pt>
                <c:pt idx="3370">
                  <c:v>2.2706152031330973E-2</c:v>
                </c:pt>
                <c:pt idx="3371">
                  <c:v>2.2708357684709801E-2</c:v>
                </c:pt>
                <c:pt idx="3372">
                  <c:v>2.2710549589478601E-2</c:v>
                </c:pt>
                <c:pt idx="3373">
                  <c:v>2.2712727745880512E-2</c:v>
                </c:pt>
                <c:pt idx="3374">
                  <c:v>2.2714892153591348E-2</c:v>
                </c:pt>
                <c:pt idx="3375">
                  <c:v>2.2717042813097388E-2</c:v>
                </c:pt>
                <c:pt idx="3376">
                  <c:v>2.271917972375026E-2</c:v>
                </c:pt>
                <c:pt idx="3377">
                  <c:v>2.2721302886198336E-2</c:v>
                </c:pt>
                <c:pt idx="3378">
                  <c:v>2.2723412300036383E-2</c:v>
                </c:pt>
                <c:pt idx="3379">
                  <c:v>2.2725507965426495E-2</c:v>
                </c:pt>
                <c:pt idx="3380">
                  <c:v>2.2727589882368671E-2</c:v>
                </c:pt>
                <c:pt idx="3381">
                  <c:v>2.2729658050619772E-2</c:v>
                </c:pt>
                <c:pt idx="3382">
                  <c:v>2.273171247058503E-2</c:v>
                </c:pt>
                <c:pt idx="3383">
                  <c:v>2.2733753141940261E-2</c:v>
                </c:pt>
                <c:pt idx="3384">
                  <c:v>2.2735780064766509E-2</c:v>
                </c:pt>
                <c:pt idx="3385">
                  <c:v>2.2737793239225867E-2</c:v>
                </c:pt>
                <c:pt idx="3386">
                  <c:v>2.2739792665075198E-2</c:v>
                </c:pt>
                <c:pt idx="3387">
                  <c:v>2.2741778342395547E-2</c:v>
                </c:pt>
                <c:pt idx="3388">
                  <c:v>2.274375027126796E-2</c:v>
                </c:pt>
                <c:pt idx="3389">
                  <c:v>2.2745708451692437E-2</c:v>
                </c:pt>
                <c:pt idx="3390">
                  <c:v>2.2747652883668978E-2</c:v>
                </c:pt>
                <c:pt idx="3391">
                  <c:v>2.2749583567116538E-2</c:v>
                </c:pt>
                <c:pt idx="3392">
                  <c:v>2.2751500501873023E-2</c:v>
                </c:pt>
                <c:pt idx="3393">
                  <c:v>2.2753403688424712E-2</c:v>
                </c:pt>
                <c:pt idx="3394">
                  <c:v>2.2755293126285325E-2</c:v>
                </c:pt>
                <c:pt idx="3395">
                  <c:v>2.2757168815698003E-2</c:v>
                </c:pt>
                <c:pt idx="3396">
                  <c:v>2.27590307565817E-2</c:v>
                </c:pt>
                <c:pt idx="3397">
                  <c:v>2.2760878948936414E-2</c:v>
                </c:pt>
                <c:pt idx="3398">
                  <c:v>2.2762713392924239E-2</c:v>
                </c:pt>
                <c:pt idx="3399">
                  <c:v>2.2764534088302035E-2</c:v>
                </c:pt>
                <c:pt idx="3400">
                  <c:v>2.2766341035231896E-2</c:v>
                </c:pt>
                <c:pt idx="3401">
                  <c:v>2.276838928246927E-2</c:v>
                </c:pt>
                <c:pt idx="3402">
                  <c:v>2.2770166768346645E-2</c:v>
                </c:pt>
                <c:pt idx="3403">
                  <c:v>2.2771930505695037E-2</c:v>
                </c:pt>
                <c:pt idx="3404">
                  <c:v>2.2773680494352355E-2</c:v>
                </c:pt>
                <c:pt idx="3405">
                  <c:v>2.2775416734804876E-2</c:v>
                </c:pt>
                <c:pt idx="3406">
                  <c:v>2.2777139226647369E-2</c:v>
                </c:pt>
                <c:pt idx="3407">
                  <c:v>2.277884796996088E-2</c:v>
                </c:pt>
                <c:pt idx="3408">
                  <c:v>2.2780542964745409E-2</c:v>
                </c:pt>
                <c:pt idx="3409">
                  <c:v>2.2782224211244095E-2</c:v>
                </c:pt>
                <c:pt idx="3410">
                  <c:v>2.2783891708970661E-2</c:v>
                </c:pt>
                <c:pt idx="3411">
                  <c:v>2.278554545824929E-2</c:v>
                </c:pt>
                <c:pt idx="3412">
                  <c:v>2.2787185459079984E-2</c:v>
                </c:pt>
                <c:pt idx="3413">
                  <c:v>2.2788811711381696E-2</c:v>
                </c:pt>
                <c:pt idx="3414">
                  <c:v>2.2790424215235472E-2</c:v>
                </c:pt>
                <c:pt idx="3415">
                  <c:v>2.2792022970560266E-2</c:v>
                </c:pt>
                <c:pt idx="3416">
                  <c:v>2.2793607977356078E-2</c:v>
                </c:pt>
                <c:pt idx="3417">
                  <c:v>2.2795179235703955E-2</c:v>
                </c:pt>
                <c:pt idx="3418">
                  <c:v>2.2796736745360757E-2</c:v>
                </c:pt>
                <c:pt idx="3419">
                  <c:v>2.279828050665067E-2</c:v>
                </c:pt>
                <c:pt idx="3420">
                  <c:v>2.2799810519573693E-2</c:v>
                </c:pt>
                <c:pt idx="3421">
                  <c:v>2.2801326783886688E-2</c:v>
                </c:pt>
                <c:pt idx="3422">
                  <c:v>2.2802829299589655E-2</c:v>
                </c:pt>
                <c:pt idx="3423">
                  <c:v>2.2804318066925733E-2</c:v>
                </c:pt>
                <c:pt idx="3424">
                  <c:v>2.2805793085732828E-2</c:v>
                </c:pt>
                <c:pt idx="3425">
                  <c:v>2.2807254356010942E-2</c:v>
                </c:pt>
                <c:pt idx="3426">
                  <c:v>2.2808701877597981E-2</c:v>
                </c:pt>
                <c:pt idx="3427">
                  <c:v>2.2810135650980223E-2</c:v>
                </c:pt>
                <c:pt idx="3428">
                  <c:v>2.2811555675752437E-2</c:v>
                </c:pt>
                <c:pt idx="3429">
                  <c:v>2.2812961951995669E-2</c:v>
                </c:pt>
                <c:pt idx="3430">
                  <c:v>2.281435447970992E-2</c:v>
                </c:pt>
                <c:pt idx="3431">
                  <c:v>2.2815733258895188E-2</c:v>
                </c:pt>
                <c:pt idx="3432">
                  <c:v>2.2817098289713567E-2</c:v>
                </c:pt>
                <c:pt idx="3433">
                  <c:v>2.2818449571840871E-2</c:v>
                </c:pt>
                <c:pt idx="3434">
                  <c:v>2.2819787105682332E-2</c:v>
                </c:pt>
                <c:pt idx="3435">
                  <c:v>2.2821110890832719E-2</c:v>
                </c:pt>
                <c:pt idx="3436">
                  <c:v>2.2822420927616216E-2</c:v>
                </c:pt>
                <c:pt idx="3437">
                  <c:v>2.2823717215708639E-2</c:v>
                </c:pt>
                <c:pt idx="3438">
                  <c:v>2.2824999755434172E-2</c:v>
                </c:pt>
                <c:pt idx="3439">
                  <c:v>2.2826268546630724E-2</c:v>
                </c:pt>
                <c:pt idx="3440">
                  <c:v>2.2827523589298293E-2</c:v>
                </c:pt>
                <c:pt idx="3441">
                  <c:v>2.2828764883436881E-2</c:v>
                </c:pt>
                <c:pt idx="3442">
                  <c:v>2.2829992429208579E-2</c:v>
                </c:pt>
                <c:pt idx="3443">
                  <c:v>2.2831206226289202E-2</c:v>
                </c:pt>
                <c:pt idx="3444">
                  <c:v>2.283240627492189E-2</c:v>
                </c:pt>
                <c:pt idx="3445">
                  <c:v>2.2833592575187689E-2</c:v>
                </c:pt>
                <c:pt idx="3446">
                  <c:v>2.2834765126843459E-2</c:v>
                </c:pt>
                <c:pt idx="3447">
                  <c:v>2.2835923929970248E-2</c:v>
                </c:pt>
                <c:pt idx="3448">
                  <c:v>2.2837068984568054E-2</c:v>
                </c:pt>
                <c:pt idx="3449">
                  <c:v>2.2838200290636879E-2</c:v>
                </c:pt>
                <c:pt idx="3450">
                  <c:v>2.2839317848257767E-2</c:v>
                </c:pt>
                <c:pt idx="3451">
                  <c:v>2.2840421657349674E-2</c:v>
                </c:pt>
                <c:pt idx="3452">
                  <c:v>2.2841511717912599E-2</c:v>
                </c:pt>
                <c:pt idx="3453">
                  <c:v>2.2842588030027589E-2</c:v>
                </c:pt>
                <c:pt idx="3454">
                  <c:v>2.2843650593613596E-2</c:v>
                </c:pt>
                <c:pt idx="3455">
                  <c:v>2.2844699408508529E-2</c:v>
                </c:pt>
                <c:pt idx="3456">
                  <c:v>2.2845734475198665E-2</c:v>
                </c:pt>
                <c:pt idx="3457">
                  <c:v>2.2846755793197726E-2</c:v>
                </c:pt>
                <c:pt idx="3458">
                  <c:v>2.2847763362667806E-2</c:v>
                </c:pt>
                <c:pt idx="3459">
                  <c:v>2.2848757183689949E-2</c:v>
                </c:pt>
                <c:pt idx="3460">
                  <c:v>2.2849737256345204E-2</c:v>
                </c:pt>
                <c:pt idx="3461">
                  <c:v>2.285070358039043E-2</c:v>
                </c:pt>
                <c:pt idx="3462">
                  <c:v>2.2851656155744582E-2</c:v>
                </c:pt>
                <c:pt idx="3463">
                  <c:v>2.2852594982893937E-2</c:v>
                </c:pt>
                <c:pt idx="3464">
                  <c:v>2.2853520061352217E-2</c:v>
                </c:pt>
                <c:pt idx="3465">
                  <c:v>2.2854431391119423E-2</c:v>
                </c:pt>
                <c:pt idx="3466">
                  <c:v>2.2855328972681832E-2</c:v>
                </c:pt>
                <c:pt idx="3467">
                  <c:v>2.2856212805634213E-2</c:v>
                </c:pt>
                <c:pt idx="3468">
                  <c:v>2.2857082890138658E-2</c:v>
                </c:pt>
                <c:pt idx="3469">
                  <c:v>2.2857939225870982E-2</c:v>
                </c:pt>
                <c:pt idx="3470">
                  <c:v>2.2858781813479556E-2</c:v>
                </c:pt>
                <c:pt idx="3471">
                  <c:v>2.2859610652316009E-2</c:v>
                </c:pt>
                <c:pt idx="3472">
                  <c:v>2.2860425742704527E-2</c:v>
                </c:pt>
                <c:pt idx="3473">
                  <c:v>2.2861227084564062E-2</c:v>
                </c:pt>
                <c:pt idx="3474">
                  <c:v>2.2862014677894615E-2</c:v>
                </c:pt>
                <c:pt idx="3475">
                  <c:v>2.2862788522777233E-2</c:v>
                </c:pt>
                <c:pt idx="3476">
                  <c:v>2.2863548619130869E-2</c:v>
                </c:pt>
                <c:pt idx="3477">
                  <c:v>2.2864294966874477E-2</c:v>
                </c:pt>
                <c:pt idx="3478">
                  <c:v>2.2865027566332241E-2</c:v>
                </c:pt>
                <c:pt idx="3479">
                  <c:v>2.2865746417179977E-2</c:v>
                </c:pt>
                <c:pt idx="3480">
                  <c:v>2.2866451519417685E-2</c:v>
                </c:pt>
                <c:pt idx="3481">
                  <c:v>2.2867142873207458E-2</c:v>
                </c:pt>
                <c:pt idx="3482">
                  <c:v>2.2867820478468248E-2</c:v>
                </c:pt>
                <c:pt idx="3483">
                  <c:v>2.2868484335362149E-2</c:v>
                </c:pt>
                <c:pt idx="3484">
                  <c:v>2.2869134443483929E-2</c:v>
                </c:pt>
                <c:pt idx="3485">
                  <c:v>2.2869770803319867E-2</c:v>
                </c:pt>
                <c:pt idx="3486">
                  <c:v>2.2870393414464729E-2</c:v>
                </c:pt>
                <c:pt idx="3487">
                  <c:v>2.2871002277242702E-2</c:v>
                </c:pt>
                <c:pt idx="3488">
                  <c:v>2.2871597391329601E-2</c:v>
                </c:pt>
                <c:pt idx="3489">
                  <c:v>2.2872178757130657E-2</c:v>
                </c:pt>
                <c:pt idx="3490">
                  <c:v>2.2872746374321684E-2</c:v>
                </c:pt>
                <c:pt idx="3491">
                  <c:v>2.2873300242902683E-2</c:v>
                </c:pt>
                <c:pt idx="3492">
                  <c:v>2.2873840363116793E-2</c:v>
                </c:pt>
                <c:pt idx="3493">
                  <c:v>2.2874366734720875E-2</c:v>
                </c:pt>
                <c:pt idx="3494">
                  <c:v>2.2874879357958067E-2</c:v>
                </c:pt>
                <c:pt idx="3495">
                  <c:v>2.2875378232585231E-2</c:v>
                </c:pt>
                <c:pt idx="3496">
                  <c:v>2.2875863358683413E-2</c:v>
                </c:pt>
                <c:pt idx="3497">
                  <c:v>2.2876334736252613E-2</c:v>
                </c:pt>
                <c:pt idx="3498">
                  <c:v>2.2876792365292831E-2</c:v>
                </c:pt>
                <c:pt idx="3499">
                  <c:v>2.2877236245885113E-2</c:v>
                </c:pt>
                <c:pt idx="3500">
                  <c:v>2.2877666377948414E-2</c:v>
                </c:pt>
                <c:pt idx="3501">
                  <c:v>2.2878082761482732E-2</c:v>
                </c:pt>
                <c:pt idx="3502">
                  <c:v>2.2878485396407022E-2</c:v>
                </c:pt>
                <c:pt idx="3503">
                  <c:v>2.2878874283045469E-2</c:v>
                </c:pt>
                <c:pt idx="3504">
                  <c:v>2.2879249421154935E-2</c:v>
                </c:pt>
                <c:pt idx="3505">
                  <c:v>2.2879661315373667E-2</c:v>
                </c:pt>
                <c:pt idx="3506">
                  <c:v>2.2880006992187507E-2</c:v>
                </c:pt>
                <c:pt idx="3507">
                  <c:v>2.2880338920553411E-2</c:v>
                </c:pt>
                <c:pt idx="3508">
                  <c:v>2.2880657100552426E-2</c:v>
                </c:pt>
                <c:pt idx="3509">
                  <c:v>2.2880961531941413E-2</c:v>
                </c:pt>
                <c:pt idx="3510">
                  <c:v>2.2881252214720371E-2</c:v>
                </c:pt>
                <c:pt idx="3511">
                  <c:v>2.2881529149051394E-2</c:v>
                </c:pt>
                <c:pt idx="3512">
                  <c:v>2.2881792334853435E-2</c:v>
                </c:pt>
                <c:pt idx="3513">
                  <c:v>2.288204177220754E-2</c:v>
                </c:pt>
                <c:pt idx="3514">
                  <c:v>2.2882277460951617E-2</c:v>
                </c:pt>
                <c:pt idx="3515">
                  <c:v>2.2882499401247758E-2</c:v>
                </c:pt>
                <c:pt idx="3516">
                  <c:v>2.2882707593095963E-2</c:v>
                </c:pt>
                <c:pt idx="3517">
                  <c:v>2.2882902036334141E-2</c:v>
                </c:pt>
                <c:pt idx="3518">
                  <c:v>2.2883082731124382E-2</c:v>
                </c:pt>
                <c:pt idx="3519">
                  <c:v>2.2886164038897094E-2</c:v>
                </c:pt>
                <c:pt idx="3520">
                  <c:v>2.288340287511792E-2</c:v>
                </c:pt>
                <c:pt idx="3521">
                  <c:v>2.2883542324240169E-2</c:v>
                </c:pt>
                <c:pt idx="3522">
                  <c:v>2.2883668024833437E-2</c:v>
                </c:pt>
                <c:pt idx="3523">
                  <c:v>2.2883779977059815E-2</c:v>
                </c:pt>
                <c:pt idx="3524">
                  <c:v>2.2883878180757211E-2</c:v>
                </c:pt>
                <c:pt idx="3525">
                  <c:v>2.2883962635925625E-2</c:v>
                </c:pt>
                <c:pt idx="3526">
                  <c:v>2.2884033342646104E-2</c:v>
                </c:pt>
                <c:pt idx="3527">
                  <c:v>2.2884090300756554E-2</c:v>
                </c:pt>
                <c:pt idx="3528">
                  <c:v>2.2884133510338023E-2</c:v>
                </c:pt>
                <c:pt idx="3529">
                  <c:v>2.2884162971390509E-2</c:v>
                </c:pt>
                <c:pt idx="3530">
                  <c:v>2.2884178684076106E-2</c:v>
                </c:pt>
                <c:pt idx="3531">
                  <c:v>2.2884181536581005E-2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99808"/>
        <c:axId val="151004672"/>
      </c:lineChart>
      <c:dateAx>
        <c:axId val="150999808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046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004672"/>
        <c:scaling>
          <c:orientation val="minMax"/>
          <c:max val="1.4999999999999999E-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09998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5.0970000000007815E-3</c:v>
                </c:pt>
                <c:pt idx="1">
                  <c:v>5.0969919244308977E-3</c:v>
                </c:pt>
                <c:pt idx="2">
                  <c:v>5.097173768231082E-3</c:v>
                </c:pt>
                <c:pt idx="3">
                  <c:v>5.0974255689354327E-3</c:v>
                </c:pt>
                <c:pt idx="4">
                  <c:v>5.0979948786408179E-3</c:v>
                </c:pt>
                <c:pt idx="5">
                  <c:v>5.0980126255354904E-3</c:v>
                </c:pt>
                <c:pt idx="6">
                  <c:v>5.0980326834039512E-3</c:v>
                </c:pt>
                <c:pt idx="7">
                  <c:v>5.0990601380757599E-3</c:v>
                </c:pt>
                <c:pt idx="8">
                  <c:v>5.0995238340261779E-3</c:v>
                </c:pt>
                <c:pt idx="9">
                  <c:v>5.1011447487859692E-3</c:v>
                </c:pt>
                <c:pt idx="10">
                  <c:v>5.1012499432587927E-3</c:v>
                </c:pt>
                <c:pt idx="11">
                  <c:v>5.1013619614733467E-3</c:v>
                </c:pt>
                <c:pt idx="12">
                  <c:v>5.1039957580972612E-3</c:v>
                </c:pt>
                <c:pt idx="13">
                  <c:v>5.1050783078843498E-3</c:v>
                </c:pt>
                <c:pt idx="14">
                  <c:v>5.1083790185108167E-3</c:v>
                </c:pt>
                <c:pt idx="15">
                  <c:v>5.1086915808699201E-3</c:v>
                </c:pt>
                <c:pt idx="16">
                  <c:v>5.1090232167523789E-3</c:v>
                </c:pt>
                <c:pt idx="17">
                  <c:v>5.1141391253653919E-3</c:v>
                </c:pt>
                <c:pt idx="18">
                  <c:v>5.116132452798434E-3</c:v>
                </c:pt>
                <c:pt idx="19">
                  <c:v>5.1216173620638461E-3</c:v>
                </c:pt>
                <c:pt idx="20">
                  <c:v>5.1223171747577859E-3</c:v>
                </c:pt>
                <c:pt idx="21">
                  <c:v>5.1230599162929626E-3</c:v>
                </c:pt>
                <c:pt idx="22">
                  <c:v>5.131531757091883E-3</c:v>
                </c:pt>
                <c:pt idx="23">
                  <c:v>5.1347221493917268E-3</c:v>
                </c:pt>
                <c:pt idx="24">
                  <c:v>5.1358723315161709E-3</c:v>
                </c:pt>
                <c:pt idx="25">
                  <c:v>5.1370856928700031E-3</c:v>
                </c:pt>
                <c:pt idx="26">
                  <c:v>5.1383622291642506E-3</c:v>
                </c:pt>
                <c:pt idx="27">
                  <c:v>5.1577041723390119E-3</c:v>
                </c:pt>
                <c:pt idx="28">
                  <c:v>5.1621607618080123E-3</c:v>
                </c:pt>
                <c:pt idx="29">
                  <c:v>5.1726003569298479E-3</c:v>
                </c:pt>
                <c:pt idx="30">
                  <c:v>5.1745564828510615E-3</c:v>
                </c:pt>
                <c:pt idx="31">
                  <c:v>5.1765747647689311E-3</c:v>
                </c:pt>
                <c:pt idx="32">
                  <c:v>5.1925243120589234E-3</c:v>
                </c:pt>
                <c:pt idx="33">
                  <c:v>5.1981752138303477E-3</c:v>
                </c:pt>
                <c:pt idx="34">
                  <c:v>5.2108953913474676E-3</c:v>
                </c:pt>
                <c:pt idx="35">
                  <c:v>5.2134732399149869E-3</c:v>
                </c:pt>
                <c:pt idx="36">
                  <c:v>5.2161105391236992E-3</c:v>
                </c:pt>
                <c:pt idx="37">
                  <c:v>5.2354889875283117E-3</c:v>
                </c:pt>
                <c:pt idx="38">
                  <c:v>5.2422623184190985E-3</c:v>
                </c:pt>
                <c:pt idx="39">
                  <c:v>5.2571347997027061E-3</c:v>
                </c:pt>
                <c:pt idx="40">
                  <c:v>5.2602920472508835E-3</c:v>
                </c:pt>
                <c:pt idx="41">
                  <c:v>5.2635033176486453E-3</c:v>
                </c:pt>
                <c:pt idx="42">
                  <c:v>5.2860950202984489E-3</c:v>
                </c:pt>
                <c:pt idx="43">
                  <c:v>5.2939188983098578E-3</c:v>
                </c:pt>
                <c:pt idx="44">
                  <c:v>5.31080987104163E-3</c:v>
                </c:pt>
                <c:pt idx="45">
                  <c:v>5.3144899570294751E-3</c:v>
                </c:pt>
                <c:pt idx="46">
                  <c:v>5.3273364702401422E-3</c:v>
                </c:pt>
                <c:pt idx="47">
                  <c:v>5.3475660725192577E-3</c:v>
                </c:pt>
                <c:pt idx="48">
                  <c:v>5.3562840491400516E-3</c:v>
                </c:pt>
                <c:pt idx="49">
                  <c:v>5.3744738356911043E-3</c:v>
                </c:pt>
                <c:pt idx="50">
                  <c:v>5.3786622057557546E-3</c:v>
                </c:pt>
                <c:pt idx="51">
                  <c:v>5.4009292139027467E-3</c:v>
                </c:pt>
                <c:pt idx="52">
                  <c:v>5.410007263250546E-3</c:v>
                </c:pt>
                <c:pt idx="53">
                  <c:v>5.4191143046306012E-3</c:v>
                </c:pt>
                <c:pt idx="54">
                  <c:v>5.4374526929172953E-3</c:v>
                </c:pt>
                <c:pt idx="55">
                  <c:v>5.4419700707260847E-3</c:v>
                </c:pt>
                <c:pt idx="56">
                  <c:v>5.4647741877937124E-3</c:v>
                </c:pt>
                <c:pt idx="57">
                  <c:v>5.4738690584618856E-3</c:v>
                </c:pt>
                <c:pt idx="58">
                  <c:v>5.4829308799507022E-3</c:v>
                </c:pt>
                <c:pt idx="59">
                  <c:v>5.5005764614254188E-3</c:v>
                </c:pt>
                <c:pt idx="60">
                  <c:v>5.5051995597886084E-3</c:v>
                </c:pt>
                <c:pt idx="61">
                  <c:v>5.5274340389456968E-3</c:v>
                </c:pt>
                <c:pt idx="62">
                  <c:v>5.5361114385681365E-3</c:v>
                </c:pt>
                <c:pt idx="63">
                  <c:v>5.5446937465190773E-3</c:v>
                </c:pt>
                <c:pt idx="64">
                  <c:v>5.5609950116639745E-3</c:v>
                </c:pt>
                <c:pt idx="65">
                  <c:v>5.5654086436794604E-3</c:v>
                </c:pt>
                <c:pt idx="66">
                  <c:v>5.5859130272793989E-3</c:v>
                </c:pt>
                <c:pt idx="67">
                  <c:v>5.5938038762505995E-3</c:v>
                </c:pt>
                <c:pt idx="68">
                  <c:v>5.601583051773015E-3</c:v>
                </c:pt>
                <c:pt idx="69">
                  <c:v>5.6163361108944529E-3</c:v>
                </c:pt>
                <c:pt idx="70">
                  <c:v>5.6203301554783123E-3</c:v>
                </c:pt>
                <c:pt idx="71">
                  <c:v>5.6423171243156645E-3</c:v>
                </c:pt>
                <c:pt idx="72">
                  <c:v>5.6494630142768553E-3</c:v>
                </c:pt>
                <c:pt idx="73">
                  <c:v>5.66314322009867E-3</c:v>
                </c:pt>
                <c:pt idx="74">
                  <c:v>5.6667888431266578E-3</c:v>
                </c:pt>
                <c:pt idx="75">
                  <c:v>5.6703965865213856E-3</c:v>
                </c:pt>
                <c:pt idx="76">
                  <c:v>5.690641814760501E-3</c:v>
                </c:pt>
                <c:pt idx="77">
                  <c:v>5.6972523261359272E-3</c:v>
                </c:pt>
                <c:pt idx="78">
                  <c:v>5.7101027217386731E-3</c:v>
                </c:pt>
                <c:pt idx="79">
                  <c:v>5.7134246593576465E-3</c:v>
                </c:pt>
                <c:pt idx="80">
                  <c:v>5.7167153683373101E-3</c:v>
                </c:pt>
                <c:pt idx="81">
                  <c:v>5.7356934763633325E-3</c:v>
                </c:pt>
                <c:pt idx="82">
                  <c:v>5.7419268167898775E-3</c:v>
                </c:pt>
                <c:pt idx="83">
                  <c:v>5.7542205932893283E-3</c:v>
                </c:pt>
                <c:pt idx="84">
                  <c:v>5.7573164176644154E-3</c:v>
                </c:pt>
                <c:pt idx="85">
                  <c:v>5.7603939542561653E-3</c:v>
                </c:pt>
                <c:pt idx="86">
                  <c:v>5.7785821457547668E-3</c:v>
                </c:pt>
                <c:pt idx="87">
                  <c:v>5.7846140119325214E-3</c:v>
                </c:pt>
                <c:pt idx="88">
                  <c:v>5.7968355385639254E-3</c:v>
                </c:pt>
                <c:pt idx="89">
                  <c:v>5.7998347328071936E-3</c:v>
                </c:pt>
                <c:pt idx="90">
                  <c:v>5.8028272422717296E-3</c:v>
                </c:pt>
                <c:pt idx="91">
                  <c:v>5.818204725241527E-3</c:v>
                </c:pt>
                <c:pt idx="92">
                  <c:v>5.8245277776432704E-3</c:v>
                </c:pt>
                <c:pt idx="93">
                  <c:v>5.8309569519829543E-3</c:v>
                </c:pt>
                <c:pt idx="94">
                  <c:v>5.8449484766650434E-3</c:v>
                </c:pt>
                <c:pt idx="95">
                  <c:v>5.8479936780409325E-3</c:v>
                </c:pt>
                <c:pt idx="96">
                  <c:v>5.8652534139846946E-3</c:v>
                </c:pt>
                <c:pt idx="97">
                  <c:v>5.8726545772695982E-3</c:v>
                </c:pt>
                <c:pt idx="98">
                  <c:v>5.8802736153341639E-3</c:v>
                </c:pt>
                <c:pt idx="99">
                  <c:v>5.8978048322279666E-3</c:v>
                </c:pt>
                <c:pt idx="100">
                  <c:v>5.9011864865868022E-3</c:v>
                </c:pt>
                <c:pt idx="101">
                  <c:v>5.9221956999407173E-3</c:v>
                </c:pt>
                <c:pt idx="102">
                  <c:v>5.9314572510761705E-3</c:v>
                </c:pt>
                <c:pt idx="103">
                  <c:v>5.9410484323778601E-3</c:v>
                </c:pt>
                <c:pt idx="104">
                  <c:v>5.9635376793392217E-3</c:v>
                </c:pt>
                <c:pt idx="105">
                  <c:v>5.9677050697909944E-3</c:v>
                </c:pt>
                <c:pt idx="106">
                  <c:v>5.9945075807803505E-3</c:v>
                </c:pt>
                <c:pt idx="107">
                  <c:v>6.0064118179624648E-3</c:v>
                </c:pt>
                <c:pt idx="108">
                  <c:v>6.0498942855521437E-3</c:v>
                </c:pt>
                <c:pt idx="109">
                  <c:v>6.0553680309542255E-3</c:v>
                </c:pt>
                <c:pt idx="110">
                  <c:v>6.0609940494664796E-3</c:v>
                </c:pt>
                <c:pt idx="111">
                  <c:v>6.0959998135726255E-3</c:v>
                </c:pt>
                <c:pt idx="112">
                  <c:v>6.1382501861914464E-3</c:v>
                </c:pt>
                <c:pt idx="113">
                  <c:v>6.1450703470690045E-3</c:v>
                </c:pt>
                <c:pt idx="114">
                  <c:v>6.1520412192325388E-3</c:v>
                </c:pt>
                <c:pt idx="115">
                  <c:v>6.159162648184266E-3</c:v>
                </c:pt>
                <c:pt idx="116">
                  <c:v>6.2098858018289071E-3</c:v>
                </c:pt>
                <c:pt idx="117">
                  <c:v>6.2273017161623163E-3</c:v>
                </c:pt>
                <c:pt idx="118">
                  <c:v>6.2639307512361384E-3</c:v>
                </c:pt>
                <c:pt idx="119">
                  <c:v>6.2722640210943065E-3</c:v>
                </c:pt>
                <c:pt idx="120">
                  <c:v>6.280732545600823E-3</c:v>
                </c:pt>
                <c:pt idx="121">
                  <c:v>6.3354257431874079E-3</c:v>
                </c:pt>
                <c:pt idx="122">
                  <c:v>6.3538234980647385E-3</c:v>
                </c:pt>
                <c:pt idx="123">
                  <c:v>6.3906060814868729E-3</c:v>
                </c:pt>
                <c:pt idx="124">
                  <c:v>6.3998454295465662E-3</c:v>
                </c:pt>
                <c:pt idx="125">
                  <c:v>6.4091753128038241E-3</c:v>
                </c:pt>
                <c:pt idx="126">
                  <c:v>6.4642526693064854E-3</c:v>
                </c:pt>
                <c:pt idx="127">
                  <c:v>6.4824369552449459E-3</c:v>
                </c:pt>
                <c:pt idx="128">
                  <c:v>6.5172360609404159E-3</c:v>
                </c:pt>
                <c:pt idx="129">
                  <c:v>6.5266796420400397E-3</c:v>
                </c:pt>
                <c:pt idx="130">
                  <c:v>6.6048908504018882E-3</c:v>
                </c:pt>
                <c:pt idx="131">
                  <c:v>6.6138721278572827E-3</c:v>
                </c:pt>
                <c:pt idx="132">
                  <c:v>6.6227537329169974E-3</c:v>
                </c:pt>
                <c:pt idx="133">
                  <c:v>6.7009906904486232E-3</c:v>
                </c:pt>
                <c:pt idx="134">
                  <c:v>6.7162789177998405E-3</c:v>
                </c:pt>
                <c:pt idx="135">
                  <c:v>6.7455504805604485E-3</c:v>
                </c:pt>
                <c:pt idx="136">
                  <c:v>6.753376795771357E-3</c:v>
                </c:pt>
                <c:pt idx="137">
                  <c:v>6.761112631937829E-3</c:v>
                </c:pt>
                <c:pt idx="138">
                  <c:v>6.8046285250297324E-3</c:v>
                </c:pt>
                <c:pt idx="139">
                  <c:v>6.8188917810194719E-3</c:v>
                </c:pt>
                <c:pt idx="140">
                  <c:v>6.8469247271954383E-3</c:v>
                </c:pt>
                <c:pt idx="141">
                  <c:v>6.8540503181346163E-3</c:v>
                </c:pt>
                <c:pt idx="142">
                  <c:v>6.8611078481030418E-3</c:v>
                </c:pt>
                <c:pt idx="143">
                  <c:v>6.9026920030895184E-3</c:v>
                </c:pt>
                <c:pt idx="144">
                  <c:v>6.9164637723852992E-3</c:v>
                </c:pt>
                <c:pt idx="145">
                  <c:v>6.9441794860640995E-3</c:v>
                </c:pt>
                <c:pt idx="146">
                  <c:v>6.9509332915769842E-3</c:v>
                </c:pt>
                <c:pt idx="147">
                  <c:v>6.9576626626131855E-3</c:v>
                </c:pt>
                <c:pt idx="148">
                  <c:v>6.9989155731990079E-3</c:v>
                </c:pt>
                <c:pt idx="149">
                  <c:v>7.012727835987935E-3</c:v>
                </c:pt>
                <c:pt idx="150">
                  <c:v>7.0408269549094406E-3</c:v>
                </c:pt>
                <c:pt idx="151">
                  <c:v>7.0476142157878049E-3</c:v>
                </c:pt>
                <c:pt idx="152">
                  <c:v>7.0544141358844688E-3</c:v>
                </c:pt>
                <c:pt idx="153">
                  <c:v>7.0820757566359624E-3</c:v>
                </c:pt>
                <c:pt idx="154">
                  <c:v>7.0961475733351976E-3</c:v>
                </c:pt>
                <c:pt idx="155">
                  <c:v>7.1102692860626239E-3</c:v>
                </c:pt>
                <c:pt idx="156">
                  <c:v>7.1244427668392075E-3</c:v>
                </c:pt>
                <c:pt idx="157">
                  <c:v>7.153362405036225E-3</c:v>
                </c:pt>
                <c:pt idx="158">
                  <c:v>7.1816918113455398E-3</c:v>
                </c:pt>
                <c:pt idx="159">
                  <c:v>7.1961522131211899E-3</c:v>
                </c:pt>
                <c:pt idx="160">
                  <c:v>7.210675615306558E-3</c:v>
                </c:pt>
                <c:pt idx="161">
                  <c:v>7.2252638900008603E-3</c:v>
                </c:pt>
                <c:pt idx="162">
                  <c:v>7.2551492978433618E-3</c:v>
                </c:pt>
                <c:pt idx="163">
                  <c:v>7.2843031560222843E-3</c:v>
                </c:pt>
                <c:pt idx="164">
                  <c:v>7.2992438749787149E-3</c:v>
                </c:pt>
                <c:pt idx="165">
                  <c:v>7.3142606992042817E-3</c:v>
                </c:pt>
                <c:pt idx="166">
                  <c:v>7.3293555008624818E-3</c:v>
                </c:pt>
                <c:pt idx="167">
                  <c:v>7.3603755488765316E-3</c:v>
                </c:pt>
                <c:pt idx="168">
                  <c:v>7.3905519254381033E-3</c:v>
                </c:pt>
                <c:pt idx="169">
                  <c:v>7.4060646970668534E-3</c:v>
                </c:pt>
                <c:pt idx="170">
                  <c:v>7.421666679327206E-3</c:v>
                </c:pt>
                <c:pt idx="171">
                  <c:v>7.4702901568162103E-3</c:v>
                </c:pt>
                <c:pt idx="172">
                  <c:v>7.4779366931764304E-3</c:v>
                </c:pt>
                <c:pt idx="173">
                  <c:v>7.5178260080085548E-3</c:v>
                </c:pt>
                <c:pt idx="174">
                  <c:v>7.5340502717065909E-3</c:v>
                </c:pt>
                <c:pt idx="175">
                  <c:v>7.5672349938868148E-3</c:v>
                </c:pt>
                <c:pt idx="176">
                  <c:v>7.5751494500163677E-3</c:v>
                </c:pt>
                <c:pt idx="177">
                  <c:v>7.583093982200269E-3</c:v>
                </c:pt>
                <c:pt idx="178">
                  <c:v>7.6325157130026225E-3</c:v>
                </c:pt>
                <c:pt idx="179">
                  <c:v>7.6490339920582389E-3</c:v>
                </c:pt>
                <c:pt idx="180">
                  <c:v>7.6822680547190608E-3</c:v>
                </c:pt>
                <c:pt idx="181">
                  <c:v>7.6904231655989391E-3</c:v>
                </c:pt>
                <c:pt idx="182">
                  <c:v>7.6986030267739963E-3</c:v>
                </c:pt>
                <c:pt idx="183">
                  <c:v>7.7480149920642234E-3</c:v>
                </c:pt>
                <c:pt idx="184">
                  <c:v>7.7644111055718756E-3</c:v>
                </c:pt>
                <c:pt idx="185">
                  <c:v>7.7967739002456193E-3</c:v>
                </c:pt>
                <c:pt idx="186">
                  <c:v>7.8050108122322895E-3</c:v>
                </c:pt>
                <c:pt idx="187">
                  <c:v>7.8132569078531184E-3</c:v>
                </c:pt>
                <c:pt idx="188">
                  <c:v>7.8614105301509606E-3</c:v>
                </c:pt>
                <c:pt idx="189">
                  <c:v>7.8772682810272204E-3</c:v>
                </c:pt>
                <c:pt idx="190">
                  <c:v>7.9080156118968657E-3</c:v>
                </c:pt>
                <c:pt idx="191">
                  <c:v>7.9160899979707766E-3</c:v>
                </c:pt>
                <c:pt idx="192">
                  <c:v>7.9848368592021698E-3</c:v>
                </c:pt>
                <c:pt idx="193">
                  <c:v>7.992575620019057E-3</c:v>
                </c:pt>
                <c:pt idx="194">
                  <c:v>8.0002575917994222E-3</c:v>
                </c:pt>
                <c:pt idx="195">
                  <c:v>8.0362799832183612E-3</c:v>
                </c:pt>
                <c:pt idx="196">
                  <c:v>8.0656704527605951E-3</c:v>
                </c:pt>
                <c:pt idx="197">
                  <c:v>8.0801009766346965E-3</c:v>
                </c:pt>
                <c:pt idx="198">
                  <c:v>8.0945014122202341E-3</c:v>
                </c:pt>
                <c:pt idx="199">
                  <c:v>8.1234464393036693E-3</c:v>
                </c:pt>
                <c:pt idx="200">
                  <c:v>8.1305765276059698E-3</c:v>
                </c:pt>
                <c:pt idx="201">
                  <c:v>8.1665431619751816E-3</c:v>
                </c:pt>
                <c:pt idx="202">
                  <c:v>8.1810576064418328E-3</c:v>
                </c:pt>
                <c:pt idx="203">
                  <c:v>8.1956401427760728E-3</c:v>
                </c:pt>
                <c:pt idx="204">
                  <c:v>8.2259654258392059E-3</c:v>
                </c:pt>
                <c:pt idx="205">
                  <c:v>8.2329577220868581E-3</c:v>
                </c:pt>
                <c:pt idx="206">
                  <c:v>8.2700651150854343E-3</c:v>
                </c:pt>
                <c:pt idx="207">
                  <c:v>8.2853507511901903E-3</c:v>
                </c:pt>
                <c:pt idx="208">
                  <c:v>8.3008026626902147E-3</c:v>
                </c:pt>
                <c:pt idx="209">
                  <c:v>8.3336682959902347E-3</c:v>
                </c:pt>
                <c:pt idx="210">
                  <c:v>8.340959135432955E-3</c:v>
                </c:pt>
                <c:pt idx="211">
                  <c:v>8.3810472819952908E-3</c:v>
                </c:pt>
                <c:pt idx="212">
                  <c:v>8.3977876824149859E-3</c:v>
                </c:pt>
                <c:pt idx="213">
                  <c:v>8.4147702066669598E-3</c:v>
                </c:pt>
                <c:pt idx="214">
                  <c:v>8.4603515427098229E-3</c:v>
                </c:pt>
                <c:pt idx="215">
                  <c:v>8.4684702651536409E-3</c:v>
                </c:pt>
                <c:pt idx="216">
                  <c:v>8.5310939075868061E-3</c:v>
                </c:pt>
                <c:pt idx="217">
                  <c:v>8.5694239547998742E-3</c:v>
                </c:pt>
                <c:pt idx="218">
                  <c:v>8.5782319823065126E-3</c:v>
                </c:pt>
                <c:pt idx="219">
                  <c:v>8.5871186859380749E-3</c:v>
                </c:pt>
                <c:pt idx="220">
                  <c:v>8.6445286791480037E-3</c:v>
                </c:pt>
                <c:pt idx="221">
                  <c:v>8.6639356286903387E-3</c:v>
                </c:pt>
                <c:pt idx="222">
                  <c:v>8.703830116918913E-3</c:v>
                </c:pt>
                <c:pt idx="223">
                  <c:v>8.7133096088154796E-3</c:v>
                </c:pt>
                <c:pt idx="224">
                  <c:v>8.7228547099232716E-3</c:v>
                </c:pt>
                <c:pt idx="225">
                  <c:v>8.782652203197374E-3</c:v>
                </c:pt>
                <c:pt idx="226">
                  <c:v>8.8027423616240143E-3</c:v>
                </c:pt>
                <c:pt idx="227">
                  <c:v>8.8434729960894954E-3</c:v>
                </c:pt>
                <c:pt idx="228">
                  <c:v>8.8534039109498461E-3</c:v>
                </c:pt>
                <c:pt idx="229">
                  <c:v>8.8633731910580504E-3</c:v>
                </c:pt>
                <c:pt idx="230">
                  <c:v>8.9243756070567937E-3</c:v>
                </c:pt>
                <c:pt idx="231">
                  <c:v>8.9447547767508261E-3</c:v>
                </c:pt>
                <c:pt idx="232">
                  <c:v>8.985760358350834E-3</c:v>
                </c:pt>
                <c:pt idx="233">
                  <c:v>8.9958429901895384E-3</c:v>
                </c:pt>
                <c:pt idx="234">
                  <c:v>9.0059254727947024E-3</c:v>
                </c:pt>
                <c:pt idx="235">
                  <c:v>9.0771863539691466E-3</c:v>
                </c:pt>
                <c:pt idx="236">
                  <c:v>9.0975780899526341E-3</c:v>
                </c:pt>
                <c:pt idx="237">
                  <c:v>9.1385775808442912E-3</c:v>
                </c:pt>
                <c:pt idx="238">
                  <c:v>9.1486590363581092E-3</c:v>
                </c:pt>
                <c:pt idx="239">
                  <c:v>9.1994972288349901E-3</c:v>
                </c:pt>
                <c:pt idx="240">
                  <c:v>9.2198682966633996E-3</c:v>
                </c:pt>
                <c:pt idx="241">
                  <c:v>9.2402334939017585E-3</c:v>
                </c:pt>
                <c:pt idx="242">
                  <c:v>9.2811413611385354E-3</c:v>
                </c:pt>
                <c:pt idx="243">
                  <c:v>9.291214548379903E-3</c:v>
                </c:pt>
                <c:pt idx="244">
                  <c:v>9.3419471617730201E-3</c:v>
                </c:pt>
                <c:pt idx="245">
                  <c:v>9.362262579713029E-3</c:v>
                </c:pt>
                <c:pt idx="246">
                  <c:v>9.3825672750977133E-3</c:v>
                </c:pt>
                <c:pt idx="247">
                  <c:v>9.4233114367373028E-3</c:v>
                </c:pt>
                <c:pt idx="248">
                  <c:v>9.4333619302624447E-3</c:v>
                </c:pt>
                <c:pt idx="249">
                  <c:v>9.4839056530030934E-3</c:v>
                </c:pt>
                <c:pt idx="250">
                  <c:v>9.5041314565872774E-3</c:v>
                </c:pt>
                <c:pt idx="251">
                  <c:v>9.5243416854212306E-3</c:v>
                </c:pt>
                <c:pt idx="252">
                  <c:v>9.5648649022200133E-3</c:v>
                </c:pt>
                <c:pt idx="253">
                  <c:v>9.5748710923439628E-3</c:v>
                </c:pt>
                <c:pt idx="254">
                  <c:v>9.6251349465336471E-3</c:v>
                </c:pt>
                <c:pt idx="255">
                  <c:v>9.6452372852456527E-3</c:v>
                </c:pt>
                <c:pt idx="256">
                  <c:v>9.665319889906895E-3</c:v>
                </c:pt>
                <c:pt idx="257">
                  <c:v>9.6752741840027273E-3</c:v>
                </c:pt>
                <c:pt idx="258">
                  <c:v>9.7155190889753485E-3</c:v>
                </c:pt>
                <c:pt idx="259">
                  <c:v>9.7755020901613143E-3</c:v>
                </c:pt>
                <c:pt idx="260">
                  <c:v>9.7954569557804246E-3</c:v>
                </c:pt>
                <c:pt idx="261">
                  <c:v>9.8354670026479917E-3</c:v>
                </c:pt>
                <c:pt idx="262">
                  <c:v>9.8453386336084733E-3</c:v>
                </c:pt>
                <c:pt idx="263">
                  <c:v>9.8552031468999591E-3</c:v>
                </c:pt>
                <c:pt idx="264">
                  <c:v>9.9147717273147477E-3</c:v>
                </c:pt>
                <c:pt idx="265">
                  <c:v>9.93458845127374E-3</c:v>
                </c:pt>
                <c:pt idx="266">
                  <c:v>9.9743297444609622E-3</c:v>
                </c:pt>
                <c:pt idx="267">
                  <c:v>9.9841285396335896E-3</c:v>
                </c:pt>
                <c:pt idx="268">
                  <c:v>9.9939202132220423E-3</c:v>
                </c:pt>
                <c:pt idx="269">
                  <c:v>1.0053074358180591E-2</c:v>
                </c:pt>
                <c:pt idx="270">
                  <c:v>1.0072752935598388E-2</c:v>
                </c:pt>
                <c:pt idx="271">
                  <c:v>1.0112225517358188E-2</c:v>
                </c:pt>
                <c:pt idx="272">
                  <c:v>1.012195144822526E-2</c:v>
                </c:pt>
                <c:pt idx="273">
                  <c:v>1.0131670253745298E-2</c:v>
                </c:pt>
                <c:pt idx="274">
                  <c:v>1.019040994867235E-2</c:v>
                </c:pt>
                <c:pt idx="275">
                  <c:v>1.020995037469663E-2</c:v>
                </c:pt>
                <c:pt idx="276">
                  <c:v>1.0258986843321879E-2</c:v>
                </c:pt>
                <c:pt idx="277">
                  <c:v>1.0268636596421783E-2</c:v>
                </c:pt>
                <c:pt idx="278">
                  <c:v>1.0288099172041232E-2</c:v>
                </c:pt>
                <c:pt idx="279">
                  <c:v>1.0326778464944049E-2</c:v>
                </c:pt>
                <c:pt idx="280">
                  <c:v>1.0346180734756483E-2</c:v>
                </c:pt>
                <c:pt idx="281">
                  <c:v>1.0385116011958821E-2</c:v>
                </c:pt>
                <c:pt idx="282">
                  <c:v>1.0394696133098277E-2</c:v>
                </c:pt>
                <c:pt idx="283">
                  <c:v>1.0404269121849344E-2</c:v>
                </c:pt>
                <c:pt idx="284">
                  <c:v>1.0462179873382396E-2</c:v>
                </c:pt>
                <c:pt idx="285">
                  <c:v>1.0481443982203867E-2</c:v>
                </c:pt>
                <c:pt idx="286">
                  <c:v>1.0520110662068892E-2</c:v>
                </c:pt>
                <c:pt idx="287">
                  <c:v>1.0529617839991345E-2</c:v>
                </c:pt>
                <c:pt idx="288">
                  <c:v>1.0539117882245382E-2</c:v>
                </c:pt>
                <c:pt idx="289">
                  <c:v>1.0596614140617243E-2</c:v>
                </c:pt>
                <c:pt idx="290">
                  <c:v>1.0615740083700007E-2</c:v>
                </c:pt>
                <c:pt idx="291">
                  <c:v>1.0654138200074086E-2</c:v>
                </c:pt>
                <c:pt idx="292">
                  <c:v>1.0663572410671875E-2</c:v>
                </c:pt>
                <c:pt idx="293">
                  <c:v>1.0672999482470472E-2</c:v>
                </c:pt>
                <c:pt idx="294">
                  <c:v>1.0730081233516344E-2</c:v>
                </c:pt>
                <c:pt idx="295">
                  <c:v>1.074906900614403E-2</c:v>
                </c:pt>
                <c:pt idx="296">
                  <c:v>1.0787198590815053E-2</c:v>
                </c:pt>
                <c:pt idx="297">
                  <c:v>1.0796559811059904E-2</c:v>
                </c:pt>
                <c:pt idx="298">
                  <c:v>1.0805913889536166E-2</c:v>
                </c:pt>
                <c:pt idx="299">
                  <c:v>1.0881430716678206E-2</c:v>
                </c:pt>
                <c:pt idx="300">
                  <c:v>1.089073593129064E-2</c:v>
                </c:pt>
                <c:pt idx="301">
                  <c:v>1.0928580007323677E-2</c:v>
                </c:pt>
                <c:pt idx="302">
                  <c:v>1.0937861070678848E-2</c:v>
                </c:pt>
                <c:pt idx="303">
                  <c:v>1.0984635659542441E-2</c:v>
                </c:pt>
                <c:pt idx="304">
                  <c:v>1.1003356383843348E-2</c:v>
                </c:pt>
                <c:pt idx="305">
                  <c:v>1.1022057367482815E-2</c:v>
                </c:pt>
                <c:pt idx="306">
                  <c:v>1.1059632965872042E-2</c:v>
                </c:pt>
                <c:pt idx="307">
                  <c:v>1.1068840993378048E-2</c:v>
                </c:pt>
                <c:pt idx="308">
                  <c:v>1.1115266172565346E-2</c:v>
                </c:pt>
                <c:pt idx="309">
                  <c:v>1.1133848710323488E-2</c:v>
                </c:pt>
                <c:pt idx="310">
                  <c:v>1.1152411506782627E-2</c:v>
                </c:pt>
                <c:pt idx="311">
                  <c:v>1.1189718653362053E-2</c:v>
                </c:pt>
                <c:pt idx="312">
                  <c:v>1.1198853625348585E-2</c:v>
                </c:pt>
                <c:pt idx="313">
                  <c:v>1.1244929366464892E-2</c:v>
                </c:pt>
                <c:pt idx="314">
                  <c:v>1.1263373713244337E-2</c:v>
                </c:pt>
                <c:pt idx="315">
                  <c:v>1.1281798318098021E-2</c:v>
                </c:pt>
                <c:pt idx="316">
                  <c:v>1.1318837036698969E-2</c:v>
                </c:pt>
                <c:pt idx="317">
                  <c:v>1.1327898934548421E-2</c:v>
                </c:pt>
                <c:pt idx="318">
                  <c:v>1.1373625210311119E-2</c:v>
                </c:pt>
                <c:pt idx="319">
                  <c:v>1.1391931361716456E-2</c:v>
                </c:pt>
                <c:pt idx="320">
                  <c:v>1.1410217770569275E-2</c:v>
                </c:pt>
                <c:pt idx="321">
                  <c:v>1.144698808303625E-2</c:v>
                </c:pt>
                <c:pt idx="322">
                  <c:v>1.1455976889170811E-2</c:v>
                </c:pt>
                <c:pt idx="323">
                  <c:v>1.1510571304366026E-2</c:v>
                </c:pt>
                <c:pt idx="324">
                  <c:v>1.1528729957190719E-2</c:v>
                </c:pt>
                <c:pt idx="325">
                  <c:v>1.1565248905472643E-2</c:v>
                </c:pt>
                <c:pt idx="326">
                  <c:v>1.1574171759760367E-2</c:v>
                </c:pt>
                <c:pt idx="327">
                  <c:v>1.1583087457646923E-2</c:v>
                </c:pt>
                <c:pt idx="328">
                  <c:v>1.1637267269175649E-2</c:v>
                </c:pt>
                <c:pt idx="329">
                  <c:v>1.1655287719497998E-2</c:v>
                </c:pt>
                <c:pt idx="330">
                  <c:v>1.1691538302074938E-2</c:v>
                </c:pt>
                <c:pt idx="331">
                  <c:v>1.1700388034516125E-2</c:v>
                </c:pt>
                <c:pt idx="332">
                  <c:v>1.1709230608643218E-2</c:v>
                </c:pt>
                <c:pt idx="333">
                  <c:v>1.1762995803151122E-2</c:v>
                </c:pt>
                <c:pt idx="334">
                  <c:v>1.1780878046534493E-2</c:v>
                </c:pt>
                <c:pt idx="335">
                  <c:v>1.1816860279227667E-2</c:v>
                </c:pt>
                <c:pt idx="336">
                  <c:v>1.1825636875191468E-2</c:v>
                </c:pt>
                <c:pt idx="337">
                  <c:v>1.1834406311071913E-2</c:v>
                </c:pt>
                <c:pt idx="338">
                  <c:v>1.1887756875304004E-2</c:v>
                </c:pt>
                <c:pt idx="339">
                  <c:v>1.1905500907343143E-2</c:v>
                </c:pt>
                <c:pt idx="340">
                  <c:v>1.1941214804055512E-2</c:v>
                </c:pt>
                <c:pt idx="341">
                  <c:v>1.1949918249920012E-2</c:v>
                </c:pt>
                <c:pt idx="342">
                  <c:v>1.1958614534077905E-2</c:v>
                </c:pt>
                <c:pt idx="343">
                  <c:v>1.2002593112403037E-2</c:v>
                </c:pt>
                <c:pt idx="344">
                  <c:v>1.2020208222090009E-2</c:v>
                </c:pt>
                <c:pt idx="345">
                  <c:v>1.2037803586160911E-2</c:v>
                </c:pt>
                <c:pt idx="346">
                  <c:v>1.2073232127078511E-2</c:v>
                </c:pt>
                <c:pt idx="347">
                  <c:v>1.2081855247043997E-2</c:v>
                </c:pt>
                <c:pt idx="348">
                  <c:v>1.2125484219348634E-2</c:v>
                </c:pt>
                <c:pt idx="349">
                  <c:v>1.2142961107953617E-2</c:v>
                </c:pt>
                <c:pt idx="350">
                  <c:v>1.2160418250348193E-2</c:v>
                </c:pt>
                <c:pt idx="351">
                  <c:v>1.2195578475291922E-2</c:v>
                </c:pt>
                <c:pt idx="352">
                  <c:v>1.2204128419598751E-2</c:v>
                </c:pt>
                <c:pt idx="353">
                  <c:v>1.2247407766201368E-2</c:v>
                </c:pt>
                <c:pt idx="354">
                  <c:v>1.2264746429555884E-2</c:v>
                </c:pt>
                <c:pt idx="355">
                  <c:v>1.2282065346105653E-2</c:v>
                </c:pt>
                <c:pt idx="356">
                  <c:v>1.2316957263430878E-2</c:v>
                </c:pt>
                <c:pt idx="357">
                  <c:v>1.2325434021595565E-2</c:v>
                </c:pt>
                <c:pt idx="358">
                  <c:v>1.2368363723871031E-2</c:v>
                </c:pt>
                <c:pt idx="359">
                  <c:v>1.2385564157839018E-2</c:v>
                </c:pt>
                <c:pt idx="360">
                  <c:v>1.2402744844416022E-2</c:v>
                </c:pt>
                <c:pt idx="361">
                  <c:v>1.2454807137736624E-2</c:v>
                </c:pt>
                <c:pt idx="362">
                  <c:v>1.2463204119796383E-2</c:v>
                </c:pt>
                <c:pt idx="363">
                  <c:v>1.2488352063510549E-2</c:v>
                </c:pt>
                <c:pt idx="364">
                  <c:v>1.2505414263988362E-2</c:v>
                </c:pt>
                <c:pt idx="365">
                  <c:v>1.2522456716491659E-2</c:v>
                </c:pt>
                <c:pt idx="366">
                  <c:v>1.2565469345050135E-2</c:v>
                </c:pt>
                <c:pt idx="367">
                  <c:v>1.2573796412846117E-2</c:v>
                </c:pt>
                <c:pt idx="368">
                  <c:v>1.2616004904568462E-2</c:v>
                </c:pt>
                <c:pt idx="369">
                  <c:v>1.2632919577864485E-2</c:v>
                </c:pt>
                <c:pt idx="370">
                  <c:v>1.266702364468706E-2</c:v>
                </c:pt>
                <c:pt idx="371">
                  <c:v>1.2675287959797443E-2</c:v>
                </c:pt>
                <c:pt idx="372">
                  <c:v>1.2683545106440345E-2</c:v>
                </c:pt>
                <c:pt idx="373">
                  <c:v>1.2733992896268793E-2</c:v>
                </c:pt>
                <c:pt idx="374">
                  <c:v>1.275076932831712E-2</c:v>
                </c:pt>
                <c:pt idx="375">
                  <c:v>1.2784605103825928E-2</c:v>
                </c:pt>
                <c:pt idx="376">
                  <c:v>1.2792796201263369E-2</c:v>
                </c:pt>
                <c:pt idx="377">
                  <c:v>1.2800980129594311E-2</c:v>
                </c:pt>
                <c:pt idx="378">
                  <c:v>1.285101318680641E-2</c:v>
                </c:pt>
                <c:pt idx="379">
                  <c:v>1.2867651373471066E-2</c:v>
                </c:pt>
                <c:pt idx="380">
                  <c:v>1.2901218856714546E-2</c:v>
                </c:pt>
                <c:pt idx="381">
                  <c:v>1.2909336730698127E-2</c:v>
                </c:pt>
                <c:pt idx="382">
                  <c:v>1.2917447435073039E-2</c:v>
                </c:pt>
                <c:pt idx="383">
                  <c:v>1.3016864872751803E-2</c:v>
                </c:pt>
                <c:pt idx="384">
                  <c:v>1.302490951844891E-2</c:v>
                </c:pt>
                <c:pt idx="385">
                  <c:v>1.3041340915658749E-2</c:v>
                </c:pt>
                <c:pt idx="386">
                  <c:v>1.3098512232878218E-2</c:v>
                </c:pt>
                <c:pt idx="387">
                  <c:v>1.3131543121596919E-2</c:v>
                </c:pt>
                <c:pt idx="388">
                  <c:v>1.3139514535106048E-2</c:v>
                </c:pt>
                <c:pt idx="389">
                  <c:v>1.3147478778407943E-2</c:v>
                </c:pt>
                <c:pt idx="390">
                  <c:v>1.3196267564183583E-2</c:v>
                </c:pt>
                <c:pt idx="391">
                  <c:v>1.3212490990226478E-2</c:v>
                </c:pt>
                <c:pt idx="392">
                  <c:v>1.3245253573149795E-2</c:v>
                </c:pt>
                <c:pt idx="393">
                  <c:v>1.3253151751513141E-2</c:v>
                </c:pt>
                <c:pt idx="394">
                  <c:v>1.3261042759560483E-2</c:v>
                </c:pt>
                <c:pt idx="395">
                  <c:v>1.3309416764000501E-2</c:v>
                </c:pt>
                <c:pt idx="396">
                  <c:v>1.3325501928458312E-2</c:v>
                </c:pt>
                <c:pt idx="397">
                  <c:v>1.3357996197580491E-2</c:v>
                </c:pt>
                <c:pt idx="398">
                  <c:v>1.3365821138746799E-2</c:v>
                </c:pt>
                <c:pt idx="399">
                  <c:v>1.3373638909630507E-2</c:v>
                </c:pt>
                <c:pt idx="400">
                  <c:v>1.3421598120810643E-2</c:v>
                </c:pt>
                <c:pt idx="401">
                  <c:v>1.3437545019719943E-2</c:v>
                </c:pt>
                <c:pt idx="402">
                  <c:v>1.3469770965302198E-2</c:v>
                </c:pt>
                <c:pt idx="403">
                  <c:v>1.3477522668144497E-2</c:v>
                </c:pt>
                <c:pt idx="404">
                  <c:v>1.3485267200866199E-2</c:v>
                </c:pt>
                <c:pt idx="405">
                  <c:v>1.3516581719954932E-2</c:v>
                </c:pt>
                <c:pt idx="406">
                  <c:v>1.3524294281145282E-2</c:v>
                </c:pt>
                <c:pt idx="407">
                  <c:v>1.3540111028907793E-2</c:v>
                </c:pt>
                <c:pt idx="408">
                  <c:v>1.3555908023755248E-2</c:v>
                </c:pt>
                <c:pt idx="409">
                  <c:v>1.3571685265615283E-2</c:v>
                </c:pt>
                <c:pt idx="410">
                  <c:v>1.3618898472541448E-2</c:v>
                </c:pt>
                <c:pt idx="411">
                  <c:v>1.3634596701728174E-2</c:v>
                </c:pt>
                <c:pt idx="412">
                  <c:v>1.3650275177571454E-2</c:v>
                </c:pt>
                <c:pt idx="413">
                  <c:v>1.3665933899996032E-2</c:v>
                </c:pt>
                <c:pt idx="414">
                  <c:v>1.3681572868932439E-2</c:v>
                </c:pt>
                <c:pt idx="415">
                  <c:v>1.3728371254097696E-2</c:v>
                </c:pt>
                <c:pt idx="416">
                  <c:v>1.3743931208369371E-2</c:v>
                </c:pt>
                <c:pt idx="417">
                  <c:v>1.3759471408799746E-2</c:v>
                </c:pt>
                <c:pt idx="418">
                  <c:v>1.3774991855313563E-2</c:v>
                </c:pt>
                <c:pt idx="419">
                  <c:v>1.3790492547844249E-2</c:v>
                </c:pt>
                <c:pt idx="420">
                  <c:v>1.3836876100831253E-2</c:v>
                </c:pt>
                <c:pt idx="421">
                  <c:v>1.3852297776723151E-2</c:v>
                </c:pt>
                <c:pt idx="422">
                  <c:v>1.3867699698278786E-2</c:v>
                </c:pt>
                <c:pt idx="423">
                  <c:v>1.3883081865428692E-2</c:v>
                </c:pt>
                <c:pt idx="424">
                  <c:v>1.3898444278103399E-2</c:v>
                </c:pt>
                <c:pt idx="425">
                  <c:v>1.3944412988578752E-2</c:v>
                </c:pt>
                <c:pt idx="426">
                  <c:v>1.398324181313417E-2</c:v>
                </c:pt>
                <c:pt idx="427">
                  <c:v>1.4014125935592531E-2</c:v>
                </c:pt>
                <c:pt idx="428">
                  <c:v>1.4021511461361665E-2</c:v>
                </c:pt>
                <c:pt idx="429">
                  <c:v>1.4028889819726054E-2</c:v>
                </c:pt>
                <c:pt idx="430">
                  <c:v>1.4074360026660326E-2</c:v>
                </c:pt>
                <c:pt idx="431">
                  <c:v>1.4089477250910724E-2</c:v>
                </c:pt>
                <c:pt idx="432">
                  <c:v>1.4120092956008941E-2</c:v>
                </c:pt>
                <c:pt idx="433">
                  <c:v>1.4127405255459045E-2</c:v>
                </c:pt>
                <c:pt idx="434">
                  <c:v>1.4134710388425236E-2</c:v>
                </c:pt>
                <c:pt idx="435">
                  <c:v>1.4179765721487334E-2</c:v>
                </c:pt>
                <c:pt idx="436">
                  <c:v>1.4225534010929028E-2</c:v>
                </c:pt>
                <c:pt idx="437">
                  <c:v>1.4232776960958513E-2</c:v>
                </c:pt>
                <c:pt idx="438">
                  <c:v>1.424001274504836E-2</c:v>
                </c:pt>
                <c:pt idx="439">
                  <c:v>1.4247241363523726E-2</c:v>
                </c:pt>
                <c:pt idx="440">
                  <c:v>1.428420335875976E-2</c:v>
                </c:pt>
                <c:pt idx="441">
                  <c:v>1.4299043994616034E-2</c:v>
                </c:pt>
                <c:pt idx="442">
                  <c:v>1.4329122799212746E-2</c:v>
                </c:pt>
                <c:pt idx="443">
                  <c:v>1.4336288662058216E-2</c:v>
                </c:pt>
                <c:pt idx="444">
                  <c:v>1.4343447360623953E-2</c:v>
                </c:pt>
                <c:pt idx="445">
                  <c:v>1.4387672912725798E-2</c:v>
                </c:pt>
                <c:pt idx="446">
                  <c:v>1.4402375248881707E-2</c:v>
                </c:pt>
                <c:pt idx="447">
                  <c:v>1.4409484950593984E-2</c:v>
                </c:pt>
                <c:pt idx="448">
                  <c:v>1.4416587489444646E-2</c:v>
                </c:pt>
                <c:pt idx="449">
                  <c:v>1.4423682865793548E-2</c:v>
                </c:pt>
                <c:pt idx="450">
                  <c:v>1.4482647981238661E-2</c:v>
                </c:pt>
                <c:pt idx="451">
                  <c:v>1.4497221314851465E-2</c:v>
                </c:pt>
                <c:pt idx="452">
                  <c:v>1.4511774890791215E-2</c:v>
                </c:pt>
                <c:pt idx="453">
                  <c:v>1.4541299649762085E-2</c:v>
                </c:pt>
                <c:pt idx="454">
                  <c:v>1.4548311941432038E-2</c:v>
                </c:pt>
                <c:pt idx="455">
                  <c:v>1.4584246402941167E-2</c:v>
                </c:pt>
                <c:pt idx="456">
                  <c:v>1.4598681431367555E-2</c:v>
                </c:pt>
                <c:pt idx="457">
                  <c:v>1.461309670162921E-2</c:v>
                </c:pt>
                <c:pt idx="458">
                  <c:v>1.4642352921162873E-2</c:v>
                </c:pt>
                <c:pt idx="459">
                  <c:v>1.4699173397790071E-2</c:v>
                </c:pt>
                <c:pt idx="460">
                  <c:v>1.4713450358931865E-2</c:v>
                </c:pt>
                <c:pt idx="461">
                  <c:v>1.4742438009894207E-2</c:v>
                </c:pt>
                <c:pt idx="462">
                  <c:v>1.4749303928835104E-2</c:v>
                </c:pt>
                <c:pt idx="463">
                  <c:v>1.478453878238754E-2</c:v>
                </c:pt>
                <c:pt idx="464">
                  <c:v>1.479869719014552E-2</c:v>
                </c:pt>
                <c:pt idx="465">
                  <c:v>1.4812835838760807E-2</c:v>
                </c:pt>
                <c:pt idx="466">
                  <c:v>1.484884595431017E-2</c:v>
                </c:pt>
                <c:pt idx="467">
                  <c:v>1.4862917162098959E-2</c:v>
                </c:pt>
                <c:pt idx="468">
                  <c:v>1.4904509332584632E-2</c:v>
                </c:pt>
                <c:pt idx="469">
                  <c:v>1.4932976795971642E-2</c:v>
                </c:pt>
                <c:pt idx="470">
                  <c:v>1.4939703537713948E-2</c:v>
                </c:pt>
                <c:pt idx="471">
                  <c:v>1.4946423124635778E-2</c:v>
                </c:pt>
                <c:pt idx="472">
                  <c:v>1.4988159075478713E-2</c:v>
                </c:pt>
                <c:pt idx="473">
                  <c:v>1.5002031538498604E-2</c:v>
                </c:pt>
                <c:pt idx="474">
                  <c:v>1.5030230335577599E-2</c:v>
                </c:pt>
                <c:pt idx="475">
                  <c:v>1.5036883926604315E-2</c:v>
                </c:pt>
                <c:pt idx="476">
                  <c:v>1.5043530364792009E-2</c:v>
                </c:pt>
                <c:pt idx="477">
                  <c:v>1.5084851345482403E-2</c:v>
                </c:pt>
                <c:pt idx="478">
                  <c:v>1.5098585484145558E-2</c:v>
                </c:pt>
                <c:pt idx="479">
                  <c:v>1.5126515579648253E-2</c:v>
                </c:pt>
                <c:pt idx="480">
                  <c:v>1.5133096032426616E-2</c:v>
                </c:pt>
                <c:pt idx="481">
                  <c:v>1.5139669334456318E-2</c:v>
                </c:pt>
                <c:pt idx="482">
                  <c:v>1.5180575334808483E-2</c:v>
                </c:pt>
                <c:pt idx="483">
                  <c:v>1.5194171145726645E-2</c:v>
                </c:pt>
                <c:pt idx="484">
                  <c:v>1.5221832502921726E-2</c:v>
                </c:pt>
                <c:pt idx="485">
                  <c:v>1.5228339830694743E-2</c:v>
                </c:pt>
                <c:pt idx="486">
                  <c:v>1.5234840009921362E-2</c:v>
                </c:pt>
                <c:pt idx="487">
                  <c:v>1.5288789094965862E-2</c:v>
                </c:pt>
                <c:pt idx="488">
                  <c:v>1.5295240369080514E-2</c:v>
                </c:pt>
                <c:pt idx="489">
                  <c:v>1.5322618388015075E-2</c:v>
                </c:pt>
                <c:pt idx="490">
                  <c:v>1.5329045558143765E-2</c:v>
                </c:pt>
                <c:pt idx="491">
                  <c:v>1.536218551612741E-2</c:v>
                </c:pt>
                <c:pt idx="492">
                  <c:v>1.5375516586498827E-2</c:v>
                </c:pt>
                <c:pt idx="493">
                  <c:v>1.5388828471600058E-2</c:v>
                </c:pt>
                <c:pt idx="494">
                  <c:v>1.541594713481434E-2</c:v>
                </c:pt>
                <c:pt idx="495">
                  <c:v>1.5422301908179163E-2</c:v>
                </c:pt>
                <c:pt idx="496">
                  <c:v>1.5455102134217413E-2</c:v>
                </c:pt>
                <c:pt idx="497">
                  <c:v>1.5468300117402412E-2</c:v>
                </c:pt>
                <c:pt idx="498">
                  <c:v>1.5481479318549485E-2</c:v>
                </c:pt>
                <c:pt idx="499">
                  <c:v>1.5508344593151216E-2</c:v>
                </c:pt>
                <c:pt idx="500">
                  <c:v>1.5514628180285732E-2</c:v>
                </c:pt>
                <c:pt idx="501">
                  <c:v>1.5547095610047487E-2</c:v>
                </c:pt>
                <c:pt idx="502">
                  <c:v>1.5560163328750248E-2</c:v>
                </c:pt>
                <c:pt idx="503">
                  <c:v>1.5573212668677061E-2</c:v>
                </c:pt>
                <c:pt idx="504">
                  <c:v>1.5599829285925237E-2</c:v>
                </c:pt>
                <c:pt idx="505">
                  <c:v>1.5606043495545174E-2</c:v>
                </c:pt>
                <c:pt idx="506">
                  <c:v>1.5638185702941326E-2</c:v>
                </c:pt>
                <c:pt idx="507">
                  <c:v>1.5651125970380913E-2</c:v>
                </c:pt>
                <c:pt idx="508">
                  <c:v>1.5664048204642105E-2</c:v>
                </c:pt>
                <c:pt idx="509">
                  <c:v>1.5690419493535335E-2</c:v>
                </c:pt>
                <c:pt idx="510">
                  <c:v>1.5696566380530744E-2</c:v>
                </c:pt>
                <c:pt idx="511">
                  <c:v>1.573509129071941E-2</c:v>
                </c:pt>
                <c:pt idx="512">
                  <c:v>1.5747896859772081E-2</c:v>
                </c:pt>
                <c:pt idx="513">
                  <c:v>1.5774038996755602E-2</c:v>
                </c:pt>
                <c:pt idx="514">
                  <c:v>1.5780125458858679E-2</c:v>
                </c:pt>
                <c:pt idx="515">
                  <c:v>1.578620536308897E-2</c:v>
                </c:pt>
                <c:pt idx="516">
                  <c:v>1.582435155939842E-2</c:v>
                </c:pt>
                <c:pt idx="517">
                  <c:v>1.5837030889673916E-2</c:v>
                </c:pt>
                <c:pt idx="518">
                  <c:v>1.5925281236694937E-2</c:v>
                </c:pt>
                <c:pt idx="519">
                  <c:v>1.6012647880978809E-2</c:v>
                </c:pt>
                <c:pt idx="520">
                  <c:v>1.6099130802873115E-2</c:v>
                </c:pt>
                <c:pt idx="521">
                  <c:v>1.6184729982924126E-2</c:v>
                </c:pt>
                <c:pt idx="522">
                  <c:v>1.6269445401868983E-2</c:v>
                </c:pt>
                <c:pt idx="523">
                  <c:v>1.6353277040651343E-2</c:v>
                </c:pt>
                <c:pt idx="524">
                  <c:v>1.6436224880413571E-2</c:v>
                </c:pt>
                <c:pt idx="525">
                  <c:v>1.6512129041350281E-2</c:v>
                </c:pt>
                <c:pt idx="526">
                  <c:v>1.6593368677561303E-2</c:v>
                </c:pt>
                <c:pt idx="527">
                  <c:v>1.667372448295416E-2</c:v>
                </c:pt>
                <c:pt idx="528">
                  <c:v>1.675319644002286E-2</c:v>
                </c:pt>
                <c:pt idx="529">
                  <c:v>1.6837706447704111E-2</c:v>
                </c:pt>
                <c:pt idx="530">
                  <c:v>1.6915351108401849E-2</c:v>
                </c:pt>
                <c:pt idx="531">
                  <c:v>1.6992111843626343E-2</c:v>
                </c:pt>
                <c:pt idx="532">
                  <c:v>1.706798863610166E-2</c:v>
                </c:pt>
                <c:pt idx="533">
                  <c:v>1.7137297901712444E-2</c:v>
                </c:pt>
                <c:pt idx="534">
                  <c:v>1.7211466412237957E-2</c:v>
                </c:pt>
                <c:pt idx="535">
                  <c:v>1.7284750957365258E-2</c:v>
                </c:pt>
                <c:pt idx="536">
                  <c:v>1.7357151521133634E-2</c:v>
                </c:pt>
                <c:pt idx="537">
                  <c:v>1.7428668087784982E-2</c:v>
                </c:pt>
                <c:pt idx="538">
                  <c:v>1.7504685651227779E-2</c:v>
                </c:pt>
                <c:pt idx="539">
                  <c:v>1.7574374377624442E-2</c:v>
                </c:pt>
                <c:pt idx="540">
                  <c:v>1.764317903027238E-2</c:v>
                </c:pt>
                <c:pt idx="541">
                  <c:v>1.7731107672498549E-2</c:v>
                </c:pt>
                <c:pt idx="542">
                  <c:v>1.7797898022621217E-2</c:v>
                </c:pt>
                <c:pt idx="543">
                  <c:v>1.7863804186812847E-2</c:v>
                </c:pt>
                <c:pt idx="544">
                  <c:v>1.7928826149286609E-2</c:v>
                </c:pt>
                <c:pt idx="545">
                  <c:v>1.7992963894469333E-2</c:v>
                </c:pt>
                <c:pt idx="546">
                  <c:v>1.8031731632671529E-2</c:v>
                </c:pt>
                <c:pt idx="547">
                  <c:v>1.8094401205118418E-2</c:v>
                </c:pt>
                <c:pt idx="548">
                  <c:v>1.815618668614476E-2</c:v>
                </c:pt>
                <c:pt idx="549">
                  <c:v>1.8217088063191278E-2</c:v>
                </c:pt>
                <c:pt idx="550">
                  <c:v>1.8281773184303508E-2</c:v>
                </c:pt>
                <c:pt idx="551">
                  <c:v>1.8359220957055257E-2</c:v>
                </c:pt>
                <c:pt idx="552">
                  <c:v>1.8417168762940524E-2</c:v>
                </c:pt>
                <c:pt idx="553">
                  <c:v>1.8474232234572691E-2</c:v>
                </c:pt>
                <c:pt idx="554">
                  <c:v>1.8530411358281953E-2</c:v>
                </c:pt>
                <c:pt idx="555">
                  <c:v>1.8572656939901511E-2</c:v>
                </c:pt>
                <c:pt idx="556">
                  <c:v>1.8627248498242082E-2</c:v>
                </c:pt>
                <c:pt idx="557">
                  <c:v>1.8680955782919506E-2</c:v>
                </c:pt>
                <c:pt idx="558">
                  <c:v>1.8733778782228004E-2</c:v>
                </c:pt>
                <c:pt idx="559">
                  <c:v>1.8798041294468725E-2</c:v>
                </c:pt>
                <c:pt idx="560">
                  <c:v>1.8848914055490888E-2</c:v>
                </c:pt>
                <c:pt idx="561">
                  <c:v>1.8898902378844899E-2</c:v>
                </c:pt>
                <c:pt idx="562">
                  <c:v>1.8948006252560465E-2</c:v>
                </c:pt>
                <c:pt idx="563">
                  <c:v>1.8984634181244631E-2</c:v>
                </c:pt>
                <c:pt idx="564">
                  <c:v>1.9032251777416707E-2</c:v>
                </c:pt>
                <c:pt idx="565">
                  <c:v>1.9079241650247141E-2</c:v>
                </c:pt>
                <c:pt idx="566">
                  <c:v>1.9125767108013357E-2</c:v>
                </c:pt>
                <c:pt idx="567">
                  <c:v>1.9171990826696704E-2</c:v>
                </c:pt>
                <c:pt idx="568">
                  <c:v>1.9229348568037666E-2</c:v>
                </c:pt>
                <c:pt idx="569">
                  <c:v>1.927516117523842E-2</c:v>
                </c:pt>
                <c:pt idx="570">
                  <c:v>1.9320789312879106E-2</c:v>
                </c:pt>
                <c:pt idx="571">
                  <c:v>1.9369975024393603E-2</c:v>
                </c:pt>
                <c:pt idx="572">
                  <c:v>1.941149217035153E-2</c:v>
                </c:pt>
                <c:pt idx="573">
                  <c:v>1.9456566885652039E-2</c:v>
                </c:pt>
                <c:pt idx="574">
                  <c:v>1.9501457122322673E-2</c:v>
                </c:pt>
                <c:pt idx="575">
                  <c:v>1.9546162878118684E-2</c:v>
                </c:pt>
                <c:pt idx="576">
                  <c:v>1.9579614389329279E-2</c:v>
                </c:pt>
                <c:pt idx="577">
                  <c:v>1.9623983566389613E-2</c:v>
                </c:pt>
                <c:pt idx="578">
                  <c:v>1.9668168270014646E-2</c:v>
                </c:pt>
                <c:pt idx="579">
                  <c:v>1.9712168498197125E-2</c:v>
                </c:pt>
                <c:pt idx="580">
                  <c:v>1.9755984248940615E-2</c:v>
                </c:pt>
                <c:pt idx="581">
                  <c:v>1.9810523190043179E-2</c:v>
                </c:pt>
                <c:pt idx="582">
                  <c:v>1.9853937517669805E-2</c:v>
                </c:pt>
                <c:pt idx="583">
                  <c:v>1.9897167346802844E-2</c:v>
                </c:pt>
                <c:pt idx="584">
                  <c:v>1.9940212675283519E-2</c:v>
                </c:pt>
                <c:pt idx="585">
                  <c:v>1.9972295771646241E-2</c:v>
                </c:pt>
                <c:pt idx="586">
                  <c:v>2.0015004616224963E-2</c:v>
                </c:pt>
                <c:pt idx="587">
                  <c:v>2.0057528969603038E-2</c:v>
                </c:pt>
                <c:pt idx="588">
                  <c:v>2.0099868829846157E-2</c:v>
                </c:pt>
                <c:pt idx="589">
                  <c:v>2.0142024195028124E-2</c:v>
                </c:pt>
                <c:pt idx="590">
                  <c:v>2.0194610012607812E-2</c:v>
                </c:pt>
                <c:pt idx="591">
                  <c:v>2.0236363776790819E-2</c:v>
                </c:pt>
                <c:pt idx="592">
                  <c:v>2.0277933023365596E-2</c:v>
                </c:pt>
                <c:pt idx="593">
                  <c:v>2.0321711559000179E-2</c:v>
                </c:pt>
                <c:pt idx="594">
                  <c:v>2.0362896290628922E-2</c:v>
                </c:pt>
                <c:pt idx="595">
                  <c:v>2.0403896503964764E-2</c:v>
                </c:pt>
                <c:pt idx="596">
                  <c:v>2.0444712197019536E-2</c:v>
                </c:pt>
                <c:pt idx="597">
                  <c:v>2.0485343367815205E-2</c:v>
                </c:pt>
                <c:pt idx="598">
                  <c:v>2.051198594868801E-2</c:v>
                </c:pt>
                <c:pt idx="599">
                  <c:v>2.05522917280908E-2</c:v>
                </c:pt>
                <c:pt idx="600">
                  <c:v>2.0592413003742347E-2</c:v>
                </c:pt>
                <c:pt idx="601">
                  <c:v>2.0632349773934886E-2</c:v>
                </c:pt>
                <c:pt idx="602">
                  <c:v>2.0675510728350565E-2</c:v>
                </c:pt>
                <c:pt idx="603">
                  <c:v>2.0725255315500006E-2</c:v>
                </c:pt>
                <c:pt idx="604">
                  <c:v>2.0764594775844088E-2</c:v>
                </c:pt>
                <c:pt idx="605">
                  <c:v>2.080712189054482E-2</c:v>
                </c:pt>
                <c:pt idx="606">
                  <c:v>2.0842720081339916E-2</c:v>
                </c:pt>
                <c:pt idx="607">
                  <c:v>2.0884856186949692E-2</c:v>
                </c:pt>
                <c:pt idx="608">
                  <c:v>2.0920107220640735E-2</c:v>
                </c:pt>
                <c:pt idx="609">
                  <c:v>2.0958523973277146E-2</c:v>
                </c:pt>
                <c:pt idx="610">
                  <c:v>2.1000073501591891E-2</c:v>
                </c:pt>
                <c:pt idx="611">
                  <c:v>2.1034803835199116E-2</c:v>
                </c:pt>
                <c:pt idx="612">
                  <c:v>2.1072666940792004E-2</c:v>
                </c:pt>
                <c:pt idx="613">
                  <c:v>2.1110345493687843E-2</c:v>
                </c:pt>
                <c:pt idx="614">
                  <c:v>2.1147839492060561E-2</c:v>
                </c:pt>
                <c:pt idx="615">
                  <c:v>2.1175356391095811E-2</c:v>
                </c:pt>
                <c:pt idx="616">
                  <c:v>2.1222263400012924E-2</c:v>
                </c:pt>
                <c:pt idx="617">
                  <c:v>2.1259176206558025E-2</c:v>
                </c:pt>
                <c:pt idx="618">
                  <c:v>2.1295876568612204E-2</c:v>
                </c:pt>
                <c:pt idx="619">
                  <c:v>2.1332354763129134E-2</c:v>
                </c:pt>
                <c:pt idx="620">
                  <c:v>2.1368604372107025E-2</c:v>
                </c:pt>
                <c:pt idx="621">
                  <c:v>2.1404624800620588E-2</c:v>
                </c:pt>
                <c:pt idx="622">
                  <c:v>2.1440416046501834E-2</c:v>
                </c:pt>
                <c:pt idx="623">
                  <c:v>2.1479128380477365E-2</c:v>
                </c:pt>
                <c:pt idx="624">
                  <c:v>2.1511310981758743E-2</c:v>
                </c:pt>
                <c:pt idx="625">
                  <c:v>2.1546414666871877E-2</c:v>
                </c:pt>
                <c:pt idx="626">
                  <c:v>2.1581289160817509E-2</c:v>
                </c:pt>
                <c:pt idx="627">
                  <c:v>2.1615934461501098E-2</c:v>
                </c:pt>
                <c:pt idx="628">
                  <c:v>2.1650350566830637E-2</c:v>
                </c:pt>
                <c:pt idx="629">
                  <c:v>2.1684537474736913E-2</c:v>
                </c:pt>
                <c:pt idx="630">
                  <c:v>2.1718495183168443E-2</c:v>
                </c:pt>
                <c:pt idx="631">
                  <c:v>2.1752223690076275E-2</c:v>
                </c:pt>
                <c:pt idx="632">
                  <c:v>2.1785722993429187E-2</c:v>
                </c:pt>
                <c:pt idx="633">
                  <c:v>2.1818993091211152E-2</c:v>
                </c:pt>
                <c:pt idx="634">
                  <c:v>2.1852033981423873E-2</c:v>
                </c:pt>
                <c:pt idx="635">
                  <c:v>2.188484566207665E-2</c:v>
                </c:pt>
                <c:pt idx="636">
                  <c:v>2.1917428131191449E-2</c:v>
                </c:pt>
                <c:pt idx="637">
                  <c:v>2.1940926181544775E-2</c:v>
                </c:pt>
                <c:pt idx="638">
                  <c:v>2.1981905426991209E-2</c:v>
                </c:pt>
                <c:pt idx="639">
                  <c:v>2.2013800249791014E-2</c:v>
                </c:pt>
                <c:pt idx="640">
                  <c:v>2.2045465853295192E-2</c:v>
                </c:pt>
                <c:pt idx="641">
                  <c:v>2.2076902235594088E-2</c:v>
                </c:pt>
                <c:pt idx="642">
                  <c:v>2.2108109394800846E-2</c:v>
                </c:pt>
                <c:pt idx="643">
                  <c:v>2.213908732903367E-2</c:v>
                </c:pt>
                <c:pt idx="644">
                  <c:v>2.216983603643103E-2</c:v>
                </c:pt>
                <c:pt idx="645">
                  <c:v>2.220186416456436E-2</c:v>
                </c:pt>
                <c:pt idx="646">
                  <c:v>2.2232136198168072E-2</c:v>
                </c:pt>
                <c:pt idx="647">
                  <c:v>2.2262179010758824E-2</c:v>
                </c:pt>
                <c:pt idx="648">
                  <c:v>2.2291992600577126E-2</c:v>
                </c:pt>
                <c:pt idx="649">
                  <c:v>2.2321576965892254E-2</c:v>
                </c:pt>
                <c:pt idx="650">
                  <c:v>2.2342645091556479E-2</c:v>
                </c:pt>
                <c:pt idx="651">
                  <c:v>2.2380058016118809E-2</c:v>
                </c:pt>
                <c:pt idx="652">
                  <c:v>2.2408954697618451E-2</c:v>
                </c:pt>
                <c:pt idx="653">
                  <c:v>2.2437622147793955E-2</c:v>
                </c:pt>
                <c:pt idx="654">
                  <c:v>2.2468761711427997E-2</c:v>
                </c:pt>
                <c:pt idx="655">
                  <c:v>2.2494269347492768E-2</c:v>
                </c:pt>
                <c:pt idx="656">
                  <c:v>2.2524921149941653E-2</c:v>
                </c:pt>
                <c:pt idx="657">
                  <c:v>2.2549999602002092E-2</c:v>
                </c:pt>
                <c:pt idx="658">
                  <c:v>2.2577520870741059E-2</c:v>
                </c:pt>
                <c:pt idx="659">
                  <c:v>2.2607440928127873E-2</c:v>
                </c:pt>
                <c:pt idx="660">
                  <c:v>2.2644630986810948E-2</c:v>
                </c:pt>
                <c:pt idx="661">
                  <c:v>2.267134824757781E-2</c:v>
                </c:pt>
                <c:pt idx="662">
                  <c:v>2.2697836273964305E-2</c:v>
                </c:pt>
                <c:pt idx="663">
                  <c:v>2.2726657093015599E-2</c:v>
                </c:pt>
                <c:pt idx="664">
                  <c:v>2.2752671891123819E-2</c:v>
                </c:pt>
                <c:pt idx="665">
                  <c:v>2.2778457437863324E-2</c:v>
                </c:pt>
                <c:pt idx="666">
                  <c:v>2.2804013767103618E-2</c:v>
                </c:pt>
                <c:pt idx="667">
                  <c:v>2.2826850373876884E-2</c:v>
                </c:pt>
                <c:pt idx="668">
                  <c:v>2.2852050711554162E-2</c:v>
                </c:pt>
                <c:pt idx="669">
                  <c:v>2.2877172231255998E-2</c:v>
                </c:pt>
                <c:pt idx="670">
                  <c:v>2.2902290145759917E-2</c:v>
                </c:pt>
                <c:pt idx="671">
                  <c:v>2.2930002164595387E-2</c:v>
                </c:pt>
                <c:pt idx="672">
                  <c:v>2.2955288162507248E-2</c:v>
                </c:pt>
                <c:pt idx="673">
                  <c:v>2.2980667266870154E-2</c:v>
                </c:pt>
                <c:pt idx="674">
                  <c:v>2.3006139478285413E-2</c:v>
                </c:pt>
                <c:pt idx="675">
                  <c:v>2.3031704797356951E-2</c:v>
                </c:pt>
                <c:pt idx="676">
                  <c:v>2.3057363224691312E-2</c:v>
                </c:pt>
                <c:pt idx="677">
                  <c:v>2.3083114760889804E-2</c:v>
                </c:pt>
                <c:pt idx="678">
                  <c:v>2.310895940656681E-2</c:v>
                </c:pt>
                <c:pt idx="679">
                  <c:v>2.3134897162334096E-2</c:v>
                </c:pt>
                <c:pt idx="680">
                  <c:v>2.315832654812237E-2</c:v>
                </c:pt>
                <c:pt idx="681">
                  <c:v>2.3184442218691204E-2</c:v>
                </c:pt>
                <c:pt idx="682">
                  <c:v>2.3210650993368758E-2</c:v>
                </c:pt>
                <c:pt idx="683">
                  <c:v>2.3236952872760175E-2</c:v>
                </c:pt>
                <c:pt idx="684">
                  <c:v>2.3263347857467902E-2</c:v>
                </c:pt>
                <c:pt idx="685">
                  <c:v>2.3292479043338574E-2</c:v>
                </c:pt>
                <c:pt idx="686">
                  <c:v>2.3319068587042531E-2</c:v>
                </c:pt>
                <c:pt idx="687">
                  <c:v>2.3345751245806737E-2</c:v>
                </c:pt>
                <c:pt idx="688">
                  <c:v>2.3372527020266494E-2</c:v>
                </c:pt>
                <c:pt idx="689">
                  <c:v>2.3396719381977182E-2</c:v>
                </c:pt>
                <c:pt idx="690">
                  <c:v>2.3423673011350253E-2</c:v>
                </c:pt>
                <c:pt idx="691">
                  <c:v>2.3450719750313469E-2</c:v>
                </c:pt>
                <c:pt idx="692">
                  <c:v>2.3477859599488192E-2</c:v>
                </c:pt>
                <c:pt idx="693">
                  <c:v>2.3515938426695009E-2</c:v>
                </c:pt>
                <c:pt idx="694">
                  <c:v>2.3535137132226554E-2</c:v>
                </c:pt>
                <c:pt idx="695">
                  <c:v>2.3562564734408861E-2</c:v>
                </c:pt>
                <c:pt idx="696">
                  <c:v>2.3590085457416161E-2</c:v>
                </c:pt>
                <c:pt idx="697">
                  <c:v>2.3617699301899442E-2</c:v>
                </c:pt>
                <c:pt idx="698">
                  <c:v>2.3645406268514912E-2</c:v>
                </c:pt>
                <c:pt idx="699">
                  <c:v>2.3673206357913559E-2</c:v>
                </c:pt>
                <c:pt idx="700">
                  <c:v>2.3701099570756824E-2</c:v>
                </c:pt>
                <c:pt idx="701">
                  <c:v>2.3729085907703534E-2</c:v>
                </c:pt>
                <c:pt idx="702">
                  <c:v>2.3748809918966995E-2</c:v>
                </c:pt>
                <c:pt idx="703">
                  <c:v>2.3776957057583772E-2</c:v>
                </c:pt>
                <c:pt idx="704">
                  <c:v>2.3805197297458565E-2</c:v>
                </c:pt>
                <c:pt idx="705">
                  <c:v>2.3833530639181848E-2</c:v>
                </c:pt>
                <c:pt idx="706">
                  <c:v>2.3881704079478351E-2</c:v>
                </c:pt>
                <c:pt idx="707">
                  <c:v>2.3898959572821787E-2</c:v>
                </c:pt>
                <c:pt idx="708">
                  <c:v>2.392759779716987E-2</c:v>
                </c:pt>
                <c:pt idx="709">
                  <c:v>2.395632915098091E-2</c:v>
                </c:pt>
                <c:pt idx="710">
                  <c:v>2.3985153634937268E-2</c:v>
                </c:pt>
                <c:pt idx="711">
                  <c:v>2.4011208513635807E-2</c:v>
                </c:pt>
                <c:pt idx="712">
                  <c:v>2.4040210700431979E-2</c:v>
                </c:pt>
                <c:pt idx="713">
                  <c:v>2.4069306010939262E-2</c:v>
                </c:pt>
                <c:pt idx="714">
                  <c:v>2.4098494445827644E-2</c:v>
                </c:pt>
                <c:pt idx="715">
                  <c:v>2.4130673030851896E-2</c:v>
                </c:pt>
                <c:pt idx="716">
                  <c:v>2.4160056310082858E-2</c:v>
                </c:pt>
                <c:pt idx="717">
                  <c:v>2.4189532724282696E-2</c:v>
                </c:pt>
                <c:pt idx="718">
                  <c:v>2.4219102274144227E-2</c:v>
                </c:pt>
                <c:pt idx="719">
                  <c:v>2.4245822928376036E-2</c:v>
                </c:pt>
                <c:pt idx="720">
                  <c:v>2.4275473081189457E-2</c:v>
                </c:pt>
                <c:pt idx="721">
                  <c:v>2.4305029135410366E-2</c:v>
                </c:pt>
                <c:pt idx="722">
                  <c:v>2.4334390275443967E-2</c:v>
                </c:pt>
                <c:pt idx="723">
                  <c:v>2.4363458819909128E-2</c:v>
                </c:pt>
                <c:pt idx="724">
                  <c:v>2.4395026050992041E-2</c:v>
                </c:pt>
                <c:pt idx="725">
                  <c:v>2.4423395721782773E-2</c:v>
                </c:pt>
                <c:pt idx="726">
                  <c:v>2.4451426427740747E-2</c:v>
                </c:pt>
                <c:pt idx="727">
                  <c:v>2.4479118166445026E-2</c:v>
                </c:pt>
                <c:pt idx="728">
                  <c:v>2.4506470935508673E-2</c:v>
                </c:pt>
                <c:pt idx="729">
                  <c:v>2.4533484732573496E-2</c:v>
                </c:pt>
                <c:pt idx="730">
                  <c:v>2.4560159555315299E-2</c:v>
                </c:pt>
                <c:pt idx="731">
                  <c:v>2.4586495401430798E-2</c:v>
                </c:pt>
                <c:pt idx="732">
                  <c:v>2.4609835068302131E-2</c:v>
                </c:pt>
                <c:pt idx="733">
                  <c:v>2.4635515436746545E-2</c:v>
                </c:pt>
                <c:pt idx="734">
                  <c:v>2.4660856843077693E-2</c:v>
                </c:pt>
                <c:pt idx="735">
                  <c:v>2.4685859285177563E-2</c:v>
                </c:pt>
                <c:pt idx="736">
                  <c:v>2.4710522760960568E-2</c:v>
                </c:pt>
                <c:pt idx="737">
                  <c:v>2.47373918439092E-2</c:v>
                </c:pt>
                <c:pt idx="738">
                  <c:v>2.476135479171861E-2</c:v>
                </c:pt>
                <c:pt idx="739">
                  <c:v>2.4784978745560429E-2</c:v>
                </c:pt>
                <c:pt idx="740">
                  <c:v>2.4808263703398042E-2</c:v>
                </c:pt>
                <c:pt idx="741">
                  <c:v>2.482875557413685E-2</c:v>
                </c:pt>
                <c:pt idx="742">
                  <c:v>2.4851385209812449E-2</c:v>
                </c:pt>
                <c:pt idx="743">
                  <c:v>2.4873675865366301E-2</c:v>
                </c:pt>
                <c:pt idx="744">
                  <c:v>2.489562753893974E-2</c:v>
                </c:pt>
                <c:pt idx="745">
                  <c:v>2.491960348328856E-2</c:v>
                </c:pt>
                <c:pt idx="746">
                  <c:v>2.4940854423968636E-2</c:v>
                </c:pt>
                <c:pt idx="747">
                  <c:v>2.496176635520651E-2</c:v>
                </c:pt>
                <c:pt idx="748">
                  <c:v>2.4982339275203477E-2</c:v>
                </c:pt>
                <c:pt idx="749">
                  <c:v>2.5009967453321E-2</c:v>
                </c:pt>
                <c:pt idx="750">
                  <c:v>2.5029768195136505E-2</c:v>
                </c:pt>
                <c:pt idx="751">
                  <c:v>2.5049229875646447E-2</c:v>
                </c:pt>
                <c:pt idx="752">
                  <c:v>2.506835249307272E-2</c:v>
                </c:pt>
                <c:pt idx="753">
                  <c:v>2.5087136045659316E-2</c:v>
                </c:pt>
                <c:pt idx="754">
                  <c:v>2.5094809004472727E-2</c:v>
                </c:pt>
                <c:pt idx="755">
                  <c:v>2.5113029257583557E-2</c:v>
                </c:pt>
                <c:pt idx="756">
                  <c:v>2.5130910553419004E-2</c:v>
                </c:pt>
                <c:pt idx="757">
                  <c:v>2.5148452890586814E-2</c:v>
                </c:pt>
                <c:pt idx="758">
                  <c:v>2.5175967776749925E-2</c:v>
                </c:pt>
                <c:pt idx="759">
                  <c:v>2.5192716905185795E-2</c:v>
                </c:pt>
                <c:pt idx="760">
                  <c:v>2.5211136795574522E-2</c:v>
                </c:pt>
                <c:pt idx="761">
                  <c:v>2.5225197931797113E-2</c:v>
                </c:pt>
                <c:pt idx="762">
                  <c:v>2.523502636375256E-2</c:v>
                </c:pt>
                <c:pt idx="763">
                  <c:v>2.5250488633569712E-2</c:v>
                </c:pt>
                <c:pt idx="764">
                  <c:v>2.5265611889971305E-2</c:v>
                </c:pt>
                <c:pt idx="765">
                  <c:v>2.5280396131693011E-2</c:v>
                </c:pt>
                <c:pt idx="766">
                  <c:v>2.5294841357505631E-2</c:v>
                </c:pt>
                <c:pt idx="767">
                  <c:v>2.531450306502003E-2</c:v>
                </c:pt>
                <c:pt idx="768">
                  <c:v>2.5328200455586727E-2</c:v>
                </c:pt>
                <c:pt idx="769">
                  <c:v>2.5341558757468949E-2</c:v>
                </c:pt>
                <c:pt idx="770">
                  <c:v>2.535457796943873E-2</c:v>
                </c:pt>
                <c:pt idx="771">
                  <c:v>2.536198430389288E-2</c:v>
                </c:pt>
                <c:pt idx="772">
                  <c:v>2.5374436928009746E-2</c:v>
                </c:pt>
                <c:pt idx="773">
                  <c:v>2.5386656502927523E-2</c:v>
                </c:pt>
                <c:pt idx="774">
                  <c:v>2.5398710466313628E-2</c:v>
                </c:pt>
                <c:pt idx="775">
                  <c:v>2.5410665993950626E-2</c:v>
                </c:pt>
                <c:pt idx="776">
                  <c:v>2.5427758106159888E-2</c:v>
                </c:pt>
                <c:pt idx="777">
                  <c:v>2.5439601288014188E-2</c:v>
                </c:pt>
                <c:pt idx="778">
                  <c:v>2.5451394456709624E-2</c:v>
                </c:pt>
                <c:pt idx="779">
                  <c:v>2.5464859222926572E-2</c:v>
                </c:pt>
                <c:pt idx="780">
                  <c:v>2.5474830753995169E-2</c:v>
                </c:pt>
                <c:pt idx="781">
                  <c:v>2.5486473882261093E-2</c:v>
                </c:pt>
                <c:pt idx="782">
                  <c:v>2.5498066996739427E-2</c:v>
                </c:pt>
                <c:pt idx="783">
                  <c:v>2.5509610097265625E-2</c:v>
                </c:pt>
                <c:pt idx="784">
                  <c:v>2.5515978701176167E-2</c:v>
                </c:pt>
                <c:pt idx="785">
                  <c:v>2.5527430090835211E-2</c:v>
                </c:pt>
                <c:pt idx="786">
                  <c:v>2.5538831475525235E-2</c:v>
                </c:pt>
                <c:pt idx="787">
                  <c:v>2.5550182855100356E-2</c:v>
                </c:pt>
                <c:pt idx="788">
                  <c:v>2.5561484229422803E-2</c:v>
                </c:pt>
                <c:pt idx="789">
                  <c:v>2.5577818398797716E-2</c:v>
                </c:pt>
                <c:pt idx="790">
                  <c:v>2.5589011397341391E-2</c:v>
                </c:pt>
                <c:pt idx="791">
                  <c:v>2.560015438070741E-2</c:v>
                </c:pt>
                <c:pt idx="792">
                  <c:v>2.5611247348743503E-2</c:v>
                </c:pt>
                <c:pt idx="793">
                  <c:v>2.5617241017414472E-2</c:v>
                </c:pt>
                <c:pt idx="794">
                  <c:v>2.5628242357324787E-2</c:v>
                </c:pt>
                <c:pt idx="795">
                  <c:v>2.5639193691023375E-2</c:v>
                </c:pt>
                <c:pt idx="796">
                  <c:v>2.5650095018377859E-2</c:v>
                </c:pt>
                <c:pt idx="797">
                  <c:v>2.5660946339250462E-2</c:v>
                </c:pt>
                <c:pt idx="798">
                  <c:v>2.567675482663722E-2</c:v>
                </c:pt>
                <c:pt idx="799">
                  <c:v>2.5687497683186272E-2</c:v>
                </c:pt>
                <c:pt idx="800">
                  <c:v>2.5698190523224092E-2</c:v>
                </c:pt>
                <c:pt idx="801">
                  <c:v>2.5708833346603316E-2</c:v>
                </c:pt>
                <c:pt idx="802">
                  <c:v>2.5719426153181502E-2</c:v>
                </c:pt>
                <c:pt idx="803">
                  <c:v>2.5729968942811297E-2</c:v>
                </c:pt>
                <c:pt idx="804">
                  <c:v>2.5740461715355163E-2</c:v>
                </c:pt>
                <c:pt idx="805">
                  <c:v>2.5750904470665744E-2</c:v>
                </c:pt>
                <c:pt idx="806">
                  <c:v>2.5753064083195838E-2</c:v>
                </c:pt>
                <c:pt idx="807">
                  <c:v>2.5763421015542028E-2</c:v>
                </c:pt>
                <c:pt idx="808">
                  <c:v>2.5773727946457641E-2</c:v>
                </c:pt>
                <c:pt idx="809">
                  <c:v>2.5783984875821109E-2</c:v>
                </c:pt>
                <c:pt idx="810">
                  <c:v>2.5802367983851694E-2</c:v>
                </c:pt>
                <c:pt idx="811">
                  <c:v>2.5814142426877629E-2</c:v>
                </c:pt>
                <c:pt idx="812">
                  <c:v>2.5822603263617537E-2</c:v>
                </c:pt>
                <c:pt idx="813">
                  <c:v>2.5832645876054165E-2</c:v>
                </c:pt>
                <c:pt idx="814">
                  <c:v>2.5837767675368162E-2</c:v>
                </c:pt>
                <c:pt idx="815">
                  <c:v>2.5847718857333207E-2</c:v>
                </c:pt>
                <c:pt idx="816">
                  <c:v>2.5857620030384981E-2</c:v>
                </c:pt>
                <c:pt idx="817">
                  <c:v>2.5867471194399215E-2</c:v>
                </c:pt>
                <c:pt idx="818">
                  <c:v>2.5877272349259739E-2</c:v>
                </c:pt>
                <c:pt idx="819">
                  <c:v>2.5891851157928254E-2</c:v>
                </c:pt>
                <c:pt idx="820">
                  <c:v>2.590154363820367E-2</c:v>
                </c:pt>
                <c:pt idx="821">
                  <c:v>2.5911186099064922E-2</c:v>
                </c:pt>
                <c:pt idx="822">
                  <c:v>2.5920778540386755E-2</c:v>
                </c:pt>
                <c:pt idx="823">
                  <c:v>2.5925526190087478E-2</c:v>
                </c:pt>
                <c:pt idx="824">
                  <c:v>2.5934991813037527E-2</c:v>
                </c:pt>
                <c:pt idx="825">
                  <c:v>2.5944316877817213E-2</c:v>
                </c:pt>
                <c:pt idx="826">
                  <c:v>2.5953443762530837E-2</c:v>
                </c:pt>
                <c:pt idx="827">
                  <c:v>2.5962315069094709E-2</c:v>
                </c:pt>
                <c:pt idx="828">
                  <c:v>2.5975415127864845E-2</c:v>
                </c:pt>
                <c:pt idx="829">
                  <c:v>2.5983634129627557E-2</c:v>
                </c:pt>
                <c:pt idx="830">
                  <c:v>2.5991556106197074E-2</c:v>
                </c:pt>
                <c:pt idx="831">
                  <c:v>2.6000622710824973E-2</c:v>
                </c:pt>
                <c:pt idx="832">
                  <c:v>2.6006508981221983E-2</c:v>
                </c:pt>
                <c:pt idx="833">
                  <c:v>2.6013539878478875E-2</c:v>
                </c:pt>
                <c:pt idx="834">
                  <c:v>2.6020273748135741E-2</c:v>
                </c:pt>
                <c:pt idx="835">
                  <c:v>2.6026710589652273E-2</c:v>
                </c:pt>
                <c:pt idx="836">
                  <c:v>2.6028825010319077E-2</c:v>
                </c:pt>
                <c:pt idx="837">
                  <c:v>2.6034730180943343E-2</c:v>
                </c:pt>
                <c:pt idx="838">
                  <c:v>2.604033838525429E-2</c:v>
                </c:pt>
                <c:pt idx="839">
                  <c:v>2.6045649622846688E-2</c:v>
                </c:pt>
                <c:pt idx="840">
                  <c:v>2.6050663893331515E-2</c:v>
                </c:pt>
                <c:pt idx="841">
                  <c:v>2.6059094020501713E-2</c:v>
                </c:pt>
                <c:pt idx="842">
                  <c:v>2.6063451651886772E-2</c:v>
                </c:pt>
                <c:pt idx="843">
                  <c:v>2.6067512251661245E-2</c:v>
                </c:pt>
                <c:pt idx="844">
                  <c:v>2.6071275819498488E-2</c:v>
                </c:pt>
                <c:pt idx="845">
                  <c:v>2.6071280727058076E-2</c:v>
                </c:pt>
                <c:pt idx="846">
                  <c:v>2.6074513187957209E-2</c:v>
                </c:pt>
                <c:pt idx="847">
                  <c:v>2.6077448679638869E-2</c:v>
                </c:pt>
                <c:pt idx="848">
                  <c:v>2.6080087201886926E-2</c:v>
                </c:pt>
                <c:pt idx="849">
                  <c:v>2.6082428754509578E-2</c:v>
                </c:pt>
                <c:pt idx="850">
                  <c:v>2.6087619540569072E-2</c:v>
                </c:pt>
                <c:pt idx="851">
                  <c:v>2.6089303877713646E-2</c:v>
                </c:pt>
                <c:pt idx="852">
                  <c:v>2.6090691181169901E-2</c:v>
                </c:pt>
                <c:pt idx="853">
                  <c:v>2.6091781450824861E-2</c:v>
                </c:pt>
                <c:pt idx="854">
                  <c:v>2.6092574686590118E-2</c:v>
                </c:pt>
                <c:pt idx="855">
                  <c:v>2.6093070888404266E-2</c:v>
                </c:pt>
                <c:pt idx="856">
                  <c:v>2.6093270056228014E-2</c:v>
                </c:pt>
                <c:pt idx="857">
                  <c:v>2.6093172190046626E-2</c:v>
                </c:pt>
                <c:pt idx="858">
                  <c:v>2.6089255702263444E-2</c:v>
                </c:pt>
                <c:pt idx="859">
                  <c:v>2.6088648808314824E-2</c:v>
                </c:pt>
                <c:pt idx="860">
                  <c:v>2.6087744965245314E-2</c:v>
                </c:pt>
                <c:pt idx="861">
                  <c:v>2.6086544173127585E-2</c:v>
                </c:pt>
                <c:pt idx="862">
                  <c:v>2.608504643203988E-2</c:v>
                </c:pt>
                <c:pt idx="863">
                  <c:v>2.6086347280898696E-2</c:v>
                </c:pt>
                <c:pt idx="864">
                  <c:v>2.6084170178221233E-2</c:v>
                </c:pt>
                <c:pt idx="865">
                  <c:v>2.6081696042265595E-2</c:v>
                </c:pt>
                <c:pt idx="866">
                  <c:v>2.607892487323317E-2</c:v>
                </c:pt>
                <c:pt idx="867">
                  <c:v>2.6073794806000028E-2</c:v>
                </c:pt>
                <c:pt idx="868">
                  <c:v>2.6070493927983773E-2</c:v>
                </c:pt>
                <c:pt idx="869">
                  <c:v>2.6066896081041811E-2</c:v>
                </c:pt>
                <c:pt idx="870">
                  <c:v>2.6063001265441588E-2</c:v>
                </c:pt>
                <c:pt idx="871">
                  <c:v>2.6060613540546958E-2</c:v>
                </c:pt>
                <c:pt idx="872">
                  <c:v>2.605606017856495E-2</c:v>
                </c:pt>
                <c:pt idx="873">
                  <c:v>2.6051209785564237E-2</c:v>
                </c:pt>
                <c:pt idx="874">
                  <c:v>2.604606236194023E-2</c:v>
                </c:pt>
                <c:pt idx="875">
                  <c:v>2.60390750610184E-2</c:v>
                </c:pt>
                <c:pt idx="876">
                  <c:v>2.6033484668772682E-2</c:v>
                </c:pt>
                <c:pt idx="877">
                  <c:v>2.6027857856911051E-2</c:v>
                </c:pt>
                <c:pt idx="878">
                  <c:v>2.602237700808278E-2</c:v>
                </c:pt>
                <c:pt idx="879">
                  <c:v>2.6017224415991563E-2</c:v>
                </c:pt>
                <c:pt idx="880">
                  <c:v>2.6014452730332073E-2</c:v>
                </c:pt>
                <c:pt idx="881">
                  <c:v>2.6010353323925855E-2</c:v>
                </c:pt>
                <c:pt idx="882">
                  <c:v>2.6006738692758644E-2</c:v>
                </c:pt>
                <c:pt idx="883">
                  <c:v>2.6004357012898615E-2</c:v>
                </c:pt>
                <c:pt idx="884">
                  <c:v>2.5998635825762006E-2</c:v>
                </c:pt>
                <c:pt idx="885">
                  <c:v>2.5998803446265449E-2</c:v>
                </c:pt>
                <c:pt idx="886">
                  <c:v>2.5997127911947929E-2</c:v>
                </c:pt>
                <c:pt idx="887">
                  <c:v>2.5995937151133061E-2</c:v>
                </c:pt>
                <c:pt idx="888">
                  <c:v>2.5995231163666123E-2</c:v>
                </c:pt>
                <c:pt idx="889">
                  <c:v>2.5992164002229961E-2</c:v>
                </c:pt>
                <c:pt idx="890">
                  <c:v>2.5992323647193876E-2</c:v>
                </c:pt>
                <c:pt idx="891">
                  <c:v>2.599296796196001E-2</c:v>
                </c:pt>
                <c:pt idx="892">
                  <c:v>2.59940969465959E-2</c:v>
                </c:pt>
                <c:pt idx="893">
                  <c:v>2.5998972825540971E-2</c:v>
                </c:pt>
                <c:pt idx="894">
                  <c:v>2.6001175478441583E-2</c:v>
                </c:pt>
                <c:pt idx="895">
                  <c:v>2.6003862905380246E-2</c:v>
                </c:pt>
                <c:pt idx="896">
                  <c:v>2.6007035106703245E-2</c:v>
                </c:pt>
                <c:pt idx="897">
                  <c:v>2.600701192467551E-2</c:v>
                </c:pt>
                <c:pt idx="898">
                  <c:v>2.6011048933425134E-2</c:v>
                </c:pt>
                <c:pt idx="899">
                  <c:v>2.6015570614205751E-2</c:v>
                </c:pt>
                <c:pt idx="900">
                  <c:v>2.6020576967557663E-2</c:v>
                </c:pt>
                <c:pt idx="901">
                  <c:v>2.602606799408062E-2</c:v>
                </c:pt>
                <c:pt idx="902">
                  <c:v>2.603624860454808E-2</c:v>
                </c:pt>
                <c:pt idx="903">
                  <c:v>2.6042814241798152E-2</c:v>
                </c:pt>
                <c:pt idx="904">
                  <c:v>2.6049864658543392E-2</c:v>
                </c:pt>
                <c:pt idx="905">
                  <c:v>2.6056604276215051E-2</c:v>
                </c:pt>
                <c:pt idx="906">
                  <c:v>2.6064692355559315E-2</c:v>
                </c:pt>
                <c:pt idx="907">
                  <c:v>2.6073265147984685E-2</c:v>
                </c:pt>
                <c:pt idx="908">
                  <c:v>2.6082322654547376E-2</c:v>
                </c:pt>
                <c:pt idx="909">
                  <c:v>2.6091864876361125E-2</c:v>
                </c:pt>
                <c:pt idx="910">
                  <c:v>2.609683227847286E-2</c:v>
                </c:pt>
                <c:pt idx="911">
                  <c:v>2.6107237835753805E-2</c:v>
                </c:pt>
                <c:pt idx="912">
                  <c:v>2.6118128006882804E-2</c:v>
                </c:pt>
                <c:pt idx="913">
                  <c:v>2.6129502793069768E-2</c:v>
                </c:pt>
                <c:pt idx="914">
                  <c:v>2.6146846757484857E-2</c:v>
                </c:pt>
                <c:pt idx="915">
                  <c:v>2.6159297297602493E-2</c:v>
                </c:pt>
                <c:pt idx="916">
                  <c:v>2.6172232562461446E-2</c:v>
                </c:pt>
                <c:pt idx="917">
                  <c:v>2.6187594337354139E-2</c:v>
                </c:pt>
                <c:pt idx="918">
                  <c:v>2.6199557272826857E-2</c:v>
                </c:pt>
                <c:pt idx="919">
                  <c:v>2.6215959786406035E-2</c:v>
                </c:pt>
                <c:pt idx="920">
                  <c:v>2.622882090205569E-2</c:v>
                </c:pt>
                <c:pt idx="921">
                  <c:v>2.6251072562825439E-2</c:v>
                </c:pt>
                <c:pt idx="922">
                  <c:v>2.626715742399055E-2</c:v>
                </c:pt>
                <c:pt idx="923">
                  <c:v>2.6285899994718191E-2</c:v>
                </c:pt>
                <c:pt idx="924">
                  <c:v>2.6302990114623784E-2</c:v>
                </c:pt>
                <c:pt idx="925">
                  <c:v>2.6320564976970155E-2</c:v>
                </c:pt>
                <c:pt idx="926">
                  <c:v>2.6338624014336599E-2</c:v>
                </c:pt>
                <c:pt idx="927">
                  <c:v>2.6354814642362039E-2</c:v>
                </c:pt>
                <c:pt idx="928">
                  <c:v>2.6373597126246838E-2</c:v>
                </c:pt>
                <c:pt idx="929">
                  <c:v>2.639253989202206E-2</c:v>
                </c:pt>
                <c:pt idx="930">
                  <c:v>2.6411491538257097E-2</c:v>
                </c:pt>
                <c:pt idx="931">
                  <c:v>2.6432602765765791E-2</c:v>
                </c:pt>
                <c:pt idx="932">
                  <c:v>2.6451253327227069E-2</c:v>
                </c:pt>
                <c:pt idx="933">
                  <c:v>2.6469739725472709E-2</c:v>
                </c:pt>
                <c:pt idx="934">
                  <c:v>2.6488061959726236E-2</c:v>
                </c:pt>
                <c:pt idx="935">
                  <c:v>2.6506220029232086E-2</c:v>
                </c:pt>
                <c:pt idx="936">
                  <c:v>2.6524213933221633E-2</c:v>
                </c:pt>
                <c:pt idx="937">
                  <c:v>2.6542043670952382E-2</c:v>
                </c:pt>
                <c:pt idx="938">
                  <c:v>2.655970924167662E-2</c:v>
                </c:pt>
                <c:pt idx="939">
                  <c:v>2.6577210644657089E-2</c:v>
                </c:pt>
                <c:pt idx="940">
                  <c:v>2.6592355444787663E-2</c:v>
                </c:pt>
                <c:pt idx="941">
                  <c:v>2.6609538985501301E-2</c:v>
                </c:pt>
                <c:pt idx="942">
                  <c:v>2.6626558367508085E-2</c:v>
                </c:pt>
                <c:pt idx="943">
                  <c:v>2.6643413590116426E-2</c:v>
                </c:pt>
                <c:pt idx="944">
                  <c:v>2.6662255118074574E-2</c:v>
                </c:pt>
                <c:pt idx="945">
                  <c:v>2.6678771499494269E-2</c:v>
                </c:pt>
                <c:pt idx="946">
                  <c:v>2.6695123708197613E-2</c:v>
                </c:pt>
                <c:pt idx="947">
                  <c:v>2.6711311743507476E-2</c:v>
                </c:pt>
                <c:pt idx="948">
                  <c:v>2.6727335604744114E-2</c:v>
                </c:pt>
                <c:pt idx="949">
                  <c:v>2.6741097540790942E-2</c:v>
                </c:pt>
                <c:pt idx="950">
                  <c:v>2.6756803628939806E-2</c:v>
                </c:pt>
                <c:pt idx="951">
                  <c:v>2.677234555243032E-2</c:v>
                </c:pt>
                <c:pt idx="952">
                  <c:v>2.6795981789767078E-2</c:v>
                </c:pt>
                <c:pt idx="953">
                  <c:v>2.6804992276688901E-2</c:v>
                </c:pt>
                <c:pt idx="954">
                  <c:v>2.6820031079692636E-2</c:v>
                </c:pt>
                <c:pt idx="955">
                  <c:v>2.683490570408455E-2</c:v>
                </c:pt>
                <c:pt idx="956">
                  <c:v>2.6849616149250268E-2</c:v>
                </c:pt>
                <c:pt idx="957">
                  <c:v>2.6864162414570174E-2</c:v>
                </c:pt>
                <c:pt idx="958">
                  <c:v>2.6878544499437725E-2</c:v>
                </c:pt>
                <c:pt idx="959">
                  <c:v>2.6892762403254229E-2</c:v>
                </c:pt>
                <c:pt idx="960">
                  <c:v>2.6906816125426218E-2</c:v>
                </c:pt>
                <c:pt idx="961">
                  <c:v>2.692070566536545E-2</c:v>
                </c:pt>
                <c:pt idx="962">
                  <c:v>2.6928550184685578E-2</c:v>
                </c:pt>
                <c:pt idx="963">
                  <c:v>2.6942143534049761E-2</c:v>
                </c:pt>
                <c:pt idx="964">
                  <c:v>2.6955572734401387E-2</c:v>
                </c:pt>
                <c:pt idx="965">
                  <c:v>2.6968837785233915E-2</c:v>
                </c:pt>
                <c:pt idx="966">
                  <c:v>2.6995346795047261E-2</c:v>
                </c:pt>
                <c:pt idx="967">
                  <c:v>2.7000595046146766E-2</c:v>
                </c:pt>
                <c:pt idx="968">
                  <c:v>2.7013335294616084E-2</c:v>
                </c:pt>
                <c:pt idx="969">
                  <c:v>2.7025911356405558E-2</c:v>
                </c:pt>
                <c:pt idx="970">
                  <c:v>2.7036450018667356E-2</c:v>
                </c:pt>
                <c:pt idx="971">
                  <c:v>2.7048708526003162E-2</c:v>
                </c:pt>
                <c:pt idx="972">
                  <c:v>2.7060802856893794E-2</c:v>
                </c:pt>
                <c:pt idx="973">
                  <c:v>2.7072733010844861E-2</c:v>
                </c:pt>
                <c:pt idx="974">
                  <c:v>2.7084498987380894E-2</c:v>
                </c:pt>
                <c:pt idx="975">
                  <c:v>2.7097919777992314E-2</c:v>
                </c:pt>
                <c:pt idx="976">
                  <c:v>2.7109346518722141E-2</c:v>
                </c:pt>
                <c:pt idx="977">
                  <c:v>2.7120609068766868E-2</c:v>
                </c:pt>
                <c:pt idx="978">
                  <c:v>2.7131707427655905E-2</c:v>
                </c:pt>
                <c:pt idx="979">
                  <c:v>2.7140866192372364E-2</c:v>
                </c:pt>
                <c:pt idx="980">
                  <c:v>2.7151647094649421E-2</c:v>
                </c:pt>
                <c:pt idx="981">
                  <c:v>2.716226381631822E-2</c:v>
                </c:pt>
                <c:pt idx="982">
                  <c:v>2.7172716356951919E-2</c:v>
                </c:pt>
                <c:pt idx="983">
                  <c:v>2.718473633879441E-2</c:v>
                </c:pt>
                <c:pt idx="984">
                  <c:v>2.7194849541261668E-2</c:v>
                </c:pt>
                <c:pt idx="985">
                  <c:v>2.720479854947256E-2</c:v>
                </c:pt>
                <c:pt idx="986">
                  <c:v>2.7214583363016631E-2</c:v>
                </c:pt>
                <c:pt idx="987">
                  <c:v>2.7224203981483418E-2</c:v>
                </c:pt>
                <c:pt idx="988">
                  <c:v>2.7233660404470304E-2</c:v>
                </c:pt>
                <c:pt idx="989">
                  <c:v>2.7242952631579904E-2</c:v>
                </c:pt>
                <c:pt idx="990">
                  <c:v>2.7252080662427895E-2</c:v>
                </c:pt>
                <c:pt idx="991">
                  <c:v>2.726104449663258E-2</c:v>
                </c:pt>
                <c:pt idx="992">
                  <c:v>2.7268211716772517E-2</c:v>
                </c:pt>
                <c:pt idx="993">
                  <c:v>2.7276858239612532E-2</c:v>
                </c:pt>
                <c:pt idx="994">
                  <c:v>2.7285340576795103E-2</c:v>
                </c:pt>
                <c:pt idx="995">
                  <c:v>2.7293658727969038E-2</c:v>
                </c:pt>
                <c:pt idx="996">
                  <c:v>2.7301812692796634E-2</c:v>
                </c:pt>
                <c:pt idx="997">
                  <c:v>2.7311379351883141E-2</c:v>
                </c:pt>
                <c:pt idx="998">
                  <c:v>2.7319193799493106E-2</c:v>
                </c:pt>
                <c:pt idx="999">
                  <c:v>2.7326844047657135E-2</c:v>
                </c:pt>
                <c:pt idx="1000">
                  <c:v>2.733433009605888E-2</c:v>
                </c:pt>
                <c:pt idx="1001">
                  <c:v>2.734011971051472E-2</c:v>
                </c:pt>
                <c:pt idx="1002">
                  <c:v>2.7347288550605014E-2</c:v>
                </c:pt>
                <c:pt idx="1003">
                  <c:v>2.7354293202187741E-2</c:v>
                </c:pt>
                <c:pt idx="1004">
                  <c:v>2.7361133664976538E-2</c:v>
                </c:pt>
                <c:pt idx="1005">
                  <c:v>2.7373753526501666E-2</c:v>
                </c:pt>
                <c:pt idx="1006">
                  <c:v>2.7375798174399894E-2</c:v>
                </c:pt>
                <c:pt idx="1007">
                  <c:v>2.7382134816089143E-2</c:v>
                </c:pt>
                <c:pt idx="1008">
                  <c:v>2.7388307255704982E-2</c:v>
                </c:pt>
                <c:pt idx="1009">
                  <c:v>2.7394315492991206E-2</c:v>
                </c:pt>
                <c:pt idx="1010">
                  <c:v>2.7400159527696828E-2</c:v>
                </c:pt>
                <c:pt idx="1011">
                  <c:v>2.7405839359576096E-2</c:v>
                </c:pt>
                <c:pt idx="1012">
                  <c:v>2.7411354988396329E-2</c:v>
                </c:pt>
                <c:pt idx="1013">
                  <c:v>2.7416706413924848E-2</c:v>
                </c:pt>
                <c:pt idx="1014">
                  <c:v>2.7417733248222949E-2</c:v>
                </c:pt>
                <c:pt idx="1015">
                  <c:v>2.7422790314393413E-2</c:v>
                </c:pt>
                <c:pt idx="1016">
                  <c:v>2.7427683213431687E-2</c:v>
                </c:pt>
                <c:pt idx="1017">
                  <c:v>2.743241194515542E-2</c:v>
                </c:pt>
                <c:pt idx="1018">
                  <c:v>2.7441000484612552E-2</c:v>
                </c:pt>
                <c:pt idx="1019">
                  <c:v>2.7445366685941067E-2</c:v>
                </c:pt>
                <c:pt idx="1020">
                  <c:v>2.744956868255825E-2</c:v>
                </c:pt>
                <c:pt idx="1021">
                  <c:v>2.7453606474286317E-2</c:v>
                </c:pt>
                <c:pt idx="1022">
                  <c:v>2.7457480060963182E-2</c:v>
                </c:pt>
                <c:pt idx="1023">
                  <c:v>2.7459906259727607E-2</c:v>
                </c:pt>
                <c:pt idx="1024">
                  <c:v>2.7463462897472406E-2</c:v>
                </c:pt>
                <c:pt idx="1025">
                  <c:v>2.7466855342019758E-2</c:v>
                </c:pt>
                <c:pt idx="1026">
                  <c:v>2.7470083593226485E-2</c:v>
                </c:pt>
                <c:pt idx="1027">
                  <c:v>2.7474384913089199E-2</c:v>
                </c:pt>
                <c:pt idx="1028">
                  <c:v>2.7477273266274499E-2</c:v>
                </c:pt>
                <c:pt idx="1029">
                  <c:v>2.747999741341774E-2</c:v>
                </c:pt>
                <c:pt idx="1030">
                  <c:v>2.7482557354406498E-2</c:v>
                </c:pt>
                <c:pt idx="1031">
                  <c:v>2.7483763905867264E-2</c:v>
                </c:pt>
                <c:pt idx="1032">
                  <c:v>2.7486024979603323E-2</c:v>
                </c:pt>
                <c:pt idx="1033">
                  <c:v>2.7488156558351056E-2</c:v>
                </c:pt>
                <c:pt idx="1034">
                  <c:v>2.7490177326176944E-2</c:v>
                </c:pt>
                <c:pt idx="1035">
                  <c:v>2.749210538613478E-2</c:v>
                </c:pt>
                <c:pt idx="1036">
                  <c:v>2.7495107951148665E-2</c:v>
                </c:pt>
                <c:pt idx="1037">
                  <c:v>2.7496861650598836E-2</c:v>
                </c:pt>
                <c:pt idx="1038">
                  <c:v>2.7498531224268367E-2</c:v>
                </c:pt>
                <c:pt idx="1039">
                  <c:v>2.7500116672123268E-2</c:v>
                </c:pt>
                <c:pt idx="1040">
                  <c:v>2.7501617994129552E-2</c:v>
                </c:pt>
                <c:pt idx="1041">
                  <c:v>2.7503035190255848E-2</c:v>
                </c:pt>
                <c:pt idx="1042">
                  <c:v>2.7504368260470778E-2</c:v>
                </c:pt>
                <c:pt idx="1043">
                  <c:v>2.7505617204745592E-2</c:v>
                </c:pt>
                <c:pt idx="1044">
                  <c:v>2.7505670343283477E-2</c:v>
                </c:pt>
                <c:pt idx="1045">
                  <c:v>2.7506756962802324E-2</c:v>
                </c:pt>
                <c:pt idx="1046">
                  <c:v>2.7507759462638431E-2</c:v>
                </c:pt>
                <c:pt idx="1047">
                  <c:v>2.7508677842770189E-2</c:v>
                </c:pt>
                <c:pt idx="1048">
                  <c:v>2.7509512103178684E-2</c:v>
                </c:pt>
                <c:pt idx="1049">
                  <c:v>2.7511344224284588E-2</c:v>
                </c:pt>
                <c:pt idx="1050">
                  <c:v>2.7512004286332797E-2</c:v>
                </c:pt>
                <c:pt idx="1051">
                  <c:v>2.7512580222281407E-2</c:v>
                </c:pt>
                <c:pt idx="1052">
                  <c:v>2.7513072032109502E-2</c:v>
                </c:pt>
                <c:pt idx="1053">
                  <c:v>2.7512421608826537E-2</c:v>
                </c:pt>
                <c:pt idx="1054">
                  <c:v>2.7512751150592894E-2</c:v>
                </c:pt>
                <c:pt idx="1055">
                  <c:v>2.751299657255224E-2</c:v>
                </c:pt>
                <c:pt idx="1056">
                  <c:v>2.7513157874699178E-2</c:v>
                </c:pt>
                <c:pt idx="1057">
                  <c:v>2.7514269189225272E-2</c:v>
                </c:pt>
                <c:pt idx="1058">
                  <c:v>2.7514256242204792E-2</c:v>
                </c:pt>
                <c:pt idx="1059">
                  <c:v>2.7514159169032423E-2</c:v>
                </c:pt>
                <c:pt idx="1060">
                  <c:v>2.7513977969713398E-2</c:v>
                </c:pt>
                <c:pt idx="1061">
                  <c:v>2.7515684688582238E-2</c:v>
                </c:pt>
                <c:pt idx="1062">
                  <c:v>2.7515311144692411E-2</c:v>
                </c:pt>
                <c:pt idx="1063">
                  <c:v>2.7514853462006921E-2</c:v>
                </c:pt>
                <c:pt idx="1064">
                  <c:v>2.751431164053314E-2</c:v>
                </c:pt>
                <c:pt idx="1065">
                  <c:v>2.7513685680285803E-2</c:v>
                </c:pt>
                <c:pt idx="1066">
                  <c:v>2.7509060830773029E-2</c:v>
                </c:pt>
                <c:pt idx="1067">
                  <c:v>2.7508290864555807E-2</c:v>
                </c:pt>
                <c:pt idx="1068">
                  <c:v>2.7507436784936747E-2</c:v>
                </c:pt>
                <c:pt idx="1069">
                  <c:v>2.7506498591927029E-2</c:v>
                </c:pt>
                <c:pt idx="1070">
                  <c:v>2.7509293797990959E-2</c:v>
                </c:pt>
                <c:pt idx="1071">
                  <c:v>2.7508163005458382E-2</c:v>
                </c:pt>
                <c:pt idx="1072">
                  <c:v>2.7507888923443656E-2</c:v>
                </c:pt>
                <c:pt idx="1073">
                  <c:v>2.7505649004522001E-2</c:v>
                </c:pt>
                <c:pt idx="1074">
                  <c:v>2.7501476698329363E-2</c:v>
                </c:pt>
                <c:pt idx="1075">
                  <c:v>2.7500027708305286E-2</c:v>
                </c:pt>
                <c:pt idx="1076">
                  <c:v>2.7498494598738953E-2</c:v>
                </c:pt>
                <c:pt idx="1077">
                  <c:v>2.7496877369657374E-2</c:v>
                </c:pt>
                <c:pt idx="1078">
                  <c:v>2.7495176021098376E-2</c:v>
                </c:pt>
                <c:pt idx="1079">
                  <c:v>2.7496087676931222E-2</c:v>
                </c:pt>
                <c:pt idx="1080">
                  <c:v>2.7494199637845912E-2</c:v>
                </c:pt>
                <c:pt idx="1081">
                  <c:v>2.7492227460441394E-2</c:v>
                </c:pt>
                <c:pt idx="1082">
                  <c:v>2.749017114476679E-2</c:v>
                </c:pt>
                <c:pt idx="1083">
                  <c:v>2.7485407487406393E-2</c:v>
                </c:pt>
                <c:pt idx="1084">
                  <c:v>2.7483201422771719E-2</c:v>
                </c:pt>
                <c:pt idx="1085">
                  <c:v>2.7480911238943289E-2</c:v>
                </c:pt>
                <c:pt idx="1086">
                  <c:v>2.7478536935964325E-2</c:v>
                </c:pt>
                <c:pt idx="1087">
                  <c:v>2.7476078513883451E-2</c:v>
                </c:pt>
                <c:pt idx="1088">
                  <c:v>2.7476066349758663E-2</c:v>
                </c:pt>
                <c:pt idx="1089">
                  <c:v>2.7473421067595784E-2</c:v>
                </c:pt>
                <c:pt idx="1090">
                  <c:v>2.747069164759261E-2</c:v>
                </c:pt>
                <c:pt idx="1091">
                  <c:v>2.7468701804076422E-2</c:v>
                </c:pt>
                <c:pt idx="1092">
                  <c:v>2.7464980394301137E-2</c:v>
                </c:pt>
                <c:pt idx="1093">
                  <c:v>2.7461998561145458E-2</c:v>
                </c:pt>
                <c:pt idx="1094">
                  <c:v>2.7458932590407357E-2</c:v>
                </c:pt>
                <c:pt idx="1095">
                  <c:v>2.7455782482150689E-2</c:v>
                </c:pt>
                <c:pt idx="1096">
                  <c:v>2.7450167364674021E-2</c:v>
                </c:pt>
                <c:pt idx="1097">
                  <c:v>2.7446867754686265E-2</c:v>
                </c:pt>
                <c:pt idx="1098">
                  <c:v>2.7443484026255776E-2</c:v>
                </c:pt>
                <c:pt idx="1099">
                  <c:v>2.7440016179447396E-2</c:v>
                </c:pt>
                <c:pt idx="1100">
                  <c:v>2.7436464214339467E-2</c:v>
                </c:pt>
                <c:pt idx="1101">
                  <c:v>2.743511494898181E-2</c:v>
                </c:pt>
                <c:pt idx="1102">
                  <c:v>2.7431375880244118E-2</c:v>
                </c:pt>
                <c:pt idx="1103">
                  <c:v>2.7427552674621491E-2</c:v>
                </c:pt>
                <c:pt idx="1104">
                  <c:v>2.7423645332197433E-2</c:v>
                </c:pt>
                <c:pt idx="1105">
                  <c:v>2.7417442616894681E-2</c:v>
                </c:pt>
                <c:pt idx="1106">
                  <c:v>2.7413385943577971E-2</c:v>
                </c:pt>
                <c:pt idx="1107">
                  <c:v>2.7409245152510125E-2</c:v>
                </c:pt>
                <c:pt idx="1108">
                  <c:v>2.7405020243774891E-2</c:v>
                </c:pt>
                <c:pt idx="1109">
                  <c:v>2.7400711217464124E-2</c:v>
                </c:pt>
                <c:pt idx="1110">
                  <c:v>2.7398434409978047E-2</c:v>
                </c:pt>
                <c:pt idx="1111">
                  <c:v>2.7393938112554642E-2</c:v>
                </c:pt>
                <c:pt idx="1112">
                  <c:v>2.7389357679096057E-2</c:v>
                </c:pt>
                <c:pt idx="1113">
                  <c:v>2.738469310971036E-2</c:v>
                </c:pt>
                <c:pt idx="1114">
                  <c:v>2.7379944404495784E-2</c:v>
                </c:pt>
                <c:pt idx="1115">
                  <c:v>2.7375111563567766E-2</c:v>
                </c:pt>
                <c:pt idx="1116">
                  <c:v>2.7370194587034359E-2</c:v>
                </c:pt>
                <c:pt idx="1117">
                  <c:v>2.736519347500363E-2</c:v>
                </c:pt>
                <c:pt idx="1118">
                  <c:v>2.7356832807813827E-2</c:v>
                </c:pt>
                <c:pt idx="1119">
                  <c:v>2.7351695396835494E-2</c:v>
                </c:pt>
                <c:pt idx="1120">
                  <c:v>2.7346473881792809E-2</c:v>
                </c:pt>
                <c:pt idx="1121">
                  <c:v>2.7341168262775509E-2</c:v>
                </c:pt>
                <c:pt idx="1122">
                  <c:v>2.7336409169265198E-2</c:v>
                </c:pt>
                <c:pt idx="1123">
                  <c:v>2.7333419963974596E-2</c:v>
                </c:pt>
                <c:pt idx="1124">
                  <c:v>2.7327829906783046E-2</c:v>
                </c:pt>
                <c:pt idx="1125">
                  <c:v>2.7322155715061816E-2</c:v>
                </c:pt>
                <c:pt idx="1126">
                  <c:v>2.731639738894107E-2</c:v>
                </c:pt>
                <c:pt idx="1127">
                  <c:v>2.7308764748077086E-2</c:v>
                </c:pt>
                <c:pt idx="1128">
                  <c:v>2.7302857506709542E-2</c:v>
                </c:pt>
                <c:pt idx="1129">
                  <c:v>2.7296866149876364E-2</c:v>
                </c:pt>
                <c:pt idx="1130">
                  <c:v>2.7290790677701831E-2</c:v>
                </c:pt>
                <c:pt idx="1131">
                  <c:v>2.7286343746986366E-2</c:v>
                </c:pt>
                <c:pt idx="1132">
                  <c:v>2.7280080617280593E-2</c:v>
                </c:pt>
                <c:pt idx="1133">
                  <c:v>2.7273733354138036E-2</c:v>
                </c:pt>
                <c:pt idx="1134">
                  <c:v>2.7267301957691319E-2</c:v>
                </c:pt>
                <c:pt idx="1135">
                  <c:v>2.7259151591204143E-2</c:v>
                </c:pt>
                <c:pt idx="1136">
                  <c:v>2.7252571429696504E-2</c:v>
                </c:pt>
                <c:pt idx="1137">
                  <c:v>2.7245907153760629E-2</c:v>
                </c:pt>
                <c:pt idx="1138">
                  <c:v>2.7239158763542402E-2</c:v>
                </c:pt>
                <c:pt idx="1139">
                  <c:v>2.7232326259179596E-2</c:v>
                </c:pt>
                <c:pt idx="1140">
                  <c:v>2.7226946788099091E-2</c:v>
                </c:pt>
                <c:pt idx="1141">
                  <c:v>2.7219926462774487E-2</c:v>
                </c:pt>
                <c:pt idx="1142">
                  <c:v>2.7212822005376149E-2</c:v>
                </c:pt>
                <c:pt idx="1143">
                  <c:v>2.7206124987939617E-2</c:v>
                </c:pt>
                <c:pt idx="1144">
                  <c:v>2.7198360695011563E-2</c:v>
                </c:pt>
                <c:pt idx="1145">
                  <c:v>2.7191003842374408E-2</c:v>
                </c:pt>
                <c:pt idx="1146">
                  <c:v>2.7183562858319264E-2</c:v>
                </c:pt>
                <c:pt idx="1147">
                  <c:v>2.7176037743020492E-2</c:v>
                </c:pt>
                <c:pt idx="1148">
                  <c:v>2.7167048607254978E-2</c:v>
                </c:pt>
                <c:pt idx="1149">
                  <c:v>2.7159374969497017E-2</c:v>
                </c:pt>
                <c:pt idx="1150">
                  <c:v>2.7151617219247824E-2</c:v>
                </c:pt>
                <c:pt idx="1151">
                  <c:v>2.7143775356661386E-2</c:v>
                </c:pt>
                <c:pt idx="1152">
                  <c:v>2.7135849381905202E-2</c:v>
                </c:pt>
                <c:pt idx="1153">
                  <c:v>2.7129120304795633E-2</c:v>
                </c:pt>
                <c:pt idx="1154">
                  <c:v>2.712100627568376E-2</c:v>
                </c:pt>
                <c:pt idx="1155">
                  <c:v>2.7112808116747805E-2</c:v>
                </c:pt>
                <c:pt idx="1156">
                  <c:v>2.7104525828179332E-2</c:v>
                </c:pt>
                <c:pt idx="1157">
                  <c:v>2.7094957831351262E-2</c:v>
                </c:pt>
                <c:pt idx="1158">
                  <c:v>2.7086527187069685E-2</c:v>
                </c:pt>
                <c:pt idx="1159">
                  <c:v>2.7078012431801635E-2</c:v>
                </c:pt>
                <c:pt idx="1160">
                  <c:v>2.7069413565722716E-2</c:v>
                </c:pt>
                <c:pt idx="1161">
                  <c:v>2.7060730589011227E-2</c:v>
                </c:pt>
                <c:pt idx="1162">
                  <c:v>2.7053065385119823E-2</c:v>
                </c:pt>
                <c:pt idx="1163">
                  <c:v>2.7044194194492412E-2</c:v>
                </c:pt>
                <c:pt idx="1164">
                  <c:v>2.7035238875794464E-2</c:v>
                </c:pt>
                <c:pt idx="1165">
                  <c:v>2.7024555502751756E-2</c:v>
                </c:pt>
                <c:pt idx="1166">
                  <c:v>2.7015426594421237E-2</c:v>
                </c:pt>
                <c:pt idx="1167">
                  <c:v>2.7006213564637963E-2</c:v>
                </c:pt>
                <c:pt idx="1168">
                  <c:v>2.6996916413604549E-2</c:v>
                </c:pt>
                <c:pt idx="1169">
                  <c:v>2.698753514153121E-2</c:v>
                </c:pt>
                <c:pt idx="1170">
                  <c:v>2.6976814591814502E-2</c:v>
                </c:pt>
                <c:pt idx="1171">
                  <c:v>2.6967291924964006E-2</c:v>
                </c:pt>
                <c:pt idx="1172">
                  <c:v>2.6957685161464896E-2</c:v>
                </c:pt>
                <c:pt idx="1173">
                  <c:v>2.6947994301508214E-2</c:v>
                </c:pt>
                <c:pt idx="1174">
                  <c:v>2.6938507193363579E-2</c:v>
                </c:pt>
                <c:pt idx="1175">
                  <c:v>2.6929480978910743E-2</c:v>
                </c:pt>
                <c:pt idx="1176">
                  <c:v>2.6919510865441379E-2</c:v>
                </c:pt>
                <c:pt idx="1177">
                  <c:v>2.6909721739737883E-2</c:v>
                </c:pt>
                <c:pt idx="1178">
                  <c:v>2.6899318280716733E-2</c:v>
                </c:pt>
                <c:pt idx="1179">
                  <c:v>2.688934740038032E-2</c:v>
                </c:pt>
                <c:pt idx="1180">
                  <c:v>2.687878922044102E-2</c:v>
                </c:pt>
                <c:pt idx="1181">
                  <c:v>2.6868398512533455E-2</c:v>
                </c:pt>
                <c:pt idx="1182">
                  <c:v>2.6858154957825467E-2</c:v>
                </c:pt>
                <c:pt idx="1183">
                  <c:v>2.6847364742336351E-2</c:v>
                </c:pt>
                <c:pt idx="1184">
                  <c:v>2.6836721680510295E-2</c:v>
                </c:pt>
                <c:pt idx="1185">
                  <c:v>2.6825994501174892E-2</c:v>
                </c:pt>
                <c:pt idx="1186">
                  <c:v>2.6815183204573281E-2</c:v>
                </c:pt>
                <c:pt idx="1187">
                  <c:v>2.6803692392372049E-2</c:v>
                </c:pt>
                <c:pt idx="1188">
                  <c:v>2.6793330744175267E-2</c:v>
                </c:pt>
                <c:pt idx="1189">
                  <c:v>2.6782326483878391E-2</c:v>
                </c:pt>
                <c:pt idx="1190">
                  <c:v>2.677129828180861E-2</c:v>
                </c:pt>
                <c:pt idx="1191">
                  <c:v>2.6760267117266791E-2</c:v>
                </c:pt>
                <c:pt idx="1192">
                  <c:v>2.6749246836541458E-2</c:v>
                </c:pt>
                <c:pt idx="1193">
                  <c:v>2.6738238718824053E-2</c:v>
                </c:pt>
                <c:pt idx="1194">
                  <c:v>2.6727242764079118E-2</c:v>
                </c:pt>
                <c:pt idx="1195">
                  <c:v>2.6716452508232867E-2</c:v>
                </c:pt>
                <c:pt idx="1196">
                  <c:v>2.6705287343367357E-2</c:v>
                </c:pt>
                <c:pt idx="1197">
                  <c:v>2.6694327877327083E-2</c:v>
                </c:pt>
                <c:pt idx="1198">
                  <c:v>2.668338057411998E-2</c:v>
                </c:pt>
                <c:pt idx="1199">
                  <c:v>2.6672445433708059E-2</c:v>
                </c:pt>
                <c:pt idx="1200">
                  <c:v>2.6661522456058392E-2</c:v>
                </c:pt>
                <c:pt idx="1201">
                  <c:v>2.6650611641138057E-2</c:v>
                </c:pt>
                <c:pt idx="1202">
                  <c:v>2.6639712988906529E-2</c:v>
                </c:pt>
                <c:pt idx="1203">
                  <c:v>2.6628826499335949E-2</c:v>
                </c:pt>
                <c:pt idx="1204">
                  <c:v>2.6617952172388326E-2</c:v>
                </c:pt>
                <c:pt idx="1205">
                  <c:v>2.660709000802567E-2</c:v>
                </c:pt>
                <c:pt idx="1206">
                  <c:v>2.6596240006217589E-2</c:v>
                </c:pt>
                <c:pt idx="1207">
                  <c:v>2.6585402166928625E-2</c:v>
                </c:pt>
                <c:pt idx="1208">
                  <c:v>2.6574576490125852E-2</c:v>
                </c:pt>
                <c:pt idx="1209">
                  <c:v>2.656317933332928E-2</c:v>
                </c:pt>
                <c:pt idx="1210">
                  <c:v>2.6552961623831986E-2</c:v>
                </c:pt>
                <c:pt idx="1211">
                  <c:v>2.6542172434275042E-2</c:v>
                </c:pt>
                <c:pt idx="1212">
                  <c:v>2.6531395407062459E-2</c:v>
                </c:pt>
                <c:pt idx="1213">
                  <c:v>2.6520630542161312E-2</c:v>
                </c:pt>
                <c:pt idx="1214">
                  <c:v>2.6509877839538676E-2</c:v>
                </c:pt>
                <c:pt idx="1215">
                  <c:v>2.6499137299161625E-2</c:v>
                </c:pt>
                <c:pt idx="1216">
                  <c:v>2.6488408920992169E-2</c:v>
                </c:pt>
                <c:pt idx="1217">
                  <c:v>2.6475967528872251E-2</c:v>
                </c:pt>
                <c:pt idx="1218">
                  <c:v>2.646526511905993E-2</c:v>
                </c:pt>
                <c:pt idx="1219">
                  <c:v>2.6454574870160993E-2</c:v>
                </c:pt>
                <c:pt idx="1220">
                  <c:v>2.6443896782138845E-2</c:v>
                </c:pt>
                <c:pt idx="1221">
                  <c:v>2.6433230854962107E-2</c:v>
                </c:pt>
                <c:pt idx="1222">
                  <c:v>2.6421989922278597E-2</c:v>
                </c:pt>
                <c:pt idx="1223">
                  <c:v>2.6411348019330053E-2</c:v>
                </c:pt>
                <c:pt idx="1224">
                  <c:v>2.6400718273569664E-2</c:v>
                </c:pt>
                <c:pt idx="1225">
                  <c:v>2.6390100684971374E-2</c:v>
                </c:pt>
                <c:pt idx="1226">
                  <c:v>2.6380083630588375E-2</c:v>
                </c:pt>
                <c:pt idx="1227">
                  <c:v>2.6369490667788688E-2</c:v>
                </c:pt>
                <c:pt idx="1228">
                  <c:v>2.6359106239324491E-2</c:v>
                </c:pt>
                <c:pt idx="1229">
                  <c:v>2.6348341223998751E-2</c:v>
                </c:pt>
                <c:pt idx="1230">
                  <c:v>2.6337784742943141E-2</c:v>
                </c:pt>
                <c:pt idx="1231">
                  <c:v>2.6327437119004378E-2</c:v>
                </c:pt>
                <c:pt idx="1232">
                  <c:v>2.6310498495109729E-2</c:v>
                </c:pt>
                <c:pt idx="1233">
                  <c:v>2.6299985332606322E-2</c:v>
                </c:pt>
                <c:pt idx="1234">
                  <c:v>2.6289484329327838E-2</c:v>
                </c:pt>
                <c:pt idx="1235">
                  <c:v>2.6279192673779962E-2</c:v>
                </c:pt>
                <c:pt idx="1236">
                  <c:v>2.6268716104095778E-2</c:v>
                </c:pt>
                <c:pt idx="1237">
                  <c:v>2.6258251694718446E-2</c:v>
                </c:pt>
                <c:pt idx="1238">
                  <c:v>2.6247799445606127E-2</c:v>
                </c:pt>
                <c:pt idx="1239">
                  <c:v>2.6237161700225942E-2</c:v>
                </c:pt>
                <c:pt idx="1240">
                  <c:v>2.6226733651640521E-2</c:v>
                </c:pt>
                <c:pt idx="1241">
                  <c:v>2.6216317762066604E-2</c:v>
                </c:pt>
                <c:pt idx="1242">
                  <c:v>2.6205914031466365E-2</c:v>
                </c:pt>
                <c:pt idx="1243">
                  <c:v>2.6195720602997564E-2</c:v>
                </c:pt>
                <c:pt idx="1244">
                  <c:v>2.6185341314837435E-2</c:v>
                </c:pt>
                <c:pt idx="1245">
                  <c:v>2.6174974186722717E-2</c:v>
                </c:pt>
                <c:pt idx="1246">
                  <c:v>2.616461921862203E-2</c:v>
                </c:pt>
                <c:pt idx="1247">
                  <c:v>2.615427641050401E-2</c:v>
                </c:pt>
                <c:pt idx="1248">
                  <c:v>2.6143945762334662E-2</c:v>
                </c:pt>
                <c:pt idx="1249">
                  <c:v>2.6133627274077389E-2</c:v>
                </c:pt>
                <c:pt idx="1250">
                  <c:v>2.6123320945716504E-2</c:v>
                </c:pt>
                <c:pt idx="1251">
                  <c:v>2.6113026777202331E-2</c:v>
                </c:pt>
                <c:pt idx="1252">
                  <c:v>2.6102545462305726E-2</c:v>
                </c:pt>
                <c:pt idx="1253">
                  <c:v>2.6092275478392511E-2</c:v>
                </c:pt>
                <c:pt idx="1254">
                  <c:v>2.6082017653085564E-2</c:v>
                </c:pt>
                <c:pt idx="1255">
                  <c:v>2.6071771986352466E-2</c:v>
                </c:pt>
                <c:pt idx="1256">
                  <c:v>2.6061738331343932E-2</c:v>
                </c:pt>
                <c:pt idx="1257">
                  <c:v>2.6051517121287816E-2</c:v>
                </c:pt>
                <c:pt idx="1258">
                  <c:v>2.6041308070866648E-2</c:v>
                </c:pt>
                <c:pt idx="1259">
                  <c:v>2.6031111180043826E-2</c:v>
                </c:pt>
                <c:pt idx="1260">
                  <c:v>2.6020926448790591E-2</c:v>
                </c:pt>
                <c:pt idx="1261">
                  <c:v>2.6010553314286589E-2</c:v>
                </c:pt>
                <c:pt idx="1262">
                  <c:v>2.6000392756714064E-2</c:v>
                </c:pt>
                <c:pt idx="1263">
                  <c:v>2.5990244357472252E-2</c:v>
                </c:pt>
                <c:pt idx="1264">
                  <c:v>2.5980912268064021E-2</c:v>
                </c:pt>
                <c:pt idx="1265">
                  <c:v>2.5970185184967576E-2</c:v>
                </c:pt>
                <c:pt idx="1266">
                  <c:v>2.5960073410470425E-2</c:v>
                </c:pt>
                <c:pt idx="1267">
                  <c:v>2.5949973795318024E-2</c:v>
                </c:pt>
                <c:pt idx="1268">
                  <c:v>2.5939886339492072E-2</c:v>
                </c:pt>
                <c:pt idx="1269">
                  <c:v>2.5929811042950741E-2</c:v>
                </c:pt>
                <c:pt idx="1270">
                  <c:v>2.5919747905665268E-2</c:v>
                </c:pt>
                <c:pt idx="1271">
                  <c:v>2.5909696927604281E-2</c:v>
                </c:pt>
                <c:pt idx="1272">
                  <c:v>2.5899658108736411E-2</c:v>
                </c:pt>
                <c:pt idx="1273">
                  <c:v>2.5889631449032897E-2</c:v>
                </c:pt>
                <c:pt idx="1274">
                  <c:v>2.5879211890220112E-2</c:v>
                </c:pt>
                <c:pt idx="1275">
                  <c:v>2.5869209228525165E-2</c:v>
                </c:pt>
                <c:pt idx="1276">
                  <c:v>2.5859218723638194E-2</c:v>
                </c:pt>
                <c:pt idx="1277">
                  <c:v>2.5849240375525662E-2</c:v>
                </c:pt>
                <c:pt idx="1278">
                  <c:v>2.5839680536874784E-2</c:v>
                </c:pt>
                <c:pt idx="1279">
                  <c:v>2.5829726831498583E-2</c:v>
                </c:pt>
                <c:pt idx="1280">
                  <c:v>2.5819785285072352E-2</c:v>
                </c:pt>
                <c:pt idx="1281">
                  <c:v>2.5809855897559499E-2</c:v>
                </c:pt>
                <c:pt idx="1282">
                  <c:v>2.5799938668931263E-2</c:v>
                </c:pt>
                <c:pt idx="1283">
                  <c:v>2.5789829575459722E-2</c:v>
                </c:pt>
                <c:pt idx="1284">
                  <c:v>2.5779936494192895E-2</c:v>
                </c:pt>
                <c:pt idx="1285">
                  <c:v>2.5770055570597604E-2</c:v>
                </c:pt>
                <c:pt idx="1286">
                  <c:v>2.576018680464413E-2</c:v>
                </c:pt>
                <c:pt idx="1287">
                  <c:v>2.575053490800833E-2</c:v>
                </c:pt>
                <c:pt idx="1288">
                  <c:v>2.574069063205249E-2</c:v>
                </c:pt>
                <c:pt idx="1289">
                  <c:v>2.57308585147695E-2</c:v>
                </c:pt>
                <c:pt idx="1290">
                  <c:v>2.5721038556125373E-2</c:v>
                </c:pt>
                <c:pt idx="1291">
                  <c:v>2.5711025338453153E-2</c:v>
                </c:pt>
                <c:pt idx="1292">
                  <c:v>2.5701229517731943E-2</c:v>
                </c:pt>
                <c:pt idx="1293">
                  <c:v>2.569144585444183E-2</c:v>
                </c:pt>
                <c:pt idx="1294">
                  <c:v>2.5681674348555804E-2</c:v>
                </c:pt>
                <c:pt idx="1295">
                  <c:v>2.5671915000049544E-2</c:v>
                </c:pt>
                <c:pt idx="1296">
                  <c:v>2.5662374134037502E-2</c:v>
                </c:pt>
                <c:pt idx="1297">
                  <c:v>2.5652639285036652E-2</c:v>
                </c:pt>
                <c:pt idx="1298">
                  <c:v>2.5642916594434139E-2</c:v>
                </c:pt>
                <c:pt idx="1299">
                  <c:v>2.5633206062203821E-2</c:v>
                </c:pt>
                <c:pt idx="1300">
                  <c:v>2.5623507688314322E-2</c:v>
                </c:pt>
                <c:pt idx="1301">
                  <c:v>2.5613821472731661E-2</c:v>
                </c:pt>
                <c:pt idx="1302">
                  <c:v>2.5604147415429688E-2</c:v>
                </c:pt>
                <c:pt idx="1303">
                  <c:v>2.5594485516377032E-2</c:v>
                </c:pt>
                <c:pt idx="1304">
                  <c:v>2.5584627940641723E-2</c:v>
                </c:pt>
                <c:pt idx="1305">
                  <c:v>2.5574990164304128E-2</c:v>
                </c:pt>
                <c:pt idx="1306">
                  <c:v>2.5565364545024821E-2</c:v>
                </c:pt>
                <c:pt idx="1307">
                  <c:v>2.5555751082776784E-2</c:v>
                </c:pt>
                <c:pt idx="1308">
                  <c:v>2.5546149777527598E-2</c:v>
                </c:pt>
                <c:pt idx="1309">
                  <c:v>2.5536769443639251E-2</c:v>
                </c:pt>
                <c:pt idx="1310">
                  <c:v>2.5527192651503057E-2</c:v>
                </c:pt>
                <c:pt idx="1311">
                  <c:v>2.5517628017378273E-2</c:v>
                </c:pt>
                <c:pt idx="1312">
                  <c:v>2.5508075541236134E-2</c:v>
                </c:pt>
                <c:pt idx="1313">
                  <c:v>2.5498325605283794E-2</c:v>
                </c:pt>
                <c:pt idx="1314">
                  <c:v>2.5488797241433381E-2</c:v>
                </c:pt>
                <c:pt idx="1315">
                  <c:v>2.5479281034387312E-2</c:v>
                </c:pt>
                <c:pt idx="1316">
                  <c:v>2.5469776984110459E-2</c:v>
                </c:pt>
                <c:pt idx="1317">
                  <c:v>2.5460495529229889E-2</c:v>
                </c:pt>
                <c:pt idx="1318">
                  <c:v>2.5451016000366651E-2</c:v>
                </c:pt>
                <c:pt idx="1319">
                  <c:v>2.544154862927691E-2</c:v>
                </c:pt>
                <c:pt idx="1320">
                  <c:v>2.5432093415934522E-2</c:v>
                </c:pt>
                <c:pt idx="1321">
                  <c:v>2.5421725049496486E-2</c:v>
                </c:pt>
                <c:pt idx="1322">
                  <c:v>2.5412296313628457E-2</c:v>
                </c:pt>
                <c:pt idx="1323">
                  <c:v>2.5402879737588289E-2</c:v>
                </c:pt>
                <c:pt idx="1324">
                  <c:v>2.5393475321344054E-2</c:v>
                </c:pt>
                <c:pt idx="1325">
                  <c:v>2.5384083064866277E-2</c:v>
                </c:pt>
                <c:pt idx="1326">
                  <c:v>2.5373641065915987E-2</c:v>
                </c:pt>
                <c:pt idx="1327">
                  <c:v>2.5364272039458083E-2</c:v>
                </c:pt>
                <c:pt idx="1328">
                  <c:v>2.5354915167264878E-2</c:v>
                </c:pt>
                <c:pt idx="1329">
                  <c:v>2.5345570449310316E-2</c:v>
                </c:pt>
                <c:pt idx="1330">
                  <c:v>2.5337304177886301E-2</c:v>
                </c:pt>
                <c:pt idx="1331">
                  <c:v>2.5327984879356457E-2</c:v>
                </c:pt>
                <c:pt idx="1332">
                  <c:v>2.5318891538103072E-2</c:v>
                </c:pt>
                <c:pt idx="1333">
                  <c:v>2.5309382760923219E-2</c:v>
                </c:pt>
                <c:pt idx="1334">
                  <c:v>2.5299457385345041E-2</c:v>
                </c:pt>
                <c:pt idx="1335">
                  <c:v>2.529018604497783E-2</c:v>
                </c:pt>
                <c:pt idx="1336">
                  <c:v>2.5280926860817919E-2</c:v>
                </c:pt>
                <c:pt idx="1337">
                  <c:v>2.527167983283559E-2</c:v>
                </c:pt>
                <c:pt idx="1338">
                  <c:v>2.5262444961003827E-2</c:v>
                </c:pt>
                <c:pt idx="1339">
                  <c:v>2.5253868232395268E-2</c:v>
                </c:pt>
                <c:pt idx="1340">
                  <c:v>2.5244658368725553E-2</c:v>
                </c:pt>
                <c:pt idx="1341">
                  <c:v>2.5235460664331109E-2</c:v>
                </c:pt>
                <c:pt idx="1342">
                  <c:v>2.5226275119184918E-2</c:v>
                </c:pt>
                <c:pt idx="1343">
                  <c:v>2.521645294314449E-2</c:v>
                </c:pt>
                <c:pt idx="1344">
                  <c:v>2.5207291007640707E-2</c:v>
                </c:pt>
                <c:pt idx="1345">
                  <c:v>2.5198141228095682E-2</c:v>
                </c:pt>
                <c:pt idx="1346">
                  <c:v>2.5189003604482396E-2</c:v>
                </c:pt>
                <c:pt idx="1347">
                  <c:v>2.5179878136771139E-2</c:v>
                </c:pt>
                <c:pt idx="1348">
                  <c:v>2.5171417190792141E-2</c:v>
                </c:pt>
                <c:pt idx="1349">
                  <c:v>2.5162316759524152E-2</c:v>
                </c:pt>
                <c:pt idx="1350">
                  <c:v>2.5153228487266192E-2</c:v>
                </c:pt>
                <c:pt idx="1351">
                  <c:v>2.5144370623840291E-2</c:v>
                </c:pt>
                <c:pt idx="1352">
                  <c:v>2.5135088419645277E-2</c:v>
                </c:pt>
                <c:pt idx="1353">
                  <c:v>2.5126036624225835E-2</c:v>
                </c:pt>
                <c:pt idx="1354">
                  <c:v>2.5116996987691168E-2</c:v>
                </c:pt>
                <c:pt idx="1355">
                  <c:v>2.5107969510014261E-2</c:v>
                </c:pt>
                <c:pt idx="1356">
                  <c:v>2.5098295938557467E-2</c:v>
                </c:pt>
                <c:pt idx="1357">
                  <c:v>2.5089292028391424E-2</c:v>
                </c:pt>
                <c:pt idx="1358">
                  <c:v>2.5080300273830236E-2</c:v>
                </c:pt>
                <c:pt idx="1359">
                  <c:v>2.5071320674846891E-2</c:v>
                </c:pt>
                <c:pt idx="1360">
                  <c:v>2.5062353231417072E-2</c:v>
                </c:pt>
                <c:pt idx="1361">
                  <c:v>2.505405997828097E-2</c:v>
                </c:pt>
                <c:pt idx="1362">
                  <c:v>2.5045117611773353E-2</c:v>
                </c:pt>
                <c:pt idx="1363">
                  <c:v>2.5036187403882814E-2</c:v>
                </c:pt>
                <c:pt idx="1364">
                  <c:v>2.5027269354587243E-2</c:v>
                </c:pt>
                <c:pt idx="1365">
                  <c:v>2.5017698346609128E-2</c:v>
                </c:pt>
                <c:pt idx="1366">
                  <c:v>2.5008803835925041E-2</c:v>
                </c:pt>
                <c:pt idx="1367">
                  <c:v>2.4999921480608072E-2</c:v>
                </c:pt>
                <c:pt idx="1368">
                  <c:v>2.4991051280631209E-2</c:v>
                </c:pt>
                <c:pt idx="1369">
                  <c:v>2.4982193235967436E-2</c:v>
                </c:pt>
                <c:pt idx="1370">
                  <c:v>2.497401638757436E-2</c:v>
                </c:pt>
                <c:pt idx="1371">
                  <c:v>2.4965183447593839E-2</c:v>
                </c:pt>
                <c:pt idx="1372">
                  <c:v>2.4956362665972523E-2</c:v>
                </c:pt>
                <c:pt idx="1373">
                  <c:v>2.4947554042680935E-2</c:v>
                </c:pt>
                <c:pt idx="1374">
                  <c:v>2.4938757577684698E-2</c:v>
                </c:pt>
                <c:pt idx="1375">
                  <c:v>2.4929973270964158E-2</c:v>
                </c:pt>
                <c:pt idx="1376">
                  <c:v>2.492120112248002E-2</c:v>
                </c:pt>
                <c:pt idx="1377">
                  <c:v>2.4912441132212641E-2</c:v>
                </c:pt>
                <c:pt idx="1378">
                  <c:v>2.4902567678792127E-2</c:v>
                </c:pt>
                <c:pt idx="1379">
                  <c:v>2.4893830640284845E-2</c:v>
                </c:pt>
                <c:pt idx="1380">
                  <c:v>2.4885105754736837E-2</c:v>
                </c:pt>
                <c:pt idx="1381">
                  <c:v>2.487639302211337E-2</c:v>
                </c:pt>
                <c:pt idx="1382">
                  <c:v>2.48688235530563E-2</c:v>
                </c:pt>
                <c:pt idx="1383">
                  <c:v>2.4860363120968697E-2</c:v>
                </c:pt>
                <c:pt idx="1384">
                  <c:v>2.4851461627875632E-2</c:v>
                </c:pt>
                <c:pt idx="1385">
                  <c:v>2.4842798902276423E-2</c:v>
                </c:pt>
                <c:pt idx="1386">
                  <c:v>2.4833466213859179E-2</c:v>
                </c:pt>
                <c:pt idx="1387">
                  <c:v>2.4824826960316737E-2</c:v>
                </c:pt>
                <c:pt idx="1388">
                  <c:v>2.48161998615876E-2</c:v>
                </c:pt>
                <c:pt idx="1389">
                  <c:v>2.4807584917647452E-2</c:v>
                </c:pt>
                <c:pt idx="1390">
                  <c:v>2.4798982128469281E-2</c:v>
                </c:pt>
                <c:pt idx="1391">
                  <c:v>2.4791077864737082E-2</c:v>
                </c:pt>
                <c:pt idx="1392">
                  <c:v>2.4782500244226239E-2</c:v>
                </c:pt>
                <c:pt idx="1393">
                  <c:v>2.4773934781472887E-2</c:v>
                </c:pt>
                <c:pt idx="1394">
                  <c:v>2.4765381476445105E-2</c:v>
                </c:pt>
                <c:pt idx="1395">
                  <c:v>2.475615050313814E-2</c:v>
                </c:pt>
                <c:pt idx="1396">
                  <c:v>2.474762064200231E-2</c:v>
                </c:pt>
                <c:pt idx="1397">
                  <c:v>2.4739102935450157E-2</c:v>
                </c:pt>
                <c:pt idx="1398">
                  <c:v>2.4730597383457363E-2</c:v>
                </c:pt>
                <c:pt idx="1399">
                  <c:v>2.4722103985999611E-2</c:v>
                </c:pt>
                <c:pt idx="1400">
                  <c:v>2.4714316957014731E-2</c:v>
                </c:pt>
                <c:pt idx="1401">
                  <c:v>2.4705848755302118E-2</c:v>
                </c:pt>
                <c:pt idx="1402">
                  <c:v>2.4697392711096493E-2</c:v>
                </c:pt>
                <c:pt idx="1403">
                  <c:v>2.4689181196670407E-2</c:v>
                </c:pt>
                <c:pt idx="1404">
                  <c:v>2.4680517095083405E-2</c:v>
                </c:pt>
                <c:pt idx="1405">
                  <c:v>2.4672097523221914E-2</c:v>
                </c:pt>
                <c:pt idx="1406">
                  <c:v>2.4663690108754438E-2</c:v>
                </c:pt>
                <c:pt idx="1407">
                  <c:v>2.465529485165396E-2</c:v>
                </c:pt>
                <c:pt idx="1408">
                  <c:v>2.4646210358677645E-2</c:v>
                </c:pt>
                <c:pt idx="1409">
                  <c:v>2.4637838505162844E-2</c:v>
                </c:pt>
                <c:pt idx="1410">
                  <c:v>2.4629478805899423E-2</c:v>
                </c:pt>
                <c:pt idx="1411">
                  <c:v>2.4621131260868477E-2</c:v>
                </c:pt>
                <c:pt idx="1412">
                  <c:v>2.4612795870042985E-2</c:v>
                </c:pt>
                <c:pt idx="1413">
                  <c:v>2.4605178612186255E-2</c:v>
                </c:pt>
                <c:pt idx="1414">
                  <c:v>2.459686845587623E-2</c:v>
                </c:pt>
                <c:pt idx="1415">
                  <c:v>2.4588570456709716E-2</c:v>
                </c:pt>
                <c:pt idx="1416">
                  <c:v>2.4580284614667058E-2</c:v>
                </c:pt>
                <c:pt idx="1417">
                  <c:v>2.4571301228130192E-2</c:v>
                </c:pt>
                <c:pt idx="1418">
                  <c:v>2.4563038762018746E-2</c:v>
                </c:pt>
                <c:pt idx="1419">
                  <c:v>2.4554788449937158E-2</c:v>
                </c:pt>
                <c:pt idx="1420">
                  <c:v>2.4546550291866514E-2</c:v>
                </c:pt>
                <c:pt idx="1421">
                  <c:v>2.4538324287777101E-2</c:v>
                </c:pt>
                <c:pt idx="1422">
                  <c:v>2.4530824860361778E-2</c:v>
                </c:pt>
                <c:pt idx="1423">
                  <c:v>2.4522624117385504E-2</c:v>
                </c:pt>
                <c:pt idx="1424">
                  <c:v>2.4514435531312051E-2</c:v>
                </c:pt>
                <c:pt idx="1425">
                  <c:v>2.4506259102114406E-2</c:v>
                </c:pt>
                <c:pt idx="1426">
                  <c:v>2.44980948297631E-2</c:v>
                </c:pt>
                <c:pt idx="1427">
                  <c:v>2.4489942714233572E-2</c:v>
                </c:pt>
                <c:pt idx="1428">
                  <c:v>2.448180275549881E-2</c:v>
                </c:pt>
                <c:pt idx="1429">
                  <c:v>2.4473674953534249E-2</c:v>
                </c:pt>
                <c:pt idx="1430">
                  <c:v>2.446435596349637E-2</c:v>
                </c:pt>
                <c:pt idx="1431">
                  <c:v>2.4456250847017247E-2</c:v>
                </c:pt>
                <c:pt idx="1432">
                  <c:v>2.4448157882270123E-2</c:v>
                </c:pt>
                <c:pt idx="1433">
                  <c:v>2.444007706923474E-2</c:v>
                </c:pt>
                <c:pt idx="1434">
                  <c:v>2.4432492235911263E-2</c:v>
                </c:pt>
                <c:pt idx="1435">
                  <c:v>2.4425163432359166E-2</c:v>
                </c:pt>
                <c:pt idx="1436">
                  <c:v>2.4417120727019771E-2</c:v>
                </c:pt>
                <c:pt idx="1437">
                  <c:v>2.440909017823446E-2</c:v>
                </c:pt>
                <c:pt idx="1438">
                  <c:v>2.4401071785978664E-2</c:v>
                </c:pt>
                <c:pt idx="1439">
                  <c:v>2.439233451737503E-2</c:v>
                </c:pt>
                <c:pt idx="1440">
                  <c:v>2.4384339434325535E-2</c:v>
                </c:pt>
                <c:pt idx="1441">
                  <c:v>2.4376356504776396E-2</c:v>
                </c:pt>
                <c:pt idx="1442">
                  <c:v>2.4368385728703295E-2</c:v>
                </c:pt>
                <c:pt idx="1443">
                  <c:v>2.436116217170433E-2</c:v>
                </c:pt>
                <c:pt idx="1444">
                  <c:v>2.4353216718065701E-2</c:v>
                </c:pt>
                <c:pt idx="1445">
                  <c:v>2.4345283420772398E-2</c:v>
                </c:pt>
                <c:pt idx="1446">
                  <c:v>2.4337362279799862E-2</c:v>
                </c:pt>
                <c:pt idx="1447">
                  <c:v>2.432871422465736E-2</c:v>
                </c:pt>
                <c:pt idx="1448">
                  <c:v>2.4320817854597387E-2</c:v>
                </c:pt>
                <c:pt idx="1449">
                  <c:v>2.4312937429990633E-2</c:v>
                </c:pt>
                <c:pt idx="1450">
                  <c:v>2.4305075364000915E-2</c:v>
                </c:pt>
                <c:pt idx="1451">
                  <c:v>2.4297234060382571E-2</c:v>
                </c:pt>
                <c:pt idx="1452">
                  <c:v>2.4290168930531861E-2</c:v>
                </c:pt>
                <c:pt idx="1453">
                  <c:v>2.4282375737804184E-2</c:v>
                </c:pt>
                <c:pt idx="1454">
                  <c:v>2.4274605045380752E-2</c:v>
                </c:pt>
                <c:pt idx="1455">
                  <c:v>2.4267111630815935E-2</c:v>
                </c:pt>
                <c:pt idx="1456">
                  <c:v>2.4259131161262434E-2</c:v>
                </c:pt>
                <c:pt idx="1457">
                  <c:v>2.4251427969471762E-2</c:v>
                </c:pt>
                <c:pt idx="1458">
                  <c:v>2.4243747277801139E-2</c:v>
                </c:pt>
                <c:pt idx="1459">
                  <c:v>2.4236089086198995E-2</c:v>
                </c:pt>
                <c:pt idx="1460">
                  <c:v>2.4227673297381663E-2</c:v>
                </c:pt>
                <c:pt idx="1461">
                  <c:v>2.4220056799456123E-2</c:v>
                </c:pt>
                <c:pt idx="1462">
                  <c:v>2.4212462796517453E-2</c:v>
                </c:pt>
                <c:pt idx="1463">
                  <c:v>2.4204891288533242E-2</c:v>
                </c:pt>
                <c:pt idx="1464">
                  <c:v>2.4197342275452154E-2</c:v>
                </c:pt>
                <c:pt idx="1465">
                  <c:v>2.4190612435462538E-2</c:v>
                </c:pt>
                <c:pt idx="1466">
                  <c:v>2.4183111743055256E-2</c:v>
                </c:pt>
                <c:pt idx="1467">
                  <c:v>2.4175633550348057E-2</c:v>
                </c:pt>
                <c:pt idx="1468">
                  <c:v>2.4168177857296736E-2</c:v>
                </c:pt>
                <c:pt idx="1469">
                  <c:v>2.4159934632226619E-2</c:v>
                </c:pt>
                <c:pt idx="1470">
                  <c:v>2.4152520587724102E-2</c:v>
                </c:pt>
                <c:pt idx="1471">
                  <c:v>2.4145129037841051E-2</c:v>
                </c:pt>
                <c:pt idx="1472">
                  <c:v>2.413775998253424E-2</c:v>
                </c:pt>
                <c:pt idx="1473">
                  <c:v>2.4130413421765844E-2</c:v>
                </c:pt>
                <c:pt idx="1474">
                  <c:v>2.4123916189225193E-2</c:v>
                </c:pt>
                <c:pt idx="1475">
                  <c:v>2.411661799250019E-2</c:v>
                </c:pt>
                <c:pt idx="1476">
                  <c:v>2.4109342295070033E-2</c:v>
                </c:pt>
                <c:pt idx="1477">
                  <c:v>2.4100775489922961E-2</c:v>
                </c:pt>
                <c:pt idx="1478">
                  <c:v>2.4093546874784308E-2</c:v>
                </c:pt>
                <c:pt idx="1479">
                  <c:v>2.4086340757176368E-2</c:v>
                </c:pt>
                <c:pt idx="1480">
                  <c:v>2.4079157137061151E-2</c:v>
                </c:pt>
                <c:pt idx="1481">
                  <c:v>2.4071996014398134E-2</c:v>
                </c:pt>
                <c:pt idx="1482">
                  <c:v>2.4064003293562664E-2</c:v>
                </c:pt>
                <c:pt idx="1483">
                  <c:v>2.4056883751549296E-2</c:v>
                </c:pt>
                <c:pt idx="1484">
                  <c:v>2.4049786702005617E-2</c:v>
                </c:pt>
                <c:pt idx="1485">
                  <c:v>2.4042712144900884E-2</c:v>
                </c:pt>
                <c:pt idx="1486">
                  <c:v>2.4035660080193175E-2</c:v>
                </c:pt>
                <c:pt idx="1487">
                  <c:v>2.4029501722494968E-2</c:v>
                </c:pt>
                <c:pt idx="1488">
                  <c:v>2.4022789876064259E-2</c:v>
                </c:pt>
                <c:pt idx="1489">
                  <c:v>2.401551693622675E-2</c:v>
                </c:pt>
                <c:pt idx="1490">
                  <c:v>2.4008558288723877E-2</c:v>
                </c:pt>
                <c:pt idx="1491">
                  <c:v>2.40019173826964E-2</c:v>
                </c:pt>
                <c:pt idx="1492">
                  <c:v>2.3994708484775459E-2</c:v>
                </c:pt>
                <c:pt idx="1493">
                  <c:v>2.3987817328246334E-2</c:v>
                </c:pt>
                <c:pt idx="1494">
                  <c:v>2.3981247376712169E-2</c:v>
                </c:pt>
                <c:pt idx="1495">
                  <c:v>2.3974102505883235E-2</c:v>
                </c:pt>
                <c:pt idx="1496">
                  <c:v>2.3967278839965682E-2</c:v>
                </c:pt>
                <c:pt idx="1497">
                  <c:v>2.3960477670836762E-2</c:v>
                </c:pt>
                <c:pt idx="1498">
                  <c:v>2.3953698998458485E-2</c:v>
                </c:pt>
                <c:pt idx="1499">
                  <c:v>2.3946942822787795E-2</c:v>
                </c:pt>
                <c:pt idx="1500">
                  <c:v>2.3940209143786702E-2</c:v>
                </c:pt>
                <c:pt idx="1501">
                  <c:v>2.3933497961414682E-2</c:v>
                </c:pt>
                <c:pt idx="1502">
                  <c:v>2.3926809275633745E-2</c:v>
                </c:pt>
                <c:pt idx="1503">
                  <c:v>2.3920143086400836E-2</c:v>
                </c:pt>
                <c:pt idx="1504">
                  <c:v>2.3913499393680496E-2</c:v>
                </c:pt>
                <c:pt idx="1505">
                  <c:v>2.3906878197432202E-2</c:v>
                </c:pt>
                <c:pt idx="1506">
                  <c:v>2.3900279497615431E-2</c:v>
                </c:pt>
                <c:pt idx="1507">
                  <c:v>2.3894017177562465E-2</c:v>
                </c:pt>
                <c:pt idx="1508">
                  <c:v>2.3886205158326776E-2</c:v>
                </c:pt>
                <c:pt idx="1509">
                  <c:v>2.3880618376374355E-2</c:v>
                </c:pt>
                <c:pt idx="1510">
                  <c:v>2.387410966190124E-2</c:v>
                </c:pt>
                <c:pt idx="1511">
                  <c:v>2.386762344366463E-2</c:v>
                </c:pt>
                <c:pt idx="1512">
                  <c:v>2.3861159721634134E-2</c:v>
                </c:pt>
                <c:pt idx="1513">
                  <c:v>2.385471849576163E-2</c:v>
                </c:pt>
                <c:pt idx="1514">
                  <c:v>2.3848299766014193E-2</c:v>
                </c:pt>
                <c:pt idx="1515">
                  <c:v>2.3841903532353832E-2</c:v>
                </c:pt>
                <c:pt idx="1516">
                  <c:v>2.383552979474509E-2</c:v>
                </c:pt>
                <c:pt idx="1517">
                  <c:v>2.3829178553144911E-2</c:v>
                </c:pt>
                <c:pt idx="1518">
                  <c:v>2.3822849807517837E-2</c:v>
                </c:pt>
                <c:pt idx="1519">
                  <c:v>2.3816543557830944E-2</c:v>
                </c:pt>
                <c:pt idx="1520">
                  <c:v>2.3810259804041174E-2</c:v>
                </c:pt>
                <c:pt idx="1521">
                  <c:v>2.3803007741157962E-2</c:v>
                </c:pt>
                <c:pt idx="1522">
                  <c:v>2.3797759784011177E-2</c:v>
                </c:pt>
                <c:pt idx="1523">
                  <c:v>2.3791543517697501E-2</c:v>
                </c:pt>
                <c:pt idx="1524">
                  <c:v>2.3785349747134053E-2</c:v>
                </c:pt>
                <c:pt idx="1525">
                  <c:v>2.3779178472290441E-2</c:v>
                </c:pt>
                <c:pt idx="1526">
                  <c:v>2.3773029693121076E-2</c:v>
                </c:pt>
                <c:pt idx="1527">
                  <c:v>2.3766903409595565E-2</c:v>
                </c:pt>
                <c:pt idx="1528">
                  <c:v>2.3760799621673385E-2</c:v>
                </c:pt>
                <c:pt idx="1529">
                  <c:v>2.3750912668626892E-2</c:v>
                </c:pt>
                <c:pt idx="1530">
                  <c:v>2.3744865512626431E-2</c:v>
                </c:pt>
                <c:pt idx="1531">
                  <c:v>2.3738840850545388E-2</c:v>
                </c:pt>
                <c:pt idx="1532">
                  <c:v>2.3732838682352386E-2</c:v>
                </c:pt>
                <c:pt idx="1533">
                  <c:v>2.3726859008005596E-2</c:v>
                </c:pt>
                <c:pt idx="1534">
                  <c:v>2.3719862152812337E-2</c:v>
                </c:pt>
                <c:pt idx="1535">
                  <c:v>2.3713923802618178E-2</c:v>
                </c:pt>
                <c:pt idx="1536">
                  <c:v>2.3708007941510723E-2</c:v>
                </c:pt>
                <c:pt idx="1537">
                  <c:v>2.370211456946103E-2</c:v>
                </c:pt>
                <c:pt idx="1538">
                  <c:v>2.3697298042843252E-2</c:v>
                </c:pt>
                <c:pt idx="1539">
                  <c:v>2.369145333088615E-2</c:v>
                </c:pt>
                <c:pt idx="1540">
                  <c:v>2.3685631112539962E-2</c:v>
                </c:pt>
                <c:pt idx="1541">
                  <c:v>2.3679831387778547E-2</c:v>
                </c:pt>
                <c:pt idx="1542">
                  <c:v>2.3674054156565306E-2</c:v>
                </c:pt>
                <c:pt idx="1543">
                  <c:v>2.3667121235800986E-2</c:v>
                </c:pt>
                <c:pt idx="1544">
                  <c:v>2.3661390969420919E-2</c:v>
                </c:pt>
                <c:pt idx="1545">
                  <c:v>2.3655683194939863E-2</c:v>
                </c:pt>
                <c:pt idx="1546">
                  <c:v>2.36499979123308E-2</c:v>
                </c:pt>
                <c:pt idx="1547">
                  <c:v>2.3644697986740102E-2</c:v>
                </c:pt>
                <c:pt idx="1548">
                  <c:v>2.3639058929451243E-2</c:v>
                </c:pt>
                <c:pt idx="1549">
                  <c:v>2.3633442365477871E-2</c:v>
                </c:pt>
                <c:pt idx="1550">
                  <c:v>2.3627848294786001E-2</c:v>
                </c:pt>
                <c:pt idx="1551">
                  <c:v>2.3621908876214553E-2</c:v>
                </c:pt>
                <c:pt idx="1552">
                  <c:v>2.3616358544153969E-2</c:v>
                </c:pt>
                <c:pt idx="1553">
                  <c:v>2.3610830703749253E-2</c:v>
                </c:pt>
                <c:pt idx="1554">
                  <c:v>2.360532535496529E-2</c:v>
                </c:pt>
                <c:pt idx="1555">
                  <c:v>2.360021533943546E-2</c:v>
                </c:pt>
                <c:pt idx="1556">
                  <c:v>2.3594756227771164E-2</c:v>
                </c:pt>
                <c:pt idx="1557">
                  <c:v>2.3589319609160917E-2</c:v>
                </c:pt>
                <c:pt idx="1558">
                  <c:v>2.3583905483581195E-2</c:v>
                </c:pt>
                <c:pt idx="1559">
                  <c:v>2.3578513851005845E-2</c:v>
                </c:pt>
                <c:pt idx="1560">
                  <c:v>2.3573144711395658E-2</c:v>
                </c:pt>
                <c:pt idx="1561">
                  <c:v>2.3567798064716643E-2</c:v>
                </c:pt>
                <c:pt idx="1562">
                  <c:v>2.3562473910950503E-2</c:v>
                </c:pt>
                <c:pt idx="1563">
                  <c:v>2.3557172250058017E-2</c:v>
                </c:pt>
                <c:pt idx="1564">
                  <c:v>2.3551508899586054E-2</c:v>
                </c:pt>
                <c:pt idx="1565">
                  <c:v>2.3546250956636615E-2</c:v>
                </c:pt>
                <c:pt idx="1566">
                  <c:v>2.3541015504954022E-2</c:v>
                </c:pt>
                <c:pt idx="1567">
                  <c:v>2.3535802544503159E-2</c:v>
                </c:pt>
                <c:pt idx="1568">
                  <c:v>2.3530612075257012E-2</c:v>
                </c:pt>
                <c:pt idx="1569">
                  <c:v>2.352583463341329E-2</c:v>
                </c:pt>
                <c:pt idx="1570">
                  <c:v>2.3520690421815482E-2</c:v>
                </c:pt>
                <c:pt idx="1571">
                  <c:v>2.3515568702848193E-2</c:v>
                </c:pt>
                <c:pt idx="1572">
                  <c:v>2.3510469476493122E-2</c:v>
                </c:pt>
                <c:pt idx="1573">
                  <c:v>2.3504997096105505E-2</c:v>
                </c:pt>
                <c:pt idx="1574">
                  <c:v>2.3499941573493298E-2</c:v>
                </c:pt>
                <c:pt idx="1575">
                  <c:v>2.3494908541883186E-2</c:v>
                </c:pt>
                <c:pt idx="1576">
                  <c:v>2.3489898001250863E-2</c:v>
                </c:pt>
                <c:pt idx="1577">
                  <c:v>2.3486513915609523E-2</c:v>
                </c:pt>
                <c:pt idx="1578">
                  <c:v>2.3480346461491133E-2</c:v>
                </c:pt>
                <c:pt idx="1579">
                  <c:v>2.3475404682579748E-2</c:v>
                </c:pt>
                <c:pt idx="1580">
                  <c:v>2.3470485396047895E-2</c:v>
                </c:pt>
                <c:pt idx="1581">
                  <c:v>2.3465588601861594E-2</c:v>
                </c:pt>
                <c:pt idx="1582">
                  <c:v>2.3460714299999925E-2</c:v>
                </c:pt>
                <c:pt idx="1583">
                  <c:v>2.3455862490434132E-2</c:v>
                </c:pt>
                <c:pt idx="1584">
                  <c:v>2.3451033173130225E-2</c:v>
                </c:pt>
                <c:pt idx="1585">
                  <c:v>2.3446226348069907E-2</c:v>
                </c:pt>
                <c:pt idx="1586">
                  <c:v>2.344020517244888E-2</c:v>
                </c:pt>
                <c:pt idx="1587">
                  <c:v>2.3435439429366409E-2</c:v>
                </c:pt>
                <c:pt idx="1588">
                  <c:v>2.3430696173932071E-2</c:v>
                </c:pt>
                <c:pt idx="1589">
                  <c:v>2.342597540612271E-2</c:v>
                </c:pt>
                <c:pt idx="1590">
                  <c:v>2.3422529605378984E-2</c:v>
                </c:pt>
                <c:pt idx="1591">
                  <c:v>2.3417857733173647E-2</c:v>
                </c:pt>
                <c:pt idx="1592">
                  <c:v>2.3413208353018435E-2</c:v>
                </c:pt>
                <c:pt idx="1593">
                  <c:v>2.3410269138723017E-2</c:v>
                </c:pt>
                <c:pt idx="1594">
                  <c:v>2.3403977068748576E-2</c:v>
                </c:pt>
                <c:pt idx="1595">
                  <c:v>2.3398970979087795E-2</c:v>
                </c:pt>
                <c:pt idx="1596">
                  <c:v>2.3394410252373026E-2</c:v>
                </c:pt>
                <c:pt idx="1597">
                  <c:v>2.3389872016076823E-2</c:v>
                </c:pt>
                <c:pt idx="1598">
                  <c:v>2.3385356270182976E-2</c:v>
                </c:pt>
                <c:pt idx="1599">
                  <c:v>2.3381292467094833E-2</c:v>
                </c:pt>
                <c:pt idx="1600">
                  <c:v>2.3376823022383728E-2</c:v>
                </c:pt>
                <c:pt idx="1601">
                  <c:v>2.3372376069487451E-2</c:v>
                </c:pt>
                <c:pt idx="1602">
                  <c:v>2.3367951608379855E-2</c:v>
                </c:pt>
                <c:pt idx="1603">
                  <c:v>2.3363114895787317E-2</c:v>
                </c:pt>
                <c:pt idx="1604">
                  <c:v>2.3358734091756483E-2</c:v>
                </c:pt>
                <c:pt idx="1605">
                  <c:v>2.3354375777949708E-2</c:v>
                </c:pt>
                <c:pt idx="1606">
                  <c:v>2.3350039954339968E-2</c:v>
                </c:pt>
                <c:pt idx="1607">
                  <c:v>2.3345726620911056E-2</c:v>
                </c:pt>
                <c:pt idx="1608">
                  <c:v>2.3341877167903136E-2</c:v>
                </c:pt>
                <c:pt idx="1609">
                  <c:v>2.3337610148618272E-2</c:v>
                </c:pt>
                <c:pt idx="1610">
                  <c:v>2.3333365620920785E-2</c:v>
                </c:pt>
                <c:pt idx="1611">
                  <c:v>2.3329143584789755E-2</c:v>
                </c:pt>
                <c:pt idx="1612">
                  <c:v>2.3324944040201655E-2</c:v>
                </c:pt>
                <c:pt idx="1613">
                  <c:v>2.3320766987130339E-2</c:v>
                </c:pt>
                <c:pt idx="1614">
                  <c:v>2.3316612425554894E-2</c:v>
                </c:pt>
                <c:pt idx="1615">
                  <c:v>2.3312480355446558E-2</c:v>
                </c:pt>
                <c:pt idx="1616">
                  <c:v>2.3307918674095318E-2</c:v>
                </c:pt>
                <c:pt idx="1617">
                  <c:v>2.3303830241137434E-2</c:v>
                </c:pt>
                <c:pt idx="1618">
                  <c:v>2.329976429810373E-2</c:v>
                </c:pt>
                <c:pt idx="1619">
                  <c:v>2.3295720844969892E-2</c:v>
                </c:pt>
                <c:pt idx="1620">
                  <c:v>2.329169988170891E-2</c:v>
                </c:pt>
                <c:pt idx="1621">
                  <c:v>2.3288160254356219E-2</c:v>
                </c:pt>
                <c:pt idx="1622">
                  <c:v>2.3284185623882368E-2</c:v>
                </c:pt>
                <c:pt idx="1623">
                  <c:v>2.3280233484695236E-2</c:v>
                </c:pt>
                <c:pt idx="1624">
                  <c:v>2.327630383676868E-2</c:v>
                </c:pt>
                <c:pt idx="1625">
                  <c:v>2.3271932412778178E-2</c:v>
                </c:pt>
                <c:pt idx="1626">
                  <c:v>2.3268046388313961E-2</c:v>
                </c:pt>
                <c:pt idx="1627">
                  <c:v>2.3264182853571312E-2</c:v>
                </c:pt>
                <c:pt idx="1628">
                  <c:v>2.3260341808528616E-2</c:v>
                </c:pt>
                <c:pt idx="1629">
                  <c:v>2.3256992965283718E-2</c:v>
                </c:pt>
                <c:pt idx="1630">
                  <c:v>2.325319826446309E-2</c:v>
                </c:pt>
                <c:pt idx="1631">
                  <c:v>2.324942605474617E-2</c:v>
                </c:pt>
                <c:pt idx="1632">
                  <c:v>2.3245676336119889E-2</c:v>
                </c:pt>
                <c:pt idx="1633">
                  <c:v>2.3242369688178201E-2</c:v>
                </c:pt>
                <c:pt idx="1634">
                  <c:v>2.3238670907163566E-2</c:v>
                </c:pt>
                <c:pt idx="1635">
                  <c:v>2.3234994620102093E-2</c:v>
                </c:pt>
                <c:pt idx="1636">
                  <c:v>2.3231340826971682E-2</c:v>
                </c:pt>
                <c:pt idx="1637">
                  <c:v>2.3227709527740406E-2</c:v>
                </c:pt>
                <c:pt idx="1638">
                  <c:v>2.3221689494089853E-2</c:v>
                </c:pt>
                <c:pt idx="1639">
                  <c:v>2.3218096291183526E-2</c:v>
                </c:pt>
                <c:pt idx="1640">
                  <c:v>2.3214525574805158E-2</c:v>
                </c:pt>
                <c:pt idx="1641">
                  <c:v>2.3210977344934481E-2</c:v>
                </c:pt>
                <c:pt idx="1642">
                  <c:v>2.3209890439437397E-2</c:v>
                </c:pt>
                <c:pt idx="1643">
                  <c:v>2.3206883713114999E-2</c:v>
                </c:pt>
                <c:pt idx="1644">
                  <c:v>2.3202920260695942E-2</c:v>
                </c:pt>
                <c:pt idx="1645">
                  <c:v>2.3199468911935688E-2</c:v>
                </c:pt>
                <c:pt idx="1646">
                  <c:v>2.3194559658437457E-2</c:v>
                </c:pt>
                <c:pt idx="1647">
                  <c:v>2.3191149126586302E-2</c:v>
                </c:pt>
                <c:pt idx="1648">
                  <c:v>2.318776108403257E-2</c:v>
                </c:pt>
                <c:pt idx="1649">
                  <c:v>2.3184395530760054E-2</c:v>
                </c:pt>
                <c:pt idx="1650">
                  <c:v>2.3181052466749841E-2</c:v>
                </c:pt>
                <c:pt idx="1651">
                  <c:v>2.3179233186616688E-2</c:v>
                </c:pt>
                <c:pt idx="1652">
                  <c:v>2.3175939293409106E-2</c:v>
                </c:pt>
                <c:pt idx="1653">
                  <c:v>2.3172667893774014E-2</c:v>
                </c:pt>
                <c:pt idx="1654">
                  <c:v>2.3169418987686857E-2</c:v>
                </c:pt>
                <c:pt idx="1655">
                  <c:v>2.316467448493905E-2</c:v>
                </c:pt>
                <c:pt idx="1656">
                  <c:v>2.3161466356102833E-2</c:v>
                </c:pt>
                <c:pt idx="1657">
                  <c:v>2.315828071639655E-2</c:v>
                </c:pt>
                <c:pt idx="1658">
                  <c:v>2.3155117565809385E-2</c:v>
                </c:pt>
                <c:pt idx="1659">
                  <c:v>2.3151976904317029E-2</c:v>
                </c:pt>
                <c:pt idx="1660">
                  <c:v>2.3150397914599719E-2</c:v>
                </c:pt>
                <c:pt idx="1661">
                  <c:v>2.3147306462812697E-2</c:v>
                </c:pt>
                <c:pt idx="1662">
                  <c:v>2.3144237504418883E-2</c:v>
                </c:pt>
                <c:pt idx="1663">
                  <c:v>2.3141708649512226E-2</c:v>
                </c:pt>
                <c:pt idx="1664">
                  <c:v>2.3138167067742119E-2</c:v>
                </c:pt>
                <c:pt idx="1665">
                  <c:v>2.313516558942233E-2</c:v>
                </c:pt>
                <c:pt idx="1666">
                  <c:v>2.3132186604422067E-2</c:v>
                </c:pt>
                <c:pt idx="1667">
                  <c:v>2.31292301127266E-2</c:v>
                </c:pt>
                <c:pt idx="1668">
                  <c:v>2.3124722957480397E-2</c:v>
                </c:pt>
                <c:pt idx="1669">
                  <c:v>2.3121807186031112E-2</c:v>
                </c:pt>
                <c:pt idx="1670">
                  <c:v>2.3118913903498333E-2</c:v>
                </c:pt>
                <c:pt idx="1671">
                  <c:v>2.3116043109863149E-2</c:v>
                </c:pt>
                <c:pt idx="1672">
                  <c:v>2.3113194805109354E-2</c:v>
                </c:pt>
                <c:pt idx="1673">
                  <c:v>2.3111963520908246E-2</c:v>
                </c:pt>
                <c:pt idx="1674">
                  <c:v>2.3109164481835504E-2</c:v>
                </c:pt>
                <c:pt idx="1675">
                  <c:v>2.3106387935925111E-2</c:v>
                </c:pt>
                <c:pt idx="1676">
                  <c:v>2.3103633883159874E-2</c:v>
                </c:pt>
                <c:pt idx="1677">
                  <c:v>2.3099290614018164E-2</c:v>
                </c:pt>
                <c:pt idx="1678">
                  <c:v>2.3096577242228505E-2</c:v>
                </c:pt>
                <c:pt idx="1679">
                  <c:v>2.3093886359212168E-2</c:v>
                </c:pt>
                <c:pt idx="1680">
                  <c:v>2.3091217964952948E-2</c:v>
                </c:pt>
                <c:pt idx="1681">
                  <c:v>2.3088572059442741E-2</c:v>
                </c:pt>
                <c:pt idx="1682">
                  <c:v>2.3087581921703165E-2</c:v>
                </c:pt>
                <c:pt idx="1683">
                  <c:v>2.3084985320494772E-2</c:v>
                </c:pt>
                <c:pt idx="1684">
                  <c:v>2.3082411212306284E-2</c:v>
                </c:pt>
                <c:pt idx="1685">
                  <c:v>2.3079859597115598E-2</c:v>
                </c:pt>
                <c:pt idx="1686">
                  <c:v>2.3077330474910434E-2</c:v>
                </c:pt>
                <c:pt idx="1687">
                  <c:v>2.3074823845671142E-2</c:v>
                </c:pt>
                <c:pt idx="1688">
                  <c:v>2.3072339709390356E-2</c:v>
                </c:pt>
                <c:pt idx="1689">
                  <c:v>2.306987806604106E-2</c:v>
                </c:pt>
                <c:pt idx="1690">
                  <c:v>2.3065215219794481E-2</c:v>
                </c:pt>
                <c:pt idx="1691">
                  <c:v>2.3062792747548577E-2</c:v>
                </c:pt>
                <c:pt idx="1692">
                  <c:v>2.306039276245964E-2</c:v>
                </c:pt>
                <c:pt idx="1693">
                  <c:v>2.305801526451369E-2</c:v>
                </c:pt>
                <c:pt idx="1694">
                  <c:v>2.3055660253696757E-2</c:v>
                </c:pt>
                <c:pt idx="1695">
                  <c:v>2.3055580556848393E-2</c:v>
                </c:pt>
                <c:pt idx="1696">
                  <c:v>2.3053276363660963E-2</c:v>
                </c:pt>
                <c:pt idx="1697">
                  <c:v>2.3050994663294504E-2</c:v>
                </c:pt>
                <c:pt idx="1698">
                  <c:v>2.3048735455739194E-2</c:v>
                </c:pt>
                <c:pt idx="1699">
                  <c:v>2.3044791319398517E-2</c:v>
                </c:pt>
                <c:pt idx="1700">
                  <c:v>2.304257269738556E-2</c:v>
                </c:pt>
                <c:pt idx="1701">
                  <c:v>2.3040376563846054E-2</c:v>
                </c:pt>
                <c:pt idx="1702">
                  <c:v>2.3038202918777305E-2</c:v>
                </c:pt>
                <c:pt idx="1703">
                  <c:v>2.303777680960431E-2</c:v>
                </c:pt>
                <c:pt idx="1704">
                  <c:v>2.3035652558613815E-2</c:v>
                </c:pt>
                <c:pt idx="1705">
                  <c:v>2.3033550800336228E-2</c:v>
                </c:pt>
                <c:pt idx="1706">
                  <c:v>2.3031471534766642E-2</c:v>
                </c:pt>
                <c:pt idx="1707">
                  <c:v>2.3027671668610788E-2</c:v>
                </c:pt>
                <c:pt idx="1708">
                  <c:v>2.3025625999012554E-2</c:v>
                </c:pt>
                <c:pt idx="1709">
                  <c:v>2.3023585065113299E-2</c:v>
                </c:pt>
                <c:pt idx="1710">
                  <c:v>2.3021537569755779E-2</c:v>
                </c:pt>
                <c:pt idx="1711">
                  <c:v>2.3019472259699025E-2</c:v>
                </c:pt>
                <c:pt idx="1712">
                  <c:v>2.3019102131064596E-2</c:v>
                </c:pt>
                <c:pt idx="1713">
                  <c:v>2.3016979694105988E-2</c:v>
                </c:pt>
                <c:pt idx="1714">
                  <c:v>2.3014831324307192E-2</c:v>
                </c:pt>
                <c:pt idx="1715">
                  <c:v>2.3013224202551356E-2</c:v>
                </c:pt>
                <c:pt idx="1716">
                  <c:v>2.3010456786272553E-2</c:v>
                </c:pt>
                <c:pt idx="1717">
                  <c:v>2.3008230618063719E-2</c:v>
                </c:pt>
                <c:pt idx="1718">
                  <c:v>2.3005978517076104E-2</c:v>
                </c:pt>
                <c:pt idx="1719">
                  <c:v>2.3003700483336713E-2</c:v>
                </c:pt>
                <c:pt idx="1720">
                  <c:v>2.299972388625271E-2</c:v>
                </c:pt>
                <c:pt idx="1721">
                  <c:v>2.2997399982965166E-2</c:v>
                </c:pt>
                <c:pt idx="1722">
                  <c:v>2.2995050151816132E-2</c:v>
                </c:pt>
                <c:pt idx="1723">
                  <c:v>2.2992674392816419E-2</c:v>
                </c:pt>
                <c:pt idx="1724">
                  <c:v>2.2990272705987636E-2</c:v>
                </c:pt>
                <c:pt idx="1725">
                  <c:v>2.2989487693849977E-2</c:v>
                </c:pt>
                <c:pt idx="1726">
                  <c:v>2.2987028131253424E-2</c:v>
                </c:pt>
                <c:pt idx="1727">
                  <c:v>2.2984542636032806E-2</c:v>
                </c:pt>
                <c:pt idx="1728">
                  <c:v>2.2982031208200412E-2</c:v>
                </c:pt>
                <c:pt idx="1729">
                  <c:v>2.2977875354907473E-2</c:v>
                </c:pt>
                <c:pt idx="1730">
                  <c:v>2.2975318101417657E-2</c:v>
                </c:pt>
                <c:pt idx="1731">
                  <c:v>2.2972734920206832E-2</c:v>
                </c:pt>
                <c:pt idx="1732">
                  <c:v>2.297012581128851E-2</c:v>
                </c:pt>
                <c:pt idx="1733">
                  <c:v>2.2967490774686999E-2</c:v>
                </c:pt>
                <c:pt idx="1734">
                  <c:v>2.2966418057456417E-2</c:v>
                </c:pt>
                <c:pt idx="1735">
                  <c:v>2.2963725101874489E-2</c:v>
                </c:pt>
                <c:pt idx="1736">
                  <c:v>2.2961006213828135E-2</c:v>
                </c:pt>
                <c:pt idx="1737">
                  <c:v>2.2957344272441955E-2</c:v>
                </c:pt>
                <c:pt idx="1738">
                  <c:v>2.2954571841412794E-2</c:v>
                </c:pt>
                <c:pt idx="1739">
                  <c:v>2.29517734795881E-2</c:v>
                </c:pt>
                <c:pt idx="1740">
                  <c:v>2.2948949186988137E-2</c:v>
                </c:pt>
                <c:pt idx="1741">
                  <c:v>2.2946098963630632E-2</c:v>
                </c:pt>
                <c:pt idx="1742">
                  <c:v>2.2941170134086353E-2</c:v>
                </c:pt>
                <c:pt idx="1743">
                  <c:v>2.2938276185022595E-2</c:v>
                </c:pt>
                <c:pt idx="1744">
                  <c:v>2.2935356311670523E-2</c:v>
                </c:pt>
                <c:pt idx="1745">
                  <c:v>2.2932410514059087E-2</c:v>
                </c:pt>
                <c:pt idx="1746">
                  <c:v>2.2929944075503288E-2</c:v>
                </c:pt>
                <c:pt idx="1747">
                  <c:v>2.292845307870682E-2</c:v>
                </c:pt>
                <c:pt idx="1748">
                  <c:v>2.2925421340608786E-2</c:v>
                </c:pt>
                <c:pt idx="1749">
                  <c:v>2.2922862134633952E-2</c:v>
                </c:pt>
                <c:pt idx="1750">
                  <c:v>2.2919280072641567E-2</c:v>
                </c:pt>
                <c:pt idx="1751">
                  <c:v>2.2916664912444023E-2</c:v>
                </c:pt>
                <c:pt idx="1752">
                  <c:v>2.2913035082457178E-2</c:v>
                </c:pt>
                <c:pt idx="1753">
                  <c:v>2.2909873691587049E-2</c:v>
                </c:pt>
                <c:pt idx="1754">
                  <c:v>2.2907174588220301E-2</c:v>
                </c:pt>
                <c:pt idx="1755">
                  <c:v>2.290347311839476E-2</c:v>
                </c:pt>
                <c:pt idx="1756">
                  <c:v>2.2900233936118189E-2</c:v>
                </c:pt>
                <c:pt idx="1757">
                  <c:v>2.2896968823418393E-2</c:v>
                </c:pt>
                <c:pt idx="1758">
                  <c:v>2.28936777803131E-2</c:v>
                </c:pt>
                <c:pt idx="1759">
                  <c:v>2.2888925948381978E-2</c:v>
                </c:pt>
                <c:pt idx="1760">
                  <c:v>2.2887017902984801E-2</c:v>
                </c:pt>
                <c:pt idx="1761">
                  <c:v>2.288364906880485E-2</c:v>
                </c:pt>
                <c:pt idx="1762">
                  <c:v>2.2880254304318177E-2</c:v>
                </c:pt>
                <c:pt idx="1763">
                  <c:v>2.2876833609537447E-2</c:v>
                </c:pt>
                <c:pt idx="1764">
                  <c:v>2.2873386984490519E-2</c:v>
                </c:pt>
                <c:pt idx="1765">
                  <c:v>2.2869914429207786E-2</c:v>
                </c:pt>
                <c:pt idx="1766">
                  <c:v>2.2866415943701909E-2</c:v>
                </c:pt>
                <c:pt idx="1767">
                  <c:v>2.2863352923182433E-2</c:v>
                </c:pt>
                <c:pt idx="1768">
                  <c:v>2.2859341182129636E-2</c:v>
                </c:pt>
                <c:pt idx="1769">
                  <c:v>2.2855764906113893E-2</c:v>
                </c:pt>
                <c:pt idx="1770">
                  <c:v>2.2852162699973783E-2</c:v>
                </c:pt>
                <c:pt idx="1771">
                  <c:v>2.2848534563734632E-2</c:v>
                </c:pt>
                <c:pt idx="1772">
                  <c:v>2.2844880497424301E-2</c:v>
                </c:pt>
                <c:pt idx="1773">
                  <c:v>2.2841200501065584E-2</c:v>
                </c:pt>
                <c:pt idx="1774">
                  <c:v>2.283749457468634E-2</c:v>
                </c:pt>
                <c:pt idx="1775">
                  <c:v>2.2833762718306831E-2</c:v>
                </c:pt>
                <c:pt idx="1776">
                  <c:v>2.2830004931952384E-2</c:v>
                </c:pt>
                <c:pt idx="1777">
                  <c:v>2.2826221215655924E-2</c:v>
                </c:pt>
                <c:pt idx="1778">
                  <c:v>2.282241156943518E-2</c:v>
                </c:pt>
                <c:pt idx="1779">
                  <c:v>2.2818575993320545E-2</c:v>
                </c:pt>
                <c:pt idx="1780">
                  <c:v>2.2814714487334811E-2</c:v>
                </c:pt>
                <c:pt idx="1781">
                  <c:v>2.2809529333631173E-2</c:v>
                </c:pt>
                <c:pt idx="1782">
                  <c:v>2.2806913685864023E-2</c:v>
                </c:pt>
                <c:pt idx="1783">
                  <c:v>2.2802974390429623E-2</c:v>
                </c:pt>
                <c:pt idx="1784">
                  <c:v>2.2799009165235563E-2</c:v>
                </c:pt>
                <c:pt idx="1785">
                  <c:v>2.2795018010304639E-2</c:v>
                </c:pt>
                <c:pt idx="1786">
                  <c:v>2.2791000925662178E-2</c:v>
                </c:pt>
                <c:pt idx="1787">
                  <c:v>2.2786957911338571E-2</c:v>
                </c:pt>
                <c:pt idx="1788">
                  <c:v>2.2782888967361678E-2</c:v>
                </c:pt>
                <c:pt idx="1789">
                  <c:v>2.2777791719843545E-2</c:v>
                </c:pt>
                <c:pt idx="1790">
                  <c:v>2.2773669321526465E-2</c:v>
                </c:pt>
                <c:pt idx="1791">
                  <c:v>2.2769520995207418E-2</c:v>
                </c:pt>
                <c:pt idx="1792">
                  <c:v>2.2765346740915158E-2</c:v>
                </c:pt>
                <c:pt idx="1793">
                  <c:v>2.2761146558681066E-2</c:v>
                </c:pt>
                <c:pt idx="1794">
                  <c:v>2.2755705197485977E-2</c:v>
                </c:pt>
                <c:pt idx="1795">
                  <c:v>2.2751459508806027E-2</c:v>
                </c:pt>
                <c:pt idx="1796">
                  <c:v>2.2747187896960831E-2</c:v>
                </c:pt>
                <c:pt idx="1797">
                  <c:v>2.274289036197066E-2</c:v>
                </c:pt>
                <c:pt idx="1798">
                  <c:v>2.2739756729321613E-2</c:v>
                </c:pt>
                <c:pt idx="1799">
                  <c:v>2.273579509379127E-2</c:v>
                </c:pt>
                <c:pt idx="1800">
                  <c:v>2.273101930295858E-2</c:v>
                </c:pt>
                <c:pt idx="1801">
                  <c:v>2.2726611698183262E-2</c:v>
                </c:pt>
                <c:pt idx="1802">
                  <c:v>2.2722178165717092E-2</c:v>
                </c:pt>
                <c:pt idx="1803">
                  <c:v>2.2714774226600731E-2</c:v>
                </c:pt>
                <c:pt idx="1804">
                  <c:v>2.271027615468546E-2</c:v>
                </c:pt>
                <c:pt idx="1805">
                  <c:v>2.2705752156745751E-2</c:v>
                </c:pt>
                <c:pt idx="1806">
                  <c:v>2.2701202232805917E-2</c:v>
                </c:pt>
                <c:pt idx="1807">
                  <c:v>2.2697002422195689E-2</c:v>
                </c:pt>
                <c:pt idx="1808">
                  <c:v>2.2692398508515111E-2</c:v>
                </c:pt>
                <c:pt idx="1809">
                  <c:v>2.2687768667365903E-2</c:v>
                </c:pt>
                <c:pt idx="1810">
                  <c:v>2.2683112898792511E-2</c:v>
                </c:pt>
                <c:pt idx="1811">
                  <c:v>2.2678063724107154E-2</c:v>
                </c:pt>
                <c:pt idx="1812">
                  <c:v>2.267335824477712E-2</c:v>
                </c:pt>
                <c:pt idx="1813">
                  <c:v>2.2668626839654982E-2</c:v>
                </c:pt>
                <c:pt idx="1814">
                  <c:v>2.2663869508765054E-2</c:v>
                </c:pt>
                <c:pt idx="1815">
                  <c:v>2.2659445145503936E-2</c:v>
                </c:pt>
                <c:pt idx="1816">
                  <c:v>2.2654633812981505E-2</c:v>
                </c:pt>
                <c:pt idx="1817">
                  <c:v>2.2649796553244044E-2</c:v>
                </c:pt>
                <c:pt idx="1818">
                  <c:v>2.2644933366328147E-2</c:v>
                </c:pt>
                <c:pt idx="1819">
                  <c:v>2.264004425226258E-2</c:v>
                </c:pt>
                <c:pt idx="1820">
                  <c:v>2.2635129211078707E-2</c:v>
                </c:pt>
                <c:pt idx="1821">
                  <c:v>2.2630188242810521E-2</c:v>
                </c:pt>
                <c:pt idx="1822">
                  <c:v>2.262522134748678E-2</c:v>
                </c:pt>
                <c:pt idx="1823">
                  <c:v>2.2620228525141468E-2</c:v>
                </c:pt>
                <c:pt idx="1824">
                  <c:v>2.2614870289647704E-2</c:v>
                </c:pt>
                <c:pt idx="1825">
                  <c:v>2.2609827777397656E-2</c:v>
                </c:pt>
                <c:pt idx="1826">
                  <c:v>2.2604759339760732E-2</c:v>
                </c:pt>
                <c:pt idx="1827">
                  <c:v>2.2599664976769351E-2</c:v>
                </c:pt>
                <c:pt idx="1828">
                  <c:v>2.2594875509288768E-2</c:v>
                </c:pt>
                <c:pt idx="1829">
                  <c:v>2.2589727125519932E-2</c:v>
                </c:pt>
                <c:pt idx="1830">
                  <c:v>2.258455281497266E-2</c:v>
                </c:pt>
                <c:pt idx="1831">
                  <c:v>2.2579352577670492E-2</c:v>
                </c:pt>
                <c:pt idx="1832">
                  <c:v>2.2574126413647408E-2</c:v>
                </c:pt>
                <c:pt idx="1833">
                  <c:v>2.2568554368160521E-2</c:v>
                </c:pt>
                <c:pt idx="1834">
                  <c:v>2.256327852859567E-2</c:v>
                </c:pt>
                <c:pt idx="1835">
                  <c:v>2.2557976763938413E-2</c:v>
                </c:pt>
                <c:pt idx="1836">
                  <c:v>2.2553901571530168E-2</c:v>
                </c:pt>
                <c:pt idx="1837">
                  <c:v>2.2547606693994113E-2</c:v>
                </c:pt>
                <c:pt idx="1838">
                  <c:v>2.2542224970395881E-2</c:v>
                </c:pt>
                <c:pt idx="1839">
                  <c:v>2.2536817320332945E-2</c:v>
                </c:pt>
                <c:pt idx="1840">
                  <c:v>2.2531383743823605E-2</c:v>
                </c:pt>
                <c:pt idx="1841">
                  <c:v>2.2525924240914926E-2</c:v>
                </c:pt>
                <c:pt idx="1842">
                  <c:v>2.2520438811646119E-2</c:v>
                </c:pt>
                <c:pt idx="1843">
                  <c:v>2.2514927456043329E-2</c:v>
                </c:pt>
                <c:pt idx="1844">
                  <c:v>2.2509390174148387E-2</c:v>
                </c:pt>
                <c:pt idx="1845">
                  <c:v>2.2503826965997894E-2</c:v>
                </c:pt>
                <c:pt idx="1846">
                  <c:v>2.2497362664134886E-2</c:v>
                </c:pt>
                <c:pt idx="1847">
                  <c:v>2.2491754195317824E-2</c:v>
                </c:pt>
                <c:pt idx="1848">
                  <c:v>2.2486119804881188E-2</c:v>
                </c:pt>
                <c:pt idx="1849">
                  <c:v>2.2480459492851029E-2</c:v>
                </c:pt>
                <c:pt idx="1850">
                  <c:v>2.2475622032690597E-2</c:v>
                </c:pt>
                <c:pt idx="1851">
                  <c:v>2.2469903267780658E-2</c:v>
                </c:pt>
                <c:pt idx="1852">
                  <c:v>2.2464158576868766E-2</c:v>
                </c:pt>
                <c:pt idx="1853">
                  <c:v>2.2458387960004593E-2</c:v>
                </c:pt>
                <c:pt idx="1854">
                  <c:v>2.2452317514038388E-2</c:v>
                </c:pt>
                <c:pt idx="1855">
                  <c:v>2.2446497254875797E-2</c:v>
                </c:pt>
                <c:pt idx="1856">
                  <c:v>2.2440651071366429E-2</c:v>
                </c:pt>
                <c:pt idx="1857">
                  <c:v>2.2434778963550804E-2</c:v>
                </c:pt>
                <c:pt idx="1858">
                  <c:v>2.2428880931455935E-2</c:v>
                </c:pt>
                <c:pt idx="1859">
                  <c:v>2.2423219815834727E-2</c:v>
                </c:pt>
                <c:pt idx="1860">
                  <c:v>2.2417267718342501E-2</c:v>
                </c:pt>
                <c:pt idx="1861">
                  <c:v>2.2411289695190805E-2</c:v>
                </c:pt>
                <c:pt idx="1862">
                  <c:v>2.2405285746439772E-2</c:v>
                </c:pt>
                <c:pt idx="1863">
                  <c:v>2.2399001908259907E-2</c:v>
                </c:pt>
                <c:pt idx="1864">
                  <c:v>2.239294833133787E-2</c:v>
                </c:pt>
                <c:pt idx="1865">
                  <c:v>2.238686883040945E-2</c:v>
                </c:pt>
                <c:pt idx="1866">
                  <c:v>2.2380763405517867E-2</c:v>
                </c:pt>
                <c:pt idx="1867">
                  <c:v>2.2374877119915468E-2</c:v>
                </c:pt>
                <c:pt idx="1868">
                  <c:v>2.236871761834227E-2</c:v>
                </c:pt>
                <c:pt idx="1869">
                  <c:v>2.2362532191439018E-2</c:v>
                </c:pt>
                <c:pt idx="1870">
                  <c:v>2.2356320839247542E-2</c:v>
                </c:pt>
                <c:pt idx="1871">
                  <c:v>2.2350083561809671E-2</c:v>
                </c:pt>
                <c:pt idx="1872">
                  <c:v>2.2343820359167238E-2</c:v>
                </c:pt>
                <c:pt idx="1873">
                  <c:v>2.2337531231362069E-2</c:v>
                </c:pt>
                <c:pt idx="1874">
                  <c:v>2.2331216178430771E-2</c:v>
                </c:pt>
                <c:pt idx="1875">
                  <c:v>2.2324875200417784E-2</c:v>
                </c:pt>
                <c:pt idx="1876">
                  <c:v>2.2318283347119126E-2</c:v>
                </c:pt>
                <c:pt idx="1877">
                  <c:v>2.2311892761210039E-2</c:v>
                </c:pt>
                <c:pt idx="1878">
                  <c:v>2.2305476251813266E-2</c:v>
                </c:pt>
                <c:pt idx="1879">
                  <c:v>2.2299033818972025E-2</c:v>
                </c:pt>
                <c:pt idx="1880">
                  <c:v>2.2292565462721441E-2</c:v>
                </c:pt>
                <c:pt idx="1881">
                  <c:v>2.2286284907987848E-2</c:v>
                </c:pt>
                <c:pt idx="1882">
                  <c:v>2.2279762455584759E-2</c:v>
                </c:pt>
                <c:pt idx="1883">
                  <c:v>2.2273214078442467E-2</c:v>
                </c:pt>
                <c:pt idx="1884">
                  <c:v>2.2266639776597576E-2</c:v>
                </c:pt>
                <c:pt idx="1885">
                  <c:v>2.2259834831846608E-2</c:v>
                </c:pt>
                <c:pt idx="1886">
                  <c:v>2.2253210936042267E-2</c:v>
                </c:pt>
                <c:pt idx="1887">
                  <c:v>2.224656111712035E-2</c:v>
                </c:pt>
                <c:pt idx="1888">
                  <c:v>2.223988537512948E-2</c:v>
                </c:pt>
                <c:pt idx="1889">
                  <c:v>2.2233965218433054E-2</c:v>
                </c:pt>
                <c:pt idx="1890">
                  <c:v>2.2226649549301758E-2</c:v>
                </c:pt>
                <c:pt idx="1891">
                  <c:v>2.2219893775788351E-2</c:v>
                </c:pt>
                <c:pt idx="1892">
                  <c:v>2.22131120779279E-2</c:v>
                </c:pt>
                <c:pt idx="1893">
                  <c:v>2.2206304455767469E-2</c:v>
                </c:pt>
                <c:pt idx="1894">
                  <c:v>2.2199470909346271E-2</c:v>
                </c:pt>
                <c:pt idx="1895">
                  <c:v>2.2192611438713979E-2</c:v>
                </c:pt>
                <c:pt idx="1896">
                  <c:v>2.2185726043909809E-2</c:v>
                </c:pt>
                <c:pt idx="1897">
                  <c:v>2.217881472499128E-2</c:v>
                </c:pt>
                <c:pt idx="1898">
                  <c:v>2.2171526700076372E-2</c:v>
                </c:pt>
                <c:pt idx="1899">
                  <c:v>2.2164568081040135E-2</c:v>
                </c:pt>
                <c:pt idx="1900">
                  <c:v>2.2157583540890861E-2</c:v>
                </c:pt>
                <c:pt idx="1901">
                  <c:v>2.2150573079670475E-2</c:v>
                </c:pt>
                <c:pt idx="1902">
                  <c:v>2.2143869270144671E-2</c:v>
                </c:pt>
                <c:pt idx="1903">
                  <c:v>2.2136802407452402E-2</c:v>
                </c:pt>
                <c:pt idx="1904">
                  <c:v>2.2130353991327442E-2</c:v>
                </c:pt>
                <c:pt idx="1905">
                  <c:v>2.2122590910715639E-2</c:v>
                </c:pt>
                <c:pt idx="1906">
                  <c:v>2.2115446276762648E-2</c:v>
                </c:pt>
                <c:pt idx="1907">
                  <c:v>2.2108120951545279E-2</c:v>
                </c:pt>
                <c:pt idx="1908">
                  <c:v>2.2100926757309312E-2</c:v>
                </c:pt>
                <c:pt idx="1909">
                  <c:v>2.2093706640931021E-2</c:v>
                </c:pt>
                <c:pt idx="1910">
                  <c:v>2.208646060245904E-2</c:v>
                </c:pt>
                <c:pt idx="1911">
                  <c:v>2.2079334253081031E-2</c:v>
                </c:pt>
                <c:pt idx="1912">
                  <c:v>2.2072034077890264E-2</c:v>
                </c:pt>
                <c:pt idx="1913">
                  <c:v>2.2064707979327629E-2</c:v>
                </c:pt>
                <c:pt idx="1914">
                  <c:v>2.2057355957440176E-2</c:v>
                </c:pt>
                <c:pt idx="1915">
                  <c:v>2.2049841580295736E-2</c:v>
                </c:pt>
                <c:pt idx="1916">
                  <c:v>2.2042440010226039E-2</c:v>
                </c:pt>
                <c:pt idx="1917">
                  <c:v>2.2035012518392239E-2</c:v>
                </c:pt>
                <c:pt idx="1918">
                  <c:v>2.202755910484026E-2</c:v>
                </c:pt>
                <c:pt idx="1919">
                  <c:v>2.2020079769607924E-2</c:v>
                </c:pt>
                <c:pt idx="1920">
                  <c:v>2.2012699439039517E-2</c:v>
                </c:pt>
                <c:pt idx="1921">
                  <c:v>2.2005165955245706E-2</c:v>
                </c:pt>
                <c:pt idx="1922">
                  <c:v>2.1997606548527084E-2</c:v>
                </c:pt>
                <c:pt idx="1923">
                  <c:v>2.1990021218922868E-2</c:v>
                </c:pt>
                <c:pt idx="1924">
                  <c:v>2.1982409966490573E-2</c:v>
                </c:pt>
                <c:pt idx="1925">
                  <c:v>2.1974772791272031E-2</c:v>
                </c:pt>
                <c:pt idx="1926">
                  <c:v>2.1967109693327373E-2</c:v>
                </c:pt>
                <c:pt idx="1927">
                  <c:v>2.1959420672701045E-2</c:v>
                </c:pt>
                <c:pt idx="1928">
                  <c:v>2.1951705729440104E-2</c:v>
                </c:pt>
                <c:pt idx="1929">
                  <c:v>2.1943860735889869E-2</c:v>
                </c:pt>
                <c:pt idx="1930">
                  <c:v>2.1936096265445165E-2</c:v>
                </c:pt>
                <c:pt idx="1931">
                  <c:v>2.1928305873909038E-2</c:v>
                </c:pt>
                <c:pt idx="1932">
                  <c:v>2.1920489561335521E-2</c:v>
                </c:pt>
                <c:pt idx="1933">
                  <c:v>2.1912742175490732E-2</c:v>
                </c:pt>
                <c:pt idx="1934">
                  <c:v>2.1904871697530619E-2</c:v>
                </c:pt>
                <c:pt idx="1935">
                  <c:v>2.1896975297294067E-2</c:v>
                </c:pt>
                <c:pt idx="1936">
                  <c:v>2.1889052974843819E-2</c:v>
                </c:pt>
                <c:pt idx="1937">
                  <c:v>2.1881019184617156E-2</c:v>
                </c:pt>
                <c:pt idx="1938">
                  <c:v>2.1873047346851287E-2</c:v>
                </c:pt>
                <c:pt idx="1939">
                  <c:v>2.1865049588404628E-2</c:v>
                </c:pt>
                <c:pt idx="1940">
                  <c:v>2.1857025909323112E-2</c:v>
                </c:pt>
                <c:pt idx="1941">
                  <c:v>2.184897630965536E-2</c:v>
                </c:pt>
                <c:pt idx="1942">
                  <c:v>2.1840974676488763E-2</c:v>
                </c:pt>
                <c:pt idx="1943">
                  <c:v>2.183287089998057E-2</c:v>
                </c:pt>
                <c:pt idx="1944">
                  <c:v>2.1824741201679605E-2</c:v>
                </c:pt>
                <c:pt idx="1945">
                  <c:v>2.1815550798683039E-2</c:v>
                </c:pt>
                <c:pt idx="1946">
                  <c:v>2.1807360872971051E-2</c:v>
                </c:pt>
                <c:pt idx="1947">
                  <c:v>2.1799145022911547E-2</c:v>
                </c:pt>
                <c:pt idx="1948">
                  <c:v>2.1790903248563469E-2</c:v>
                </c:pt>
                <c:pt idx="1949">
                  <c:v>2.1782635549990669E-2</c:v>
                </c:pt>
                <c:pt idx="1950">
                  <c:v>2.17740677915787E-2</c:v>
                </c:pt>
                <c:pt idx="1951">
                  <c:v>2.1765759979158868E-2</c:v>
                </c:pt>
                <c:pt idx="1952">
                  <c:v>2.1757426249438074E-2</c:v>
                </c:pt>
                <c:pt idx="1953">
                  <c:v>2.1749066602465519E-2</c:v>
                </c:pt>
                <c:pt idx="1954">
                  <c:v>2.1740908195698537E-2</c:v>
                </c:pt>
                <c:pt idx="1955">
                  <c:v>2.1732527364567041E-2</c:v>
                </c:pt>
                <c:pt idx="1956">
                  <c:v>2.1724035786421538E-2</c:v>
                </c:pt>
                <c:pt idx="1957">
                  <c:v>2.1715560696111521E-2</c:v>
                </c:pt>
                <c:pt idx="1958">
                  <c:v>2.1706952308654381E-2</c:v>
                </c:pt>
                <c:pt idx="1959">
                  <c:v>2.1698432444598903E-2</c:v>
                </c:pt>
                <c:pt idx="1960">
                  <c:v>2.168988666097027E-2</c:v>
                </c:pt>
                <c:pt idx="1961">
                  <c:v>2.1681314957825215E-2</c:v>
                </c:pt>
                <c:pt idx="1962">
                  <c:v>2.1672717335217771E-2</c:v>
                </c:pt>
                <c:pt idx="1963">
                  <c:v>2.1664165758620055E-2</c:v>
                </c:pt>
                <c:pt idx="1964">
                  <c:v>2.1655509203663631E-2</c:v>
                </c:pt>
                <c:pt idx="1965">
                  <c:v>2.1646826725425571E-2</c:v>
                </c:pt>
                <c:pt idx="1966">
                  <c:v>2.1638118323967274E-2</c:v>
                </c:pt>
                <c:pt idx="1967">
                  <c:v>2.1629340730078089E-2</c:v>
                </c:pt>
                <c:pt idx="1968">
                  <c:v>2.1620593490195555E-2</c:v>
                </c:pt>
                <c:pt idx="1969">
                  <c:v>2.1611835386683136E-2</c:v>
                </c:pt>
                <c:pt idx="1970">
                  <c:v>2.1603076000299946E-2</c:v>
                </c:pt>
                <c:pt idx="1971">
                  <c:v>2.1594324874537312E-2</c:v>
                </c:pt>
                <c:pt idx="1972">
                  <c:v>2.1585634051751096E-2</c:v>
                </c:pt>
                <c:pt idx="1973">
                  <c:v>2.1576914325941578E-2</c:v>
                </c:pt>
                <c:pt idx="1974">
                  <c:v>2.1568209744584989E-2</c:v>
                </c:pt>
                <c:pt idx="1975">
                  <c:v>2.1559537368201976E-2</c:v>
                </c:pt>
                <c:pt idx="1976">
                  <c:v>2.155084601507834E-2</c:v>
                </c:pt>
                <c:pt idx="1977">
                  <c:v>2.1542186866861966E-2</c:v>
                </c:pt>
                <c:pt idx="1978">
                  <c:v>2.1533542862956081E-2</c:v>
                </c:pt>
                <c:pt idx="1979">
                  <c:v>2.1524914003321381E-2</c:v>
                </c:pt>
                <c:pt idx="1980">
                  <c:v>2.1516240856310025E-2</c:v>
                </c:pt>
                <c:pt idx="1981">
                  <c:v>2.1507640559350914E-2</c:v>
                </c:pt>
                <c:pt idx="1982">
                  <c:v>2.1499055403285082E-2</c:v>
                </c:pt>
                <c:pt idx="1983">
                  <c:v>2.1490485388088214E-2</c:v>
                </c:pt>
                <c:pt idx="1984">
                  <c:v>2.1481930513719792E-2</c:v>
                </c:pt>
                <c:pt idx="1985">
                  <c:v>2.1473458873304842E-2</c:v>
                </c:pt>
                <c:pt idx="1986">
                  <c:v>2.1464936022603291E-2</c:v>
                </c:pt>
                <c:pt idx="1987">
                  <c:v>2.145642831589541E-2</c:v>
                </c:pt>
                <c:pt idx="1988">
                  <c:v>2.1447935753144357E-2</c:v>
                </c:pt>
                <c:pt idx="1989">
                  <c:v>2.1439383253239908E-2</c:v>
                </c:pt>
                <c:pt idx="1990">
                  <c:v>2.1430919223193772E-2</c:v>
                </c:pt>
                <c:pt idx="1991">
                  <c:v>2.1422470333754551E-2</c:v>
                </c:pt>
                <c:pt idx="1992">
                  <c:v>2.1414036584897933E-2</c:v>
                </c:pt>
                <c:pt idx="1993">
                  <c:v>2.1405617976583396E-2</c:v>
                </c:pt>
                <c:pt idx="1994">
                  <c:v>2.1397298397818273E-2</c:v>
                </c:pt>
                <c:pt idx="1995">
                  <c:v>2.1388911841804751E-2</c:v>
                </c:pt>
                <c:pt idx="1996">
                  <c:v>2.1380540429470535E-2</c:v>
                </c:pt>
                <c:pt idx="1997">
                  <c:v>2.1372184160783701E-2</c:v>
                </c:pt>
                <c:pt idx="1998">
                  <c:v>2.1363843035712315E-2</c:v>
                </c:pt>
                <c:pt idx="1999">
                  <c:v>2.135551705421709E-2</c:v>
                </c:pt>
                <c:pt idx="2000">
                  <c:v>2.1347206216263639E-2</c:v>
                </c:pt>
                <c:pt idx="2001">
                  <c:v>2.1338910521824943E-2</c:v>
                </c:pt>
                <c:pt idx="2002">
                  <c:v>2.1330466679678868E-2</c:v>
                </c:pt>
                <c:pt idx="2003">
                  <c:v>2.1322198277712152E-2</c:v>
                </c:pt>
                <c:pt idx="2004">
                  <c:v>2.1313945013818694E-2</c:v>
                </c:pt>
                <c:pt idx="2005">
                  <c:v>2.1305706887963752E-2</c:v>
                </c:pt>
                <c:pt idx="2006">
                  <c:v>2.1297553844083571E-2</c:v>
                </c:pt>
                <c:pt idx="2007">
                  <c:v>2.1289454367006033E-2</c:v>
                </c:pt>
                <c:pt idx="2008">
                  <c:v>2.128126467618827E-2</c:v>
                </c:pt>
                <c:pt idx="2009">
                  <c:v>2.1273090128612657E-2</c:v>
                </c:pt>
                <c:pt idx="2010">
                  <c:v>2.1264930724244808E-2</c:v>
                </c:pt>
                <c:pt idx="2011">
                  <c:v>2.1256672024969985E-2</c:v>
                </c:pt>
                <c:pt idx="2012">
                  <c:v>2.1248541081152039E-2</c:v>
                </c:pt>
                <c:pt idx="2013">
                  <c:v>2.1240425277260222E-2</c:v>
                </c:pt>
                <c:pt idx="2014">
                  <c:v>2.1232324613272922E-2</c:v>
                </c:pt>
                <c:pt idx="2015">
                  <c:v>2.1224360849330912E-2</c:v>
                </c:pt>
                <c:pt idx="2016">
                  <c:v>2.1216292303504795E-2</c:v>
                </c:pt>
                <c:pt idx="2017">
                  <c:v>2.120823890064822E-2</c:v>
                </c:pt>
                <c:pt idx="2018">
                  <c:v>2.1200200640736622E-2</c:v>
                </c:pt>
                <c:pt idx="2019">
                  <c:v>2.1192048390764089E-2</c:v>
                </c:pt>
                <c:pt idx="2020">
                  <c:v>2.1184038565542001E-2</c:v>
                </c:pt>
                <c:pt idx="2021">
                  <c:v>2.1176043880011007E-2</c:v>
                </c:pt>
                <c:pt idx="2022">
                  <c:v>2.1168064334135983E-2</c:v>
                </c:pt>
                <c:pt idx="2023">
                  <c:v>2.1160099927892622E-2</c:v>
                </c:pt>
                <c:pt idx="2024">
                  <c:v>2.1152289081168941E-2</c:v>
                </c:pt>
                <c:pt idx="2025">
                  <c:v>2.11443568209242E-2</c:v>
                </c:pt>
                <c:pt idx="2026">
                  <c:v>2.1136439703354281E-2</c:v>
                </c:pt>
                <c:pt idx="2027">
                  <c:v>2.1128585861235991E-2</c:v>
                </c:pt>
                <c:pt idx="2028">
                  <c:v>2.1120650896125946E-2</c:v>
                </c:pt>
                <c:pt idx="2029">
                  <c:v>2.1112779206401221E-2</c:v>
                </c:pt>
                <c:pt idx="2030">
                  <c:v>2.1104922659226064E-2</c:v>
                </c:pt>
                <c:pt idx="2031">
                  <c:v>2.109708125456855E-2</c:v>
                </c:pt>
                <c:pt idx="2032">
                  <c:v>2.1089101550194021E-2</c:v>
                </c:pt>
                <c:pt idx="2033">
                  <c:v>2.1081288538630116E-2</c:v>
                </c:pt>
                <c:pt idx="2034">
                  <c:v>2.1073490666376392E-2</c:v>
                </c:pt>
                <c:pt idx="2035">
                  <c:v>2.106570793339772E-2</c:v>
                </c:pt>
                <c:pt idx="2036">
                  <c:v>2.105794033966709E-2</c:v>
                </c:pt>
                <c:pt idx="2037">
                  <c:v>2.1050350817693783E-2</c:v>
                </c:pt>
                <c:pt idx="2038">
                  <c:v>2.1042615409763356E-2</c:v>
                </c:pt>
                <c:pt idx="2039">
                  <c:v>2.1034895144092697E-2</c:v>
                </c:pt>
                <c:pt idx="2040">
                  <c:v>2.1027190020652339E-2</c:v>
                </c:pt>
                <c:pt idx="2041">
                  <c:v>2.1019329458745777E-2</c:v>
                </c:pt>
                <c:pt idx="2042">
                  <c:v>2.1011652699903648E-2</c:v>
                </c:pt>
                <c:pt idx="2043">
                  <c:v>2.1003991080109641E-2</c:v>
                </c:pt>
                <c:pt idx="2044">
                  <c:v>2.0996344599334048E-2</c:v>
                </c:pt>
                <c:pt idx="2045">
                  <c:v>2.0988713257549845E-2</c:v>
                </c:pt>
                <c:pt idx="2046">
                  <c:v>2.0981277265090432E-2</c:v>
                </c:pt>
                <c:pt idx="2047">
                  <c:v>2.0973678136385385E-2</c:v>
                </c:pt>
                <c:pt idx="2048">
                  <c:v>2.0966094149657673E-2</c:v>
                </c:pt>
                <c:pt idx="2049">
                  <c:v>2.0957383112383682E-2</c:v>
                </c:pt>
                <c:pt idx="2050">
                  <c:v>2.0949830924254266E-2</c:v>
                </c:pt>
                <c:pt idx="2051">
                  <c:v>2.0942293876980815E-2</c:v>
                </c:pt>
                <c:pt idx="2052">
                  <c:v>2.0934771970540535E-2</c:v>
                </c:pt>
                <c:pt idx="2053">
                  <c:v>2.09272652049005E-2</c:v>
                </c:pt>
                <c:pt idx="2054">
                  <c:v>2.091951255830508E-2</c:v>
                </c:pt>
                <c:pt idx="2055">
                  <c:v>2.0912033461389524E-2</c:v>
                </c:pt>
                <c:pt idx="2056">
                  <c:v>2.0904569501117336E-2</c:v>
                </c:pt>
                <c:pt idx="2057">
                  <c:v>2.0897120677462466E-2</c:v>
                </c:pt>
                <c:pt idx="2058">
                  <c:v>2.0889754766936868E-2</c:v>
                </c:pt>
                <c:pt idx="2059">
                  <c:v>2.0882542566201465E-2</c:v>
                </c:pt>
                <c:pt idx="2060">
                  <c:v>2.0875211138796444E-2</c:v>
                </c:pt>
                <c:pt idx="2061">
                  <c:v>2.0867756145025555E-2</c:v>
                </c:pt>
                <c:pt idx="2062">
                  <c:v>2.0860385645252999E-2</c:v>
                </c:pt>
                <c:pt idx="2063">
                  <c:v>2.0853101621247681E-2</c:v>
                </c:pt>
                <c:pt idx="2064">
                  <c:v>2.0845690067196852E-2</c:v>
                </c:pt>
                <c:pt idx="2065">
                  <c:v>2.0838364988852477E-2</c:v>
                </c:pt>
                <c:pt idx="2066">
                  <c:v>2.0831128377074234E-2</c:v>
                </c:pt>
                <c:pt idx="2067">
                  <c:v>2.0823760253389292E-2</c:v>
                </c:pt>
                <c:pt idx="2068">
                  <c:v>2.0816480596207165E-2</c:v>
                </c:pt>
                <c:pt idx="2069">
                  <c:v>2.0809216079359268E-2</c:v>
                </c:pt>
                <c:pt idx="2070">
                  <c:v>2.0801966702812674E-2</c:v>
                </c:pt>
                <c:pt idx="2071">
                  <c:v>2.079450287394979E-2</c:v>
                </c:pt>
                <c:pt idx="2072">
                  <c:v>2.0787513370509429E-2</c:v>
                </c:pt>
                <c:pt idx="2073">
                  <c:v>2.0780309414694526E-2</c:v>
                </c:pt>
                <c:pt idx="2074">
                  <c:v>2.0773120599064422E-2</c:v>
                </c:pt>
                <c:pt idx="2075">
                  <c:v>2.0765946923596325E-2</c:v>
                </c:pt>
                <c:pt idx="2076">
                  <c:v>2.0758788388254776E-2</c:v>
                </c:pt>
                <c:pt idx="2077">
                  <c:v>2.0751644993016981E-2</c:v>
                </c:pt>
                <c:pt idx="2078">
                  <c:v>2.0744516737847482E-2</c:v>
                </c:pt>
                <c:pt idx="2079">
                  <c:v>2.0737485680456188E-2</c:v>
                </c:pt>
                <c:pt idx="2080">
                  <c:v>2.0730305647622196E-2</c:v>
                </c:pt>
                <c:pt idx="2081">
                  <c:v>2.0723222812503092E-2</c:v>
                </c:pt>
                <c:pt idx="2082">
                  <c:v>2.0716155117345911E-2</c:v>
                </c:pt>
                <c:pt idx="2083">
                  <c:v>2.070910256212026E-2</c:v>
                </c:pt>
                <c:pt idx="2084">
                  <c:v>2.0702065146795748E-2</c:v>
                </c:pt>
                <c:pt idx="2085">
                  <c:v>2.069504287134958E-2</c:v>
                </c:pt>
                <c:pt idx="2086">
                  <c:v>2.0688035735751363E-2</c:v>
                </c:pt>
                <c:pt idx="2087">
                  <c:v>2.0681043739973239E-2</c:v>
                </c:pt>
                <c:pt idx="2088">
                  <c:v>2.0674066883984814E-2</c:v>
                </c:pt>
                <c:pt idx="2089">
                  <c:v>2.0667105167763294E-2</c:v>
                </c:pt>
                <c:pt idx="2090">
                  <c:v>2.0660158591278288E-2</c:v>
                </c:pt>
                <c:pt idx="2091">
                  <c:v>2.0653227154499403E-2</c:v>
                </c:pt>
                <c:pt idx="2092">
                  <c:v>2.0646310857403843E-2</c:v>
                </c:pt>
                <c:pt idx="2093">
                  <c:v>2.0639135169195029E-2</c:v>
                </c:pt>
                <c:pt idx="2094">
                  <c:v>2.0632523682151266E-2</c:v>
                </c:pt>
                <c:pt idx="2095">
                  <c:v>2.0625652803935995E-2</c:v>
                </c:pt>
                <c:pt idx="2096">
                  <c:v>2.0618797065295145E-2</c:v>
                </c:pt>
                <c:pt idx="2097">
                  <c:v>2.0611956466198324E-2</c:v>
                </c:pt>
                <c:pt idx="2098">
                  <c:v>2.060513100661767E-2</c:v>
                </c:pt>
                <c:pt idx="2099">
                  <c:v>2.0598320686525326E-2</c:v>
                </c:pt>
                <c:pt idx="2100">
                  <c:v>2.0591525505903562E-2</c:v>
                </c:pt>
                <c:pt idx="2101">
                  <c:v>2.0583680877159855E-2</c:v>
                </c:pt>
                <c:pt idx="2102">
                  <c:v>2.0576917437797704E-2</c:v>
                </c:pt>
                <c:pt idx="2103">
                  <c:v>2.0570169136835046E-2</c:v>
                </c:pt>
                <c:pt idx="2104">
                  <c:v>2.0563435974253582E-2</c:v>
                </c:pt>
                <c:pt idx="2105">
                  <c:v>2.0556717950019326E-2</c:v>
                </c:pt>
                <c:pt idx="2106">
                  <c:v>2.0549713216836723E-2</c:v>
                </c:pt>
                <c:pt idx="2107">
                  <c:v>2.0543327316506158E-2</c:v>
                </c:pt>
                <c:pt idx="2108">
                  <c:v>2.0536654707172343E-2</c:v>
                </c:pt>
                <c:pt idx="2109">
                  <c:v>2.0529997236089004E-2</c:v>
                </c:pt>
                <c:pt idx="2110">
                  <c:v>2.0523458487580575E-2</c:v>
                </c:pt>
                <c:pt idx="2111">
                  <c:v>2.0516832002016455E-2</c:v>
                </c:pt>
                <c:pt idx="2112">
                  <c:v>2.05101156520647E-2</c:v>
                </c:pt>
                <c:pt idx="2113">
                  <c:v>2.0503518733716586E-2</c:v>
                </c:pt>
                <c:pt idx="2114">
                  <c:v>2.0496936953488226E-2</c:v>
                </c:pt>
                <c:pt idx="2115">
                  <c:v>2.0486517265782583E-2</c:v>
                </c:pt>
                <c:pt idx="2116">
                  <c:v>2.047997369766219E-2</c:v>
                </c:pt>
                <c:pt idx="2117">
                  <c:v>2.0473445266609696E-2</c:v>
                </c:pt>
                <c:pt idx="2118">
                  <c:v>2.0466931972598079E-2</c:v>
                </c:pt>
                <c:pt idx="2119">
                  <c:v>2.0460544154198217E-2</c:v>
                </c:pt>
                <c:pt idx="2120">
                  <c:v>2.0454061852423291E-2</c:v>
                </c:pt>
                <c:pt idx="2121">
                  <c:v>2.0447594688574655E-2</c:v>
                </c:pt>
                <c:pt idx="2122">
                  <c:v>2.0441142662634002E-2</c:v>
                </c:pt>
                <c:pt idx="2123">
                  <c:v>2.0434592557334635E-2</c:v>
                </c:pt>
                <c:pt idx="2124">
                  <c:v>2.0428170085065811E-2</c:v>
                </c:pt>
                <c:pt idx="2125">
                  <c:v>2.0421762749673077E-2</c:v>
                </c:pt>
                <c:pt idx="2126">
                  <c:v>2.0415370551134814E-2</c:v>
                </c:pt>
                <c:pt idx="2127">
                  <c:v>2.0409109600635536E-2</c:v>
                </c:pt>
                <c:pt idx="2128">
                  <c:v>2.0402748401606861E-2</c:v>
                </c:pt>
                <c:pt idx="2129">
                  <c:v>2.0396402340311013E-2</c:v>
                </c:pt>
                <c:pt idx="2130">
                  <c:v>2.0390071416721844E-2</c:v>
                </c:pt>
                <c:pt idx="2131">
                  <c:v>2.0383755630818436E-2</c:v>
                </c:pt>
                <c:pt idx="2132">
                  <c:v>2.0377454982572037E-2</c:v>
                </c:pt>
                <c:pt idx="2133">
                  <c:v>2.0371169471961728E-2</c:v>
                </c:pt>
                <c:pt idx="2134">
                  <c:v>2.0364899098963982E-2</c:v>
                </c:pt>
                <c:pt idx="2135">
                  <c:v>2.0358643863552652E-2</c:v>
                </c:pt>
                <c:pt idx="2136">
                  <c:v>2.0352281087253288E-2</c:v>
                </c:pt>
                <c:pt idx="2137">
                  <c:v>2.0346055392501415E-2</c:v>
                </c:pt>
                <c:pt idx="2138">
                  <c:v>2.0339844834317649E-2</c:v>
                </c:pt>
                <c:pt idx="2139">
                  <c:v>2.033364941267498E-2</c:v>
                </c:pt>
                <c:pt idx="2140">
                  <c:v>2.0327469127557195E-2</c:v>
                </c:pt>
                <c:pt idx="2141">
                  <c:v>2.032143033906348E-2</c:v>
                </c:pt>
                <c:pt idx="2142">
                  <c:v>2.0315281066087786E-2</c:v>
                </c:pt>
                <c:pt idx="2143">
                  <c:v>2.0309146930510273E-2</c:v>
                </c:pt>
                <c:pt idx="2144">
                  <c:v>2.0303027932304794E-2</c:v>
                </c:pt>
                <c:pt idx="2145">
                  <c:v>2.0296794748985159E-2</c:v>
                </c:pt>
                <c:pt idx="2146">
                  <c:v>2.0290705282514199E-2</c:v>
                </c:pt>
                <c:pt idx="2147">
                  <c:v>2.0284630952403331E-2</c:v>
                </c:pt>
                <c:pt idx="2148">
                  <c:v>2.0278571758636343E-2</c:v>
                </c:pt>
                <c:pt idx="2149">
                  <c:v>2.0273057356826444E-2</c:v>
                </c:pt>
                <c:pt idx="2150">
                  <c:v>2.0266631826572283E-2</c:v>
                </c:pt>
                <c:pt idx="2151">
                  <c:v>2.0260618789314851E-2</c:v>
                </c:pt>
                <c:pt idx="2152">
                  <c:v>2.0254620889243836E-2</c:v>
                </c:pt>
                <c:pt idx="2153">
                  <c:v>2.0248638126335702E-2</c:v>
                </c:pt>
                <c:pt idx="2154">
                  <c:v>2.0242670500566926E-2</c:v>
                </c:pt>
                <c:pt idx="2155">
                  <c:v>2.0236718011913974E-2</c:v>
                </c:pt>
                <c:pt idx="2156">
                  <c:v>2.0230780660355937E-2</c:v>
                </c:pt>
                <c:pt idx="2157">
                  <c:v>2.0224858445866661E-2</c:v>
                </c:pt>
                <c:pt idx="2158">
                  <c:v>2.0218534438176988E-2</c:v>
                </c:pt>
                <c:pt idx="2159">
                  <c:v>2.0212640232797854E-2</c:v>
                </c:pt>
                <c:pt idx="2160">
                  <c:v>2.0206761161622018E-2</c:v>
                </c:pt>
                <c:pt idx="2161">
                  <c:v>2.0200897224640791E-2</c:v>
                </c:pt>
                <c:pt idx="2162">
                  <c:v>2.0195474428688399E-2</c:v>
                </c:pt>
                <c:pt idx="2163">
                  <c:v>2.0189643036143751E-2</c:v>
                </c:pt>
                <c:pt idx="2164">
                  <c:v>2.0184401951676211E-2</c:v>
                </c:pt>
                <c:pt idx="2165">
                  <c:v>2.0178025661779706E-2</c:v>
                </c:pt>
                <c:pt idx="2166">
                  <c:v>2.0172239679905408E-2</c:v>
                </c:pt>
                <c:pt idx="2167">
                  <c:v>2.0166322951703546E-2</c:v>
                </c:pt>
                <c:pt idx="2168">
                  <c:v>2.0160566480048679E-2</c:v>
                </c:pt>
                <c:pt idx="2169">
                  <c:v>2.0154825144267623E-2</c:v>
                </c:pt>
                <c:pt idx="2170">
                  <c:v>2.014909894434147E-2</c:v>
                </c:pt>
                <c:pt idx="2171">
                  <c:v>2.0143536822785E-2</c:v>
                </c:pt>
                <c:pt idx="2172">
                  <c:v>2.0137841661650089E-2</c:v>
                </c:pt>
                <c:pt idx="2173">
                  <c:v>2.0132161637231E-2</c:v>
                </c:pt>
                <c:pt idx="2174">
                  <c:v>2.0126496749504206E-2</c:v>
                </c:pt>
                <c:pt idx="2175">
                  <c:v>2.0120694981796732E-2</c:v>
                </c:pt>
                <c:pt idx="2176">
                  <c:v>2.0115059596559647E-2</c:v>
                </c:pt>
                <c:pt idx="2177">
                  <c:v>2.0109439347026175E-2</c:v>
                </c:pt>
                <c:pt idx="2178">
                  <c:v>2.0103834233180112E-2</c:v>
                </c:pt>
                <c:pt idx="2179">
                  <c:v>2.0098244254999842E-2</c:v>
                </c:pt>
                <c:pt idx="2180">
                  <c:v>2.0092825292426706E-2</c:v>
                </c:pt>
                <c:pt idx="2181">
                  <c:v>2.0087266360926358E-2</c:v>
                </c:pt>
                <c:pt idx="2182">
                  <c:v>2.0081722565945752E-2</c:v>
                </c:pt>
                <c:pt idx="2183">
                  <c:v>2.0076193907461362E-2</c:v>
                </c:pt>
                <c:pt idx="2184">
                  <c:v>2.0070680385452268E-2</c:v>
                </c:pt>
                <c:pt idx="2185">
                  <c:v>2.0065181999897562E-2</c:v>
                </c:pt>
                <c:pt idx="2186">
                  <c:v>2.005969875077632E-2</c:v>
                </c:pt>
                <c:pt idx="2187">
                  <c:v>2.0054230638067636E-2</c:v>
                </c:pt>
                <c:pt idx="2188">
                  <c:v>2.0048615552896425E-2</c:v>
                </c:pt>
                <c:pt idx="2189">
                  <c:v>2.0043176930231353E-2</c:v>
                </c:pt>
                <c:pt idx="2190">
                  <c:v>2.0037753443007844E-2</c:v>
                </c:pt>
                <c:pt idx="2191">
                  <c:v>2.0032345091201591E-2</c:v>
                </c:pt>
                <c:pt idx="2192">
                  <c:v>2.002695187479368E-2</c:v>
                </c:pt>
                <c:pt idx="2193">
                  <c:v>2.0021739825289594E-2</c:v>
                </c:pt>
                <c:pt idx="2194">
                  <c:v>2.0016377666877926E-2</c:v>
                </c:pt>
                <c:pt idx="2195">
                  <c:v>2.0011030644711495E-2</c:v>
                </c:pt>
                <c:pt idx="2196">
                  <c:v>2.0005698758771992E-2</c:v>
                </c:pt>
                <c:pt idx="2197">
                  <c:v>2.0000212823051165E-2</c:v>
                </c:pt>
                <c:pt idx="2198">
                  <c:v>1.9994910418617267E-2</c:v>
                </c:pt>
                <c:pt idx="2199">
                  <c:v>1.9989623149449336E-2</c:v>
                </c:pt>
                <c:pt idx="2200">
                  <c:v>1.9984351015512252E-2</c:v>
                </c:pt>
                <c:pt idx="2201">
                  <c:v>1.9979266371720279E-2</c:v>
                </c:pt>
                <c:pt idx="2202">
                  <c:v>1.9974025302695302E-2</c:v>
                </c:pt>
                <c:pt idx="2203">
                  <c:v>1.9968799369756079E-2</c:v>
                </c:pt>
                <c:pt idx="2204">
                  <c:v>1.9963588572879082E-2</c:v>
                </c:pt>
                <c:pt idx="2205">
                  <c:v>1.9958003462176157E-2</c:v>
                </c:pt>
                <c:pt idx="2206">
                  <c:v>1.9952826696424026E-2</c:v>
                </c:pt>
                <c:pt idx="2207">
                  <c:v>1.9947665068469209E-2</c:v>
                </c:pt>
                <c:pt idx="2208">
                  <c:v>1.9942518578287143E-2</c:v>
                </c:pt>
                <c:pt idx="2209">
                  <c:v>1.9937387225858184E-2</c:v>
                </c:pt>
                <c:pt idx="2210">
                  <c:v>1.9931372749575665E-2</c:v>
                </c:pt>
                <c:pt idx="2211">
                  <c:v>1.992626765907549E-2</c:v>
                </c:pt>
                <c:pt idx="2212">
                  <c:v>1.9921177701785791E-2</c:v>
                </c:pt>
                <c:pt idx="2213">
                  <c:v>1.9916102877694995E-2</c:v>
                </c:pt>
                <c:pt idx="2214">
                  <c:v>1.9911957529292822E-2</c:v>
                </c:pt>
                <c:pt idx="2215">
                  <c:v>1.9907100928464396E-2</c:v>
                </c:pt>
                <c:pt idx="2216">
                  <c:v>1.9901891614210961E-2</c:v>
                </c:pt>
                <c:pt idx="2217">
                  <c:v>1.9896881363062689E-2</c:v>
                </c:pt>
                <c:pt idx="2218">
                  <c:v>1.9891327700855371E-2</c:v>
                </c:pt>
                <c:pt idx="2219">
                  <c:v>1.9886345294934236E-2</c:v>
                </c:pt>
                <c:pt idx="2220">
                  <c:v>1.9881378023871132E-2</c:v>
                </c:pt>
                <c:pt idx="2221">
                  <c:v>1.9876425887644454E-2</c:v>
                </c:pt>
                <c:pt idx="2222">
                  <c:v>1.9871488886235283E-2</c:v>
                </c:pt>
                <c:pt idx="2223">
                  <c:v>1.9867137744351424E-2</c:v>
                </c:pt>
                <c:pt idx="2224">
                  <c:v>1.9862233455740987E-2</c:v>
                </c:pt>
                <c:pt idx="2225">
                  <c:v>1.9857344304554558E-2</c:v>
                </c:pt>
                <c:pt idx="2226">
                  <c:v>1.9852470290772486E-2</c:v>
                </c:pt>
                <c:pt idx="2227">
                  <c:v>1.9847030900817225E-2</c:v>
                </c:pt>
                <c:pt idx="2228">
                  <c:v>1.98421847079349E-2</c:v>
                </c:pt>
                <c:pt idx="2229">
                  <c:v>1.9837353649743115E-2</c:v>
                </c:pt>
                <c:pt idx="2230">
                  <c:v>1.9832537726220255E-2</c:v>
                </c:pt>
                <c:pt idx="2231">
                  <c:v>1.9827736937352812E-2</c:v>
                </c:pt>
                <c:pt idx="2232">
                  <c:v>1.9823544092471369E-2</c:v>
                </c:pt>
                <c:pt idx="2233">
                  <c:v>1.9818776039967234E-2</c:v>
                </c:pt>
                <c:pt idx="2234">
                  <c:v>1.9814023124707824E-2</c:v>
                </c:pt>
                <c:pt idx="2235">
                  <c:v>1.980948559121571E-2</c:v>
                </c:pt>
                <c:pt idx="2236">
                  <c:v>1.980456270585686E-2</c:v>
                </c:pt>
                <c:pt idx="2237">
                  <c:v>1.9799855202221099E-2</c:v>
                </c:pt>
                <c:pt idx="2238">
                  <c:v>1.9795162835756386E-2</c:v>
                </c:pt>
                <c:pt idx="2239">
                  <c:v>1.9790485606443069E-2</c:v>
                </c:pt>
                <c:pt idx="2240">
                  <c:v>1.9785210894081438E-2</c:v>
                </c:pt>
                <c:pt idx="2241">
                  <c:v>1.9780561450784811E-2</c:v>
                </c:pt>
                <c:pt idx="2242">
                  <c:v>1.977592714194909E-2</c:v>
                </c:pt>
                <c:pt idx="2243">
                  <c:v>1.9771307967563472E-2</c:v>
                </c:pt>
                <c:pt idx="2244">
                  <c:v>1.9766703927598238E-2</c:v>
                </c:pt>
                <c:pt idx="2245">
                  <c:v>1.9762740109627527E-2</c:v>
                </c:pt>
                <c:pt idx="2246">
                  <c:v>1.9758168839826316E-2</c:v>
                </c:pt>
                <c:pt idx="2247">
                  <c:v>1.9753612707029151E-2</c:v>
                </c:pt>
                <c:pt idx="2248">
                  <c:v>1.9749071711204096E-2</c:v>
                </c:pt>
                <c:pt idx="2249">
                  <c:v>1.9743910743580728E-2</c:v>
                </c:pt>
                <c:pt idx="2250">
                  <c:v>1.9739397509819012E-2</c:v>
                </c:pt>
                <c:pt idx="2251">
                  <c:v>1.9734899410364215E-2</c:v>
                </c:pt>
                <c:pt idx="2252">
                  <c:v>1.9730416445197428E-2</c:v>
                </c:pt>
                <c:pt idx="2253">
                  <c:v>1.972594861431054E-2</c:v>
                </c:pt>
                <c:pt idx="2254">
                  <c:v>1.972214361180857E-2</c:v>
                </c:pt>
                <c:pt idx="2255">
                  <c:v>1.971770857432659E-2</c:v>
                </c:pt>
                <c:pt idx="2256">
                  <c:v>1.9713288673674282E-2</c:v>
                </c:pt>
                <c:pt idx="2257">
                  <c:v>1.970888390983936E-2</c:v>
                </c:pt>
                <c:pt idx="2258">
                  <c:v>1.970449428280218E-2</c:v>
                </c:pt>
                <c:pt idx="2259">
                  <c:v>1.9700119792540636E-2</c:v>
                </c:pt>
                <c:pt idx="2260">
                  <c:v>1.9695760439037542E-2</c:v>
                </c:pt>
                <c:pt idx="2261">
                  <c:v>1.969141622228061E-2</c:v>
                </c:pt>
                <c:pt idx="2262">
                  <c:v>1.9685974309101295E-2</c:v>
                </c:pt>
                <c:pt idx="2263">
                  <c:v>1.9681656123446412E-2</c:v>
                </c:pt>
                <c:pt idx="2264">
                  <c:v>1.9677353070162596E-2</c:v>
                </c:pt>
                <c:pt idx="2265">
                  <c:v>1.96730651492267E-2</c:v>
                </c:pt>
                <c:pt idx="2266">
                  <c:v>1.9670148422522699E-2</c:v>
                </c:pt>
                <c:pt idx="2267">
                  <c:v>1.9665668792332815E-2</c:v>
                </c:pt>
                <c:pt idx="2268">
                  <c:v>1.9661430532278389E-2</c:v>
                </c:pt>
                <c:pt idx="2269">
                  <c:v>1.9657207408825227E-2</c:v>
                </c:pt>
                <c:pt idx="2270">
                  <c:v>1.9652311017228086E-2</c:v>
                </c:pt>
                <c:pt idx="2271">
                  <c:v>1.9648115600483407E-2</c:v>
                </c:pt>
                <c:pt idx="2272">
                  <c:v>1.9643935317702553E-2</c:v>
                </c:pt>
                <c:pt idx="2273">
                  <c:v>1.9639770168877413E-2</c:v>
                </c:pt>
                <c:pt idx="2274">
                  <c:v>1.9635620153989085E-2</c:v>
                </c:pt>
                <c:pt idx="2275">
                  <c:v>1.9632186535775007E-2</c:v>
                </c:pt>
                <c:pt idx="2276">
                  <c:v>1.9628069368054248E-2</c:v>
                </c:pt>
                <c:pt idx="2277">
                  <c:v>1.9623967336794765E-2</c:v>
                </c:pt>
                <c:pt idx="2278">
                  <c:v>1.9619880441989191E-2</c:v>
                </c:pt>
                <c:pt idx="2279">
                  <c:v>1.9615097088048428E-2</c:v>
                </c:pt>
                <c:pt idx="2280">
                  <c:v>1.9611037876454056E-2</c:v>
                </c:pt>
                <c:pt idx="2281">
                  <c:v>1.960699379869113E-2</c:v>
                </c:pt>
                <c:pt idx="2282">
                  <c:v>1.9602964854740744E-2</c:v>
                </c:pt>
                <c:pt idx="2283">
                  <c:v>1.9598951044594786E-2</c:v>
                </c:pt>
                <c:pt idx="2284">
                  <c:v>1.9595676937617032E-2</c:v>
                </c:pt>
                <c:pt idx="2285">
                  <c:v>1.9591695997480438E-2</c:v>
                </c:pt>
                <c:pt idx="2286">
                  <c:v>1.9587730193660217E-2</c:v>
                </c:pt>
                <c:pt idx="2287">
                  <c:v>1.9584023837525357E-2</c:v>
                </c:pt>
                <c:pt idx="2288">
                  <c:v>1.957984399490259E-2</c:v>
                </c:pt>
                <c:pt idx="2289">
                  <c:v>1.9575923599935714E-2</c:v>
                </c:pt>
                <c:pt idx="2290">
                  <c:v>1.9572018341218904E-2</c:v>
                </c:pt>
                <c:pt idx="2291">
                  <c:v>1.9568128218737421E-2</c:v>
                </c:pt>
                <c:pt idx="2292">
                  <c:v>1.9563507771762856E-2</c:v>
                </c:pt>
                <c:pt idx="2293">
                  <c:v>1.9559645298794025E-2</c:v>
                </c:pt>
                <c:pt idx="2294">
                  <c:v>1.9555797959464827E-2</c:v>
                </c:pt>
                <c:pt idx="2295">
                  <c:v>1.955196575375636E-2</c:v>
                </c:pt>
                <c:pt idx="2296">
                  <c:v>1.9548148681657811E-2</c:v>
                </c:pt>
                <c:pt idx="2297">
                  <c:v>1.9545105343898927E-2</c:v>
                </c:pt>
                <c:pt idx="2298">
                  <c:v>1.9541321174620221E-2</c:v>
                </c:pt>
                <c:pt idx="2299">
                  <c:v>1.9537552141451593E-2</c:v>
                </c:pt>
                <c:pt idx="2300">
                  <c:v>1.9533798244378304E-2</c:v>
                </c:pt>
                <c:pt idx="2301">
                  <c:v>1.9529290324814097E-2</c:v>
                </c:pt>
                <c:pt idx="2302">
                  <c:v>1.9525564054072502E-2</c:v>
                </c:pt>
                <c:pt idx="2303">
                  <c:v>1.9521852916846272E-2</c:v>
                </c:pt>
                <c:pt idx="2304">
                  <c:v>1.9518156913116501E-2</c:v>
                </c:pt>
                <c:pt idx="2305">
                  <c:v>1.9514476042872375E-2</c:v>
                </c:pt>
                <c:pt idx="2306">
                  <c:v>1.9511592719059022E-2</c:v>
                </c:pt>
                <c:pt idx="2307">
                  <c:v>1.9507944774218407E-2</c:v>
                </c:pt>
                <c:pt idx="2308">
                  <c:v>1.9504311965350338E-2</c:v>
                </c:pt>
                <c:pt idx="2309">
                  <c:v>1.9500694292437622E-2</c:v>
                </c:pt>
                <c:pt idx="2310">
                  <c:v>1.949709175547043E-2</c:v>
                </c:pt>
                <c:pt idx="2311">
                  <c:v>1.9493504354431573E-2</c:v>
                </c:pt>
                <c:pt idx="2312">
                  <c:v>1.9489932089306317E-2</c:v>
                </c:pt>
                <c:pt idx="2313">
                  <c:v>1.948637496007747E-2</c:v>
                </c:pt>
                <c:pt idx="2314">
                  <c:v>1.9481761487104218E-2</c:v>
                </c:pt>
                <c:pt idx="2315">
                  <c:v>1.9478231058270498E-2</c:v>
                </c:pt>
                <c:pt idx="2316">
                  <c:v>1.9474715761934408E-2</c:v>
                </c:pt>
                <c:pt idx="2317">
                  <c:v>1.9471215598079183E-2</c:v>
                </c:pt>
                <c:pt idx="2318">
                  <c:v>1.9467730566699228E-2</c:v>
                </c:pt>
                <c:pt idx="2319">
                  <c:v>1.9465350037789722E-2</c:v>
                </c:pt>
                <c:pt idx="2320">
                  <c:v>1.9461898859450148E-2</c:v>
                </c:pt>
                <c:pt idx="2321">
                  <c:v>1.9458737192708943E-2</c:v>
                </c:pt>
                <c:pt idx="2322">
                  <c:v>1.9455041910111482E-2</c:v>
                </c:pt>
                <c:pt idx="2323">
                  <c:v>1.9450808188736457E-2</c:v>
                </c:pt>
                <c:pt idx="2324">
                  <c:v>1.9447414852131605E-2</c:v>
                </c:pt>
                <c:pt idx="2325">
                  <c:v>1.944403664875035E-2</c:v>
                </c:pt>
                <c:pt idx="2326">
                  <c:v>1.9440673578573785E-2</c:v>
                </c:pt>
                <c:pt idx="2327">
                  <c:v>1.9438164412257788E-2</c:v>
                </c:pt>
                <c:pt idx="2328">
                  <c:v>1.9434834319802561E-2</c:v>
                </c:pt>
                <c:pt idx="2329">
                  <c:v>1.9431519363020257E-2</c:v>
                </c:pt>
                <c:pt idx="2330">
                  <c:v>1.9428219541896132E-2</c:v>
                </c:pt>
                <c:pt idx="2331">
                  <c:v>1.9424085225369574E-2</c:v>
                </c:pt>
                <c:pt idx="2332">
                  <c:v>1.9420812954180709E-2</c:v>
                </c:pt>
                <c:pt idx="2333">
                  <c:v>1.9417555816107379E-2</c:v>
                </c:pt>
                <c:pt idx="2334">
                  <c:v>1.9414313811144189E-2</c:v>
                </c:pt>
                <c:pt idx="2335">
                  <c:v>1.9411086939277622E-2</c:v>
                </c:pt>
                <c:pt idx="2336">
                  <c:v>1.9408738463260963E-2</c:v>
                </c:pt>
                <c:pt idx="2337">
                  <c:v>1.9405544591380625E-2</c:v>
                </c:pt>
                <c:pt idx="2338">
                  <c:v>1.9402365855052867E-2</c:v>
                </c:pt>
                <c:pt idx="2339">
                  <c:v>1.9399492939525153E-2</c:v>
                </c:pt>
                <c:pt idx="2340">
                  <c:v>1.9395179575975474E-2</c:v>
                </c:pt>
                <c:pt idx="2341">
                  <c:v>1.939292045926224E-2</c:v>
                </c:pt>
                <c:pt idx="2342">
                  <c:v>1.9389802265017072E-2</c:v>
                </c:pt>
                <c:pt idx="2343">
                  <c:v>1.938669920626308E-2</c:v>
                </c:pt>
                <c:pt idx="2344">
                  <c:v>1.9383611282985529E-2</c:v>
                </c:pt>
                <c:pt idx="2345">
                  <c:v>1.9379650538308701E-2</c:v>
                </c:pt>
                <c:pt idx="2346">
                  <c:v>1.9376590129721594E-2</c:v>
                </c:pt>
                <c:pt idx="2347">
                  <c:v>1.9373544854096036E-2</c:v>
                </c:pt>
                <c:pt idx="2348">
                  <c:v>1.9370514711413121E-2</c:v>
                </c:pt>
                <c:pt idx="2349">
                  <c:v>1.9368398698287593E-2</c:v>
                </c:pt>
                <c:pt idx="2350">
                  <c:v>1.9365401587600993E-2</c:v>
                </c:pt>
                <c:pt idx="2351">
                  <c:v>1.9362419612304876E-2</c:v>
                </c:pt>
                <c:pt idx="2352">
                  <c:v>1.935945277238205E-2</c:v>
                </c:pt>
                <c:pt idx="2353">
                  <c:v>1.9355590991765315E-2</c:v>
                </c:pt>
                <c:pt idx="2354">
                  <c:v>1.9352651646514007E-2</c:v>
                </c:pt>
                <c:pt idx="2355">
                  <c:v>1.9349727434132401E-2</c:v>
                </c:pt>
                <c:pt idx="2356">
                  <c:v>1.9346818354601579E-2</c:v>
                </c:pt>
                <c:pt idx="2357">
                  <c:v>1.934392440791614E-2</c:v>
                </c:pt>
                <c:pt idx="2358">
                  <c:v>1.9341969575084959E-2</c:v>
                </c:pt>
                <c:pt idx="2359">
                  <c:v>1.9339108682460811E-2</c:v>
                </c:pt>
                <c:pt idx="2360">
                  <c:v>1.9336262925119082E-2</c:v>
                </c:pt>
                <c:pt idx="2361">
                  <c:v>1.933200413261275E-2</c:v>
                </c:pt>
                <c:pt idx="2362">
                  <c:v>1.9329191105707504E-2</c:v>
                </c:pt>
                <c:pt idx="2363">
                  <c:v>1.9326393212401718E-2</c:v>
                </c:pt>
                <c:pt idx="2364">
                  <c:v>1.932361045268494E-2</c:v>
                </c:pt>
                <c:pt idx="2365">
                  <c:v>1.9320842826546707E-2</c:v>
                </c:pt>
                <c:pt idx="2366">
                  <c:v>1.9317143776455825E-2</c:v>
                </c:pt>
                <c:pt idx="2367">
                  <c:v>1.9314403609274094E-2</c:v>
                </c:pt>
                <c:pt idx="2368">
                  <c:v>1.9311678573189852E-2</c:v>
                </c:pt>
                <c:pt idx="2369">
                  <c:v>1.9308968668174147E-2</c:v>
                </c:pt>
                <c:pt idx="2370">
                  <c:v>1.9307231699157299E-2</c:v>
                </c:pt>
                <c:pt idx="2371">
                  <c:v>1.9304875283605478E-2</c:v>
                </c:pt>
                <c:pt idx="2372">
                  <c:v>1.9301893182881696E-2</c:v>
                </c:pt>
                <c:pt idx="2373">
                  <c:v>1.9299246624995377E-2</c:v>
                </c:pt>
                <c:pt idx="2374">
                  <c:v>1.9296615200590873E-2</c:v>
                </c:pt>
                <c:pt idx="2375">
                  <c:v>1.9292186067400834E-2</c:v>
                </c:pt>
                <c:pt idx="2376">
                  <c:v>1.9289592613627948E-2</c:v>
                </c:pt>
                <c:pt idx="2377">
                  <c:v>1.9287014292484327E-2</c:v>
                </c:pt>
                <c:pt idx="2378">
                  <c:v>1.9284451103967259E-2</c:v>
                </c:pt>
                <c:pt idx="2379">
                  <c:v>1.9282231442431349E-2</c:v>
                </c:pt>
                <c:pt idx="2380">
                  <c:v>1.9279699466388578E-2</c:v>
                </c:pt>
                <c:pt idx="2381">
                  <c:v>1.9277182623757029E-2</c:v>
                </c:pt>
                <c:pt idx="2382">
                  <c:v>1.927468091452364E-2</c:v>
                </c:pt>
                <c:pt idx="2383">
                  <c:v>1.927186215036699E-2</c:v>
                </c:pt>
                <c:pt idx="2384">
                  <c:v>1.9269389757382349E-2</c:v>
                </c:pt>
                <c:pt idx="2385">
                  <c:v>1.9266932496956733E-2</c:v>
                </c:pt>
                <c:pt idx="2386">
                  <c:v>1.9264490369076626E-2</c:v>
                </c:pt>
                <c:pt idx="2387">
                  <c:v>1.9262399369017889E-2</c:v>
                </c:pt>
                <c:pt idx="2388">
                  <c:v>1.9259988459982575E-2</c:v>
                </c:pt>
                <c:pt idx="2389">
                  <c:v>1.9257592684280057E-2</c:v>
                </c:pt>
                <c:pt idx="2390">
                  <c:v>1.9255212041902489E-2</c:v>
                </c:pt>
                <c:pt idx="2391">
                  <c:v>1.9252846532842031E-2</c:v>
                </c:pt>
                <c:pt idx="2392">
                  <c:v>1.9250496157082991E-2</c:v>
                </c:pt>
                <c:pt idx="2393">
                  <c:v>1.9248160914622763E-2</c:v>
                </c:pt>
                <c:pt idx="2394">
                  <c:v>1.9245840805453499E-2</c:v>
                </c:pt>
                <c:pt idx="2395">
                  <c:v>1.9243535829556898E-2</c:v>
                </c:pt>
                <c:pt idx="2396">
                  <c:v>1.9240901378414721E-2</c:v>
                </c:pt>
                <c:pt idx="2397">
                  <c:v>1.9238625707967937E-2</c:v>
                </c:pt>
                <c:pt idx="2398">
                  <c:v>1.9236365169964003E-2</c:v>
                </c:pt>
                <c:pt idx="2399">
                  <c:v>1.9234119764394819E-2</c:v>
                </c:pt>
                <c:pt idx="2400">
                  <c:v>1.9232237948970381E-2</c:v>
                </c:pt>
                <c:pt idx="2401">
                  <c:v>1.9230023772568581E-2</c:v>
                </c:pt>
                <c:pt idx="2402">
                  <c:v>1.9227824729384547E-2</c:v>
                </c:pt>
                <c:pt idx="2403">
                  <c:v>1.9225640819407815E-2</c:v>
                </c:pt>
                <c:pt idx="2404">
                  <c:v>1.9223472042633159E-2</c:v>
                </c:pt>
                <c:pt idx="2405">
                  <c:v>1.922096511162049E-2</c:v>
                </c:pt>
                <c:pt idx="2406">
                  <c:v>1.9218825632854118E-2</c:v>
                </c:pt>
                <c:pt idx="2407">
                  <c:v>1.9216701286460358E-2</c:v>
                </c:pt>
                <c:pt idx="2408">
                  <c:v>1.9216017482167874E-2</c:v>
                </c:pt>
                <c:pt idx="2409">
                  <c:v>1.9212855156490346E-2</c:v>
                </c:pt>
                <c:pt idx="2410">
                  <c:v>1.921077717875036E-2</c:v>
                </c:pt>
                <c:pt idx="2411">
                  <c:v>1.9208714334154931E-2</c:v>
                </c:pt>
                <c:pt idx="2412">
                  <c:v>1.9206666622696218E-2</c:v>
                </c:pt>
                <c:pt idx="2413">
                  <c:v>1.9204634044363764E-2</c:v>
                </c:pt>
                <c:pt idx="2414">
                  <c:v>1.9202616599152338E-2</c:v>
                </c:pt>
                <c:pt idx="2415">
                  <c:v>1.9200614287051481E-2</c:v>
                </c:pt>
                <c:pt idx="2416">
                  <c:v>1.9198627108058586E-2</c:v>
                </c:pt>
                <c:pt idx="2417">
                  <c:v>1.9196655062163184E-2</c:v>
                </c:pt>
                <c:pt idx="2418">
                  <c:v>1.9193600649982736E-2</c:v>
                </c:pt>
                <c:pt idx="2419">
                  <c:v>1.9191655934028707E-2</c:v>
                </c:pt>
                <c:pt idx="2420">
                  <c:v>1.9189726348735097E-2</c:v>
                </c:pt>
                <c:pt idx="2421">
                  <c:v>1.9187811894093219E-2</c:v>
                </c:pt>
                <c:pt idx="2422">
                  <c:v>1.918702182887155E-2</c:v>
                </c:pt>
                <c:pt idx="2423">
                  <c:v>1.9185140581401666E-2</c:v>
                </c:pt>
                <c:pt idx="2424">
                  <c:v>1.9183274466974383E-2</c:v>
                </c:pt>
                <c:pt idx="2425">
                  <c:v>1.9181423485587077E-2</c:v>
                </c:pt>
                <c:pt idx="2426">
                  <c:v>1.9179213844715548E-2</c:v>
                </c:pt>
                <c:pt idx="2427">
                  <c:v>1.9177392144099119E-2</c:v>
                </c:pt>
                <c:pt idx="2428">
                  <c:v>1.9175585575695913E-2</c:v>
                </c:pt>
                <c:pt idx="2429">
                  <c:v>1.9173794139503229E-2</c:v>
                </c:pt>
                <c:pt idx="2430">
                  <c:v>1.9172017835504856E-2</c:v>
                </c:pt>
                <c:pt idx="2431">
                  <c:v>1.9170635390671514E-2</c:v>
                </c:pt>
                <c:pt idx="2432">
                  <c:v>1.916889034035232E-2</c:v>
                </c:pt>
                <c:pt idx="2433">
                  <c:v>1.916716042301821E-2</c:v>
                </c:pt>
                <c:pt idx="2434">
                  <c:v>1.9165445638661332E-2</c:v>
                </c:pt>
                <c:pt idx="2435">
                  <c:v>1.9163363298308811E-2</c:v>
                </c:pt>
                <c:pt idx="2436">
                  <c:v>1.9161677787381759E-2</c:v>
                </c:pt>
                <c:pt idx="2437">
                  <c:v>1.9160007408605795E-2</c:v>
                </c:pt>
                <c:pt idx="2438">
                  <c:v>1.9158352161980918E-2</c:v>
                </c:pt>
                <c:pt idx="2439">
                  <c:v>1.9157098711284529E-2</c:v>
                </c:pt>
                <c:pt idx="2440">
                  <c:v>1.9155474724649898E-2</c:v>
                </c:pt>
                <c:pt idx="2441">
                  <c:v>1.9153865870942827E-2</c:v>
                </c:pt>
                <c:pt idx="2442">
                  <c:v>1.9152272150158096E-2</c:v>
                </c:pt>
                <c:pt idx="2443">
                  <c:v>1.9150693562295696E-2</c:v>
                </c:pt>
                <c:pt idx="2444">
                  <c:v>1.9149130107342559E-2</c:v>
                </c:pt>
                <c:pt idx="2445">
                  <c:v>1.9147581785303916E-2</c:v>
                </c:pt>
                <c:pt idx="2446">
                  <c:v>1.9146048596161459E-2</c:v>
                </c:pt>
                <c:pt idx="2447">
                  <c:v>1.9144530539912583E-2</c:v>
                </c:pt>
                <c:pt idx="2448">
                  <c:v>1.9142631962618267E-2</c:v>
                </c:pt>
                <c:pt idx="2449">
                  <c:v>1.9141143169242019E-2</c:v>
                </c:pt>
                <c:pt idx="2450">
                  <c:v>1.9139669507943918E-2</c:v>
                </c:pt>
                <c:pt idx="2451">
                  <c:v>1.913821097871856E-2</c:v>
                </c:pt>
                <c:pt idx="2452">
                  <c:v>1.9136767581560542E-2</c:v>
                </c:pt>
                <c:pt idx="2453">
                  <c:v>1.9135739992894217E-2</c:v>
                </c:pt>
                <c:pt idx="2454">
                  <c:v>1.9134327866748738E-2</c:v>
                </c:pt>
                <c:pt idx="2455">
                  <c:v>1.9132930873455006E-2</c:v>
                </c:pt>
                <c:pt idx="2456">
                  <c:v>1.9131549013002562E-2</c:v>
                </c:pt>
                <c:pt idx="2457">
                  <c:v>1.9129777576607648E-2</c:v>
                </c:pt>
                <c:pt idx="2458">
                  <c:v>1.9128424971751011E-2</c:v>
                </c:pt>
                <c:pt idx="2459">
                  <c:v>1.912708749892119E-2</c:v>
                </c:pt>
                <c:pt idx="2460">
                  <c:v>1.9125765158120887E-2</c:v>
                </c:pt>
                <c:pt idx="2461">
                  <c:v>1.9126093629749766E-2</c:v>
                </c:pt>
                <c:pt idx="2462">
                  <c:v>1.912357563973795E-2</c:v>
                </c:pt>
                <c:pt idx="2463">
                  <c:v>1.9122299709054262E-2</c:v>
                </c:pt>
                <c:pt idx="2464">
                  <c:v>1.9121038911170028E-2</c:v>
                </c:pt>
                <c:pt idx="2465">
                  <c:v>1.9119793246087872E-2</c:v>
                </c:pt>
                <c:pt idx="2466">
                  <c:v>1.9118562713797325E-2</c:v>
                </c:pt>
                <c:pt idx="2467">
                  <c:v>1.9117347314295784E-2</c:v>
                </c:pt>
                <c:pt idx="2468">
                  <c:v>1.9116147047580627E-2</c:v>
                </c:pt>
                <c:pt idx="2469">
                  <c:v>1.9114961913641395E-2</c:v>
                </c:pt>
                <c:pt idx="2470">
                  <c:v>1.9112538541862432E-2</c:v>
                </c:pt>
                <c:pt idx="2471">
                  <c:v>1.9111380612512965E-2</c:v>
                </c:pt>
                <c:pt idx="2472">
                  <c:v>1.9110237813537354E-2</c:v>
                </c:pt>
                <c:pt idx="2473">
                  <c:v>1.9109110144944288E-2</c:v>
                </c:pt>
                <c:pt idx="2474">
                  <c:v>1.91092632354979E-2</c:v>
                </c:pt>
                <c:pt idx="2475">
                  <c:v>1.9108168898143655E-2</c:v>
                </c:pt>
                <c:pt idx="2476">
                  <c:v>1.9108786964151241E-2</c:v>
                </c:pt>
                <c:pt idx="2477">
                  <c:v>1.9106025621684512E-2</c:v>
                </c:pt>
                <c:pt idx="2478">
                  <c:v>1.9104976682563932E-2</c:v>
                </c:pt>
                <c:pt idx="2479">
                  <c:v>1.9103515761723831E-2</c:v>
                </c:pt>
                <c:pt idx="2480">
                  <c:v>1.9102496060490009E-2</c:v>
                </c:pt>
                <c:pt idx="2481">
                  <c:v>1.9101491491199257E-2</c:v>
                </c:pt>
                <c:pt idx="2482">
                  <c:v>1.9100502053832662E-2</c:v>
                </c:pt>
                <c:pt idx="2483">
                  <c:v>1.9099958977951585E-2</c:v>
                </c:pt>
                <c:pt idx="2484">
                  <c:v>1.9099000835196379E-2</c:v>
                </c:pt>
                <c:pt idx="2485">
                  <c:v>1.9098057825151737E-2</c:v>
                </c:pt>
                <c:pt idx="2486">
                  <c:v>1.9097129947820281E-2</c:v>
                </c:pt>
                <c:pt idx="2487">
                  <c:v>1.9095781898906854E-2</c:v>
                </c:pt>
                <c:pt idx="2488">
                  <c:v>1.909488373956551E-2</c:v>
                </c:pt>
                <c:pt idx="2489">
                  <c:v>1.9094001650775017E-2</c:v>
                </c:pt>
                <c:pt idx="2490">
                  <c:v>1.9093136137956195E-2</c:v>
                </c:pt>
                <c:pt idx="2491">
                  <c:v>1.909228769080688E-2</c:v>
                </c:pt>
                <c:pt idx="2492">
                  <c:v>1.9091897763399718E-2</c:v>
                </c:pt>
                <c:pt idx="2493">
                  <c:v>1.9091085098705472E-2</c:v>
                </c:pt>
                <c:pt idx="2494">
                  <c:v>1.9090289732905868E-2</c:v>
                </c:pt>
                <c:pt idx="2495">
                  <c:v>1.9089511665995686E-2</c:v>
                </c:pt>
                <c:pt idx="2496">
                  <c:v>1.9088750897972306E-2</c:v>
                </c:pt>
                <c:pt idx="2497">
                  <c:v>1.9088007428830499E-2</c:v>
                </c:pt>
                <c:pt idx="2498">
                  <c:v>1.9087281258572879E-2</c:v>
                </c:pt>
                <c:pt idx="2499">
                  <c:v>1.9086572387191608E-2</c:v>
                </c:pt>
                <c:pt idx="2500">
                  <c:v>1.9085430016154592E-2</c:v>
                </c:pt>
                <c:pt idx="2501">
                  <c:v>1.9084754542175952E-2</c:v>
                </c:pt>
                <c:pt idx="2502">
                  <c:v>1.908409636615897E-2</c:v>
                </c:pt>
                <c:pt idx="2503">
                  <c:v>1.908345548810364E-2</c:v>
                </c:pt>
                <c:pt idx="2504">
                  <c:v>1.9082831908004565E-2</c:v>
                </c:pt>
                <c:pt idx="2505">
                  <c:v>1.9082682435134689E-2</c:v>
                </c:pt>
                <c:pt idx="2506">
                  <c:v>1.9082094655809408E-2</c:v>
                </c:pt>
                <c:pt idx="2507">
                  <c:v>1.9081524175334326E-2</c:v>
                </c:pt>
                <c:pt idx="2508">
                  <c:v>1.9080970993709444E-2</c:v>
                </c:pt>
                <c:pt idx="2509">
                  <c:v>1.9079973476780032E-2</c:v>
                </c:pt>
                <c:pt idx="2510">
                  <c:v>1.9079453684372548E-2</c:v>
                </c:pt>
                <c:pt idx="2511">
                  <c:v>1.9078951189905102E-2</c:v>
                </c:pt>
                <c:pt idx="2512">
                  <c:v>1.9078465993375003E-2</c:v>
                </c:pt>
                <c:pt idx="2513">
                  <c:v>1.9078464568291011E-2</c:v>
                </c:pt>
                <c:pt idx="2514">
                  <c:v>1.9078015179728128E-2</c:v>
                </c:pt>
                <c:pt idx="2515">
                  <c:v>1.9077583090002372E-2</c:v>
                </c:pt>
                <c:pt idx="2516">
                  <c:v>1.9077168299113746E-2</c:v>
                </c:pt>
                <c:pt idx="2517">
                  <c:v>1.9077658833241772E-2</c:v>
                </c:pt>
                <c:pt idx="2518">
                  <c:v>1.9077283543337532E-2</c:v>
                </c:pt>
                <c:pt idx="2519">
                  <c:v>1.9076925554073407E-2</c:v>
                </c:pt>
                <c:pt idx="2520">
                  <c:v>1.9076584865444484E-2</c:v>
                </c:pt>
                <c:pt idx="2521">
                  <c:v>1.9076261477448304E-2</c:v>
                </c:pt>
                <c:pt idx="2522">
                  <c:v>1.907404476757003E-2</c:v>
                </c:pt>
                <c:pt idx="2523">
                  <c:v>1.9073751099143901E-2</c:v>
                </c:pt>
                <c:pt idx="2524">
                  <c:v>1.9073474727729602E-2</c:v>
                </c:pt>
                <c:pt idx="2525">
                  <c:v>1.9073215653332726E-2</c:v>
                </c:pt>
                <c:pt idx="2526">
                  <c:v>1.9075386923177905E-2</c:v>
                </c:pt>
                <c:pt idx="2527">
                  <c:v>1.9074684462677818E-2</c:v>
                </c:pt>
                <c:pt idx="2528">
                  <c:v>1.9074482179071553E-2</c:v>
                </c:pt>
                <c:pt idx="2529">
                  <c:v>1.9074297196090668E-2</c:v>
                </c:pt>
                <c:pt idx="2530">
                  <c:v>1.9072666979957319E-2</c:v>
                </c:pt>
                <c:pt idx="2531">
                  <c:v>1.9072512915081163E-2</c:v>
                </c:pt>
                <c:pt idx="2532">
                  <c:v>1.9072376148107233E-2</c:v>
                </c:pt>
                <c:pt idx="2533">
                  <c:v>1.9072256679049032E-2</c:v>
                </c:pt>
                <c:pt idx="2534">
                  <c:v>1.9072154507901156E-2</c:v>
                </c:pt>
                <c:pt idx="2535">
                  <c:v>1.9073550611237569E-2</c:v>
                </c:pt>
                <c:pt idx="2536">
                  <c:v>1.9073486732595027E-2</c:v>
                </c:pt>
                <c:pt idx="2537">
                  <c:v>1.9073440154572945E-2</c:v>
                </c:pt>
                <c:pt idx="2538">
                  <c:v>1.9073410877168878E-2</c:v>
                </c:pt>
                <c:pt idx="2539">
                  <c:v>1.9071903120789657E-2</c:v>
                </c:pt>
                <c:pt idx="2540">
                  <c:v>1.9071904737090233E-2</c:v>
                </c:pt>
                <c:pt idx="2541">
                  <c:v>1.9071923651303835E-2</c:v>
                </c:pt>
                <c:pt idx="2542">
                  <c:v>1.9071959863422361E-2</c:v>
                </c:pt>
                <c:pt idx="2543">
                  <c:v>1.9072013373451213E-2</c:v>
                </c:pt>
                <c:pt idx="2544">
                  <c:v>1.907359852571773E-2</c:v>
                </c:pt>
                <c:pt idx="2545">
                  <c:v>1.907369035264218E-2</c:v>
                </c:pt>
                <c:pt idx="2546">
                  <c:v>1.9073799480184638E-2</c:v>
                </c:pt>
                <c:pt idx="2547">
                  <c:v>1.9074434685829651E-2</c:v>
                </c:pt>
                <c:pt idx="2548">
                  <c:v>1.9074069637128488E-2</c:v>
                </c:pt>
                <c:pt idx="2549">
                  <c:v>1.9074230666529884E-2</c:v>
                </c:pt>
                <c:pt idx="2550">
                  <c:v>1.9074408996559114E-2</c:v>
                </c:pt>
                <c:pt idx="2551">
                  <c:v>1.9074604627203895E-2</c:v>
                </c:pt>
                <c:pt idx="2552">
                  <c:v>1.9073273369645854E-2</c:v>
                </c:pt>
                <c:pt idx="2553">
                  <c:v>1.9073499858786074E-2</c:v>
                </c:pt>
                <c:pt idx="2554">
                  <c:v>1.9073743645836621E-2</c:v>
                </c:pt>
                <c:pt idx="2555">
                  <c:v>1.9074004730805599E-2</c:v>
                </c:pt>
                <c:pt idx="2556">
                  <c:v>1.9074283113690305E-2</c:v>
                </c:pt>
                <c:pt idx="2557">
                  <c:v>1.907614172422023E-2</c:v>
                </c:pt>
                <c:pt idx="2558">
                  <c:v>1.9076458459254927E-2</c:v>
                </c:pt>
                <c:pt idx="2559">
                  <c:v>1.9076792494924825E-2</c:v>
                </c:pt>
                <c:pt idx="2560">
                  <c:v>1.907714383122747E-2</c:v>
                </c:pt>
                <c:pt idx="2561">
                  <c:v>1.9075934496922724E-2</c:v>
                </c:pt>
                <c:pt idx="2562">
                  <c:v>1.9076316667339631E-2</c:v>
                </c:pt>
                <c:pt idx="2563">
                  <c:v>1.9076716135683069E-2</c:v>
                </c:pt>
                <c:pt idx="2564">
                  <c:v>1.9077132901958449E-2</c:v>
                </c:pt>
                <c:pt idx="2565">
                  <c:v>1.9077566966160364E-2</c:v>
                </c:pt>
                <c:pt idx="2566">
                  <c:v>1.9079615162443941E-2</c:v>
                </c:pt>
                <c:pt idx="2567">
                  <c:v>1.9080087603234739E-2</c:v>
                </c:pt>
                <c:pt idx="2568">
                  <c:v>1.9080577344675474E-2</c:v>
                </c:pt>
                <c:pt idx="2569">
                  <c:v>1.9081084386763689E-2</c:v>
                </c:pt>
                <c:pt idx="2570">
                  <c:v>1.9081608729504294E-2</c:v>
                </c:pt>
                <c:pt idx="2571">
                  <c:v>1.9082150372907117E-2</c:v>
                </c:pt>
                <c:pt idx="2572">
                  <c:v>1.9082709316964791E-2</c:v>
                </c:pt>
                <c:pt idx="2573">
                  <c:v>1.9083285561687133E-2</c:v>
                </c:pt>
                <c:pt idx="2574">
                  <c:v>1.9081167878612675E-2</c:v>
                </c:pt>
                <c:pt idx="2575">
                  <c:v>1.9081772387937575E-2</c:v>
                </c:pt>
                <c:pt idx="2576">
                  <c:v>1.908239419340715E-2</c:v>
                </c:pt>
                <c:pt idx="2577">
                  <c:v>1.9083033295024292E-2</c:v>
                </c:pt>
                <c:pt idx="2578">
                  <c:v>1.9084783913418356E-2</c:v>
                </c:pt>
                <c:pt idx="2579">
                  <c:v>1.9087106344057889E-2</c:v>
                </c:pt>
                <c:pt idx="2580">
                  <c:v>1.9087803693489423E-2</c:v>
                </c:pt>
                <c:pt idx="2581">
                  <c:v>1.9089069901360622E-2</c:v>
                </c:pt>
                <c:pt idx="2582">
                  <c:v>1.9089250294412816E-2</c:v>
                </c:pt>
                <c:pt idx="2583">
                  <c:v>1.9088338070398635E-2</c:v>
                </c:pt>
                <c:pt idx="2584">
                  <c:v>1.9089100795718017E-2</c:v>
                </c:pt>
                <c:pt idx="2585">
                  <c:v>1.9089880819020671E-2</c:v>
                </c:pt>
                <c:pt idx="2586">
                  <c:v>1.909067814030389E-2</c:v>
                </c:pt>
                <c:pt idx="2587">
                  <c:v>1.9093169558892138E-2</c:v>
                </c:pt>
                <c:pt idx="2588">
                  <c:v>1.9094005313903834E-2</c:v>
                </c:pt>
                <c:pt idx="2589">
                  <c:v>1.9094858369629319E-2</c:v>
                </c:pt>
                <c:pt idx="2590">
                  <c:v>1.9095728726073506E-2</c:v>
                </c:pt>
                <c:pt idx="2591">
                  <c:v>1.9094924216617591E-2</c:v>
                </c:pt>
                <c:pt idx="2592">
                  <c:v>1.9095825325886866E-2</c:v>
                </c:pt>
                <c:pt idx="2593">
                  <c:v>1.9096743733163724E-2</c:v>
                </c:pt>
                <c:pt idx="2594">
                  <c:v>1.9097679438456271E-2</c:v>
                </c:pt>
                <c:pt idx="2595">
                  <c:v>1.9098632441764501E-2</c:v>
                </c:pt>
                <c:pt idx="2596">
                  <c:v>1.9101314180067167E-2</c:v>
                </c:pt>
                <c:pt idx="2597">
                  <c:v>1.9102305641662619E-2</c:v>
                </c:pt>
                <c:pt idx="2598">
                  <c:v>1.9103314404006241E-2</c:v>
                </c:pt>
                <c:pt idx="2599">
                  <c:v>1.9104915096925995E-2</c:v>
                </c:pt>
                <c:pt idx="2600">
                  <c:v>1.9105383830977304E-2</c:v>
                </c:pt>
                <c:pt idx="2601">
                  <c:v>1.9106444495612114E-2</c:v>
                </c:pt>
                <c:pt idx="2602">
                  <c:v>1.9107522461019658E-2</c:v>
                </c:pt>
                <c:pt idx="2603">
                  <c:v>1.910861772720239E-2</c:v>
                </c:pt>
                <c:pt idx="2604">
                  <c:v>1.9107987883057641E-2</c:v>
                </c:pt>
                <c:pt idx="2605">
                  <c:v>1.9109113866782084E-2</c:v>
                </c:pt>
                <c:pt idx="2606">
                  <c:v>1.9110257148573544E-2</c:v>
                </c:pt>
                <c:pt idx="2607">
                  <c:v>1.9111417728437424E-2</c:v>
                </c:pt>
                <c:pt idx="2608">
                  <c:v>1.9112595606376424E-2</c:v>
                </c:pt>
                <c:pt idx="2609">
                  <c:v>1.9115552640938789E-2</c:v>
                </c:pt>
                <c:pt idx="2610">
                  <c:v>1.9116769012714852E-2</c:v>
                </c:pt>
                <c:pt idx="2611">
                  <c:v>1.9118002685315223E-2</c:v>
                </c:pt>
                <c:pt idx="2612">
                  <c:v>1.9119253658742362E-2</c:v>
                </c:pt>
                <c:pt idx="2613">
                  <c:v>1.9118744467403546E-2</c:v>
                </c:pt>
                <c:pt idx="2614">
                  <c:v>1.9120026133912137E-2</c:v>
                </c:pt>
                <c:pt idx="2615">
                  <c:v>1.9121325098533669E-2</c:v>
                </c:pt>
                <c:pt idx="2616">
                  <c:v>1.9122641361268143E-2</c:v>
                </c:pt>
                <c:pt idx="2617">
                  <c:v>1.9123974922131769E-2</c:v>
                </c:pt>
                <c:pt idx="2618">
                  <c:v>1.9127122816991419E-2</c:v>
                </c:pt>
                <c:pt idx="2619">
                  <c:v>1.9128494896372913E-2</c:v>
                </c:pt>
                <c:pt idx="2620">
                  <c:v>1.9129884276630288E-2</c:v>
                </c:pt>
                <c:pt idx="2621">
                  <c:v>1.9130890054612701E-2</c:v>
                </c:pt>
                <c:pt idx="2622">
                  <c:v>1.9132315197784265E-2</c:v>
                </c:pt>
                <c:pt idx="2623">
                  <c:v>1.9133757640935369E-2</c:v>
                </c:pt>
                <c:pt idx="2624">
                  <c:v>1.9135217384078675E-2</c:v>
                </c:pt>
                <c:pt idx="2625">
                  <c:v>1.9136694427221781E-2</c:v>
                </c:pt>
                <c:pt idx="2626">
                  <c:v>1.913575091115215E-2</c:v>
                </c:pt>
                <c:pt idx="2627">
                  <c:v>1.9137257295732481E-2</c:v>
                </c:pt>
                <c:pt idx="2628">
                  <c:v>1.9138780976680359E-2</c:v>
                </c:pt>
                <c:pt idx="2629">
                  <c:v>1.9140321954001584E-2</c:v>
                </c:pt>
                <c:pt idx="2630">
                  <c:v>1.9142494735993054E-2</c:v>
                </c:pt>
                <c:pt idx="2631">
                  <c:v>1.9145919986402957E-2</c:v>
                </c:pt>
                <c:pt idx="2632">
                  <c:v>1.914813586443705E-2</c:v>
                </c:pt>
                <c:pt idx="2633">
                  <c:v>1.9149133573096479E-2</c:v>
                </c:pt>
                <c:pt idx="2634">
                  <c:v>1.9150766316529053E-2</c:v>
                </c:pt>
                <c:pt idx="2635">
                  <c:v>1.9153038058875447E-2</c:v>
                </c:pt>
                <c:pt idx="2636">
                  <c:v>1.9154083703603816E-2</c:v>
                </c:pt>
                <c:pt idx="2637">
                  <c:v>1.9155768347266268E-2</c:v>
                </c:pt>
                <c:pt idx="2638">
                  <c:v>1.9158095962233203E-2</c:v>
                </c:pt>
                <c:pt idx="2639">
                  <c:v>1.9159189534864104E-2</c:v>
                </c:pt>
                <c:pt idx="2640">
                  <c:v>1.9160926078822284E-2</c:v>
                </c:pt>
                <c:pt idx="2641">
                  <c:v>1.9162679922891702E-2</c:v>
                </c:pt>
                <c:pt idx="2642">
                  <c:v>1.9164451067085024E-2</c:v>
                </c:pt>
                <c:pt idx="2643">
                  <c:v>1.9164343473964385E-2</c:v>
                </c:pt>
                <c:pt idx="2644">
                  <c:v>1.9168045255873768E-2</c:v>
                </c:pt>
                <c:pt idx="2645">
                  <c:v>1.9169868300481854E-2</c:v>
                </c:pt>
                <c:pt idx="2646">
                  <c:v>1.9171708645246768E-2</c:v>
                </c:pt>
                <c:pt idx="2647">
                  <c:v>1.9173566290173576E-2</c:v>
                </c:pt>
                <c:pt idx="2648">
                  <c:v>1.917544123527494E-2</c:v>
                </c:pt>
                <c:pt idx="2649">
                  <c:v>1.9177333480555926E-2</c:v>
                </c:pt>
                <c:pt idx="2650">
                  <c:v>1.9179243026024133E-2</c:v>
                </c:pt>
                <c:pt idx="2651">
                  <c:v>1.9181812851844185E-2</c:v>
                </c:pt>
                <c:pt idx="2652">
                  <c:v>1.9183114017565263E-2</c:v>
                </c:pt>
                <c:pt idx="2653">
                  <c:v>1.918507546365085E-2</c:v>
                </c:pt>
                <c:pt idx="2654">
                  <c:v>1.9187054209966713E-2</c:v>
                </c:pt>
                <c:pt idx="2655">
                  <c:v>1.9189050256512852E-2</c:v>
                </c:pt>
                <c:pt idx="2656">
                  <c:v>1.9191063603301931E-2</c:v>
                </c:pt>
                <c:pt idx="2657">
                  <c:v>1.9193094250339014E-2</c:v>
                </c:pt>
                <c:pt idx="2658">
                  <c:v>1.9195142197641832E-2</c:v>
                </c:pt>
                <c:pt idx="2659">
                  <c:v>1.9197207445212916E-2</c:v>
                </c:pt>
                <c:pt idx="2660">
                  <c:v>1.9199289993059865E-2</c:v>
                </c:pt>
                <c:pt idx="2661">
                  <c:v>1.9201389841197875E-2</c:v>
                </c:pt>
                <c:pt idx="2662">
                  <c:v>1.9203506989637076E-2</c:v>
                </c:pt>
                <c:pt idx="2663">
                  <c:v>1.9205641438380001E-2</c:v>
                </c:pt>
                <c:pt idx="2664">
                  <c:v>1.9207793187441848E-2</c:v>
                </c:pt>
                <c:pt idx="2665">
                  <c:v>1.9207977764943773E-2</c:v>
                </c:pt>
                <c:pt idx="2666">
                  <c:v>1.9212148586560292E-2</c:v>
                </c:pt>
                <c:pt idx="2667">
                  <c:v>1.9214352236632086E-2</c:v>
                </c:pt>
                <c:pt idx="2668">
                  <c:v>1.9216573187060791E-2</c:v>
                </c:pt>
                <c:pt idx="2669">
                  <c:v>1.9218811437861603E-2</c:v>
                </c:pt>
                <c:pt idx="2670">
                  <c:v>1.9221066989037056E-2</c:v>
                </c:pt>
                <c:pt idx="2671">
                  <c:v>1.9223339840599811E-2</c:v>
                </c:pt>
                <c:pt idx="2672">
                  <c:v>1.922562999256E-2</c:v>
                </c:pt>
                <c:pt idx="2673">
                  <c:v>1.9227595825790655E-2</c:v>
                </c:pt>
                <c:pt idx="2674">
                  <c:v>1.9229921691889008E-2</c:v>
                </c:pt>
                <c:pt idx="2675">
                  <c:v>1.923226485749378E-2</c:v>
                </c:pt>
                <c:pt idx="2676">
                  <c:v>1.923462532261281E-2</c:v>
                </c:pt>
                <c:pt idx="2677">
                  <c:v>1.9237003087256559E-2</c:v>
                </c:pt>
                <c:pt idx="2678">
                  <c:v>1.9237360670422737E-2</c:v>
                </c:pt>
                <c:pt idx="2679">
                  <c:v>1.9239768946545902E-2</c:v>
                </c:pt>
                <c:pt idx="2680">
                  <c:v>1.9242194519438958E-2</c:v>
                </c:pt>
                <c:pt idx="2681">
                  <c:v>1.9244637389116373E-2</c:v>
                </c:pt>
                <c:pt idx="2682">
                  <c:v>1.9246413247881063E-2</c:v>
                </c:pt>
                <c:pt idx="2683">
                  <c:v>1.9251632965747223E-2</c:v>
                </c:pt>
                <c:pt idx="2684">
                  <c:v>1.9254131827364636E-2</c:v>
                </c:pt>
                <c:pt idx="2685">
                  <c:v>1.9256647988595655E-2</c:v>
                </c:pt>
                <c:pt idx="2686">
                  <c:v>1.9259945884371521E-2</c:v>
                </c:pt>
                <c:pt idx="2687">
                  <c:v>1.9262505159722908E-2</c:v>
                </c:pt>
                <c:pt idx="2688">
                  <c:v>1.9265081733800482E-2</c:v>
                </c:pt>
                <c:pt idx="2689">
                  <c:v>1.9267675606604251E-2</c:v>
                </c:pt>
                <c:pt idx="2690">
                  <c:v>1.9270286778153123E-2</c:v>
                </c:pt>
                <c:pt idx="2691">
                  <c:v>1.9273613135144099E-2</c:v>
                </c:pt>
                <c:pt idx="2692">
                  <c:v>1.9276260279507452E-2</c:v>
                </c:pt>
                <c:pt idx="2693">
                  <c:v>1.9278924723581142E-2</c:v>
                </c:pt>
                <c:pt idx="2694">
                  <c:v>1.9281606467375628E-2</c:v>
                </c:pt>
                <c:pt idx="2695">
                  <c:v>1.9283602117417125E-2</c:v>
                </c:pt>
                <c:pt idx="2696">
                  <c:v>1.9286317081650038E-2</c:v>
                </c:pt>
                <c:pt idx="2697">
                  <c:v>1.9289049344709097E-2</c:v>
                </c:pt>
                <c:pt idx="2698">
                  <c:v>1.9291798906599711E-2</c:v>
                </c:pt>
                <c:pt idx="2699">
                  <c:v>1.9295274682559992E-2</c:v>
                </c:pt>
                <c:pt idx="2700">
                  <c:v>1.9298060224925005E-2</c:v>
                </c:pt>
                <c:pt idx="2701">
                  <c:v>1.930086306709709E-2</c:v>
                </c:pt>
                <c:pt idx="2702">
                  <c:v>1.9303683209081473E-2</c:v>
                </c:pt>
                <c:pt idx="2703">
                  <c:v>1.9306520650896455E-2</c:v>
                </c:pt>
                <c:pt idx="2704">
                  <c:v>1.9309375392555114E-2</c:v>
                </c:pt>
                <c:pt idx="2705">
                  <c:v>1.9312247434065285E-2</c:v>
                </c:pt>
                <c:pt idx="2706">
                  <c:v>1.9315136775442658E-2</c:v>
                </c:pt>
                <c:pt idx="2707">
                  <c:v>1.9318043416702919E-2</c:v>
                </c:pt>
                <c:pt idx="2708">
                  <c:v>1.9320245963926563E-2</c:v>
                </c:pt>
                <c:pt idx="2709">
                  <c:v>1.9323185813772015E-2</c:v>
                </c:pt>
                <c:pt idx="2710">
                  <c:v>1.9326142962592201E-2</c:v>
                </c:pt>
                <c:pt idx="2711">
                  <c:v>1.9329117410403329E-2</c:v>
                </c:pt>
                <c:pt idx="2712">
                  <c:v>1.9332836121637092E-2</c:v>
                </c:pt>
                <c:pt idx="2713">
                  <c:v>1.9335846562443051E-2</c:v>
                </c:pt>
                <c:pt idx="2714">
                  <c:v>1.9338874303220788E-2</c:v>
                </c:pt>
                <c:pt idx="2715">
                  <c:v>1.9341919343983376E-2</c:v>
                </c:pt>
                <c:pt idx="2716">
                  <c:v>1.9344981684741268E-2</c:v>
                </c:pt>
                <c:pt idx="2717">
                  <c:v>1.9347327376801227E-2</c:v>
                </c:pt>
                <c:pt idx="2718">
                  <c:v>1.9350422917905563E-2</c:v>
                </c:pt>
                <c:pt idx="2719">
                  <c:v>1.9353535758106204E-2</c:v>
                </c:pt>
                <c:pt idx="2720">
                  <c:v>1.9359619458013351E-2</c:v>
                </c:pt>
                <c:pt idx="2721">
                  <c:v>1.9360552888972763E-2</c:v>
                </c:pt>
                <c:pt idx="2722">
                  <c:v>1.9363719030003158E-2</c:v>
                </c:pt>
                <c:pt idx="2723">
                  <c:v>1.9366902471128204E-2</c:v>
                </c:pt>
                <c:pt idx="2724">
                  <c:v>1.9370103212355747E-2</c:v>
                </c:pt>
                <c:pt idx="2725">
                  <c:v>1.9373321253706704E-2</c:v>
                </c:pt>
                <c:pt idx="2726">
                  <c:v>1.9376556595194144E-2</c:v>
                </c:pt>
                <c:pt idx="2727">
                  <c:v>1.9379809236831143E-2</c:v>
                </c:pt>
                <c:pt idx="2728">
                  <c:v>1.9383079178630771E-2</c:v>
                </c:pt>
                <c:pt idx="2729">
                  <c:v>1.9386366420611326E-2</c:v>
                </c:pt>
                <c:pt idx="2730">
                  <c:v>1.9388166687105413E-2</c:v>
                </c:pt>
                <c:pt idx="2731">
                  <c:v>1.9391485705648095E-2</c:v>
                </c:pt>
                <c:pt idx="2732">
                  <c:v>1.9394822022510531E-2</c:v>
                </c:pt>
                <c:pt idx="2733">
                  <c:v>1.9398175637715072E-2</c:v>
                </c:pt>
                <c:pt idx="2734">
                  <c:v>1.9403062133698641E-2</c:v>
                </c:pt>
                <c:pt idx="2735">
                  <c:v>1.9406453177057584E-2</c:v>
                </c:pt>
                <c:pt idx="2736">
                  <c:v>1.9412905959248179E-2</c:v>
                </c:pt>
                <c:pt idx="2737">
                  <c:v>1.941328716463199E-2</c:v>
                </c:pt>
                <c:pt idx="2738">
                  <c:v>1.9416730108878823E-2</c:v>
                </c:pt>
                <c:pt idx="2739">
                  <c:v>1.9419425392909605E-2</c:v>
                </c:pt>
                <c:pt idx="2740">
                  <c:v>1.942290151726641E-2</c:v>
                </c:pt>
                <c:pt idx="2741">
                  <c:v>1.9426394941027492E-2</c:v>
                </c:pt>
                <c:pt idx="2742">
                  <c:v>1.9429905664209067E-2</c:v>
                </c:pt>
                <c:pt idx="2743">
                  <c:v>1.9434204335321066E-2</c:v>
                </c:pt>
                <c:pt idx="2744">
                  <c:v>1.943775108175675E-2</c:v>
                </c:pt>
                <c:pt idx="2745">
                  <c:v>1.9441315128613891E-2</c:v>
                </c:pt>
                <c:pt idx="2746">
                  <c:v>1.9444896475902942E-2</c:v>
                </c:pt>
                <c:pt idx="2747">
                  <c:v>1.9447718771899734E-2</c:v>
                </c:pt>
                <c:pt idx="2748">
                  <c:v>1.9451333291901407E-2</c:v>
                </c:pt>
                <c:pt idx="2749">
                  <c:v>1.9454965111431632E-2</c:v>
                </c:pt>
                <c:pt idx="2750">
                  <c:v>1.9458614230501214E-2</c:v>
                </c:pt>
                <c:pt idx="2751">
                  <c:v>1.9462280649118258E-2</c:v>
                </c:pt>
                <c:pt idx="2752">
                  <c:v>1.9466747869672094E-2</c:v>
                </c:pt>
                <c:pt idx="2753">
                  <c:v>1.9470450320449889E-2</c:v>
                </c:pt>
                <c:pt idx="2754">
                  <c:v>1.9474170071792928E-2</c:v>
                </c:pt>
                <c:pt idx="2755">
                  <c:v>1.9477907123714285E-2</c:v>
                </c:pt>
                <c:pt idx="2756">
                  <c:v>1.9481661476237488E-2</c:v>
                </c:pt>
                <c:pt idx="2757">
                  <c:v>1.948543312936515E-2</c:v>
                </c:pt>
                <c:pt idx="2758">
                  <c:v>1.948922208312865E-2</c:v>
                </c:pt>
                <c:pt idx="2759">
                  <c:v>1.94930283375306E-2</c:v>
                </c:pt>
                <c:pt idx="2760">
                  <c:v>1.9496056899303414E-2</c:v>
                </c:pt>
                <c:pt idx="2761">
                  <c:v>1.9499896314348713E-2</c:v>
                </c:pt>
                <c:pt idx="2762">
                  <c:v>1.9503753029122477E-2</c:v>
                </c:pt>
                <c:pt idx="2763">
                  <c:v>1.9507627043646319E-2</c:v>
                </c:pt>
                <c:pt idx="2764">
                  <c:v>1.9511518357933744E-2</c:v>
                </c:pt>
                <c:pt idx="2765">
                  <c:v>1.9516229178468673E-2</c:v>
                </c:pt>
                <c:pt idx="2766">
                  <c:v>1.9520156537870485E-2</c:v>
                </c:pt>
                <c:pt idx="2767">
                  <c:v>1.9524101198051921E-2</c:v>
                </c:pt>
                <c:pt idx="2768">
                  <c:v>1.952806315902867E-2</c:v>
                </c:pt>
                <c:pt idx="2769">
                  <c:v>1.9531234426405475E-2</c:v>
                </c:pt>
                <c:pt idx="2770">
                  <c:v>1.9535229539625609E-2</c:v>
                </c:pt>
                <c:pt idx="2771">
                  <c:v>1.9539241952725495E-2</c:v>
                </c:pt>
                <c:pt idx="2772">
                  <c:v>1.9543271665724043E-2</c:v>
                </c:pt>
                <c:pt idx="2773">
                  <c:v>1.9548132476529697E-2</c:v>
                </c:pt>
                <c:pt idx="2774">
                  <c:v>1.9552198242673093E-2</c:v>
                </c:pt>
                <c:pt idx="2775">
                  <c:v>1.9556281309737297E-2</c:v>
                </c:pt>
                <c:pt idx="2776">
                  <c:v>1.9560381677745833E-2</c:v>
                </c:pt>
                <c:pt idx="2777">
                  <c:v>1.9566729151794179E-2</c:v>
                </c:pt>
                <c:pt idx="2778">
                  <c:v>1.9570869508420314E-2</c:v>
                </c:pt>
                <c:pt idx="2779">
                  <c:v>1.9575027167987785E-2</c:v>
                </c:pt>
                <c:pt idx="2780">
                  <c:v>1.9579202130528515E-2</c:v>
                </c:pt>
                <c:pt idx="2781">
                  <c:v>1.9583394396049877E-2</c:v>
                </c:pt>
                <c:pt idx="2782">
                  <c:v>1.9583468357404446E-2</c:v>
                </c:pt>
                <c:pt idx="2783">
                  <c:v>1.958768791791838E-2</c:v>
                </c:pt>
                <c:pt idx="2784">
                  <c:v>1.9591924776582881E-2</c:v>
                </c:pt>
                <c:pt idx="2785">
                  <c:v>1.9596178933426901E-2</c:v>
                </c:pt>
                <c:pt idx="2786">
                  <c:v>1.960461526918153E-2</c:v>
                </c:pt>
                <c:pt idx="2787">
                  <c:v>1.9609746304198872E-2</c:v>
                </c:pt>
                <c:pt idx="2788">
                  <c:v>1.9613224740038338E-2</c:v>
                </c:pt>
                <c:pt idx="2789">
                  <c:v>1.9617555430173458E-2</c:v>
                </c:pt>
                <c:pt idx="2790">
                  <c:v>1.961938637371937E-2</c:v>
                </c:pt>
                <c:pt idx="2791">
                  <c:v>1.9623747259597406E-2</c:v>
                </c:pt>
                <c:pt idx="2792">
                  <c:v>1.9628125445738814E-2</c:v>
                </c:pt>
                <c:pt idx="2793">
                  <c:v>1.9632520932151697E-2</c:v>
                </c:pt>
                <c:pt idx="2794">
                  <c:v>1.9636933718865768E-2</c:v>
                </c:pt>
                <c:pt idx="2795">
                  <c:v>1.9643902938226539E-2</c:v>
                </c:pt>
                <c:pt idx="2796">
                  <c:v>1.9648354750959975E-2</c:v>
                </c:pt>
                <c:pt idx="2797">
                  <c:v>1.9652823867010508E-2</c:v>
                </c:pt>
                <c:pt idx="2798">
                  <c:v>1.9657310286390416E-2</c:v>
                </c:pt>
                <c:pt idx="2799">
                  <c:v>1.965925715751593E-2</c:v>
                </c:pt>
                <c:pt idx="2800">
                  <c:v>1.9663773746396461E-2</c:v>
                </c:pt>
                <c:pt idx="2801">
                  <c:v>1.9668307635707854E-2</c:v>
                </c:pt>
                <c:pt idx="2802">
                  <c:v>1.9672858825466322E-2</c:v>
                </c:pt>
                <c:pt idx="2803">
                  <c:v>1.9677427315693479E-2</c:v>
                </c:pt>
                <c:pt idx="2804">
                  <c:v>1.9684592173836814E-2</c:v>
                </c:pt>
                <c:pt idx="2805">
                  <c:v>1.9689199717136337E-2</c:v>
                </c:pt>
                <c:pt idx="2806">
                  <c:v>1.9693824563939605E-2</c:v>
                </c:pt>
                <c:pt idx="2807">
                  <c:v>1.9699331203905556E-2</c:v>
                </c:pt>
                <c:pt idx="2808">
                  <c:v>1.9703126168135979E-2</c:v>
                </c:pt>
                <c:pt idx="2809">
                  <c:v>1.9707802925575744E-2</c:v>
                </c:pt>
                <c:pt idx="2810">
                  <c:v>1.9712496986605214E-2</c:v>
                </c:pt>
                <c:pt idx="2811">
                  <c:v>1.9717208351246494E-2</c:v>
                </c:pt>
                <c:pt idx="2812">
                  <c:v>1.971932225200853E-2</c:v>
                </c:pt>
                <c:pt idx="2813">
                  <c:v>1.9724063747986964E-2</c:v>
                </c:pt>
                <c:pt idx="2814">
                  <c:v>1.9728822544658318E-2</c:v>
                </c:pt>
                <c:pt idx="2815">
                  <c:v>1.9733598642036092E-2</c:v>
                </c:pt>
                <c:pt idx="2816">
                  <c:v>1.9738392040136499E-2</c:v>
                </c:pt>
                <c:pt idx="2817">
                  <c:v>1.9745839916184886E-2</c:v>
                </c:pt>
                <c:pt idx="2818">
                  <c:v>1.9750672406732644E-2</c:v>
                </c:pt>
                <c:pt idx="2819">
                  <c:v>1.9755522201066585E-2</c:v>
                </c:pt>
                <c:pt idx="2820">
                  <c:v>1.9760389299218632E-2</c:v>
                </c:pt>
                <c:pt idx="2821">
                  <c:v>1.9762618542253363E-2</c:v>
                </c:pt>
                <c:pt idx="2822">
                  <c:v>1.9767515745143426E-2</c:v>
                </c:pt>
                <c:pt idx="2823">
                  <c:v>1.9772430248904703E-2</c:v>
                </c:pt>
                <c:pt idx="2824">
                  <c:v>1.977736205355881E-2</c:v>
                </c:pt>
                <c:pt idx="2825">
                  <c:v>1.9782311159121956E-2</c:v>
                </c:pt>
                <c:pt idx="2826">
                  <c:v>1.9789955269482698E-2</c:v>
                </c:pt>
                <c:pt idx="2827">
                  <c:v>1.9794943494970584E-2</c:v>
                </c:pt>
                <c:pt idx="2828">
                  <c:v>1.9799949024450952E-2</c:v>
                </c:pt>
                <c:pt idx="2829">
                  <c:v>1.9804971857955728E-2</c:v>
                </c:pt>
                <c:pt idx="2830">
                  <c:v>1.9810011995509472E-2</c:v>
                </c:pt>
                <c:pt idx="2831">
                  <c:v>1.9815069437129375E-2</c:v>
                </c:pt>
                <c:pt idx="2832">
                  <c:v>1.9820144182837542E-2</c:v>
                </c:pt>
                <c:pt idx="2833">
                  <c:v>1.9825236232668356E-2</c:v>
                </c:pt>
                <c:pt idx="2834">
                  <c:v>1.9825823249818415E-2</c:v>
                </c:pt>
                <c:pt idx="2835">
                  <c:v>1.9830942338299341E-2</c:v>
                </c:pt>
                <c:pt idx="2836">
                  <c:v>1.9836078725903396E-2</c:v>
                </c:pt>
                <c:pt idx="2837">
                  <c:v>1.9841232412650834E-2</c:v>
                </c:pt>
                <c:pt idx="2838">
                  <c:v>1.9850956044386629E-2</c:v>
                </c:pt>
                <c:pt idx="2839">
                  <c:v>1.9856151919412587E-2</c:v>
                </c:pt>
                <c:pt idx="2840">
                  <c:v>1.9861365098723282E-2</c:v>
                </c:pt>
                <c:pt idx="2841">
                  <c:v>1.9866595582343275E-2</c:v>
                </c:pt>
                <c:pt idx="2842">
                  <c:v>1.9869093014053006E-2</c:v>
                </c:pt>
                <c:pt idx="2843">
                  <c:v>1.9874353539717782E-2</c:v>
                </c:pt>
                <c:pt idx="2844">
                  <c:v>1.987963136671304E-2</c:v>
                </c:pt>
                <c:pt idx="2845">
                  <c:v>1.9884926495054987E-2</c:v>
                </c:pt>
                <c:pt idx="2846">
                  <c:v>1.9890238924762531E-2</c:v>
                </c:pt>
                <c:pt idx="2847">
                  <c:v>1.9898341875943661E-2</c:v>
                </c:pt>
                <c:pt idx="2848">
                  <c:v>1.9903693490418865E-2</c:v>
                </c:pt>
                <c:pt idx="2849">
                  <c:v>1.9909062409402298E-2</c:v>
                </c:pt>
                <c:pt idx="2850">
                  <c:v>1.9914448632920981E-2</c:v>
                </c:pt>
                <c:pt idx="2851">
                  <c:v>1.9917060594670355E-2</c:v>
                </c:pt>
                <c:pt idx="2852">
                  <c:v>1.9922476833087493E-2</c:v>
                </c:pt>
                <c:pt idx="2853">
                  <c:v>1.9927910373024216E-2</c:v>
                </c:pt>
                <c:pt idx="2854">
                  <c:v>1.9933361214523753E-2</c:v>
                </c:pt>
                <c:pt idx="2855">
                  <c:v>1.9938829357591503E-2</c:v>
                </c:pt>
                <c:pt idx="2856">
                  <c:v>1.9947129370619088E-2</c:v>
                </c:pt>
                <c:pt idx="2857">
                  <c:v>1.9952636726574612E-2</c:v>
                </c:pt>
                <c:pt idx="2858">
                  <c:v>1.9958161387261857E-2</c:v>
                </c:pt>
                <c:pt idx="2859">
                  <c:v>1.9964646516952188E-2</c:v>
                </c:pt>
                <c:pt idx="2860">
                  <c:v>1.9969262622964133E-2</c:v>
                </c:pt>
                <c:pt idx="2861">
                  <c:v>1.9974839198020917E-2</c:v>
                </c:pt>
                <c:pt idx="2862">
                  <c:v>1.998043307791748E-2</c:v>
                </c:pt>
                <c:pt idx="2863">
                  <c:v>1.9986044262685757E-2</c:v>
                </c:pt>
                <c:pt idx="2864">
                  <c:v>1.9988821220085311E-2</c:v>
                </c:pt>
                <c:pt idx="2865">
                  <c:v>1.9994462380218403E-2</c:v>
                </c:pt>
                <c:pt idx="2866">
                  <c:v>2.0000120842195268E-2</c:v>
                </c:pt>
                <c:pt idx="2867">
                  <c:v>2.0005796606032116E-2</c:v>
                </c:pt>
                <c:pt idx="2868">
                  <c:v>2.0011489671747856E-2</c:v>
                </c:pt>
                <c:pt idx="2869">
                  <c:v>2.0020074774957021E-2</c:v>
                </c:pt>
                <c:pt idx="2870">
                  <c:v>2.0025807094532128E-2</c:v>
                </c:pt>
                <c:pt idx="2871">
                  <c:v>2.0031556719187701E-2</c:v>
                </c:pt>
                <c:pt idx="2872">
                  <c:v>2.0037323648948304E-2</c:v>
                </c:pt>
                <c:pt idx="2873">
                  <c:v>2.0040214529474392E-2</c:v>
                </c:pt>
                <c:pt idx="2874">
                  <c:v>2.0046011407020004E-2</c:v>
                </c:pt>
                <c:pt idx="2875">
                  <c:v>2.0051825586620109E-2</c:v>
                </c:pt>
                <c:pt idx="2876">
                  <c:v>2.0057657068299022E-2</c:v>
                </c:pt>
                <c:pt idx="2877">
                  <c:v>2.0063505852091861E-2</c:v>
                </c:pt>
                <c:pt idx="2878">
                  <c:v>2.0072288636264687E-2</c:v>
                </c:pt>
                <c:pt idx="2879">
                  <c:v>2.0078176702526724E-2</c:v>
                </c:pt>
                <c:pt idx="2880">
                  <c:v>2.0084082074119734E-2</c:v>
                </c:pt>
                <c:pt idx="2881">
                  <c:v>2.0090004751068275E-2</c:v>
                </c:pt>
                <c:pt idx="2882">
                  <c:v>2.0095944733387081E-2</c:v>
                </c:pt>
                <c:pt idx="2883">
                  <c:v>2.0101902021117911E-2</c:v>
                </c:pt>
                <c:pt idx="2884">
                  <c:v>2.0107876614285317E-2</c:v>
                </c:pt>
                <c:pt idx="2885">
                  <c:v>2.011386851292123E-2</c:v>
                </c:pt>
                <c:pt idx="2886">
                  <c:v>2.0114954957734677E-2</c:v>
                </c:pt>
                <c:pt idx="2887">
                  <c:v>2.0120973629201445E-2</c:v>
                </c:pt>
                <c:pt idx="2888">
                  <c:v>2.0127009600949142E-2</c:v>
                </c:pt>
                <c:pt idx="2889">
                  <c:v>2.0133062872995138E-2</c:v>
                </c:pt>
                <c:pt idx="2890">
                  <c:v>2.0141114544434496E-2</c:v>
                </c:pt>
                <c:pt idx="2891">
                  <c:v>2.0150183321029257E-2</c:v>
                </c:pt>
                <c:pt idx="2892">
                  <c:v>2.0157290891722305E-2</c:v>
                </c:pt>
                <c:pt idx="2893">
                  <c:v>2.0162426702060116E-2</c:v>
                </c:pt>
                <c:pt idx="2894">
                  <c:v>2.0168574351143012E-2</c:v>
                </c:pt>
                <c:pt idx="2895">
                  <c:v>2.0171742649200262E-2</c:v>
                </c:pt>
                <c:pt idx="2896">
                  <c:v>2.0177920177820573E-2</c:v>
                </c:pt>
                <c:pt idx="2897">
                  <c:v>2.0184115009062698E-2</c:v>
                </c:pt>
                <c:pt idx="2898">
                  <c:v>2.0190327142950958E-2</c:v>
                </c:pt>
                <c:pt idx="2899">
                  <c:v>2.0199572183349626E-2</c:v>
                </c:pt>
                <c:pt idx="2900">
                  <c:v>2.0205823667355675E-2</c:v>
                </c:pt>
                <c:pt idx="2901">
                  <c:v>2.0212092457284579E-2</c:v>
                </c:pt>
                <c:pt idx="2902">
                  <c:v>2.0218378553163358E-2</c:v>
                </c:pt>
                <c:pt idx="2903">
                  <c:v>2.0221647352989224E-2</c:v>
                </c:pt>
                <c:pt idx="2904">
                  <c:v>2.0227963303297274E-2</c:v>
                </c:pt>
                <c:pt idx="2905">
                  <c:v>2.0234296556443265E-2</c:v>
                </c:pt>
                <c:pt idx="2906">
                  <c:v>2.0240647112451514E-2</c:v>
                </c:pt>
                <c:pt idx="2907">
                  <c:v>2.0247014971338222E-2</c:v>
                </c:pt>
                <c:pt idx="2908">
                  <c:v>2.0256458555095117E-2</c:v>
                </c:pt>
                <c:pt idx="2909">
                  <c:v>2.0262865793470298E-2</c:v>
                </c:pt>
                <c:pt idx="2910">
                  <c:v>2.0269290338036035E-2</c:v>
                </c:pt>
                <c:pt idx="2911">
                  <c:v>2.0276756819225479E-2</c:v>
                </c:pt>
                <c:pt idx="2912">
                  <c:v>2.02821913458546E-2</c:v>
                </c:pt>
                <c:pt idx="2913">
                  <c:v>2.0288667809168829E-2</c:v>
                </c:pt>
                <c:pt idx="2914">
                  <c:v>2.0295161578798866E-2</c:v>
                </c:pt>
                <c:pt idx="2915">
                  <c:v>2.0301672654766813E-2</c:v>
                </c:pt>
                <c:pt idx="2916">
                  <c:v>2.0305104335696027E-2</c:v>
                </c:pt>
                <c:pt idx="2917">
                  <c:v>2.0311645224945073E-2</c:v>
                </c:pt>
                <c:pt idx="2918">
                  <c:v>2.0318203417383256E-2</c:v>
                </c:pt>
                <c:pt idx="2919">
                  <c:v>2.0324778913034896E-2</c:v>
                </c:pt>
                <c:pt idx="2920">
                  <c:v>2.033137171193241E-2</c:v>
                </c:pt>
                <c:pt idx="2921">
                  <c:v>2.0341102545456114E-2</c:v>
                </c:pt>
                <c:pt idx="2922">
                  <c:v>2.0347734766671129E-2</c:v>
                </c:pt>
                <c:pt idx="2923">
                  <c:v>2.0354384294472106E-2</c:v>
                </c:pt>
                <c:pt idx="2924">
                  <c:v>2.0361051128898338E-2</c:v>
                </c:pt>
                <c:pt idx="2925">
                  <c:v>2.0364595256061713E-2</c:v>
                </c:pt>
                <c:pt idx="2926">
                  <c:v>2.0371291875015296E-2</c:v>
                </c:pt>
                <c:pt idx="2927">
                  <c:v>2.0378005797409265E-2</c:v>
                </c:pt>
                <c:pt idx="2928">
                  <c:v>2.0384737023276034E-2</c:v>
                </c:pt>
                <c:pt idx="2929">
                  <c:v>2.0391485552637222E-2</c:v>
                </c:pt>
                <c:pt idx="2930">
                  <c:v>2.0401415576182514E-2</c:v>
                </c:pt>
                <c:pt idx="2931">
                  <c:v>2.0408203557815661E-2</c:v>
                </c:pt>
                <c:pt idx="2932">
                  <c:v>2.0415008846322115E-2</c:v>
                </c:pt>
                <c:pt idx="2933">
                  <c:v>2.0421747507555522E-2</c:v>
                </c:pt>
                <c:pt idx="2934">
                  <c:v>2.0428588263633925E-2</c:v>
                </c:pt>
                <c:pt idx="2935">
                  <c:v>2.0435446325582918E-2</c:v>
                </c:pt>
                <c:pt idx="2936">
                  <c:v>2.0442321693443025E-2</c:v>
                </c:pt>
                <c:pt idx="2937">
                  <c:v>2.0449214367234507E-2</c:v>
                </c:pt>
                <c:pt idx="2938">
                  <c:v>2.0452921190578528E-2</c:v>
                </c:pt>
                <c:pt idx="2939">
                  <c:v>2.0459843604854963E-2</c:v>
                </c:pt>
                <c:pt idx="2940">
                  <c:v>2.0466783321847211E-2</c:v>
                </c:pt>
                <c:pt idx="2941">
                  <c:v>2.0473740341591603E-2</c:v>
                </c:pt>
                <c:pt idx="2942">
                  <c:v>2.0480714664116082E-2</c:v>
                </c:pt>
                <c:pt idx="2943">
                  <c:v>2.0492010076243714E-2</c:v>
                </c:pt>
                <c:pt idx="2944">
                  <c:v>2.0497947652611502E-2</c:v>
                </c:pt>
                <c:pt idx="2945">
                  <c:v>2.0504978775013963E-2</c:v>
                </c:pt>
                <c:pt idx="2946">
                  <c:v>2.0512027203646657E-2</c:v>
                </c:pt>
                <c:pt idx="2947">
                  <c:v>2.0520175703883797E-2</c:v>
                </c:pt>
                <c:pt idx="2948">
                  <c:v>2.0526175979693924E-2</c:v>
                </c:pt>
                <c:pt idx="2949">
                  <c:v>2.0533276327174346E-2</c:v>
                </c:pt>
                <c:pt idx="2950">
                  <c:v>2.0541481652155986E-2</c:v>
                </c:pt>
                <c:pt idx="2951">
                  <c:v>2.054752894121846E-2</c:v>
                </c:pt>
                <c:pt idx="2952">
                  <c:v>2.0554681207840403E-2</c:v>
                </c:pt>
                <c:pt idx="2953">
                  <c:v>2.0561850780907859E-2</c:v>
                </c:pt>
                <c:pt idx="2954">
                  <c:v>2.0569037660461351E-2</c:v>
                </c:pt>
                <c:pt idx="2955">
                  <c:v>2.0576241846518607E-2</c:v>
                </c:pt>
                <c:pt idx="2956">
                  <c:v>2.0583463339122685E-2</c:v>
                </c:pt>
                <c:pt idx="2957">
                  <c:v>2.0590702138306508E-2</c:v>
                </c:pt>
                <c:pt idx="2958">
                  <c:v>2.0597958244095403E-2</c:v>
                </c:pt>
                <c:pt idx="2959">
                  <c:v>2.0605231656527362E-2</c:v>
                </c:pt>
                <c:pt idx="2960">
                  <c:v>2.0612522375635309E-2</c:v>
                </c:pt>
                <c:pt idx="2961">
                  <c:v>2.0619830401454702E-2</c:v>
                </c:pt>
                <c:pt idx="2962">
                  <c:v>2.06271557340134E-2</c:v>
                </c:pt>
                <c:pt idx="2963">
                  <c:v>2.0635607419177505E-2</c:v>
                </c:pt>
                <c:pt idx="2964">
                  <c:v>2.0638527421373534E-2</c:v>
                </c:pt>
                <c:pt idx="2965">
                  <c:v>2.0649235572472308E-2</c:v>
                </c:pt>
                <c:pt idx="2966">
                  <c:v>2.0656630132327609E-2</c:v>
                </c:pt>
                <c:pt idx="2967">
                  <c:v>2.0664041999096973E-2</c:v>
                </c:pt>
                <c:pt idx="2968">
                  <c:v>2.067147117281079E-2</c:v>
                </c:pt>
                <c:pt idx="2969">
                  <c:v>2.0678917653496921E-2</c:v>
                </c:pt>
                <c:pt idx="2970">
                  <c:v>2.0686381441195889E-2</c:v>
                </c:pt>
                <c:pt idx="2971">
                  <c:v>2.0693862535935553E-2</c:v>
                </c:pt>
                <c:pt idx="2972">
                  <c:v>2.070136093775897E-2</c:v>
                </c:pt>
                <c:pt idx="2973">
                  <c:v>2.0708876646688933E-2</c:v>
                </c:pt>
                <c:pt idx="2974">
                  <c:v>2.0716409662765965E-2</c:v>
                </c:pt>
                <c:pt idx="2975">
                  <c:v>2.0723959986025525E-2</c:v>
                </c:pt>
                <c:pt idx="2976">
                  <c:v>2.073152761650307E-2</c:v>
                </c:pt>
                <c:pt idx="2977">
                  <c:v>2.0735716930487466E-2</c:v>
                </c:pt>
                <c:pt idx="2978">
                  <c:v>2.0746714799231153E-2</c:v>
                </c:pt>
                <c:pt idx="2979">
                  <c:v>2.0754334351555138E-2</c:v>
                </c:pt>
                <c:pt idx="2980">
                  <c:v>2.0761971211233875E-2</c:v>
                </c:pt>
                <c:pt idx="2981">
                  <c:v>2.0769625378300287E-2</c:v>
                </c:pt>
                <c:pt idx="2982">
                  <c:v>2.0777296852784767E-2</c:v>
                </c:pt>
                <c:pt idx="2983">
                  <c:v>2.0784985634735437E-2</c:v>
                </c:pt>
                <c:pt idx="2984">
                  <c:v>2.0792691724170025E-2</c:v>
                </c:pt>
                <c:pt idx="2985">
                  <c:v>2.0803689852837568E-2</c:v>
                </c:pt>
                <c:pt idx="2986">
                  <c:v>2.0811438769792225E-2</c:v>
                </c:pt>
                <c:pt idx="2987">
                  <c:v>2.0819204993210206E-2</c:v>
                </c:pt>
                <c:pt idx="2988">
                  <c:v>2.0826988523128111E-2</c:v>
                </c:pt>
                <c:pt idx="2989">
                  <c:v>2.0834789359582544E-2</c:v>
                </c:pt>
                <c:pt idx="2990">
                  <c:v>2.0839144302770323E-2</c:v>
                </c:pt>
                <c:pt idx="2991">
                  <c:v>2.0846974703331696E-2</c:v>
                </c:pt>
                <c:pt idx="2992">
                  <c:v>2.0854822407059825E-2</c:v>
                </c:pt>
                <c:pt idx="2993">
                  <c:v>2.0862687413983654E-2</c:v>
                </c:pt>
                <c:pt idx="2994">
                  <c:v>2.08740531410294E-2</c:v>
                </c:pt>
                <c:pt idx="2995">
                  <c:v>2.0881957817403648E-2</c:v>
                </c:pt>
                <c:pt idx="2996">
                  <c:v>2.0889879800549717E-2</c:v>
                </c:pt>
                <c:pt idx="2997">
                  <c:v>2.0897819090501597E-2</c:v>
                </c:pt>
                <c:pt idx="2998">
                  <c:v>2.0905745412769943E-2</c:v>
                </c:pt>
                <c:pt idx="2999">
                  <c:v>2.0913720096189602E-2</c:v>
                </c:pt>
                <c:pt idx="3000">
                  <c:v>2.0921712085362164E-2</c:v>
                </c:pt>
                <c:pt idx="3001">
                  <c:v>2.0929721380322751E-2</c:v>
                </c:pt>
                <c:pt idx="3002">
                  <c:v>2.0937747981098376E-2</c:v>
                </c:pt>
                <c:pt idx="3003">
                  <c:v>2.0946968706818777E-2</c:v>
                </c:pt>
                <c:pt idx="3004">
                  <c:v>2.0955031617865379E-2</c:v>
                </c:pt>
                <c:pt idx="3005">
                  <c:v>2.0963111836007988E-2</c:v>
                </c:pt>
                <c:pt idx="3006">
                  <c:v>2.0971209357675342E-2</c:v>
                </c:pt>
                <c:pt idx="3007">
                  <c:v>2.0978139293821307E-2</c:v>
                </c:pt>
                <c:pt idx="3008">
                  <c:v>2.0986260772489961E-2</c:v>
                </c:pt>
                <c:pt idx="3009">
                  <c:v>2.0994384201056482E-2</c:v>
                </c:pt>
                <c:pt idx="3010">
                  <c:v>2.100250190142857E-2</c:v>
                </c:pt>
                <c:pt idx="3011">
                  <c:v>2.1011788586058667E-2</c:v>
                </c:pt>
                <c:pt idx="3012">
                  <c:v>2.1019877127296142E-2</c:v>
                </c:pt>
                <c:pt idx="3013">
                  <c:v>2.1027950067723261E-2</c:v>
                </c:pt>
                <c:pt idx="3014">
                  <c:v>2.1036007407324336E-2</c:v>
                </c:pt>
                <c:pt idx="3015">
                  <c:v>2.1044049146044467E-2</c:v>
                </c:pt>
                <c:pt idx="3016">
                  <c:v>2.1052075283865348E-2</c:v>
                </c:pt>
                <c:pt idx="3017">
                  <c:v>2.1060085820755612E-2</c:v>
                </c:pt>
                <c:pt idx="3018">
                  <c:v>2.1068080756678657E-2</c:v>
                </c:pt>
                <c:pt idx="3019">
                  <c:v>2.1076060091605724E-2</c:v>
                </c:pt>
                <c:pt idx="3020">
                  <c:v>2.1082847768378064E-2</c:v>
                </c:pt>
                <c:pt idx="3021">
                  <c:v>2.1090796556743768E-2</c:v>
                </c:pt>
                <c:pt idx="3022">
                  <c:v>2.1098729744748617E-2</c:v>
                </c:pt>
                <c:pt idx="3023">
                  <c:v>2.1106647332360194E-2</c:v>
                </c:pt>
                <c:pt idx="3024">
                  <c:v>2.1114549319551479E-2</c:v>
                </c:pt>
                <c:pt idx="3025">
                  <c:v>2.1123608478451236E-2</c:v>
                </c:pt>
                <c:pt idx="3026">
                  <c:v>2.1131478605517551E-2</c:v>
                </c:pt>
                <c:pt idx="3027">
                  <c:v>2.1139333131331678E-2</c:v>
                </c:pt>
                <c:pt idx="3028">
                  <c:v>2.1147172055867473E-2</c:v>
                </c:pt>
                <c:pt idx="3029">
                  <c:v>2.1153825248106755E-2</c:v>
                </c:pt>
                <c:pt idx="3030">
                  <c:v>2.1161633632130639E-2</c:v>
                </c:pt>
                <c:pt idx="3031">
                  <c:v>2.1169426415515412E-2</c:v>
                </c:pt>
                <c:pt idx="3032">
                  <c:v>2.1177203598242156E-2</c:v>
                </c:pt>
                <c:pt idx="3033">
                  <c:v>2.1189634982705617E-2</c:v>
                </c:pt>
                <c:pt idx="3034">
                  <c:v>2.119387797445944E-2</c:v>
                </c:pt>
                <c:pt idx="3035">
                  <c:v>2.1201607689168459E-2</c:v>
                </c:pt>
                <c:pt idx="3036">
                  <c:v>2.1209321802345551E-2</c:v>
                </c:pt>
                <c:pt idx="3037">
                  <c:v>2.1217020313967182E-2</c:v>
                </c:pt>
                <c:pt idx="3038">
                  <c:v>2.1224703224004594E-2</c:v>
                </c:pt>
                <c:pt idx="3039">
                  <c:v>2.1232370532418571E-2</c:v>
                </c:pt>
                <c:pt idx="3040">
                  <c:v>2.1240022239185589E-2</c:v>
                </c:pt>
                <c:pt idx="3041">
                  <c:v>2.124765834427688E-2</c:v>
                </c:pt>
                <c:pt idx="3042">
                  <c:v>2.1251794395157144E-2</c:v>
                </c:pt>
                <c:pt idx="3043">
                  <c:v>2.1259401312037785E-2</c:v>
                </c:pt>
                <c:pt idx="3044">
                  <c:v>2.126699262941107E-2</c:v>
                </c:pt>
                <c:pt idx="3045">
                  <c:v>2.1274568347236469E-2</c:v>
                </c:pt>
                <c:pt idx="3046">
                  <c:v>2.128560484345764E-2</c:v>
                </c:pt>
                <c:pt idx="3047">
                  <c:v>2.1297779538038592E-2</c:v>
                </c:pt>
                <c:pt idx="3048">
                  <c:v>2.1300674230318575E-2</c:v>
                </c:pt>
                <c:pt idx="3049">
                  <c:v>2.130818552088513E-2</c:v>
                </c:pt>
                <c:pt idx="3050">
                  <c:v>2.1315681209501454E-2</c:v>
                </c:pt>
                <c:pt idx="3051">
                  <c:v>2.1322005904561941E-2</c:v>
                </c:pt>
                <c:pt idx="3052">
                  <c:v>2.1329471067822792E-2</c:v>
                </c:pt>
                <c:pt idx="3053">
                  <c:v>2.1336920629804267E-2</c:v>
                </c:pt>
                <c:pt idx="3054">
                  <c:v>2.1344354590482045E-2</c:v>
                </c:pt>
                <c:pt idx="3055">
                  <c:v>2.1352925622289035E-2</c:v>
                </c:pt>
                <c:pt idx="3056">
                  <c:v>2.1360327698579113E-2</c:v>
                </c:pt>
                <c:pt idx="3057">
                  <c:v>2.1367714172712424E-2</c:v>
                </c:pt>
                <c:pt idx="3058">
                  <c:v>2.1375085044662817E-2</c:v>
                </c:pt>
                <c:pt idx="3059">
                  <c:v>2.1381290373261939E-2</c:v>
                </c:pt>
                <c:pt idx="3060">
                  <c:v>2.1388630725501605E-2</c:v>
                </c:pt>
                <c:pt idx="3061">
                  <c:v>2.139595547622956E-2</c:v>
                </c:pt>
                <c:pt idx="3062">
                  <c:v>2.1403264625429595E-2</c:v>
                </c:pt>
                <c:pt idx="3063">
                  <c:v>2.1410558173066585E-2</c:v>
                </c:pt>
                <c:pt idx="3064">
                  <c:v>2.1418982628808932E-2</c:v>
                </c:pt>
                <c:pt idx="3065">
                  <c:v>2.1426244284637089E-2</c:v>
                </c:pt>
                <c:pt idx="3066">
                  <c:v>2.1433490338049647E-2</c:v>
                </c:pt>
                <c:pt idx="3067">
                  <c:v>2.1440720789012623E-2</c:v>
                </c:pt>
                <c:pt idx="3068">
                  <c:v>2.1447935637499874E-2</c:v>
                </c:pt>
                <c:pt idx="3069">
                  <c:v>2.1455134883480022E-2</c:v>
                </c:pt>
                <c:pt idx="3070">
                  <c:v>2.1462318526929543E-2</c:v>
                </c:pt>
                <c:pt idx="3071">
                  <c:v>2.146948656781706E-2</c:v>
                </c:pt>
                <c:pt idx="3072">
                  <c:v>2.1475498026921357E-2</c:v>
                </c:pt>
                <c:pt idx="3073">
                  <c:v>2.1482635557409667E-2</c:v>
                </c:pt>
                <c:pt idx="3074">
                  <c:v>2.1489757486035065E-2</c:v>
                </c:pt>
                <c:pt idx="3075">
                  <c:v>2.149686381276783E-2</c:v>
                </c:pt>
                <c:pt idx="3076">
                  <c:v>2.150395453757285E-2</c:v>
                </c:pt>
                <c:pt idx="3077">
                  <c:v>2.1512167157753177E-2</c:v>
                </c:pt>
                <c:pt idx="3078">
                  <c:v>2.1519225979911905E-2</c:v>
                </c:pt>
                <c:pt idx="3079">
                  <c:v>2.1526269199283788E-2</c:v>
                </c:pt>
                <c:pt idx="3080">
                  <c:v>2.1533296815842689E-2</c:v>
                </c:pt>
                <c:pt idx="3081">
                  <c:v>2.1539174131852322E-2</c:v>
                </c:pt>
                <c:pt idx="3082">
                  <c:v>2.1546171244555934E-2</c:v>
                </c:pt>
                <c:pt idx="3083">
                  <c:v>2.15531527551589E-2</c:v>
                </c:pt>
                <c:pt idx="3084">
                  <c:v>2.1560118663623395E-2</c:v>
                </c:pt>
                <c:pt idx="3085">
                  <c:v>2.1568200855425428E-2</c:v>
                </c:pt>
                <c:pt idx="3086">
                  <c:v>2.1575134854507728E-2</c:v>
                </c:pt>
                <c:pt idx="3087">
                  <c:v>2.1582053250575731E-2</c:v>
                </c:pt>
                <c:pt idx="3088">
                  <c:v>2.1588956043611142E-2</c:v>
                </c:pt>
                <c:pt idx="3089">
                  <c:v>2.159908369414746E-2</c:v>
                </c:pt>
                <c:pt idx="3090">
                  <c:v>2.1605951635112895E-2</c:v>
                </c:pt>
                <c:pt idx="3091">
                  <c:v>2.1612803971361113E-2</c:v>
                </c:pt>
                <c:pt idx="3092">
                  <c:v>2.1619640702860186E-2</c:v>
                </c:pt>
                <c:pt idx="3093">
                  <c:v>2.1626461829592929E-2</c:v>
                </c:pt>
                <c:pt idx="3094">
                  <c:v>2.1627640301747311E-2</c:v>
                </c:pt>
                <c:pt idx="3095">
                  <c:v>2.1634433780364979E-2</c:v>
                </c:pt>
                <c:pt idx="3096">
                  <c:v>2.1641211658120652E-2</c:v>
                </c:pt>
                <c:pt idx="3097">
                  <c:v>2.1647973934994076E-2</c:v>
                </c:pt>
                <c:pt idx="3098">
                  <c:v>2.1661455875128341E-2</c:v>
                </c:pt>
                <c:pt idx="3099">
                  <c:v>2.1667060888137891E-2</c:v>
                </c:pt>
                <c:pt idx="3100">
                  <c:v>2.1673772780656537E-2</c:v>
                </c:pt>
                <c:pt idx="3101">
                  <c:v>2.1680469068175529E-2</c:v>
                </c:pt>
                <c:pt idx="3102">
                  <c:v>2.1683790755939625E-2</c:v>
                </c:pt>
                <c:pt idx="3103">
                  <c:v>2.169045798983512E-2</c:v>
                </c:pt>
                <c:pt idx="3104">
                  <c:v>2.1697109621057236E-2</c:v>
                </c:pt>
                <c:pt idx="3105">
                  <c:v>2.1703745649589767E-2</c:v>
                </c:pt>
                <c:pt idx="3106">
                  <c:v>2.1710366075405701E-2</c:v>
                </c:pt>
                <c:pt idx="3107">
                  <c:v>2.1720319086663643E-2</c:v>
                </c:pt>
                <c:pt idx="3108">
                  <c:v>2.1726906138381998E-2</c:v>
                </c:pt>
                <c:pt idx="3109">
                  <c:v>2.1733477584869841E-2</c:v>
                </c:pt>
                <c:pt idx="3110">
                  <c:v>2.1740033426109986E-2</c:v>
                </c:pt>
                <c:pt idx="3111">
                  <c:v>2.1743234162874568E-2</c:v>
                </c:pt>
                <c:pt idx="3112">
                  <c:v>2.1749760971866799E-2</c:v>
                </c:pt>
                <c:pt idx="3113">
                  <c:v>2.175627217796413E-2</c:v>
                </c:pt>
                <c:pt idx="3114">
                  <c:v>2.1762767781147645E-2</c:v>
                </c:pt>
                <c:pt idx="3115">
                  <c:v>2.1769247781390333E-2</c:v>
                </c:pt>
                <c:pt idx="3116">
                  <c:v>2.1779040761659454E-2</c:v>
                </c:pt>
                <c:pt idx="3117">
                  <c:v>2.1785487365345409E-2</c:v>
                </c:pt>
                <c:pt idx="3118">
                  <c:v>2.1791918363560175E-2</c:v>
                </c:pt>
                <c:pt idx="3119">
                  <c:v>2.1799441039350002E-2</c:v>
                </c:pt>
                <c:pt idx="3120">
                  <c:v>2.1804733543460703E-2</c:v>
                </c:pt>
                <c:pt idx="3121">
                  <c:v>2.1811117725097345E-2</c:v>
                </c:pt>
                <c:pt idx="3122">
                  <c:v>2.1817486301144912E-2</c:v>
                </c:pt>
                <c:pt idx="3123">
                  <c:v>2.1823839271588662E-2</c:v>
                </c:pt>
                <c:pt idx="3124">
                  <c:v>2.1826865647041765E-2</c:v>
                </c:pt>
                <c:pt idx="3125">
                  <c:v>2.1833189616495684E-2</c:v>
                </c:pt>
                <c:pt idx="3126">
                  <c:v>2.1839497982741318E-2</c:v>
                </c:pt>
                <c:pt idx="3127">
                  <c:v>2.1845790745746257E-2</c:v>
                </c:pt>
                <c:pt idx="3128">
                  <c:v>2.1852067905488881E-2</c:v>
                </c:pt>
                <c:pt idx="3129">
                  <c:v>2.1861629374955102E-2</c:v>
                </c:pt>
                <c:pt idx="3130">
                  <c:v>2.1867873105388722E-2</c:v>
                </c:pt>
                <c:pt idx="3131">
                  <c:v>2.187410122999749E-2</c:v>
                </c:pt>
                <c:pt idx="3132">
                  <c:v>2.1880313748761766E-2</c:v>
                </c:pt>
                <c:pt idx="3133">
                  <c:v>2.1883219654448765E-2</c:v>
                </c:pt>
                <c:pt idx="3134">
                  <c:v>2.1889403194117734E-2</c:v>
                </c:pt>
                <c:pt idx="3135">
                  <c:v>2.1895571130359597E-2</c:v>
                </c:pt>
                <c:pt idx="3136">
                  <c:v>2.1901723463152743E-2</c:v>
                </c:pt>
                <c:pt idx="3137">
                  <c:v>2.1907860192467453E-2</c:v>
                </c:pt>
                <c:pt idx="3138">
                  <c:v>2.1917261137068215E-2</c:v>
                </c:pt>
                <c:pt idx="3139">
                  <c:v>2.1923364414164589E-2</c:v>
                </c:pt>
                <c:pt idx="3140">
                  <c:v>2.1929452085205258E-2</c:v>
                </c:pt>
                <c:pt idx="3141">
                  <c:v>2.1935524150163203E-2</c:v>
                </c:pt>
                <c:pt idx="3142">
                  <c:v>2.1941580609013866E-2</c:v>
                </c:pt>
                <c:pt idx="3143">
                  <c:v>2.1947621461730231E-2</c:v>
                </c:pt>
                <c:pt idx="3144">
                  <c:v>2.1953646708290194E-2</c:v>
                </c:pt>
                <c:pt idx="3145">
                  <c:v>2.1959656348664286E-2</c:v>
                </c:pt>
                <c:pt idx="3146">
                  <c:v>2.1961301277000623E-2</c:v>
                </c:pt>
                <c:pt idx="3147">
                  <c:v>2.1967282725179414E-2</c:v>
                </c:pt>
                <c:pt idx="3148">
                  <c:v>2.1973248570465165E-2</c:v>
                </c:pt>
                <c:pt idx="3149">
                  <c:v>2.1979198812846698E-2</c:v>
                </c:pt>
                <c:pt idx="3150">
                  <c:v>2.1986217746568802E-2</c:v>
                </c:pt>
                <c:pt idx="3151">
                  <c:v>2.1995386459637563E-2</c:v>
                </c:pt>
                <c:pt idx="3152">
                  <c:v>2.2001286856013061E-2</c:v>
                </c:pt>
                <c:pt idx="3153">
                  <c:v>2.2008253546648277E-2</c:v>
                </c:pt>
                <c:pt idx="3154">
                  <c:v>2.2013040829594908E-2</c:v>
                </c:pt>
                <c:pt idx="3155">
                  <c:v>2.2015653099109432E-2</c:v>
                </c:pt>
                <c:pt idx="3156">
                  <c:v>2.2021493357960074E-2</c:v>
                </c:pt>
                <c:pt idx="3157">
                  <c:v>2.2027318012878421E-2</c:v>
                </c:pt>
                <c:pt idx="3158">
                  <c:v>2.2033127063842861E-2</c:v>
                </c:pt>
                <c:pt idx="3159">
                  <c:v>2.204215265049907E-2</c:v>
                </c:pt>
                <c:pt idx="3160">
                  <c:v>2.204792819510356E-2</c:v>
                </c:pt>
                <c:pt idx="3161">
                  <c:v>2.2053688133126768E-2</c:v>
                </c:pt>
                <c:pt idx="3162">
                  <c:v>2.2059432464546593E-2</c:v>
                </c:pt>
                <c:pt idx="3163">
                  <c:v>2.2061938258489271E-2</c:v>
                </c:pt>
                <c:pt idx="3164">
                  <c:v>2.2067653685230487E-2</c:v>
                </c:pt>
                <c:pt idx="3165">
                  <c:v>2.2073353507861104E-2</c:v>
                </c:pt>
                <c:pt idx="3166">
                  <c:v>2.2079037726356814E-2</c:v>
                </c:pt>
                <c:pt idx="3167">
                  <c:v>2.2084706340690596E-2</c:v>
                </c:pt>
                <c:pt idx="3168">
                  <c:v>2.2093570712940575E-2</c:v>
                </c:pt>
                <c:pt idx="3169">
                  <c:v>2.2099205797434317E-2</c:v>
                </c:pt>
                <c:pt idx="3170">
                  <c:v>2.2104825275128196E-2</c:v>
                </c:pt>
                <c:pt idx="3171">
                  <c:v>2.2111497214213904E-2</c:v>
                </c:pt>
                <c:pt idx="3172">
                  <c:v>2.2116017410023055E-2</c:v>
                </c:pt>
                <c:pt idx="3173">
                  <c:v>2.2121590067182284E-2</c:v>
                </c:pt>
                <c:pt idx="3174">
                  <c:v>2.2127147117440956E-2</c:v>
                </c:pt>
                <c:pt idx="3175">
                  <c:v>2.2132688560784344E-2</c:v>
                </c:pt>
                <c:pt idx="3176">
                  <c:v>2.2135021679074295E-2</c:v>
                </c:pt>
                <c:pt idx="3177">
                  <c:v>2.214053425064607E-2</c:v>
                </c:pt>
                <c:pt idx="3178">
                  <c:v>2.214603121783169E-2</c:v>
                </c:pt>
                <c:pt idx="3179">
                  <c:v>2.2151512580598741E-2</c:v>
                </c:pt>
                <c:pt idx="3180">
                  <c:v>2.2156978338931009E-2</c:v>
                </c:pt>
                <c:pt idx="3181">
                  <c:v>2.216560947428264E-2</c:v>
                </c:pt>
                <c:pt idx="3182">
                  <c:v>2.2171041668555901E-2</c:v>
                </c:pt>
                <c:pt idx="3183">
                  <c:v>2.2176458255727217E-2</c:v>
                </c:pt>
                <c:pt idx="3184">
                  <c:v>2.2181859235772032E-2</c:v>
                </c:pt>
                <c:pt idx="3185">
                  <c:v>2.2184073063327703E-2</c:v>
                </c:pt>
                <c:pt idx="3186">
                  <c:v>2.2189445194608231E-2</c:v>
                </c:pt>
                <c:pt idx="3187">
                  <c:v>2.2194801721308093E-2</c:v>
                </c:pt>
                <c:pt idx="3188">
                  <c:v>2.2200142643400277E-2</c:v>
                </c:pt>
                <c:pt idx="3189">
                  <c:v>2.2205467960876673E-2</c:v>
                </c:pt>
                <c:pt idx="3190">
                  <c:v>2.221393736512944E-2</c:v>
                </c:pt>
                <c:pt idx="3191">
                  <c:v>2.2219229094662486E-2</c:v>
                </c:pt>
                <c:pt idx="3192">
                  <c:v>2.2224505216884839E-2</c:v>
                </c:pt>
                <c:pt idx="3193">
                  <c:v>2.2229465257398613E-2</c:v>
                </c:pt>
                <c:pt idx="3194">
                  <c:v>2.2234708731056936E-2</c:v>
                </c:pt>
                <c:pt idx="3195">
                  <c:v>2.2239936598218019E-2</c:v>
                </c:pt>
                <c:pt idx="3196">
                  <c:v>2.2245148858854001E-2</c:v>
                </c:pt>
                <c:pt idx="3197">
                  <c:v>2.2250345512944622E-2</c:v>
                </c:pt>
                <c:pt idx="3198">
                  <c:v>2.2251339363437941E-2</c:v>
                </c:pt>
                <c:pt idx="3199">
                  <c:v>2.2256508003811775E-2</c:v>
                </c:pt>
                <c:pt idx="3200">
                  <c:v>2.2261661041100635E-2</c:v>
                </c:pt>
                <c:pt idx="3201">
                  <c:v>2.2266798475275573E-2</c:v>
                </c:pt>
                <c:pt idx="3202">
                  <c:v>2.2272963952052624E-2</c:v>
                </c:pt>
                <c:pt idx="3203">
                  <c:v>2.2281197698936564E-2</c:v>
                </c:pt>
                <c:pt idx="3204">
                  <c:v>2.2287327007692332E-2</c:v>
                </c:pt>
                <c:pt idx="3205">
                  <c:v>2.2291356907630511E-2</c:v>
                </c:pt>
                <c:pt idx="3206">
                  <c:v>2.2296413101893509E-2</c:v>
                </c:pt>
                <c:pt idx="3207">
                  <c:v>2.2302493171573415E-2</c:v>
                </c:pt>
                <c:pt idx="3208">
                  <c:v>2.2306478670140115E-2</c:v>
                </c:pt>
                <c:pt idx="3209">
                  <c:v>2.2311488044085732E-2</c:v>
                </c:pt>
                <c:pt idx="3210">
                  <c:v>2.2317518866534262E-2</c:v>
                </c:pt>
                <c:pt idx="3211">
                  <c:v>2.2321459971507626E-2</c:v>
                </c:pt>
                <c:pt idx="3212">
                  <c:v>2.2326422524950977E-2</c:v>
                </c:pt>
                <c:pt idx="3213">
                  <c:v>2.233136947151465E-2</c:v>
                </c:pt>
                <c:pt idx="3214">
                  <c:v>2.233630081118345E-2</c:v>
                </c:pt>
                <c:pt idx="3215">
                  <c:v>2.2338117352247402E-2</c:v>
                </c:pt>
                <c:pt idx="3216">
                  <c:v>2.2346116669750317E-2</c:v>
                </c:pt>
                <c:pt idx="3217">
                  <c:v>2.2351001188615459E-2</c:v>
                </c:pt>
                <c:pt idx="3218">
                  <c:v>2.2355870100499615E-2</c:v>
                </c:pt>
                <c:pt idx="3219">
                  <c:v>2.2360723405385058E-2</c:v>
                </c:pt>
                <c:pt idx="3220">
                  <c:v>2.2365561103261655E-2</c:v>
                </c:pt>
                <c:pt idx="3221">
                  <c:v>2.2370383194099015E-2</c:v>
                </c:pt>
                <c:pt idx="3222">
                  <c:v>2.2375189677881942E-2</c:v>
                </c:pt>
                <c:pt idx="3223">
                  <c:v>2.2381007001113767E-2</c:v>
                </c:pt>
                <c:pt idx="3224">
                  <c:v>2.2384755824200915E-2</c:v>
                </c:pt>
                <c:pt idx="3225">
                  <c:v>2.2389515486696439E-2</c:v>
                </c:pt>
                <c:pt idx="3226">
                  <c:v>2.2394259542059015E-2</c:v>
                </c:pt>
                <c:pt idx="3227">
                  <c:v>2.2398987990270916E-2</c:v>
                </c:pt>
                <c:pt idx="3228">
                  <c:v>2.2403700831311879E-2</c:v>
                </c:pt>
                <c:pt idx="3229">
                  <c:v>2.2408398065154045E-2</c:v>
                </c:pt>
                <c:pt idx="3230">
                  <c:v>2.2413079691789815E-2</c:v>
                </c:pt>
                <c:pt idx="3231">
                  <c:v>2.2417745711196396E-2</c:v>
                </c:pt>
                <c:pt idx="3232">
                  <c:v>2.2422396123353526E-2</c:v>
                </c:pt>
                <c:pt idx="3233">
                  <c:v>2.2427030928235878E-2</c:v>
                </c:pt>
                <c:pt idx="3234">
                  <c:v>2.2431650125835853E-2</c:v>
                </c:pt>
                <c:pt idx="3235">
                  <c:v>2.2436253716130658E-2</c:v>
                </c:pt>
                <c:pt idx="3236">
                  <c:v>2.2440841699097498E-2</c:v>
                </c:pt>
                <c:pt idx="3237">
                  <c:v>2.2442369289476533E-2</c:v>
                </c:pt>
                <c:pt idx="3238">
                  <c:v>2.2449970842981434E-2</c:v>
                </c:pt>
                <c:pt idx="3239">
                  <c:v>2.2454512003858007E-2</c:v>
                </c:pt>
                <c:pt idx="3240">
                  <c:v>2.2459037557338232E-2</c:v>
                </c:pt>
                <c:pt idx="3241">
                  <c:v>2.246354750339425E-2</c:v>
                </c:pt>
                <c:pt idx="3242">
                  <c:v>2.2468041842020996E-2</c:v>
                </c:pt>
                <c:pt idx="3243">
                  <c:v>2.2472520573190609E-2</c:v>
                </c:pt>
                <c:pt idx="3244">
                  <c:v>2.2476983696880296E-2</c:v>
                </c:pt>
                <c:pt idx="3245">
                  <c:v>2.2481057231871968E-2</c:v>
                </c:pt>
                <c:pt idx="3246">
                  <c:v>2.2485487753081877E-2</c:v>
                </c:pt>
                <c:pt idx="3247">
                  <c:v>2.2489902667667011E-2</c:v>
                </c:pt>
                <c:pt idx="3248">
                  <c:v>2.2494301975611686E-2</c:v>
                </c:pt>
                <c:pt idx="3249">
                  <c:v>2.2498685676897598E-2</c:v>
                </c:pt>
                <c:pt idx="3250">
                  <c:v>2.2500041994930331E-2</c:v>
                </c:pt>
                <c:pt idx="3251">
                  <c:v>2.2504397022299616E-2</c:v>
                </c:pt>
                <c:pt idx="3252">
                  <c:v>2.2508736445695312E-2</c:v>
                </c:pt>
                <c:pt idx="3253">
                  <c:v>2.2513060265097154E-2</c:v>
                </c:pt>
                <c:pt idx="3254">
                  <c:v>2.2516367866655448E-2</c:v>
                </c:pt>
                <c:pt idx="3255">
                  <c:v>2.2524660143840528E-2</c:v>
                </c:pt>
                <c:pt idx="3256">
                  <c:v>2.2528934598041908E-2</c:v>
                </c:pt>
                <c:pt idx="3257">
                  <c:v>2.2533193445443349E-2</c:v>
                </c:pt>
                <c:pt idx="3258">
                  <c:v>2.2538857787836562E-2</c:v>
                </c:pt>
                <c:pt idx="3259">
                  <c:v>2.2543077357826347E-2</c:v>
                </c:pt>
                <c:pt idx="3260">
                  <c:v>2.2547281321881996E-2</c:v>
                </c:pt>
                <c:pt idx="3261">
                  <c:v>2.2551469679976493E-2</c:v>
                </c:pt>
                <c:pt idx="3262">
                  <c:v>2.2555642432099031E-2</c:v>
                </c:pt>
                <c:pt idx="3263">
                  <c:v>2.2560791896913707E-2</c:v>
                </c:pt>
                <c:pt idx="3264">
                  <c:v>2.2564932578037739E-2</c:v>
                </c:pt>
                <c:pt idx="3265">
                  <c:v>2.2569057652218043E-2</c:v>
                </c:pt>
                <c:pt idx="3266">
                  <c:v>2.2573167119454618E-2</c:v>
                </c:pt>
                <c:pt idx="3267">
                  <c:v>2.2576272102581212E-2</c:v>
                </c:pt>
                <c:pt idx="3268">
                  <c:v>2.2580351218537003E-2</c:v>
                </c:pt>
                <c:pt idx="3269">
                  <c:v>2.2584414728410072E-2</c:v>
                </c:pt>
                <c:pt idx="3270">
                  <c:v>2.258846263218961E-2</c:v>
                </c:pt>
                <c:pt idx="3271">
                  <c:v>2.2593480350723356E-2</c:v>
                </c:pt>
                <c:pt idx="3272">
                  <c:v>2.25974961758897E-2</c:v>
                </c:pt>
                <c:pt idx="3273">
                  <c:v>2.2601496393981596E-2</c:v>
                </c:pt>
                <c:pt idx="3274">
                  <c:v>2.2605481004999043E-2</c:v>
                </c:pt>
                <c:pt idx="3275">
                  <c:v>2.2609450008910667E-2</c:v>
                </c:pt>
                <c:pt idx="3276">
                  <c:v>2.2613403405708624E-2</c:v>
                </c:pt>
                <c:pt idx="3277">
                  <c:v>2.2617341195379843E-2</c:v>
                </c:pt>
                <c:pt idx="3278">
                  <c:v>2.2621263377903409E-2</c:v>
                </c:pt>
                <c:pt idx="3279">
                  <c:v>2.2625169953263639E-2</c:v>
                </c:pt>
                <c:pt idx="3280">
                  <c:v>2.2628083331139824E-2</c:v>
                </c:pt>
                <c:pt idx="3281">
                  <c:v>2.2631959566820736E-2</c:v>
                </c:pt>
                <c:pt idx="3282">
                  <c:v>2.2635820196221717E-2</c:v>
                </c:pt>
                <c:pt idx="3283">
                  <c:v>2.2639665219323851E-2</c:v>
                </c:pt>
                <c:pt idx="3284">
                  <c:v>2.2644468722097029E-2</c:v>
                </c:pt>
                <c:pt idx="3285">
                  <c:v>2.2648281654163493E-2</c:v>
                </c:pt>
                <c:pt idx="3286">
                  <c:v>2.2652078978959427E-2</c:v>
                </c:pt>
                <c:pt idx="3287">
                  <c:v>2.2655860696474371E-2</c:v>
                </c:pt>
                <c:pt idx="3288">
                  <c:v>2.2659626806690029E-2</c:v>
                </c:pt>
                <c:pt idx="3289">
                  <c:v>2.2662407624901758E-2</c:v>
                </c:pt>
                <c:pt idx="3290">
                  <c:v>2.2666143403522947E-2</c:v>
                </c:pt>
                <c:pt idx="3291">
                  <c:v>2.2669863575731829E-2</c:v>
                </c:pt>
                <c:pt idx="3292">
                  <c:v>2.2677436006139199E-2</c:v>
                </c:pt>
                <c:pt idx="3293">
                  <c:v>2.2678223247753499E-2</c:v>
                </c:pt>
                <c:pt idx="3294">
                  <c:v>2.2681895713859701E-2</c:v>
                </c:pt>
                <c:pt idx="3295">
                  <c:v>2.2685552572569882E-2</c:v>
                </c:pt>
                <c:pt idx="3296">
                  <c:v>2.2689193823857898E-2</c:v>
                </c:pt>
                <c:pt idx="3297">
                  <c:v>2.2692819467713291E-2</c:v>
                </c:pt>
                <c:pt idx="3298">
                  <c:v>2.2696429504125606E-2</c:v>
                </c:pt>
                <c:pt idx="3299">
                  <c:v>2.2700023933076539E-2</c:v>
                </c:pt>
                <c:pt idx="3300">
                  <c:v>2.2703602754555633E-2</c:v>
                </c:pt>
                <c:pt idx="3301">
                  <c:v>2.2707165968539361E-2</c:v>
                </c:pt>
                <c:pt idx="3302">
                  <c:v>2.2707839041551697E-2</c:v>
                </c:pt>
                <c:pt idx="3303">
                  <c:v>2.2711373725737758E-2</c:v>
                </c:pt>
                <c:pt idx="3304">
                  <c:v>2.271489280520634E-2</c:v>
                </c:pt>
                <c:pt idx="3305">
                  <c:v>2.271839627994297E-2</c:v>
                </c:pt>
                <c:pt idx="3306">
                  <c:v>2.272474792566408E-2</c:v>
                </c:pt>
                <c:pt idx="3307">
                  <c:v>2.2728217494424618E-2</c:v>
                </c:pt>
                <c:pt idx="3308">
                  <c:v>2.2735481980611944E-2</c:v>
                </c:pt>
                <c:pt idx="3309">
                  <c:v>2.2735109809182464E-2</c:v>
                </c:pt>
                <c:pt idx="3310">
                  <c:v>2.2737581610688472E-2</c:v>
                </c:pt>
                <c:pt idx="3311">
                  <c:v>2.2740989651725368E-2</c:v>
                </c:pt>
                <c:pt idx="3312">
                  <c:v>2.2744382086063591E-2</c:v>
                </c:pt>
                <c:pt idx="3313">
                  <c:v>2.2747758913689631E-2</c:v>
                </c:pt>
                <c:pt idx="3314">
                  <c:v>2.2751120134592684E-2</c:v>
                </c:pt>
                <c:pt idx="3315">
                  <c:v>2.2755412170275654E-2</c:v>
                </c:pt>
                <c:pt idx="3316">
                  <c:v>2.2758741270273299E-2</c:v>
                </c:pt>
                <c:pt idx="3317">
                  <c:v>2.2762054762563811E-2</c:v>
                </c:pt>
                <c:pt idx="3318">
                  <c:v>2.2765352647136729E-2</c:v>
                </c:pt>
                <c:pt idx="3319">
                  <c:v>2.2767692137752538E-2</c:v>
                </c:pt>
                <c:pt idx="3320">
                  <c:v>2.2770959718028599E-2</c:v>
                </c:pt>
                <c:pt idx="3321">
                  <c:v>2.2774211691489819E-2</c:v>
                </c:pt>
                <c:pt idx="3322">
                  <c:v>2.2777448058125392E-2</c:v>
                </c:pt>
                <c:pt idx="3323">
                  <c:v>2.2781607953717187E-2</c:v>
                </c:pt>
                <c:pt idx="3324">
                  <c:v>2.2784812191689131E-2</c:v>
                </c:pt>
                <c:pt idx="3325">
                  <c:v>2.2788000821849366E-2</c:v>
                </c:pt>
                <c:pt idx="3326">
                  <c:v>2.2791173844190046E-2</c:v>
                </c:pt>
                <c:pt idx="3327">
                  <c:v>2.2794331258690258E-2</c:v>
                </c:pt>
                <c:pt idx="3328">
                  <c:v>2.2797473065347389E-2</c:v>
                </c:pt>
                <c:pt idx="3329">
                  <c:v>2.2800599264140523E-2</c:v>
                </c:pt>
                <c:pt idx="3330">
                  <c:v>2.2803709855056586E-2</c:v>
                </c:pt>
                <c:pt idx="3331">
                  <c:v>2.2806804838092963E-2</c:v>
                </c:pt>
                <c:pt idx="3332">
                  <c:v>2.2808953346236636E-2</c:v>
                </c:pt>
                <c:pt idx="3333">
                  <c:v>2.281201803695802E-2</c:v>
                </c:pt>
                <c:pt idx="3334">
                  <c:v>2.2815067120707876E-2</c:v>
                </c:pt>
                <c:pt idx="3335">
                  <c:v>2.2818100597475393E-2</c:v>
                </c:pt>
                <c:pt idx="3336">
                  <c:v>2.2821118467247069E-2</c:v>
                </c:pt>
                <c:pt idx="3337">
                  <c:v>2.2825046970003881E-2</c:v>
                </c:pt>
                <c:pt idx="3338">
                  <c:v>2.2828032697492926E-2</c:v>
                </c:pt>
                <c:pt idx="3339">
                  <c:v>2.2831002817000328E-2</c:v>
                </c:pt>
                <c:pt idx="3340">
                  <c:v>2.2833957328518239E-2</c:v>
                </c:pt>
                <c:pt idx="3341">
                  <c:v>2.2835973710746343E-2</c:v>
                </c:pt>
                <c:pt idx="3342">
                  <c:v>2.2838897938297114E-2</c:v>
                </c:pt>
                <c:pt idx="3343">
                  <c:v>2.2841806558773697E-2</c:v>
                </c:pt>
                <c:pt idx="3344">
                  <c:v>2.2844699572165283E-2</c:v>
                </c:pt>
                <c:pt idx="3345">
                  <c:v>2.2851251822536001E-2</c:v>
                </c:pt>
                <c:pt idx="3346">
                  <c:v>2.2851356629069973E-2</c:v>
                </c:pt>
                <c:pt idx="3347">
                  <c:v>2.2854201884300675E-2</c:v>
                </c:pt>
                <c:pt idx="3348">
                  <c:v>2.2857031531442546E-2</c:v>
                </c:pt>
                <c:pt idx="3349">
                  <c:v>2.2859845570492966E-2</c:v>
                </c:pt>
                <c:pt idx="3350">
                  <c:v>2.2862644001428404E-2</c:v>
                </c:pt>
                <c:pt idx="3351">
                  <c:v>2.2865426824246249E-2</c:v>
                </c:pt>
                <c:pt idx="3352">
                  <c:v>2.2868194038930811E-2</c:v>
                </c:pt>
                <c:pt idx="3353">
                  <c:v>2.2870945645479483E-2</c:v>
                </c:pt>
                <c:pt idx="3354">
                  <c:v>2.287186093184047E-2</c:v>
                </c:pt>
                <c:pt idx="3355">
                  <c:v>2.2874583210904711E-2</c:v>
                </c:pt>
                <c:pt idx="3356">
                  <c:v>2.2877289883711092E-2</c:v>
                </c:pt>
                <c:pt idx="3357">
                  <c:v>2.2879980950245647E-2</c:v>
                </c:pt>
                <c:pt idx="3358">
                  <c:v>2.2884469555690286E-2</c:v>
                </c:pt>
                <c:pt idx="3359">
                  <c:v>2.2890749379031194E-2</c:v>
                </c:pt>
                <c:pt idx="3360">
                  <c:v>2.2889769862406609E-2</c:v>
                </c:pt>
                <c:pt idx="3361">
                  <c:v>2.2892396603428899E-2</c:v>
                </c:pt>
                <c:pt idx="3362">
                  <c:v>2.2895007736210723E-2</c:v>
                </c:pt>
                <c:pt idx="3363">
                  <c:v>2.2896701465560148E-2</c:v>
                </c:pt>
                <c:pt idx="3364">
                  <c:v>2.2899282334950127E-2</c:v>
                </c:pt>
                <c:pt idx="3365">
                  <c:v>2.2901847597033585E-2</c:v>
                </c:pt>
                <c:pt idx="3366">
                  <c:v>2.2904397251797014E-2</c:v>
                </c:pt>
                <c:pt idx="3367">
                  <c:v>2.290782927619904E-2</c:v>
                </c:pt>
                <c:pt idx="3368">
                  <c:v>2.2910346759341959E-2</c:v>
                </c:pt>
                <c:pt idx="3369">
                  <c:v>2.2912848634168589E-2</c:v>
                </c:pt>
                <c:pt idx="3370">
                  <c:v>2.2915334900681542E-2</c:v>
                </c:pt>
                <c:pt idx="3371">
                  <c:v>2.291691141551655E-2</c:v>
                </c:pt>
                <c:pt idx="3372">
                  <c:v>2.2919367426170699E-2</c:v>
                </c:pt>
                <c:pt idx="3373">
                  <c:v>2.292180782944268E-2</c:v>
                </c:pt>
                <c:pt idx="3374">
                  <c:v>2.2924232625316288E-2</c:v>
                </c:pt>
                <c:pt idx="3375">
                  <c:v>2.2926641813788822E-2</c:v>
                </c:pt>
                <c:pt idx="3376">
                  <c:v>2.292992472450284E-2</c:v>
                </c:pt>
                <c:pt idx="3377">
                  <c:v>2.2932301732508965E-2</c:v>
                </c:pt>
                <c:pt idx="3378">
                  <c:v>2.2934663132117759E-2</c:v>
                </c:pt>
                <c:pt idx="3379">
                  <c:v>2.2937008923323985E-2</c:v>
                </c:pt>
                <c:pt idx="3380">
                  <c:v>2.2939339106111966E-2</c:v>
                </c:pt>
                <c:pt idx="3381">
                  <c:v>2.294165368047385E-2</c:v>
                </c:pt>
                <c:pt idx="3382">
                  <c:v>2.2943952646404416E-2</c:v>
                </c:pt>
                <c:pt idx="3383">
                  <c:v>2.29462360038932E-2</c:v>
                </c:pt>
                <c:pt idx="3384">
                  <c:v>2.2948503752932361E-2</c:v>
                </c:pt>
                <c:pt idx="3385">
                  <c:v>2.294987528928568E-2</c:v>
                </c:pt>
                <c:pt idx="3386">
                  <c:v>2.2952112795722329E-2</c:v>
                </c:pt>
                <c:pt idx="3387">
                  <c:v>2.2954334694641736E-2</c:v>
                </c:pt>
                <c:pt idx="3388">
                  <c:v>2.2956540986041201E-2</c:v>
                </c:pt>
                <c:pt idx="3389">
                  <c:v>2.2959608371023052E-2</c:v>
                </c:pt>
                <c:pt idx="3390">
                  <c:v>2.296178246916317E-2</c:v>
                </c:pt>
                <c:pt idx="3391">
                  <c:v>2.2963940958788308E-2</c:v>
                </c:pt>
                <c:pt idx="3392">
                  <c:v>2.2966083839890621E-2</c:v>
                </c:pt>
                <c:pt idx="3393">
                  <c:v>2.296733832996382E-2</c:v>
                </c:pt>
                <c:pt idx="3394">
                  <c:v>2.2969450976073429E-2</c:v>
                </c:pt>
                <c:pt idx="3395">
                  <c:v>2.2971548014609065E-2</c:v>
                </c:pt>
                <c:pt idx="3396">
                  <c:v>2.2973629445551813E-2</c:v>
                </c:pt>
                <c:pt idx="3397">
                  <c:v>2.297569526890168E-2</c:v>
                </c:pt>
                <c:pt idx="3398">
                  <c:v>2.2978613347085938E-2</c:v>
                </c:pt>
                <c:pt idx="3399">
                  <c:v>2.298064696830102E-2</c:v>
                </c:pt>
                <c:pt idx="3400">
                  <c:v>2.2982664980927915E-2</c:v>
                </c:pt>
                <c:pt idx="3401">
                  <c:v>2.2986681509147691E-2</c:v>
                </c:pt>
                <c:pt idx="3402">
                  <c:v>2.2988664094424717E-2</c:v>
                </c:pt>
                <c:pt idx="3403">
                  <c:v>2.2990631069146741E-2</c:v>
                </c:pt>
                <c:pt idx="3404">
                  <c:v>2.2992582433294113E-2</c:v>
                </c:pt>
                <c:pt idx="3405">
                  <c:v>2.2994518186874202E-2</c:v>
                </c:pt>
                <c:pt idx="3406">
                  <c:v>2.2992139341079441E-2</c:v>
                </c:pt>
                <c:pt idx="3407">
                  <c:v>2.2994048847692468E-2</c:v>
                </c:pt>
                <c:pt idx="3408">
                  <c:v>2.2995942748566256E-2</c:v>
                </c:pt>
                <c:pt idx="3409">
                  <c:v>2.2997821043706592E-2</c:v>
                </c:pt>
                <c:pt idx="3410">
                  <c:v>2.3003962795879816E-2</c:v>
                </c:pt>
                <c:pt idx="3411">
                  <c:v>2.3005804885847449E-2</c:v>
                </c:pt>
                <c:pt idx="3412">
                  <c:v>2.3007631365183943E-2</c:v>
                </c:pt>
                <c:pt idx="3413">
                  <c:v>2.3009442233884389E-2</c:v>
                </c:pt>
                <c:pt idx="3414">
                  <c:v>2.3008682235835964E-2</c:v>
                </c:pt>
                <c:pt idx="3415">
                  <c:v>2.301046489152862E-2</c:v>
                </c:pt>
                <c:pt idx="3416">
                  <c:v>2.3012231939487909E-2</c:v>
                </c:pt>
                <c:pt idx="3417">
                  <c:v>2.3013983379711132E-2</c:v>
                </c:pt>
                <c:pt idx="3418">
                  <c:v>2.3015719212173973E-2</c:v>
                </c:pt>
                <c:pt idx="3419">
                  <c:v>2.3019979622273215E-2</c:v>
                </c:pt>
                <c:pt idx="3420">
                  <c:v>2.3021681216302731E-2</c:v>
                </c:pt>
                <c:pt idx="3421">
                  <c:v>2.3023367199632345E-2</c:v>
                </c:pt>
                <c:pt idx="3422">
                  <c:v>2.3025037572259599E-2</c:v>
                </c:pt>
                <c:pt idx="3423">
                  <c:v>2.3024164258058165E-2</c:v>
                </c:pt>
                <c:pt idx="3424">
                  <c:v>2.3025806443899288E-2</c:v>
                </c:pt>
                <c:pt idx="3425">
                  <c:v>2.3027433021950316E-2</c:v>
                </c:pt>
                <c:pt idx="3426">
                  <c:v>2.3029043992192338E-2</c:v>
                </c:pt>
                <c:pt idx="3427">
                  <c:v>2.3030639354630754E-2</c:v>
                </c:pt>
                <c:pt idx="3428">
                  <c:v>2.3034731982853579E-2</c:v>
                </c:pt>
                <c:pt idx="3429">
                  <c:v>2.3036293080360468E-2</c:v>
                </c:pt>
                <c:pt idx="3430">
                  <c:v>2.3037838567110964E-2</c:v>
                </c:pt>
                <c:pt idx="3431">
                  <c:v>2.3040202891320822E-2</c:v>
                </c:pt>
                <c:pt idx="3432">
                  <c:v>2.3040882708303484E-2</c:v>
                </c:pt>
                <c:pt idx="3433">
                  <c:v>2.3042381362738142E-2</c:v>
                </c:pt>
                <c:pt idx="3434">
                  <c:v>2.3043864406384482E-2</c:v>
                </c:pt>
                <c:pt idx="3435">
                  <c:v>2.3045331839242504E-2</c:v>
                </c:pt>
                <c:pt idx="3436">
                  <c:v>2.3044295264301223E-2</c:v>
                </c:pt>
                <c:pt idx="3437">
                  <c:v>2.3045734548352386E-2</c:v>
                </c:pt>
                <c:pt idx="3438">
                  <c:v>2.3047158224527003E-2</c:v>
                </c:pt>
                <c:pt idx="3439">
                  <c:v>2.3048566292833177E-2</c:v>
                </c:pt>
                <c:pt idx="3440">
                  <c:v>2.3049958753251998E-2</c:v>
                </c:pt>
                <c:pt idx="3441">
                  <c:v>2.305380860945527E-2</c:v>
                </c:pt>
                <c:pt idx="3442">
                  <c:v>2.3055166766610864E-2</c:v>
                </c:pt>
                <c:pt idx="3443">
                  <c:v>2.3056509312929022E-2</c:v>
                </c:pt>
                <c:pt idx="3444">
                  <c:v>2.3057836248402373E-2</c:v>
                </c:pt>
                <c:pt idx="3445">
                  <c:v>2.305668693694396E-2</c:v>
                </c:pt>
                <c:pt idx="3446">
                  <c:v>2.3057985749968424E-2</c:v>
                </c:pt>
                <c:pt idx="3447">
                  <c:v>2.3059268955073119E-2</c:v>
                </c:pt>
                <c:pt idx="3448">
                  <c:v>2.3060536552252636E-2</c:v>
                </c:pt>
                <c:pt idx="3449">
                  <c:v>2.3061788541506978E-2</c:v>
                </c:pt>
                <c:pt idx="3450">
                  <c:v>2.3065470033214228E-2</c:v>
                </c:pt>
                <c:pt idx="3451">
                  <c:v>2.3066687692624127E-2</c:v>
                </c:pt>
                <c:pt idx="3452">
                  <c:v>2.3067889741149931E-2</c:v>
                </c:pt>
                <c:pt idx="3453">
                  <c:v>2.3069076178781806E-2</c:v>
                </c:pt>
                <c:pt idx="3454">
                  <c:v>2.3070247005522213E-2</c:v>
                </c:pt>
                <c:pt idx="3455">
                  <c:v>2.3071402221356421E-2</c:v>
                </c:pt>
                <c:pt idx="3456">
                  <c:v>2.3072541826284418E-2</c:v>
                </c:pt>
                <c:pt idx="3457">
                  <c:v>2.3073665820303759E-2</c:v>
                </c:pt>
                <c:pt idx="3458">
                  <c:v>2.3070740348349605E-2</c:v>
                </c:pt>
                <c:pt idx="3459">
                  <c:v>2.3071838349094809E-2</c:v>
                </c:pt>
                <c:pt idx="3460">
                  <c:v>2.30729207438258E-2</c:v>
                </c:pt>
                <c:pt idx="3461">
                  <c:v>2.307398753254546E-2</c:v>
                </c:pt>
                <c:pt idx="3462">
                  <c:v>2.3076644078312746E-2</c:v>
                </c:pt>
                <c:pt idx="3463">
                  <c:v>2.3080081954996563E-2</c:v>
                </c:pt>
                <c:pt idx="3464">
                  <c:v>2.3081896955048364E-2</c:v>
                </c:pt>
                <c:pt idx="3465">
                  <c:v>2.3082095779059054E-2</c:v>
                </c:pt>
                <c:pt idx="3466">
                  <c:v>2.3083079274664683E-2</c:v>
                </c:pt>
                <c:pt idx="3467">
                  <c:v>2.3081655387307037E-2</c:v>
                </c:pt>
                <c:pt idx="3468">
                  <c:v>2.3082610825096959E-2</c:v>
                </c:pt>
                <c:pt idx="3469">
                  <c:v>2.3083550654872553E-2</c:v>
                </c:pt>
                <c:pt idx="3470">
                  <c:v>2.3084474876631123E-2</c:v>
                </c:pt>
                <c:pt idx="3471">
                  <c:v>2.3087762588274566E-2</c:v>
                </c:pt>
                <c:pt idx="3472">
                  <c:v>2.3088652418084402E-2</c:v>
                </c:pt>
                <c:pt idx="3473">
                  <c:v>2.3089526636911901E-2</c:v>
                </c:pt>
                <c:pt idx="3474">
                  <c:v>2.3090385244759513E-2</c:v>
                </c:pt>
                <c:pt idx="3475">
                  <c:v>2.3088861865079413E-2</c:v>
                </c:pt>
                <c:pt idx="3476">
                  <c:v>2.3089692438670983E-2</c:v>
                </c:pt>
                <c:pt idx="3477">
                  <c:v>2.3090507404226617E-2</c:v>
                </c:pt>
                <c:pt idx="3478">
                  <c:v>2.3091306761735507E-2</c:v>
                </c:pt>
                <c:pt idx="3479">
                  <c:v>2.3092090511203055E-2</c:v>
                </c:pt>
                <c:pt idx="3480">
                  <c:v>2.309520906098278E-2</c:v>
                </c:pt>
                <c:pt idx="3481">
                  <c:v>2.3095958391850878E-2</c:v>
                </c:pt>
                <c:pt idx="3482">
                  <c:v>2.309669211170225E-2</c:v>
                </c:pt>
                <c:pt idx="3483">
                  <c:v>2.3098190346338844E-2</c:v>
                </c:pt>
                <c:pt idx="3484">
                  <c:v>2.3098112718364656E-2</c:v>
                </c:pt>
                <c:pt idx="3485">
                  <c:v>2.3098799605165865E-2</c:v>
                </c:pt>
                <c:pt idx="3486">
                  <c:v>2.3099470880950351E-2</c:v>
                </c:pt>
                <c:pt idx="3487">
                  <c:v>2.3100126545703384E-2</c:v>
                </c:pt>
                <c:pt idx="3488">
                  <c:v>2.3098441893869857E-2</c:v>
                </c:pt>
                <c:pt idx="3489">
                  <c:v>2.3099069562724082E-2</c:v>
                </c:pt>
                <c:pt idx="3490">
                  <c:v>2.3099681623509949E-2</c:v>
                </c:pt>
                <c:pt idx="3491">
                  <c:v>2.3100278076208552E-2</c:v>
                </c:pt>
                <c:pt idx="3492">
                  <c:v>2.3100858920830691E-2</c:v>
                </c:pt>
                <c:pt idx="3493">
                  <c:v>2.3103732702553587E-2</c:v>
                </c:pt>
                <c:pt idx="3494">
                  <c:v>2.3104279090056943E-2</c:v>
                </c:pt>
                <c:pt idx="3495">
                  <c:v>2.3104809866514107E-2</c:v>
                </c:pt>
                <c:pt idx="3496">
                  <c:v>2.3105325031927533E-2</c:v>
                </c:pt>
                <c:pt idx="3497">
                  <c:v>2.3103529022659407E-2</c:v>
                </c:pt>
                <c:pt idx="3498">
                  <c:v>2.3104016218755241E-2</c:v>
                </c:pt>
                <c:pt idx="3499">
                  <c:v>2.310448780675841E-2</c:v>
                </c:pt>
                <c:pt idx="3500">
                  <c:v>2.3104943786663501E-2</c:v>
                </c:pt>
                <c:pt idx="3501">
                  <c:v>2.3105384158475926E-2</c:v>
                </c:pt>
                <c:pt idx="3502">
                  <c:v>2.3108088192263659E-2</c:v>
                </c:pt>
                <c:pt idx="3503">
                  <c:v>2.3108494080280057E-2</c:v>
                </c:pt>
                <c:pt idx="3504">
                  <c:v>2.3108884357230609E-2</c:v>
                </c:pt>
                <c:pt idx="3505">
                  <c:v>2.3108555014426796E-2</c:v>
                </c:pt>
                <c:pt idx="3506">
                  <c:v>2.310891293153379E-2</c:v>
                </c:pt>
                <c:pt idx="3507">
                  <c:v>2.3109255238554713E-2</c:v>
                </c:pt>
                <c:pt idx="3508">
                  <c:v>2.3109581935499696E-2</c:v>
                </c:pt>
                <c:pt idx="3509">
                  <c:v>2.3109893022358607E-2</c:v>
                </c:pt>
                <c:pt idx="3510">
                  <c:v>2.310718462684146E-2</c:v>
                </c:pt>
                <c:pt idx="3511">
                  <c:v>2.3107468881622802E-2</c:v>
                </c:pt>
                <c:pt idx="3512">
                  <c:v>2.3107737530271247E-2</c:v>
                </c:pt>
                <c:pt idx="3513">
                  <c:v>2.3107990572778115E-2</c:v>
                </c:pt>
                <c:pt idx="3514">
                  <c:v>2.310897469326062E-2</c:v>
                </c:pt>
                <c:pt idx="3515">
                  <c:v>2.3112177020892438E-2</c:v>
                </c:pt>
                <c:pt idx="3516">
                  <c:v>2.3111633547915414E-2</c:v>
                </c:pt>
                <c:pt idx="3517">
                  <c:v>2.3111819754060431E-2</c:v>
                </c:pt>
                <c:pt idx="3518">
                  <c:v>2.3111990350106713E-2</c:v>
                </c:pt>
                <c:pt idx="3519">
                  <c:v>2.31128862101148E-2</c:v>
                </c:pt>
                <c:pt idx="3520">
                  <c:v>2.3112284711930935E-2</c:v>
                </c:pt>
                <c:pt idx="3521">
                  <c:v>2.311240847769621E-2</c:v>
                </c:pt>
                <c:pt idx="3522">
                  <c:v>2.3113254185675697E-2</c:v>
                </c:pt>
                <c:pt idx="3523">
                  <c:v>2.3112609178948286E-2</c:v>
                </c:pt>
                <c:pt idx="3524">
                  <c:v>2.3112686114422423E-2</c:v>
                </c:pt>
                <c:pt idx="3525">
                  <c:v>2.3112747439805424E-2</c:v>
                </c:pt>
                <c:pt idx="3526">
                  <c:v>2.3112793155092223E-2</c:v>
                </c:pt>
                <c:pt idx="3527">
                  <c:v>2.3110626869330329E-2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4080"/>
        <c:axId val="578294912"/>
      </c:lineChart>
      <c:dateAx>
        <c:axId val="492414080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949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8294912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24140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5.0950447221931316E-3</c:v>
                </c:pt>
                <c:pt idx="1">
                  <c:v>5.0951325089039958E-3</c:v>
                </c:pt>
                <c:pt idx="2">
                  <c:v>5.0950947142947012E-3</c:v>
                </c:pt>
                <c:pt idx="3">
                  <c:v>5.0951197104265322E-3</c:v>
                </c:pt>
                <c:pt idx="4">
                  <c:v>5.0951497057361017E-3</c:v>
                </c:pt>
                <c:pt idx="5">
                  <c:v>5.0951847002234096E-3</c:v>
                </c:pt>
                <c:pt idx="6">
                  <c:v>5.0953424817712376E-3</c:v>
                </c:pt>
                <c:pt idx="7">
                  <c:v>5.0953746702742109E-3</c:v>
                </c:pt>
                <c:pt idx="8">
                  <c:v>5.0954346608933498E-3</c:v>
                </c:pt>
                <c:pt idx="9">
                  <c:v>5.0954996506902273E-3</c:v>
                </c:pt>
                <c:pt idx="10">
                  <c:v>5.0955696396648431E-3</c:v>
                </c:pt>
                <c:pt idx="11">
                  <c:v>5.0957974229655836E-3</c:v>
                </c:pt>
                <c:pt idx="12">
                  <c:v>5.0958995878269686E-3</c:v>
                </c:pt>
                <c:pt idx="13">
                  <c:v>5.0959945729334155E-3</c:v>
                </c:pt>
                <c:pt idx="14">
                  <c:v>5.0960945572176009E-3</c:v>
                </c:pt>
                <c:pt idx="15">
                  <c:v>5.0961995406795246E-3</c:v>
                </c:pt>
                <c:pt idx="16">
                  <c:v>5.0964973325410652E-3</c:v>
                </c:pt>
                <c:pt idx="17">
                  <c:v>5.0966694668719281E-3</c:v>
                </c:pt>
                <c:pt idx="18">
                  <c:v>5.0967994464656829E-3</c:v>
                </c:pt>
                <c:pt idx="19">
                  <c:v>5.0969344252371762E-3</c:v>
                </c:pt>
                <c:pt idx="20">
                  <c:v>5.0970744032674542E-3</c:v>
                </c:pt>
                <c:pt idx="21">
                  <c:v>5.0974422104436519E-3</c:v>
                </c:pt>
                <c:pt idx="22">
                  <c:v>5.0977150753328537E-3</c:v>
                </c:pt>
                <c:pt idx="23">
                  <c:v>5.0980646575238264E-3</c:v>
                </c:pt>
                <c:pt idx="24">
                  <c:v>5.0986038469214012E-3</c:v>
                </c:pt>
                <c:pt idx="25">
                  <c:v>5.0993326434445319E-3</c:v>
                </c:pt>
                <c:pt idx="26">
                  <c:v>5.1014935612214716E-3</c:v>
                </c:pt>
                <c:pt idx="27">
                  <c:v>5.1041439024135382E-3</c:v>
                </c:pt>
                <c:pt idx="28">
                  <c:v>5.1058207352938645E-3</c:v>
                </c:pt>
                <c:pt idx="29">
                  <c:v>5.1076871753807929E-3</c:v>
                </c:pt>
                <c:pt idx="30">
                  <c:v>5.1097432228364159E-3</c:v>
                </c:pt>
                <c:pt idx="31">
                  <c:v>5.1145590078890048E-3</c:v>
                </c:pt>
                <c:pt idx="32">
                  <c:v>5.1198634851301605E-3</c:v>
                </c:pt>
                <c:pt idx="33">
                  <c:v>5.1228675689429792E-3</c:v>
                </c:pt>
                <c:pt idx="34">
                  <c:v>5.1260612599624E-3</c:v>
                </c:pt>
                <c:pt idx="35">
                  <c:v>5.1294445583505155E-3</c:v>
                </c:pt>
                <c:pt idx="36">
                  <c:v>5.1369154732957192E-3</c:v>
                </c:pt>
                <c:pt idx="37">
                  <c:v>5.1448738247794612E-3</c:v>
                </c:pt>
                <c:pt idx="38">
                  <c:v>5.1492051596868649E-3</c:v>
                </c:pt>
                <c:pt idx="39">
                  <c:v>5.1537261019629632E-3</c:v>
                </c:pt>
                <c:pt idx="40">
                  <c:v>5.1584366514456637E-3</c:v>
                </c:pt>
                <c:pt idx="41">
                  <c:v>5.1685629625205145E-3</c:v>
                </c:pt>
                <c:pt idx="42">
                  <c:v>5.1791749232255047E-3</c:v>
                </c:pt>
                <c:pt idx="43">
                  <c:v>5.184825932048609E-3</c:v>
                </c:pt>
                <c:pt idx="44">
                  <c:v>5.190628660806107E-3</c:v>
                </c:pt>
                <c:pt idx="45">
                  <c:v>5.1965755317517903E-3</c:v>
                </c:pt>
                <c:pt idx="46">
                  <c:v>5.2122750658067929E-3</c:v>
                </c:pt>
                <c:pt idx="47">
                  <c:v>5.2284720221396075E-3</c:v>
                </c:pt>
                <c:pt idx="48">
                  <c:v>5.2352837472680047E-3</c:v>
                </c:pt>
                <c:pt idx="49">
                  <c:v>5.2422396148277262E-3</c:v>
                </c:pt>
                <c:pt idx="50">
                  <c:v>5.2567075295088346E-3</c:v>
                </c:pt>
                <c:pt idx="51">
                  <c:v>5.2715045090556689E-3</c:v>
                </c:pt>
                <c:pt idx="52">
                  <c:v>5.2791810886909651E-3</c:v>
                </c:pt>
                <c:pt idx="53">
                  <c:v>5.2870018106765393E-3</c:v>
                </c:pt>
                <c:pt idx="54">
                  <c:v>5.2949666751744839E-3</c:v>
                </c:pt>
                <c:pt idx="55">
                  <c:v>5.3114541690243069E-3</c:v>
                </c:pt>
                <c:pt idx="56">
                  <c:v>5.328267557884736E-3</c:v>
                </c:pt>
                <c:pt idx="57">
                  <c:v>5.3369531347013943E-3</c:v>
                </c:pt>
                <c:pt idx="58">
                  <c:v>5.3457828541114694E-3</c:v>
                </c:pt>
                <c:pt idx="59">
                  <c:v>5.3547567159528686E-3</c:v>
                </c:pt>
                <c:pt idx="60">
                  <c:v>5.3732640141179741E-3</c:v>
                </c:pt>
                <c:pt idx="61">
                  <c:v>5.3920935889284483E-3</c:v>
                </c:pt>
                <c:pt idx="62">
                  <c:v>5.4017881635748388E-3</c:v>
                </c:pt>
                <c:pt idx="63">
                  <c:v>5.4116268807335999E-3</c:v>
                </c:pt>
                <c:pt idx="64">
                  <c:v>5.421609740566824E-3</c:v>
                </c:pt>
                <c:pt idx="65">
                  <c:v>5.4417383998365638E-3</c:v>
                </c:pt>
                <c:pt idx="66">
                  <c:v>5.461343654633577E-3</c:v>
                </c:pt>
                <c:pt idx="67">
                  <c:v>5.4709841239986012E-3</c:v>
                </c:pt>
                <c:pt idx="68">
                  <c:v>5.4805029600779598E-3</c:v>
                </c:pt>
                <c:pt idx="69">
                  <c:v>5.48990016270956E-3</c:v>
                </c:pt>
                <c:pt idx="70">
                  <c:v>5.5083722508042507E-3</c:v>
                </c:pt>
                <c:pt idx="71">
                  <c:v>5.5262726402982576E-3</c:v>
                </c:pt>
                <c:pt idx="72">
                  <c:v>5.5350616763394367E-3</c:v>
                </c:pt>
                <c:pt idx="73">
                  <c:v>5.5437290790139038E-3</c:v>
                </c:pt>
                <c:pt idx="74">
                  <c:v>5.5522748482406126E-3</c:v>
                </c:pt>
                <c:pt idx="75">
                  <c:v>5.5690459106268655E-3</c:v>
                </c:pt>
                <c:pt idx="76">
                  <c:v>5.585241591561374E-3</c:v>
                </c:pt>
                <c:pt idx="77">
                  <c:v>5.5931791938734765E-3</c:v>
                </c:pt>
                <c:pt idx="78">
                  <c:v>5.6009951627378207E-3</c:v>
                </c:pt>
                <c:pt idx="79">
                  <c:v>5.6086894981544066E-3</c:v>
                </c:pt>
                <c:pt idx="80">
                  <c:v>5.6237593704163338E-3</c:v>
                </c:pt>
                <c:pt idx="81">
                  <c:v>5.6382505055052601E-3</c:v>
                </c:pt>
                <c:pt idx="82">
                  <c:v>5.6453366737641009E-3</c:v>
                </c:pt>
                <c:pt idx="83">
                  <c:v>5.6523012084130908E-3</c:v>
                </c:pt>
                <c:pt idx="84">
                  <c:v>5.6591441096953687E-3</c:v>
                </c:pt>
                <c:pt idx="85">
                  <c:v>5.6725126221220581E-3</c:v>
                </c:pt>
                <c:pt idx="86">
                  <c:v>5.685316054241385E-3</c:v>
                </c:pt>
                <c:pt idx="87">
                  <c:v>5.6916508350557393E-3</c:v>
                </c:pt>
                <c:pt idx="88">
                  <c:v>5.6979640295984346E-3</c:v>
                </c:pt>
                <c:pt idx="89">
                  <c:v>5.7042556377073783E-3</c:v>
                </c:pt>
                <c:pt idx="90">
                  <c:v>5.7168564380505335E-3</c:v>
                </c:pt>
                <c:pt idx="91">
                  <c:v>5.7292062066160998E-3</c:v>
                </c:pt>
                <c:pt idx="92">
                  <c:v>5.7353898829615169E-3</c:v>
                </c:pt>
                <c:pt idx="93">
                  <c:v>5.7415519728731823E-3</c:v>
                </c:pt>
                <c:pt idx="94">
                  <c:v>5.7476924763510961E-3</c:v>
                </c:pt>
                <c:pt idx="95">
                  <c:v>5.7599924237417008E-3</c:v>
                </c:pt>
                <c:pt idx="96">
                  <c:v>5.7720386268167445E-3</c:v>
                </c:pt>
                <c:pt idx="97">
                  <c:v>5.7780711983690392E-3</c:v>
                </c:pt>
                <c:pt idx="98">
                  <c:v>5.784082183730721E-3</c:v>
                </c:pt>
                <c:pt idx="99">
                  <c:v>5.790071582577605E-3</c:v>
                </c:pt>
                <c:pt idx="100">
                  <c:v>5.802070653485222E-3</c:v>
                </c:pt>
                <c:pt idx="101">
                  <c:v>5.8138133142759951E-3</c:v>
                </c:pt>
                <c:pt idx="102">
                  <c:v>5.8196947811972599E-3</c:v>
                </c:pt>
                <c:pt idx="103">
                  <c:v>5.8255546617658194E-3</c:v>
                </c:pt>
                <c:pt idx="104">
                  <c:v>5.8313929559816735E-3</c:v>
                </c:pt>
                <c:pt idx="105">
                  <c:v>5.8430911260924185E-3</c:v>
                </c:pt>
                <c:pt idx="106">
                  <c:v>5.8545302687507128E-3</c:v>
                </c:pt>
                <c:pt idx="107">
                  <c:v>5.8602606309599015E-3</c:v>
                </c:pt>
                <c:pt idx="108">
                  <c:v>5.8660491917739144E-3</c:v>
                </c:pt>
                <c:pt idx="109">
                  <c:v>5.8722150912660087E-3</c:v>
                </c:pt>
                <c:pt idx="110">
                  <c:v>5.8861655563228572E-3</c:v>
                </c:pt>
                <c:pt idx="111">
                  <c:v>5.9014499260767739E-3</c:v>
                </c:pt>
                <c:pt idx="112">
                  <c:v>5.9099014440711084E-3</c:v>
                </c:pt>
                <c:pt idx="113">
                  <c:v>5.9188100860252391E-3</c:v>
                </c:pt>
                <c:pt idx="114">
                  <c:v>5.928175851696027E-3</c:v>
                </c:pt>
                <c:pt idx="115">
                  <c:v>5.9485280719173703E-3</c:v>
                </c:pt>
                <c:pt idx="116">
                  <c:v>5.9702101537340013E-3</c:v>
                </c:pt>
                <c:pt idx="117">
                  <c:v>5.9818615392848162E-3</c:v>
                </c:pt>
                <c:pt idx="118">
                  <c:v>5.9939700488764736E-3</c:v>
                </c:pt>
                <c:pt idx="119">
                  <c:v>6.0065356825900196E-3</c:v>
                </c:pt>
                <c:pt idx="120">
                  <c:v>6.0332904220261616E-3</c:v>
                </c:pt>
                <c:pt idx="121">
                  <c:v>6.061369459635646E-3</c:v>
                </c:pt>
                <c:pt idx="122">
                  <c:v>6.076220714688052E-3</c:v>
                </c:pt>
                <c:pt idx="123">
                  <c:v>6.0915290941865319E-3</c:v>
                </c:pt>
                <c:pt idx="124">
                  <c:v>6.1072945982121318E-3</c:v>
                </c:pt>
                <c:pt idx="125">
                  <c:v>6.1404526534939814E-3</c:v>
                </c:pt>
                <c:pt idx="126">
                  <c:v>6.1749278603961955E-3</c:v>
                </c:pt>
                <c:pt idx="127">
                  <c:v>6.1929789877868124E-3</c:v>
                </c:pt>
                <c:pt idx="128">
                  <c:v>6.2114872400287346E-3</c:v>
                </c:pt>
                <c:pt idx="129">
                  <c:v>6.2704273022315959E-3</c:v>
                </c:pt>
                <c:pt idx="130">
                  <c:v>6.3320104083652851E-3</c:v>
                </c:pt>
                <c:pt idx="131">
                  <c:v>6.3529627068392713E-3</c:v>
                </c:pt>
                <c:pt idx="132">
                  <c:v>6.404018462756178E-3</c:v>
                </c:pt>
                <c:pt idx="133">
                  <c:v>6.4532436299757912E-3</c:v>
                </c:pt>
                <c:pt idx="134">
                  <c:v>6.4724037003349721E-3</c:v>
                </c:pt>
                <c:pt idx="135">
                  <c:v>6.4912650658732751E-3</c:v>
                </c:pt>
                <c:pt idx="136">
                  <c:v>6.5098277265907001E-3</c:v>
                </c:pt>
                <c:pt idx="137">
                  <c:v>6.5460747610971799E-3</c:v>
                </c:pt>
                <c:pt idx="138">
                  <c:v>6.5810913192254628E-3</c:v>
                </c:pt>
                <c:pt idx="139">
                  <c:v>6.5981604547038497E-3</c:v>
                </c:pt>
                <c:pt idx="140">
                  <c:v>6.6149308850371735E-3</c:v>
                </c:pt>
                <c:pt idx="141">
                  <c:v>6.6314026101443879E-3</c:v>
                </c:pt>
                <c:pt idx="142">
                  <c:v>6.6634720211200546E-3</c:v>
                </c:pt>
                <c:pt idx="143">
                  <c:v>6.6943024577448274E-3</c:v>
                </c:pt>
                <c:pt idx="144">
                  <c:v>6.709280656235217E-3</c:v>
                </c:pt>
                <c:pt idx="145">
                  <c:v>6.7239601492563583E-3</c:v>
                </c:pt>
                <c:pt idx="146">
                  <c:v>6.7383409368892977E-3</c:v>
                </c:pt>
                <c:pt idx="147">
                  <c:v>6.7662322527528582E-3</c:v>
                </c:pt>
                <c:pt idx="148">
                  <c:v>6.7929332541283305E-3</c:v>
                </c:pt>
                <c:pt idx="149">
                  <c:v>6.806157848000538E-3</c:v>
                </c:pt>
                <c:pt idx="150">
                  <c:v>6.8194210704752845E-3</c:v>
                </c:pt>
                <c:pt idx="151">
                  <c:v>6.8327229213904772E-3</c:v>
                </c:pt>
                <c:pt idx="152">
                  <c:v>6.8595842956875605E-3</c:v>
                </c:pt>
                <c:pt idx="153">
                  <c:v>6.8863166105903595E-3</c:v>
                </c:pt>
                <c:pt idx="154">
                  <c:v>6.8998116043561541E-3</c:v>
                </c:pt>
                <c:pt idx="155">
                  <c:v>6.9133452265623951E-3</c:v>
                </c:pt>
                <c:pt idx="156">
                  <c:v>6.926917477371175E-3</c:v>
                </c:pt>
                <c:pt idx="157">
                  <c:v>6.9543232368888637E-3</c:v>
                </c:pt>
                <c:pt idx="158">
                  <c:v>6.9815927663885446E-3</c:v>
                </c:pt>
                <c:pt idx="159">
                  <c:v>6.9953581601289727E-3</c:v>
                </c:pt>
                <c:pt idx="160">
                  <c:v>7.0091621824719397E-3</c:v>
                </c:pt>
                <c:pt idx="161">
                  <c:v>7.0230048333363992E-3</c:v>
                </c:pt>
                <c:pt idx="162">
                  <c:v>7.0509551006977169E-3</c:v>
                </c:pt>
                <c:pt idx="163">
                  <c:v>7.078761722981719E-3</c:v>
                </c:pt>
                <c:pt idx="164">
                  <c:v>7.0927975169399193E-3</c:v>
                </c:pt>
                <c:pt idx="165">
                  <c:v>7.1068719395006585E-3</c:v>
                </c:pt>
                <c:pt idx="166">
                  <c:v>7.1209849907449829E-3</c:v>
                </c:pt>
                <c:pt idx="167">
                  <c:v>7.1494798917067417E-3</c:v>
                </c:pt>
                <c:pt idx="168">
                  <c:v>7.1778234818287157E-3</c:v>
                </c:pt>
                <c:pt idx="169">
                  <c:v>7.1921296762478271E-3</c:v>
                </c:pt>
                <c:pt idx="170">
                  <c:v>7.2064744992694774E-3</c:v>
                </c:pt>
                <c:pt idx="171">
                  <c:v>7.2208669933893077E-3</c:v>
                </c:pt>
                <c:pt idx="172">
                  <c:v>7.2500875120769716E-3</c:v>
                </c:pt>
                <c:pt idx="173">
                  <c:v>7.2793296300577293E-3</c:v>
                </c:pt>
                <c:pt idx="174">
                  <c:v>7.2941774967272277E-3</c:v>
                </c:pt>
                <c:pt idx="175">
                  <c:v>7.309118246405788E-3</c:v>
                </c:pt>
                <c:pt idx="176">
                  <c:v>7.3241518791744564E-3</c:v>
                </c:pt>
                <c:pt idx="177">
                  <c:v>7.3546769449217573E-3</c:v>
                </c:pt>
                <c:pt idx="178">
                  <c:v>7.38521524074498E-3</c:v>
                </c:pt>
                <c:pt idx="179">
                  <c:v>7.4007132888831428E-3</c:v>
                </c:pt>
                <c:pt idx="180">
                  <c:v>7.4163042201114138E-3</c:v>
                </c:pt>
                <c:pt idx="181">
                  <c:v>7.4319880344297928E-3</c:v>
                </c:pt>
                <c:pt idx="182">
                  <c:v>7.4638178943738556E-3</c:v>
                </c:pt>
                <c:pt idx="183">
                  <c:v>7.4956521231717144E-3</c:v>
                </c:pt>
                <c:pt idx="184">
                  <c:v>7.5118003533458655E-3</c:v>
                </c:pt>
                <c:pt idx="185">
                  <c:v>7.5280414666101247E-3</c:v>
                </c:pt>
                <c:pt idx="186">
                  <c:v>7.544375463207631E-3</c:v>
                </c:pt>
                <c:pt idx="187">
                  <c:v>7.5775103726712558E-3</c:v>
                </c:pt>
                <c:pt idx="188">
                  <c:v>7.6106402815523388E-3</c:v>
                </c:pt>
                <c:pt idx="189">
                  <c:v>7.6274386943298023E-3</c:v>
                </c:pt>
                <c:pt idx="190">
                  <c:v>7.6443299903594664E-3</c:v>
                </c:pt>
                <c:pt idx="191">
                  <c:v>7.69597857765425E-3</c:v>
                </c:pt>
                <c:pt idx="192">
                  <c:v>7.7475844603669408E-3</c:v>
                </c:pt>
                <c:pt idx="193">
                  <c:v>7.7648628050674962E-3</c:v>
                </c:pt>
                <c:pt idx="194">
                  <c:v>7.7819708986825997E-3</c:v>
                </c:pt>
                <c:pt idx="195">
                  <c:v>7.8157869358674859E-3</c:v>
                </c:pt>
                <c:pt idx="196">
                  <c:v>7.8487007605865244E-3</c:v>
                </c:pt>
                <c:pt idx="197">
                  <c:v>7.8649575977207675E-3</c:v>
                </c:pt>
                <c:pt idx="198">
                  <c:v>7.8810441836074663E-3</c:v>
                </c:pt>
                <c:pt idx="199">
                  <c:v>7.8969605180845281E-3</c:v>
                </c:pt>
                <c:pt idx="200">
                  <c:v>7.9283978937727539E-3</c:v>
                </c:pt>
                <c:pt idx="201">
                  <c:v>7.958923341977453E-3</c:v>
                </c:pt>
                <c:pt idx="202">
                  <c:v>7.9739884193252841E-3</c:v>
                </c:pt>
                <c:pt idx="203">
                  <c:v>7.9888832451013858E-3</c:v>
                </c:pt>
                <c:pt idx="204">
                  <c:v>8.0036078194678506E-3</c:v>
                </c:pt>
                <c:pt idx="205">
                  <c:v>8.0326662335720549E-3</c:v>
                </c:pt>
                <c:pt idx="206">
                  <c:v>8.0608036010543227E-3</c:v>
                </c:pt>
                <c:pt idx="207">
                  <c:v>8.074676917481094E-3</c:v>
                </c:pt>
                <c:pt idx="208">
                  <c:v>8.0883799822550895E-3</c:v>
                </c:pt>
                <c:pt idx="209">
                  <c:v>8.1019127953763093E-3</c:v>
                </c:pt>
                <c:pt idx="210">
                  <c:v>8.1285919337611059E-3</c:v>
                </c:pt>
                <c:pt idx="211">
                  <c:v>8.1544116139165013E-3</c:v>
                </c:pt>
                <c:pt idx="212">
                  <c:v>8.1675136669467907E-3</c:v>
                </c:pt>
                <c:pt idx="213">
                  <c:v>8.1808659667403916E-3</c:v>
                </c:pt>
                <c:pt idx="214">
                  <c:v>8.1944685132162576E-3</c:v>
                </c:pt>
                <c:pt idx="215">
                  <c:v>8.230004453341766E-3</c:v>
                </c:pt>
                <c:pt idx="216">
                  <c:v>8.2662349484230457E-3</c:v>
                </c:pt>
                <c:pt idx="217">
                  <c:v>8.2813389762081968E-3</c:v>
                </c:pt>
                <c:pt idx="218">
                  <c:v>8.2966932509187519E-3</c:v>
                </c:pt>
                <c:pt idx="219">
                  <c:v>8.3284259844325827E-3</c:v>
                </c:pt>
                <c:pt idx="220">
                  <c:v>8.3606128202307062E-3</c:v>
                </c:pt>
                <c:pt idx="221">
                  <c:v>8.377218330378744E-3</c:v>
                </c:pt>
                <c:pt idx="222">
                  <c:v>8.3940740876953246E-3</c:v>
                </c:pt>
                <c:pt idx="223">
                  <c:v>8.4111800920994018E-3</c:v>
                </c:pt>
                <c:pt idx="224">
                  <c:v>8.4464217084823101E-3</c:v>
                </c:pt>
                <c:pt idx="225">
                  <c:v>8.482106582941018E-3</c:v>
                </c:pt>
                <c:pt idx="226">
                  <c:v>8.5004638239982722E-3</c:v>
                </c:pt>
                <c:pt idx="227">
                  <c:v>8.5190713124672079E-3</c:v>
                </c:pt>
                <c:pt idx="228">
                  <c:v>8.5379290484288717E-3</c:v>
                </c:pt>
                <c:pt idx="229">
                  <c:v>8.5766802032912395E-3</c:v>
                </c:pt>
                <c:pt idx="230">
                  <c:v>8.6158624677701301E-3</c:v>
                </c:pt>
                <c:pt idx="231">
                  <c:v>8.6359714416817113E-3</c:v>
                </c:pt>
                <c:pt idx="232">
                  <c:v>8.6562891264618802E-3</c:v>
                </c:pt>
                <c:pt idx="233">
                  <c:v>8.6766493746415208E-3</c:v>
                </c:pt>
                <c:pt idx="234">
                  <c:v>8.7278681611294151E-3</c:v>
                </c:pt>
                <c:pt idx="235">
                  <c:v>8.7784660157108618E-3</c:v>
                </c:pt>
                <c:pt idx="236">
                  <c:v>8.7988324238941207E-3</c:v>
                </c:pt>
                <c:pt idx="237">
                  <c:v>8.8191998586906184E-3</c:v>
                </c:pt>
                <c:pt idx="238">
                  <c:v>8.8601532162783485E-3</c:v>
                </c:pt>
                <c:pt idx="239">
                  <c:v>8.9006798645763219E-3</c:v>
                </c:pt>
                <c:pt idx="240">
                  <c:v>8.9210524326821528E-3</c:v>
                </c:pt>
                <c:pt idx="241">
                  <c:v>8.9414260274012225E-3</c:v>
                </c:pt>
                <c:pt idx="242">
                  <c:v>8.9618006488145774E-3</c:v>
                </c:pt>
                <c:pt idx="243">
                  <c:v>9.0027753589905241E-3</c:v>
                </c:pt>
                <c:pt idx="244">
                  <c:v>9.043309401005617E-3</c:v>
                </c:pt>
                <c:pt idx="245">
                  <c:v>9.0636891556472587E-3</c:v>
                </c:pt>
                <c:pt idx="246">
                  <c:v>9.0840699370642319E-3</c:v>
                </c:pt>
                <c:pt idx="247">
                  <c:v>9.1044517449323514E-3</c:v>
                </c:pt>
                <c:pt idx="248">
                  <c:v>9.1454479217826616E-3</c:v>
                </c:pt>
                <c:pt idx="249">
                  <c:v>9.1859892435097734E-3</c:v>
                </c:pt>
                <c:pt idx="250">
                  <c:v>9.2063761848493186E-3</c:v>
                </c:pt>
                <c:pt idx="251">
                  <c:v>9.2267641527210564E-3</c:v>
                </c:pt>
                <c:pt idx="252">
                  <c:v>9.2471531473681257E-3</c:v>
                </c:pt>
                <c:pt idx="253">
                  <c:v>9.2881709048438701E-3</c:v>
                </c:pt>
                <c:pt idx="254">
                  <c:v>9.3287159293864441E-3</c:v>
                </c:pt>
                <c:pt idx="255">
                  <c:v>9.349089279669931E-3</c:v>
                </c:pt>
                <c:pt idx="256">
                  <c:v>9.36944287913688E-3</c:v>
                </c:pt>
                <c:pt idx="257">
                  <c:v>9.3897767275441524E-3</c:v>
                </c:pt>
                <c:pt idx="258">
                  <c:v>9.4306222392503986E-3</c:v>
                </c:pt>
                <c:pt idx="259">
                  <c:v>9.4709146121974008E-3</c:v>
                </c:pt>
                <c:pt idx="260">
                  <c:v>9.4911497059546601E-3</c:v>
                </c:pt>
                <c:pt idx="261">
                  <c:v>9.5113650488953816E-3</c:v>
                </c:pt>
                <c:pt idx="262">
                  <c:v>9.5315606407764264E-3</c:v>
                </c:pt>
                <c:pt idx="263">
                  <c:v>9.5721370064290792E-3</c:v>
                </c:pt>
                <c:pt idx="264">
                  <c:v>9.6121454990005795E-3</c:v>
                </c:pt>
                <c:pt idx="265">
                  <c:v>9.6322423361505649E-3</c:v>
                </c:pt>
                <c:pt idx="266">
                  <c:v>9.6523194224029663E-3</c:v>
                </c:pt>
                <c:pt idx="267">
                  <c:v>9.6723767575956909E-3</c:v>
                </c:pt>
                <c:pt idx="268">
                  <c:v>9.7126840350888113E-3</c:v>
                </c:pt>
                <c:pt idx="269">
                  <c:v>9.7524085887423784E-3</c:v>
                </c:pt>
                <c:pt idx="270">
                  <c:v>9.7723671691229974E-3</c:v>
                </c:pt>
                <c:pt idx="271">
                  <c:v>9.7923059984439398E-3</c:v>
                </c:pt>
                <c:pt idx="272">
                  <c:v>9.8122250768672981E-3</c:v>
                </c:pt>
                <c:pt idx="273">
                  <c:v>9.852263321852666E-3</c:v>
                </c:pt>
                <c:pt idx="274">
                  <c:v>9.8917038802881496E-3</c:v>
                </c:pt>
                <c:pt idx="275">
                  <c:v>9.9115242037373097E-3</c:v>
                </c:pt>
                <c:pt idx="276">
                  <c:v>9.9313247760457468E-3</c:v>
                </c:pt>
                <c:pt idx="277">
                  <c:v>9.9511055973755536E-3</c:v>
                </c:pt>
                <c:pt idx="278">
                  <c:v>9.9908748633707294E-3</c:v>
                </c:pt>
                <c:pt idx="279">
                  <c:v>1.0030031372665338E-2</c:v>
                </c:pt>
                <c:pt idx="280">
                  <c:v>1.0049713438858854E-2</c:v>
                </c:pt>
                <c:pt idx="281">
                  <c:v>1.0069375753992693E-2</c:v>
                </c:pt>
                <c:pt idx="282">
                  <c:v>1.0089018318228948E-2</c:v>
                </c:pt>
                <c:pt idx="283">
                  <c:v>1.012851865634712E-2</c:v>
                </c:pt>
                <c:pt idx="284">
                  <c:v>1.016739106441511E-2</c:v>
                </c:pt>
                <c:pt idx="285">
                  <c:v>1.0186934873434028E-2</c:v>
                </c:pt>
                <c:pt idx="286">
                  <c:v>1.0206458931312223E-2</c:v>
                </c:pt>
                <c:pt idx="287">
                  <c:v>1.0225963238130742E-2</c:v>
                </c:pt>
                <c:pt idx="288">
                  <c:v>1.0265194697539986E-2</c:v>
                </c:pt>
                <c:pt idx="289">
                  <c:v>1.030378295480805E-2</c:v>
                </c:pt>
                <c:pt idx="290">
                  <c:v>1.0323188506247138E-2</c:v>
                </c:pt>
                <c:pt idx="291">
                  <c:v>1.0342574306788643E-2</c:v>
                </c:pt>
                <c:pt idx="292">
                  <c:v>1.0361940356027333E-2</c:v>
                </c:pt>
                <c:pt idx="293">
                  <c:v>1.040090298362643E-2</c:v>
                </c:pt>
                <c:pt idx="294">
                  <c:v>1.0439207042628462E-2</c:v>
                </c:pt>
                <c:pt idx="295">
                  <c:v>1.0458474336487722E-2</c:v>
                </c:pt>
                <c:pt idx="296">
                  <c:v>1.0477721879287305E-2</c:v>
                </c:pt>
                <c:pt idx="297">
                  <c:v>1.0496949670946165E-2</c:v>
                </c:pt>
                <c:pt idx="298">
                  <c:v>1.0545377370075326E-2</c:v>
                </c:pt>
                <c:pt idx="299">
                  <c:v>1.0592792362859038E-2</c:v>
                </c:pt>
                <c:pt idx="300">
                  <c:v>1.0611901647835653E-2</c:v>
                </c:pt>
                <c:pt idx="301">
                  <c:v>1.0630991181833638E-2</c:v>
                </c:pt>
                <c:pt idx="302">
                  <c:v>1.0669416277647727E-2</c:v>
                </c:pt>
                <c:pt idx="303">
                  <c:v>1.0707151806094162E-2</c:v>
                </c:pt>
                <c:pt idx="304">
                  <c:v>1.0726142584388532E-2</c:v>
                </c:pt>
                <c:pt idx="305">
                  <c:v>1.0745113611461132E-2</c:v>
                </c:pt>
                <c:pt idx="306">
                  <c:v>1.076406488739301E-2</c:v>
                </c:pt>
                <c:pt idx="307">
                  <c:v>1.0802221279179921E-2</c:v>
                </c:pt>
                <c:pt idx="308">
                  <c:v>1.0839672479713292E-2</c:v>
                </c:pt>
                <c:pt idx="309">
                  <c:v>1.0858524999941555E-2</c:v>
                </c:pt>
                <c:pt idx="310">
                  <c:v>1.0877357768948048E-2</c:v>
                </c:pt>
                <c:pt idx="311">
                  <c:v>1.0896170786732773E-2</c:v>
                </c:pt>
                <c:pt idx="312">
                  <c:v>1.0934058512800384E-2</c:v>
                </c:pt>
                <c:pt idx="313">
                  <c:v>1.0971225346464442E-2</c:v>
                </c:pt>
                <c:pt idx="314">
                  <c:v>1.0989939608464505E-2</c:v>
                </c:pt>
                <c:pt idx="315">
                  <c:v>1.1008634119242799E-2</c:v>
                </c:pt>
                <c:pt idx="316">
                  <c:v>1.1027308878799325E-2</c:v>
                </c:pt>
                <c:pt idx="317">
                  <c:v>1.1064927975375321E-2</c:v>
                </c:pt>
                <c:pt idx="318">
                  <c:v>1.1101810405375057E-2</c:v>
                </c:pt>
                <c:pt idx="319">
                  <c:v>1.1120386408984828E-2</c:v>
                </c:pt>
                <c:pt idx="320">
                  <c:v>1.113894266137283E-2</c:v>
                </c:pt>
                <c:pt idx="321">
                  <c:v>1.115747916262011E-2</c:v>
                </c:pt>
                <c:pt idx="322">
                  <c:v>1.1194829663797961E-2</c:v>
                </c:pt>
                <c:pt idx="323">
                  <c:v>1.1231427655310489E-2</c:v>
                </c:pt>
                <c:pt idx="324">
                  <c:v>1.1249865400448922E-2</c:v>
                </c:pt>
                <c:pt idx="325">
                  <c:v>1.126828339428454E-2</c:v>
                </c:pt>
                <c:pt idx="326">
                  <c:v>1.1286681636979434E-2</c:v>
                </c:pt>
                <c:pt idx="327">
                  <c:v>1.1323763574934514E-2</c:v>
                </c:pt>
                <c:pt idx="328">
                  <c:v>1.1360077095298182E-2</c:v>
                </c:pt>
                <c:pt idx="329">
                  <c:v>1.1378376581722138E-2</c:v>
                </c:pt>
                <c:pt idx="330">
                  <c:v>1.1396656317005371E-2</c:v>
                </c:pt>
                <c:pt idx="331">
                  <c:v>1.1414916300985789E-2</c:v>
                </c:pt>
                <c:pt idx="332">
                  <c:v>1.1451729705732236E-2</c:v>
                </c:pt>
                <c:pt idx="333">
                  <c:v>1.1487758724284536E-2</c:v>
                </c:pt>
                <c:pt idx="334">
                  <c:v>1.1505919951994015E-2</c:v>
                </c:pt>
                <c:pt idx="335">
                  <c:v>1.1524061428400678E-2</c:v>
                </c:pt>
                <c:pt idx="336">
                  <c:v>1.1542183153504526E-2</c:v>
                </c:pt>
                <c:pt idx="337">
                  <c:v>1.1578728053192416E-2</c:v>
                </c:pt>
                <c:pt idx="338">
                  <c:v>1.1614472541296994E-2</c:v>
                </c:pt>
                <c:pt idx="339">
                  <c:v>1.1632495510048857E-2</c:v>
                </c:pt>
                <c:pt idx="340">
                  <c:v>1.1650498727497904E-2</c:v>
                </c:pt>
                <c:pt idx="341">
                  <c:v>1.1668482193644136E-2</c:v>
                </c:pt>
                <c:pt idx="342">
                  <c:v>1.1704758614181262E-2</c:v>
                </c:pt>
                <c:pt idx="343">
                  <c:v>1.1740218545281955E-2</c:v>
                </c:pt>
                <c:pt idx="344">
                  <c:v>1.175810325491411E-2</c:v>
                </c:pt>
                <c:pt idx="345">
                  <c:v>1.1775968213243448E-2</c:v>
                </c:pt>
                <c:pt idx="346">
                  <c:v>1.1793813420351018E-2</c:v>
                </c:pt>
                <c:pt idx="347">
                  <c:v>1.1829821385727081E-2</c:v>
                </c:pt>
                <c:pt idx="348">
                  <c:v>1.1864996735266864E-2</c:v>
                </c:pt>
                <c:pt idx="349">
                  <c:v>1.1882743185698263E-2</c:v>
                </c:pt>
                <c:pt idx="350">
                  <c:v>1.1900469884826848E-2</c:v>
                </c:pt>
                <c:pt idx="351">
                  <c:v>1.191817683257157E-2</c:v>
                </c:pt>
                <c:pt idx="352">
                  <c:v>1.1953916364885188E-2</c:v>
                </c:pt>
                <c:pt idx="353">
                  <c:v>1.1988807110198119E-2</c:v>
                </c:pt>
                <c:pt idx="354">
                  <c:v>1.2006415301347717E-2</c:v>
                </c:pt>
                <c:pt idx="355">
                  <c:v>1.2024003741032407E-2</c:v>
                </c:pt>
                <c:pt idx="356">
                  <c:v>1.2041572429414282E-2</c:v>
                </c:pt>
                <c:pt idx="357">
                  <c:v>1.2077043548629856E-2</c:v>
                </c:pt>
                <c:pt idx="358">
                  <c:v>1.2111649669265256E-2</c:v>
                </c:pt>
                <c:pt idx="359">
                  <c:v>1.2129119600808869E-2</c:v>
                </c:pt>
                <c:pt idx="360">
                  <c:v>1.2146569780968619E-2</c:v>
                </c:pt>
                <c:pt idx="361">
                  <c:v>1.2164000209825554E-2</c:v>
                </c:pt>
                <c:pt idx="362">
                  <c:v>1.2199202934070435E-2</c:v>
                </c:pt>
                <c:pt idx="363">
                  <c:v>1.2233524411333629E-2</c:v>
                </c:pt>
                <c:pt idx="364">
                  <c:v>1.2250856083190209E-2</c:v>
                </c:pt>
                <c:pt idx="365">
                  <c:v>1.2268168003743973E-2</c:v>
                </c:pt>
                <c:pt idx="366">
                  <c:v>1.2285460172832829E-2</c:v>
                </c:pt>
                <c:pt idx="367">
                  <c:v>1.2320394518316274E-2</c:v>
                </c:pt>
                <c:pt idx="368">
                  <c:v>1.2354431335430682E-2</c:v>
                </c:pt>
                <c:pt idx="369">
                  <c:v>1.2371624747519183E-2</c:v>
                </c:pt>
                <c:pt idx="370">
                  <c:v>1.2388798408304869E-2</c:v>
                </c:pt>
                <c:pt idx="371">
                  <c:v>1.24059523175446E-2</c:v>
                </c:pt>
                <c:pt idx="372">
                  <c:v>1.2440618298395675E-2</c:v>
                </c:pt>
                <c:pt idx="373">
                  <c:v>1.2474370440664906E-2</c:v>
                </c:pt>
                <c:pt idx="374">
                  <c:v>1.2491425592823235E-2</c:v>
                </c:pt>
                <c:pt idx="375">
                  <c:v>1.2508460993597703E-2</c:v>
                </c:pt>
                <c:pt idx="376">
                  <c:v>1.2525476642988309E-2</c:v>
                </c:pt>
                <c:pt idx="377">
                  <c:v>1.2559874271499035E-2</c:v>
                </c:pt>
                <c:pt idx="378">
                  <c:v>1.2593341725982699E-2</c:v>
                </c:pt>
                <c:pt idx="379">
                  <c:v>1.261025861812981E-2</c:v>
                </c:pt>
                <c:pt idx="380">
                  <c:v>1.2627155758893061E-2</c:v>
                </c:pt>
                <c:pt idx="381">
                  <c:v>1.2644033148110356E-2</c:v>
                </c:pt>
                <c:pt idx="382">
                  <c:v>1.2695410104921034E-2</c:v>
                </c:pt>
                <c:pt idx="383">
                  <c:v>1.2744882703056293E-2</c:v>
                </c:pt>
                <c:pt idx="384">
                  <c:v>1.2761621832100278E-2</c:v>
                </c:pt>
                <c:pt idx="385">
                  <c:v>1.2804044582316321E-2</c:v>
                </c:pt>
                <c:pt idx="386">
                  <c:v>1.28450212050224E-2</c:v>
                </c:pt>
                <c:pt idx="387">
                  <c:v>1.2861641825276937E-2</c:v>
                </c:pt>
                <c:pt idx="388">
                  <c:v>1.2878242693904474E-2</c:v>
                </c:pt>
                <c:pt idx="389">
                  <c:v>1.2911835320505624E-2</c:v>
                </c:pt>
                <c:pt idx="390">
                  <c:v>1.2944448653603446E-2</c:v>
                </c:pt>
                <c:pt idx="391">
                  <c:v>1.2960950764825396E-2</c:v>
                </c:pt>
                <c:pt idx="392">
                  <c:v>1.2977433124501392E-2</c:v>
                </c:pt>
                <c:pt idx="393">
                  <c:v>1.2993895732712479E-2</c:v>
                </c:pt>
                <c:pt idx="394">
                  <c:v>1.3027220037419667E-2</c:v>
                </c:pt>
                <c:pt idx="395">
                  <c:v>1.3059548650259378E-2</c:v>
                </c:pt>
                <c:pt idx="396">
                  <c:v>1.307591250082174E-2</c:v>
                </c:pt>
                <c:pt idx="397">
                  <c:v>1.3092256599919194E-2</c:v>
                </c:pt>
                <c:pt idx="398">
                  <c:v>1.3108580947470694E-2</c:v>
                </c:pt>
                <c:pt idx="399">
                  <c:v>1.3141636933336661E-2</c:v>
                </c:pt>
                <c:pt idx="400">
                  <c:v>1.3173680822298195E-2</c:v>
                </c:pt>
                <c:pt idx="401">
                  <c:v>1.3189906412200969E-2</c:v>
                </c:pt>
                <c:pt idx="402">
                  <c:v>1.3206112250557789E-2</c:v>
                </c:pt>
                <c:pt idx="403">
                  <c:v>1.3222298337287608E-2</c:v>
                </c:pt>
                <c:pt idx="404">
                  <c:v>1.3255086005528051E-2</c:v>
                </c:pt>
                <c:pt idx="405">
                  <c:v>1.328684516899048E-2</c:v>
                </c:pt>
                <c:pt idx="406">
                  <c:v>1.3302932498071574E-2</c:v>
                </c:pt>
                <c:pt idx="407">
                  <c:v>1.3319000075525667E-2</c:v>
                </c:pt>
                <c:pt idx="408">
                  <c:v>1.3335047901433805E-2</c:v>
                </c:pt>
                <c:pt idx="409">
                  <c:v>1.3367567251292291E-2</c:v>
                </c:pt>
                <c:pt idx="410">
                  <c:v>1.3399041689444724E-2</c:v>
                </c:pt>
                <c:pt idx="411">
                  <c:v>1.3414990757460998E-2</c:v>
                </c:pt>
                <c:pt idx="412">
                  <c:v>1.3430920073931318E-2</c:v>
                </c:pt>
                <c:pt idx="413">
                  <c:v>1.3446829638855684E-2</c:v>
                </c:pt>
                <c:pt idx="414">
                  <c:v>1.3479080667954854E-2</c:v>
                </c:pt>
                <c:pt idx="415">
                  <c:v>1.3510270382526279E-2</c:v>
                </c:pt>
                <c:pt idx="416">
                  <c:v>1.3526081189477734E-2</c:v>
                </c:pt>
                <c:pt idx="417">
                  <c:v>1.3541872244883235E-2</c:v>
                </c:pt>
                <c:pt idx="418">
                  <c:v>1.3557643548661735E-2</c:v>
                </c:pt>
                <c:pt idx="419">
                  <c:v>1.3589626252841215E-2</c:v>
                </c:pt>
                <c:pt idx="420">
                  <c:v>1.3620531247667822E-2</c:v>
                </c:pt>
                <c:pt idx="421">
                  <c:v>1.3636203793392365E-2</c:v>
                </c:pt>
                <c:pt idx="422">
                  <c:v>1.3651856587489908E-2</c:v>
                </c:pt>
                <c:pt idx="423">
                  <c:v>1.3667489630041496E-2</c:v>
                </c:pt>
                <c:pt idx="424">
                  <c:v>1.369920400330386E-2</c:v>
                </c:pt>
                <c:pt idx="425">
                  <c:v>1.372982428381575E-2</c:v>
                </c:pt>
                <c:pt idx="426">
                  <c:v>1.3745358568151289E-2</c:v>
                </c:pt>
                <c:pt idx="427">
                  <c:v>1.3760873100859827E-2</c:v>
                </c:pt>
                <c:pt idx="428">
                  <c:v>1.3776367882022411E-2</c:v>
                </c:pt>
                <c:pt idx="429">
                  <c:v>1.3807813916749309E-2</c:v>
                </c:pt>
                <c:pt idx="430">
                  <c:v>1.3838149490078555E-2</c:v>
                </c:pt>
                <c:pt idx="431">
                  <c:v>1.3853545512944043E-2</c:v>
                </c:pt>
                <c:pt idx="432">
                  <c:v>1.3868921784263577E-2</c:v>
                </c:pt>
                <c:pt idx="433">
                  <c:v>1.3884278303875064E-2</c:v>
                </c:pt>
                <c:pt idx="434">
                  <c:v>1.3915455990557065E-2</c:v>
                </c:pt>
                <c:pt idx="435">
                  <c:v>1.3945506865645774E-2</c:v>
                </c:pt>
                <c:pt idx="436">
                  <c:v>1.3960764626960165E-2</c:v>
                </c:pt>
                <c:pt idx="437">
                  <c:v>1.3976002636647555E-2</c:v>
                </c:pt>
                <c:pt idx="438">
                  <c:v>1.3991220894545853E-2</c:v>
                </c:pt>
                <c:pt idx="439">
                  <c:v>1.4022130222214695E-2</c:v>
                </c:pt>
                <c:pt idx="440">
                  <c:v>1.4051896409706943E-2</c:v>
                </c:pt>
                <c:pt idx="441">
                  <c:v>1.4067015909308145E-2</c:v>
                </c:pt>
                <c:pt idx="442">
                  <c:v>1.40821156572013E-2</c:v>
                </c:pt>
                <c:pt idx="443">
                  <c:v>1.4097195653386407E-2</c:v>
                </c:pt>
                <c:pt idx="444">
                  <c:v>1.4127836609128716E-2</c:v>
                </c:pt>
                <c:pt idx="445">
                  <c:v>1.4157318121370555E-2</c:v>
                </c:pt>
                <c:pt idx="446">
                  <c:v>1.4172299359096474E-2</c:v>
                </c:pt>
                <c:pt idx="447">
                  <c:v>1.4187260845195393E-2</c:v>
                </c:pt>
                <c:pt idx="448">
                  <c:v>1.4202202579505219E-2</c:v>
                </c:pt>
                <c:pt idx="449">
                  <c:v>1.4232575148759679E-2</c:v>
                </c:pt>
                <c:pt idx="450">
                  <c:v>1.4261771999826145E-2</c:v>
                </c:pt>
                <c:pt idx="451">
                  <c:v>1.4276614975595736E-2</c:v>
                </c:pt>
                <c:pt idx="452">
                  <c:v>1.429143819965728E-2</c:v>
                </c:pt>
                <c:pt idx="453">
                  <c:v>1.4306241672010778E-2</c:v>
                </c:pt>
                <c:pt idx="454">
                  <c:v>1.433634583864918E-2</c:v>
                </c:pt>
                <c:pt idx="455">
                  <c:v>1.4365258044182205E-2</c:v>
                </c:pt>
                <c:pt idx="456">
                  <c:v>1.4379962757833376E-2</c:v>
                </c:pt>
                <c:pt idx="457">
                  <c:v>1.4394647719776499E-2</c:v>
                </c:pt>
                <c:pt idx="458">
                  <c:v>1.4439706701270261E-2</c:v>
                </c:pt>
                <c:pt idx="459">
                  <c:v>1.4482342705079976E-2</c:v>
                </c:pt>
                <c:pt idx="460">
                  <c:v>1.4496889404904678E-2</c:v>
                </c:pt>
                <c:pt idx="461">
                  <c:v>1.4511416352859241E-2</c:v>
                </c:pt>
                <c:pt idx="462">
                  <c:v>1.4540983659316147E-2</c:v>
                </c:pt>
                <c:pt idx="463">
                  <c:v>1.4569326627353885E-2</c:v>
                </c:pt>
                <c:pt idx="464">
                  <c:v>1.4583754816525074E-2</c:v>
                </c:pt>
                <c:pt idx="465">
                  <c:v>1.4598163253988217E-2</c:v>
                </c:pt>
                <c:pt idx="466">
                  <c:v>1.4612551939662266E-2</c:v>
                </c:pt>
                <c:pt idx="467">
                  <c:v>1.4649306738836743E-2</c:v>
                </c:pt>
                <c:pt idx="468">
                  <c:v>1.4684199091439254E-2</c:v>
                </c:pt>
                <c:pt idx="469">
                  <c:v>1.4698469266378744E-2</c:v>
                </c:pt>
                <c:pt idx="470">
                  <c:v>1.4712719689610188E-2</c:v>
                </c:pt>
                <c:pt idx="471">
                  <c:v>1.4741750051543436E-2</c:v>
                </c:pt>
                <c:pt idx="472">
                  <c:v>1.4769523864482936E-2</c:v>
                </c:pt>
                <c:pt idx="473">
                  <c:v>1.4783675528768914E-2</c:v>
                </c:pt>
                <c:pt idx="474">
                  <c:v>1.4797807441265798E-2</c:v>
                </c:pt>
                <c:pt idx="475">
                  <c:v>1.4811919601892543E-2</c:v>
                </c:pt>
                <c:pt idx="476">
                  <c:v>1.4840681455957629E-2</c:v>
                </c:pt>
                <c:pt idx="477">
                  <c:v>1.4868170726346497E-2</c:v>
                </c:pt>
                <c:pt idx="478">
                  <c:v>1.4882184128027776E-2</c:v>
                </c:pt>
                <c:pt idx="479">
                  <c:v>1.4896177777757869E-2</c:v>
                </c:pt>
                <c:pt idx="480">
                  <c:v>1.4910151675698868E-2</c:v>
                </c:pt>
                <c:pt idx="481">
                  <c:v>1.493864499615009E-2</c:v>
                </c:pt>
                <c:pt idx="482">
                  <c:v>1.4965849749328797E-2</c:v>
                </c:pt>
                <c:pt idx="483">
                  <c:v>1.4979724888162238E-2</c:v>
                </c:pt>
                <c:pt idx="484">
                  <c:v>1.4993580275206586E-2</c:v>
                </c:pt>
                <c:pt idx="485">
                  <c:v>1.5007415910299748E-2</c:v>
                </c:pt>
                <c:pt idx="486">
                  <c:v>1.5042836095547907E-2</c:v>
                </c:pt>
                <c:pt idx="487">
                  <c:v>1.5076297808523931E-2</c:v>
                </c:pt>
                <c:pt idx="488">
                  <c:v>1.5090014932639395E-2</c:v>
                </c:pt>
                <c:pt idx="489">
                  <c:v>1.5103712304965766E-2</c:v>
                </c:pt>
                <c:pt idx="490">
                  <c:v>1.5131668474360392E-2</c:v>
                </c:pt>
                <c:pt idx="491">
                  <c:v>1.515830427548881E-2</c:v>
                </c:pt>
                <c:pt idx="492">
                  <c:v>1.5171902888464484E-2</c:v>
                </c:pt>
                <c:pt idx="493">
                  <c:v>1.5185481749488972E-2</c:v>
                </c:pt>
                <c:pt idx="494">
                  <c:v>1.5199040858805413E-2</c:v>
                </c:pt>
                <c:pt idx="495">
                  <c:v>1.5226728407812622E-2</c:v>
                </c:pt>
                <c:pt idx="496">
                  <c:v>1.5253079777045597E-2</c:v>
                </c:pt>
                <c:pt idx="497">
                  <c:v>1.5266540127011341E-2</c:v>
                </c:pt>
                <c:pt idx="498">
                  <c:v>1.5279980725025899E-2</c:v>
                </c:pt>
                <c:pt idx="499">
                  <c:v>1.5293401571170318E-2</c:v>
                </c:pt>
                <c:pt idx="500">
                  <c:v>1.5320820467776832E-2</c:v>
                </c:pt>
                <c:pt idx="501">
                  <c:v>1.5346887436803458E-2</c:v>
                </c:pt>
                <c:pt idx="502">
                  <c:v>1.5360209523435087E-2</c:v>
                </c:pt>
                <c:pt idx="503">
                  <c:v>1.5373511858277622E-2</c:v>
                </c:pt>
                <c:pt idx="504">
                  <c:v>1.5386794441250018E-2</c:v>
                </c:pt>
                <c:pt idx="505">
                  <c:v>1.5413944652010738E-2</c:v>
                </c:pt>
                <c:pt idx="506">
                  <c:v>1.5439727541747272E-2</c:v>
                </c:pt>
                <c:pt idx="507">
                  <c:v>1.5452913093113585E-2</c:v>
                </c:pt>
                <c:pt idx="508">
                  <c:v>1.5466080620354372E-2</c:v>
                </c:pt>
                <c:pt idx="509">
                  <c:v>1.5479230123631726E-2</c:v>
                </c:pt>
                <c:pt idx="510">
                  <c:v>1.5506127743095309E-2</c:v>
                </c:pt>
                <c:pt idx="511">
                  <c:v>1.5531647896701584E-2</c:v>
                </c:pt>
                <c:pt idx="512">
                  <c:v>1.5544707279837588E-2</c:v>
                </c:pt>
                <c:pt idx="513">
                  <c:v>1.5557748639091207E-2</c:v>
                </c:pt>
                <c:pt idx="514">
                  <c:v>1.55707719742193E-2</c:v>
                </c:pt>
                <c:pt idx="515">
                  <c:v>1.5597425036530575E-2</c:v>
                </c:pt>
                <c:pt idx="516">
                  <c:v>1.5622685074692111E-2</c:v>
                </c:pt>
                <c:pt idx="517">
                  <c:v>1.5635618289678854E-2</c:v>
                </c:pt>
                <c:pt idx="518">
                  <c:v>1.5725646121989012E-2</c:v>
                </c:pt>
                <c:pt idx="519">
                  <c:v>1.5814790775957599E-2</c:v>
                </c:pt>
                <c:pt idx="520">
                  <c:v>1.5903052251098337E-2</c:v>
                </c:pt>
                <c:pt idx="521">
                  <c:v>1.5990430546681811E-2</c:v>
                </c:pt>
                <c:pt idx="522">
                  <c:v>1.6076925662059649E-2</c:v>
                </c:pt>
                <c:pt idx="523">
                  <c:v>1.6162537596583482E-2</c:v>
                </c:pt>
                <c:pt idx="524">
                  <c:v>1.6247266349767031E-2</c:v>
                </c:pt>
                <c:pt idx="525">
                  <c:v>1.6331111920961927E-2</c:v>
                </c:pt>
                <c:pt idx="526">
                  <c:v>1.6414074309357707E-2</c:v>
                </c:pt>
                <c:pt idx="527">
                  <c:v>1.6496153514630185E-2</c:v>
                </c:pt>
                <c:pt idx="528">
                  <c:v>1.6577349536049946E-2</c:v>
                </c:pt>
                <c:pt idx="529">
                  <c:v>1.6657662372968618E-2</c:v>
                </c:pt>
                <c:pt idx="530">
                  <c:v>1.6737092024899924E-2</c:v>
                </c:pt>
                <c:pt idx="531">
                  <c:v>1.6815638491276541E-2</c:v>
                </c:pt>
                <c:pt idx="532">
                  <c:v>1.6893301771450098E-2</c:v>
                </c:pt>
                <c:pt idx="533">
                  <c:v>1.697008186485327E-2</c:v>
                </c:pt>
                <c:pt idx="534">
                  <c:v>1.7045978771080827E-2</c:v>
                </c:pt>
                <c:pt idx="535">
                  <c:v>1.7120992489403353E-2</c:v>
                </c:pt>
                <c:pt idx="536">
                  <c:v>1.7195123019334568E-2</c:v>
                </c:pt>
                <c:pt idx="537">
                  <c:v>1.7268370360388197E-2</c:v>
                </c:pt>
                <c:pt idx="538">
                  <c:v>1.7340734511996914E-2</c:v>
                </c:pt>
                <c:pt idx="539">
                  <c:v>1.7412215473593395E-2</c:v>
                </c:pt>
                <c:pt idx="540">
                  <c:v>1.7482813244691364E-2</c:v>
                </c:pt>
                <c:pt idx="541">
                  <c:v>1.7562414953338212E-2</c:v>
                </c:pt>
                <c:pt idx="542">
                  <c:v>1.7631120171723857E-2</c:v>
                </c:pt>
                <c:pt idx="543">
                  <c:v>1.7698942197909018E-2</c:v>
                </c:pt>
                <c:pt idx="544">
                  <c:v>1.7765881031650554E-2</c:v>
                </c:pt>
                <c:pt idx="545">
                  <c:v>1.7831936672219051E-2</c:v>
                </c:pt>
                <c:pt idx="546">
                  <c:v>1.7897109119290322E-2</c:v>
                </c:pt>
                <c:pt idx="547">
                  <c:v>1.796139837237809E-2</c:v>
                </c:pt>
                <c:pt idx="548">
                  <c:v>1.8024804430996078E-2</c:v>
                </c:pt>
                <c:pt idx="549">
                  <c:v>1.8087327294658007E-2</c:v>
                </c:pt>
                <c:pt idx="550">
                  <c:v>1.8148966962958646E-2</c:v>
                </c:pt>
                <c:pt idx="551">
                  <c:v>1.8209723435330671E-2</c:v>
                </c:pt>
                <c:pt idx="552">
                  <c:v>1.8269596711449898E-2</c:v>
                </c:pt>
                <c:pt idx="553">
                  <c:v>1.8328586790911094E-2</c:v>
                </c:pt>
                <c:pt idx="554">
                  <c:v>1.8386693673146937E-2</c:v>
                </c:pt>
                <c:pt idx="555">
                  <c:v>1.8443917357914286E-2</c:v>
                </c:pt>
                <c:pt idx="556">
                  <c:v>1.8500257844564771E-2</c:v>
                </c:pt>
                <c:pt idx="557">
                  <c:v>1.8555715132936301E-2</c:v>
                </c:pt>
                <c:pt idx="558">
                  <c:v>1.8610289222461551E-2</c:v>
                </c:pt>
                <c:pt idx="559">
                  <c:v>1.866398011273529E-2</c:v>
                </c:pt>
                <c:pt idx="560">
                  <c:v>1.8716787803514379E-2</c:v>
                </c:pt>
                <c:pt idx="561">
                  <c:v>1.876871229431254E-2</c:v>
                </c:pt>
                <c:pt idx="562">
                  <c:v>1.8819753584805587E-2</c:v>
                </c:pt>
                <c:pt idx="563">
                  <c:v>1.8869911674507245E-2</c:v>
                </c:pt>
                <c:pt idx="564">
                  <c:v>1.8919186563255419E-2</c:v>
                </c:pt>
                <c:pt idx="565">
                  <c:v>1.8967578250482786E-2</c:v>
                </c:pt>
                <c:pt idx="566">
                  <c:v>1.9015086735946207E-2</c:v>
                </c:pt>
                <c:pt idx="567">
                  <c:v>1.9061757183739259E-2</c:v>
                </c:pt>
                <c:pt idx="568">
                  <c:v>1.9108098289029041E-2</c:v>
                </c:pt>
                <c:pt idx="569">
                  <c:v>1.9154255053499547E-2</c:v>
                </c:pt>
                <c:pt idx="570">
                  <c:v>1.9200227477150777E-2</c:v>
                </c:pt>
                <c:pt idx="571">
                  <c:v>1.9246015559820639E-2</c:v>
                </c:pt>
                <c:pt idx="572">
                  <c:v>1.9291619301590179E-2</c:v>
                </c:pt>
                <c:pt idx="573">
                  <c:v>1.9337038702297304E-2</c:v>
                </c:pt>
                <c:pt idx="574">
                  <c:v>1.9382273761860969E-2</c:v>
                </c:pt>
                <c:pt idx="575">
                  <c:v>1.9427324480200125E-2</c:v>
                </c:pt>
                <c:pt idx="576">
                  <c:v>1.9472190857314775E-2</c:v>
                </c:pt>
                <c:pt idx="577">
                  <c:v>1.9516872893123871E-2</c:v>
                </c:pt>
                <c:pt idx="578">
                  <c:v>1.9561370587546367E-2</c:v>
                </c:pt>
                <c:pt idx="579">
                  <c:v>1.9605683940420171E-2</c:v>
                </c:pt>
                <c:pt idx="580">
                  <c:v>1.9649812951826329E-2</c:v>
                </c:pt>
                <c:pt idx="581">
                  <c:v>1.9693757621602748E-2</c:v>
                </c:pt>
                <c:pt idx="582">
                  <c:v>1.9737517949830474E-2</c:v>
                </c:pt>
                <c:pt idx="583">
                  <c:v>1.9781093936185323E-2</c:v>
                </c:pt>
                <c:pt idx="584">
                  <c:v>1.9824485580829387E-2</c:v>
                </c:pt>
                <c:pt idx="585">
                  <c:v>1.9867692883519528E-2</c:v>
                </c:pt>
                <c:pt idx="586">
                  <c:v>1.991071584433679E-2</c:v>
                </c:pt>
                <c:pt idx="587">
                  <c:v>1.9953554463200129E-2</c:v>
                </c:pt>
                <c:pt idx="588">
                  <c:v>1.9996208740028498E-2</c:v>
                </c:pt>
                <c:pt idx="589">
                  <c:v>2.0038678674659804E-2</c:v>
                </c:pt>
                <c:pt idx="590">
                  <c:v>2.0080964267094048E-2</c:v>
                </c:pt>
                <c:pt idx="591">
                  <c:v>2.0123065517331229E-2</c:v>
                </c:pt>
                <c:pt idx="592">
                  <c:v>2.0164982425209255E-2</c:v>
                </c:pt>
                <c:pt idx="593">
                  <c:v>2.021266173742986E-2</c:v>
                </c:pt>
                <c:pt idx="594">
                  <c:v>2.0254183625978417E-2</c:v>
                </c:pt>
                <c:pt idx="595">
                  <c:v>2.029552117192468E-2</c:v>
                </c:pt>
                <c:pt idx="596">
                  <c:v>2.0336674375268649E-2</c:v>
                </c:pt>
                <c:pt idx="597">
                  <c:v>2.0377643235929277E-2</c:v>
                </c:pt>
                <c:pt idx="598">
                  <c:v>2.0418427754068658E-2</c:v>
                </c:pt>
                <c:pt idx="599">
                  <c:v>2.0459027929281559E-2</c:v>
                </c:pt>
                <c:pt idx="600">
                  <c:v>2.049944376181112E-2</c:v>
                </c:pt>
                <c:pt idx="601">
                  <c:v>2.0539675251333156E-2</c:v>
                </c:pt>
                <c:pt idx="602">
                  <c:v>2.0579722397928712E-2</c:v>
                </c:pt>
                <c:pt idx="603">
                  <c:v>2.061958520159779E-2</c:v>
                </c:pt>
                <c:pt idx="604">
                  <c:v>2.0659263662097249E-2</c:v>
                </c:pt>
                <c:pt idx="605">
                  <c:v>2.0698757779508137E-2</c:v>
                </c:pt>
                <c:pt idx="606">
                  <c:v>2.0738067553749406E-2</c:v>
                </c:pt>
                <c:pt idx="607">
                  <c:v>2.0777192984740012E-2</c:v>
                </c:pt>
                <c:pt idx="608">
                  <c:v>2.0816134072479953E-2</c:v>
                </c:pt>
                <c:pt idx="609">
                  <c:v>2.08683123691078E-2</c:v>
                </c:pt>
                <c:pt idx="610">
                  <c:v>2.0893463217640518E-2</c:v>
                </c:pt>
                <c:pt idx="611">
                  <c:v>2.0931851275061142E-2</c:v>
                </c:pt>
                <c:pt idx="612">
                  <c:v>2.0970054989069009E-2</c:v>
                </c:pt>
                <c:pt idx="613">
                  <c:v>2.1008074359258888E-2</c:v>
                </c:pt>
                <c:pt idx="614">
                  <c:v>2.1045909385954964E-2</c:v>
                </c:pt>
                <c:pt idx="615">
                  <c:v>2.1083560068914098E-2</c:v>
                </c:pt>
                <c:pt idx="616">
                  <c:v>2.1121026408055243E-2</c:v>
                </c:pt>
                <c:pt idx="617">
                  <c:v>2.1158308403297355E-2</c:v>
                </c:pt>
                <c:pt idx="618">
                  <c:v>2.1195406054802524E-2</c:v>
                </c:pt>
                <c:pt idx="619">
                  <c:v>2.1232316484455227E-2</c:v>
                </c:pt>
                <c:pt idx="620">
                  <c:v>2.1269007278038599E-2</c:v>
                </c:pt>
                <c:pt idx="621">
                  <c:v>2.1305469195952442E-2</c:v>
                </c:pt>
                <c:pt idx="622">
                  <c:v>2.1341702238196758E-2</c:v>
                </c:pt>
                <c:pt idx="623">
                  <c:v>2.13777064046905E-2</c:v>
                </c:pt>
                <c:pt idx="624">
                  <c:v>2.1413481695271575E-2</c:v>
                </c:pt>
                <c:pt idx="625">
                  <c:v>2.1449028110021029E-2</c:v>
                </c:pt>
                <c:pt idx="626">
                  <c:v>2.148434564877677E-2</c:v>
                </c:pt>
                <c:pt idx="627">
                  <c:v>2.1519434311457752E-2</c:v>
                </c:pt>
                <c:pt idx="628">
                  <c:v>2.1554294098063975E-2</c:v>
                </c:pt>
                <c:pt idx="629">
                  <c:v>2.1588925008433346E-2</c:v>
                </c:pt>
                <c:pt idx="630">
                  <c:v>2.1623327042646912E-2</c:v>
                </c:pt>
                <c:pt idx="631">
                  <c:v>2.1657500200542579E-2</c:v>
                </c:pt>
                <c:pt idx="632">
                  <c:v>2.1691444482039302E-2</c:v>
                </c:pt>
                <c:pt idx="633">
                  <c:v>2.1725159887056034E-2</c:v>
                </c:pt>
                <c:pt idx="634">
                  <c:v>2.1758646415673821E-2</c:v>
                </c:pt>
                <c:pt idx="635">
                  <c:v>2.1791904067649526E-2</c:v>
                </c:pt>
                <c:pt idx="636">
                  <c:v>2.1824932842983147E-2</c:v>
                </c:pt>
                <c:pt idx="637">
                  <c:v>2.1857732741755731E-2</c:v>
                </c:pt>
                <c:pt idx="638">
                  <c:v>2.1890303763724139E-2</c:v>
                </c:pt>
                <c:pt idx="639">
                  <c:v>2.1922645908888372E-2</c:v>
                </c:pt>
                <c:pt idx="640">
                  <c:v>2.1954759177167382E-2</c:v>
                </c:pt>
                <c:pt idx="641">
                  <c:v>2.1986643568480124E-2</c:v>
                </c:pt>
                <c:pt idx="642">
                  <c:v>2.2018299082826598E-2</c:v>
                </c:pt>
                <c:pt idx="643">
                  <c:v>2.2049725720125757E-2</c:v>
                </c:pt>
                <c:pt idx="644">
                  <c:v>2.2080923480377601E-2</c:v>
                </c:pt>
                <c:pt idx="645">
                  <c:v>2.2122037664178789E-2</c:v>
                </c:pt>
                <c:pt idx="646">
                  <c:v>2.2152715997250109E-2</c:v>
                </c:pt>
                <c:pt idx="647">
                  <c:v>2.2183165430338013E-2</c:v>
                </c:pt>
                <c:pt idx="648">
                  <c:v>2.2213385963280412E-2</c:v>
                </c:pt>
                <c:pt idx="649">
                  <c:v>2.2243377595942231E-2</c:v>
                </c:pt>
                <c:pt idx="650">
                  <c:v>2.2273140328107347E-2</c:v>
                </c:pt>
                <c:pt idx="651">
                  <c:v>2.2302674159667694E-2</c:v>
                </c:pt>
                <c:pt idx="652">
                  <c:v>2.2331979090380132E-2</c:v>
                </c:pt>
                <c:pt idx="653">
                  <c:v>2.2361055120136607E-2</c:v>
                </c:pt>
                <c:pt idx="654">
                  <c:v>2.2389902248748005E-2</c:v>
                </c:pt>
                <c:pt idx="655">
                  <c:v>2.241852047607925E-2</c:v>
                </c:pt>
                <c:pt idx="656">
                  <c:v>2.244690980191422E-2</c:v>
                </c:pt>
                <c:pt idx="657">
                  <c:v>2.2475070226144849E-2</c:v>
                </c:pt>
                <c:pt idx="658">
                  <c:v>2.2503001748609051E-2</c:v>
                </c:pt>
                <c:pt idx="659">
                  <c:v>2.2530704369144731E-2</c:v>
                </c:pt>
                <c:pt idx="660">
                  <c:v>2.2568488551699684E-2</c:v>
                </c:pt>
                <c:pt idx="661">
                  <c:v>2.2595631908133296E-2</c:v>
                </c:pt>
                <c:pt idx="662">
                  <c:v>2.2622546386384945E-2</c:v>
                </c:pt>
                <c:pt idx="663">
                  <c:v>2.2649231986454632E-2</c:v>
                </c:pt>
                <c:pt idx="664">
                  <c:v>2.267568870826131E-2</c:v>
                </c:pt>
                <c:pt idx="665">
                  <c:v>2.2701916551886026E-2</c:v>
                </c:pt>
                <c:pt idx="666">
                  <c:v>2.272791551708564E-2</c:v>
                </c:pt>
                <c:pt idx="667">
                  <c:v>2.2753685603941198E-2</c:v>
                </c:pt>
                <c:pt idx="668">
                  <c:v>2.2779226812371656E-2</c:v>
                </c:pt>
                <c:pt idx="669">
                  <c:v>2.2804539142377012E-2</c:v>
                </c:pt>
                <c:pt idx="670">
                  <c:v>2.2829622593714127E-2</c:v>
                </c:pt>
                <c:pt idx="671">
                  <c:v>2.2854576758079004E-2</c:v>
                </c:pt>
                <c:pt idx="672">
                  <c:v>2.2879616140014658E-2</c:v>
                </c:pt>
                <c:pt idx="673">
                  <c:v>2.2904748400501829E-2</c:v>
                </c:pt>
                <c:pt idx="674">
                  <c:v>2.2929973539540516E-2</c:v>
                </c:pt>
                <c:pt idx="675">
                  <c:v>2.2955291557211766E-2</c:v>
                </c:pt>
                <c:pt idx="676">
                  <c:v>2.2980702453434532E-2</c:v>
                </c:pt>
                <c:pt idx="677">
                  <c:v>2.3006206228208814E-2</c:v>
                </c:pt>
                <c:pt idx="678">
                  <c:v>2.3031802881696706E-2</c:v>
                </c:pt>
                <c:pt idx="679">
                  <c:v>2.305749241381716E-2</c:v>
                </c:pt>
                <c:pt idx="680">
                  <c:v>2.3083274824570177E-2</c:v>
                </c:pt>
                <c:pt idx="681">
                  <c:v>2.3109150114117849E-2</c:v>
                </c:pt>
                <c:pt idx="682">
                  <c:v>2.3135118282217038E-2</c:v>
                </c:pt>
                <c:pt idx="683">
                  <c:v>2.3161179329191928E-2</c:v>
                </c:pt>
                <c:pt idx="684">
                  <c:v>2.318733325479938E-2</c:v>
                </c:pt>
                <c:pt idx="685">
                  <c:v>2.3213580059282535E-2</c:v>
                </c:pt>
                <c:pt idx="686">
                  <c:v>2.3239919742560344E-2</c:v>
                </c:pt>
                <c:pt idx="687">
                  <c:v>2.3266352304551763E-2</c:v>
                </c:pt>
                <c:pt idx="688">
                  <c:v>2.3292877745418883E-2</c:v>
                </c:pt>
                <c:pt idx="689">
                  <c:v>2.3319496065161704E-2</c:v>
                </c:pt>
                <c:pt idx="690">
                  <c:v>2.3346207263780228E-2</c:v>
                </c:pt>
                <c:pt idx="691">
                  <c:v>2.3373011341274452E-2</c:v>
                </c:pt>
                <c:pt idx="692">
                  <c:v>2.3399908297644378E-2</c:v>
                </c:pt>
                <c:pt idx="693">
                  <c:v>2.3426898132971052E-2</c:v>
                </c:pt>
                <c:pt idx="694">
                  <c:v>2.3453980847254474E-2</c:v>
                </c:pt>
                <c:pt idx="695">
                  <c:v>2.3481156440494644E-2</c:v>
                </c:pt>
                <c:pt idx="696">
                  <c:v>2.3508424912772607E-2</c:v>
                </c:pt>
                <c:pt idx="697">
                  <c:v>2.3535786264088365E-2</c:v>
                </c:pt>
                <c:pt idx="698">
                  <c:v>2.3563240494360871E-2</c:v>
                </c:pt>
                <c:pt idx="699">
                  <c:v>2.3590787603752217E-2</c:v>
                </c:pt>
                <c:pt idx="700">
                  <c:v>2.3618427592181357E-2</c:v>
                </c:pt>
                <c:pt idx="701">
                  <c:v>2.3646160459729337E-2</c:v>
                </c:pt>
                <c:pt idx="702">
                  <c:v>2.3673986206396158E-2</c:v>
                </c:pt>
                <c:pt idx="703">
                  <c:v>2.3701904832181819E-2</c:v>
                </c:pt>
                <c:pt idx="704">
                  <c:v>2.3729916337167367E-2</c:v>
                </c:pt>
                <c:pt idx="705">
                  <c:v>2.3758020721352802E-2</c:v>
                </c:pt>
                <c:pt idx="706">
                  <c:v>2.3786217984657076E-2</c:v>
                </c:pt>
                <c:pt idx="707">
                  <c:v>2.3814508127323331E-2</c:v>
                </c:pt>
                <c:pt idx="708">
                  <c:v>2.3842891149108425E-2</c:v>
                </c:pt>
                <c:pt idx="709">
                  <c:v>2.3871367050255499E-2</c:v>
                </c:pt>
                <c:pt idx="710">
                  <c:v>2.3899935830683505E-2</c:v>
                </c:pt>
                <c:pt idx="711">
                  <c:v>2.3928597490392445E-2</c:v>
                </c:pt>
                <c:pt idx="712">
                  <c:v>2.3957352029463364E-2</c:v>
                </c:pt>
                <c:pt idx="713">
                  <c:v>2.3986199447815215E-2</c:v>
                </c:pt>
                <c:pt idx="714">
                  <c:v>2.4015139745610092E-2</c:v>
                </c:pt>
                <c:pt idx="715">
                  <c:v>2.4044172922847995E-2</c:v>
                </c:pt>
                <c:pt idx="716">
                  <c:v>2.4073298979447877E-2</c:v>
                </c:pt>
                <c:pt idx="717">
                  <c:v>2.4102517915571831E-2</c:v>
                </c:pt>
                <c:pt idx="718">
                  <c:v>2.4131829731057763E-2</c:v>
                </c:pt>
                <c:pt idx="719">
                  <c:v>2.4161234426067768E-2</c:v>
                </c:pt>
                <c:pt idx="720">
                  <c:v>2.4190732000682891E-2</c:v>
                </c:pt>
                <c:pt idx="721">
                  <c:v>2.4220322454741039E-2</c:v>
                </c:pt>
                <c:pt idx="722">
                  <c:v>2.4250005788404305E-2</c:v>
                </c:pt>
                <c:pt idx="723">
                  <c:v>2.4279692528685892E-2</c:v>
                </c:pt>
                <c:pt idx="724">
                  <c:v>2.43090687870684E-2</c:v>
                </c:pt>
                <c:pt idx="725">
                  <c:v>2.4338106694734574E-2</c:v>
                </c:pt>
                <c:pt idx="726">
                  <c:v>2.4366806251846507E-2</c:v>
                </c:pt>
                <c:pt idx="727">
                  <c:v>2.4395167458080014E-2</c:v>
                </c:pt>
                <c:pt idx="728">
                  <c:v>2.4423190313435095E-2</c:v>
                </c:pt>
                <c:pt idx="729">
                  <c:v>2.4450874817830703E-2</c:v>
                </c:pt>
                <c:pt idx="730">
                  <c:v>2.4478220971185793E-2</c:v>
                </c:pt>
                <c:pt idx="731">
                  <c:v>2.4505228773419319E-2</c:v>
                </c:pt>
                <c:pt idx="732">
                  <c:v>2.4531898224612325E-2</c:v>
                </c:pt>
                <c:pt idx="733">
                  <c:v>2.4558229324440628E-2</c:v>
                </c:pt>
                <c:pt idx="734">
                  <c:v>2.4584222072985273E-2</c:v>
                </c:pt>
                <c:pt idx="735">
                  <c:v>2.4609876470084169E-2</c:v>
                </c:pt>
                <c:pt idx="736">
                  <c:v>2.4635192515737314E-2</c:v>
                </c:pt>
                <c:pt idx="737">
                  <c:v>2.4660170209863663E-2</c:v>
                </c:pt>
                <c:pt idx="738">
                  <c:v>2.468480955238217E-2</c:v>
                </c:pt>
                <c:pt idx="739">
                  <c:v>2.4709110543211787E-2</c:v>
                </c:pt>
                <c:pt idx="740">
                  <c:v>2.473307318227147E-2</c:v>
                </c:pt>
                <c:pt idx="741">
                  <c:v>2.4756697469561217E-2</c:v>
                </c:pt>
                <c:pt idx="742">
                  <c:v>2.4779983404918937E-2</c:v>
                </c:pt>
                <c:pt idx="743">
                  <c:v>2.4802930988425675E-2</c:v>
                </c:pt>
                <c:pt idx="744">
                  <c:v>2.482554021991934E-2</c:v>
                </c:pt>
                <c:pt idx="745">
                  <c:v>2.4847811099318884E-2</c:v>
                </c:pt>
                <c:pt idx="746">
                  <c:v>2.4869743626543261E-2</c:v>
                </c:pt>
                <c:pt idx="747">
                  <c:v>2.4891337801592472E-2</c:v>
                </c:pt>
                <c:pt idx="748">
                  <c:v>2.4912593624385471E-2</c:v>
                </c:pt>
                <c:pt idx="749">
                  <c:v>2.4936471684356976E-2</c:v>
                </c:pt>
                <c:pt idx="750">
                  <c:v>2.4957002466473588E-2</c:v>
                </c:pt>
                <c:pt idx="751">
                  <c:v>2.4977194896090849E-2</c:v>
                </c:pt>
                <c:pt idx="752">
                  <c:v>2.4997048973208758E-2</c:v>
                </c:pt>
                <c:pt idx="753">
                  <c:v>2.5016564697827315E-2</c:v>
                </c:pt>
                <c:pt idx="754">
                  <c:v>2.5035742069865474E-2</c:v>
                </c:pt>
                <c:pt idx="755">
                  <c:v>2.5054581089242189E-2</c:v>
                </c:pt>
                <c:pt idx="756">
                  <c:v>2.5073081755795368E-2</c:v>
                </c:pt>
                <c:pt idx="757">
                  <c:v>2.5091244069768148E-2</c:v>
                </c:pt>
                <c:pt idx="758">
                  <c:v>2.5109068030836346E-2</c:v>
                </c:pt>
                <c:pt idx="759">
                  <c:v>2.512655363899996E-2</c:v>
                </c:pt>
                <c:pt idx="760">
                  <c:v>2.5143700894340038E-2</c:v>
                </c:pt>
                <c:pt idx="761">
                  <c:v>2.5160509796694486E-2</c:v>
                </c:pt>
                <c:pt idx="762">
                  <c:v>2.5176980346063305E-2</c:v>
                </c:pt>
                <c:pt idx="763">
                  <c:v>2.5193112542365448E-2</c:v>
                </c:pt>
                <c:pt idx="764">
                  <c:v>2.5208906385600915E-2</c:v>
                </c:pt>
                <c:pt idx="765">
                  <c:v>2.5224361875688661E-2</c:v>
                </c:pt>
                <c:pt idx="766">
                  <c:v>2.5239479012628685E-2</c:v>
                </c:pt>
                <c:pt idx="767">
                  <c:v>2.5254257796339941E-2</c:v>
                </c:pt>
                <c:pt idx="768">
                  <c:v>2.5268698226741382E-2</c:v>
                </c:pt>
                <c:pt idx="769">
                  <c:v>2.5282800303833008E-2</c:v>
                </c:pt>
                <c:pt idx="770">
                  <c:v>2.5296564027695867E-2</c:v>
                </c:pt>
                <c:pt idx="771">
                  <c:v>2.5309989398086818E-2</c:v>
                </c:pt>
                <c:pt idx="772">
                  <c:v>2.5323076415086909E-2</c:v>
                </c:pt>
                <c:pt idx="773">
                  <c:v>2.5335825078615093E-2</c:v>
                </c:pt>
                <c:pt idx="774">
                  <c:v>2.534823538867137E-2</c:v>
                </c:pt>
                <c:pt idx="775">
                  <c:v>2.5360325985819276E-2</c:v>
                </c:pt>
                <c:pt idx="776">
                  <c:v>2.5372306822718516E-2</c:v>
                </c:pt>
                <c:pt idx="777">
                  <c:v>2.5384237745563754E-2</c:v>
                </c:pt>
                <c:pt idx="778">
                  <c:v>2.539611875435499E-2</c:v>
                </c:pt>
                <c:pt idx="779">
                  <c:v>2.5407949849092226E-2</c:v>
                </c:pt>
                <c:pt idx="780">
                  <c:v>2.5419731029694415E-2</c:v>
                </c:pt>
                <c:pt idx="781">
                  <c:v>2.5431462296323648E-2</c:v>
                </c:pt>
                <c:pt idx="782">
                  <c:v>2.544314364889888E-2</c:v>
                </c:pt>
                <c:pt idx="783">
                  <c:v>2.5454775087420112E-2</c:v>
                </c:pt>
                <c:pt idx="784">
                  <c:v>2.5466356611887342E-2</c:v>
                </c:pt>
                <c:pt idx="785">
                  <c:v>2.5477888222219525E-2</c:v>
                </c:pt>
                <c:pt idx="786">
                  <c:v>2.548936991841666E-2</c:v>
                </c:pt>
                <c:pt idx="787">
                  <c:v>2.5500801700640841E-2</c:v>
                </c:pt>
                <c:pt idx="788">
                  <c:v>2.5512183568729974E-2</c:v>
                </c:pt>
                <c:pt idx="789">
                  <c:v>2.5523515522684059E-2</c:v>
                </c:pt>
                <c:pt idx="790">
                  <c:v>2.5534797562584144E-2</c:v>
                </c:pt>
                <c:pt idx="791">
                  <c:v>2.5546029688349181E-2</c:v>
                </c:pt>
                <c:pt idx="792">
                  <c:v>2.5557211900060217E-2</c:v>
                </c:pt>
                <c:pt idx="793">
                  <c:v>2.556834419755516E-2</c:v>
                </c:pt>
                <c:pt idx="794">
                  <c:v>2.5579426581077147E-2</c:v>
                </c:pt>
                <c:pt idx="795">
                  <c:v>2.5590459050301995E-2</c:v>
                </c:pt>
                <c:pt idx="796">
                  <c:v>2.5601441605553887E-2</c:v>
                </c:pt>
                <c:pt idx="797">
                  <c:v>2.5612374246589686E-2</c:v>
                </c:pt>
                <c:pt idx="798">
                  <c:v>2.5623256973490438E-2</c:v>
                </c:pt>
                <c:pt idx="799">
                  <c:v>2.5634089786337189E-2</c:v>
                </c:pt>
                <c:pt idx="800">
                  <c:v>2.5644872684967845E-2</c:v>
                </c:pt>
                <c:pt idx="801">
                  <c:v>2.5655605669463455E-2</c:v>
                </c:pt>
                <c:pt idx="802">
                  <c:v>2.5666288739824017E-2</c:v>
                </c:pt>
                <c:pt idx="803">
                  <c:v>2.5676921895887439E-2</c:v>
                </c:pt>
                <c:pt idx="804">
                  <c:v>2.5687505137977906E-2</c:v>
                </c:pt>
                <c:pt idx="805">
                  <c:v>2.5698038465771234E-2</c:v>
                </c:pt>
                <c:pt idx="806">
                  <c:v>2.5708521879429513E-2</c:v>
                </c:pt>
                <c:pt idx="807">
                  <c:v>2.5718955378952746E-2</c:v>
                </c:pt>
                <c:pt idx="808">
                  <c:v>2.5729338964259885E-2</c:v>
                </c:pt>
                <c:pt idx="809">
                  <c:v>2.573967263535093E-2</c:v>
                </c:pt>
                <c:pt idx="810">
                  <c:v>2.5749956392306927E-2</c:v>
                </c:pt>
                <c:pt idx="811">
                  <c:v>2.5760190235046831E-2</c:v>
                </c:pt>
                <c:pt idx="812">
                  <c:v>2.5770374163570642E-2</c:v>
                </c:pt>
                <c:pt idx="813">
                  <c:v>2.5780508177959405E-2</c:v>
                </c:pt>
                <c:pt idx="814">
                  <c:v>2.5790592278051028E-2</c:v>
                </c:pt>
                <c:pt idx="815">
                  <c:v>2.5800626464007603E-2</c:v>
                </c:pt>
                <c:pt idx="816">
                  <c:v>2.5810610735748085E-2</c:v>
                </c:pt>
                <c:pt idx="817">
                  <c:v>2.5820545093191427E-2</c:v>
                </c:pt>
                <c:pt idx="818">
                  <c:v>2.5830429536499722E-2</c:v>
                </c:pt>
                <c:pt idx="819">
                  <c:v>2.5840264065591922E-2</c:v>
                </c:pt>
                <c:pt idx="820">
                  <c:v>2.5850048680386983E-2</c:v>
                </c:pt>
                <c:pt idx="821">
                  <c:v>2.5859783380884904E-2</c:v>
                </c:pt>
                <c:pt idx="822">
                  <c:v>2.5869468167328824E-2</c:v>
                </c:pt>
                <c:pt idx="823">
                  <c:v>2.5879103039475604E-2</c:v>
                </c:pt>
                <c:pt idx="824">
                  <c:v>2.5888687997244197E-2</c:v>
                </c:pt>
                <c:pt idx="825">
                  <c:v>2.5898223040877744E-2</c:v>
                </c:pt>
                <c:pt idx="826">
                  <c:v>2.5907708170295196E-2</c:v>
                </c:pt>
                <c:pt idx="827">
                  <c:v>2.5917127458848777E-2</c:v>
                </c:pt>
                <c:pt idx="828">
                  <c:v>2.5926301524130668E-2</c:v>
                </c:pt>
                <c:pt idx="829">
                  <c:v>2.5935179233718131E-2</c:v>
                </c:pt>
                <c:pt idx="830">
                  <c:v>2.5943760587449072E-2</c:v>
                </c:pt>
                <c:pt idx="831">
                  <c:v>2.5952045585485584E-2</c:v>
                </c:pt>
                <c:pt idx="832">
                  <c:v>2.5960034227665574E-2</c:v>
                </c:pt>
                <c:pt idx="833">
                  <c:v>2.5967726513989042E-2</c:v>
                </c:pt>
                <c:pt idx="834">
                  <c:v>2.5975122444537035E-2</c:v>
                </c:pt>
                <c:pt idx="835">
                  <c:v>2.5982222019147461E-2</c:v>
                </c:pt>
                <c:pt idx="836">
                  <c:v>2.598902523798241E-2</c:v>
                </c:pt>
                <c:pt idx="837">
                  <c:v>2.5995532100798746E-2</c:v>
                </c:pt>
                <c:pt idx="838">
                  <c:v>2.6001742607677514E-2</c:v>
                </c:pt>
                <c:pt idx="839">
                  <c:v>2.6007656758780806E-2</c:v>
                </c:pt>
                <c:pt idx="840">
                  <c:v>2.6013274553865484E-2</c:v>
                </c:pt>
                <c:pt idx="841">
                  <c:v>2.6018595992931548E-2</c:v>
                </c:pt>
                <c:pt idx="842">
                  <c:v>2.6023621076060044E-2</c:v>
                </c:pt>
                <c:pt idx="843">
                  <c:v>2.6028349803250972E-2</c:v>
                </c:pt>
                <c:pt idx="844">
                  <c:v>2.6032782174423286E-2</c:v>
                </c:pt>
                <c:pt idx="845">
                  <c:v>2.6036918189576985E-2</c:v>
                </c:pt>
                <c:pt idx="846">
                  <c:v>2.6040757848712071E-2</c:v>
                </c:pt>
                <c:pt idx="847">
                  <c:v>2.6044301151828542E-2</c:v>
                </c:pt>
                <c:pt idx="848">
                  <c:v>2.6047548098845352E-2</c:v>
                </c:pt>
                <c:pt idx="849">
                  <c:v>2.6050498689924595E-2</c:v>
                </c:pt>
                <c:pt idx="850">
                  <c:v>2.6053152924904177E-2</c:v>
                </c:pt>
                <c:pt idx="851">
                  <c:v>2.6055510803865145E-2</c:v>
                </c:pt>
                <c:pt idx="852">
                  <c:v>2.6057572326726453E-2</c:v>
                </c:pt>
                <c:pt idx="853">
                  <c:v>2.6059337493569146E-2</c:v>
                </c:pt>
                <c:pt idx="854">
                  <c:v>2.6060806304231132E-2</c:v>
                </c:pt>
                <c:pt idx="855">
                  <c:v>2.6061978758874504E-2</c:v>
                </c:pt>
                <c:pt idx="856">
                  <c:v>2.6062854857499262E-2</c:v>
                </c:pt>
                <c:pt idx="857">
                  <c:v>2.606343460002436E-2</c:v>
                </c:pt>
                <c:pt idx="858">
                  <c:v>2.6063717986449797E-2</c:v>
                </c:pt>
                <c:pt idx="859">
                  <c:v>2.6063705016775573E-2</c:v>
                </c:pt>
                <c:pt idx="860">
                  <c:v>2.606339569100169E-2</c:v>
                </c:pt>
                <c:pt idx="861">
                  <c:v>2.6062790009209191E-2</c:v>
                </c:pt>
                <c:pt idx="862">
                  <c:v>2.6061887971317033E-2</c:v>
                </c:pt>
                <c:pt idx="863">
                  <c:v>2.6060689577325213E-2</c:v>
                </c:pt>
                <c:pt idx="864">
                  <c:v>2.605919482731478E-2</c:v>
                </c:pt>
                <c:pt idx="865">
                  <c:v>2.6057403721204686E-2</c:v>
                </c:pt>
                <c:pt idx="866">
                  <c:v>2.6055316258994932E-2</c:v>
                </c:pt>
                <c:pt idx="867">
                  <c:v>2.6052932440766563E-2</c:v>
                </c:pt>
                <c:pt idx="868">
                  <c:v>2.6050252266438534E-2</c:v>
                </c:pt>
                <c:pt idx="869">
                  <c:v>2.6047275736091891E-2</c:v>
                </c:pt>
                <c:pt idx="870">
                  <c:v>2.6044002849726633E-2</c:v>
                </c:pt>
                <c:pt idx="871">
                  <c:v>2.6040433607342761E-2</c:v>
                </c:pt>
                <c:pt idx="872">
                  <c:v>2.6036568008859229E-2</c:v>
                </c:pt>
                <c:pt idx="873">
                  <c:v>2.6032406054438129E-2</c:v>
                </c:pt>
                <c:pt idx="874">
                  <c:v>2.6027947743998414E-2</c:v>
                </c:pt>
                <c:pt idx="875">
                  <c:v>2.6023193077459039E-2</c:v>
                </c:pt>
                <c:pt idx="876">
                  <c:v>2.6018142055063143E-2</c:v>
                </c:pt>
                <c:pt idx="877">
                  <c:v>2.6012794676648632E-2</c:v>
                </c:pt>
                <c:pt idx="878">
                  <c:v>2.6007150942296553E-2</c:v>
                </c:pt>
                <c:pt idx="879">
                  <c:v>2.600122942400529E-2</c:v>
                </c:pt>
                <c:pt idx="880">
                  <c:v>2.5995550139917833E-2</c:v>
                </c:pt>
                <c:pt idx="881">
                  <c:v>2.5990354526985726E-2</c:v>
                </c:pt>
                <c:pt idx="882">
                  <c:v>2.5985642585046875E-2</c:v>
                </c:pt>
                <c:pt idx="883">
                  <c:v>2.5981414314182327E-2</c:v>
                </c:pt>
                <c:pt idx="884">
                  <c:v>2.5977669714392082E-2</c:v>
                </c:pt>
                <c:pt idx="885">
                  <c:v>2.5974408785514047E-2</c:v>
                </c:pt>
                <c:pt idx="886">
                  <c:v>2.5971631527710315E-2</c:v>
                </c:pt>
                <c:pt idx="887">
                  <c:v>2.5969337940818793E-2</c:v>
                </c:pt>
                <c:pt idx="888">
                  <c:v>2.5967528025001574E-2</c:v>
                </c:pt>
                <c:pt idx="889">
                  <c:v>2.5966201780096565E-2</c:v>
                </c:pt>
                <c:pt idx="890">
                  <c:v>2.5965359206265859E-2</c:v>
                </c:pt>
                <c:pt idx="891">
                  <c:v>2.5965000303347363E-2</c:v>
                </c:pt>
                <c:pt idx="892">
                  <c:v>2.5965125071341078E-2</c:v>
                </c:pt>
                <c:pt idx="893">
                  <c:v>2.5965733510409095E-2</c:v>
                </c:pt>
                <c:pt idx="894">
                  <c:v>2.5966825620389322E-2</c:v>
                </c:pt>
                <c:pt idx="895">
                  <c:v>2.5968401401362806E-2</c:v>
                </c:pt>
                <c:pt idx="896">
                  <c:v>2.59704608532485E-2</c:v>
                </c:pt>
                <c:pt idx="897">
                  <c:v>2.5973003976127451E-2</c:v>
                </c:pt>
                <c:pt idx="898">
                  <c:v>2.5976030770080705E-2</c:v>
                </c:pt>
                <c:pt idx="899">
                  <c:v>2.5979541234946169E-2</c:v>
                </c:pt>
                <c:pt idx="900">
                  <c:v>2.5983535370885935E-2</c:v>
                </c:pt>
                <c:pt idx="901">
                  <c:v>2.5988013177981051E-2</c:v>
                </c:pt>
                <c:pt idx="902">
                  <c:v>2.5992974655988377E-2</c:v>
                </c:pt>
                <c:pt idx="903">
                  <c:v>2.5998419805151052E-2</c:v>
                </c:pt>
                <c:pt idx="904">
                  <c:v>2.6004348625306983E-2</c:v>
                </c:pt>
                <c:pt idx="905">
                  <c:v>2.6015514725692784E-2</c:v>
                </c:pt>
                <c:pt idx="906">
                  <c:v>2.6022619188528589E-2</c:v>
                </c:pt>
                <c:pt idx="907">
                  <c:v>2.6030207391814313E-2</c:v>
                </c:pt>
                <c:pt idx="908">
                  <c:v>2.6038279335631003E-2</c:v>
                </c:pt>
                <c:pt idx="909">
                  <c:v>2.6046835020113738E-2</c:v>
                </c:pt>
                <c:pt idx="910">
                  <c:v>2.6055874445316544E-2</c:v>
                </c:pt>
                <c:pt idx="911">
                  <c:v>2.60653976113745E-2</c:v>
                </c:pt>
                <c:pt idx="912">
                  <c:v>2.6075404518395667E-2</c:v>
                </c:pt>
                <c:pt idx="913">
                  <c:v>2.6085895166461096E-2</c:v>
                </c:pt>
                <c:pt idx="914">
                  <c:v>2.6096869555759888E-2</c:v>
                </c:pt>
                <c:pt idx="915">
                  <c:v>2.6108327686373094E-2</c:v>
                </c:pt>
                <c:pt idx="916">
                  <c:v>2.6120269558462809E-2</c:v>
                </c:pt>
                <c:pt idx="917">
                  <c:v>2.6132695172164103E-2</c:v>
                </c:pt>
                <c:pt idx="918">
                  <c:v>2.6145604527639071E-2</c:v>
                </c:pt>
                <c:pt idx="919">
                  <c:v>2.615899762504981E-2</c:v>
                </c:pt>
                <c:pt idx="920">
                  <c:v>2.6172874464477362E-2</c:v>
                </c:pt>
                <c:pt idx="921">
                  <c:v>2.6191654870211245E-2</c:v>
                </c:pt>
                <c:pt idx="922">
                  <c:v>2.6206704352066401E-2</c:v>
                </c:pt>
                <c:pt idx="923">
                  <c:v>2.6222237505725277E-2</c:v>
                </c:pt>
                <c:pt idx="924">
                  <c:v>2.6238254331512056E-2</c:v>
                </c:pt>
                <c:pt idx="925">
                  <c:v>2.6254754829264648E-2</c:v>
                </c:pt>
                <c:pt idx="926">
                  <c:v>2.6271738999145144E-2</c:v>
                </c:pt>
                <c:pt idx="927">
                  <c:v>2.6289206841234591E-2</c:v>
                </c:pt>
                <c:pt idx="928">
                  <c:v>2.6307158355451943E-2</c:v>
                </c:pt>
                <c:pt idx="929">
                  <c:v>2.6325593542121384E-2</c:v>
                </c:pt>
                <c:pt idx="930">
                  <c:v>2.6344512401242914E-2</c:v>
                </c:pt>
                <c:pt idx="931">
                  <c:v>2.6363635227026894E-2</c:v>
                </c:pt>
                <c:pt idx="932">
                  <c:v>2.6382596420024829E-2</c:v>
                </c:pt>
                <c:pt idx="933">
                  <c:v>2.6401393777722992E-2</c:v>
                </c:pt>
                <c:pt idx="934">
                  <c:v>2.6420027300202431E-2</c:v>
                </c:pt>
                <c:pt idx="935">
                  <c:v>2.6438496987301052E-2</c:v>
                </c:pt>
                <c:pt idx="936">
                  <c:v>2.6456802839099902E-2</c:v>
                </c:pt>
                <c:pt idx="937">
                  <c:v>2.6474944855517935E-2</c:v>
                </c:pt>
                <c:pt idx="938">
                  <c:v>2.6492923036555149E-2</c:v>
                </c:pt>
                <c:pt idx="939">
                  <c:v>2.65107373821305E-2</c:v>
                </c:pt>
                <c:pt idx="940">
                  <c:v>2.652838789240608E-2</c:v>
                </c:pt>
                <c:pt idx="941">
                  <c:v>2.654587456713875E-2</c:v>
                </c:pt>
                <c:pt idx="942">
                  <c:v>2.6563197406409556E-2</c:v>
                </c:pt>
                <c:pt idx="943">
                  <c:v>2.6580356410218497E-2</c:v>
                </c:pt>
                <c:pt idx="944">
                  <c:v>2.6597351578403483E-2</c:v>
                </c:pt>
                <c:pt idx="945">
                  <c:v>2.6614182911045559E-2</c:v>
                </c:pt>
                <c:pt idx="946">
                  <c:v>2.6630850408144724E-2</c:v>
                </c:pt>
                <c:pt idx="947">
                  <c:v>2.6647354069700979E-2</c:v>
                </c:pt>
                <c:pt idx="948">
                  <c:v>2.6663693895552232E-2</c:v>
                </c:pt>
                <c:pt idx="949">
                  <c:v>2.6679869885779528E-2</c:v>
                </c:pt>
                <c:pt idx="950">
                  <c:v>2.6695882040382868E-2</c:v>
                </c:pt>
                <c:pt idx="951">
                  <c:v>2.6711730359362251E-2</c:v>
                </c:pt>
                <c:pt idx="952">
                  <c:v>2.6727414842555586E-2</c:v>
                </c:pt>
                <c:pt idx="953">
                  <c:v>2.6742935489962871E-2</c:v>
                </c:pt>
                <c:pt idx="954">
                  <c:v>2.67582923017462E-2</c:v>
                </c:pt>
                <c:pt idx="955">
                  <c:v>2.6773485277662434E-2</c:v>
                </c:pt>
                <c:pt idx="956">
                  <c:v>2.6788514417873666E-2</c:v>
                </c:pt>
                <c:pt idx="957">
                  <c:v>2.6803379722217802E-2</c:v>
                </c:pt>
                <c:pt idx="958">
                  <c:v>2.6818081190775889E-2</c:v>
                </c:pt>
                <c:pt idx="959">
                  <c:v>2.6832618823466881E-2</c:v>
                </c:pt>
                <c:pt idx="960">
                  <c:v>2.6846992620290777E-2</c:v>
                </c:pt>
                <c:pt idx="961">
                  <c:v>2.6861202581166532E-2</c:v>
                </c:pt>
                <c:pt idx="962">
                  <c:v>2.6875248706175192E-2</c:v>
                </c:pt>
                <c:pt idx="963">
                  <c:v>2.6889130995397803E-2</c:v>
                </c:pt>
                <c:pt idx="964">
                  <c:v>2.690284944851018E-2</c:v>
                </c:pt>
                <c:pt idx="965">
                  <c:v>2.6916404065674415E-2</c:v>
                </c:pt>
                <c:pt idx="966">
                  <c:v>2.6929794846971555E-2</c:v>
                </c:pt>
                <c:pt idx="967">
                  <c:v>2.6943021792158461E-2</c:v>
                </c:pt>
                <c:pt idx="968">
                  <c:v>2.6956084901397226E-2</c:v>
                </c:pt>
                <c:pt idx="969">
                  <c:v>2.6968984174525756E-2</c:v>
                </c:pt>
                <c:pt idx="970">
                  <c:v>2.6981719611706145E-2</c:v>
                </c:pt>
                <c:pt idx="971">
                  <c:v>2.69942912127763E-2</c:v>
                </c:pt>
                <c:pt idx="972">
                  <c:v>2.7006698977736221E-2</c:v>
                </c:pt>
                <c:pt idx="973">
                  <c:v>2.7018942906585908E-2</c:v>
                </c:pt>
                <c:pt idx="974">
                  <c:v>2.703102299932536E-2</c:v>
                </c:pt>
                <c:pt idx="975">
                  <c:v>2.7042939255954579E-2</c:v>
                </c:pt>
                <c:pt idx="976">
                  <c:v>2.7054691676473563E-2</c:v>
                </c:pt>
                <c:pt idx="977">
                  <c:v>2.7066280260720221E-2</c:v>
                </c:pt>
                <c:pt idx="978">
                  <c:v>2.7077705008856645E-2</c:v>
                </c:pt>
                <c:pt idx="979">
                  <c:v>2.7088965920801789E-2</c:v>
                </c:pt>
                <c:pt idx="980">
                  <c:v>2.7100062996555652E-2</c:v>
                </c:pt>
                <c:pt idx="981">
                  <c:v>2.7110996236037188E-2</c:v>
                </c:pt>
                <c:pt idx="982">
                  <c:v>2.7121765639246398E-2</c:v>
                </c:pt>
                <c:pt idx="983">
                  <c:v>2.7132371206264327E-2</c:v>
                </c:pt>
                <c:pt idx="984">
                  <c:v>2.7142812936928884E-2</c:v>
                </c:pt>
                <c:pt idx="985">
                  <c:v>2.7153090831321114E-2</c:v>
                </c:pt>
                <c:pt idx="986">
                  <c:v>2.7163204889522063E-2</c:v>
                </c:pt>
                <c:pt idx="987">
                  <c:v>2.717315511136964E-2</c:v>
                </c:pt>
                <c:pt idx="988">
                  <c:v>2.7182941496863844E-2</c:v>
                </c:pt>
                <c:pt idx="989">
                  <c:v>2.7192564046004675E-2</c:v>
                </c:pt>
                <c:pt idx="990">
                  <c:v>2.7202022758792133E-2</c:v>
                </c:pt>
                <c:pt idx="991">
                  <c:v>2.7211317635226218E-2</c:v>
                </c:pt>
                <c:pt idx="992">
                  <c:v>2.7220448675225883E-2</c:v>
                </c:pt>
                <c:pt idx="993">
                  <c:v>2.7229415878953223E-2</c:v>
                </c:pt>
                <c:pt idx="994">
                  <c:v>2.7238219246246143E-2</c:v>
                </c:pt>
                <c:pt idx="995">
                  <c:v>2.7246858777104643E-2</c:v>
                </c:pt>
                <c:pt idx="996">
                  <c:v>2.7255334471528725E-2</c:v>
                </c:pt>
                <c:pt idx="997">
                  <c:v>2.7263646329518387E-2</c:v>
                </c:pt>
                <c:pt idx="998">
                  <c:v>2.727179435107363E-2</c:v>
                </c:pt>
                <c:pt idx="999">
                  <c:v>2.7279778536194454E-2</c:v>
                </c:pt>
                <c:pt idx="1000">
                  <c:v>2.7287598884799813E-2</c:v>
                </c:pt>
                <c:pt idx="1001">
                  <c:v>2.7295255396970752E-2</c:v>
                </c:pt>
                <c:pt idx="1002">
                  <c:v>2.7302748072626226E-2</c:v>
                </c:pt>
                <c:pt idx="1003">
                  <c:v>2.7310076911685188E-2</c:v>
                </c:pt>
                <c:pt idx="1004">
                  <c:v>2.7317241914390777E-2</c:v>
                </c:pt>
                <c:pt idx="1005">
                  <c:v>2.7324243080499855E-2</c:v>
                </c:pt>
                <c:pt idx="1006">
                  <c:v>2.7331080410093467E-2</c:v>
                </c:pt>
                <c:pt idx="1007">
                  <c:v>2.7337753903171613E-2</c:v>
                </c:pt>
                <c:pt idx="1008">
                  <c:v>2.7344263559734294E-2</c:v>
                </c:pt>
                <c:pt idx="1009">
                  <c:v>2.7350609379619417E-2</c:v>
                </c:pt>
                <c:pt idx="1010">
                  <c:v>2.7356791362989075E-2</c:v>
                </c:pt>
                <c:pt idx="1011">
                  <c:v>2.7362809509843267E-2</c:v>
                </c:pt>
                <c:pt idx="1012">
                  <c:v>2.7368663820019901E-2</c:v>
                </c:pt>
                <c:pt idx="1013">
                  <c:v>2.7374354293681069E-2</c:v>
                </c:pt>
                <c:pt idx="1014">
                  <c:v>2.7379880930745726E-2</c:v>
                </c:pt>
                <c:pt idx="1015">
                  <c:v>2.7385243731132825E-2</c:v>
                </c:pt>
                <c:pt idx="1016">
                  <c:v>2.7390442695004458E-2</c:v>
                </c:pt>
                <c:pt idx="1017">
                  <c:v>2.7395477822279579E-2</c:v>
                </c:pt>
                <c:pt idx="1018">
                  <c:v>2.7400349112796096E-2</c:v>
                </c:pt>
                <c:pt idx="1019">
                  <c:v>2.7405056566716102E-2</c:v>
                </c:pt>
                <c:pt idx="1020">
                  <c:v>2.7409600184039595E-2</c:v>
                </c:pt>
                <c:pt idx="1021">
                  <c:v>2.7413979964766577E-2</c:v>
                </c:pt>
                <c:pt idx="1022">
                  <c:v>2.7418195908734955E-2</c:v>
                </c:pt>
                <c:pt idx="1023">
                  <c:v>2.7422248016187867E-2</c:v>
                </c:pt>
                <c:pt idx="1024">
                  <c:v>2.7426136286882175E-2</c:v>
                </c:pt>
                <c:pt idx="1025">
                  <c:v>2.7429860720898924E-2</c:v>
                </c:pt>
                <c:pt idx="1026">
                  <c:v>2.7433421318319162E-2</c:v>
                </c:pt>
                <c:pt idx="1027">
                  <c:v>2.7436818078980796E-2</c:v>
                </c:pt>
                <c:pt idx="1028">
                  <c:v>2.7440051002964871E-2</c:v>
                </c:pt>
                <c:pt idx="1029">
                  <c:v>2.7443120090352435E-2</c:v>
                </c:pt>
                <c:pt idx="1030">
                  <c:v>2.7446025340900349E-2</c:v>
                </c:pt>
                <c:pt idx="1031">
                  <c:v>2.7448766754932796E-2</c:v>
                </c:pt>
                <c:pt idx="1032">
                  <c:v>2.7451344332125593E-2</c:v>
                </c:pt>
                <c:pt idx="1033">
                  <c:v>2.7453758072721879E-2</c:v>
                </c:pt>
                <c:pt idx="1034">
                  <c:v>2.745600797655956E-2</c:v>
                </c:pt>
                <c:pt idx="1035">
                  <c:v>2.7458110621655374E-2</c:v>
                </c:pt>
                <c:pt idx="1036">
                  <c:v>2.7460124166820421E-2</c:v>
                </c:pt>
                <c:pt idx="1037">
                  <c:v>2.7462053775675344E-2</c:v>
                </c:pt>
                <c:pt idx="1038">
                  <c:v>2.7463899448139095E-2</c:v>
                </c:pt>
                <c:pt idx="1039">
                  <c:v>2.7465661184292722E-2</c:v>
                </c:pt>
                <c:pt idx="1040">
                  <c:v>2.7467338984217271E-2</c:v>
                </c:pt>
                <c:pt idx="1041">
                  <c:v>2.7468932847669603E-2</c:v>
                </c:pt>
                <c:pt idx="1042">
                  <c:v>2.7470442774892856E-2</c:v>
                </c:pt>
                <c:pt idx="1043">
                  <c:v>2.7471868765724938E-2</c:v>
                </c:pt>
                <c:pt idx="1044">
                  <c:v>2.7473210820246896E-2</c:v>
                </c:pt>
                <c:pt idx="1045">
                  <c:v>2.7474468938458729E-2</c:v>
                </c:pt>
                <c:pt idx="1046">
                  <c:v>2.7475643120279392E-2</c:v>
                </c:pt>
                <c:pt idx="1047">
                  <c:v>2.7476733365789929E-2</c:v>
                </c:pt>
                <c:pt idx="1048">
                  <c:v>2.7477739674990342E-2</c:v>
                </c:pt>
                <c:pt idx="1049">
                  <c:v>2.7478662047799585E-2</c:v>
                </c:pt>
                <c:pt idx="1050">
                  <c:v>2.7479500484298702E-2</c:v>
                </c:pt>
                <c:pt idx="1051">
                  <c:v>2.7480254984487695E-2</c:v>
                </c:pt>
                <c:pt idx="1052">
                  <c:v>2.7480925548285517E-2</c:v>
                </c:pt>
                <c:pt idx="1053">
                  <c:v>2.7481512175773215E-2</c:v>
                </c:pt>
                <c:pt idx="1054">
                  <c:v>2.7482014866950788E-2</c:v>
                </c:pt>
                <c:pt idx="1055">
                  <c:v>2.748243362173719E-2</c:v>
                </c:pt>
                <c:pt idx="1056">
                  <c:v>2.7482768440213468E-2</c:v>
                </c:pt>
                <c:pt idx="1057">
                  <c:v>2.7483019322298574E-2</c:v>
                </c:pt>
                <c:pt idx="1058">
                  <c:v>2.7483186268073556E-2</c:v>
                </c:pt>
                <c:pt idx="1059">
                  <c:v>2.7483269277538414E-2</c:v>
                </c:pt>
                <c:pt idx="1060">
                  <c:v>2.74832683506121E-2</c:v>
                </c:pt>
                <c:pt idx="1061">
                  <c:v>2.7483164512172031E-2</c:v>
                </c:pt>
                <c:pt idx="1062">
                  <c:v>2.7482983721666132E-2</c:v>
                </c:pt>
                <c:pt idx="1063">
                  <c:v>2.7482718994769062E-2</c:v>
                </c:pt>
                <c:pt idx="1064">
                  <c:v>2.7482370331642914E-2</c:v>
                </c:pt>
                <c:pt idx="1065">
                  <c:v>2.7481937732125594E-2</c:v>
                </c:pt>
                <c:pt idx="1066">
                  <c:v>2.748142119629815E-2</c:v>
                </c:pt>
                <c:pt idx="1067">
                  <c:v>2.7480820724079535E-2</c:v>
                </c:pt>
                <c:pt idx="1068">
                  <c:v>2.7480136315550796E-2</c:v>
                </c:pt>
                <c:pt idx="1069">
                  <c:v>2.7479367970630886E-2</c:v>
                </c:pt>
                <c:pt idx="1070">
                  <c:v>2.7478515689481897E-2</c:v>
                </c:pt>
                <c:pt idx="1071">
                  <c:v>2.7477579471860691E-2</c:v>
                </c:pt>
                <c:pt idx="1072">
                  <c:v>2.7476559318010407E-2</c:v>
                </c:pt>
                <c:pt idx="1073">
                  <c:v>2.7475455227768952E-2</c:v>
                </c:pt>
                <c:pt idx="1074">
                  <c:v>2.7474267201217373E-2</c:v>
                </c:pt>
                <c:pt idx="1075">
                  <c:v>2.7472995238355669E-2</c:v>
                </c:pt>
                <c:pt idx="1076">
                  <c:v>2.7471639339102794E-2</c:v>
                </c:pt>
                <c:pt idx="1077">
                  <c:v>2.7470199503539794E-2</c:v>
                </c:pt>
                <c:pt idx="1078">
                  <c:v>2.746867573166667E-2</c:v>
                </c:pt>
                <c:pt idx="1079">
                  <c:v>2.7467068023402375E-2</c:v>
                </c:pt>
                <c:pt idx="1080">
                  <c:v>2.7465376378827955E-2</c:v>
                </c:pt>
                <c:pt idx="1081">
                  <c:v>2.7463600798024457E-2</c:v>
                </c:pt>
                <c:pt idx="1082">
                  <c:v>2.7461741280748742E-2</c:v>
                </c:pt>
                <c:pt idx="1083">
                  <c:v>2.7459797827243948E-2</c:v>
                </c:pt>
                <c:pt idx="1084">
                  <c:v>2.7457770437347984E-2</c:v>
                </c:pt>
                <c:pt idx="1085">
                  <c:v>2.7455659111222941E-2</c:v>
                </c:pt>
                <c:pt idx="1086">
                  <c:v>2.7453463848706727E-2</c:v>
                </c:pt>
                <c:pt idx="1087">
                  <c:v>2.7451184649799343E-2</c:v>
                </c:pt>
                <c:pt idx="1088">
                  <c:v>2.744882151466288E-2</c:v>
                </c:pt>
                <c:pt idx="1089">
                  <c:v>2.7446374443216293E-2</c:v>
                </c:pt>
                <c:pt idx="1090">
                  <c:v>2.7443843435378534E-2</c:v>
                </c:pt>
                <c:pt idx="1091">
                  <c:v>2.7441228491311698E-2</c:v>
                </c:pt>
                <c:pt idx="1092">
                  <c:v>2.7438529610934737E-2</c:v>
                </c:pt>
                <c:pt idx="1093">
                  <c:v>2.7435746794166604E-2</c:v>
                </c:pt>
                <c:pt idx="1094">
                  <c:v>2.7432880041169394E-2</c:v>
                </c:pt>
                <c:pt idx="1095">
                  <c:v>2.7429929351862059E-2</c:v>
                </c:pt>
                <c:pt idx="1096">
                  <c:v>2.7426894726244599E-2</c:v>
                </c:pt>
                <c:pt idx="1097">
                  <c:v>2.7423776164235969E-2</c:v>
                </c:pt>
                <c:pt idx="1098">
                  <c:v>2.7420573666079306E-2</c:v>
                </c:pt>
                <c:pt idx="1099">
                  <c:v>2.7417287231450427E-2</c:v>
                </c:pt>
                <c:pt idx="1100">
                  <c:v>2.7413916860592469E-2</c:v>
                </c:pt>
                <c:pt idx="1101">
                  <c:v>2.7410462553505432E-2</c:v>
                </c:pt>
                <c:pt idx="1102">
                  <c:v>2.7406924310027225E-2</c:v>
                </c:pt>
                <c:pt idx="1103">
                  <c:v>2.7403302130400986E-2</c:v>
                </c:pt>
                <c:pt idx="1104">
                  <c:v>2.739959601430253E-2</c:v>
                </c:pt>
                <c:pt idx="1105">
                  <c:v>2.7395805962056041E-2</c:v>
                </c:pt>
                <c:pt idx="1106">
                  <c:v>2.7391931973499428E-2</c:v>
                </c:pt>
                <c:pt idx="1107">
                  <c:v>2.7387974048713737E-2</c:v>
                </c:pt>
                <c:pt idx="1108">
                  <c:v>2.7383932187617921E-2</c:v>
                </c:pt>
                <c:pt idx="1109">
                  <c:v>2.737980639021198E-2</c:v>
                </c:pt>
                <c:pt idx="1110">
                  <c:v>2.7375596656495915E-2</c:v>
                </c:pt>
                <c:pt idx="1111">
                  <c:v>2.7371302986550772E-2</c:v>
                </c:pt>
                <c:pt idx="1112">
                  <c:v>2.736692538037655E-2</c:v>
                </c:pt>
                <c:pt idx="1113">
                  <c:v>2.736246383797325E-2</c:v>
                </c:pt>
                <c:pt idx="1114">
                  <c:v>2.7357918359259825E-2</c:v>
                </c:pt>
                <c:pt idx="1115">
                  <c:v>2.7353288944317322E-2</c:v>
                </c:pt>
                <c:pt idx="1116">
                  <c:v>2.7348575593064695E-2</c:v>
                </c:pt>
                <c:pt idx="1117">
                  <c:v>2.7343778305582989E-2</c:v>
                </c:pt>
                <c:pt idx="1118">
                  <c:v>2.7338897081953251E-2</c:v>
                </c:pt>
                <c:pt idx="1119">
                  <c:v>2.7333931922013388E-2</c:v>
                </c:pt>
                <c:pt idx="1120">
                  <c:v>2.7328882825763401E-2</c:v>
                </c:pt>
                <c:pt idx="1121">
                  <c:v>2.7323749793284335E-2</c:v>
                </c:pt>
                <c:pt idx="1122">
                  <c:v>2.7318532824657238E-2</c:v>
                </c:pt>
                <c:pt idx="1123">
                  <c:v>2.7313231919801062E-2</c:v>
                </c:pt>
                <c:pt idx="1124">
                  <c:v>2.7307847078715808E-2</c:v>
                </c:pt>
                <c:pt idx="1125">
                  <c:v>2.7302378301401475E-2</c:v>
                </c:pt>
                <c:pt idx="1126">
                  <c:v>2.7296825587858065E-2</c:v>
                </c:pt>
                <c:pt idx="1127">
                  <c:v>2.7291188938085575E-2</c:v>
                </c:pt>
                <c:pt idx="1128">
                  <c:v>2.7285468352084008E-2</c:v>
                </c:pt>
                <c:pt idx="1129">
                  <c:v>2.7279663829934409E-2</c:v>
                </c:pt>
                <c:pt idx="1130">
                  <c:v>2.7273775371555731E-2</c:v>
                </c:pt>
                <c:pt idx="1131">
                  <c:v>2.7267802977029021E-2</c:v>
                </c:pt>
                <c:pt idx="1132">
                  <c:v>2.7261746646273233E-2</c:v>
                </c:pt>
                <c:pt idx="1133">
                  <c:v>2.7255606379288366E-2</c:v>
                </c:pt>
                <c:pt idx="1134">
                  <c:v>2.7249382176155468E-2</c:v>
                </c:pt>
                <c:pt idx="1135">
                  <c:v>2.7243074036874537E-2</c:v>
                </c:pt>
                <c:pt idx="1136">
                  <c:v>2.7236681961364528E-2</c:v>
                </c:pt>
                <c:pt idx="1137">
                  <c:v>2.7230205949706487E-2</c:v>
                </c:pt>
                <c:pt idx="1138">
                  <c:v>2.7223646001819368E-2</c:v>
                </c:pt>
                <c:pt idx="1139">
                  <c:v>2.7217002117865263E-2</c:v>
                </c:pt>
                <c:pt idx="1140">
                  <c:v>2.721027429768208E-2</c:v>
                </c:pt>
                <c:pt idx="1141">
                  <c:v>2.7203462541431911E-2</c:v>
                </c:pt>
                <c:pt idx="1142">
                  <c:v>2.7196566848952664E-2</c:v>
                </c:pt>
                <c:pt idx="1143">
                  <c:v>2.718958722040643E-2</c:v>
                </c:pt>
                <c:pt idx="1144">
                  <c:v>2.7182523655631119E-2</c:v>
                </c:pt>
                <c:pt idx="1145">
                  <c:v>2.7175376154788822E-2</c:v>
                </c:pt>
                <c:pt idx="1146">
                  <c:v>2.7168144717798492E-2</c:v>
                </c:pt>
                <c:pt idx="1147">
                  <c:v>2.7160829344660131E-2</c:v>
                </c:pt>
                <c:pt idx="1148">
                  <c:v>2.7153430035373738E-2</c:v>
                </c:pt>
                <c:pt idx="1149">
                  <c:v>2.7145946790101405E-2</c:v>
                </c:pt>
                <c:pt idx="1150">
                  <c:v>2.7138379608599994E-2</c:v>
                </c:pt>
                <c:pt idx="1151">
                  <c:v>2.7130728491031597E-2</c:v>
                </c:pt>
                <c:pt idx="1152">
                  <c:v>2.7122993437396214E-2</c:v>
                </c:pt>
                <c:pt idx="1153">
                  <c:v>2.71151744476128E-2</c:v>
                </c:pt>
                <c:pt idx="1154">
                  <c:v>2.7107271521843446E-2</c:v>
                </c:pt>
                <c:pt idx="1155">
                  <c:v>2.7099284659845013E-2</c:v>
                </c:pt>
                <c:pt idx="1156">
                  <c:v>2.7091213861941688E-2</c:v>
                </c:pt>
                <c:pt idx="1157">
                  <c:v>2.7083059127809284E-2</c:v>
                </c:pt>
                <c:pt idx="1158">
                  <c:v>2.707482045769094E-2</c:v>
                </c:pt>
                <c:pt idx="1159">
                  <c:v>2.7066497851505611E-2</c:v>
                </c:pt>
                <c:pt idx="1160">
                  <c:v>2.7058091309253296E-2</c:v>
                </c:pt>
                <c:pt idx="1161">
                  <c:v>2.7049600830933995E-2</c:v>
                </c:pt>
                <c:pt idx="1162">
                  <c:v>2.7041026416628755E-2</c:v>
                </c:pt>
                <c:pt idx="1163">
                  <c:v>2.7032368066256529E-2</c:v>
                </c:pt>
                <c:pt idx="1164">
                  <c:v>2.7023625779817317E-2</c:v>
                </c:pt>
                <c:pt idx="1165">
                  <c:v>2.7013531816555414E-2</c:v>
                </c:pt>
                <c:pt idx="1166">
                  <c:v>2.7004609667266033E-2</c:v>
                </c:pt>
                <c:pt idx="1167">
                  <c:v>2.6995603581909666E-2</c:v>
                </c:pt>
                <c:pt idx="1168">
                  <c:v>2.6986513560648406E-2</c:v>
                </c:pt>
                <c:pt idx="1169">
                  <c:v>2.6977339603320161E-2</c:v>
                </c:pt>
                <c:pt idx="1170">
                  <c:v>2.6968081709924929E-2</c:v>
                </c:pt>
                <c:pt idx="1171">
                  <c:v>2.6958739880705851E-2</c:v>
                </c:pt>
                <c:pt idx="1172">
                  <c:v>2.6949314115338741E-2</c:v>
                </c:pt>
                <c:pt idx="1173">
                  <c:v>2.693980441422883E-2</c:v>
                </c:pt>
                <c:pt idx="1174">
                  <c:v>2.693021077688984E-2</c:v>
                </c:pt>
                <c:pt idx="1175">
                  <c:v>2.6920533203727004E-2</c:v>
                </c:pt>
                <c:pt idx="1176">
                  <c:v>2.6910771694659275E-2</c:v>
                </c:pt>
                <c:pt idx="1177">
                  <c:v>2.6900926249524559E-2</c:v>
                </c:pt>
                <c:pt idx="1178">
                  <c:v>2.6890996868565997E-2</c:v>
                </c:pt>
                <c:pt idx="1179">
                  <c:v>2.6880983551621496E-2</c:v>
                </c:pt>
                <c:pt idx="1180">
                  <c:v>2.6870886298691055E-2</c:v>
                </c:pt>
                <c:pt idx="1181">
                  <c:v>2.6861731909452402E-2</c:v>
                </c:pt>
                <c:pt idx="1182">
                  <c:v>2.6850439985196539E-2</c:v>
                </c:pt>
                <c:pt idx="1183">
                  <c:v>2.6840090924551419E-2</c:v>
                </c:pt>
                <c:pt idx="1184">
                  <c:v>2.6829657928082451E-2</c:v>
                </c:pt>
                <c:pt idx="1185">
                  <c:v>2.6819140995627544E-2</c:v>
                </c:pt>
                <c:pt idx="1186">
                  <c:v>2.680854012734879E-2</c:v>
                </c:pt>
                <c:pt idx="1187">
                  <c:v>2.6797855323246189E-2</c:v>
                </c:pt>
                <c:pt idx="1188">
                  <c:v>2.6787086583238695E-2</c:v>
                </c:pt>
                <c:pt idx="1189">
                  <c:v>2.6776233907326308E-2</c:v>
                </c:pt>
                <c:pt idx="1190">
                  <c:v>2.6765297295590074E-2</c:v>
                </c:pt>
                <c:pt idx="1191">
                  <c:v>2.6754282956013009E-2</c:v>
                </c:pt>
                <c:pt idx="1192">
                  <c:v>2.6743260810625502E-2</c:v>
                </c:pt>
                <c:pt idx="1193">
                  <c:v>2.6732250790409973E-2</c:v>
                </c:pt>
                <c:pt idx="1194">
                  <c:v>2.6721252895366421E-2</c:v>
                </c:pt>
                <c:pt idx="1195">
                  <c:v>2.6710267125494846E-2</c:v>
                </c:pt>
                <c:pt idx="1196">
                  <c:v>2.669929348079525E-2</c:v>
                </c:pt>
                <c:pt idx="1197">
                  <c:v>2.6688331961348677E-2</c:v>
                </c:pt>
                <c:pt idx="1198">
                  <c:v>2.6677382567074082E-2</c:v>
                </c:pt>
                <c:pt idx="1199">
                  <c:v>2.6666445297809371E-2</c:v>
                </c:pt>
                <c:pt idx="1200">
                  <c:v>2.6655520153959777E-2</c:v>
                </c:pt>
                <c:pt idx="1201">
                  <c:v>2.6644607135120069E-2</c:v>
                </c:pt>
                <c:pt idx="1202">
                  <c:v>2.6633706241533384E-2</c:v>
                </c:pt>
                <c:pt idx="1203">
                  <c:v>2.662281747303763E-2</c:v>
                </c:pt>
                <c:pt idx="1204">
                  <c:v>2.66119408297949E-2</c:v>
                </c:pt>
                <c:pt idx="1205">
                  <c:v>2.6601076311805194E-2</c:v>
                </c:pt>
                <c:pt idx="1206">
                  <c:v>2.6590223918825373E-2</c:v>
                </c:pt>
                <c:pt idx="1207">
                  <c:v>2.6579383651098576E-2</c:v>
                </c:pt>
                <c:pt idx="1208">
                  <c:v>2.656855550846271E-2</c:v>
                </c:pt>
                <c:pt idx="1209">
                  <c:v>2.6557739491079868E-2</c:v>
                </c:pt>
                <c:pt idx="1210">
                  <c:v>2.6546935598787957E-2</c:v>
                </c:pt>
                <c:pt idx="1211">
                  <c:v>2.6536143831749071E-2</c:v>
                </c:pt>
                <c:pt idx="1212">
                  <c:v>2.6525364189801115E-2</c:v>
                </c:pt>
                <c:pt idx="1213">
                  <c:v>2.6514596673025137E-2</c:v>
                </c:pt>
                <c:pt idx="1214">
                  <c:v>2.6503841281421137E-2</c:v>
                </c:pt>
                <c:pt idx="1215">
                  <c:v>2.6493098014989114E-2</c:v>
                </c:pt>
                <c:pt idx="1216">
                  <c:v>2.6482366873729069E-2</c:v>
                </c:pt>
                <c:pt idx="1217">
                  <c:v>2.6470507051570284E-2</c:v>
                </c:pt>
                <c:pt idx="1218">
                  <c:v>2.6459802072833126E-2</c:v>
                </c:pt>
                <c:pt idx="1219">
                  <c:v>2.6449109221645305E-2</c:v>
                </c:pt>
                <c:pt idx="1220">
                  <c:v>2.643842849800682E-2</c:v>
                </c:pt>
                <c:pt idx="1221">
                  <c:v>2.6427759901890651E-2</c:v>
                </c:pt>
                <c:pt idx="1222">
                  <c:v>2.6417103433296805E-2</c:v>
                </c:pt>
                <c:pt idx="1223">
                  <c:v>2.6406459092252293E-2</c:v>
                </c:pt>
                <c:pt idx="1224">
                  <c:v>2.6395826878730103E-2</c:v>
                </c:pt>
                <c:pt idx="1225">
                  <c:v>2.638520679273023E-2</c:v>
                </c:pt>
                <c:pt idx="1226">
                  <c:v>2.6374598834225663E-2</c:v>
                </c:pt>
                <c:pt idx="1227">
                  <c:v>2.636400300327043E-2</c:v>
                </c:pt>
                <c:pt idx="1228">
                  <c:v>2.6353419299810502E-2</c:v>
                </c:pt>
                <c:pt idx="1229">
                  <c:v>2.6342847723845878E-2</c:v>
                </c:pt>
                <c:pt idx="1230">
                  <c:v>2.6332288275403574E-2</c:v>
                </c:pt>
                <c:pt idx="1231">
                  <c:v>2.6321740954483589E-2</c:v>
                </c:pt>
                <c:pt idx="1232">
                  <c:v>2.6304798529921403E-2</c:v>
                </c:pt>
                <c:pt idx="1233">
                  <c:v>2.629428217702845E-2</c:v>
                </c:pt>
                <c:pt idx="1234">
                  <c:v>2.6283777949226428E-2</c:v>
                </c:pt>
                <c:pt idx="1235">
                  <c:v>2.6273285846596384E-2</c:v>
                </c:pt>
                <c:pt idx="1236">
                  <c:v>2.6262805869057271E-2</c:v>
                </c:pt>
                <c:pt idx="1237">
                  <c:v>2.6252338016771182E-2</c:v>
                </c:pt>
                <c:pt idx="1238">
                  <c:v>2.6241882289494978E-2</c:v>
                </c:pt>
                <c:pt idx="1239">
                  <c:v>2.6231438687390751E-2</c:v>
                </c:pt>
                <c:pt idx="1240">
                  <c:v>2.6221007210539549E-2</c:v>
                </c:pt>
                <c:pt idx="1241">
                  <c:v>2.6210587858698231E-2</c:v>
                </c:pt>
                <c:pt idx="1242">
                  <c:v>2.6200180631947845E-2</c:v>
                </c:pt>
                <c:pt idx="1243">
                  <c:v>2.6189785530450482E-2</c:v>
                </c:pt>
                <c:pt idx="1244">
                  <c:v>2.6179402553963005E-2</c:v>
                </c:pt>
                <c:pt idx="1245">
                  <c:v>2.6169031702647505E-2</c:v>
                </c:pt>
                <c:pt idx="1246">
                  <c:v>2.6158672976503983E-2</c:v>
                </c:pt>
                <c:pt idx="1247">
                  <c:v>2.6148326375532438E-2</c:v>
                </c:pt>
                <c:pt idx="1248">
                  <c:v>2.6137991899489732E-2</c:v>
                </c:pt>
                <c:pt idx="1249">
                  <c:v>2.612766954870005E-2</c:v>
                </c:pt>
                <c:pt idx="1250">
                  <c:v>2.6117359323082345E-2</c:v>
                </c:pt>
                <c:pt idx="1251">
                  <c:v>2.6107061222555572E-2</c:v>
                </c:pt>
                <c:pt idx="1252">
                  <c:v>2.6096775247038684E-2</c:v>
                </c:pt>
                <c:pt idx="1253">
                  <c:v>2.6086501396693773E-2</c:v>
                </c:pt>
                <c:pt idx="1254">
                  <c:v>2.6076239671601886E-2</c:v>
                </c:pt>
                <c:pt idx="1255">
                  <c:v>2.6065990071519884E-2</c:v>
                </c:pt>
                <c:pt idx="1256">
                  <c:v>2.6055752596528814E-2</c:v>
                </c:pt>
                <c:pt idx="1257">
                  <c:v>2.6045527246709721E-2</c:v>
                </c:pt>
                <c:pt idx="1258">
                  <c:v>2.6035314021981559E-2</c:v>
                </c:pt>
                <c:pt idx="1259">
                  <c:v>2.6025112922344329E-2</c:v>
                </c:pt>
                <c:pt idx="1260">
                  <c:v>2.6014923947879076E-2</c:v>
                </c:pt>
                <c:pt idx="1261">
                  <c:v>2.6004747098423708E-2</c:v>
                </c:pt>
                <c:pt idx="1262">
                  <c:v>2.5994582374140318E-2</c:v>
                </c:pt>
                <c:pt idx="1263">
                  <c:v>2.5984429775028905E-2</c:v>
                </c:pt>
                <c:pt idx="1264">
                  <c:v>2.5974289301008424E-2</c:v>
                </c:pt>
                <c:pt idx="1265">
                  <c:v>2.5964160951997828E-2</c:v>
                </c:pt>
                <c:pt idx="1266">
                  <c:v>2.5954044728240255E-2</c:v>
                </c:pt>
                <c:pt idx="1267">
                  <c:v>2.5943940629411522E-2</c:v>
                </c:pt>
                <c:pt idx="1268">
                  <c:v>2.5933848655754765E-2</c:v>
                </c:pt>
                <c:pt idx="1269">
                  <c:v>2.5923768807269987E-2</c:v>
                </c:pt>
                <c:pt idx="1270">
                  <c:v>2.5913701083876139E-2</c:v>
                </c:pt>
                <c:pt idx="1271">
                  <c:v>2.5903645485573223E-2</c:v>
                </c:pt>
                <c:pt idx="1272">
                  <c:v>2.5893602012361239E-2</c:v>
                </c:pt>
                <c:pt idx="1273">
                  <c:v>2.5883570664240185E-2</c:v>
                </c:pt>
                <c:pt idx="1274">
                  <c:v>2.5873551441210063E-2</c:v>
                </c:pt>
                <c:pt idx="1275">
                  <c:v>2.5863544343270872E-2</c:v>
                </c:pt>
                <c:pt idx="1276">
                  <c:v>2.5853549370422613E-2</c:v>
                </c:pt>
                <c:pt idx="1277">
                  <c:v>2.5843566522746331E-2</c:v>
                </c:pt>
                <c:pt idx="1278">
                  <c:v>2.5833595799998887E-2</c:v>
                </c:pt>
                <c:pt idx="1279">
                  <c:v>2.5823637202423422E-2</c:v>
                </c:pt>
                <c:pt idx="1280">
                  <c:v>2.5813690730019934E-2</c:v>
                </c:pt>
                <c:pt idx="1281">
                  <c:v>2.5803756382707377E-2</c:v>
                </c:pt>
                <c:pt idx="1282">
                  <c:v>2.5793834160404705E-2</c:v>
                </c:pt>
                <c:pt idx="1283">
                  <c:v>2.5783924063274011E-2</c:v>
                </c:pt>
                <c:pt idx="1284">
                  <c:v>2.5774026091153202E-2</c:v>
                </c:pt>
                <c:pt idx="1285">
                  <c:v>2.576414024420437E-2</c:v>
                </c:pt>
                <c:pt idx="1286">
                  <c:v>2.5754266522265423E-2</c:v>
                </c:pt>
                <c:pt idx="1287">
                  <c:v>2.5744404925417408E-2</c:v>
                </c:pt>
                <c:pt idx="1288">
                  <c:v>2.5734555453660324E-2</c:v>
                </c:pt>
                <c:pt idx="1289">
                  <c:v>2.5724718106994171E-2</c:v>
                </c:pt>
                <c:pt idx="1290">
                  <c:v>2.571489288541895E-2</c:v>
                </c:pt>
                <c:pt idx="1291">
                  <c:v>2.5705079788934659E-2</c:v>
                </c:pt>
                <c:pt idx="1292">
                  <c:v>2.5695278817622347E-2</c:v>
                </c:pt>
                <c:pt idx="1293">
                  <c:v>2.5685489971238873E-2</c:v>
                </c:pt>
                <c:pt idx="1294">
                  <c:v>2.5675713250027377E-2</c:v>
                </c:pt>
                <c:pt idx="1295">
                  <c:v>2.5665948653744719E-2</c:v>
                </c:pt>
                <c:pt idx="1296">
                  <c:v>2.5656196182634039E-2</c:v>
                </c:pt>
                <c:pt idx="1297">
                  <c:v>2.564645583661429E-2</c:v>
                </c:pt>
                <c:pt idx="1298">
                  <c:v>2.5636727615685473E-2</c:v>
                </c:pt>
                <c:pt idx="1299">
                  <c:v>2.562701151976654E-2</c:v>
                </c:pt>
                <c:pt idx="1300">
                  <c:v>2.5617307549019586E-2</c:v>
                </c:pt>
                <c:pt idx="1301">
                  <c:v>2.5607615703363562E-2</c:v>
                </c:pt>
                <c:pt idx="1302">
                  <c:v>2.5597935982636377E-2</c:v>
                </c:pt>
                <c:pt idx="1303">
                  <c:v>2.558826838708117E-2</c:v>
                </c:pt>
                <c:pt idx="1304">
                  <c:v>2.5578612916535848E-2</c:v>
                </c:pt>
                <c:pt idx="1305">
                  <c:v>2.5568969571081457E-2</c:v>
                </c:pt>
                <c:pt idx="1306">
                  <c:v>2.5559338350636951E-2</c:v>
                </c:pt>
                <c:pt idx="1307">
                  <c:v>2.5549719255445469E-2</c:v>
                </c:pt>
                <c:pt idx="1308">
                  <c:v>2.5540112285182826E-2</c:v>
                </c:pt>
                <c:pt idx="1309">
                  <c:v>2.5530517440011113E-2</c:v>
                </c:pt>
                <c:pt idx="1310">
                  <c:v>2.5520934719930333E-2</c:v>
                </c:pt>
                <c:pt idx="1311">
                  <c:v>2.5511364124859437E-2</c:v>
                </c:pt>
                <c:pt idx="1312">
                  <c:v>2.5501805654879472E-2</c:v>
                </c:pt>
                <c:pt idx="1313">
                  <c:v>2.5492259309909393E-2</c:v>
                </c:pt>
                <c:pt idx="1314">
                  <c:v>2.5482725090030245E-2</c:v>
                </c:pt>
                <c:pt idx="1315">
                  <c:v>2.5473202995160982E-2</c:v>
                </c:pt>
                <c:pt idx="1316">
                  <c:v>2.5463693025463696E-2</c:v>
                </c:pt>
                <c:pt idx="1317">
                  <c:v>2.5454195180776296E-2</c:v>
                </c:pt>
                <c:pt idx="1318">
                  <c:v>2.544470946109878E-2</c:v>
                </c:pt>
                <c:pt idx="1319">
                  <c:v>2.5435235866512196E-2</c:v>
                </c:pt>
                <c:pt idx="1320">
                  <c:v>2.5425774397016543E-2</c:v>
                </c:pt>
                <c:pt idx="1321">
                  <c:v>2.5414976135901268E-2</c:v>
                </c:pt>
                <c:pt idx="1322">
                  <c:v>2.5405540648627545E-2</c:v>
                </c:pt>
                <c:pt idx="1323">
                  <c:v>2.5396117286444753E-2</c:v>
                </c:pt>
                <c:pt idx="1324">
                  <c:v>2.5386706049271845E-2</c:v>
                </c:pt>
                <c:pt idx="1325">
                  <c:v>2.5377306937108823E-2</c:v>
                </c:pt>
                <c:pt idx="1326">
                  <c:v>2.5367919950117779E-2</c:v>
                </c:pt>
                <c:pt idx="1327">
                  <c:v>2.5358545088055573E-2</c:v>
                </c:pt>
                <c:pt idx="1328">
                  <c:v>2.5349182351084298E-2</c:v>
                </c:pt>
                <c:pt idx="1329">
                  <c:v>2.5339831739122909E-2</c:v>
                </c:pt>
                <c:pt idx="1330">
                  <c:v>2.5330493252252451E-2</c:v>
                </c:pt>
                <c:pt idx="1331">
                  <c:v>2.5321166890310831E-2</c:v>
                </c:pt>
                <c:pt idx="1332">
                  <c:v>2.5311852653541189E-2</c:v>
                </c:pt>
                <c:pt idx="1333">
                  <c:v>2.5302550541781432E-2</c:v>
                </c:pt>
                <c:pt idx="1334">
                  <c:v>2.5293260555112607E-2</c:v>
                </c:pt>
                <c:pt idx="1335">
                  <c:v>2.5283982693453666E-2</c:v>
                </c:pt>
                <c:pt idx="1336">
                  <c:v>2.5274716956723564E-2</c:v>
                </c:pt>
                <c:pt idx="1337">
                  <c:v>2.526546334516544E-2</c:v>
                </c:pt>
                <c:pt idx="1338">
                  <c:v>2.5256221858536154E-2</c:v>
                </c:pt>
                <c:pt idx="1339">
                  <c:v>2.5246992497078846E-2</c:v>
                </c:pt>
                <c:pt idx="1340">
                  <c:v>2.5237775260631423E-2</c:v>
                </c:pt>
                <c:pt idx="1341">
                  <c:v>2.5228570149031793E-2</c:v>
                </c:pt>
                <c:pt idx="1342">
                  <c:v>2.521937716260414E-2</c:v>
                </c:pt>
                <c:pt idx="1343">
                  <c:v>2.5210196301267418E-2</c:v>
                </c:pt>
                <c:pt idx="1344">
                  <c:v>2.5201027564940581E-2</c:v>
                </c:pt>
                <c:pt idx="1345">
                  <c:v>2.5191870953542583E-2</c:v>
                </c:pt>
                <c:pt idx="1346">
                  <c:v>2.5182726467235517E-2</c:v>
                </c:pt>
                <c:pt idx="1347">
                  <c:v>2.5173594106019381E-2</c:v>
                </c:pt>
                <c:pt idx="1348">
                  <c:v>2.5164473869732085E-2</c:v>
                </c:pt>
                <c:pt idx="1349">
                  <c:v>2.5155365758535719E-2</c:v>
                </c:pt>
                <c:pt idx="1350">
                  <c:v>2.5146269772349239E-2</c:v>
                </c:pt>
                <c:pt idx="1351">
                  <c:v>2.5137185911172644E-2</c:v>
                </c:pt>
                <c:pt idx="1352">
                  <c:v>2.5128114175005933E-2</c:v>
                </c:pt>
                <c:pt idx="1353">
                  <c:v>2.5119054563930154E-2</c:v>
                </c:pt>
                <c:pt idx="1354">
                  <c:v>2.5110007077783214E-2</c:v>
                </c:pt>
                <c:pt idx="1355">
                  <c:v>2.5100971716727205E-2</c:v>
                </c:pt>
                <c:pt idx="1356">
                  <c:v>2.5091948480681081E-2</c:v>
                </c:pt>
                <c:pt idx="1357">
                  <c:v>2.5082937369644842E-2</c:v>
                </c:pt>
                <c:pt idx="1358">
                  <c:v>2.5073938383699534E-2</c:v>
                </c:pt>
                <c:pt idx="1359">
                  <c:v>2.5064951522683065E-2</c:v>
                </c:pt>
                <c:pt idx="1360">
                  <c:v>2.5055976786595435E-2</c:v>
                </c:pt>
                <c:pt idx="1361">
                  <c:v>2.5047014175679783E-2</c:v>
                </c:pt>
                <c:pt idx="1362">
                  <c:v>2.5038063689855061E-2</c:v>
                </c:pt>
                <c:pt idx="1363">
                  <c:v>2.5029125328797086E-2</c:v>
                </c:pt>
                <c:pt idx="1364">
                  <c:v>2.5020199092911088E-2</c:v>
                </c:pt>
                <c:pt idx="1365">
                  <c:v>2.5011284982034976E-2</c:v>
                </c:pt>
                <c:pt idx="1366">
                  <c:v>2.5002382996087702E-2</c:v>
                </c:pt>
                <c:pt idx="1367">
                  <c:v>2.4993493135150313E-2</c:v>
                </c:pt>
                <c:pt idx="1368">
                  <c:v>2.4984615399384902E-2</c:v>
                </c:pt>
                <c:pt idx="1369">
                  <c:v>2.4975749788386237E-2</c:v>
                </c:pt>
                <c:pt idx="1370">
                  <c:v>2.4966896302640595E-2</c:v>
                </c:pt>
                <c:pt idx="1371">
                  <c:v>2.4958054941742747E-2</c:v>
                </c:pt>
                <c:pt idx="1372">
                  <c:v>2.4949225705935829E-2</c:v>
                </c:pt>
                <c:pt idx="1373">
                  <c:v>2.4940408595138797E-2</c:v>
                </c:pt>
                <c:pt idx="1374">
                  <c:v>2.4931603609270603E-2</c:v>
                </c:pt>
                <c:pt idx="1375">
                  <c:v>2.492281074849334E-2</c:v>
                </c:pt>
                <c:pt idx="1376">
                  <c:v>2.4914030012644917E-2</c:v>
                </c:pt>
                <c:pt idx="1377">
                  <c:v>2.4905261401806378E-2</c:v>
                </c:pt>
                <c:pt idx="1378">
                  <c:v>2.489650491605877E-2</c:v>
                </c:pt>
                <c:pt idx="1379">
                  <c:v>2.4887760555077909E-2</c:v>
                </c:pt>
                <c:pt idx="1380">
                  <c:v>2.4879028319350072E-2</c:v>
                </c:pt>
                <c:pt idx="1381">
                  <c:v>2.4870308208470027E-2</c:v>
                </c:pt>
                <c:pt idx="1382">
                  <c:v>2.4861600222761959E-2</c:v>
                </c:pt>
                <c:pt idx="1383">
                  <c:v>2.4852904361901684E-2</c:v>
                </c:pt>
                <c:pt idx="1384">
                  <c:v>2.4844220626132341E-2</c:v>
                </c:pt>
                <c:pt idx="1385">
                  <c:v>2.4835549015210789E-2</c:v>
                </c:pt>
                <c:pt idx="1386">
                  <c:v>2.4826889529380169E-2</c:v>
                </c:pt>
                <c:pt idx="1387">
                  <c:v>2.4818242168559435E-2</c:v>
                </c:pt>
                <c:pt idx="1388">
                  <c:v>2.4809606932748585E-2</c:v>
                </c:pt>
                <c:pt idx="1389">
                  <c:v>2.4800983821785527E-2</c:v>
                </c:pt>
                <c:pt idx="1390">
                  <c:v>2.4792372835913401E-2</c:v>
                </c:pt>
                <c:pt idx="1391">
                  <c:v>2.4783773975132206E-2</c:v>
                </c:pt>
                <c:pt idx="1392">
                  <c:v>2.4775187239198804E-2</c:v>
                </c:pt>
                <c:pt idx="1393">
                  <c:v>2.4766612628275286E-2</c:v>
                </c:pt>
                <c:pt idx="1394">
                  <c:v>2.4758050142280608E-2</c:v>
                </c:pt>
                <c:pt idx="1395">
                  <c:v>2.4749499781457907E-2</c:v>
                </c:pt>
                <c:pt idx="1396">
                  <c:v>2.4740961545482998E-2</c:v>
                </c:pt>
                <c:pt idx="1397">
                  <c:v>2.4732435434517974E-2</c:v>
                </c:pt>
                <c:pt idx="1398">
                  <c:v>2.4723921448562836E-2</c:v>
                </c:pt>
                <c:pt idx="1399">
                  <c:v>2.4715419587536536E-2</c:v>
                </c:pt>
                <c:pt idx="1400">
                  <c:v>2.4706929851601167E-2</c:v>
                </c:pt>
                <c:pt idx="1401">
                  <c:v>2.4698452240594637E-2</c:v>
                </c:pt>
                <c:pt idx="1402">
                  <c:v>2.4689986754516946E-2</c:v>
                </c:pt>
                <c:pt idx="1403">
                  <c:v>2.468153339344914E-2</c:v>
                </c:pt>
                <c:pt idx="1404">
                  <c:v>2.4673092157310172E-2</c:v>
                </c:pt>
                <c:pt idx="1405">
                  <c:v>2.4664663046262136E-2</c:v>
                </c:pt>
                <c:pt idx="1406">
                  <c:v>2.4656246060142939E-2</c:v>
                </c:pt>
                <c:pt idx="1407">
                  <c:v>2.464784119895258E-2</c:v>
                </c:pt>
                <c:pt idx="1408">
                  <c:v>2.4639448462853153E-2</c:v>
                </c:pt>
                <c:pt idx="1409">
                  <c:v>2.4631067851682564E-2</c:v>
                </c:pt>
                <c:pt idx="1410">
                  <c:v>2.4622699365278722E-2</c:v>
                </c:pt>
                <c:pt idx="1411">
                  <c:v>2.4614343004127903E-2</c:v>
                </c:pt>
                <c:pt idx="1412">
                  <c:v>2.4605998767905923E-2</c:v>
                </c:pt>
                <c:pt idx="1413">
                  <c:v>2.4597666656531736E-2</c:v>
                </c:pt>
                <c:pt idx="1414">
                  <c:v>2.4589346670167433E-2</c:v>
                </c:pt>
                <c:pt idx="1415">
                  <c:v>2.4581038808813016E-2</c:v>
                </c:pt>
                <c:pt idx="1416">
                  <c:v>2.4572743072387437E-2</c:v>
                </c:pt>
                <c:pt idx="1417">
                  <c:v>2.4564459460971744E-2</c:v>
                </c:pt>
                <c:pt idx="1418">
                  <c:v>2.4556187974565935E-2</c:v>
                </c:pt>
                <c:pt idx="1419">
                  <c:v>2.4547928613007919E-2</c:v>
                </c:pt>
                <c:pt idx="1420">
                  <c:v>2.4539681376540834E-2</c:v>
                </c:pt>
                <c:pt idx="1421">
                  <c:v>2.4531446265002588E-2</c:v>
                </c:pt>
                <c:pt idx="1422">
                  <c:v>2.452322327839318E-2</c:v>
                </c:pt>
                <c:pt idx="1423">
                  <c:v>2.4515012416712612E-2</c:v>
                </c:pt>
                <c:pt idx="1424">
                  <c:v>2.4506813680041928E-2</c:v>
                </c:pt>
                <c:pt idx="1425">
                  <c:v>2.4498627068381129E-2</c:v>
                </c:pt>
                <c:pt idx="1426">
                  <c:v>2.4490452581568123E-2</c:v>
                </c:pt>
                <c:pt idx="1427">
                  <c:v>2.4482290219683955E-2</c:v>
                </c:pt>
                <c:pt idx="1428">
                  <c:v>2.4474139982890719E-2</c:v>
                </c:pt>
                <c:pt idx="1429">
                  <c:v>2.4466001871107368E-2</c:v>
                </c:pt>
                <c:pt idx="1430">
                  <c:v>2.4457875884090763E-2</c:v>
                </c:pt>
                <c:pt idx="1431">
                  <c:v>2.4449762022165089E-2</c:v>
                </c:pt>
                <c:pt idx="1432">
                  <c:v>2.4441660285168254E-2</c:v>
                </c:pt>
                <c:pt idx="1433">
                  <c:v>2.4433570673100258E-2</c:v>
                </c:pt>
                <c:pt idx="1434">
                  <c:v>2.44254931859611E-2</c:v>
                </c:pt>
                <c:pt idx="1435">
                  <c:v>2.4417427823912874E-2</c:v>
                </c:pt>
                <c:pt idx="1436">
                  <c:v>2.4409374586631394E-2</c:v>
                </c:pt>
                <c:pt idx="1437">
                  <c:v>2.4401333474521891E-2</c:v>
                </c:pt>
                <c:pt idx="1438">
                  <c:v>2.4393304487098089E-2</c:v>
                </c:pt>
                <c:pt idx="1439">
                  <c:v>2.4385287624846264E-2</c:v>
                </c:pt>
                <c:pt idx="1440">
                  <c:v>2.4377282887442231E-2</c:v>
                </c:pt>
                <c:pt idx="1441">
                  <c:v>2.4369290274967037E-2</c:v>
                </c:pt>
                <c:pt idx="1442">
                  <c:v>2.4361309787501728E-2</c:v>
                </c:pt>
                <c:pt idx="1443">
                  <c:v>2.4353341424965258E-2</c:v>
                </c:pt>
                <c:pt idx="1444">
                  <c:v>2.4345385187357627E-2</c:v>
                </c:pt>
                <c:pt idx="1445">
                  <c:v>2.4337441074678834E-2</c:v>
                </c:pt>
                <c:pt idx="1446">
                  <c:v>2.4329509087009926E-2</c:v>
                </c:pt>
                <c:pt idx="1447">
                  <c:v>2.4321589224269857E-2</c:v>
                </c:pt>
                <c:pt idx="1448">
                  <c:v>2.4313681486377581E-2</c:v>
                </c:pt>
                <c:pt idx="1449">
                  <c:v>2.4305785873576236E-2</c:v>
                </c:pt>
                <c:pt idx="1450">
                  <c:v>2.4297902385622683E-2</c:v>
                </c:pt>
                <c:pt idx="1451">
                  <c:v>2.4290031689689906E-2</c:v>
                </c:pt>
                <c:pt idx="1452">
                  <c:v>2.4282181299254413E-2</c:v>
                </c:pt>
                <c:pt idx="1453">
                  <c:v>2.4274353356207312E-2</c:v>
                </c:pt>
                <c:pt idx="1454">
                  <c:v>2.4266547860305465E-2</c:v>
                </c:pt>
                <c:pt idx="1455">
                  <c:v>2.4258764811548872E-2</c:v>
                </c:pt>
                <c:pt idx="1456">
                  <c:v>2.4251004210099625E-2</c:v>
                </c:pt>
                <c:pt idx="1457">
                  <c:v>2.4243266055795631E-2</c:v>
                </c:pt>
                <c:pt idx="1458">
                  <c:v>2.4235550348798984E-2</c:v>
                </c:pt>
                <c:pt idx="1459">
                  <c:v>2.4227857089028637E-2</c:v>
                </c:pt>
                <c:pt idx="1460">
                  <c:v>2.4220186276322497E-2</c:v>
                </c:pt>
                <c:pt idx="1461">
                  <c:v>2.421253791100475E-2</c:v>
                </c:pt>
                <c:pt idx="1462">
                  <c:v>2.4204911992832256E-2</c:v>
                </c:pt>
                <c:pt idx="1463">
                  <c:v>2.4197308521886063E-2</c:v>
                </c:pt>
                <c:pt idx="1464">
                  <c:v>2.4189727498085123E-2</c:v>
                </c:pt>
                <c:pt idx="1465">
                  <c:v>2.4182168921591529E-2</c:v>
                </c:pt>
                <c:pt idx="1466">
                  <c:v>2.4174632792243189E-2</c:v>
                </c:pt>
                <c:pt idx="1467">
                  <c:v>2.4167119110121149E-2</c:v>
                </c:pt>
                <c:pt idx="1468">
                  <c:v>2.4159627875225409E-2</c:v>
                </c:pt>
                <c:pt idx="1469">
                  <c:v>2.4152159087474923E-2</c:v>
                </c:pt>
                <c:pt idx="1470">
                  <c:v>2.4144712746950736E-2</c:v>
                </c:pt>
                <c:pt idx="1471">
                  <c:v>2.413728885365285E-2</c:v>
                </c:pt>
                <c:pt idx="1472">
                  <c:v>2.4129887407581263E-2</c:v>
                </c:pt>
                <c:pt idx="1473">
                  <c:v>2.412250840865493E-2</c:v>
                </c:pt>
                <c:pt idx="1474">
                  <c:v>2.4115151856954897E-2</c:v>
                </c:pt>
                <c:pt idx="1475">
                  <c:v>2.4107817752400118E-2</c:v>
                </c:pt>
                <c:pt idx="1476">
                  <c:v>2.4100506095152685E-2</c:v>
                </c:pt>
                <c:pt idx="1477">
                  <c:v>2.4092177401662251E-2</c:v>
                </c:pt>
                <c:pt idx="1478">
                  <c:v>2.4084913845463518E-2</c:v>
                </c:pt>
                <c:pt idx="1479">
                  <c:v>2.4077672736410038E-2</c:v>
                </c:pt>
                <c:pt idx="1480">
                  <c:v>2.4070454074663905E-2</c:v>
                </c:pt>
                <c:pt idx="1481">
                  <c:v>2.4063257860063025E-2</c:v>
                </c:pt>
                <c:pt idx="1482">
                  <c:v>2.4056084092607399E-2</c:v>
                </c:pt>
                <c:pt idx="1483">
                  <c:v>2.4048932772378073E-2</c:v>
                </c:pt>
                <c:pt idx="1484">
                  <c:v>2.4041803899294001E-2</c:v>
                </c:pt>
                <c:pt idx="1485">
                  <c:v>2.4034697473436228E-2</c:v>
                </c:pt>
                <c:pt idx="1486">
                  <c:v>2.4027613494642663E-2</c:v>
                </c:pt>
                <c:pt idx="1487">
                  <c:v>2.4020551963156445E-2</c:v>
                </c:pt>
                <c:pt idx="1488">
                  <c:v>2.4013512878815479E-2</c:v>
                </c:pt>
                <c:pt idx="1489">
                  <c:v>2.4006496241700814E-2</c:v>
                </c:pt>
                <c:pt idx="1490">
                  <c:v>2.3999502051731403E-2</c:v>
                </c:pt>
                <c:pt idx="1491">
                  <c:v>2.3992530308826199E-2</c:v>
                </c:pt>
                <c:pt idx="1492">
                  <c:v>2.3986752140803702E-2</c:v>
                </c:pt>
                <c:pt idx="1493">
                  <c:v>2.3978654164775737E-2</c:v>
                </c:pt>
                <c:pt idx="1494">
                  <c:v>2.3971749763468386E-2</c:v>
                </c:pt>
                <c:pt idx="1495">
                  <c:v>2.3964867809306289E-2</c:v>
                </c:pt>
                <c:pt idx="1496">
                  <c:v>2.3958008302289446E-2</c:v>
                </c:pt>
                <c:pt idx="1497">
                  <c:v>2.3951171242579949E-2</c:v>
                </c:pt>
                <c:pt idx="1498">
                  <c:v>2.394435662993466E-2</c:v>
                </c:pt>
                <c:pt idx="1499">
                  <c:v>2.393756446451567E-2</c:v>
                </c:pt>
                <c:pt idx="1500">
                  <c:v>2.3930794746160888E-2</c:v>
                </c:pt>
                <c:pt idx="1501">
                  <c:v>2.3924047475032406E-2</c:v>
                </c:pt>
                <c:pt idx="1502">
                  <c:v>2.3917322651049178E-2</c:v>
                </c:pt>
                <c:pt idx="1503">
                  <c:v>2.3910620274211203E-2</c:v>
                </c:pt>
                <c:pt idx="1504">
                  <c:v>2.3903940344599528E-2</c:v>
                </c:pt>
                <c:pt idx="1505">
                  <c:v>2.3897282862133107E-2</c:v>
                </c:pt>
                <c:pt idx="1506">
                  <c:v>2.3890647826730893E-2</c:v>
                </c:pt>
                <c:pt idx="1507">
                  <c:v>2.3884035238554979E-2</c:v>
                </c:pt>
                <c:pt idx="1508">
                  <c:v>2.3877445097605365E-2</c:v>
                </c:pt>
                <c:pt idx="1509">
                  <c:v>2.3870877403638913E-2</c:v>
                </c:pt>
                <c:pt idx="1510">
                  <c:v>2.386433215689876E-2</c:v>
                </c:pt>
                <c:pt idx="1511">
                  <c:v>2.3857809357303861E-2</c:v>
                </c:pt>
                <c:pt idx="1512">
                  <c:v>2.3851309004935262E-2</c:v>
                </c:pt>
                <c:pt idx="1513">
                  <c:v>2.384483109963087E-2</c:v>
                </c:pt>
                <c:pt idx="1514">
                  <c:v>2.3838375641471732E-2</c:v>
                </c:pt>
                <c:pt idx="1515">
                  <c:v>2.3831942630457847E-2</c:v>
                </c:pt>
                <c:pt idx="1516">
                  <c:v>2.3825532066670263E-2</c:v>
                </c:pt>
                <c:pt idx="1517">
                  <c:v>2.3819143949946886E-2</c:v>
                </c:pt>
                <c:pt idx="1518">
                  <c:v>2.3812778280287716E-2</c:v>
                </c:pt>
                <c:pt idx="1519">
                  <c:v>2.3806435057935893E-2</c:v>
                </c:pt>
                <c:pt idx="1520">
                  <c:v>2.3800114282648277E-2</c:v>
                </c:pt>
                <c:pt idx="1521">
                  <c:v>2.3793815954505915E-2</c:v>
                </c:pt>
                <c:pt idx="1522">
                  <c:v>2.3787540073508806E-2</c:v>
                </c:pt>
                <c:pt idx="1523">
                  <c:v>2.3781286639575905E-2</c:v>
                </c:pt>
                <c:pt idx="1524">
                  <c:v>2.3775055652869304E-2</c:v>
                </c:pt>
                <c:pt idx="1525">
                  <c:v>2.376884711322691E-2</c:v>
                </c:pt>
                <c:pt idx="1526">
                  <c:v>2.3762661020810816E-2</c:v>
                </c:pt>
                <c:pt idx="1527">
                  <c:v>2.3756497375458929E-2</c:v>
                </c:pt>
                <c:pt idx="1528">
                  <c:v>2.3750356177252296E-2</c:v>
                </c:pt>
                <c:pt idx="1529">
                  <c:v>2.3740751075187472E-2</c:v>
                </c:pt>
                <c:pt idx="1530">
                  <c:v>2.3734667598223069E-2</c:v>
                </c:pt>
                <c:pt idx="1531">
                  <c:v>2.3728606568322874E-2</c:v>
                </c:pt>
                <c:pt idx="1532">
                  <c:v>2.3722567985567933E-2</c:v>
                </c:pt>
                <c:pt idx="1533">
                  <c:v>2.3716551849877199E-2</c:v>
                </c:pt>
                <c:pt idx="1534">
                  <c:v>2.3710558161331718E-2</c:v>
                </c:pt>
                <c:pt idx="1535">
                  <c:v>2.3704586919931492E-2</c:v>
                </c:pt>
                <c:pt idx="1536">
                  <c:v>2.3698638125676519E-2</c:v>
                </c:pt>
                <c:pt idx="1537">
                  <c:v>2.3692711778485753E-2</c:v>
                </c:pt>
                <c:pt idx="1538">
                  <c:v>2.3686807878440241E-2</c:v>
                </c:pt>
                <c:pt idx="1539">
                  <c:v>2.3680926425539983E-2</c:v>
                </c:pt>
                <c:pt idx="1540">
                  <c:v>2.3675067419703932E-2</c:v>
                </c:pt>
                <c:pt idx="1541">
                  <c:v>2.3669230861013135E-2</c:v>
                </c:pt>
                <c:pt idx="1542">
                  <c:v>2.3663416749386545E-2</c:v>
                </c:pt>
                <c:pt idx="1543">
                  <c:v>2.3656799536628803E-2</c:v>
                </c:pt>
                <c:pt idx="1544">
                  <c:v>2.3651033526131959E-2</c:v>
                </c:pt>
                <c:pt idx="1545">
                  <c:v>2.364528996253723E-2</c:v>
                </c:pt>
                <c:pt idx="1546">
                  <c:v>2.3639568846087755E-2</c:v>
                </c:pt>
                <c:pt idx="1547">
                  <c:v>2.363387017686458E-2</c:v>
                </c:pt>
                <c:pt idx="1548">
                  <c:v>2.3628193954624566E-2</c:v>
                </c:pt>
                <c:pt idx="1549">
                  <c:v>2.3622540179529805E-2</c:v>
                </c:pt>
                <c:pt idx="1550">
                  <c:v>2.3616908851580298E-2</c:v>
                </c:pt>
                <c:pt idx="1551">
                  <c:v>2.3611299970694999E-2</c:v>
                </c:pt>
                <c:pt idx="1552">
                  <c:v>2.3605713536873907E-2</c:v>
                </c:pt>
                <c:pt idx="1553">
                  <c:v>2.3600149550198068E-2</c:v>
                </c:pt>
                <c:pt idx="1554">
                  <c:v>2.3594608010586438E-2</c:v>
                </c:pt>
                <c:pt idx="1555">
                  <c:v>2.358908891812006E-2</c:v>
                </c:pt>
                <c:pt idx="1556">
                  <c:v>2.3583592272798937E-2</c:v>
                </c:pt>
                <c:pt idx="1557">
                  <c:v>2.357811807454202E-2</c:v>
                </c:pt>
                <c:pt idx="1558">
                  <c:v>2.3572666323349312E-2</c:v>
                </c:pt>
                <c:pt idx="1559">
                  <c:v>2.3567237019301857E-2</c:v>
                </c:pt>
                <c:pt idx="1560">
                  <c:v>2.3561830162237563E-2</c:v>
                </c:pt>
                <c:pt idx="1561">
                  <c:v>2.3556445752318522E-2</c:v>
                </c:pt>
                <c:pt idx="1562">
                  <c:v>2.3551083789625782E-2</c:v>
                </c:pt>
                <c:pt idx="1563">
                  <c:v>2.3545744273835156E-2</c:v>
                </c:pt>
                <c:pt idx="1564">
                  <c:v>2.3540427205351877E-2</c:v>
                </c:pt>
                <c:pt idx="1565">
                  <c:v>2.3535132583689666E-2</c:v>
                </c:pt>
                <c:pt idx="1566">
                  <c:v>2.3529860409253756E-2</c:v>
                </c:pt>
                <c:pt idx="1567">
                  <c:v>2.3524610681882052E-2</c:v>
                </c:pt>
                <c:pt idx="1568">
                  <c:v>2.3519383401655602E-2</c:v>
                </c:pt>
                <c:pt idx="1569">
                  <c:v>2.3514178568412314E-2</c:v>
                </c:pt>
                <c:pt idx="1570">
                  <c:v>2.3508996182395325E-2</c:v>
                </c:pt>
                <c:pt idx="1571">
                  <c:v>2.3503836243442544E-2</c:v>
                </c:pt>
                <c:pt idx="1572">
                  <c:v>2.3498698751472924E-2</c:v>
                </c:pt>
                <c:pt idx="1573">
                  <c:v>2.3493583706567511E-2</c:v>
                </c:pt>
                <c:pt idx="1574">
                  <c:v>2.3488491108888399E-2</c:v>
                </c:pt>
                <c:pt idx="1575">
                  <c:v>2.3483420958192447E-2</c:v>
                </c:pt>
                <c:pt idx="1576">
                  <c:v>2.3478373254560703E-2</c:v>
                </c:pt>
                <c:pt idx="1577">
                  <c:v>2.3473347997993166E-2</c:v>
                </c:pt>
                <c:pt idx="1578">
                  <c:v>2.3468345188570883E-2</c:v>
                </c:pt>
                <c:pt idx="1579">
                  <c:v>2.3463364826293853E-2</c:v>
                </c:pt>
                <c:pt idx="1580">
                  <c:v>2.3458406910918939E-2</c:v>
                </c:pt>
                <c:pt idx="1581">
                  <c:v>2.3453471442689278E-2</c:v>
                </c:pt>
                <c:pt idx="1582">
                  <c:v>2.344855842160487E-2</c:v>
                </c:pt>
                <c:pt idx="1583">
                  <c:v>2.344366784758467E-2</c:v>
                </c:pt>
                <c:pt idx="1584">
                  <c:v>2.3438799720628678E-2</c:v>
                </c:pt>
                <c:pt idx="1585">
                  <c:v>2.34339540405748E-2</c:v>
                </c:pt>
                <c:pt idx="1586">
                  <c:v>2.3429130807747223E-2</c:v>
                </c:pt>
                <c:pt idx="1587">
                  <c:v>2.3424330021983852E-2</c:v>
                </c:pt>
                <c:pt idx="1588">
                  <c:v>2.341955168328469E-2</c:v>
                </c:pt>
                <c:pt idx="1589">
                  <c:v>2.3414795791649734E-2</c:v>
                </c:pt>
                <c:pt idx="1590">
                  <c:v>2.341006234699794E-2</c:v>
                </c:pt>
                <c:pt idx="1591">
                  <c:v>2.3405351349572445E-2</c:v>
                </c:pt>
                <c:pt idx="1592">
                  <c:v>2.3400662799049066E-2</c:v>
                </c:pt>
                <c:pt idx="1593">
                  <c:v>2.3395996695751986E-2</c:v>
                </c:pt>
                <c:pt idx="1594">
                  <c:v>2.3391353039357021E-2</c:v>
                </c:pt>
                <c:pt idx="1595">
                  <c:v>2.338673183010731E-2</c:v>
                </c:pt>
                <c:pt idx="1596">
                  <c:v>2.3382133067921806E-2</c:v>
                </c:pt>
                <c:pt idx="1597">
                  <c:v>2.3377556752719464E-2</c:v>
                </c:pt>
                <c:pt idx="1598">
                  <c:v>2.3373002884743421E-2</c:v>
                </c:pt>
                <c:pt idx="1599">
                  <c:v>2.3368471463669493E-2</c:v>
                </c:pt>
                <c:pt idx="1600">
                  <c:v>2.3363962489740819E-2</c:v>
                </c:pt>
                <c:pt idx="1601">
                  <c:v>2.3359475962795306E-2</c:v>
                </c:pt>
                <c:pt idx="1602">
                  <c:v>2.3355011882995047E-2</c:v>
                </c:pt>
                <c:pt idx="1603">
                  <c:v>2.3350570250258995E-2</c:v>
                </c:pt>
                <c:pt idx="1604">
                  <c:v>2.3346151064506104E-2</c:v>
                </c:pt>
                <c:pt idx="1605">
                  <c:v>2.3341754325898467E-2</c:v>
                </c:pt>
                <c:pt idx="1606">
                  <c:v>2.3337380034192945E-2</c:v>
                </c:pt>
                <c:pt idx="1607">
                  <c:v>2.3333028189632676E-2</c:v>
                </c:pt>
                <c:pt idx="1608">
                  <c:v>2.3328698792055569E-2</c:v>
                </c:pt>
                <c:pt idx="1609">
                  <c:v>2.3324391841704761E-2</c:v>
                </c:pt>
                <c:pt idx="1610">
                  <c:v>2.3320107338256069E-2</c:v>
                </c:pt>
                <c:pt idx="1611">
                  <c:v>2.3315845281871583E-2</c:v>
                </c:pt>
                <c:pt idx="1612">
                  <c:v>2.3311605672470259E-2</c:v>
                </c:pt>
                <c:pt idx="1613">
                  <c:v>2.3307388510295235E-2</c:v>
                </c:pt>
                <c:pt idx="1614">
                  <c:v>2.3303193795022326E-2</c:v>
                </c:pt>
                <c:pt idx="1615">
                  <c:v>2.3299021526813624E-2</c:v>
                </c:pt>
                <c:pt idx="1616">
                  <c:v>2.3294871705831222E-2</c:v>
                </c:pt>
                <c:pt idx="1617">
                  <c:v>2.3290744331669888E-2</c:v>
                </c:pt>
                <c:pt idx="1618">
                  <c:v>2.3286639404653808E-2</c:v>
                </c:pt>
                <c:pt idx="1619">
                  <c:v>2.328255692462089E-2</c:v>
                </c:pt>
                <c:pt idx="1620">
                  <c:v>2.3278496891652178E-2</c:v>
                </c:pt>
                <c:pt idx="1621">
                  <c:v>2.3274459305747675E-2</c:v>
                </c:pt>
                <c:pt idx="1622">
                  <c:v>2.3270444166826332E-2</c:v>
                </c:pt>
                <c:pt idx="1623">
                  <c:v>2.3266451474969196E-2</c:v>
                </c:pt>
                <c:pt idx="1624">
                  <c:v>2.3262481230257315E-2</c:v>
                </c:pt>
                <c:pt idx="1625">
                  <c:v>2.3258533432528594E-2</c:v>
                </c:pt>
                <c:pt idx="1626">
                  <c:v>2.3254608081783035E-2</c:v>
                </c:pt>
                <c:pt idx="1627">
                  <c:v>2.3250705178101683E-2</c:v>
                </c:pt>
                <c:pt idx="1628">
                  <c:v>2.3246824721403492E-2</c:v>
                </c:pt>
                <c:pt idx="1629">
                  <c:v>2.3242966711931601E-2</c:v>
                </c:pt>
                <c:pt idx="1630">
                  <c:v>2.3239131149280778E-2</c:v>
                </c:pt>
                <c:pt idx="1631">
                  <c:v>2.3235318033694163E-2</c:v>
                </c:pt>
                <c:pt idx="1632">
                  <c:v>2.3231527365252802E-2</c:v>
                </c:pt>
                <c:pt idx="1633">
                  <c:v>2.3227222658830371E-2</c:v>
                </c:pt>
                <c:pt idx="1634">
                  <c:v>2.322348009119457E-2</c:v>
                </c:pt>
                <c:pt idx="1635">
                  <c:v>2.3219759970379839E-2</c:v>
                </c:pt>
                <c:pt idx="1636">
                  <c:v>2.3216062296791407E-2</c:v>
                </c:pt>
                <c:pt idx="1637">
                  <c:v>2.3212387070186136E-2</c:v>
                </c:pt>
                <c:pt idx="1638">
                  <c:v>2.3208734290564026E-2</c:v>
                </c:pt>
                <c:pt idx="1639">
                  <c:v>2.3205103957925077E-2</c:v>
                </c:pt>
                <c:pt idx="1640">
                  <c:v>2.3201496072350336E-2</c:v>
                </c:pt>
                <c:pt idx="1641">
                  <c:v>2.3197910633920849E-2</c:v>
                </c:pt>
                <c:pt idx="1642">
                  <c:v>2.3194347642474522E-2</c:v>
                </c:pt>
                <c:pt idx="1643">
                  <c:v>2.3190807098011357E-2</c:v>
                </c:pt>
                <c:pt idx="1644">
                  <c:v>2.3187289000531353E-2</c:v>
                </c:pt>
                <c:pt idx="1645">
                  <c:v>2.3183793350196602E-2</c:v>
                </c:pt>
                <c:pt idx="1646">
                  <c:v>2.3180320146763966E-2</c:v>
                </c:pt>
                <c:pt idx="1647">
                  <c:v>2.3176869390476584E-2</c:v>
                </c:pt>
                <c:pt idx="1648">
                  <c:v>2.3173441081091317E-2</c:v>
                </c:pt>
                <c:pt idx="1649">
                  <c:v>2.3170035218770257E-2</c:v>
                </c:pt>
                <c:pt idx="1650">
                  <c:v>2.3166651803513405E-2</c:v>
                </c:pt>
                <c:pt idx="1651">
                  <c:v>2.3163290835239714E-2</c:v>
                </c:pt>
                <c:pt idx="1652">
                  <c:v>2.3159952313949184E-2</c:v>
                </c:pt>
                <c:pt idx="1653">
                  <c:v>2.3156636239722861E-2</c:v>
                </c:pt>
                <c:pt idx="1654">
                  <c:v>2.3153342612560746E-2</c:v>
                </c:pt>
                <c:pt idx="1655">
                  <c:v>2.3150071432381791E-2</c:v>
                </c:pt>
                <c:pt idx="1656">
                  <c:v>2.3146822699267044E-2</c:v>
                </c:pt>
                <c:pt idx="1657">
                  <c:v>2.3143596412973366E-2</c:v>
                </c:pt>
                <c:pt idx="1658">
                  <c:v>2.3140392573905988E-2</c:v>
                </c:pt>
                <c:pt idx="1659">
                  <c:v>2.3137211181821771E-2</c:v>
                </c:pt>
                <c:pt idx="1660">
                  <c:v>2.3134052236639668E-2</c:v>
                </c:pt>
                <c:pt idx="1661">
                  <c:v>2.313091573860282E-2</c:v>
                </c:pt>
                <c:pt idx="1662">
                  <c:v>2.3127801687549132E-2</c:v>
                </c:pt>
                <c:pt idx="1663">
                  <c:v>2.3124710083478606E-2</c:v>
                </c:pt>
                <c:pt idx="1664">
                  <c:v>2.3121640926472287E-2</c:v>
                </c:pt>
                <c:pt idx="1665">
                  <c:v>2.3118594216368082E-2</c:v>
                </c:pt>
                <c:pt idx="1666">
                  <c:v>2.3115569953328086E-2</c:v>
                </c:pt>
                <c:pt idx="1667">
                  <c:v>2.311256813727125E-2</c:v>
                </c:pt>
                <c:pt idx="1668">
                  <c:v>2.3109588768359668E-2</c:v>
                </c:pt>
                <c:pt idx="1669">
                  <c:v>2.3106631846269154E-2</c:v>
                </c:pt>
                <c:pt idx="1670">
                  <c:v>2.3103697371404941E-2</c:v>
                </c:pt>
                <c:pt idx="1671">
                  <c:v>2.3100785343442842E-2</c:v>
                </c:pt>
                <c:pt idx="1672">
                  <c:v>2.3097895762544951E-2</c:v>
                </c:pt>
                <c:pt idx="1673">
                  <c:v>2.3095028628468128E-2</c:v>
                </c:pt>
                <c:pt idx="1674">
                  <c:v>2.3092183941617606E-2</c:v>
                </c:pt>
                <c:pt idx="1675">
                  <c:v>2.3089361701669198E-2</c:v>
                </c:pt>
                <c:pt idx="1676">
                  <c:v>2.3086561908703951E-2</c:v>
                </c:pt>
                <c:pt idx="1677">
                  <c:v>2.3083784562721865E-2</c:v>
                </c:pt>
                <c:pt idx="1678">
                  <c:v>2.3081029663803987E-2</c:v>
                </c:pt>
                <c:pt idx="1679">
                  <c:v>2.3078297212031362E-2</c:v>
                </c:pt>
                <c:pt idx="1680">
                  <c:v>2.307558720699876E-2</c:v>
                </c:pt>
                <c:pt idx="1681">
                  <c:v>2.3072899649192458E-2</c:v>
                </c:pt>
                <c:pt idx="1682">
                  <c:v>2.3070234538207224E-2</c:v>
                </c:pt>
                <c:pt idx="1683">
                  <c:v>2.3067591874286197E-2</c:v>
                </c:pt>
                <c:pt idx="1684">
                  <c:v>2.3064971657429378E-2</c:v>
                </c:pt>
                <c:pt idx="1685">
                  <c:v>2.306237388755572E-2</c:v>
                </c:pt>
                <c:pt idx="1686">
                  <c:v>2.3059798564665224E-2</c:v>
                </c:pt>
                <c:pt idx="1687">
                  <c:v>2.3057245688757888E-2</c:v>
                </c:pt>
                <c:pt idx="1688">
                  <c:v>2.305471525991476E-2</c:v>
                </c:pt>
                <c:pt idx="1689">
                  <c:v>2.3052207277973746E-2</c:v>
                </c:pt>
                <c:pt idx="1690">
                  <c:v>2.3049721743177987E-2</c:v>
                </c:pt>
                <c:pt idx="1691">
                  <c:v>2.3047258655284342E-2</c:v>
                </c:pt>
                <c:pt idx="1692">
                  <c:v>2.3044818014373858E-2</c:v>
                </c:pt>
                <c:pt idx="1693">
                  <c:v>2.3042399820527582E-2</c:v>
                </c:pt>
                <c:pt idx="1694">
                  <c:v>2.3040004073664466E-2</c:v>
                </c:pt>
                <c:pt idx="1695">
                  <c:v>2.3037630773703466E-2</c:v>
                </c:pt>
                <c:pt idx="1696">
                  <c:v>2.3035279920806673E-2</c:v>
                </c:pt>
                <c:pt idx="1697">
                  <c:v>2.3032951514893041E-2</c:v>
                </c:pt>
                <c:pt idx="1698">
                  <c:v>2.3030645556043616E-2</c:v>
                </c:pt>
                <c:pt idx="1699">
                  <c:v>2.3028362044096307E-2</c:v>
                </c:pt>
                <c:pt idx="1700">
                  <c:v>2.3026100979213204E-2</c:v>
                </c:pt>
                <c:pt idx="1701">
                  <c:v>2.3023862361313263E-2</c:v>
                </c:pt>
                <c:pt idx="1702">
                  <c:v>2.3021646190396483E-2</c:v>
                </c:pt>
                <c:pt idx="1703">
                  <c:v>2.301945246654391E-2</c:v>
                </c:pt>
                <c:pt idx="1704">
                  <c:v>2.3017281189512406E-2</c:v>
                </c:pt>
                <c:pt idx="1705">
                  <c:v>2.301513235954511E-2</c:v>
                </c:pt>
                <c:pt idx="1706">
                  <c:v>2.3013005976723067E-2</c:v>
                </c:pt>
                <c:pt idx="1707">
                  <c:v>2.3010902040722092E-2</c:v>
                </c:pt>
                <c:pt idx="1708">
                  <c:v>2.3008820551866371E-2</c:v>
                </c:pt>
                <c:pt idx="1709">
                  <c:v>2.3006761509750673E-2</c:v>
                </c:pt>
                <c:pt idx="1710">
                  <c:v>2.3004724914861274E-2</c:v>
                </c:pt>
                <c:pt idx="1711">
                  <c:v>2.3002707643674514E-2</c:v>
                </c:pt>
                <c:pt idx="1712">
                  <c:v>2.3000674518619535E-2</c:v>
                </c:pt>
                <c:pt idx="1713">
                  <c:v>2.2998615512650478E-2</c:v>
                </c:pt>
                <c:pt idx="1714">
                  <c:v>2.2996530625605249E-2</c:v>
                </c:pt>
                <c:pt idx="1715">
                  <c:v>2.2994419857645942E-2</c:v>
                </c:pt>
                <c:pt idx="1716">
                  <c:v>2.2992283208529418E-2</c:v>
                </c:pt>
                <c:pt idx="1717">
                  <c:v>2.2990120678579862E-2</c:v>
                </c:pt>
                <c:pt idx="1718">
                  <c:v>2.2987932267473088E-2</c:v>
                </c:pt>
                <c:pt idx="1719">
                  <c:v>2.2985717975452236E-2</c:v>
                </c:pt>
                <c:pt idx="1720">
                  <c:v>2.2983477802274166E-2</c:v>
                </c:pt>
                <c:pt idx="1721">
                  <c:v>2.2981211748182018E-2</c:v>
                </c:pt>
                <c:pt idx="1722">
                  <c:v>2.2978919813175791E-2</c:v>
                </c:pt>
                <c:pt idx="1723">
                  <c:v>2.2976601997093393E-2</c:v>
                </c:pt>
                <c:pt idx="1724">
                  <c:v>2.2974258299934824E-2</c:v>
                </c:pt>
                <c:pt idx="1725">
                  <c:v>2.2971888721781131E-2</c:v>
                </c:pt>
                <c:pt idx="1726">
                  <c:v>2.2969493262713359E-2</c:v>
                </c:pt>
                <c:pt idx="1727">
                  <c:v>2.2967071922650462E-2</c:v>
                </c:pt>
                <c:pt idx="1728">
                  <c:v>2.2964624701511394E-2</c:v>
                </c:pt>
                <c:pt idx="1729">
                  <c:v>2.2962151599296154E-2</c:v>
                </c:pt>
                <c:pt idx="1730">
                  <c:v>2.2959652616247883E-2</c:v>
                </c:pt>
                <c:pt idx="1731">
                  <c:v>2.2957127752123441E-2</c:v>
                </c:pt>
                <c:pt idx="1732">
                  <c:v>2.2954577006922827E-2</c:v>
                </c:pt>
                <c:pt idx="1733">
                  <c:v>2.2952000380808135E-2</c:v>
                </c:pt>
                <c:pt idx="1734">
                  <c:v>2.2949397873698318E-2</c:v>
                </c:pt>
                <c:pt idx="1735">
                  <c:v>2.2946769485512331E-2</c:v>
                </c:pt>
                <c:pt idx="1736">
                  <c:v>2.2944115216331218E-2</c:v>
                </c:pt>
                <c:pt idx="1737">
                  <c:v>2.2941050074924974E-2</c:v>
                </c:pt>
                <c:pt idx="1738">
                  <c:v>2.2938340346503328E-2</c:v>
                </c:pt>
                <c:pt idx="1739">
                  <c:v>2.2935604737086557E-2</c:v>
                </c:pt>
                <c:pt idx="1740">
                  <c:v>2.2932843246593615E-2</c:v>
                </c:pt>
                <c:pt idx="1741">
                  <c:v>2.2930055875186595E-2</c:v>
                </c:pt>
                <c:pt idx="1742">
                  <c:v>2.2927242622784449E-2</c:v>
                </c:pt>
                <c:pt idx="1743">
                  <c:v>2.292440348938718E-2</c:v>
                </c:pt>
                <c:pt idx="1744">
                  <c:v>2.2921538474913739E-2</c:v>
                </c:pt>
                <c:pt idx="1745">
                  <c:v>2.2918647579526219E-2</c:v>
                </c:pt>
                <c:pt idx="1746">
                  <c:v>2.2915730803143575E-2</c:v>
                </c:pt>
                <c:pt idx="1747">
                  <c:v>2.2912788145765806E-2</c:v>
                </c:pt>
                <c:pt idx="1748">
                  <c:v>2.2909819607392912E-2</c:v>
                </c:pt>
                <c:pt idx="1749">
                  <c:v>2.2906825187943847E-2</c:v>
                </c:pt>
                <c:pt idx="1750">
                  <c:v>2.2903804887661749E-2</c:v>
                </c:pt>
                <c:pt idx="1751">
                  <c:v>2.2900758706303481E-2</c:v>
                </c:pt>
                <c:pt idx="1752">
                  <c:v>2.2897686643950088E-2</c:v>
                </c:pt>
                <c:pt idx="1753">
                  <c:v>2.2896570370426472E-2</c:v>
                </c:pt>
                <c:pt idx="1754">
                  <c:v>2.2891464876257928E-2</c:v>
                </c:pt>
                <c:pt idx="1755">
                  <c:v>2.288831517091916E-2</c:v>
                </c:pt>
                <c:pt idx="1756">
                  <c:v>2.2885139584585268E-2</c:v>
                </c:pt>
                <c:pt idx="1757">
                  <c:v>2.2881938117337297E-2</c:v>
                </c:pt>
                <c:pt idx="1758">
                  <c:v>2.2878710769013155E-2</c:v>
                </c:pt>
                <c:pt idx="1759">
                  <c:v>2.2875457539774935E-2</c:v>
                </c:pt>
                <c:pt idx="1760">
                  <c:v>2.2872178429622636E-2</c:v>
                </c:pt>
                <c:pt idx="1761">
                  <c:v>2.286887343831312E-2</c:v>
                </c:pt>
                <c:pt idx="1762">
                  <c:v>2.2865542566089525E-2</c:v>
                </c:pt>
                <c:pt idx="1763">
                  <c:v>2.2862185812870806E-2</c:v>
                </c:pt>
                <c:pt idx="1764">
                  <c:v>2.2858803178575915E-2</c:v>
                </c:pt>
                <c:pt idx="1765">
                  <c:v>2.2855394663529038E-2</c:v>
                </c:pt>
                <c:pt idx="1766">
                  <c:v>2.2851960267324944E-2</c:v>
                </c:pt>
                <c:pt idx="1767">
                  <c:v>2.2848499990206772E-2</c:v>
                </c:pt>
                <c:pt idx="1768">
                  <c:v>2.2845013832093475E-2</c:v>
                </c:pt>
                <c:pt idx="1769">
                  <c:v>2.2841501793147145E-2</c:v>
                </c:pt>
                <c:pt idx="1770">
                  <c:v>2.2837963872962552E-2</c:v>
                </c:pt>
                <c:pt idx="1771">
                  <c:v>2.2834400071944927E-2</c:v>
                </c:pt>
                <c:pt idx="1772">
                  <c:v>2.2830810389851131E-2</c:v>
                </c:pt>
                <c:pt idx="1773">
                  <c:v>2.2827194826843256E-2</c:v>
                </c:pt>
                <c:pt idx="1774">
                  <c:v>2.2823553382921302E-2</c:v>
                </c:pt>
                <c:pt idx="1775">
                  <c:v>2.2819886058004224E-2</c:v>
                </c:pt>
                <c:pt idx="1776">
                  <c:v>2.2816192852092021E-2</c:v>
                </c:pt>
                <c:pt idx="1777">
                  <c:v>2.2812473765184693E-2</c:v>
                </c:pt>
                <c:pt idx="1778">
                  <c:v>2.2808728797363287E-2</c:v>
                </c:pt>
                <c:pt idx="1779">
                  <c:v>2.2804957948546756E-2</c:v>
                </c:pt>
                <c:pt idx="1780">
                  <c:v>2.2801161218654054E-2</c:v>
                </c:pt>
                <c:pt idx="1781">
                  <c:v>2.2797338607928319E-2</c:v>
                </c:pt>
                <c:pt idx="1782">
                  <c:v>2.2793490116126414E-2</c:v>
                </c:pt>
                <c:pt idx="1783">
                  <c:v>2.2789615743491476E-2</c:v>
                </c:pt>
                <c:pt idx="1784">
                  <c:v>2.2785715489780367E-2</c:v>
                </c:pt>
                <c:pt idx="1785">
                  <c:v>2.278178935515518E-2</c:v>
                </c:pt>
                <c:pt idx="1786">
                  <c:v>2.2777837339534868E-2</c:v>
                </c:pt>
                <c:pt idx="1787">
                  <c:v>2.2773859442919431E-2</c:v>
                </c:pt>
                <c:pt idx="1788">
                  <c:v>2.2769855665389915E-2</c:v>
                </c:pt>
                <c:pt idx="1789">
                  <c:v>2.2766089584472054E-2</c:v>
                </c:pt>
                <c:pt idx="1790">
                  <c:v>2.2762026143696344E-2</c:v>
                </c:pt>
                <c:pt idx="1791">
                  <c:v>2.2757936818791718E-2</c:v>
                </c:pt>
                <c:pt idx="1792">
                  <c:v>2.2753821609812212E-2</c:v>
                </c:pt>
                <c:pt idx="1793">
                  <c:v>2.2749680516730802E-2</c:v>
                </c:pt>
                <c:pt idx="1794">
                  <c:v>2.2745513539574512E-2</c:v>
                </c:pt>
                <c:pt idx="1795">
                  <c:v>2.2741320678316322E-2</c:v>
                </c:pt>
                <c:pt idx="1796">
                  <c:v>2.2737101932956232E-2</c:v>
                </c:pt>
                <c:pt idx="1797">
                  <c:v>2.2732857303521262E-2</c:v>
                </c:pt>
                <c:pt idx="1798">
                  <c:v>2.2728586790038422E-2</c:v>
                </c:pt>
                <c:pt idx="1799">
                  <c:v>2.2724290392507712E-2</c:v>
                </c:pt>
                <c:pt idx="1800">
                  <c:v>2.2719968110821075E-2</c:v>
                </c:pt>
                <c:pt idx="1801">
                  <c:v>2.2715619945086567E-2</c:v>
                </c:pt>
                <c:pt idx="1802">
                  <c:v>2.2711245895304193E-2</c:v>
                </c:pt>
                <c:pt idx="1803">
                  <c:v>2.2703540304801484E-2</c:v>
                </c:pt>
                <c:pt idx="1804">
                  <c:v>2.2699103945584831E-2</c:v>
                </c:pt>
                <c:pt idx="1805">
                  <c:v>2.2694641705454099E-2</c:v>
                </c:pt>
                <c:pt idx="1806">
                  <c:v>2.2690153584328243E-2</c:v>
                </c:pt>
                <c:pt idx="1807">
                  <c:v>2.2685639582288308E-2</c:v>
                </c:pt>
                <c:pt idx="1808">
                  <c:v>2.2681099699253249E-2</c:v>
                </c:pt>
                <c:pt idx="1809">
                  <c:v>2.2676533935223064E-2</c:v>
                </c:pt>
                <c:pt idx="1810">
                  <c:v>2.2671942290359848E-2</c:v>
                </c:pt>
                <c:pt idx="1811">
                  <c:v>2.2667324764501506E-2</c:v>
                </c:pt>
                <c:pt idx="1812">
                  <c:v>2.2662681357729086E-2</c:v>
                </c:pt>
                <c:pt idx="1813">
                  <c:v>2.2658012070042588E-2</c:v>
                </c:pt>
                <c:pt idx="1814">
                  <c:v>2.2653316901442011E-2</c:v>
                </c:pt>
                <c:pt idx="1815">
                  <c:v>2.2648595851765263E-2</c:v>
                </c:pt>
                <c:pt idx="1816">
                  <c:v>2.2643848921336529E-2</c:v>
                </c:pt>
                <c:pt idx="1817">
                  <c:v>2.2639076109750578E-2</c:v>
                </c:pt>
                <c:pt idx="1818">
                  <c:v>2.2634277417250548E-2</c:v>
                </c:pt>
                <c:pt idx="1819">
                  <c:v>2.2629452844079578E-2</c:v>
                </c:pt>
                <c:pt idx="1820">
                  <c:v>2.2624602389832438E-2</c:v>
                </c:pt>
                <c:pt idx="1821">
                  <c:v>2.2619726054590172E-2</c:v>
                </c:pt>
                <c:pt idx="1822">
                  <c:v>2.2614823838433828E-2</c:v>
                </c:pt>
                <c:pt idx="1823">
                  <c:v>2.260989574128236E-2</c:v>
                </c:pt>
                <c:pt idx="1824">
                  <c:v>2.2604941763378905E-2</c:v>
                </c:pt>
                <c:pt idx="1825">
                  <c:v>2.2599961904480326E-2</c:v>
                </c:pt>
                <c:pt idx="1826">
                  <c:v>2.2594956164667668E-2</c:v>
                </c:pt>
                <c:pt idx="1827">
                  <c:v>2.2589924543859885E-2</c:v>
                </c:pt>
                <c:pt idx="1828">
                  <c:v>2.2584867042138024E-2</c:v>
                </c:pt>
                <c:pt idx="1829">
                  <c:v>2.2579783659421038E-2</c:v>
                </c:pt>
                <c:pt idx="1830">
                  <c:v>2.2574674395952066E-2</c:v>
                </c:pt>
                <c:pt idx="1831">
                  <c:v>2.2569539251487969E-2</c:v>
                </c:pt>
                <c:pt idx="1832">
                  <c:v>2.2564378226109794E-2</c:v>
                </c:pt>
                <c:pt idx="1833">
                  <c:v>2.255919131981754E-2</c:v>
                </c:pt>
                <c:pt idx="1834">
                  <c:v>2.2553978532530161E-2</c:v>
                </c:pt>
                <c:pt idx="1835">
                  <c:v>2.254873986440975E-2</c:v>
                </c:pt>
                <c:pt idx="1836">
                  <c:v>2.2543475315375261E-2</c:v>
                </c:pt>
                <c:pt idx="1837">
                  <c:v>2.2538184885426693E-2</c:v>
                </c:pt>
                <c:pt idx="1838">
                  <c:v>2.2532868574564047E-2</c:v>
                </c:pt>
                <c:pt idx="1839">
                  <c:v>2.2527526382787322E-2</c:v>
                </c:pt>
                <c:pt idx="1840">
                  <c:v>2.2522158310015472E-2</c:v>
                </c:pt>
                <c:pt idx="1841">
                  <c:v>2.251676435641059E-2</c:v>
                </c:pt>
                <c:pt idx="1842">
                  <c:v>2.251134452189163E-2</c:v>
                </c:pt>
                <c:pt idx="1843">
                  <c:v>2.2505898806539637E-2</c:v>
                </c:pt>
                <c:pt idx="1844">
                  <c:v>2.250042721019252E-2</c:v>
                </c:pt>
                <c:pt idx="1845">
                  <c:v>2.2494929732931324E-2</c:v>
                </c:pt>
                <c:pt idx="1846">
                  <c:v>2.2489406374756049E-2</c:v>
                </c:pt>
                <c:pt idx="1847">
                  <c:v>2.2483857135747742E-2</c:v>
                </c:pt>
                <c:pt idx="1848">
                  <c:v>2.2478282015744311E-2</c:v>
                </c:pt>
                <c:pt idx="1849">
                  <c:v>2.2472681014826801E-2</c:v>
                </c:pt>
                <c:pt idx="1850">
                  <c:v>2.2467054133076259E-2</c:v>
                </c:pt>
                <c:pt idx="1851">
                  <c:v>2.246140137057373E-2</c:v>
                </c:pt>
                <c:pt idx="1852">
                  <c:v>2.2455722726995031E-2</c:v>
                </c:pt>
                <c:pt idx="1853">
                  <c:v>2.2450018202502253E-2</c:v>
                </c:pt>
                <c:pt idx="1854">
                  <c:v>2.2444287797176443E-2</c:v>
                </c:pt>
                <c:pt idx="1855">
                  <c:v>2.2438531510936555E-2</c:v>
                </c:pt>
                <c:pt idx="1856">
                  <c:v>2.2432749343782588E-2</c:v>
                </c:pt>
                <c:pt idx="1857">
                  <c:v>2.2426941295795588E-2</c:v>
                </c:pt>
                <c:pt idx="1858">
                  <c:v>2.242110736689451E-2</c:v>
                </c:pt>
                <c:pt idx="1859">
                  <c:v>2.2415247557079354E-2</c:v>
                </c:pt>
                <c:pt idx="1860">
                  <c:v>2.2409361866431166E-2</c:v>
                </c:pt>
                <c:pt idx="1861">
                  <c:v>2.2403450294787852E-2</c:v>
                </c:pt>
                <c:pt idx="1862">
                  <c:v>2.2397512842392553E-2</c:v>
                </c:pt>
                <c:pt idx="1863">
                  <c:v>2.2391549509164221E-2</c:v>
                </c:pt>
                <c:pt idx="1864">
                  <c:v>2.2385560294940765E-2</c:v>
                </c:pt>
                <c:pt idx="1865">
                  <c:v>2.2379545199722184E-2</c:v>
                </c:pt>
                <c:pt idx="1866">
                  <c:v>2.2373504223832663E-2</c:v>
                </c:pt>
                <c:pt idx="1867">
                  <c:v>2.2367437366866971E-2</c:v>
                </c:pt>
                <c:pt idx="1868">
                  <c:v>2.236134462923034E-2</c:v>
                </c:pt>
                <c:pt idx="1869">
                  <c:v>2.2355226010517537E-2</c:v>
                </c:pt>
                <c:pt idx="1870">
                  <c:v>2.2349081511133795E-2</c:v>
                </c:pt>
                <c:pt idx="1871">
                  <c:v>2.2342911130673881E-2</c:v>
                </c:pt>
                <c:pt idx="1872">
                  <c:v>2.2336714869461982E-2</c:v>
                </c:pt>
                <c:pt idx="1873">
                  <c:v>2.2330492727417051E-2</c:v>
                </c:pt>
                <c:pt idx="1874">
                  <c:v>2.2324244704458041E-2</c:v>
                </c:pt>
                <c:pt idx="1875">
                  <c:v>2.2317970800584952E-2</c:v>
                </c:pt>
                <c:pt idx="1876">
                  <c:v>2.2311671015959877E-2</c:v>
                </c:pt>
                <c:pt idx="1877">
                  <c:v>2.2305345350339678E-2</c:v>
                </c:pt>
                <c:pt idx="1878">
                  <c:v>2.2298993803886447E-2</c:v>
                </c:pt>
                <c:pt idx="1879">
                  <c:v>2.2292616376681229E-2</c:v>
                </c:pt>
                <c:pt idx="1880">
                  <c:v>2.2286213068399841E-2</c:v>
                </c:pt>
                <c:pt idx="1881">
                  <c:v>2.2279783879447512E-2</c:v>
                </c:pt>
                <c:pt idx="1882">
                  <c:v>2.2273328809581106E-2</c:v>
                </c:pt>
                <c:pt idx="1883">
                  <c:v>2.2266847858881667E-2</c:v>
                </c:pt>
                <c:pt idx="1884">
                  <c:v>2.2260341027187103E-2</c:v>
                </c:pt>
                <c:pt idx="1885">
                  <c:v>2.2253808314740553E-2</c:v>
                </c:pt>
                <c:pt idx="1886">
                  <c:v>2.2247249721379925E-2</c:v>
                </c:pt>
                <c:pt idx="1887">
                  <c:v>2.2240665247348357E-2</c:v>
                </c:pt>
                <c:pt idx="1888">
                  <c:v>2.2234054892321664E-2</c:v>
                </c:pt>
                <c:pt idx="1889">
                  <c:v>2.2227418656461939E-2</c:v>
                </c:pt>
                <c:pt idx="1890">
                  <c:v>2.2220756539850228E-2</c:v>
                </c:pt>
                <c:pt idx="1891">
                  <c:v>2.2214068542243393E-2</c:v>
                </c:pt>
                <c:pt idx="1892">
                  <c:v>2.2207354663884571E-2</c:v>
                </c:pt>
                <c:pt idx="1893">
                  <c:v>2.2200614904611671E-2</c:v>
                </c:pt>
                <c:pt idx="1894">
                  <c:v>2.2193849264586785E-2</c:v>
                </c:pt>
                <c:pt idx="1895">
                  <c:v>2.218705774364782E-2</c:v>
                </c:pt>
                <c:pt idx="1896">
                  <c:v>2.2180240341875823E-2</c:v>
                </c:pt>
                <c:pt idx="1897">
                  <c:v>2.217339705935184E-2</c:v>
                </c:pt>
                <c:pt idx="1898">
                  <c:v>2.2166527895832733E-2</c:v>
                </c:pt>
                <c:pt idx="1899">
                  <c:v>2.2159632851642685E-2</c:v>
                </c:pt>
                <c:pt idx="1900">
                  <c:v>2.2152711926619606E-2</c:v>
                </c:pt>
                <c:pt idx="1901">
                  <c:v>2.2145765120763494E-2</c:v>
                </c:pt>
                <c:pt idx="1902">
                  <c:v>2.2138792433831211E-2</c:v>
                </c:pt>
                <c:pt idx="1903">
                  <c:v>2.2131793866309035E-2</c:v>
                </c:pt>
                <c:pt idx="1904">
                  <c:v>2.2124769417872781E-2</c:v>
                </c:pt>
                <c:pt idx="1905">
                  <c:v>2.211771908868454E-2</c:v>
                </c:pt>
                <c:pt idx="1906">
                  <c:v>2.2110642878663267E-2</c:v>
                </c:pt>
                <c:pt idx="1907">
                  <c:v>2.2103540787727916E-2</c:v>
                </c:pt>
                <c:pt idx="1908">
                  <c:v>2.2096412816121624E-2</c:v>
                </c:pt>
                <c:pt idx="1909">
                  <c:v>2.2089258963520209E-2</c:v>
                </c:pt>
                <c:pt idx="1910">
                  <c:v>2.2082079230247853E-2</c:v>
                </c:pt>
                <c:pt idx="1911">
                  <c:v>2.2074873615980373E-2</c:v>
                </c:pt>
                <c:pt idx="1912">
                  <c:v>2.2067642121122999E-2</c:v>
                </c:pt>
                <c:pt idx="1913">
                  <c:v>2.2060384745351547E-2</c:v>
                </c:pt>
                <c:pt idx="1914">
                  <c:v>2.2053101488747062E-2</c:v>
                </c:pt>
                <c:pt idx="1915">
                  <c:v>2.2045792351228499E-2</c:v>
                </c:pt>
                <c:pt idx="1916">
                  <c:v>2.2038457333038997E-2</c:v>
                </c:pt>
                <c:pt idx="1917">
                  <c:v>2.2031096434097508E-2</c:v>
                </c:pt>
                <c:pt idx="1918">
                  <c:v>2.2023709654241941E-2</c:v>
                </c:pt>
                <c:pt idx="1919">
                  <c:v>2.2016296993634388E-2</c:v>
                </c:pt>
                <c:pt idx="1920">
                  <c:v>2.2008858452274849E-2</c:v>
                </c:pt>
                <c:pt idx="1921">
                  <c:v>2.2001394029839139E-2</c:v>
                </c:pt>
                <c:pt idx="1922">
                  <c:v>2.1993903726894581E-2</c:v>
                </c:pt>
                <c:pt idx="1923">
                  <c:v>2.1986387543035946E-2</c:v>
                </c:pt>
                <c:pt idx="1924">
                  <c:v>2.1978845478425324E-2</c:v>
                </c:pt>
                <c:pt idx="1925">
                  <c:v>2.1971277533062716E-2</c:v>
                </c:pt>
                <c:pt idx="1926">
                  <c:v>2.1963683706867076E-2</c:v>
                </c:pt>
                <c:pt idx="1927">
                  <c:v>2.1956063999838404E-2</c:v>
                </c:pt>
                <c:pt idx="1928">
                  <c:v>2.1948418412057746E-2</c:v>
                </c:pt>
                <c:pt idx="1929">
                  <c:v>2.1940746943444056E-2</c:v>
                </c:pt>
                <c:pt idx="1930">
                  <c:v>2.193304959407838E-2</c:v>
                </c:pt>
                <c:pt idx="1931">
                  <c:v>2.1925326363960718E-2</c:v>
                </c:pt>
                <c:pt idx="1932">
                  <c:v>2.1917577253010023E-2</c:v>
                </c:pt>
                <c:pt idx="1933">
                  <c:v>2.1909802261226297E-2</c:v>
                </c:pt>
                <c:pt idx="1934">
                  <c:v>2.1902001388852677E-2</c:v>
                </c:pt>
                <c:pt idx="1935">
                  <c:v>2.1894174635564978E-2</c:v>
                </c:pt>
                <c:pt idx="1936">
                  <c:v>2.1886322001525294E-2</c:v>
                </c:pt>
                <c:pt idx="1937">
                  <c:v>2.1878443486652577E-2</c:v>
                </c:pt>
                <c:pt idx="1938">
                  <c:v>2.1870539091027874E-2</c:v>
                </c:pt>
                <c:pt idx="1939">
                  <c:v>2.1862608814651185E-2</c:v>
                </c:pt>
                <c:pt idx="1940">
                  <c:v>2.1854652657522511E-2</c:v>
                </c:pt>
                <c:pt idx="1941">
                  <c:v>2.184667061964185E-2</c:v>
                </c:pt>
                <c:pt idx="1942">
                  <c:v>2.1838662700847111E-2</c:v>
                </c:pt>
                <c:pt idx="1943">
                  <c:v>2.1830628901543525E-2</c:v>
                </c:pt>
                <c:pt idx="1944">
                  <c:v>2.182256922132586E-2</c:v>
                </c:pt>
                <c:pt idx="1945">
                  <c:v>2.1813326467537975E-2</c:v>
                </c:pt>
                <c:pt idx="1946">
                  <c:v>2.1805211328485008E-2</c:v>
                </c:pt>
                <c:pt idx="1947">
                  <c:v>2.1797070308761102E-2</c:v>
                </c:pt>
                <c:pt idx="1948">
                  <c:v>2.1788903408204163E-2</c:v>
                </c:pt>
                <c:pt idx="1949">
                  <c:v>2.1780710626976285E-2</c:v>
                </c:pt>
                <c:pt idx="1950">
                  <c:v>2.1772491964996421E-2</c:v>
                </c:pt>
                <c:pt idx="1951">
                  <c:v>2.1764247422345617E-2</c:v>
                </c:pt>
                <c:pt idx="1952">
                  <c:v>2.1755976998861781E-2</c:v>
                </c:pt>
                <c:pt idx="1953">
                  <c:v>2.1747680694544913E-2</c:v>
                </c:pt>
                <c:pt idx="1954">
                  <c:v>2.1739358509557105E-2</c:v>
                </c:pt>
                <c:pt idx="1955">
                  <c:v>2.1731010443817311E-2</c:v>
                </c:pt>
                <c:pt idx="1956">
                  <c:v>2.1722636497406578E-2</c:v>
                </c:pt>
                <c:pt idx="1957">
                  <c:v>2.1714236670243858E-2</c:v>
                </c:pt>
                <c:pt idx="1958">
                  <c:v>2.170581096216706E-2</c:v>
                </c:pt>
                <c:pt idx="1959">
                  <c:v>2.1697359373581415E-2</c:v>
                </c:pt>
                <c:pt idx="1960">
                  <c:v>2.1688881904162738E-2</c:v>
                </c:pt>
                <c:pt idx="1961">
                  <c:v>2.1680378553992075E-2</c:v>
                </c:pt>
                <c:pt idx="1962">
                  <c:v>2.1671849323150472E-2</c:v>
                </c:pt>
                <c:pt idx="1963">
                  <c:v>2.1663294211475836E-2</c:v>
                </c:pt>
                <c:pt idx="1964">
                  <c:v>2.1654713219130262E-2</c:v>
                </c:pt>
                <c:pt idx="1965">
                  <c:v>2.1646106346113747E-2</c:v>
                </c:pt>
                <c:pt idx="1966">
                  <c:v>2.16374735922642E-2</c:v>
                </c:pt>
                <c:pt idx="1967">
                  <c:v>2.1628814957743714E-2</c:v>
                </c:pt>
                <c:pt idx="1968">
                  <c:v>2.1620130442552288E-2</c:v>
                </c:pt>
                <c:pt idx="1969">
                  <c:v>2.1611420046608876E-2</c:v>
                </c:pt>
                <c:pt idx="1970">
                  <c:v>2.1602683769913478E-2</c:v>
                </c:pt>
                <c:pt idx="1971">
                  <c:v>2.1593924261625874E-2</c:v>
                </c:pt>
                <c:pt idx="1972">
                  <c:v>2.15851713576376E-2</c:v>
                </c:pt>
                <c:pt idx="1973">
                  <c:v>2.1576433563107456E-2</c:v>
                </c:pt>
                <c:pt idx="1974">
                  <c:v>2.1567710877711255E-2</c:v>
                </c:pt>
                <c:pt idx="1975">
                  <c:v>2.1559003301530044E-2</c:v>
                </c:pt>
                <c:pt idx="1976">
                  <c:v>2.1550310834563824E-2</c:v>
                </c:pt>
                <c:pt idx="1977">
                  <c:v>2.154163347689364E-2</c:v>
                </c:pt>
                <c:pt idx="1978">
                  <c:v>2.1532971228438447E-2</c:v>
                </c:pt>
                <c:pt idx="1979">
                  <c:v>2.1524324089198243E-2</c:v>
                </c:pt>
                <c:pt idx="1980">
                  <c:v>2.1515692059173031E-2</c:v>
                </c:pt>
                <c:pt idx="1981">
                  <c:v>2.1507075138362808E-2</c:v>
                </c:pt>
                <c:pt idx="1982">
                  <c:v>2.1498473326767575E-2</c:v>
                </c:pt>
                <c:pt idx="1983">
                  <c:v>2.1489886624468379E-2</c:v>
                </c:pt>
                <c:pt idx="1984">
                  <c:v>2.1481315031303128E-2</c:v>
                </c:pt>
                <c:pt idx="1985">
                  <c:v>2.1472758547433912E-2</c:v>
                </c:pt>
                <c:pt idx="1986">
                  <c:v>2.1464217172698641E-2</c:v>
                </c:pt>
                <c:pt idx="1987">
                  <c:v>2.1455690907340452E-2</c:v>
                </c:pt>
                <c:pt idx="1988">
                  <c:v>2.1447179750954115E-2</c:v>
                </c:pt>
                <c:pt idx="1989">
                  <c:v>2.1438683704025907E-2</c:v>
                </c:pt>
                <c:pt idx="1990">
                  <c:v>2.1430202766150597E-2</c:v>
                </c:pt>
                <c:pt idx="1991">
                  <c:v>2.1421736937571323E-2</c:v>
                </c:pt>
                <c:pt idx="1992">
                  <c:v>2.1413286218125993E-2</c:v>
                </c:pt>
                <c:pt idx="1993">
                  <c:v>2.14048506079767E-2</c:v>
                </c:pt>
                <c:pt idx="1994">
                  <c:v>2.1396430106961351E-2</c:v>
                </c:pt>
                <c:pt idx="1995">
                  <c:v>2.1388024715160991E-2</c:v>
                </c:pt>
                <c:pt idx="1996">
                  <c:v>2.1379634432575623E-2</c:v>
                </c:pt>
                <c:pt idx="1997">
                  <c:v>2.137125925928629E-2</c:v>
                </c:pt>
                <c:pt idx="1998">
                  <c:v>2.1362899195211948E-2</c:v>
                </c:pt>
                <c:pt idx="1999">
                  <c:v>2.1354554240190504E-2</c:v>
                </c:pt>
                <c:pt idx="2000">
                  <c:v>2.1346224394546143E-2</c:v>
                </c:pt>
                <c:pt idx="2001">
                  <c:v>2.1337909657954679E-2</c:v>
                </c:pt>
                <c:pt idx="2002">
                  <c:v>2.1329610030659252E-2</c:v>
                </c:pt>
                <c:pt idx="2003">
                  <c:v>2.1321325512578815E-2</c:v>
                </c:pt>
                <c:pt idx="2004">
                  <c:v>2.1313056103551276E-2</c:v>
                </c:pt>
                <c:pt idx="2005">
                  <c:v>2.1304801803900819E-2</c:v>
                </c:pt>
                <c:pt idx="2006">
                  <c:v>2.129656261330326E-2</c:v>
                </c:pt>
                <c:pt idx="2007">
                  <c:v>2.1288338532082784E-2</c:v>
                </c:pt>
                <c:pt idx="2008">
                  <c:v>2.1280129559915206E-2</c:v>
                </c:pt>
                <c:pt idx="2009">
                  <c:v>2.1271935696962618E-2</c:v>
                </c:pt>
                <c:pt idx="2010">
                  <c:v>2.1263756943225021E-2</c:v>
                </c:pt>
                <c:pt idx="2011">
                  <c:v>2.1255593298702413E-2</c:v>
                </c:pt>
                <c:pt idx="2012">
                  <c:v>2.124744476331375E-2</c:v>
                </c:pt>
                <c:pt idx="2013">
                  <c:v>2.1239311337140077E-2</c:v>
                </c:pt>
                <c:pt idx="2014">
                  <c:v>2.1231193020181394E-2</c:v>
                </c:pt>
                <c:pt idx="2015">
                  <c:v>2.1223089812356655E-2</c:v>
                </c:pt>
                <c:pt idx="2016">
                  <c:v>2.1215001713827952E-2</c:v>
                </c:pt>
                <c:pt idx="2017">
                  <c:v>2.1206928724352148E-2</c:v>
                </c:pt>
                <c:pt idx="2018">
                  <c:v>2.1198870844172379E-2</c:v>
                </c:pt>
                <c:pt idx="2019">
                  <c:v>2.1190828073045509E-2</c:v>
                </c:pt>
                <c:pt idx="2020">
                  <c:v>2.1182800411214675E-2</c:v>
                </c:pt>
                <c:pt idx="2021">
                  <c:v>2.1174787858598831E-2</c:v>
                </c:pt>
                <c:pt idx="2022">
                  <c:v>2.1166790415035885E-2</c:v>
                </c:pt>
                <c:pt idx="2023">
                  <c:v>2.1158808080768976E-2</c:v>
                </c:pt>
                <c:pt idx="2024">
                  <c:v>2.1150840855636011E-2</c:v>
                </c:pt>
                <c:pt idx="2025">
                  <c:v>2.1142888739718035E-2</c:v>
                </c:pt>
                <c:pt idx="2026">
                  <c:v>2.1134951732934004E-2</c:v>
                </c:pt>
                <c:pt idx="2027">
                  <c:v>2.1127029835283917E-2</c:v>
                </c:pt>
                <c:pt idx="2028">
                  <c:v>2.1119123046929866E-2</c:v>
                </c:pt>
                <c:pt idx="2029">
                  <c:v>2.1111231367628713E-2</c:v>
                </c:pt>
                <c:pt idx="2030">
                  <c:v>2.1103354797623597E-2</c:v>
                </c:pt>
                <c:pt idx="2031">
                  <c:v>2.1095493336671378E-2</c:v>
                </c:pt>
                <c:pt idx="2032">
                  <c:v>2.108764698493415E-2</c:v>
                </c:pt>
                <c:pt idx="2033">
                  <c:v>2.1079815742330865E-2</c:v>
                </c:pt>
                <c:pt idx="2034">
                  <c:v>2.1071999609023617E-2</c:v>
                </c:pt>
                <c:pt idx="2035">
                  <c:v>2.1064198584769267E-2</c:v>
                </c:pt>
                <c:pt idx="2036">
                  <c:v>2.1056412669810953E-2</c:v>
                </c:pt>
                <c:pt idx="2037">
                  <c:v>2.1048641863905537E-2</c:v>
                </c:pt>
                <c:pt idx="2038">
                  <c:v>2.1040886167215112E-2</c:v>
                </c:pt>
                <c:pt idx="2039">
                  <c:v>2.103314557965863E-2</c:v>
                </c:pt>
                <c:pt idx="2040">
                  <c:v>2.1025420101155046E-2</c:v>
                </c:pt>
                <c:pt idx="2041">
                  <c:v>2.1017709732028544E-2</c:v>
                </c:pt>
                <c:pt idx="2042">
                  <c:v>2.1010014471954941E-2</c:v>
                </c:pt>
                <c:pt idx="2043">
                  <c:v>2.1002334321096328E-2</c:v>
                </c:pt>
                <c:pt idx="2044">
                  <c:v>2.0994669279371658E-2</c:v>
                </c:pt>
                <c:pt idx="2045">
                  <c:v>2.0987019346780933E-2</c:v>
                </c:pt>
                <c:pt idx="2046">
                  <c:v>2.0979384523324152E-2</c:v>
                </c:pt>
                <c:pt idx="2047">
                  <c:v>2.0971764809082361E-2</c:v>
                </c:pt>
                <c:pt idx="2048">
                  <c:v>2.0964160203974513E-2</c:v>
                </c:pt>
                <c:pt idx="2049">
                  <c:v>2.0955487727721822E-2</c:v>
                </c:pt>
                <c:pt idx="2050">
                  <c:v>2.0947915499468506E-2</c:v>
                </c:pt>
                <c:pt idx="2051">
                  <c:v>2.0940358380187041E-2</c:v>
                </c:pt>
                <c:pt idx="2052">
                  <c:v>2.0932816370201612E-2</c:v>
                </c:pt>
                <c:pt idx="2053">
                  <c:v>2.0925289469269082E-2</c:v>
                </c:pt>
                <c:pt idx="2054">
                  <c:v>2.0917777677551541E-2</c:v>
                </c:pt>
                <c:pt idx="2055">
                  <c:v>2.0910280994967945E-2</c:v>
                </c:pt>
                <c:pt idx="2056">
                  <c:v>2.0902799421599338E-2</c:v>
                </c:pt>
                <c:pt idx="2057">
                  <c:v>2.089533295728363E-2</c:v>
                </c:pt>
                <c:pt idx="2058">
                  <c:v>2.0887881602101865E-2</c:v>
                </c:pt>
                <c:pt idx="2059">
                  <c:v>2.0880445356216137E-2</c:v>
                </c:pt>
                <c:pt idx="2060">
                  <c:v>2.0873024219383307E-2</c:v>
                </c:pt>
                <c:pt idx="2061">
                  <c:v>2.0865618191684421E-2</c:v>
                </c:pt>
                <c:pt idx="2062">
                  <c:v>2.0858227273038432E-2</c:v>
                </c:pt>
                <c:pt idx="2063">
                  <c:v>2.0850851463607434E-2</c:v>
                </c:pt>
                <c:pt idx="2064">
                  <c:v>2.084377099993695E-2</c:v>
                </c:pt>
                <c:pt idx="2065">
                  <c:v>2.0836145172228315E-2</c:v>
                </c:pt>
                <c:pt idx="2066">
                  <c:v>2.0828814690280195E-2</c:v>
                </c:pt>
                <c:pt idx="2067">
                  <c:v>2.0821499317466019E-2</c:v>
                </c:pt>
                <c:pt idx="2068">
                  <c:v>2.0814199053704741E-2</c:v>
                </c:pt>
                <c:pt idx="2069">
                  <c:v>2.0806913899158452E-2</c:v>
                </c:pt>
                <c:pt idx="2070">
                  <c:v>2.0799643853665062E-2</c:v>
                </c:pt>
                <c:pt idx="2071">
                  <c:v>2.0792388917386662E-2</c:v>
                </c:pt>
                <c:pt idx="2072">
                  <c:v>2.0785149090242205E-2</c:v>
                </c:pt>
                <c:pt idx="2073">
                  <c:v>2.0777924372150647E-2</c:v>
                </c:pt>
                <c:pt idx="2074">
                  <c:v>2.0770714763274079E-2</c:v>
                </c:pt>
                <c:pt idx="2075">
                  <c:v>2.07635202636125E-2</c:v>
                </c:pt>
                <c:pt idx="2076">
                  <c:v>2.0756340872922774E-2</c:v>
                </c:pt>
                <c:pt idx="2077">
                  <c:v>2.0749176591366991E-2</c:v>
                </c:pt>
                <c:pt idx="2078">
                  <c:v>2.0742027419107245E-2</c:v>
                </c:pt>
                <c:pt idx="2079">
                  <c:v>2.0734893355900397E-2</c:v>
                </c:pt>
                <c:pt idx="2080">
                  <c:v>2.07277744016654E-2</c:v>
                </c:pt>
                <c:pt idx="2081">
                  <c:v>2.0720670556645393E-2</c:v>
                </c:pt>
                <c:pt idx="2082">
                  <c:v>2.0713581820840377E-2</c:v>
                </c:pt>
                <c:pt idx="2083">
                  <c:v>2.0706508194088258E-2</c:v>
                </c:pt>
                <c:pt idx="2084">
                  <c:v>2.0699449676389037E-2</c:v>
                </c:pt>
                <c:pt idx="2085">
                  <c:v>2.0692406267904806E-2</c:v>
                </c:pt>
                <c:pt idx="2086">
                  <c:v>2.0685377968635565E-2</c:v>
                </c:pt>
                <c:pt idx="2087">
                  <c:v>2.0678364778338176E-2</c:v>
                </c:pt>
                <c:pt idx="2088">
                  <c:v>2.0671366697174731E-2</c:v>
                </c:pt>
                <c:pt idx="2089">
                  <c:v>2.0664383725226276E-2</c:v>
                </c:pt>
                <c:pt idx="2090">
                  <c:v>2.0657415862330719E-2</c:v>
                </c:pt>
                <c:pt idx="2091">
                  <c:v>2.065046310848806E-2</c:v>
                </c:pt>
                <c:pt idx="2092">
                  <c:v>2.0643525463779344E-2</c:v>
                </c:pt>
                <c:pt idx="2093">
                  <c:v>2.0636602928285619E-2</c:v>
                </c:pt>
                <c:pt idx="2094">
                  <c:v>2.0629695501925838E-2</c:v>
                </c:pt>
                <c:pt idx="2095">
                  <c:v>2.0622803184537908E-2</c:v>
                </c:pt>
                <c:pt idx="2096">
                  <c:v>2.0615925976364968E-2</c:v>
                </c:pt>
                <c:pt idx="2097">
                  <c:v>2.0609063877325973E-2</c:v>
                </c:pt>
                <c:pt idx="2098">
                  <c:v>2.0602216887339875E-2</c:v>
                </c:pt>
                <c:pt idx="2099">
                  <c:v>2.0595385006406675E-2</c:v>
                </c:pt>
                <c:pt idx="2100">
                  <c:v>2.0588568234769511E-2</c:v>
                </c:pt>
                <c:pt idx="2101">
                  <c:v>2.0580986493681973E-2</c:v>
                </c:pt>
                <c:pt idx="2102">
                  <c:v>2.0574203492328046E-2</c:v>
                </c:pt>
                <c:pt idx="2103">
                  <c:v>2.0567435602053173E-2</c:v>
                </c:pt>
                <c:pt idx="2104">
                  <c:v>2.0560682822803326E-2</c:v>
                </c:pt>
                <c:pt idx="2105">
                  <c:v>2.055394515463253E-2</c:v>
                </c:pt>
                <c:pt idx="2106">
                  <c:v>2.0547222597513775E-2</c:v>
                </c:pt>
                <c:pt idx="2107">
                  <c:v>2.0540515151447062E-2</c:v>
                </c:pt>
                <c:pt idx="2108">
                  <c:v>2.0533822816432384E-2</c:v>
                </c:pt>
                <c:pt idx="2109">
                  <c:v>2.0527145592496764E-2</c:v>
                </c:pt>
                <c:pt idx="2110">
                  <c:v>2.0520483479559152E-2</c:v>
                </c:pt>
                <c:pt idx="2111">
                  <c:v>2.0513836477673578E-2</c:v>
                </c:pt>
                <c:pt idx="2112">
                  <c:v>2.0507204586840043E-2</c:v>
                </c:pt>
                <c:pt idx="2113">
                  <c:v>2.0500587807031533E-2</c:v>
                </c:pt>
                <c:pt idx="2114">
                  <c:v>2.0493986138248047E-2</c:v>
                </c:pt>
                <c:pt idx="2115">
                  <c:v>2.0483431762087223E-2</c:v>
                </c:pt>
                <c:pt idx="2116">
                  <c:v>2.0476867528067544E-2</c:v>
                </c:pt>
                <c:pt idx="2117">
                  <c:v>2.0470318403343901E-2</c:v>
                </c:pt>
                <c:pt idx="2118">
                  <c:v>2.0463784387754202E-2</c:v>
                </c:pt>
                <c:pt idx="2119">
                  <c:v>2.0457265481055309E-2</c:v>
                </c:pt>
                <c:pt idx="2120">
                  <c:v>2.0450761683571406E-2</c:v>
                </c:pt>
                <c:pt idx="2121">
                  <c:v>2.04442729951404E-2</c:v>
                </c:pt>
                <c:pt idx="2122">
                  <c:v>2.0437799415843338E-2</c:v>
                </c:pt>
                <c:pt idx="2123">
                  <c:v>2.0431340945599175E-2</c:v>
                </c:pt>
                <c:pt idx="2124">
                  <c:v>2.0424897584326862E-2</c:v>
                </c:pt>
                <c:pt idx="2125">
                  <c:v>2.0418469332350586E-2</c:v>
                </c:pt>
                <c:pt idx="2126">
                  <c:v>2.0412056189346162E-2</c:v>
                </c:pt>
                <c:pt idx="2127">
                  <c:v>2.0405658155394635E-2</c:v>
                </c:pt>
                <c:pt idx="2128">
                  <c:v>2.0399275230658098E-2</c:v>
                </c:pt>
                <c:pt idx="2129">
                  <c:v>2.0392907414974459E-2</c:v>
                </c:pt>
                <c:pt idx="2130">
                  <c:v>2.0386554708343718E-2</c:v>
                </c:pt>
                <c:pt idx="2131">
                  <c:v>2.0380217110765875E-2</c:v>
                </c:pt>
                <c:pt idx="2132">
                  <c:v>2.0373894622321975E-2</c:v>
                </c:pt>
                <c:pt idx="2133">
                  <c:v>2.036758724301202E-2</c:v>
                </c:pt>
                <c:pt idx="2134">
                  <c:v>2.0361294972592869E-2</c:v>
                </c:pt>
                <c:pt idx="2135">
                  <c:v>2.0355017811388709E-2</c:v>
                </c:pt>
                <c:pt idx="2136">
                  <c:v>2.0348755759318493E-2</c:v>
                </c:pt>
                <c:pt idx="2137">
                  <c:v>2.0342508816220128E-2</c:v>
                </c:pt>
                <c:pt idx="2138">
                  <c:v>2.0336276982255708E-2</c:v>
                </c:pt>
                <c:pt idx="2139">
                  <c:v>2.0330060257263138E-2</c:v>
                </c:pt>
                <c:pt idx="2140">
                  <c:v>2.0323858641566606E-2</c:v>
                </c:pt>
                <c:pt idx="2141">
                  <c:v>2.0317672134760878E-2</c:v>
                </c:pt>
                <c:pt idx="2142">
                  <c:v>2.0311500737089094E-2</c:v>
                </c:pt>
                <c:pt idx="2143">
                  <c:v>2.0305344448551255E-2</c:v>
                </c:pt>
                <c:pt idx="2144">
                  <c:v>2.0299203268985266E-2</c:v>
                </c:pt>
                <c:pt idx="2145">
                  <c:v>2.0293077198472176E-2</c:v>
                </c:pt>
                <c:pt idx="2146">
                  <c:v>2.0286966237174076E-2</c:v>
                </c:pt>
                <c:pt idx="2147">
                  <c:v>2.0280870384847827E-2</c:v>
                </c:pt>
                <c:pt idx="2148">
                  <c:v>2.0274789641655522E-2</c:v>
                </c:pt>
                <c:pt idx="2149">
                  <c:v>2.0268724007435068E-2</c:v>
                </c:pt>
                <c:pt idx="2150">
                  <c:v>2.0262673482348559E-2</c:v>
                </c:pt>
                <c:pt idx="2151">
                  <c:v>2.0256638066395993E-2</c:v>
                </c:pt>
                <c:pt idx="2152">
                  <c:v>2.0250617759415279E-2</c:v>
                </c:pt>
                <c:pt idx="2153">
                  <c:v>2.0244612561406417E-2</c:v>
                </c:pt>
                <c:pt idx="2154">
                  <c:v>2.023862247269359E-2</c:v>
                </c:pt>
                <c:pt idx="2155">
                  <c:v>2.0232647492952616E-2</c:v>
                </c:pt>
                <c:pt idx="2156">
                  <c:v>2.0226687622183492E-2</c:v>
                </c:pt>
                <c:pt idx="2157">
                  <c:v>2.0220742860548313E-2</c:v>
                </c:pt>
                <c:pt idx="2158">
                  <c:v>2.0214813208047078E-2</c:v>
                </c:pt>
                <c:pt idx="2159">
                  <c:v>2.020889866459874E-2</c:v>
                </c:pt>
                <c:pt idx="2160">
                  <c:v>2.0202999230041208E-2</c:v>
                </c:pt>
                <c:pt idx="2161">
                  <c:v>2.0197114904698665E-2</c:v>
                </c:pt>
                <c:pt idx="2162">
                  <c:v>2.0191245688409021E-2</c:v>
                </c:pt>
                <c:pt idx="2163">
                  <c:v>2.0185391581091228E-2</c:v>
                </c:pt>
                <c:pt idx="2164">
                  <c:v>2.0179552582988425E-2</c:v>
                </c:pt>
                <c:pt idx="2165">
                  <c:v>2.0173728693857473E-2</c:v>
                </c:pt>
                <c:pt idx="2166">
                  <c:v>2.016791991377942E-2</c:v>
                </c:pt>
                <c:pt idx="2167">
                  <c:v>2.0162126242673217E-2</c:v>
                </c:pt>
                <c:pt idx="2168">
                  <c:v>2.0156347680782005E-2</c:v>
                </c:pt>
                <c:pt idx="2169">
                  <c:v>2.0150584227781598E-2</c:v>
                </c:pt>
                <c:pt idx="2170">
                  <c:v>2.0144835883996182E-2</c:v>
                </c:pt>
                <c:pt idx="2171">
                  <c:v>2.0139102649182616E-2</c:v>
                </c:pt>
                <c:pt idx="2172">
                  <c:v>2.0133384523421949E-2</c:v>
                </c:pt>
                <c:pt idx="2173">
                  <c:v>2.0127681506795225E-2</c:v>
                </c:pt>
                <c:pt idx="2174">
                  <c:v>2.0121993599059307E-2</c:v>
                </c:pt>
                <c:pt idx="2175">
                  <c:v>2.0116320800457332E-2</c:v>
                </c:pt>
                <c:pt idx="2176">
                  <c:v>2.0110663110989302E-2</c:v>
                </c:pt>
                <c:pt idx="2177">
                  <c:v>2.0105020530493123E-2</c:v>
                </c:pt>
                <c:pt idx="2178">
                  <c:v>2.0099393059049842E-2</c:v>
                </c:pt>
                <c:pt idx="2179">
                  <c:v>2.0093780696659458E-2</c:v>
                </c:pt>
                <c:pt idx="2180">
                  <c:v>2.0088183443240926E-2</c:v>
                </c:pt>
                <c:pt idx="2181">
                  <c:v>2.0082601299037384E-2</c:v>
                </c:pt>
                <c:pt idx="2182">
                  <c:v>2.0077034263724647E-2</c:v>
                </c:pt>
                <c:pt idx="2183">
                  <c:v>2.0071482337545854E-2</c:v>
                </c:pt>
                <c:pt idx="2184">
                  <c:v>2.0065945520419959E-2</c:v>
                </c:pt>
                <c:pt idx="2185">
                  <c:v>2.0060423812184869E-2</c:v>
                </c:pt>
                <c:pt idx="2186">
                  <c:v>2.0054917213083723E-2</c:v>
                </c:pt>
                <c:pt idx="2187">
                  <c:v>2.0049425723197567E-2</c:v>
                </c:pt>
                <c:pt idx="2188">
                  <c:v>2.0043949342202216E-2</c:v>
                </c:pt>
                <c:pt idx="2189">
                  <c:v>2.0038488070178717E-2</c:v>
                </c:pt>
                <c:pt idx="2190">
                  <c:v>2.0033041907370208E-2</c:v>
                </c:pt>
                <c:pt idx="2191">
                  <c:v>2.0027610853533551E-2</c:v>
                </c:pt>
                <c:pt idx="2192">
                  <c:v>2.0022194908587698E-2</c:v>
                </c:pt>
                <c:pt idx="2193">
                  <c:v>2.0016794072856836E-2</c:v>
                </c:pt>
                <c:pt idx="2194">
                  <c:v>2.0011408346097825E-2</c:v>
                </c:pt>
                <c:pt idx="2195">
                  <c:v>2.0006037728391712E-2</c:v>
                </c:pt>
                <c:pt idx="2196">
                  <c:v>2.0000682219738497E-2</c:v>
                </c:pt>
                <c:pt idx="2197">
                  <c:v>1.9995341820138179E-2</c:v>
                </c:pt>
                <c:pt idx="2198">
                  <c:v>1.9990016529509713E-2</c:v>
                </c:pt>
                <c:pt idx="2199">
                  <c:v>1.9984706347934145E-2</c:v>
                </c:pt>
                <c:pt idx="2200">
                  <c:v>1.9979411275330428E-2</c:v>
                </c:pt>
                <c:pt idx="2201">
                  <c:v>1.9974131311941701E-2</c:v>
                </c:pt>
                <c:pt idx="2202">
                  <c:v>1.9968866457443779E-2</c:v>
                </c:pt>
                <c:pt idx="2203">
                  <c:v>1.9963616711917709E-2</c:v>
                </c:pt>
                <c:pt idx="2204">
                  <c:v>1.9958382075606629E-2</c:v>
                </c:pt>
                <c:pt idx="2205">
                  <c:v>1.9952418134855376E-2</c:v>
                </c:pt>
                <c:pt idx="2206">
                  <c:v>1.9947215874912549E-2</c:v>
                </c:pt>
                <c:pt idx="2207">
                  <c:v>1.9942028724103666E-2</c:v>
                </c:pt>
                <c:pt idx="2208">
                  <c:v>1.9936856682185589E-2</c:v>
                </c:pt>
                <c:pt idx="2209">
                  <c:v>1.9931699749401455E-2</c:v>
                </c:pt>
                <c:pt idx="2210">
                  <c:v>1.9926557925589172E-2</c:v>
                </c:pt>
                <c:pt idx="2211">
                  <c:v>1.9921431210910834E-2</c:v>
                </c:pt>
                <c:pt idx="2212">
                  <c:v>1.9916319605042254E-2</c:v>
                </c:pt>
                <c:pt idx="2213">
                  <c:v>1.9911223108388665E-2</c:v>
                </c:pt>
                <c:pt idx="2214">
                  <c:v>1.9906141720706927E-2</c:v>
                </c:pt>
                <c:pt idx="2215">
                  <c:v>1.990107544199704E-2</c:v>
                </c:pt>
                <c:pt idx="2216">
                  <c:v>1.9896024272421098E-2</c:v>
                </c:pt>
                <c:pt idx="2217">
                  <c:v>1.9890988211817007E-2</c:v>
                </c:pt>
                <c:pt idx="2218">
                  <c:v>1.9885967260184767E-2</c:v>
                </c:pt>
                <c:pt idx="2219">
                  <c:v>1.9880961417605425E-2</c:v>
                </c:pt>
                <c:pt idx="2220">
                  <c:v>1.9875970684078981E-2</c:v>
                </c:pt>
                <c:pt idx="2221">
                  <c:v>1.9870995059524388E-2</c:v>
                </c:pt>
                <c:pt idx="2222">
                  <c:v>1.9866034544022693E-2</c:v>
                </c:pt>
                <c:pt idx="2223">
                  <c:v>1.9861089137492849E-2</c:v>
                </c:pt>
                <c:pt idx="2224">
                  <c:v>1.9856158840096949E-2</c:v>
                </c:pt>
                <c:pt idx="2225">
                  <c:v>1.9851243651672901E-2</c:v>
                </c:pt>
                <c:pt idx="2226">
                  <c:v>1.9846343572139657E-2</c:v>
                </c:pt>
                <c:pt idx="2227">
                  <c:v>1.9841458601740358E-2</c:v>
                </c:pt>
                <c:pt idx="2228">
                  <c:v>1.9836588740393957E-2</c:v>
                </c:pt>
                <c:pt idx="2229">
                  <c:v>1.9831733988019407E-2</c:v>
                </c:pt>
                <c:pt idx="2230">
                  <c:v>1.9826894344616708E-2</c:v>
                </c:pt>
                <c:pt idx="2231">
                  <c:v>1.9822069810266907E-2</c:v>
                </c:pt>
                <c:pt idx="2232">
                  <c:v>1.9817260384970004E-2</c:v>
                </c:pt>
                <c:pt idx="2233">
                  <c:v>1.9812466068563905E-2</c:v>
                </c:pt>
                <c:pt idx="2234">
                  <c:v>1.9807686861291751E-2</c:v>
                </c:pt>
                <c:pt idx="2235">
                  <c:v>1.9802922763072495E-2</c:v>
                </c:pt>
                <c:pt idx="2236">
                  <c:v>1.9798173773744043E-2</c:v>
                </c:pt>
                <c:pt idx="2237">
                  <c:v>1.9793439893387443E-2</c:v>
                </c:pt>
                <c:pt idx="2238">
                  <c:v>1.9788721122164787E-2</c:v>
                </c:pt>
                <c:pt idx="2239">
                  <c:v>1.9784017459995029E-2</c:v>
                </c:pt>
                <c:pt idx="2240">
                  <c:v>1.977932890663503E-2</c:v>
                </c:pt>
                <c:pt idx="2241">
                  <c:v>1.9774655462327928E-2</c:v>
                </c:pt>
                <c:pt idx="2242">
                  <c:v>1.976999712715477E-2</c:v>
                </c:pt>
                <c:pt idx="2243">
                  <c:v>1.976535390103451E-2</c:v>
                </c:pt>
                <c:pt idx="2244">
                  <c:v>1.9760725783724009E-2</c:v>
                </c:pt>
                <c:pt idx="2245">
                  <c:v>1.9756112775547452E-2</c:v>
                </c:pt>
                <c:pt idx="2246">
                  <c:v>1.9751514876342746E-2</c:v>
                </c:pt>
                <c:pt idx="2247">
                  <c:v>1.9746932086190938E-2</c:v>
                </c:pt>
                <c:pt idx="2248">
                  <c:v>1.9742364404929935E-2</c:v>
                </c:pt>
                <c:pt idx="2249">
                  <c:v>1.9737811832802876E-2</c:v>
                </c:pt>
                <c:pt idx="2250">
                  <c:v>1.9733274369566622E-2</c:v>
                </c:pt>
                <c:pt idx="2251">
                  <c:v>1.9728752015464313E-2</c:v>
                </c:pt>
                <c:pt idx="2252">
                  <c:v>1.9724244770171762E-2</c:v>
                </c:pt>
                <c:pt idx="2253">
                  <c:v>1.9719752634094201E-2</c:v>
                </c:pt>
                <c:pt idx="2254">
                  <c:v>1.9715275606988492E-2</c:v>
                </c:pt>
                <c:pt idx="2255">
                  <c:v>1.9710813688692541E-2</c:v>
                </c:pt>
                <c:pt idx="2256">
                  <c:v>1.9706366879530535E-2</c:v>
                </c:pt>
                <c:pt idx="2257">
                  <c:v>1.9701935179421426E-2</c:v>
                </c:pt>
                <c:pt idx="2258">
                  <c:v>1.9697518588203122E-2</c:v>
                </c:pt>
                <c:pt idx="2259">
                  <c:v>1.969311710595667E-2</c:v>
                </c:pt>
                <c:pt idx="2260">
                  <c:v>1.9688730732844162E-2</c:v>
                </c:pt>
                <c:pt idx="2261">
                  <c:v>1.9684359468703505E-2</c:v>
                </c:pt>
                <c:pt idx="2262">
                  <c:v>1.9680003313453653E-2</c:v>
                </c:pt>
                <c:pt idx="2263">
                  <c:v>1.9675662267175653E-2</c:v>
                </c:pt>
                <c:pt idx="2264">
                  <c:v>1.9671336330031597E-2</c:v>
                </c:pt>
                <c:pt idx="2265">
                  <c:v>1.9667025501859392E-2</c:v>
                </c:pt>
                <c:pt idx="2266">
                  <c:v>1.9662729782659039E-2</c:v>
                </c:pt>
                <c:pt idx="2267">
                  <c:v>1.9658449172511583E-2</c:v>
                </c:pt>
                <c:pt idx="2268">
                  <c:v>1.9654183671254932E-2</c:v>
                </c:pt>
                <c:pt idx="2269">
                  <c:v>1.9649933279051179E-2</c:v>
                </c:pt>
                <c:pt idx="2270">
                  <c:v>1.9645697995738232E-2</c:v>
                </c:pt>
                <c:pt idx="2271">
                  <c:v>1.9641477821640274E-2</c:v>
                </c:pt>
                <c:pt idx="2272">
                  <c:v>1.9637272756352075E-2</c:v>
                </c:pt>
                <c:pt idx="2273">
                  <c:v>1.9633082800035728E-2</c:v>
                </c:pt>
                <c:pt idx="2274">
                  <c:v>1.9628907952853325E-2</c:v>
                </c:pt>
                <c:pt idx="2275">
                  <c:v>1.9624748214642773E-2</c:v>
                </c:pt>
                <c:pt idx="2276">
                  <c:v>1.9620603585323027E-2</c:v>
                </c:pt>
                <c:pt idx="2277">
                  <c:v>1.9616474064894085E-2</c:v>
                </c:pt>
                <c:pt idx="2278">
                  <c:v>1.9612359653680134E-2</c:v>
                </c:pt>
                <c:pt idx="2279">
                  <c:v>1.9608260351356988E-2</c:v>
                </c:pt>
                <c:pt idx="2280">
                  <c:v>1.9604176158005693E-2</c:v>
                </c:pt>
                <c:pt idx="2281">
                  <c:v>1.9600107073707296E-2</c:v>
                </c:pt>
                <c:pt idx="2282">
                  <c:v>1.959605309838075E-2</c:v>
                </c:pt>
                <c:pt idx="2283">
                  <c:v>1.9592014232026056E-2</c:v>
                </c:pt>
                <c:pt idx="2284">
                  <c:v>1.9587990474562167E-2</c:v>
                </c:pt>
                <c:pt idx="2285">
                  <c:v>1.9583981826232222E-2</c:v>
                </c:pt>
                <c:pt idx="2286">
                  <c:v>1.9579988286793082E-2</c:v>
                </c:pt>
                <c:pt idx="2287">
                  <c:v>1.9576009856325793E-2</c:v>
                </c:pt>
                <c:pt idx="2288">
                  <c:v>1.9572046534830356E-2</c:v>
                </c:pt>
                <c:pt idx="2289">
                  <c:v>1.9568098322468863E-2</c:v>
                </c:pt>
                <c:pt idx="2290">
                  <c:v>1.9564165218998175E-2</c:v>
                </c:pt>
                <c:pt idx="2291">
                  <c:v>1.9560247224418292E-2</c:v>
                </c:pt>
                <c:pt idx="2292">
                  <c:v>1.9556344338891307E-2</c:v>
                </c:pt>
                <c:pt idx="2293">
                  <c:v>1.955245656241722E-2</c:v>
                </c:pt>
                <c:pt idx="2294">
                  <c:v>1.9548583894914984E-2</c:v>
                </c:pt>
                <c:pt idx="2295">
                  <c:v>1.9544726336222507E-2</c:v>
                </c:pt>
                <c:pt idx="2296">
                  <c:v>1.9540883886663973E-2</c:v>
                </c:pt>
                <c:pt idx="2297">
                  <c:v>1.9537056546077292E-2</c:v>
                </c:pt>
                <c:pt idx="2298">
                  <c:v>1.9533244314462461E-2</c:v>
                </c:pt>
                <c:pt idx="2299">
                  <c:v>1.9529447191738436E-2</c:v>
                </c:pt>
                <c:pt idx="2300">
                  <c:v>1.9525665178148355E-2</c:v>
                </c:pt>
                <c:pt idx="2301">
                  <c:v>1.9521898273449079E-2</c:v>
                </c:pt>
                <c:pt idx="2302">
                  <c:v>1.9518146477640608E-2</c:v>
                </c:pt>
                <c:pt idx="2303">
                  <c:v>1.9514409790885034E-2</c:v>
                </c:pt>
                <c:pt idx="2304">
                  <c:v>1.9510688213182359E-2</c:v>
                </c:pt>
                <c:pt idx="2305">
                  <c:v>1.9506981744370488E-2</c:v>
                </c:pt>
                <c:pt idx="2306">
                  <c:v>1.9503290384530469E-2</c:v>
                </c:pt>
                <c:pt idx="2307">
                  <c:v>1.9499614133743348E-2</c:v>
                </c:pt>
                <c:pt idx="2308">
                  <c:v>1.9495952991847032E-2</c:v>
                </c:pt>
                <c:pt idx="2309">
                  <c:v>1.9492306958841521E-2</c:v>
                </c:pt>
                <c:pt idx="2310">
                  <c:v>1.9488676034969954E-2</c:v>
                </c:pt>
                <c:pt idx="2311">
                  <c:v>1.9485060219989192E-2</c:v>
                </c:pt>
                <c:pt idx="2312">
                  <c:v>1.9481459514061328E-2</c:v>
                </c:pt>
                <c:pt idx="2313">
                  <c:v>1.9477873917024269E-2</c:v>
                </c:pt>
                <c:pt idx="2314">
                  <c:v>1.9474303429040107E-2</c:v>
                </c:pt>
                <c:pt idx="2315">
                  <c:v>1.9470748049946751E-2</c:v>
                </c:pt>
                <c:pt idx="2316">
                  <c:v>1.9467207779825246E-2</c:v>
                </c:pt>
                <c:pt idx="2317">
                  <c:v>1.9463682618675593E-2</c:v>
                </c:pt>
                <c:pt idx="2318">
                  <c:v>1.9460172566578837E-2</c:v>
                </c:pt>
                <c:pt idx="2319">
                  <c:v>1.9456677623372887E-2</c:v>
                </c:pt>
                <c:pt idx="2320">
                  <c:v>1.9453197789138787E-2</c:v>
                </c:pt>
                <c:pt idx="2321">
                  <c:v>1.944973306387654E-2</c:v>
                </c:pt>
                <c:pt idx="2322">
                  <c:v>1.944628344766719E-2</c:v>
                </c:pt>
                <c:pt idx="2323">
                  <c:v>1.9442848940267599E-2</c:v>
                </c:pt>
                <c:pt idx="2324">
                  <c:v>1.9439429541920905E-2</c:v>
                </c:pt>
                <c:pt idx="2325">
                  <c:v>1.9436025252546063E-2</c:v>
                </c:pt>
                <c:pt idx="2326">
                  <c:v>1.9432636072143072E-2</c:v>
                </c:pt>
                <c:pt idx="2327">
                  <c:v>1.9429262000630887E-2</c:v>
                </c:pt>
                <c:pt idx="2328">
                  <c:v>1.9425903038171599E-2</c:v>
                </c:pt>
                <c:pt idx="2329">
                  <c:v>1.9422559184765209E-2</c:v>
                </c:pt>
                <c:pt idx="2330">
                  <c:v>1.9419230440168578E-2</c:v>
                </c:pt>
                <c:pt idx="2331">
                  <c:v>1.9415916804543798E-2</c:v>
                </c:pt>
                <c:pt idx="2332">
                  <c:v>1.941261827789087E-2</c:v>
                </c:pt>
                <c:pt idx="2333">
                  <c:v>1.9409334860290839E-2</c:v>
                </c:pt>
                <c:pt idx="2334">
                  <c:v>1.9406066551581613E-2</c:v>
                </c:pt>
                <c:pt idx="2335">
                  <c:v>1.9402813351763193E-2</c:v>
                </c:pt>
                <c:pt idx="2336">
                  <c:v>1.939957526099767E-2</c:v>
                </c:pt>
                <c:pt idx="2337">
                  <c:v>1.9396352279203999E-2</c:v>
                </c:pt>
                <c:pt idx="2338">
                  <c:v>1.9393144406301133E-2</c:v>
                </c:pt>
                <c:pt idx="2339">
                  <c:v>1.9389951642370118E-2</c:v>
                </c:pt>
                <c:pt idx="2340">
                  <c:v>1.9386773987573047E-2</c:v>
                </c:pt>
                <c:pt idx="2341">
                  <c:v>1.9383611441585735E-2</c:v>
                </c:pt>
                <c:pt idx="2342">
                  <c:v>1.9380464004570275E-2</c:v>
                </c:pt>
                <c:pt idx="2343">
                  <c:v>1.9377331676526666E-2</c:v>
                </c:pt>
                <c:pt idx="2344">
                  <c:v>1.9374214457373862E-2</c:v>
                </c:pt>
                <c:pt idx="2345">
                  <c:v>1.9371112347273955E-2</c:v>
                </c:pt>
                <c:pt idx="2346">
                  <c:v>1.9368025346064854E-2</c:v>
                </c:pt>
                <c:pt idx="2347">
                  <c:v>1.9364953453908651E-2</c:v>
                </c:pt>
                <c:pt idx="2348">
                  <c:v>1.9361896670643253E-2</c:v>
                </c:pt>
                <c:pt idx="2349">
                  <c:v>1.935885499626866E-2</c:v>
                </c:pt>
                <c:pt idx="2350">
                  <c:v>1.9355828430865918E-2</c:v>
                </c:pt>
                <c:pt idx="2351">
                  <c:v>1.935281697459712E-2</c:v>
                </c:pt>
                <c:pt idx="2352">
                  <c:v>1.9349820627138081E-2</c:v>
                </c:pt>
                <c:pt idx="2353">
                  <c:v>1.9346839388650894E-2</c:v>
                </c:pt>
                <c:pt idx="2354">
                  <c:v>1.9343873259135558E-2</c:v>
                </c:pt>
                <c:pt idx="2355">
                  <c:v>1.9340922238592073E-2</c:v>
                </c:pt>
                <c:pt idx="2356">
                  <c:v>1.9337986326939394E-2</c:v>
                </c:pt>
                <c:pt idx="2357">
                  <c:v>1.9335065524177519E-2</c:v>
                </c:pt>
                <c:pt idx="2358">
                  <c:v>1.9332159830630635E-2</c:v>
                </c:pt>
                <c:pt idx="2359">
                  <c:v>1.9329269245812464E-2</c:v>
                </c:pt>
                <c:pt idx="2360">
                  <c:v>1.9326393769966144E-2</c:v>
                </c:pt>
                <c:pt idx="2361">
                  <c:v>1.9323335159188163E-2</c:v>
                </c:pt>
                <c:pt idx="2362">
                  <c:v>1.9320496075985554E-2</c:v>
                </c:pt>
                <c:pt idx="2363">
                  <c:v>1.9317672103429755E-2</c:v>
                </c:pt>
                <c:pt idx="2364">
                  <c:v>1.9314863241412704E-2</c:v>
                </c:pt>
                <c:pt idx="2365">
                  <c:v>1.9312069490015443E-2</c:v>
                </c:pt>
                <c:pt idx="2366">
                  <c:v>1.9309290849237975E-2</c:v>
                </c:pt>
                <c:pt idx="2367">
                  <c:v>1.9306527319026271E-2</c:v>
                </c:pt>
                <c:pt idx="2368">
                  <c:v>1.9303778899407341E-2</c:v>
                </c:pt>
                <c:pt idx="2369">
                  <c:v>1.9301045590354175E-2</c:v>
                </c:pt>
                <c:pt idx="2370">
                  <c:v>1.9298327391866769E-2</c:v>
                </c:pt>
                <c:pt idx="2371">
                  <c:v>1.9295624304053186E-2</c:v>
                </c:pt>
                <c:pt idx="2372">
                  <c:v>1.9292936326778348E-2</c:v>
                </c:pt>
                <c:pt idx="2373">
                  <c:v>1.9290263460096289E-2</c:v>
                </c:pt>
                <c:pt idx="2374">
                  <c:v>1.9287605703979992E-2</c:v>
                </c:pt>
                <c:pt idx="2375">
                  <c:v>1.928281629689832E-2</c:v>
                </c:pt>
                <c:pt idx="2376">
                  <c:v>1.9280195514824738E-2</c:v>
                </c:pt>
                <c:pt idx="2377">
                  <c:v>1.9277589841723008E-2</c:v>
                </c:pt>
                <c:pt idx="2378">
                  <c:v>1.9274999277512084E-2</c:v>
                </c:pt>
                <c:pt idx="2379">
                  <c:v>1.927242382227301E-2</c:v>
                </c:pt>
                <c:pt idx="2380">
                  <c:v>1.9269863476005789E-2</c:v>
                </c:pt>
                <c:pt idx="2381">
                  <c:v>1.9267318238710418E-2</c:v>
                </c:pt>
                <c:pt idx="2382">
                  <c:v>1.9264788110224806E-2</c:v>
                </c:pt>
                <c:pt idx="2383">
                  <c:v>1.9262273090792092E-2</c:v>
                </c:pt>
                <c:pt idx="2384">
                  <c:v>1.9259773180412276E-2</c:v>
                </c:pt>
                <c:pt idx="2385">
                  <c:v>1.9257288378761173E-2</c:v>
                </c:pt>
                <c:pt idx="2386">
                  <c:v>1.9254818686162967E-2</c:v>
                </c:pt>
                <c:pt idx="2387">
                  <c:v>1.9252364102455566E-2</c:v>
                </c:pt>
                <c:pt idx="2388">
                  <c:v>1.9249924627720016E-2</c:v>
                </c:pt>
                <c:pt idx="2389">
                  <c:v>1.9247500261956318E-2</c:v>
                </c:pt>
                <c:pt idx="2390">
                  <c:v>1.9245091005002379E-2</c:v>
                </c:pt>
                <c:pt idx="2391">
                  <c:v>1.9242696857101338E-2</c:v>
                </c:pt>
                <c:pt idx="2392">
                  <c:v>1.9240317818172148E-2</c:v>
                </c:pt>
                <c:pt idx="2393">
                  <c:v>1.9237953888133763E-2</c:v>
                </c:pt>
                <c:pt idx="2394">
                  <c:v>1.923560506706723E-2</c:v>
                </c:pt>
                <c:pt idx="2395">
                  <c:v>1.9233271354891501E-2</c:v>
                </c:pt>
                <c:pt idx="2396">
                  <c:v>1.9230952751768671E-2</c:v>
                </c:pt>
                <c:pt idx="2397">
                  <c:v>1.9228649257455599E-2</c:v>
                </c:pt>
                <c:pt idx="2398">
                  <c:v>1.9226360872114379E-2</c:v>
                </c:pt>
                <c:pt idx="2399">
                  <c:v>1.9224087595826056E-2</c:v>
                </c:pt>
                <c:pt idx="2400">
                  <c:v>1.9221829428347492E-2</c:v>
                </c:pt>
                <c:pt idx="2401">
                  <c:v>1.9219586369759734E-2</c:v>
                </c:pt>
                <c:pt idx="2402">
                  <c:v>1.9217358420305919E-2</c:v>
                </c:pt>
                <c:pt idx="2403">
                  <c:v>1.9215145579661863E-2</c:v>
                </c:pt>
                <c:pt idx="2404">
                  <c:v>1.9212947847989659E-2</c:v>
                </c:pt>
                <c:pt idx="2405">
                  <c:v>1.9210765225208259E-2</c:v>
                </c:pt>
                <c:pt idx="2406">
                  <c:v>1.9208597711479758E-2</c:v>
                </c:pt>
                <c:pt idx="2407">
                  <c:v>1.9206445306642062E-2</c:v>
                </c:pt>
                <c:pt idx="2408">
                  <c:v>1.9204308010614124E-2</c:v>
                </c:pt>
                <c:pt idx="2409">
                  <c:v>1.9202185823639084E-2</c:v>
                </c:pt>
                <c:pt idx="2410">
                  <c:v>1.9200078745554849E-2</c:v>
                </c:pt>
                <c:pt idx="2411">
                  <c:v>1.9197986776442466E-2</c:v>
                </c:pt>
                <c:pt idx="2412">
                  <c:v>1.9195909916301934E-2</c:v>
                </c:pt>
                <c:pt idx="2413">
                  <c:v>1.9193848165052207E-2</c:v>
                </c:pt>
                <c:pt idx="2414">
                  <c:v>1.9191801522774332E-2</c:v>
                </c:pt>
                <c:pt idx="2415">
                  <c:v>1.9189769989306216E-2</c:v>
                </c:pt>
                <c:pt idx="2416">
                  <c:v>1.9187753564890997E-2</c:v>
                </c:pt>
                <c:pt idx="2417">
                  <c:v>1.918575224944763E-2</c:v>
                </c:pt>
                <c:pt idx="2418">
                  <c:v>1.9183766042895067E-2</c:v>
                </c:pt>
                <c:pt idx="2419">
                  <c:v>1.918179494523331E-2</c:v>
                </c:pt>
                <c:pt idx="2420">
                  <c:v>1.9179838956624451E-2</c:v>
                </c:pt>
                <c:pt idx="2421">
                  <c:v>1.9177898076744304E-2</c:v>
                </c:pt>
                <c:pt idx="2422">
                  <c:v>1.9175972305917055E-2</c:v>
                </c:pt>
                <c:pt idx="2423">
                  <c:v>1.9174061644061657E-2</c:v>
                </c:pt>
                <c:pt idx="2424">
                  <c:v>1.9172166091097065E-2</c:v>
                </c:pt>
                <c:pt idx="2425">
                  <c:v>1.9170285647023277E-2</c:v>
                </c:pt>
                <c:pt idx="2426">
                  <c:v>1.9168420312002388E-2</c:v>
                </c:pt>
                <c:pt idx="2427">
                  <c:v>1.9166570085791257E-2</c:v>
                </c:pt>
                <c:pt idx="2428">
                  <c:v>1.9164734968633024E-2</c:v>
                </c:pt>
                <c:pt idx="2429">
                  <c:v>1.9162914960284549E-2</c:v>
                </c:pt>
                <c:pt idx="2430">
                  <c:v>1.9161110060907927E-2</c:v>
                </c:pt>
                <c:pt idx="2431">
                  <c:v>1.9159320270503155E-2</c:v>
                </c:pt>
                <c:pt idx="2432">
                  <c:v>1.9157545588989189E-2</c:v>
                </c:pt>
                <c:pt idx="2433">
                  <c:v>1.9155786016366028E-2</c:v>
                </c:pt>
                <c:pt idx="2434">
                  <c:v>1.9154041552714718E-2</c:v>
                </c:pt>
                <c:pt idx="2435">
                  <c:v>1.9152312198116306E-2</c:v>
                </c:pt>
                <c:pt idx="2436">
                  <c:v>1.9150597952327653E-2</c:v>
                </c:pt>
                <c:pt idx="2437">
                  <c:v>1.9148898815429805E-2</c:v>
                </c:pt>
                <c:pt idx="2438">
                  <c:v>1.9147214787503808E-2</c:v>
                </c:pt>
                <c:pt idx="2439">
                  <c:v>1.9145545868549663E-2</c:v>
                </c:pt>
                <c:pt idx="2440">
                  <c:v>1.9143892058567369E-2</c:v>
                </c:pt>
                <c:pt idx="2441">
                  <c:v>1.9142253357394834E-2</c:v>
                </c:pt>
                <c:pt idx="2442">
                  <c:v>1.914062976519415E-2</c:v>
                </c:pt>
                <c:pt idx="2443">
                  <c:v>1.9139021281965318E-2</c:v>
                </c:pt>
                <c:pt idx="2444">
                  <c:v>1.9137427907546245E-2</c:v>
                </c:pt>
                <c:pt idx="2445">
                  <c:v>1.9135849642180069E-2</c:v>
                </c:pt>
                <c:pt idx="2446">
                  <c:v>1.9134286485704699E-2</c:v>
                </c:pt>
                <c:pt idx="2447">
                  <c:v>1.9132738438120134E-2</c:v>
                </c:pt>
                <c:pt idx="2448">
                  <c:v>1.913120549950742E-2</c:v>
                </c:pt>
                <c:pt idx="2449">
                  <c:v>1.9129687669866557E-2</c:v>
                </c:pt>
                <c:pt idx="2450">
                  <c:v>1.91281849491165E-2</c:v>
                </c:pt>
                <c:pt idx="2451">
                  <c:v>1.9126697337257248E-2</c:v>
                </c:pt>
                <c:pt idx="2452">
                  <c:v>1.9125224834288801E-2</c:v>
                </c:pt>
                <c:pt idx="2453">
                  <c:v>1.9123767440454298E-2</c:v>
                </c:pt>
                <c:pt idx="2454">
                  <c:v>1.9122325155348507E-2</c:v>
                </c:pt>
                <c:pt idx="2455">
                  <c:v>1.9120897979133522E-2</c:v>
                </c:pt>
                <c:pt idx="2456">
                  <c:v>1.9119485911971434E-2</c:v>
                </c:pt>
                <c:pt idx="2457">
                  <c:v>1.9118088953781198E-2</c:v>
                </c:pt>
                <c:pt idx="2458">
                  <c:v>1.9116707104400721E-2</c:v>
                </c:pt>
                <c:pt idx="2459">
                  <c:v>1.9115340363911049E-2</c:v>
                </c:pt>
                <c:pt idx="2460">
                  <c:v>1.911398873255532E-2</c:v>
                </c:pt>
                <c:pt idx="2461">
                  <c:v>1.9112652209847258E-2</c:v>
                </c:pt>
                <c:pt idx="2462">
                  <c:v>1.911133079627314E-2</c:v>
                </c:pt>
                <c:pt idx="2463">
                  <c:v>1.9110024491589828E-2</c:v>
                </c:pt>
                <c:pt idx="2464">
                  <c:v>1.9108733295878366E-2</c:v>
                </c:pt>
                <c:pt idx="2465">
                  <c:v>1.9107457208976664E-2</c:v>
                </c:pt>
                <c:pt idx="2466">
                  <c:v>1.9106196230965766E-2</c:v>
                </c:pt>
                <c:pt idx="2467">
                  <c:v>1.9104950362007767E-2</c:v>
                </c:pt>
                <c:pt idx="2468">
                  <c:v>1.9103719601940572E-2</c:v>
                </c:pt>
                <c:pt idx="2469">
                  <c:v>1.9102503950764183E-2</c:v>
                </c:pt>
                <c:pt idx="2470">
                  <c:v>1.9101303408478598E-2</c:v>
                </c:pt>
                <c:pt idx="2471">
                  <c:v>1.9100117975245912E-2</c:v>
                </c:pt>
                <c:pt idx="2472">
                  <c:v>1.9098947650822984E-2</c:v>
                </c:pt>
                <c:pt idx="2473">
                  <c:v>1.9097792435290861E-2</c:v>
                </c:pt>
                <c:pt idx="2474">
                  <c:v>1.9096652328811636E-2</c:v>
                </c:pt>
                <c:pt idx="2475">
                  <c:v>1.909552733114217E-2</c:v>
                </c:pt>
                <c:pt idx="2476">
                  <c:v>1.9094417442606648E-2</c:v>
                </c:pt>
                <c:pt idx="2477">
                  <c:v>1.9093322662637746E-2</c:v>
                </c:pt>
                <c:pt idx="2478">
                  <c:v>1.9092242991883834E-2</c:v>
                </c:pt>
                <c:pt idx="2479">
                  <c:v>1.9091178429939681E-2</c:v>
                </c:pt>
                <c:pt idx="2480">
                  <c:v>1.909012897696738E-2</c:v>
                </c:pt>
                <c:pt idx="2481">
                  <c:v>1.9089094632885883E-2</c:v>
                </c:pt>
                <c:pt idx="2482">
                  <c:v>1.9088075397695192E-2</c:v>
                </c:pt>
                <c:pt idx="2483">
                  <c:v>1.9087071271557399E-2</c:v>
                </c:pt>
                <c:pt idx="2484">
                  <c:v>1.9086082254229364E-2</c:v>
                </c:pt>
                <c:pt idx="2485">
                  <c:v>1.9085108345873181E-2</c:v>
                </c:pt>
                <c:pt idx="2486">
                  <c:v>1.9084149546407803E-2</c:v>
                </c:pt>
                <c:pt idx="2487">
                  <c:v>1.908320585583323E-2</c:v>
                </c:pt>
                <c:pt idx="2488">
                  <c:v>1.9082277274230508E-2</c:v>
                </c:pt>
                <c:pt idx="2489">
                  <c:v>1.9081363801518592E-2</c:v>
                </c:pt>
                <c:pt idx="2490">
                  <c:v>1.908046543769748E-2</c:v>
                </c:pt>
                <c:pt idx="2491">
                  <c:v>1.9079582631682523E-2</c:v>
                </c:pt>
                <c:pt idx="2492">
                  <c:v>1.9078716957554587E-2</c:v>
                </c:pt>
                <c:pt idx="2493">
                  <c:v>1.9077868555118505E-2</c:v>
                </c:pt>
                <c:pt idx="2494">
                  <c:v>1.9077037424455323E-2</c:v>
                </c:pt>
                <c:pt idx="2495">
                  <c:v>1.9076223565483996E-2</c:v>
                </c:pt>
                <c:pt idx="2496">
                  <c:v>1.9075426978366616E-2</c:v>
                </c:pt>
                <c:pt idx="2497">
                  <c:v>1.9074647662941091E-2</c:v>
                </c:pt>
                <c:pt idx="2498">
                  <c:v>1.9073885619288466E-2</c:v>
                </c:pt>
                <c:pt idx="2499">
                  <c:v>1.9073140847327696E-2</c:v>
                </c:pt>
                <c:pt idx="2500">
                  <c:v>1.9072413347139827E-2</c:v>
                </c:pt>
                <c:pt idx="2501">
                  <c:v>1.9071703118643812E-2</c:v>
                </c:pt>
                <c:pt idx="2502">
                  <c:v>1.9071010161839652E-2</c:v>
                </c:pt>
                <c:pt idx="2503">
                  <c:v>1.9070334476889439E-2</c:v>
                </c:pt>
                <c:pt idx="2504">
                  <c:v>1.906967606363108E-2</c:v>
                </c:pt>
                <c:pt idx="2505">
                  <c:v>1.9069034922145622E-2</c:v>
                </c:pt>
                <c:pt idx="2506">
                  <c:v>1.9068411052352019E-2</c:v>
                </c:pt>
                <c:pt idx="2507">
                  <c:v>1.9067804454331316E-2</c:v>
                </c:pt>
                <c:pt idx="2508">
                  <c:v>1.9067215128002468E-2</c:v>
                </c:pt>
                <c:pt idx="2509">
                  <c:v>1.9066643073365475E-2</c:v>
                </c:pt>
                <c:pt idx="2510">
                  <c:v>1.9066088290582428E-2</c:v>
                </c:pt>
                <c:pt idx="2511">
                  <c:v>1.9065550779572282E-2</c:v>
                </c:pt>
                <c:pt idx="2512">
                  <c:v>1.9065030540091898E-2</c:v>
                </c:pt>
                <c:pt idx="2513">
                  <c:v>1.9064527572465462E-2</c:v>
                </c:pt>
                <c:pt idx="2514">
                  <c:v>1.9064041876692972E-2</c:v>
                </c:pt>
                <c:pt idx="2515">
                  <c:v>1.9063573452531291E-2</c:v>
                </c:pt>
                <c:pt idx="2516">
                  <c:v>1.906312230014251E-2</c:v>
                </c:pt>
                <c:pt idx="2517">
                  <c:v>1.9062627846508917E-2</c:v>
                </c:pt>
                <c:pt idx="2518">
                  <c:v>1.9062213704876818E-2</c:v>
                </c:pt>
                <c:pt idx="2519">
                  <c:v>1.9061816835179712E-2</c:v>
                </c:pt>
                <c:pt idx="2520">
                  <c:v>1.9061437237093415E-2</c:v>
                </c:pt>
                <c:pt idx="2521">
                  <c:v>1.9061074910780018E-2</c:v>
                </c:pt>
                <c:pt idx="2522">
                  <c:v>1.906072985607743E-2</c:v>
                </c:pt>
                <c:pt idx="2523">
                  <c:v>1.9060402073309834E-2</c:v>
                </c:pt>
                <c:pt idx="2524">
                  <c:v>1.906009156231514E-2</c:v>
                </c:pt>
                <c:pt idx="2525">
                  <c:v>1.9059798322850208E-2</c:v>
                </c:pt>
                <c:pt idx="2526">
                  <c:v>1.9059522355158176E-2</c:v>
                </c:pt>
                <c:pt idx="2527">
                  <c:v>1.9059263659401138E-2</c:v>
                </c:pt>
                <c:pt idx="2528">
                  <c:v>1.9059022235092815E-2</c:v>
                </c:pt>
                <c:pt idx="2529">
                  <c:v>1.9058798082719486E-2</c:v>
                </c:pt>
                <c:pt idx="2530">
                  <c:v>1.9058591202119057E-2</c:v>
                </c:pt>
                <c:pt idx="2531">
                  <c:v>1.9058401593129437E-2</c:v>
                </c:pt>
                <c:pt idx="2532">
                  <c:v>1.9058229255831671E-2</c:v>
                </c:pt>
                <c:pt idx="2533">
                  <c:v>1.9058074190387853E-2</c:v>
                </c:pt>
                <c:pt idx="2534">
                  <c:v>1.9057936396716935E-2</c:v>
                </c:pt>
                <c:pt idx="2535">
                  <c:v>1.9057815874737871E-2</c:v>
                </c:pt>
                <c:pt idx="2536">
                  <c:v>1.9057712624369616E-2</c:v>
                </c:pt>
                <c:pt idx="2537">
                  <c:v>1.9057626645936354E-2</c:v>
                </c:pt>
                <c:pt idx="2538">
                  <c:v>1.9057557939113901E-2</c:v>
                </c:pt>
                <c:pt idx="2539">
                  <c:v>1.9057506504064348E-2</c:v>
                </c:pt>
                <c:pt idx="2540">
                  <c:v>1.9057472340706649E-2</c:v>
                </c:pt>
                <c:pt idx="2541">
                  <c:v>1.9057455449202898E-2</c:v>
                </c:pt>
                <c:pt idx="2542">
                  <c:v>1.9057455829391001E-2</c:v>
                </c:pt>
                <c:pt idx="2543">
                  <c:v>1.9057473481189913E-2</c:v>
                </c:pt>
                <c:pt idx="2544">
                  <c:v>1.9057508404842771E-2</c:v>
                </c:pt>
                <c:pt idx="2545">
                  <c:v>1.905756060026853E-2</c:v>
                </c:pt>
                <c:pt idx="2546">
                  <c:v>1.9057630067386144E-2</c:v>
                </c:pt>
                <c:pt idx="2547">
                  <c:v>1.9057716806195613E-2</c:v>
                </c:pt>
                <c:pt idx="2548">
                  <c:v>1.9057820816859028E-2</c:v>
                </c:pt>
                <c:pt idx="2549">
                  <c:v>1.9057942099214298E-2</c:v>
                </c:pt>
                <c:pt idx="2550">
                  <c:v>1.9058080653261422E-2</c:v>
                </c:pt>
                <c:pt idx="2551">
                  <c:v>1.9058236479000401E-2</c:v>
                </c:pt>
                <c:pt idx="2552">
                  <c:v>1.9058409576512281E-2</c:v>
                </c:pt>
                <c:pt idx="2553">
                  <c:v>1.9058599945878107E-2</c:v>
                </c:pt>
                <c:pt idx="2554">
                  <c:v>1.9058807586773696E-2</c:v>
                </c:pt>
                <c:pt idx="2555">
                  <c:v>1.9059032499523232E-2</c:v>
                </c:pt>
                <c:pt idx="2556">
                  <c:v>1.9059274683964622E-2</c:v>
                </c:pt>
                <c:pt idx="2557">
                  <c:v>1.9059534140259959E-2</c:v>
                </c:pt>
                <c:pt idx="2558">
                  <c:v>1.9059810868166105E-2</c:v>
                </c:pt>
                <c:pt idx="2559">
                  <c:v>1.9060104867926198E-2</c:v>
                </c:pt>
                <c:pt idx="2560">
                  <c:v>1.9060416139378145E-2</c:v>
                </c:pt>
                <c:pt idx="2561">
                  <c:v>1.90607446824409E-2</c:v>
                </c:pt>
                <c:pt idx="2562">
                  <c:v>1.9061090497357602E-2</c:v>
                </c:pt>
                <c:pt idx="2563">
                  <c:v>1.9061453584047205E-2</c:v>
                </c:pt>
                <c:pt idx="2564">
                  <c:v>1.9061833942428663E-2</c:v>
                </c:pt>
                <c:pt idx="2565">
                  <c:v>1.9062231572501975E-2</c:v>
                </c:pt>
                <c:pt idx="2566">
                  <c:v>1.9062646474348188E-2</c:v>
                </c:pt>
                <c:pt idx="2567">
                  <c:v>1.9063078647967302E-2</c:v>
                </c:pt>
                <c:pt idx="2568">
                  <c:v>1.9063528093359317E-2</c:v>
                </c:pt>
                <c:pt idx="2569">
                  <c:v>1.9063994810362139E-2</c:v>
                </c:pt>
                <c:pt idx="2570">
                  <c:v>1.9064478799218909E-2</c:v>
                </c:pt>
                <c:pt idx="2571">
                  <c:v>1.9064980059767533E-2</c:v>
                </c:pt>
                <c:pt idx="2572">
                  <c:v>1.9065498591926966E-2</c:v>
                </c:pt>
                <c:pt idx="2573">
                  <c:v>1.9066034396021392E-2</c:v>
                </c:pt>
                <c:pt idx="2574">
                  <c:v>1.9066587471807672E-2</c:v>
                </c:pt>
                <c:pt idx="2575">
                  <c:v>1.9067157819366853E-2</c:v>
                </c:pt>
                <c:pt idx="2576">
                  <c:v>1.9067745438536843E-2</c:v>
                </c:pt>
                <c:pt idx="2577">
                  <c:v>1.9068350329560779E-2</c:v>
                </c:pt>
                <c:pt idx="2578">
                  <c:v>1.906897249227657E-2</c:v>
                </c:pt>
                <c:pt idx="2579">
                  <c:v>1.9069611926684216E-2</c:v>
                </c:pt>
                <c:pt idx="2580">
                  <c:v>1.9070268632864762E-2</c:v>
                </c:pt>
                <c:pt idx="2581">
                  <c:v>1.9070942610818209E-2</c:v>
                </c:pt>
                <c:pt idx="2582">
                  <c:v>1.9071633860463511E-2</c:v>
                </c:pt>
                <c:pt idx="2583">
                  <c:v>1.9072342381800667E-2</c:v>
                </c:pt>
                <c:pt idx="2584">
                  <c:v>1.9073068175072816E-2</c:v>
                </c:pt>
                <c:pt idx="2585">
                  <c:v>1.9073811239955774E-2</c:v>
                </c:pt>
                <c:pt idx="2586">
                  <c:v>1.9074571576611632E-2</c:v>
                </c:pt>
                <c:pt idx="2587">
                  <c:v>1.9075349184878299E-2</c:v>
                </c:pt>
                <c:pt idx="2588">
                  <c:v>1.9076144065079959E-2</c:v>
                </c:pt>
                <c:pt idx="2589">
                  <c:v>1.9076956216892427E-2</c:v>
                </c:pt>
                <c:pt idx="2590">
                  <c:v>1.9077785640396749E-2</c:v>
                </c:pt>
                <c:pt idx="2591">
                  <c:v>1.9078632335755019E-2</c:v>
                </c:pt>
                <c:pt idx="2592">
                  <c:v>1.907949630288619E-2</c:v>
                </c:pt>
                <c:pt idx="2593">
                  <c:v>1.9080377541709215E-2</c:v>
                </c:pt>
                <c:pt idx="2594">
                  <c:v>1.9081276052143048E-2</c:v>
                </c:pt>
                <c:pt idx="2595">
                  <c:v>1.9082191834430828E-2</c:v>
                </c:pt>
                <c:pt idx="2596">
                  <c:v>1.9083124888491509E-2</c:v>
                </c:pt>
                <c:pt idx="2597">
                  <c:v>1.9084075214325091E-2</c:v>
                </c:pt>
                <c:pt idx="2598">
                  <c:v>1.9085042811769481E-2</c:v>
                </c:pt>
                <c:pt idx="2599">
                  <c:v>1.9086027681067819E-2</c:v>
                </c:pt>
                <c:pt idx="2600">
                  <c:v>1.908702982205801E-2</c:v>
                </c:pt>
                <c:pt idx="2601">
                  <c:v>1.9088049234740057E-2</c:v>
                </c:pt>
                <c:pt idx="2602">
                  <c:v>1.9089085919195004E-2</c:v>
                </c:pt>
                <c:pt idx="2603">
                  <c:v>1.9090139875503898E-2</c:v>
                </c:pt>
                <c:pt idx="2604">
                  <c:v>1.90912111034236E-2</c:v>
                </c:pt>
                <c:pt idx="2605">
                  <c:v>1.9092299603035157E-2</c:v>
                </c:pt>
                <c:pt idx="2606">
                  <c:v>1.909340537450066E-2</c:v>
                </c:pt>
                <c:pt idx="2607">
                  <c:v>1.9094528417658019E-2</c:v>
                </c:pt>
                <c:pt idx="2608">
                  <c:v>1.9095668732588278E-2</c:v>
                </c:pt>
                <c:pt idx="2609">
                  <c:v>1.9096826319291438E-2</c:v>
                </c:pt>
                <c:pt idx="2610">
                  <c:v>1.9098001177686452E-2</c:v>
                </c:pt>
                <c:pt idx="2611">
                  <c:v>1.9099193307935414E-2</c:v>
                </c:pt>
                <c:pt idx="2612">
                  <c:v>1.9100402709714137E-2</c:v>
                </c:pt>
                <c:pt idx="2613">
                  <c:v>1.9101629383427854E-2</c:v>
                </c:pt>
                <c:pt idx="2614">
                  <c:v>1.9102873328752379E-2</c:v>
                </c:pt>
                <c:pt idx="2615">
                  <c:v>1.9104134545930851E-2</c:v>
                </c:pt>
                <c:pt idx="2616">
                  <c:v>1.9105413034720131E-2</c:v>
                </c:pt>
                <c:pt idx="2617">
                  <c:v>1.9106708795444405E-2</c:v>
                </c:pt>
                <c:pt idx="2618">
                  <c:v>1.9108021827779487E-2</c:v>
                </c:pt>
                <c:pt idx="2619">
                  <c:v>1.9109352131806423E-2</c:v>
                </c:pt>
                <c:pt idx="2620">
                  <c:v>1.911069970760626E-2</c:v>
                </c:pt>
                <c:pt idx="2621">
                  <c:v>1.9112260943365822E-2</c:v>
                </c:pt>
                <c:pt idx="2622">
                  <c:v>1.911364553016548E-2</c:v>
                </c:pt>
                <c:pt idx="2623">
                  <c:v>1.9115047388656992E-2</c:v>
                </c:pt>
                <c:pt idx="2624">
                  <c:v>1.9116466518840358E-2</c:v>
                </c:pt>
                <c:pt idx="2625">
                  <c:v>1.9117902920796626E-2</c:v>
                </c:pt>
                <c:pt idx="2626">
                  <c:v>1.9119356594525794E-2</c:v>
                </c:pt>
                <c:pt idx="2627">
                  <c:v>1.9120827540027863E-2</c:v>
                </c:pt>
                <c:pt idx="2628">
                  <c:v>1.912231575714074E-2</c:v>
                </c:pt>
                <c:pt idx="2629">
                  <c:v>1.9123821246107564E-2</c:v>
                </c:pt>
                <c:pt idx="2630">
                  <c:v>1.9125344006766243E-2</c:v>
                </c:pt>
                <c:pt idx="2631">
                  <c:v>1.9126884039197822E-2</c:v>
                </c:pt>
                <c:pt idx="2632">
                  <c:v>1.9128441343402303E-2</c:v>
                </c:pt>
                <c:pt idx="2633">
                  <c:v>1.9130015919379684E-2</c:v>
                </c:pt>
                <c:pt idx="2634">
                  <c:v>1.9131607767129966E-2</c:v>
                </c:pt>
                <c:pt idx="2635">
                  <c:v>1.9133216886491056E-2</c:v>
                </c:pt>
                <c:pt idx="2636">
                  <c:v>1.9137317947826471E-2</c:v>
                </c:pt>
                <c:pt idx="2637">
                  <c:v>1.9136486940612984E-2</c:v>
                </c:pt>
                <c:pt idx="2638">
                  <c:v>1.9138147875292777E-2</c:v>
                </c:pt>
                <c:pt idx="2639">
                  <c:v>1.9139826081664424E-2</c:v>
                </c:pt>
                <c:pt idx="2640">
                  <c:v>1.9141521559890018E-2</c:v>
                </c:pt>
                <c:pt idx="2641">
                  <c:v>1.914323430972642E-2</c:v>
                </c:pt>
                <c:pt idx="2642">
                  <c:v>1.9144964331335723E-2</c:v>
                </c:pt>
                <c:pt idx="2643">
                  <c:v>1.9146711624798973E-2</c:v>
                </c:pt>
                <c:pt idx="2644">
                  <c:v>1.9148476190035124E-2</c:v>
                </c:pt>
                <c:pt idx="2645">
                  <c:v>1.9150258026882083E-2</c:v>
                </c:pt>
                <c:pt idx="2646">
                  <c:v>1.9152057135582989E-2</c:v>
                </c:pt>
                <c:pt idx="2647">
                  <c:v>1.9153873516056796E-2</c:v>
                </c:pt>
                <c:pt idx="2648">
                  <c:v>1.9155707168222458E-2</c:v>
                </c:pt>
                <c:pt idx="2649">
                  <c:v>1.915755809216102E-2</c:v>
                </c:pt>
                <c:pt idx="2650">
                  <c:v>1.915942628771039E-2</c:v>
                </c:pt>
                <c:pt idx="2651">
                  <c:v>1.9161311755194754E-2</c:v>
                </c:pt>
                <c:pt idx="2652">
                  <c:v>1.9163214494370973E-2</c:v>
                </c:pt>
                <c:pt idx="2653">
                  <c:v>1.9165134505157999E-2</c:v>
                </c:pt>
                <c:pt idx="2654">
                  <c:v>1.9167071787961065E-2</c:v>
                </c:pt>
                <c:pt idx="2655">
                  <c:v>1.916902634237494E-2</c:v>
                </c:pt>
                <c:pt idx="2656">
                  <c:v>1.9170998168561715E-2</c:v>
                </c:pt>
                <c:pt idx="2657">
                  <c:v>1.9172987266440344E-2</c:v>
                </c:pt>
                <c:pt idx="2658">
                  <c:v>1.9174993636253967E-2</c:v>
                </c:pt>
                <c:pt idx="2659">
                  <c:v>1.9177017277597352E-2</c:v>
                </c:pt>
                <c:pt idx="2660">
                  <c:v>1.9179058190794684E-2</c:v>
                </c:pt>
                <c:pt idx="2661">
                  <c:v>1.9181116375764917E-2</c:v>
                </c:pt>
                <c:pt idx="2662">
                  <c:v>1.9183191832508051E-2</c:v>
                </c:pt>
                <c:pt idx="2663">
                  <c:v>1.9185284560943039E-2</c:v>
                </c:pt>
                <c:pt idx="2664">
                  <c:v>1.9187394561069882E-2</c:v>
                </c:pt>
                <c:pt idx="2665">
                  <c:v>1.9189521833131717E-2</c:v>
                </c:pt>
                <c:pt idx="2666">
                  <c:v>1.9191666376885408E-2</c:v>
                </c:pt>
                <c:pt idx="2667">
                  <c:v>1.9193828192330953E-2</c:v>
                </c:pt>
                <c:pt idx="2668">
                  <c:v>1.9196007279549399E-2</c:v>
                </c:pt>
                <c:pt idx="2669">
                  <c:v>1.9198203638621791E-2</c:v>
                </c:pt>
                <c:pt idx="2670">
                  <c:v>1.9200417269386039E-2</c:v>
                </c:pt>
                <c:pt idx="2671">
                  <c:v>1.920264817184214E-2</c:v>
                </c:pt>
                <c:pt idx="2672">
                  <c:v>1.9204896346071143E-2</c:v>
                </c:pt>
                <c:pt idx="2673">
                  <c:v>1.9208823164699927E-2</c:v>
                </c:pt>
                <c:pt idx="2674">
                  <c:v>1.9211111058063206E-2</c:v>
                </c:pt>
                <c:pt idx="2675">
                  <c:v>1.9213416225036438E-2</c:v>
                </c:pt>
                <c:pt idx="2676">
                  <c:v>1.9215738665565588E-2</c:v>
                </c:pt>
                <c:pt idx="2677">
                  <c:v>1.9218078379812747E-2</c:v>
                </c:pt>
                <c:pt idx="2678">
                  <c:v>1.9220435367588811E-2</c:v>
                </c:pt>
                <c:pt idx="2679">
                  <c:v>1.9222809629001841E-2</c:v>
                </c:pt>
                <c:pt idx="2680">
                  <c:v>1.9225201163997806E-2</c:v>
                </c:pt>
                <c:pt idx="2681">
                  <c:v>1.9227609972630736E-2</c:v>
                </c:pt>
                <c:pt idx="2682">
                  <c:v>1.9230036054873615E-2</c:v>
                </c:pt>
                <c:pt idx="2683">
                  <c:v>1.9232479410726443E-2</c:v>
                </c:pt>
                <c:pt idx="2684">
                  <c:v>1.9234940040189222E-2</c:v>
                </c:pt>
                <c:pt idx="2685">
                  <c:v>1.9237417943261951E-2</c:v>
                </c:pt>
                <c:pt idx="2686">
                  <c:v>1.9239973451552483E-2</c:v>
                </c:pt>
                <c:pt idx="2687">
                  <c:v>1.9242493039239861E-2</c:v>
                </c:pt>
                <c:pt idx="2688">
                  <c:v>1.9245029898619093E-2</c:v>
                </c:pt>
                <c:pt idx="2689">
                  <c:v>1.9247584029690179E-2</c:v>
                </c:pt>
                <c:pt idx="2690">
                  <c:v>1.9250155432696259E-2</c:v>
                </c:pt>
                <c:pt idx="2691">
                  <c:v>1.9252744107475239E-2</c:v>
                </c:pt>
                <c:pt idx="2692">
                  <c:v>1.9255350053865028E-2</c:v>
                </c:pt>
                <c:pt idx="2693">
                  <c:v>1.9257973272027717E-2</c:v>
                </c:pt>
                <c:pt idx="2694">
                  <c:v>1.92606137621254E-2</c:v>
                </c:pt>
                <c:pt idx="2695">
                  <c:v>1.9263271523914938E-2</c:v>
                </c:pt>
                <c:pt idx="2696">
                  <c:v>1.9265946557315283E-2</c:v>
                </c:pt>
                <c:pt idx="2697">
                  <c:v>1.9268638862650622E-2</c:v>
                </c:pt>
                <c:pt idx="2698">
                  <c:v>1.9271348439758862E-2</c:v>
                </c:pt>
                <c:pt idx="2699">
                  <c:v>1.9274075288558956E-2</c:v>
                </c:pt>
                <c:pt idx="2700">
                  <c:v>1.9276819409131951E-2</c:v>
                </c:pt>
                <c:pt idx="2701">
                  <c:v>1.9279580801558893E-2</c:v>
                </c:pt>
                <c:pt idx="2702">
                  <c:v>1.928235946567769E-2</c:v>
                </c:pt>
                <c:pt idx="2703">
                  <c:v>1.9285155401650433E-2</c:v>
                </c:pt>
                <c:pt idx="2704">
                  <c:v>1.9287968609233985E-2</c:v>
                </c:pt>
                <c:pt idx="2705">
                  <c:v>1.929079908875253E-2</c:v>
                </c:pt>
                <c:pt idx="2706">
                  <c:v>1.929364683996293E-2</c:v>
                </c:pt>
                <c:pt idx="2707">
                  <c:v>1.9296511862865184E-2</c:v>
                </c:pt>
                <c:pt idx="2708">
                  <c:v>1.9299394157621386E-2</c:v>
                </c:pt>
                <c:pt idx="2709">
                  <c:v>1.9302293724231534E-2</c:v>
                </c:pt>
                <c:pt idx="2710">
                  <c:v>1.9305210562452491E-2</c:v>
                </c:pt>
                <c:pt idx="2711">
                  <c:v>1.9308144672527394E-2</c:v>
                </c:pt>
                <c:pt idx="2712">
                  <c:v>1.9311096054375199E-2</c:v>
                </c:pt>
                <c:pt idx="2713">
                  <c:v>1.9314064707995904E-2</c:v>
                </c:pt>
                <c:pt idx="2714">
                  <c:v>1.931705063338951E-2</c:v>
                </c:pt>
                <c:pt idx="2715">
                  <c:v>1.9320053830556017E-2</c:v>
                </c:pt>
                <c:pt idx="2716">
                  <c:v>1.9323074299495424E-2</c:v>
                </c:pt>
                <c:pt idx="2717">
                  <c:v>1.9326112040207732E-2</c:v>
                </c:pt>
                <c:pt idx="2718">
                  <c:v>1.9329167052692942E-2</c:v>
                </c:pt>
                <c:pt idx="2719">
                  <c:v>1.9332239337032098E-2</c:v>
                </c:pt>
                <c:pt idx="2720">
                  <c:v>1.9335328892982062E-2</c:v>
                </c:pt>
                <c:pt idx="2721">
                  <c:v>1.9338435720785974E-2</c:v>
                </c:pt>
                <c:pt idx="2722">
                  <c:v>1.9341559820362786E-2</c:v>
                </c:pt>
                <c:pt idx="2723">
                  <c:v>1.9344701191793545E-2</c:v>
                </c:pt>
                <c:pt idx="2724">
                  <c:v>1.9347859834916159E-2</c:v>
                </c:pt>
                <c:pt idx="2725">
                  <c:v>1.9351035749811674E-2</c:v>
                </c:pt>
                <c:pt idx="2726">
                  <c:v>1.9354228936561135E-2</c:v>
                </c:pt>
                <c:pt idx="2727">
                  <c:v>1.9357439395083498E-2</c:v>
                </c:pt>
                <c:pt idx="2728">
                  <c:v>1.9360667125297715E-2</c:v>
                </c:pt>
                <c:pt idx="2729">
                  <c:v>1.9363912127284832E-2</c:v>
                </c:pt>
                <c:pt idx="2730">
                  <c:v>1.9367174401206944E-2</c:v>
                </c:pt>
                <c:pt idx="2731">
                  <c:v>1.9370453946820909E-2</c:v>
                </c:pt>
                <c:pt idx="2732">
                  <c:v>1.9373750764126729E-2</c:v>
                </c:pt>
                <c:pt idx="2733">
                  <c:v>1.9377064853286496E-2</c:v>
                </c:pt>
                <c:pt idx="2734">
                  <c:v>1.9380396214219164E-2</c:v>
                </c:pt>
                <c:pt idx="2735">
                  <c:v>1.9383744847086826E-2</c:v>
                </c:pt>
                <c:pt idx="2736">
                  <c:v>1.9387110751484249E-2</c:v>
                </c:pt>
                <c:pt idx="2737">
                  <c:v>1.9390493927897712E-2</c:v>
                </c:pt>
                <c:pt idx="2738">
                  <c:v>1.9393894375921983E-2</c:v>
                </c:pt>
                <c:pt idx="2739">
                  <c:v>1.9397312095800201E-2</c:v>
                </c:pt>
                <c:pt idx="2740">
                  <c:v>1.9400747087370274E-2</c:v>
                </c:pt>
                <c:pt idx="2741">
                  <c:v>1.940419935087534E-2</c:v>
                </c:pt>
                <c:pt idx="2742">
                  <c:v>1.9407668886153306E-2</c:v>
                </c:pt>
                <c:pt idx="2743">
                  <c:v>1.9411155693042081E-2</c:v>
                </c:pt>
                <c:pt idx="2744">
                  <c:v>1.941465977186585E-2</c:v>
                </c:pt>
                <c:pt idx="2745">
                  <c:v>1.9418181122543565E-2</c:v>
                </c:pt>
                <c:pt idx="2746">
                  <c:v>1.9421719744913135E-2</c:v>
                </c:pt>
                <c:pt idx="2747">
                  <c:v>1.9425275639055606E-2</c:v>
                </c:pt>
                <c:pt idx="2748">
                  <c:v>1.9428848805052024E-2</c:v>
                </c:pt>
                <c:pt idx="2749">
                  <c:v>1.9432439242740296E-2</c:v>
                </c:pt>
                <c:pt idx="2750">
                  <c:v>1.9436046952282515E-2</c:v>
                </c:pt>
                <c:pt idx="2751">
                  <c:v>1.9439671933597635E-2</c:v>
                </c:pt>
                <c:pt idx="2752">
                  <c:v>1.9443314186766703E-2</c:v>
                </c:pt>
                <c:pt idx="2753">
                  <c:v>1.9446973711627624E-2</c:v>
                </c:pt>
                <c:pt idx="2754">
                  <c:v>1.9450650508342493E-2</c:v>
                </c:pt>
                <c:pt idx="2755">
                  <c:v>1.9454344576830263E-2</c:v>
                </c:pt>
                <c:pt idx="2756">
                  <c:v>1.9458055917171979E-2</c:v>
                </c:pt>
                <c:pt idx="2757">
                  <c:v>1.946178452920555E-2</c:v>
                </c:pt>
                <c:pt idx="2758">
                  <c:v>1.9465530413093068E-2</c:v>
                </c:pt>
                <c:pt idx="2759">
                  <c:v>1.9469293568753487E-2</c:v>
                </c:pt>
                <c:pt idx="2760">
                  <c:v>1.9473073996267853E-2</c:v>
                </c:pt>
                <c:pt idx="2761">
                  <c:v>1.9476871695474074E-2</c:v>
                </c:pt>
                <c:pt idx="2762">
                  <c:v>1.9480686666534242E-2</c:v>
                </c:pt>
                <c:pt idx="2763">
                  <c:v>1.9484518909448356E-2</c:v>
                </c:pt>
                <c:pt idx="2764">
                  <c:v>1.9488368424135372E-2</c:v>
                </c:pt>
                <c:pt idx="2765">
                  <c:v>1.9492235210433195E-2</c:v>
                </c:pt>
                <c:pt idx="2766">
                  <c:v>1.9496119268747059E-2</c:v>
                </c:pt>
                <c:pt idx="2767">
                  <c:v>1.9500020598833823E-2</c:v>
                </c:pt>
                <c:pt idx="2768">
                  <c:v>1.9503939200612441E-2</c:v>
                </c:pt>
                <c:pt idx="2769">
                  <c:v>1.9507875074326053E-2</c:v>
                </c:pt>
                <c:pt idx="2770">
                  <c:v>1.951182821973152E-2</c:v>
                </c:pt>
                <c:pt idx="2771">
                  <c:v>1.9515798637071979E-2</c:v>
                </c:pt>
                <c:pt idx="2772">
                  <c:v>1.9519786325942201E-2</c:v>
                </c:pt>
                <c:pt idx="2773">
                  <c:v>1.9523791286909509E-2</c:v>
                </c:pt>
                <c:pt idx="2774">
                  <c:v>1.9527813519649717E-2</c:v>
                </c:pt>
                <c:pt idx="2775">
                  <c:v>1.9531853024000734E-2</c:v>
                </c:pt>
                <c:pt idx="2776">
                  <c:v>1.9535909800286744E-2</c:v>
                </c:pt>
                <c:pt idx="2777">
                  <c:v>1.9540567265103892E-2</c:v>
                </c:pt>
                <c:pt idx="2778">
                  <c:v>1.9544661052470769E-2</c:v>
                </c:pt>
                <c:pt idx="2779">
                  <c:v>1.9548772111610546E-2</c:v>
                </c:pt>
                <c:pt idx="2780">
                  <c:v>1.9552900442442178E-2</c:v>
                </c:pt>
                <c:pt idx="2781">
                  <c:v>1.9557046045127757E-2</c:v>
                </c:pt>
                <c:pt idx="2782">
                  <c:v>1.9561208919667283E-2</c:v>
                </c:pt>
                <c:pt idx="2783">
                  <c:v>1.9565389066060757E-2</c:v>
                </c:pt>
                <c:pt idx="2784">
                  <c:v>1.9569586484065038E-2</c:v>
                </c:pt>
                <c:pt idx="2785">
                  <c:v>1.9573801174004313E-2</c:v>
                </c:pt>
                <c:pt idx="2786">
                  <c:v>1.9578033135797535E-2</c:v>
                </c:pt>
                <c:pt idx="2787">
                  <c:v>1.9582282369363657E-2</c:v>
                </c:pt>
                <c:pt idx="2788">
                  <c:v>1.9586548874783727E-2</c:v>
                </c:pt>
                <c:pt idx="2789">
                  <c:v>1.9590832651976697E-2</c:v>
                </c:pt>
                <c:pt idx="2790">
                  <c:v>1.9595133700861522E-2</c:v>
                </c:pt>
                <c:pt idx="2791">
                  <c:v>1.9599452021600294E-2</c:v>
                </c:pt>
                <c:pt idx="2792">
                  <c:v>1.9603787614355106E-2</c:v>
                </c:pt>
                <c:pt idx="2793">
                  <c:v>1.9608140478801772E-2</c:v>
                </c:pt>
                <c:pt idx="2794">
                  <c:v>1.9612510615021339E-2</c:v>
                </c:pt>
                <c:pt idx="2795">
                  <c:v>1.9616898023175899E-2</c:v>
                </c:pt>
                <c:pt idx="2796">
                  <c:v>1.9621302702860222E-2</c:v>
                </c:pt>
                <c:pt idx="2797">
                  <c:v>1.962572465464163E-2</c:v>
                </c:pt>
                <c:pt idx="2798">
                  <c:v>1.9630163878195939E-2</c:v>
                </c:pt>
                <c:pt idx="2799">
                  <c:v>1.9634620373523148E-2</c:v>
                </c:pt>
                <c:pt idx="2800">
                  <c:v>1.9639094140704305E-2</c:v>
                </c:pt>
                <c:pt idx="2801">
                  <c:v>1.9643585179739409E-2</c:v>
                </c:pt>
                <c:pt idx="2802">
                  <c:v>1.9648093490466367E-2</c:v>
                </c:pt>
                <c:pt idx="2803">
                  <c:v>1.9652619073128319E-2</c:v>
                </c:pt>
                <c:pt idx="2804">
                  <c:v>1.9657161927563171E-2</c:v>
                </c:pt>
                <c:pt idx="2805">
                  <c:v>1.9661722053770925E-2</c:v>
                </c:pt>
                <c:pt idx="2806">
                  <c:v>1.9666299451832625E-2</c:v>
                </c:pt>
                <c:pt idx="2807">
                  <c:v>1.9670894121667226E-2</c:v>
                </c:pt>
                <c:pt idx="2808">
                  <c:v>1.9675506063517867E-2</c:v>
                </c:pt>
                <c:pt idx="2809">
                  <c:v>1.9680135277060362E-2</c:v>
                </c:pt>
                <c:pt idx="2810">
                  <c:v>1.9684781762294712E-2</c:v>
                </c:pt>
                <c:pt idx="2811">
                  <c:v>1.9689445519626148E-2</c:v>
                </c:pt>
                <c:pt idx="2812">
                  <c:v>1.9694126548649438E-2</c:v>
                </c:pt>
                <c:pt idx="2813">
                  <c:v>1.9698824849445629E-2</c:v>
                </c:pt>
                <c:pt idx="2814">
                  <c:v>1.9703540422176813E-2</c:v>
                </c:pt>
                <c:pt idx="2815">
                  <c:v>1.9708273266680898E-2</c:v>
                </c:pt>
                <c:pt idx="2816">
                  <c:v>1.971302338303893E-2</c:v>
                </c:pt>
                <c:pt idx="2817">
                  <c:v>1.9717790771250909E-2</c:v>
                </c:pt>
                <c:pt idx="2818">
                  <c:v>1.9722575431397882E-2</c:v>
                </c:pt>
                <c:pt idx="2819">
                  <c:v>1.9727377363155663E-2</c:v>
                </c:pt>
                <c:pt idx="2820">
                  <c:v>1.9732196566686344E-2</c:v>
                </c:pt>
                <c:pt idx="2821">
                  <c:v>1.9737033042233065E-2</c:v>
                </c:pt>
                <c:pt idx="2822">
                  <c:v>1.9741886789633734E-2</c:v>
                </c:pt>
                <c:pt idx="2823">
                  <c:v>1.9746757808888349E-2</c:v>
                </c:pt>
                <c:pt idx="2824">
                  <c:v>1.9751646099753772E-2</c:v>
                </c:pt>
                <c:pt idx="2825">
                  <c:v>1.9756551662554189E-2</c:v>
                </c:pt>
                <c:pt idx="2826">
                  <c:v>1.9761474497289599E-2</c:v>
                </c:pt>
                <c:pt idx="2827">
                  <c:v>1.9766414603878957E-2</c:v>
                </c:pt>
                <c:pt idx="2828">
                  <c:v>1.9771371982160169E-2</c:v>
                </c:pt>
                <c:pt idx="2829">
                  <c:v>1.9776346632295327E-2</c:v>
                </c:pt>
                <c:pt idx="2830">
                  <c:v>1.9781338554527572E-2</c:v>
                </c:pt>
                <c:pt idx="2831">
                  <c:v>1.9786347748208533E-2</c:v>
                </c:pt>
                <c:pt idx="2832">
                  <c:v>1.9791374213905533E-2</c:v>
                </c:pt>
                <c:pt idx="2833">
                  <c:v>1.9796417951537526E-2</c:v>
                </c:pt>
                <c:pt idx="2834">
                  <c:v>1.980147896094242E-2</c:v>
                </c:pt>
                <c:pt idx="2835">
                  <c:v>1.9806557242201261E-2</c:v>
                </c:pt>
                <c:pt idx="2836">
                  <c:v>1.981165279531405E-2</c:v>
                </c:pt>
                <c:pt idx="2837">
                  <c:v>1.9816765620280785E-2</c:v>
                </c:pt>
                <c:pt idx="2838">
                  <c:v>1.9821895716939375E-2</c:v>
                </c:pt>
                <c:pt idx="2839">
                  <c:v>1.9827043085614005E-2</c:v>
                </c:pt>
                <c:pt idx="2840">
                  <c:v>1.9832207725980489E-2</c:v>
                </c:pt>
                <c:pt idx="2841">
                  <c:v>1.9837389638363012E-2</c:v>
                </c:pt>
                <c:pt idx="2842">
                  <c:v>1.984258882243739E-2</c:v>
                </c:pt>
                <c:pt idx="2843">
                  <c:v>1.9847805278365716E-2</c:v>
                </c:pt>
                <c:pt idx="2844">
                  <c:v>1.985303900631008E-2</c:v>
                </c:pt>
                <c:pt idx="2845">
                  <c:v>1.9858290006108392E-2</c:v>
                </c:pt>
                <c:pt idx="2846">
                  <c:v>1.9863558277598559E-2</c:v>
                </c:pt>
                <c:pt idx="2847">
                  <c:v>1.9868843821023718E-2</c:v>
                </c:pt>
                <c:pt idx="2848">
                  <c:v>1.9874146636140733E-2</c:v>
                </c:pt>
                <c:pt idx="2849">
                  <c:v>1.9879466723354833E-2</c:v>
                </c:pt>
                <c:pt idx="2850">
                  <c:v>1.9884804082341834E-2</c:v>
                </c:pt>
                <c:pt idx="2851">
                  <c:v>1.9890158713182782E-2</c:v>
                </c:pt>
                <c:pt idx="2852">
                  <c:v>1.9895530615877677E-2</c:v>
                </c:pt>
                <c:pt idx="2853">
                  <c:v>1.9900919790264426E-2</c:v>
                </c:pt>
                <c:pt idx="2854">
                  <c:v>1.9906326236748262E-2</c:v>
                </c:pt>
                <c:pt idx="2855">
                  <c:v>1.9911749954923952E-2</c:v>
                </c:pt>
                <c:pt idx="2856">
                  <c:v>1.9917190945196728E-2</c:v>
                </c:pt>
                <c:pt idx="2857">
                  <c:v>1.9922649207080312E-2</c:v>
                </c:pt>
                <c:pt idx="2858">
                  <c:v>1.9928124740898889E-2</c:v>
                </c:pt>
                <c:pt idx="2859">
                  <c:v>1.9933617546571414E-2</c:v>
                </c:pt>
                <c:pt idx="2860">
                  <c:v>1.9939127624016839E-2</c:v>
                </c:pt>
                <c:pt idx="2861">
                  <c:v>1.9944654973478304E-2</c:v>
                </c:pt>
                <c:pt idx="2862">
                  <c:v>1.9950199594793716E-2</c:v>
                </c:pt>
                <c:pt idx="2863">
                  <c:v>1.9955761487882029E-2</c:v>
                </c:pt>
                <c:pt idx="2864">
                  <c:v>1.9961340652905335E-2</c:v>
                </c:pt>
                <c:pt idx="2865">
                  <c:v>1.9966937089782588E-2</c:v>
                </c:pt>
                <c:pt idx="2866">
                  <c:v>1.9972550798513788E-2</c:v>
                </c:pt>
                <c:pt idx="2867">
                  <c:v>1.9978181779179982E-2</c:v>
                </c:pt>
                <c:pt idx="2868">
                  <c:v>1.998383003153803E-2</c:v>
                </c:pt>
                <c:pt idx="2869">
                  <c:v>1.9989495555912118E-2</c:v>
                </c:pt>
                <c:pt idx="2870">
                  <c:v>1.9995178352059106E-2</c:v>
                </c:pt>
                <c:pt idx="2871">
                  <c:v>2.0000878420060042E-2</c:v>
                </c:pt>
                <c:pt idx="2872">
                  <c:v>2.0006595760077017E-2</c:v>
                </c:pt>
                <c:pt idx="2873">
                  <c:v>2.001233037194794E-2</c:v>
                </c:pt>
                <c:pt idx="2874">
                  <c:v>2.0018082255672809E-2</c:v>
                </c:pt>
                <c:pt idx="2875">
                  <c:v>2.0023851411089533E-2</c:v>
                </c:pt>
                <c:pt idx="2876">
                  <c:v>2.0029637838603342E-2</c:v>
                </c:pt>
                <c:pt idx="2877">
                  <c:v>2.0035441537890053E-2</c:v>
                </c:pt>
                <c:pt idx="2878">
                  <c:v>2.0041262509111757E-2</c:v>
                </c:pt>
                <c:pt idx="2879">
                  <c:v>2.0047100752106362E-2</c:v>
                </c:pt>
                <c:pt idx="2880">
                  <c:v>2.0052956267117006E-2</c:v>
                </c:pt>
                <c:pt idx="2881">
                  <c:v>2.0058829053981597E-2</c:v>
                </c:pt>
                <c:pt idx="2882">
                  <c:v>2.0064719112619089E-2</c:v>
                </c:pt>
                <c:pt idx="2883">
                  <c:v>2.0070626443191575E-2</c:v>
                </c:pt>
                <c:pt idx="2884">
                  <c:v>2.0076551045699054E-2</c:v>
                </c:pt>
                <c:pt idx="2885">
                  <c:v>2.008249292006048E-2</c:v>
                </c:pt>
                <c:pt idx="2886">
                  <c:v>2.008845206611376E-2</c:v>
                </c:pt>
                <c:pt idx="2887">
                  <c:v>2.009442848418308E-2</c:v>
                </c:pt>
                <c:pt idx="2888">
                  <c:v>2.0100422174349486E-2</c:v>
                </c:pt>
                <c:pt idx="2889">
                  <c:v>2.0106433136207746E-2</c:v>
                </c:pt>
                <c:pt idx="2890">
                  <c:v>2.0112461369838908E-2</c:v>
                </c:pt>
                <c:pt idx="2891">
                  <c:v>2.0118506875648201E-2</c:v>
                </c:pt>
                <c:pt idx="2892">
                  <c:v>2.0124569653149349E-2</c:v>
                </c:pt>
                <c:pt idx="2893">
                  <c:v>2.0130649702423398E-2</c:v>
                </c:pt>
                <c:pt idx="2894">
                  <c:v>2.0136747023875579E-2</c:v>
                </c:pt>
                <c:pt idx="2895">
                  <c:v>2.014286161710066E-2</c:v>
                </c:pt>
                <c:pt idx="2896">
                  <c:v>2.0148993482179689E-2</c:v>
                </c:pt>
                <c:pt idx="2897">
                  <c:v>2.0155142619112665E-2</c:v>
                </c:pt>
                <c:pt idx="2898">
                  <c:v>2.016130902806168E-2</c:v>
                </c:pt>
                <c:pt idx="2899">
                  <c:v>2.0167492708783596E-2</c:v>
                </c:pt>
                <c:pt idx="2900">
                  <c:v>2.0173693661521552E-2</c:v>
                </c:pt>
                <c:pt idx="2901">
                  <c:v>2.0179911886113455E-2</c:v>
                </c:pt>
                <c:pt idx="2902">
                  <c:v>2.0186147382559305E-2</c:v>
                </c:pt>
                <c:pt idx="2903">
                  <c:v>2.0192400150940149E-2</c:v>
                </c:pt>
                <c:pt idx="2904">
                  <c:v>2.0198670191093893E-2</c:v>
                </c:pt>
                <c:pt idx="2905">
                  <c:v>2.0204957503263676E-2</c:v>
                </c:pt>
                <c:pt idx="2906">
                  <c:v>2.0211262087287407E-2</c:v>
                </c:pt>
                <c:pt idx="2907">
                  <c:v>2.0217583943165085E-2</c:v>
                </c:pt>
                <c:pt idx="2908">
                  <c:v>2.0223923071139849E-2</c:v>
                </c:pt>
                <c:pt idx="2909">
                  <c:v>2.0230279470887513E-2</c:v>
                </c:pt>
                <c:pt idx="2910">
                  <c:v>2.0236653142570171E-2</c:v>
                </c:pt>
                <c:pt idx="2911">
                  <c:v>2.024304408602573E-2</c:v>
                </c:pt>
                <c:pt idx="2912">
                  <c:v>2.0249452301659421E-2</c:v>
                </c:pt>
                <c:pt idx="2913">
                  <c:v>2.0255877788984966E-2</c:v>
                </c:pt>
                <c:pt idx="2914">
                  <c:v>2.0262320548245505E-2</c:v>
                </c:pt>
                <c:pt idx="2915">
                  <c:v>2.0268780579441037E-2</c:v>
                </c:pt>
                <c:pt idx="2916">
                  <c:v>2.0275257882571562E-2</c:v>
                </c:pt>
                <c:pt idx="2917">
                  <c:v>2.0281752457556035E-2</c:v>
                </c:pt>
                <c:pt idx="2918">
                  <c:v>2.0288264304394454E-2</c:v>
                </c:pt>
                <c:pt idx="2919">
                  <c:v>2.0294793423248914E-2</c:v>
                </c:pt>
                <c:pt idx="2920">
                  <c:v>2.0301339814119412E-2</c:v>
                </c:pt>
                <c:pt idx="2921">
                  <c:v>2.0307903476762812E-2</c:v>
                </c:pt>
                <c:pt idx="2922">
                  <c:v>2.0314484411260159E-2</c:v>
                </c:pt>
                <c:pt idx="2923">
                  <c:v>2.0321082617692499E-2</c:v>
                </c:pt>
                <c:pt idx="2924">
                  <c:v>2.0327698096221924E-2</c:v>
                </c:pt>
                <c:pt idx="2925">
                  <c:v>2.0334330846524251E-2</c:v>
                </c:pt>
                <c:pt idx="2926">
                  <c:v>2.0340980868761571E-2</c:v>
                </c:pt>
                <c:pt idx="2927">
                  <c:v>2.0347648162933885E-2</c:v>
                </c:pt>
                <c:pt idx="2928">
                  <c:v>2.0354332728960145E-2</c:v>
                </c:pt>
                <c:pt idx="2929">
                  <c:v>2.0361034566921399E-2</c:v>
                </c:pt>
                <c:pt idx="2930">
                  <c:v>2.0367753676979738E-2</c:v>
                </c:pt>
                <c:pt idx="2931">
                  <c:v>2.0374490058810979E-2</c:v>
                </c:pt>
                <c:pt idx="2932">
                  <c:v>2.0381243712658259E-2</c:v>
                </c:pt>
                <c:pt idx="2933">
                  <c:v>2.0388983323282872E-2</c:v>
                </c:pt>
                <c:pt idx="2934">
                  <c:v>2.0395773988373112E-2</c:v>
                </c:pt>
                <c:pt idx="2935">
                  <c:v>2.0402581925317298E-2</c:v>
                </c:pt>
                <c:pt idx="2936">
                  <c:v>2.040940713435857E-2</c:v>
                </c:pt>
                <c:pt idx="2937">
                  <c:v>2.0416249615091697E-2</c:v>
                </c:pt>
                <c:pt idx="2938">
                  <c:v>2.0423109367840864E-2</c:v>
                </c:pt>
                <c:pt idx="2939">
                  <c:v>2.0429986392525024E-2</c:v>
                </c:pt>
                <c:pt idx="2940">
                  <c:v>2.0436880689144177E-2</c:v>
                </c:pt>
                <c:pt idx="2941">
                  <c:v>2.0443792257698323E-2</c:v>
                </c:pt>
                <c:pt idx="2942">
                  <c:v>2.0450721098106417E-2</c:v>
                </c:pt>
                <c:pt idx="2943">
                  <c:v>2.045766721053055E-2</c:v>
                </c:pt>
                <c:pt idx="2944">
                  <c:v>2.0464630594970723E-2</c:v>
                </c:pt>
                <c:pt idx="2945">
                  <c:v>2.0471611251183797E-2</c:v>
                </c:pt>
                <c:pt idx="2946">
                  <c:v>2.0478609179493956E-2</c:v>
                </c:pt>
                <c:pt idx="2947">
                  <c:v>2.0489932338564998E-2</c:v>
                </c:pt>
                <c:pt idx="2948">
                  <c:v>2.0492656851757163E-2</c:v>
                </c:pt>
                <c:pt idx="2949">
                  <c:v>2.049970659571021E-2</c:v>
                </c:pt>
                <c:pt idx="2950">
                  <c:v>2.0506773611841389E-2</c:v>
                </c:pt>
                <c:pt idx="2951">
                  <c:v>2.0513857899826515E-2</c:v>
                </c:pt>
                <c:pt idx="2952">
                  <c:v>2.0520959459503496E-2</c:v>
                </c:pt>
                <c:pt idx="2953">
                  <c:v>2.0528078291358609E-2</c:v>
                </c:pt>
                <c:pt idx="2954">
                  <c:v>2.0535214395229762E-2</c:v>
                </c:pt>
                <c:pt idx="2955">
                  <c:v>2.0542367770873815E-2</c:v>
                </c:pt>
                <c:pt idx="2956">
                  <c:v>2.0549538418452862E-2</c:v>
                </c:pt>
                <c:pt idx="2957">
                  <c:v>2.0556726338210041E-2</c:v>
                </c:pt>
                <c:pt idx="2958">
                  <c:v>2.056393152974012E-2</c:v>
                </c:pt>
                <c:pt idx="2959">
                  <c:v>2.0571153993205193E-2</c:v>
                </c:pt>
                <c:pt idx="2960">
                  <c:v>2.057839372860526E-2</c:v>
                </c:pt>
                <c:pt idx="2961">
                  <c:v>2.0585650736183458E-2</c:v>
                </c:pt>
                <c:pt idx="2962">
                  <c:v>2.0592925015534558E-2</c:v>
                </c:pt>
                <c:pt idx="2963">
                  <c:v>2.060021656682065E-2</c:v>
                </c:pt>
                <c:pt idx="2964">
                  <c:v>2.0607525390203829E-2</c:v>
                </c:pt>
                <c:pt idx="2965">
                  <c:v>2.0614851485359909E-2</c:v>
                </c:pt>
                <c:pt idx="2966">
                  <c:v>2.0622194852532028E-2</c:v>
                </c:pt>
                <c:pt idx="2967">
                  <c:v>2.062955549163914E-2</c:v>
                </c:pt>
                <c:pt idx="2968">
                  <c:v>2.0636933402924384E-2</c:v>
                </c:pt>
                <c:pt idx="2969">
                  <c:v>2.0644328585901484E-2</c:v>
                </c:pt>
                <c:pt idx="2970">
                  <c:v>2.0651741040894622E-2</c:v>
                </c:pt>
                <c:pt idx="2971">
                  <c:v>2.0659170767903801E-2</c:v>
                </c:pt>
                <c:pt idx="2972">
                  <c:v>2.0666617767010065E-2</c:v>
                </c:pt>
                <c:pt idx="2973">
                  <c:v>2.067408203788923E-2</c:v>
                </c:pt>
                <c:pt idx="2974">
                  <c:v>2.0681563580703388E-2</c:v>
                </c:pt>
                <c:pt idx="2975">
                  <c:v>2.0689062395533586E-2</c:v>
                </c:pt>
                <c:pt idx="2976">
                  <c:v>2.069657848246087E-2</c:v>
                </c:pt>
                <c:pt idx="2977">
                  <c:v>2.0704111841242101E-2</c:v>
                </c:pt>
                <c:pt idx="2978">
                  <c:v>2.0711662472039372E-2</c:v>
                </c:pt>
                <c:pt idx="2979">
                  <c:v>2.0719230374852682E-2</c:v>
                </c:pt>
                <c:pt idx="2980">
                  <c:v>2.0726815549438893E-2</c:v>
                </c:pt>
                <c:pt idx="2981">
                  <c:v>2.0734417996203236E-2</c:v>
                </c:pt>
                <c:pt idx="2982">
                  <c:v>2.0742037714821526E-2</c:v>
                </c:pt>
                <c:pt idx="2983">
                  <c:v>2.0749674705536902E-2</c:v>
                </c:pt>
                <c:pt idx="2984">
                  <c:v>2.0757328968187272E-2</c:v>
                </c:pt>
                <c:pt idx="2985">
                  <c:v>2.0769391991607433E-2</c:v>
                </c:pt>
                <c:pt idx="2986">
                  <c:v>2.0777090667862819E-2</c:v>
                </c:pt>
                <c:pt idx="2987">
                  <c:v>2.0784806616134244E-2</c:v>
                </c:pt>
                <c:pt idx="2988">
                  <c:v>2.0792539836340662E-2</c:v>
                </c:pt>
                <c:pt idx="2989">
                  <c:v>2.0800290328644166E-2</c:v>
                </c:pt>
                <c:pt idx="2990">
                  <c:v>2.0808058092882664E-2</c:v>
                </c:pt>
                <c:pt idx="2991">
                  <c:v>2.0815843128975109E-2</c:v>
                </c:pt>
                <c:pt idx="2992">
                  <c:v>2.0823645437245686E-2</c:v>
                </c:pt>
                <c:pt idx="2993">
                  <c:v>2.083146501737021E-2</c:v>
                </c:pt>
                <c:pt idx="2994">
                  <c:v>2.0839301869510773E-2</c:v>
                </c:pt>
                <c:pt idx="2995">
                  <c:v>2.0847155993748423E-2</c:v>
                </c:pt>
                <c:pt idx="2996">
                  <c:v>2.0855027389921066E-2</c:v>
                </c:pt>
                <c:pt idx="2997">
                  <c:v>2.0862916057947656E-2</c:v>
                </c:pt>
                <c:pt idx="2998">
                  <c:v>2.0871952828155349E-2</c:v>
                </c:pt>
                <c:pt idx="2999">
                  <c:v>2.0879878507668037E-2</c:v>
                </c:pt>
                <c:pt idx="3000">
                  <c:v>2.0887821459277811E-2</c:v>
                </c:pt>
                <c:pt idx="3001">
                  <c:v>2.0895781682822578E-2</c:v>
                </c:pt>
                <c:pt idx="3002">
                  <c:v>2.0903759178221293E-2</c:v>
                </c:pt>
                <c:pt idx="3003">
                  <c:v>2.0911753945798139E-2</c:v>
                </c:pt>
                <c:pt idx="3004">
                  <c:v>2.0919765985391026E-2</c:v>
                </c:pt>
                <c:pt idx="3005">
                  <c:v>2.0927795296918905E-2</c:v>
                </c:pt>
                <c:pt idx="3006">
                  <c:v>2.0935841880462824E-2</c:v>
                </c:pt>
                <c:pt idx="3007">
                  <c:v>2.0943905736103829E-2</c:v>
                </c:pt>
                <c:pt idx="3008">
                  <c:v>2.0951986863598782E-2</c:v>
                </c:pt>
                <c:pt idx="3009">
                  <c:v>2.096008526319082E-2</c:v>
                </c:pt>
                <c:pt idx="3010">
                  <c:v>2.0968200934717851E-2</c:v>
                </c:pt>
                <c:pt idx="3011">
                  <c:v>2.0976323710113487E-2</c:v>
                </c:pt>
                <c:pt idx="3012">
                  <c:v>2.0984431688322314E-2</c:v>
                </c:pt>
                <c:pt idx="3013">
                  <c:v>2.0992524087247721E-2</c:v>
                </c:pt>
                <c:pt idx="3014">
                  <c:v>2.1000600907132849E-2</c:v>
                </c:pt>
                <c:pt idx="3015">
                  <c:v>2.1008662147572466E-2</c:v>
                </c:pt>
                <c:pt idx="3016">
                  <c:v>2.1016707808809709E-2</c:v>
                </c:pt>
                <c:pt idx="3017">
                  <c:v>2.102473789084458E-2</c:v>
                </c:pt>
                <c:pt idx="3018">
                  <c:v>2.1032752393677079E-2</c:v>
                </c:pt>
                <c:pt idx="3019">
                  <c:v>2.1040751317226158E-2</c:v>
                </c:pt>
                <c:pt idx="3020">
                  <c:v>2.1048734661491819E-2</c:v>
                </c:pt>
                <c:pt idx="3021">
                  <c:v>2.1056702426474061E-2</c:v>
                </c:pt>
                <c:pt idx="3022">
                  <c:v>2.1064654612334976E-2</c:v>
                </c:pt>
                <c:pt idx="3023">
                  <c:v>2.1072591218750381E-2</c:v>
                </c:pt>
                <c:pt idx="3024">
                  <c:v>2.1080512245963412E-2</c:v>
                </c:pt>
                <c:pt idx="3025">
                  <c:v>2.1088417693811978E-2</c:v>
                </c:pt>
                <c:pt idx="3026">
                  <c:v>2.1096307562701311E-2</c:v>
                </c:pt>
                <c:pt idx="3027">
                  <c:v>2.1104181852145132E-2</c:v>
                </c:pt>
                <c:pt idx="3028">
                  <c:v>2.1112040562305534E-2</c:v>
                </c:pt>
                <c:pt idx="3029">
                  <c:v>2.1119883693263564E-2</c:v>
                </c:pt>
                <c:pt idx="3030">
                  <c:v>2.1127711245019221E-2</c:v>
                </c:pt>
                <c:pt idx="3031">
                  <c:v>2.1135523217329366E-2</c:v>
                </c:pt>
                <c:pt idx="3032">
                  <c:v>2.1143319610437139E-2</c:v>
                </c:pt>
                <c:pt idx="3033">
                  <c:v>2.1151100424423586E-2</c:v>
                </c:pt>
                <c:pt idx="3034">
                  <c:v>2.1158865658964521E-2</c:v>
                </c:pt>
                <c:pt idx="3035">
                  <c:v>2.1166615314303083E-2</c:v>
                </c:pt>
                <c:pt idx="3036">
                  <c:v>2.1174349390358227E-2</c:v>
                </c:pt>
                <c:pt idx="3037">
                  <c:v>2.1182067887210998E-2</c:v>
                </c:pt>
                <c:pt idx="3038">
                  <c:v>2.1189770804699304E-2</c:v>
                </c:pt>
                <c:pt idx="3039">
                  <c:v>2.1197458142904191E-2</c:v>
                </c:pt>
                <c:pt idx="3040">
                  <c:v>2.1205129901906705E-2</c:v>
                </c:pt>
                <c:pt idx="3041">
                  <c:v>2.1212786081787893E-2</c:v>
                </c:pt>
                <c:pt idx="3042">
                  <c:v>2.1220426682061477E-2</c:v>
                </c:pt>
                <c:pt idx="3043">
                  <c:v>2.1228051703294781E-2</c:v>
                </c:pt>
                <c:pt idx="3044">
                  <c:v>2.1235661145244666E-2</c:v>
                </c:pt>
                <c:pt idx="3045">
                  <c:v>2.1243255007830086E-2</c:v>
                </c:pt>
                <c:pt idx="3046">
                  <c:v>2.1250833291051041E-2</c:v>
                </c:pt>
                <c:pt idx="3047">
                  <c:v>2.125839599515067E-2</c:v>
                </c:pt>
                <c:pt idx="3048">
                  <c:v>2.1265943119966879E-2</c:v>
                </c:pt>
                <c:pt idx="3049">
                  <c:v>2.1273474665337577E-2</c:v>
                </c:pt>
                <c:pt idx="3050">
                  <c:v>2.1280990631505903E-2</c:v>
                </c:pt>
                <c:pt idx="3051">
                  <c:v>2.1288491018552902E-2</c:v>
                </c:pt>
                <c:pt idx="3052">
                  <c:v>2.1295975826073343E-2</c:v>
                </c:pt>
                <c:pt idx="3053">
                  <c:v>2.1303445054472459E-2</c:v>
                </c:pt>
                <c:pt idx="3054">
                  <c:v>2.1310898703588155E-2</c:v>
                </c:pt>
                <c:pt idx="3055">
                  <c:v>2.1318336773339386E-2</c:v>
                </c:pt>
                <c:pt idx="3056">
                  <c:v>2.1325759263807198E-2</c:v>
                </c:pt>
                <c:pt idx="3057">
                  <c:v>2.1333166174829499E-2</c:v>
                </c:pt>
                <c:pt idx="3058">
                  <c:v>2.1340557506811519E-2</c:v>
                </c:pt>
                <c:pt idx="3059">
                  <c:v>2.1347933259429075E-2</c:v>
                </c:pt>
                <c:pt idx="3060">
                  <c:v>2.1355293432763212E-2</c:v>
                </c:pt>
                <c:pt idx="3061">
                  <c:v>2.1362638026651837E-2</c:v>
                </c:pt>
                <c:pt idx="3062">
                  <c:v>2.1369967041500182E-2</c:v>
                </c:pt>
                <c:pt idx="3063">
                  <c:v>2.1377280476821969E-2</c:v>
                </c:pt>
                <c:pt idx="3064">
                  <c:v>2.138457833302243E-2</c:v>
                </c:pt>
                <c:pt idx="3065">
                  <c:v>2.1391860609939473E-2</c:v>
                </c:pt>
                <c:pt idx="3066">
                  <c:v>2.1399127307411003E-2</c:v>
                </c:pt>
                <c:pt idx="3067">
                  <c:v>2.1406378425680161E-2</c:v>
                </c:pt>
                <c:pt idx="3068">
                  <c:v>2.1413613964584854E-2</c:v>
                </c:pt>
                <c:pt idx="3069">
                  <c:v>2.1420833924206129E-2</c:v>
                </c:pt>
                <c:pt idx="3070">
                  <c:v>2.1428038304543984E-2</c:v>
                </c:pt>
                <c:pt idx="3071">
                  <c:v>2.143522710559842E-2</c:v>
                </c:pt>
                <c:pt idx="3072">
                  <c:v>2.1442400327288391E-2</c:v>
                </c:pt>
                <c:pt idx="3073">
                  <c:v>2.144955796977599E-2</c:v>
                </c:pt>
                <c:pt idx="3074">
                  <c:v>2.1456700032818077E-2</c:v>
                </c:pt>
                <c:pt idx="3075">
                  <c:v>2.1463826516657791E-2</c:v>
                </c:pt>
                <c:pt idx="3076">
                  <c:v>2.1470937421214087E-2</c:v>
                </c:pt>
                <c:pt idx="3077">
                  <c:v>2.1478032746324871E-2</c:v>
                </c:pt>
                <c:pt idx="3078">
                  <c:v>2.1485112492233283E-2</c:v>
                </c:pt>
                <c:pt idx="3079">
                  <c:v>2.1492176658696183E-2</c:v>
                </c:pt>
                <c:pt idx="3080">
                  <c:v>2.1499225246118803E-2</c:v>
                </c:pt>
                <c:pt idx="3081">
                  <c:v>2.1506258254095911E-2</c:v>
                </c:pt>
                <c:pt idx="3082">
                  <c:v>2.1513275682627508E-2</c:v>
                </c:pt>
                <c:pt idx="3083">
                  <c:v>2.1520277532037779E-2</c:v>
                </c:pt>
                <c:pt idx="3084">
                  <c:v>2.1527263802002539E-2</c:v>
                </c:pt>
                <c:pt idx="3085">
                  <c:v>2.1534234492683879E-2</c:v>
                </c:pt>
                <c:pt idx="3086">
                  <c:v>2.1541189604081801E-2</c:v>
                </c:pt>
                <c:pt idx="3087">
                  <c:v>2.1548129136115257E-2</c:v>
                </c:pt>
                <c:pt idx="3088">
                  <c:v>2.1555053088946341E-2</c:v>
                </c:pt>
                <c:pt idx="3089">
                  <c:v>2.1562947101002594E-2</c:v>
                </c:pt>
                <c:pt idx="3090">
                  <c:v>2.1569837669492831E-2</c:v>
                </c:pt>
                <c:pt idx="3091">
                  <c:v>2.1576712658618602E-2</c:v>
                </c:pt>
                <c:pt idx="3092">
                  <c:v>2.1583572068542001E-2</c:v>
                </c:pt>
                <c:pt idx="3093">
                  <c:v>2.1590415899100934E-2</c:v>
                </c:pt>
                <c:pt idx="3094">
                  <c:v>2.1597244150214356E-2</c:v>
                </c:pt>
                <c:pt idx="3095">
                  <c:v>2.160405682204436E-2</c:v>
                </c:pt>
                <c:pt idx="3096">
                  <c:v>2.161085391467199E-2</c:v>
                </c:pt>
                <c:pt idx="3097">
                  <c:v>2.1617635427773063E-2</c:v>
                </c:pt>
                <c:pt idx="3098">
                  <c:v>2.162440136175281E-2</c:v>
                </c:pt>
                <c:pt idx="3099">
                  <c:v>2.1631151716287045E-2</c:v>
                </c:pt>
                <c:pt idx="3100">
                  <c:v>2.1637886491537861E-2</c:v>
                </c:pt>
                <c:pt idx="3101">
                  <c:v>2.1644605687424212E-2</c:v>
                </c:pt>
                <c:pt idx="3102">
                  <c:v>2.1651309304027144E-2</c:v>
                </c:pt>
                <c:pt idx="3103">
                  <c:v>2.1657997341346658E-2</c:v>
                </c:pt>
                <c:pt idx="3104">
                  <c:v>2.1664669799220659E-2</c:v>
                </c:pt>
                <c:pt idx="3105">
                  <c:v>2.1671326677730196E-2</c:v>
                </c:pt>
                <c:pt idx="3106">
                  <c:v>2.1677967976956314E-2</c:v>
                </c:pt>
                <c:pt idx="3107">
                  <c:v>2.1684593696980059E-2</c:v>
                </c:pt>
                <c:pt idx="3108">
                  <c:v>2.1691203837558293E-2</c:v>
                </c:pt>
                <c:pt idx="3109">
                  <c:v>2.1697798398609969E-2</c:v>
                </c:pt>
                <c:pt idx="3110">
                  <c:v>2.1704377380621365E-2</c:v>
                </c:pt>
                <c:pt idx="3111">
                  <c:v>2.1710940783187249E-2</c:v>
                </c:pt>
                <c:pt idx="3112">
                  <c:v>2.1717488606388669E-2</c:v>
                </c:pt>
                <c:pt idx="3113">
                  <c:v>2.1724020850225623E-2</c:v>
                </c:pt>
                <c:pt idx="3114">
                  <c:v>2.1730537514860204E-2</c:v>
                </c:pt>
                <c:pt idx="3115">
                  <c:v>2.1737038600130321E-2</c:v>
                </c:pt>
                <c:pt idx="3116">
                  <c:v>2.1743524105873879E-2</c:v>
                </c:pt>
                <c:pt idx="3117">
                  <c:v>2.1749994032415065E-2</c:v>
                </c:pt>
                <c:pt idx="3118">
                  <c:v>2.1756448379591786E-2</c:v>
                </c:pt>
                <c:pt idx="3119">
                  <c:v>2.1762887147404042E-2</c:v>
                </c:pt>
                <c:pt idx="3120">
                  <c:v>2.1769310335851833E-2</c:v>
                </c:pt>
                <c:pt idx="3121">
                  <c:v>2.1775717945016204E-2</c:v>
                </c:pt>
                <c:pt idx="3122">
                  <c:v>2.1782109974897157E-2</c:v>
                </c:pt>
                <c:pt idx="3123">
                  <c:v>2.1788486425251552E-2</c:v>
                </c:pt>
                <c:pt idx="3124">
                  <c:v>2.1794847296322528E-2</c:v>
                </c:pt>
                <c:pt idx="3125">
                  <c:v>2.1801192588110085E-2</c:v>
                </c:pt>
                <c:pt idx="3126">
                  <c:v>2.1807522300371085E-2</c:v>
                </c:pt>
                <c:pt idx="3127">
                  <c:v>2.1813836433510758E-2</c:v>
                </c:pt>
                <c:pt idx="3128">
                  <c:v>2.182013498720492E-2</c:v>
                </c:pt>
                <c:pt idx="3129">
                  <c:v>2.1826417961615663E-2</c:v>
                </c:pt>
                <c:pt idx="3130">
                  <c:v>2.1832685356499848E-2</c:v>
                </c:pt>
                <c:pt idx="3131">
                  <c:v>2.1838937171938522E-2</c:v>
                </c:pt>
                <c:pt idx="3132">
                  <c:v>2.1845173408417962E-2</c:v>
                </c:pt>
                <c:pt idx="3133">
                  <c:v>2.1851394065289798E-2</c:v>
                </c:pt>
                <c:pt idx="3134">
                  <c:v>2.1857599142797168E-2</c:v>
                </c:pt>
                <c:pt idx="3135">
                  <c:v>2.1863788641102166E-2</c:v>
                </c:pt>
                <c:pt idx="3136">
                  <c:v>2.1869962559880607E-2</c:v>
                </c:pt>
                <c:pt idx="3137">
                  <c:v>2.1876120899375628E-2</c:v>
                </c:pt>
                <c:pt idx="3138">
                  <c:v>2.1882263659425139E-2</c:v>
                </c:pt>
                <c:pt idx="3139">
                  <c:v>2.1888390840272276E-2</c:v>
                </c:pt>
                <c:pt idx="3140">
                  <c:v>2.1894502441673902E-2</c:v>
                </c:pt>
                <c:pt idx="3141">
                  <c:v>2.1900598463630017E-2</c:v>
                </c:pt>
                <c:pt idx="3142">
                  <c:v>2.1906678906302712E-2</c:v>
                </c:pt>
                <c:pt idx="3143">
                  <c:v>2.1912743769529897E-2</c:v>
                </c:pt>
                <c:pt idx="3144">
                  <c:v>2.1918793053554708E-2</c:v>
                </c:pt>
                <c:pt idx="3145">
                  <c:v>2.1924826758052962E-2</c:v>
                </c:pt>
                <c:pt idx="3146">
                  <c:v>2.1930844883348843E-2</c:v>
                </c:pt>
                <c:pt idx="3147">
                  <c:v>2.193684742928026E-2</c:v>
                </c:pt>
                <c:pt idx="3148">
                  <c:v>2.1942834395685118E-2</c:v>
                </c:pt>
                <c:pt idx="3149">
                  <c:v>2.1948805782644465E-2</c:v>
                </c:pt>
                <c:pt idx="3150">
                  <c:v>2.1954761590482486E-2</c:v>
                </c:pt>
                <c:pt idx="3151">
                  <c:v>2.1960701818874995E-2</c:v>
                </c:pt>
                <c:pt idx="3152">
                  <c:v>2.19666264676599E-2</c:v>
                </c:pt>
                <c:pt idx="3153">
                  <c:v>2.1972535537485571E-2</c:v>
                </c:pt>
                <c:pt idx="3154">
                  <c:v>2.1978429027703639E-2</c:v>
                </c:pt>
                <c:pt idx="3155">
                  <c:v>2.1984306938557241E-2</c:v>
                </c:pt>
                <c:pt idx="3156">
                  <c:v>2.1990169270046378E-2</c:v>
                </c:pt>
                <c:pt idx="3157">
                  <c:v>2.1996016022090004E-2</c:v>
                </c:pt>
                <c:pt idx="3158">
                  <c:v>2.2001847194931257E-2</c:v>
                </c:pt>
                <c:pt idx="3159">
                  <c:v>2.2007662788164906E-2</c:v>
                </c:pt>
                <c:pt idx="3160">
                  <c:v>2.2013462802196182E-2</c:v>
                </c:pt>
                <c:pt idx="3161">
                  <c:v>2.201924723694404E-2</c:v>
                </c:pt>
                <c:pt idx="3162">
                  <c:v>2.2025016092165339E-2</c:v>
                </c:pt>
                <c:pt idx="3163">
                  <c:v>2.2030769368022174E-2</c:v>
                </c:pt>
                <c:pt idx="3164">
                  <c:v>2.2036507064433497E-2</c:v>
                </c:pt>
                <c:pt idx="3165">
                  <c:v>2.2042229181561401E-2</c:v>
                </c:pt>
                <c:pt idx="3166">
                  <c:v>2.204793571932484E-2</c:v>
                </c:pt>
                <c:pt idx="3167">
                  <c:v>2.2053626677561722E-2</c:v>
                </c:pt>
                <c:pt idx="3168">
                  <c:v>2.2059302056596231E-2</c:v>
                </c:pt>
                <c:pt idx="3169">
                  <c:v>2.2064961856104182E-2</c:v>
                </c:pt>
                <c:pt idx="3170">
                  <c:v>2.2070606076247667E-2</c:v>
                </c:pt>
                <c:pt idx="3171">
                  <c:v>2.2076234717107734E-2</c:v>
                </c:pt>
                <c:pt idx="3172">
                  <c:v>2.2081847778441244E-2</c:v>
                </c:pt>
                <c:pt idx="3173">
                  <c:v>2.2087445260653427E-2</c:v>
                </c:pt>
                <c:pt idx="3174">
                  <c:v>2.2093027163176959E-2</c:v>
                </c:pt>
                <c:pt idx="3175">
                  <c:v>2.2098593486417073E-2</c:v>
                </c:pt>
                <c:pt idx="3176">
                  <c:v>2.2104144230292722E-2</c:v>
                </c:pt>
                <c:pt idx="3177">
                  <c:v>2.2109679394722859E-2</c:v>
                </c:pt>
                <c:pt idx="3178">
                  <c:v>2.2115198979869577E-2</c:v>
                </c:pt>
                <c:pt idx="3179">
                  <c:v>2.2120702985489737E-2</c:v>
                </c:pt>
                <c:pt idx="3180">
                  <c:v>2.2126191411907525E-2</c:v>
                </c:pt>
                <c:pt idx="3181">
                  <c:v>2.2131664258717709E-2</c:v>
                </c:pt>
                <c:pt idx="3182">
                  <c:v>2.2137121526244474E-2</c:v>
                </c:pt>
                <c:pt idx="3183">
                  <c:v>2.214256321448782E-2</c:v>
                </c:pt>
                <c:pt idx="3184">
                  <c:v>2.2147989323042516E-2</c:v>
                </c:pt>
                <c:pt idx="3185">
                  <c:v>2.2153399852394839E-2</c:v>
                </c:pt>
                <c:pt idx="3186">
                  <c:v>2.2158794802382697E-2</c:v>
                </c:pt>
                <c:pt idx="3187">
                  <c:v>2.2164174172925044E-2</c:v>
                </c:pt>
                <c:pt idx="3188">
                  <c:v>2.2169537963940833E-2</c:v>
                </c:pt>
                <c:pt idx="3189">
                  <c:v>2.2174886175754249E-2</c:v>
                </c:pt>
                <c:pt idx="3190">
                  <c:v>2.2180218808041108E-2</c:v>
                </c:pt>
                <c:pt idx="3191">
                  <c:v>2.2185535861125594E-2</c:v>
                </c:pt>
                <c:pt idx="3192">
                  <c:v>2.2190837334521429E-2</c:v>
                </c:pt>
                <c:pt idx="3193">
                  <c:v>2.2196877084666999E-2</c:v>
                </c:pt>
                <c:pt idx="3194">
                  <c:v>2.2202145173803034E-2</c:v>
                </c:pt>
                <c:pt idx="3195">
                  <c:v>2.220739768365565E-2</c:v>
                </c:pt>
                <c:pt idx="3196">
                  <c:v>2.2212634613900661E-2</c:v>
                </c:pt>
                <c:pt idx="3197">
                  <c:v>2.2217855964700162E-2</c:v>
                </c:pt>
                <c:pt idx="3198">
                  <c:v>2.2223061736297289E-2</c:v>
                </c:pt>
                <c:pt idx="3199">
                  <c:v>2.2228251928367859E-2</c:v>
                </c:pt>
                <c:pt idx="3200">
                  <c:v>2.2233426541073964E-2</c:v>
                </c:pt>
                <c:pt idx="3201">
                  <c:v>2.2238585574334557E-2</c:v>
                </c:pt>
                <c:pt idx="3202">
                  <c:v>2.2243729028311732E-2</c:v>
                </c:pt>
                <c:pt idx="3203">
                  <c:v>2.2248856902762348E-2</c:v>
                </c:pt>
                <c:pt idx="3204">
                  <c:v>2.2253969197767454E-2</c:v>
                </c:pt>
                <c:pt idx="3205">
                  <c:v>2.2259065913408094E-2</c:v>
                </c:pt>
                <c:pt idx="3206">
                  <c:v>2.2264147049603222E-2</c:v>
                </c:pt>
                <c:pt idx="3207">
                  <c:v>2.2269212606433886E-2</c:v>
                </c:pt>
                <c:pt idx="3208">
                  <c:v>2.2278421363008949E-2</c:v>
                </c:pt>
                <c:pt idx="3209">
                  <c:v>2.2279296981839725E-2</c:v>
                </c:pt>
                <c:pt idx="3210">
                  <c:v>2.2284315800576993E-2</c:v>
                </c:pt>
                <c:pt idx="3211">
                  <c:v>2.228931903962561E-2</c:v>
                </c:pt>
                <c:pt idx="3212">
                  <c:v>2.2294306699471855E-2</c:v>
                </c:pt>
                <c:pt idx="3213">
                  <c:v>2.2299278779791543E-2</c:v>
                </c:pt>
                <c:pt idx="3214">
                  <c:v>2.2304235280746765E-2</c:v>
                </c:pt>
                <c:pt idx="3215">
                  <c:v>2.2309176202256475E-2</c:v>
                </c:pt>
                <c:pt idx="3216">
                  <c:v>2.2314101544401721E-2</c:v>
                </c:pt>
                <c:pt idx="3217">
                  <c:v>2.2319011307101455E-2</c:v>
                </c:pt>
                <c:pt idx="3218">
                  <c:v>2.2323905490436724E-2</c:v>
                </c:pt>
                <c:pt idx="3219">
                  <c:v>2.2328784094245435E-2</c:v>
                </c:pt>
                <c:pt idx="3220">
                  <c:v>2.2333647118689681E-2</c:v>
                </c:pt>
                <c:pt idx="3221">
                  <c:v>2.2338494563769462E-2</c:v>
                </c:pt>
                <c:pt idx="3222">
                  <c:v>2.2343326429403731E-2</c:v>
                </c:pt>
                <c:pt idx="3223">
                  <c:v>2.2348142715511443E-2</c:v>
                </c:pt>
                <c:pt idx="3224">
                  <c:v>2.2352943422416782E-2</c:v>
                </c:pt>
                <c:pt idx="3225">
                  <c:v>2.2357728549633471E-2</c:v>
                </c:pt>
                <c:pt idx="3226">
                  <c:v>2.2362498097566741E-2</c:v>
                </c:pt>
                <c:pt idx="3227">
                  <c:v>2.2367252066054499E-2</c:v>
                </c:pt>
                <c:pt idx="3228">
                  <c:v>2.2371990455258839E-2</c:v>
                </c:pt>
                <c:pt idx="3229">
                  <c:v>2.2376713264693482E-2</c:v>
                </c:pt>
                <c:pt idx="3230">
                  <c:v>2.2381420495006799E-2</c:v>
                </c:pt>
                <c:pt idx="3231">
                  <c:v>2.238611214595565E-2</c:v>
                </c:pt>
                <c:pt idx="3232">
                  <c:v>2.2390788217296897E-2</c:v>
                </c:pt>
                <c:pt idx="3233">
                  <c:v>2.2395448709192634E-2</c:v>
                </c:pt>
                <c:pt idx="3234">
                  <c:v>2.2400093621804951E-2</c:v>
                </c:pt>
                <c:pt idx="3235">
                  <c:v>2.2404722954809664E-2</c:v>
                </c:pt>
                <c:pt idx="3236">
                  <c:v>2.2409336708530958E-2</c:v>
                </c:pt>
                <c:pt idx="3237">
                  <c:v>2.2413934882644648E-2</c:v>
                </c:pt>
                <c:pt idx="3238">
                  <c:v>2.2418517477555966E-2</c:v>
                </c:pt>
                <c:pt idx="3239">
                  <c:v>2.2423084493021772E-2</c:v>
                </c:pt>
                <c:pt idx="3240">
                  <c:v>2.2427635928798928E-2</c:v>
                </c:pt>
                <c:pt idx="3241">
                  <c:v>2.2432171785373711E-2</c:v>
                </c:pt>
                <c:pt idx="3242">
                  <c:v>2.2436692062584029E-2</c:v>
                </c:pt>
                <c:pt idx="3243">
                  <c:v>2.244119676026779E-2</c:v>
                </c:pt>
                <c:pt idx="3244">
                  <c:v>2.2445685878343946E-2</c:v>
                </c:pt>
                <c:pt idx="3245">
                  <c:v>2.2452815637155808E-2</c:v>
                </c:pt>
                <c:pt idx="3246">
                  <c:v>2.2457269693233105E-2</c:v>
                </c:pt>
                <c:pt idx="3247">
                  <c:v>2.2461708168054855E-2</c:v>
                </c:pt>
                <c:pt idx="3248">
                  <c:v>2.2466131061567033E-2</c:v>
                </c:pt>
                <c:pt idx="3249">
                  <c:v>2.2470538373850678E-2</c:v>
                </c:pt>
                <c:pt idx="3250">
                  <c:v>2.2474930104959826E-2</c:v>
                </c:pt>
                <c:pt idx="3251">
                  <c:v>2.2479306254732382E-2</c:v>
                </c:pt>
                <c:pt idx="3252">
                  <c:v>2.2483666823276408E-2</c:v>
                </c:pt>
                <c:pt idx="3253">
                  <c:v>2.2488011810591905E-2</c:v>
                </c:pt>
                <c:pt idx="3254">
                  <c:v>2.2492341216624839E-2</c:v>
                </c:pt>
                <c:pt idx="3255">
                  <c:v>2.2496655041429246E-2</c:v>
                </c:pt>
                <c:pt idx="3256">
                  <c:v>2.2500953284951091E-2</c:v>
                </c:pt>
                <c:pt idx="3257">
                  <c:v>2.2505235947271423E-2</c:v>
                </c:pt>
                <c:pt idx="3258">
                  <c:v>2.2509938873027657E-2</c:v>
                </c:pt>
                <c:pt idx="3259">
                  <c:v>2.2514183171442603E-2</c:v>
                </c:pt>
                <c:pt idx="3260">
                  <c:v>2.251841189057413E-2</c:v>
                </c:pt>
                <c:pt idx="3261">
                  <c:v>2.25226250301791E-2</c:v>
                </c:pt>
                <c:pt idx="3262">
                  <c:v>2.2526822590419604E-2</c:v>
                </c:pt>
                <c:pt idx="3263">
                  <c:v>2.253100457113355E-2</c:v>
                </c:pt>
                <c:pt idx="3264">
                  <c:v>2.2535170972320939E-2</c:v>
                </c:pt>
                <c:pt idx="3265">
                  <c:v>2.2539321794143863E-2</c:v>
                </c:pt>
                <c:pt idx="3266">
                  <c:v>2.2543457036602321E-2</c:v>
                </c:pt>
                <c:pt idx="3267">
                  <c:v>2.2547576699534222E-2</c:v>
                </c:pt>
                <c:pt idx="3268">
                  <c:v>2.2551680783020611E-2</c:v>
                </c:pt>
                <c:pt idx="3269">
                  <c:v>2.2555769287061489E-2</c:v>
                </c:pt>
                <c:pt idx="3270">
                  <c:v>2.2559842211818948E-2</c:v>
                </c:pt>
                <c:pt idx="3271">
                  <c:v>2.2563899556887757E-2</c:v>
                </c:pt>
                <c:pt idx="3272">
                  <c:v>2.25679413225921E-2</c:v>
                </c:pt>
                <c:pt idx="3273">
                  <c:v>2.2571967508769886E-2</c:v>
                </c:pt>
                <c:pt idx="3274">
                  <c:v>2.2575978115664252E-2</c:v>
                </c:pt>
                <c:pt idx="3275">
                  <c:v>2.2579973143032062E-2</c:v>
                </c:pt>
                <c:pt idx="3276">
                  <c:v>2.2583952590873313E-2</c:v>
                </c:pt>
                <c:pt idx="3277">
                  <c:v>2.2587916459431145E-2</c:v>
                </c:pt>
                <c:pt idx="3278">
                  <c:v>2.259186474846242E-2</c:v>
                </c:pt>
                <c:pt idx="3279">
                  <c:v>2.2595797457967137E-2</c:v>
                </c:pt>
                <c:pt idx="3280">
                  <c:v>2.2599714587945297E-2</c:v>
                </c:pt>
                <c:pt idx="3281">
                  <c:v>2.2603616138721083E-2</c:v>
                </c:pt>
                <c:pt idx="3282">
                  <c:v>2.2607502109970312E-2</c:v>
                </c:pt>
                <c:pt idx="3283">
                  <c:v>2.2611372501530891E-2</c:v>
                </c:pt>
                <c:pt idx="3284">
                  <c:v>2.2615227313889097E-2</c:v>
                </c:pt>
                <c:pt idx="3285">
                  <c:v>2.2619066546801792E-2</c:v>
                </c:pt>
                <c:pt idx="3286">
                  <c:v>2.2622890200106882E-2</c:v>
                </c:pt>
                <c:pt idx="3287">
                  <c:v>2.2626698274128554E-2</c:v>
                </c:pt>
                <c:pt idx="3288">
                  <c:v>2.2630490768542622E-2</c:v>
                </c:pt>
                <c:pt idx="3289">
                  <c:v>2.2634267683592224E-2</c:v>
                </c:pt>
                <c:pt idx="3290">
                  <c:v>2.2638029019034223E-2</c:v>
                </c:pt>
                <c:pt idx="3291">
                  <c:v>2.2641774775111756E-2</c:v>
                </c:pt>
                <c:pt idx="3292">
                  <c:v>2.264550495190587E-2</c:v>
                </c:pt>
                <c:pt idx="3293">
                  <c:v>2.2649219549011335E-2</c:v>
                </c:pt>
                <c:pt idx="3294">
                  <c:v>2.2652918566671287E-2</c:v>
                </c:pt>
                <c:pt idx="3295">
                  <c:v>2.2656602004966775E-2</c:v>
                </c:pt>
                <c:pt idx="3296">
                  <c:v>2.2660269863735705E-2</c:v>
                </c:pt>
                <c:pt idx="3297">
                  <c:v>2.2663922143140169E-2</c:v>
                </c:pt>
                <c:pt idx="3298">
                  <c:v>2.266755884293703E-2</c:v>
                </c:pt>
                <c:pt idx="3299">
                  <c:v>2.2671179963369426E-2</c:v>
                </c:pt>
                <c:pt idx="3300">
                  <c:v>2.2674785504437356E-2</c:v>
                </c:pt>
                <c:pt idx="3301">
                  <c:v>2.2678375465816636E-2</c:v>
                </c:pt>
                <c:pt idx="3302">
                  <c:v>2.2681949847831451E-2</c:v>
                </c:pt>
                <c:pt idx="3303">
                  <c:v>2.2685508650400754E-2</c:v>
                </c:pt>
                <c:pt idx="3304">
                  <c:v>2.2689051873524546E-2</c:v>
                </c:pt>
                <c:pt idx="3305">
                  <c:v>2.2692579517040734E-2</c:v>
                </c:pt>
                <c:pt idx="3306">
                  <c:v>2.2696091581354549E-2</c:v>
                </c:pt>
                <c:pt idx="3307">
                  <c:v>2.2699588066060761E-2</c:v>
                </c:pt>
                <c:pt idx="3308">
                  <c:v>2.2703068971321461E-2</c:v>
                </c:pt>
                <c:pt idx="3309">
                  <c:v>2.2706534297055603E-2</c:v>
                </c:pt>
                <c:pt idx="3310">
                  <c:v>2.270998404342528E-2</c:v>
                </c:pt>
                <c:pt idx="3311">
                  <c:v>2.2713418210268399E-2</c:v>
                </c:pt>
                <c:pt idx="3312">
                  <c:v>2.2716836797503914E-2</c:v>
                </c:pt>
                <c:pt idx="3313">
                  <c:v>2.2720239805374964E-2</c:v>
                </c:pt>
                <c:pt idx="3314">
                  <c:v>2.2723627233881549E-2</c:v>
                </c:pt>
                <c:pt idx="3315">
                  <c:v>2.2726999082861576E-2</c:v>
                </c:pt>
                <c:pt idx="3316">
                  <c:v>2.2730355352315046E-2</c:v>
                </c:pt>
                <c:pt idx="3317">
                  <c:v>2.2733696042485096E-2</c:v>
                </c:pt>
                <c:pt idx="3318">
                  <c:v>2.2737021153047543E-2</c:v>
                </c:pt>
                <c:pt idx="3319">
                  <c:v>2.2740330684002386E-2</c:v>
                </c:pt>
                <c:pt idx="3320">
                  <c:v>2.2743624635592763E-2</c:v>
                </c:pt>
                <c:pt idx="3321">
                  <c:v>2.2746903007818675E-2</c:v>
                </c:pt>
                <c:pt idx="3322">
                  <c:v>2.2750165800436983E-2</c:v>
                </c:pt>
                <c:pt idx="3323">
                  <c:v>2.2753413013690826E-2</c:v>
                </c:pt>
                <c:pt idx="3324">
                  <c:v>2.2756644647337065E-2</c:v>
                </c:pt>
                <c:pt idx="3325">
                  <c:v>2.2759860701618839E-2</c:v>
                </c:pt>
                <c:pt idx="3326">
                  <c:v>2.2763061176455102E-2</c:v>
                </c:pt>
                <c:pt idx="3327">
                  <c:v>2.2766246071764806E-2</c:v>
                </c:pt>
                <c:pt idx="3328">
                  <c:v>2.2769415387629E-2</c:v>
                </c:pt>
                <c:pt idx="3329">
                  <c:v>2.2772569123966635E-2</c:v>
                </c:pt>
                <c:pt idx="3330">
                  <c:v>2.2775707280858759E-2</c:v>
                </c:pt>
                <c:pt idx="3331">
                  <c:v>2.2778829858224325E-2</c:v>
                </c:pt>
                <c:pt idx="3332">
                  <c:v>2.278193685614438E-2</c:v>
                </c:pt>
                <c:pt idx="3333">
                  <c:v>2.2785028274618924E-2</c:v>
                </c:pt>
                <c:pt idx="3334">
                  <c:v>2.2788104113647956E-2</c:v>
                </c:pt>
                <c:pt idx="3335">
                  <c:v>2.279116437315043E-2</c:v>
                </c:pt>
                <c:pt idx="3336">
                  <c:v>2.2794209053207393E-2</c:v>
                </c:pt>
                <c:pt idx="3337">
                  <c:v>2.2797238153656751E-2</c:v>
                </c:pt>
                <c:pt idx="3338">
                  <c:v>2.2800251674660599E-2</c:v>
                </c:pt>
                <c:pt idx="3339">
                  <c:v>2.2803249616299981E-2</c:v>
                </c:pt>
                <c:pt idx="3340">
                  <c:v>2.2806231978493852E-2</c:v>
                </c:pt>
                <c:pt idx="3341">
                  <c:v>2.2809198760999072E-2</c:v>
                </c:pt>
                <c:pt idx="3342">
                  <c:v>2.2812149964220874E-2</c:v>
                </c:pt>
                <c:pt idx="3343">
                  <c:v>2.2815085587916117E-2</c:v>
                </c:pt>
                <c:pt idx="3344">
                  <c:v>2.2818005632084803E-2</c:v>
                </c:pt>
                <c:pt idx="3345">
                  <c:v>2.2820910096726932E-2</c:v>
                </c:pt>
                <c:pt idx="3346">
                  <c:v>2.2823798982004595E-2</c:v>
                </c:pt>
                <c:pt idx="3347">
                  <c:v>2.28266722877557E-2</c:v>
                </c:pt>
                <c:pt idx="3348">
                  <c:v>2.2829530013980248E-2</c:v>
                </c:pt>
                <c:pt idx="3349">
                  <c:v>2.2832372160840331E-2</c:v>
                </c:pt>
                <c:pt idx="3350">
                  <c:v>2.2835198728173856E-2</c:v>
                </c:pt>
                <c:pt idx="3351">
                  <c:v>2.2838009715980823E-2</c:v>
                </c:pt>
                <c:pt idx="3352">
                  <c:v>2.2840805124261232E-2</c:v>
                </c:pt>
                <c:pt idx="3353">
                  <c:v>2.2843584953177176E-2</c:v>
                </c:pt>
                <c:pt idx="3354">
                  <c:v>2.284634920240447E-2</c:v>
                </c:pt>
                <c:pt idx="3355">
                  <c:v>2.2849097872348345E-2</c:v>
                </c:pt>
                <c:pt idx="3356">
                  <c:v>2.2851830962765662E-2</c:v>
                </c:pt>
                <c:pt idx="3357">
                  <c:v>2.2854548473656422E-2</c:v>
                </c:pt>
                <c:pt idx="3358">
                  <c:v>2.2857250405020624E-2</c:v>
                </c:pt>
                <c:pt idx="3359">
                  <c:v>2.285993675702036E-2</c:v>
                </c:pt>
                <c:pt idx="3360">
                  <c:v>2.2862607529493539E-2</c:v>
                </c:pt>
                <c:pt idx="3361">
                  <c:v>2.2865262722521207E-2</c:v>
                </c:pt>
                <c:pt idx="3362">
                  <c:v>2.2867902336022317E-2</c:v>
                </c:pt>
                <c:pt idx="3363">
                  <c:v>2.2870526369915822E-2</c:v>
                </c:pt>
                <c:pt idx="3364">
                  <c:v>2.2873134824444863E-2</c:v>
                </c:pt>
                <c:pt idx="3365">
                  <c:v>2.2875727699447346E-2</c:v>
                </c:pt>
                <c:pt idx="3366">
                  <c:v>2.2878304994923271E-2</c:v>
                </c:pt>
                <c:pt idx="3367">
                  <c:v>2.2880866710953685E-2</c:v>
                </c:pt>
                <c:pt idx="3368">
                  <c:v>2.2883412847619633E-2</c:v>
                </c:pt>
                <c:pt idx="3369">
                  <c:v>2.2885943404677977E-2</c:v>
                </c:pt>
                <c:pt idx="3370">
                  <c:v>2.2888458382047672E-2</c:v>
                </c:pt>
                <c:pt idx="3371">
                  <c:v>2.289095778029604E-2</c:v>
                </c:pt>
                <c:pt idx="3372">
                  <c:v>2.2893441598936803E-2</c:v>
                </c:pt>
                <c:pt idx="3373">
                  <c:v>2.289590983805101E-2</c:v>
                </c:pt>
                <c:pt idx="3374">
                  <c:v>2.2898362497638658E-2</c:v>
                </c:pt>
                <c:pt idx="3375">
                  <c:v>2.2900799577699749E-2</c:v>
                </c:pt>
                <c:pt idx="3376">
                  <c:v>2.2903221078315328E-2</c:v>
                </c:pt>
                <c:pt idx="3377">
                  <c:v>2.2905626999485396E-2</c:v>
                </c:pt>
                <c:pt idx="3378">
                  <c:v>2.2908017341047859E-2</c:v>
                </c:pt>
                <c:pt idx="3379">
                  <c:v>2.2910392103326904E-2</c:v>
                </c:pt>
                <c:pt idx="3380">
                  <c:v>2.2912751285917299E-2</c:v>
                </c:pt>
                <c:pt idx="3381">
                  <c:v>2.2915094889062182E-2</c:v>
                </c:pt>
                <c:pt idx="3382">
                  <c:v>2.2917422912761554E-2</c:v>
                </c:pt>
                <c:pt idx="3383">
                  <c:v>2.2919735356934368E-2</c:v>
                </c:pt>
                <c:pt idx="3384">
                  <c:v>2.2922032221742716E-2</c:v>
                </c:pt>
                <c:pt idx="3385">
                  <c:v>2.2924313506781369E-2</c:v>
                </c:pt>
                <c:pt idx="3386">
                  <c:v>2.2926579212536602E-2</c:v>
                </c:pt>
                <c:pt idx="3387">
                  <c:v>2.2928829338765278E-2</c:v>
                </c:pt>
                <c:pt idx="3388">
                  <c:v>2.2931063885305303E-2</c:v>
                </c:pt>
                <c:pt idx="3389">
                  <c:v>2.2933282852561909E-2</c:v>
                </c:pt>
                <c:pt idx="3390">
                  <c:v>2.2935486240373004E-2</c:v>
                </c:pt>
                <c:pt idx="3391">
                  <c:v>2.2937674048576495E-2</c:v>
                </c:pt>
                <c:pt idx="3392">
                  <c:v>2.2939846277253428E-2</c:v>
                </c:pt>
                <c:pt idx="3393">
                  <c:v>2.294200292648485E-2</c:v>
                </c:pt>
                <c:pt idx="3394">
                  <c:v>2.2944143996189714E-2</c:v>
                </c:pt>
                <c:pt idx="3395">
                  <c:v>2.2946269486449067E-2</c:v>
                </c:pt>
                <c:pt idx="3396">
                  <c:v>2.2948379397181862E-2</c:v>
                </c:pt>
                <c:pt idx="3397">
                  <c:v>2.2950473728469145E-2</c:v>
                </c:pt>
                <c:pt idx="3398">
                  <c:v>2.2952552480229871E-2</c:v>
                </c:pt>
                <c:pt idx="3399">
                  <c:v>2.2954615652382993E-2</c:v>
                </c:pt>
                <c:pt idx="3400">
                  <c:v>2.2956663245171649E-2</c:v>
                </c:pt>
                <c:pt idx="3401">
                  <c:v>2.2958984274171756E-2</c:v>
                </c:pt>
                <c:pt idx="3402">
                  <c:v>2.2960998482376427E-2</c:v>
                </c:pt>
                <c:pt idx="3403">
                  <c:v>2.2962997110973493E-2</c:v>
                </c:pt>
                <c:pt idx="3404">
                  <c:v>2.2964980160125048E-2</c:v>
                </c:pt>
                <c:pt idx="3405">
                  <c:v>2.2966947629668999E-2</c:v>
                </c:pt>
                <c:pt idx="3406">
                  <c:v>2.2968899519767438E-2</c:v>
                </c:pt>
                <c:pt idx="3407">
                  <c:v>2.297083583033932E-2</c:v>
                </c:pt>
                <c:pt idx="3408">
                  <c:v>2.2972756561384644E-2</c:v>
                </c:pt>
                <c:pt idx="3409">
                  <c:v>2.2974661713065503E-2</c:v>
                </c:pt>
                <c:pt idx="3410">
                  <c:v>2.297655128530085E-2</c:v>
                </c:pt>
                <c:pt idx="3411">
                  <c:v>2.2978425277766501E-2</c:v>
                </c:pt>
                <c:pt idx="3412">
                  <c:v>2.2980283690867687E-2</c:v>
                </c:pt>
                <c:pt idx="3413">
                  <c:v>2.2982126524442315E-2</c:v>
                </c:pt>
                <c:pt idx="3414">
                  <c:v>2.2983953778571431E-2</c:v>
                </c:pt>
                <c:pt idx="3415">
                  <c:v>2.298576545317399E-2</c:v>
                </c:pt>
                <c:pt idx="3416">
                  <c:v>2.2987561548249991E-2</c:v>
                </c:pt>
                <c:pt idx="3417">
                  <c:v>2.298934206388048E-2</c:v>
                </c:pt>
                <c:pt idx="3418">
                  <c:v>2.2991106999822319E-2</c:v>
                </c:pt>
                <c:pt idx="3419">
                  <c:v>2.2992856356561786E-2</c:v>
                </c:pt>
                <c:pt idx="3420">
                  <c:v>2.2994590133693649E-2</c:v>
                </c:pt>
                <c:pt idx="3421">
                  <c:v>2.2996308331136861E-2</c:v>
                </c:pt>
                <c:pt idx="3422">
                  <c:v>2.2998010949215608E-2</c:v>
                </c:pt>
                <c:pt idx="3423">
                  <c:v>2.2999697987767798E-2</c:v>
                </c:pt>
                <c:pt idx="3424">
                  <c:v>2.3001369446955522E-2</c:v>
                </c:pt>
                <c:pt idx="3425">
                  <c:v>2.3003025326454596E-2</c:v>
                </c:pt>
                <c:pt idx="3426">
                  <c:v>2.3004665626508158E-2</c:v>
                </c:pt>
                <c:pt idx="3427">
                  <c:v>2.3006290347197256E-2</c:v>
                </c:pt>
                <c:pt idx="3428">
                  <c:v>2.3007899488116657E-2</c:v>
                </c:pt>
                <c:pt idx="3429">
                  <c:v>2.3009493049590546E-2</c:v>
                </c:pt>
                <c:pt idx="3430">
                  <c:v>2.301107103169997E-2</c:v>
                </c:pt>
                <c:pt idx="3431">
                  <c:v>2.3012633434120744E-2</c:v>
                </c:pt>
                <c:pt idx="3432">
                  <c:v>2.3014180257258099E-2</c:v>
                </c:pt>
                <c:pt idx="3433">
                  <c:v>2.3015711500706804E-2</c:v>
                </c:pt>
                <c:pt idx="3434">
                  <c:v>2.3017227164791043E-2</c:v>
                </c:pt>
                <c:pt idx="3435">
                  <c:v>2.3018727249267679E-2</c:v>
                </c:pt>
                <c:pt idx="3436">
                  <c:v>2.3020211754217756E-2</c:v>
                </c:pt>
                <c:pt idx="3437">
                  <c:v>2.3021680679722323E-2</c:v>
                </c:pt>
                <c:pt idx="3438">
                  <c:v>2.3023134025781378E-2</c:v>
                </c:pt>
                <c:pt idx="3439">
                  <c:v>2.3024571792232829E-2</c:v>
                </c:pt>
                <c:pt idx="3440">
                  <c:v>2.3025993979157722E-2</c:v>
                </c:pt>
                <c:pt idx="3441">
                  <c:v>2.3027400586637103E-2</c:v>
                </c:pt>
                <c:pt idx="3442">
                  <c:v>2.3028791614589927E-2</c:v>
                </c:pt>
                <c:pt idx="3443">
                  <c:v>2.303016706309724E-2</c:v>
                </c:pt>
                <c:pt idx="3444">
                  <c:v>2.3031526931996948E-2</c:v>
                </c:pt>
                <c:pt idx="3445">
                  <c:v>2.3032871221370099E-2</c:v>
                </c:pt>
                <c:pt idx="3446">
                  <c:v>2.3034199931297739E-2</c:v>
                </c:pt>
                <c:pt idx="3447">
                  <c:v>2.3035513061779866E-2</c:v>
                </c:pt>
                <c:pt idx="3448">
                  <c:v>2.3036810612735437E-2</c:v>
                </c:pt>
                <c:pt idx="3449">
                  <c:v>2.3038092584083403E-2</c:v>
                </c:pt>
                <c:pt idx="3450">
                  <c:v>2.3039358975985857E-2</c:v>
                </c:pt>
                <c:pt idx="3451">
                  <c:v>2.3040609788361754E-2</c:v>
                </c:pt>
                <c:pt idx="3452">
                  <c:v>2.3041845021211094E-2</c:v>
                </c:pt>
                <c:pt idx="3453">
                  <c:v>2.3043064674614921E-2</c:v>
                </c:pt>
                <c:pt idx="3454">
                  <c:v>2.3044268748411145E-2</c:v>
                </c:pt>
                <c:pt idx="3455">
                  <c:v>2.3045457242680811E-2</c:v>
                </c:pt>
                <c:pt idx="3456">
                  <c:v>2.3046630157586012E-2</c:v>
                </c:pt>
                <c:pt idx="3457">
                  <c:v>2.3047787492883609E-2</c:v>
                </c:pt>
                <c:pt idx="3458">
                  <c:v>2.3048929248654648E-2</c:v>
                </c:pt>
                <c:pt idx="3459">
                  <c:v>2.3050055424980176E-2</c:v>
                </c:pt>
                <c:pt idx="3460">
                  <c:v>2.3051166021860192E-2</c:v>
                </c:pt>
                <c:pt idx="3461">
                  <c:v>2.3052261039132604E-2</c:v>
                </c:pt>
                <c:pt idx="3462">
                  <c:v>2.3053340476797413E-2</c:v>
                </c:pt>
                <c:pt idx="3463">
                  <c:v>2.3054404335016709E-2</c:v>
                </c:pt>
                <c:pt idx="3464">
                  <c:v>2.3055452613871541E-2</c:v>
                </c:pt>
                <c:pt idx="3465">
                  <c:v>2.3056485313037722E-2</c:v>
                </c:pt>
                <c:pt idx="3466">
                  <c:v>2.3057502432758392E-2</c:v>
                </c:pt>
                <c:pt idx="3467">
                  <c:v>2.3058503973033551E-2</c:v>
                </c:pt>
                <c:pt idx="3468">
                  <c:v>2.3059489933782151E-2</c:v>
                </c:pt>
                <c:pt idx="3469">
                  <c:v>2.3060460314842102E-2</c:v>
                </c:pt>
                <c:pt idx="3470">
                  <c:v>2.3061415116537587E-2</c:v>
                </c:pt>
                <c:pt idx="3471">
                  <c:v>2.3062354338706514E-2</c:v>
                </c:pt>
                <c:pt idx="3472">
                  <c:v>2.306327798142993E-2</c:v>
                </c:pt>
                <c:pt idx="3473">
                  <c:v>2.3064186044464696E-2</c:v>
                </c:pt>
                <c:pt idx="3474">
                  <c:v>2.3065078528216043E-2</c:v>
                </c:pt>
                <c:pt idx="3475">
                  <c:v>2.3065955432197693E-2</c:v>
                </c:pt>
                <c:pt idx="3476">
                  <c:v>2.3066816756814879E-2</c:v>
                </c:pt>
                <c:pt idx="3477">
                  <c:v>2.3067662501905506E-2</c:v>
                </c:pt>
                <c:pt idx="3478">
                  <c:v>2.3068492667469576E-2</c:v>
                </c:pt>
                <c:pt idx="3479">
                  <c:v>2.3069307253588134E-2</c:v>
                </c:pt>
                <c:pt idx="3480">
                  <c:v>2.3070106260018042E-2</c:v>
                </c:pt>
                <c:pt idx="3481">
                  <c:v>2.3070889687164531E-2</c:v>
                </c:pt>
                <c:pt idx="3482">
                  <c:v>2.3071657534784462E-2</c:v>
                </c:pt>
                <c:pt idx="3483">
                  <c:v>2.3072409802634697E-2</c:v>
                </c:pt>
                <c:pt idx="3484">
                  <c:v>2.3073146491120466E-2</c:v>
                </c:pt>
                <c:pt idx="3485">
                  <c:v>2.3073867600079678E-2</c:v>
                </c:pt>
                <c:pt idx="3486">
                  <c:v>2.3074573129674425E-2</c:v>
                </c:pt>
                <c:pt idx="3487">
                  <c:v>2.3075263079499475E-2</c:v>
                </c:pt>
                <c:pt idx="3488">
                  <c:v>2.307593744996006E-2</c:v>
                </c:pt>
                <c:pt idx="3489">
                  <c:v>2.3076596240975134E-2</c:v>
                </c:pt>
                <c:pt idx="3490">
                  <c:v>2.3077239452463649E-2</c:v>
                </c:pt>
                <c:pt idx="3491">
                  <c:v>2.3077867084263515E-2</c:v>
                </c:pt>
                <c:pt idx="3492">
                  <c:v>2.3078479136698915E-2</c:v>
                </c:pt>
                <c:pt idx="3493">
                  <c:v>2.3079075609526711E-2</c:v>
                </c:pt>
                <c:pt idx="3494">
                  <c:v>2.3079656502746904E-2</c:v>
                </c:pt>
                <c:pt idx="3495">
                  <c:v>2.3080221816683677E-2</c:v>
                </c:pt>
                <c:pt idx="3496">
                  <c:v>2.3080771551012846E-2</c:v>
                </c:pt>
                <c:pt idx="3497">
                  <c:v>2.3081305705815458E-2</c:v>
                </c:pt>
                <c:pt idx="3498">
                  <c:v>2.3081824281010466E-2</c:v>
                </c:pt>
                <c:pt idx="3499">
                  <c:v>2.3082327277003101E-2</c:v>
                </c:pt>
                <c:pt idx="3500">
                  <c:v>2.3082814693144993E-2</c:v>
                </c:pt>
                <c:pt idx="3501">
                  <c:v>2.308328652992242E-2</c:v>
                </c:pt>
                <c:pt idx="3502">
                  <c:v>2.3083742787173289E-2</c:v>
                </c:pt>
                <c:pt idx="3503">
                  <c:v>2.3084183465059693E-2</c:v>
                </c:pt>
                <c:pt idx="3504">
                  <c:v>2.3084608563095355E-2</c:v>
                </c:pt>
                <c:pt idx="3505">
                  <c:v>2.3085075312840875E-2</c:v>
                </c:pt>
                <c:pt idx="3506">
                  <c:v>2.308546702629255E-2</c:v>
                </c:pt>
                <c:pt idx="3507">
                  <c:v>2.3085843160217667E-2</c:v>
                </c:pt>
                <c:pt idx="3508">
                  <c:v>2.3086203714778319E-2</c:v>
                </c:pt>
                <c:pt idx="3509">
                  <c:v>2.3086548689731368E-2</c:v>
                </c:pt>
                <c:pt idx="3510">
                  <c:v>2.3086878085076812E-2</c:v>
                </c:pt>
                <c:pt idx="3511">
                  <c:v>2.3087191901057791E-2</c:v>
                </c:pt>
                <c:pt idx="3512">
                  <c:v>2.3087490137674305E-2</c:v>
                </c:pt>
                <c:pt idx="3513">
                  <c:v>2.3087772794602168E-2</c:v>
                </c:pt>
                <c:pt idx="3514">
                  <c:v>2.3088039871922428E-2</c:v>
                </c:pt>
                <c:pt idx="3515">
                  <c:v>2.3088291369878222E-2</c:v>
                </c:pt>
                <c:pt idx="3516">
                  <c:v>2.3088527288226413E-2</c:v>
                </c:pt>
                <c:pt idx="3517">
                  <c:v>2.3088747627048045E-2</c:v>
                </c:pt>
                <c:pt idx="3518">
                  <c:v>2.308895238634312E-2</c:v>
                </c:pt>
                <c:pt idx="3519">
                  <c:v>2.3092113778069301E-2</c:v>
                </c:pt>
                <c:pt idx="3520">
                  <c:v>2.3089315166596736E-2</c:v>
                </c:pt>
                <c:pt idx="3521">
                  <c:v>2.3089473187393184E-2</c:v>
                </c:pt>
                <c:pt idx="3522">
                  <c:v>2.308961562874412E-2</c:v>
                </c:pt>
                <c:pt idx="3523">
                  <c:v>2.3089742490487453E-2</c:v>
                </c:pt>
                <c:pt idx="3524">
                  <c:v>2.3089853772623181E-2</c:v>
                </c:pt>
                <c:pt idx="3525">
                  <c:v>2.3089949475394445E-2</c:v>
                </c:pt>
                <c:pt idx="3526">
                  <c:v>2.309002959863915E-2</c:v>
                </c:pt>
                <c:pt idx="3527">
                  <c:v>2.3090094142357298E-2</c:v>
                </c:pt>
                <c:pt idx="3528">
                  <c:v>2.3090143106467842E-2</c:v>
                </c:pt>
                <c:pt idx="3529">
                  <c:v>2.3090176491132874E-2</c:v>
                </c:pt>
                <c:pt idx="3530">
                  <c:v>2.3090194296514488E-2</c:v>
                </c:pt>
                <c:pt idx="3531">
                  <c:v>2.3090197528964351E-2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934528"/>
        <c:axId val="99361920"/>
      </c:lineChart>
      <c:dateAx>
        <c:axId val="588934528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61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99361920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89345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5.7499999999998247E-3</c:v>
                </c:pt>
                <c:pt idx="1">
                  <c:v>5.7653801923876064E-3</c:v>
                </c:pt>
                <c:pt idx="2">
                  <c:v>5.7813464049236993E-3</c:v>
                </c:pt>
                <c:pt idx="3">
                  <c:v>5.7893265417502029E-3</c:v>
                </c:pt>
                <c:pt idx="4">
                  <c:v>5.7973567276511685E-3</c:v>
                </c:pt>
                <c:pt idx="5">
                  <c:v>5.805433279998118E-3</c:v>
                </c:pt>
                <c:pt idx="6">
                  <c:v>5.82103466320641E-3</c:v>
                </c:pt>
                <c:pt idx="7">
                  <c:v>5.8381295002552071E-3</c:v>
                </c:pt>
                <c:pt idx="8">
                  <c:v>5.8463826443856722E-3</c:v>
                </c:pt>
                <c:pt idx="9">
                  <c:v>5.8546600585772431E-3</c:v>
                </c:pt>
                <c:pt idx="10">
                  <c:v>5.8629580599970652E-3</c:v>
                </c:pt>
                <c:pt idx="11">
                  <c:v>5.8786776762091561E-3</c:v>
                </c:pt>
                <c:pt idx="12">
                  <c:v>5.8962822801900119E-3</c:v>
                </c:pt>
                <c:pt idx="13">
                  <c:v>5.9046279741579695E-3</c:v>
                </c:pt>
                <c:pt idx="14">
                  <c:v>5.9129721577016285E-3</c:v>
                </c:pt>
                <c:pt idx="15">
                  <c:v>5.9213111477714239E-3</c:v>
                </c:pt>
                <c:pt idx="16">
                  <c:v>5.9370728700494707E-3</c:v>
                </c:pt>
                <c:pt idx="17">
                  <c:v>5.9545415112353403E-3</c:v>
                </c:pt>
                <c:pt idx="18">
                  <c:v>5.9627992871087773E-3</c:v>
                </c:pt>
                <c:pt idx="19">
                  <c:v>5.9710297705634673E-3</c:v>
                </c:pt>
                <c:pt idx="20">
                  <c:v>5.979229278334895E-3</c:v>
                </c:pt>
                <c:pt idx="21">
                  <c:v>5.9949838104238059E-3</c:v>
                </c:pt>
                <c:pt idx="22">
                  <c:v>6.0116438862837284E-3</c:v>
                </c:pt>
                <c:pt idx="23">
                  <c:v>6.0196346334267948E-3</c:v>
                </c:pt>
                <c:pt idx="24">
                  <c:v>6.0275805113376296E-3</c:v>
                </c:pt>
                <c:pt idx="25">
                  <c:v>6.0354860432567364E-3</c:v>
                </c:pt>
                <c:pt idx="26">
                  <c:v>6.0394469909306947E-3</c:v>
                </c:pt>
                <c:pt idx="27">
                  <c:v>6.0667951771314656E-3</c:v>
                </c:pt>
                <c:pt idx="28">
                  <c:v>6.0745668289970793E-3</c:v>
                </c:pt>
                <c:pt idx="29">
                  <c:v>6.0823252750856777E-3</c:v>
                </c:pt>
                <c:pt idx="30">
                  <c:v>6.0900750388932353E-3</c:v>
                </c:pt>
                <c:pt idx="31">
                  <c:v>6.106188696625962E-3</c:v>
                </c:pt>
                <c:pt idx="32">
                  <c:v>6.1210777424376512E-3</c:v>
                </c:pt>
                <c:pt idx="33">
                  <c:v>6.128851948494423E-3</c:v>
                </c:pt>
                <c:pt idx="34">
                  <c:v>6.1366446139798185E-3</c:v>
                </c:pt>
                <c:pt idx="35">
                  <c:v>6.1444602626373546E-3</c:v>
                </c:pt>
                <c:pt idx="36">
                  <c:v>6.1612533435917672E-3</c:v>
                </c:pt>
                <c:pt idx="37">
                  <c:v>6.1760431650969751E-3</c:v>
                </c:pt>
                <c:pt idx="38">
                  <c:v>6.1840415870206712E-3</c:v>
                </c:pt>
                <c:pt idx="39">
                  <c:v>6.1920901353369803E-3</c:v>
                </c:pt>
                <c:pt idx="40">
                  <c:v>6.2001933340492983E-3</c:v>
                </c:pt>
                <c:pt idx="41">
                  <c:v>6.2179722876642262E-3</c:v>
                </c:pt>
                <c:pt idx="42">
                  <c:v>6.2332431142805358E-3</c:v>
                </c:pt>
                <c:pt idx="43">
                  <c:v>6.2416874263936644E-3</c:v>
                </c:pt>
                <c:pt idx="44">
                  <c:v>6.2502129490067367E-3</c:v>
                </c:pt>
                <c:pt idx="45">
                  <c:v>6.2588212826402041E-3</c:v>
                </c:pt>
                <c:pt idx="46">
                  <c:v>6.277848844602427E-3</c:v>
                </c:pt>
                <c:pt idx="47">
                  <c:v>6.2978165208010381E-3</c:v>
                </c:pt>
                <c:pt idx="48">
                  <c:v>6.3068893392677974E-3</c:v>
                </c:pt>
                <c:pt idx="49">
                  <c:v>6.3160518207989293E-3</c:v>
                </c:pt>
                <c:pt idx="50">
                  <c:v>6.3253049924048886E-3</c:v>
                </c:pt>
                <c:pt idx="51">
                  <c:v>6.3536189180443525E-3</c:v>
                </c:pt>
                <c:pt idx="52">
                  <c:v>6.363245120397946E-3</c:v>
                </c:pt>
                <c:pt idx="53">
                  <c:v>6.3729671481289043E-3</c:v>
                </c:pt>
                <c:pt idx="54">
                  <c:v>6.3827860283465401E-3</c:v>
                </c:pt>
                <c:pt idx="55">
                  <c:v>6.3927027881788704E-3</c:v>
                </c:pt>
                <c:pt idx="56">
                  <c:v>6.423050616879312E-3</c:v>
                </c:pt>
                <c:pt idx="57">
                  <c:v>6.4333691667792202E-3</c:v>
                </c:pt>
                <c:pt idx="58">
                  <c:v>6.4437907321886218E-3</c:v>
                </c:pt>
                <c:pt idx="59">
                  <c:v>6.4543161682009964E-3</c:v>
                </c:pt>
                <c:pt idx="60">
                  <c:v>6.4649456413655602E-3</c:v>
                </c:pt>
                <c:pt idx="61">
                  <c:v>6.4974582279902866E-3</c:v>
                </c:pt>
                <c:pt idx="62">
                  <c:v>6.5085037940215817E-3</c:v>
                </c:pt>
                <c:pt idx="63">
                  <c:v>6.5196533693732397E-3</c:v>
                </c:pt>
                <c:pt idx="64">
                  <c:v>6.5309069485047231E-3</c:v>
                </c:pt>
                <c:pt idx="65">
                  <c:v>6.5689043924064862E-3</c:v>
                </c:pt>
                <c:pt idx="66">
                  <c:v>6.5837126774526489E-3</c:v>
                </c:pt>
                <c:pt idx="67">
                  <c:v>6.5887237584476149E-3</c:v>
                </c:pt>
                <c:pt idx="68">
                  <c:v>6.6074349548846043E-3</c:v>
                </c:pt>
                <c:pt idx="69">
                  <c:v>6.6402480263080682E-3</c:v>
                </c:pt>
                <c:pt idx="70">
                  <c:v>6.6454770412917221E-3</c:v>
                </c:pt>
                <c:pt idx="71">
                  <c:v>6.6684372751643385E-3</c:v>
                </c:pt>
                <c:pt idx="72">
                  <c:v>6.6809204231208794E-3</c:v>
                </c:pt>
                <c:pt idx="73">
                  <c:v>6.6934954171486523E-3</c:v>
                </c:pt>
                <c:pt idx="74">
                  <c:v>6.7061612364239407E-3</c:v>
                </c:pt>
                <c:pt idx="75">
                  <c:v>6.7333724484536939E-3</c:v>
                </c:pt>
                <c:pt idx="76">
                  <c:v>6.7577123492590244E-3</c:v>
                </c:pt>
                <c:pt idx="77">
                  <c:v>6.7708169821536438E-3</c:v>
                </c:pt>
                <c:pt idx="78">
                  <c:v>6.7840063151984415E-3</c:v>
                </c:pt>
                <c:pt idx="79">
                  <c:v>6.7972793275150835E-3</c:v>
                </c:pt>
                <c:pt idx="80">
                  <c:v>6.8255460570081647E-3</c:v>
                </c:pt>
                <c:pt idx="81">
                  <c:v>6.8511877516726754E-3</c:v>
                </c:pt>
                <c:pt idx="82">
                  <c:v>6.8648638469004488E-3</c:v>
                </c:pt>
                <c:pt idx="83">
                  <c:v>6.8786174959574028E-3</c:v>
                </c:pt>
                <c:pt idx="84">
                  <c:v>6.8924476779052982E-3</c:v>
                </c:pt>
                <c:pt idx="85">
                  <c:v>6.9216551537597823E-3</c:v>
                </c:pt>
                <c:pt idx="86">
                  <c:v>6.9485133154645199E-3</c:v>
                </c:pt>
                <c:pt idx="87">
                  <c:v>6.9627108474235753E-3</c:v>
                </c:pt>
                <c:pt idx="88">
                  <c:v>6.9769787864247951E-3</c:v>
                </c:pt>
                <c:pt idx="89">
                  <c:v>6.9913161114559443E-3</c:v>
                </c:pt>
                <c:pt idx="90">
                  <c:v>6.9979205047409811E-3</c:v>
                </c:pt>
                <c:pt idx="91">
                  <c:v>7.0493388512607082E-3</c:v>
                </c:pt>
                <c:pt idx="92">
                  <c:v>7.0640077908747517E-3</c:v>
                </c:pt>
                <c:pt idx="93">
                  <c:v>7.0787399902100976E-3</c:v>
                </c:pt>
                <c:pt idx="94">
                  <c:v>7.0935344281734631E-3</c:v>
                </c:pt>
                <c:pt idx="95">
                  <c:v>7.1243088496131491E-3</c:v>
                </c:pt>
                <c:pt idx="96">
                  <c:v>7.1533141440221441E-3</c:v>
                </c:pt>
                <c:pt idx="97">
                  <c:v>7.1684044582999967E-3</c:v>
                </c:pt>
                <c:pt idx="98">
                  <c:v>7.1835508843862981E-3</c:v>
                </c:pt>
                <c:pt idx="99">
                  <c:v>7.1987524010996709E-3</c:v>
                </c:pt>
                <c:pt idx="100">
                  <c:v>7.2301679032034062E-3</c:v>
                </c:pt>
                <c:pt idx="101">
                  <c:v>7.2600889501065633E-3</c:v>
                </c:pt>
                <c:pt idx="102">
                  <c:v>7.2755506017519013E-3</c:v>
                </c:pt>
                <c:pt idx="103">
                  <c:v>7.291061216647108E-3</c:v>
                </c:pt>
                <c:pt idx="104">
                  <c:v>7.3066197735156633E-3</c:v>
                </c:pt>
                <c:pt idx="105">
                  <c:v>7.3385913482411271E-3</c:v>
                </c:pt>
                <c:pt idx="106">
                  <c:v>7.3693129946521448E-3</c:v>
                </c:pt>
                <c:pt idx="107">
                  <c:v>7.385095941711127E-3</c:v>
                </c:pt>
                <c:pt idx="108">
                  <c:v>7.400920702770741E-3</c:v>
                </c:pt>
                <c:pt idx="109">
                  <c:v>7.4167862564522803E-3</c:v>
                </c:pt>
                <c:pt idx="110">
                  <c:v>7.449236335219738E-3</c:v>
                </c:pt>
                <c:pt idx="111">
                  <c:v>7.4723390119664883E-3</c:v>
                </c:pt>
                <c:pt idx="112">
                  <c:v>7.4883818611573959E-3</c:v>
                </c:pt>
                <c:pt idx="113">
                  <c:v>7.5044595412352326E-3</c:v>
                </c:pt>
                <c:pt idx="114">
                  <c:v>7.5205710195038354E-3</c:v>
                </c:pt>
                <c:pt idx="115">
                  <c:v>7.5367152632501199E-3</c:v>
                </c:pt>
                <c:pt idx="116">
                  <c:v>7.5853342599935441E-3</c:v>
                </c:pt>
                <c:pt idx="117">
                  <c:v>7.6015992382097719E-3</c:v>
                </c:pt>
                <c:pt idx="118">
                  <c:v>7.6178918181040237E-3</c:v>
                </c:pt>
                <c:pt idx="119">
                  <c:v>7.6342109668679206E-3</c:v>
                </c:pt>
                <c:pt idx="120">
                  <c:v>7.6505556516761582E-3</c:v>
                </c:pt>
                <c:pt idx="121">
                  <c:v>7.6997325938832229E-3</c:v>
                </c:pt>
                <c:pt idx="122">
                  <c:v>7.7161690942996299E-3</c:v>
                </c:pt>
                <c:pt idx="123">
                  <c:v>7.7326259663925067E-3</c:v>
                </c:pt>
                <c:pt idx="124">
                  <c:v>7.7491023445929183E-3</c:v>
                </c:pt>
                <c:pt idx="125">
                  <c:v>7.7655980327278979E-3</c:v>
                </c:pt>
                <c:pt idx="126">
                  <c:v>7.8152006685556948E-3</c:v>
                </c:pt>
                <c:pt idx="127">
                  <c:v>7.8317733082390543E-3</c:v>
                </c:pt>
                <c:pt idx="128">
                  <c:v>7.8483651137611476E-3</c:v>
                </c:pt>
                <c:pt idx="129">
                  <c:v>7.8649760563006699E-3</c:v>
                </c:pt>
                <c:pt idx="130">
                  <c:v>7.9483168155300883E-3</c:v>
                </c:pt>
                <c:pt idx="131">
                  <c:v>7.9650419749356972E-3</c:v>
                </c:pt>
                <c:pt idx="132">
                  <c:v>7.9817860696113872E-3</c:v>
                </c:pt>
                <c:pt idx="133">
                  <c:v>8.0489512245656945E-3</c:v>
                </c:pt>
                <c:pt idx="134">
                  <c:v>8.0657895632552951E-3</c:v>
                </c:pt>
                <c:pt idx="135">
                  <c:v>8.0826466642791341E-3</c:v>
                </c:pt>
                <c:pt idx="136">
                  <c:v>8.099522498814125E-3</c:v>
                </c:pt>
                <c:pt idx="137">
                  <c:v>8.1164170380380735E-3</c:v>
                </c:pt>
                <c:pt idx="138">
                  <c:v>8.1672125955967786E-3</c:v>
                </c:pt>
                <c:pt idx="139">
                  <c:v>8.1841816653314518E-3</c:v>
                </c:pt>
                <c:pt idx="140">
                  <c:v>8.2011692956334217E-3</c:v>
                </c:pt>
                <c:pt idx="141">
                  <c:v>8.2181754576778204E-3</c:v>
                </c:pt>
                <c:pt idx="142">
                  <c:v>8.2352001226379985E-3</c:v>
                </c:pt>
                <c:pt idx="143">
                  <c:v>8.2863848467663332E-3</c:v>
                </c:pt>
                <c:pt idx="144">
                  <c:v>8.3034832351391863E-3</c:v>
                </c:pt>
                <c:pt idx="145">
                  <c:v>8.3205999822981418E-3</c:v>
                </c:pt>
                <c:pt idx="146">
                  <c:v>8.3377350594201153E-3</c:v>
                </c:pt>
                <c:pt idx="147">
                  <c:v>8.3548884376748959E-3</c:v>
                </c:pt>
                <c:pt idx="148">
                  <c:v>8.4064580909749415E-3</c:v>
                </c:pt>
                <c:pt idx="149">
                  <c:v>8.4236843854944704E-3</c:v>
                </c:pt>
                <c:pt idx="150">
                  <c:v>8.4409288370108932E-3</c:v>
                </c:pt>
                <c:pt idx="151">
                  <c:v>8.4581914166948907E-3</c:v>
                </c:pt>
                <c:pt idx="152">
                  <c:v>8.475472095719817E-3</c:v>
                </c:pt>
                <c:pt idx="153">
                  <c:v>8.5363325661060446E-3</c:v>
                </c:pt>
                <c:pt idx="154">
                  <c:v>8.5447752286325947E-3</c:v>
                </c:pt>
                <c:pt idx="155">
                  <c:v>8.5532238068724634E-3</c:v>
                </c:pt>
                <c:pt idx="156">
                  <c:v>8.5706034376991092E-3</c:v>
                </c:pt>
                <c:pt idx="157">
                  <c:v>8.5880009779365739E-3</c:v>
                </c:pt>
                <c:pt idx="158">
                  <c:v>8.6492680071779508E-3</c:v>
                </c:pt>
                <c:pt idx="159">
                  <c:v>8.6577696498954474E-3</c:v>
                </c:pt>
                <c:pt idx="160">
                  <c:v>8.6752562998567706E-3</c:v>
                </c:pt>
                <c:pt idx="161">
                  <c:v>8.6927606842941187E-3</c:v>
                </c:pt>
                <c:pt idx="162">
                  <c:v>8.710282774049739E-3</c:v>
                </c:pt>
                <c:pt idx="163">
                  <c:v>8.7719849019801486E-3</c:v>
                </c:pt>
                <c:pt idx="164">
                  <c:v>8.7805476031170594E-3</c:v>
                </c:pt>
                <c:pt idx="165">
                  <c:v>8.7981577821049962E-3</c:v>
                </c:pt>
                <c:pt idx="166">
                  <c:v>8.8157854914647053E-3</c:v>
                </c:pt>
                <c:pt idx="167">
                  <c:v>8.8334307020366334E-3</c:v>
                </c:pt>
                <c:pt idx="168">
                  <c:v>8.8955632353897897E-3</c:v>
                </c:pt>
                <c:pt idx="169">
                  <c:v>8.9041859732663289E-3</c:v>
                </c:pt>
                <c:pt idx="170">
                  <c:v>8.9219182525096911E-3</c:v>
                </c:pt>
                <c:pt idx="171">
                  <c:v>8.9396678580061627E-3</c:v>
                </c:pt>
                <c:pt idx="172">
                  <c:v>8.9574347605952953E-3</c:v>
                </c:pt>
                <c:pt idx="173">
                  <c:v>9.0291532927934941E-3</c:v>
                </c:pt>
                <c:pt idx="174">
                  <c:v>9.0470067636406106E-3</c:v>
                </c:pt>
                <c:pt idx="175">
                  <c:v>9.0648773790047554E-3</c:v>
                </c:pt>
                <c:pt idx="176">
                  <c:v>9.0827651103646805E-3</c:v>
                </c:pt>
                <c:pt idx="177">
                  <c:v>9.1190789968288392E-3</c:v>
                </c:pt>
                <c:pt idx="178">
                  <c:v>9.1544866253602461E-3</c:v>
                </c:pt>
                <c:pt idx="179">
                  <c:v>9.1724595088918861E-3</c:v>
                </c:pt>
                <c:pt idx="180">
                  <c:v>9.1904493372918505E-3</c:v>
                </c:pt>
                <c:pt idx="181">
                  <c:v>9.2084560820388916E-3</c:v>
                </c:pt>
                <c:pt idx="182">
                  <c:v>9.2450122862617317E-3</c:v>
                </c:pt>
                <c:pt idx="183">
                  <c:v>9.2806516540395092E-3</c:v>
                </c:pt>
                <c:pt idx="184">
                  <c:v>9.2987425526751075E-3</c:v>
                </c:pt>
                <c:pt idx="185">
                  <c:v>9.3168501965179909E-3</c:v>
                </c:pt>
                <c:pt idx="186">
                  <c:v>9.3349745116275262E-3</c:v>
                </c:pt>
                <c:pt idx="187">
                  <c:v>9.3717685642811695E-3</c:v>
                </c:pt>
                <c:pt idx="188">
                  <c:v>9.4076329185872332E-3</c:v>
                </c:pt>
                <c:pt idx="189">
                  <c:v>9.4258363018360613E-3</c:v>
                </c:pt>
                <c:pt idx="190">
                  <c:v>9.4440545956210892E-3</c:v>
                </c:pt>
                <c:pt idx="191">
                  <c:v>9.4622874989003115E-3</c:v>
                </c:pt>
                <c:pt idx="192">
                  <c:v>9.5536606208295079E-3</c:v>
                </c:pt>
                <c:pt idx="193">
                  <c:v>9.5719748588711205E-3</c:v>
                </c:pt>
                <c:pt idx="194">
                  <c:v>9.5808979763732944E-3</c:v>
                </c:pt>
                <c:pt idx="195">
                  <c:v>9.5992322465205879E-3</c:v>
                </c:pt>
                <c:pt idx="196">
                  <c:v>9.6543067403405056E-3</c:v>
                </c:pt>
                <c:pt idx="197">
                  <c:v>9.6726877847313972E-3</c:v>
                </c:pt>
                <c:pt idx="198">
                  <c:v>9.6910797616626219E-3</c:v>
                </c:pt>
                <c:pt idx="199">
                  <c:v>9.709482366717221E-3</c:v>
                </c:pt>
                <c:pt idx="200">
                  <c:v>9.7278952954684417E-3</c:v>
                </c:pt>
                <c:pt idx="201">
                  <c:v>9.783192979580883E-3</c:v>
                </c:pt>
                <c:pt idx="202">
                  <c:v>9.8016441587682451E-3</c:v>
                </c:pt>
                <c:pt idx="203">
                  <c:v>9.8201041394481089E-3</c:v>
                </c:pt>
                <c:pt idx="204">
                  <c:v>9.8385726171625488E-3</c:v>
                </c:pt>
                <c:pt idx="205">
                  <c:v>9.8570492874491909E-3</c:v>
                </c:pt>
                <c:pt idx="206">
                  <c:v>9.912525409027706E-3</c:v>
                </c:pt>
                <c:pt idx="207">
                  <c:v>9.9310318048600344E-3</c:v>
                </c:pt>
                <c:pt idx="208">
                  <c:v>9.9495448708662899E-3</c:v>
                </c:pt>
                <c:pt idx="209">
                  <c:v>9.9680643025493575E-3</c:v>
                </c:pt>
                <c:pt idx="210">
                  <c:v>9.9865897954067844E-3</c:v>
                </c:pt>
                <c:pt idx="211">
                  <c:v>1.0042199595922289E-2</c:v>
                </c:pt>
                <c:pt idx="212">
                  <c:v>1.0060746288345726E-2</c:v>
                </c:pt>
                <c:pt idx="213">
                  <c:v>1.0079297519350199E-2</c:v>
                </c:pt>
                <c:pt idx="214">
                  <c:v>1.0097852984399412E-2</c:v>
                </c:pt>
                <c:pt idx="215">
                  <c:v>1.0116412378952611E-2</c:v>
                </c:pt>
                <c:pt idx="216">
                  <c:v>1.0200126772704475E-2</c:v>
                </c:pt>
                <c:pt idx="217">
                  <c:v>1.0218699400072424E-2</c:v>
                </c:pt>
                <c:pt idx="218">
                  <c:v>1.0237273988185996E-2</c:v>
                </c:pt>
                <c:pt idx="219">
                  <c:v>1.0274718522514263E-2</c:v>
                </c:pt>
                <c:pt idx="220">
                  <c:v>1.0311585922424477E-2</c:v>
                </c:pt>
                <c:pt idx="221">
                  <c:v>1.0330165794956412E-2</c:v>
                </c:pt>
                <c:pt idx="222">
                  <c:v>1.0348745820469367E-2</c:v>
                </c:pt>
                <c:pt idx="223">
                  <c:v>1.036732569764825E-2</c:v>
                </c:pt>
                <c:pt idx="224">
                  <c:v>1.0404735443459765E-2</c:v>
                </c:pt>
                <c:pt idx="225">
                  <c:v>1.0441637696545804E-2</c:v>
                </c:pt>
                <c:pt idx="226">
                  <c:v>1.0460212312145519E-2</c:v>
                </c:pt>
                <c:pt idx="227">
                  <c:v>1.0478784971408703E-2</c:v>
                </c:pt>
                <c:pt idx="228">
                  <c:v>1.049735537298062E-2</c:v>
                </c:pt>
                <c:pt idx="229">
                  <c:v>1.0534704970674187E-2</c:v>
                </c:pt>
                <c:pt idx="230">
                  <c:v>1.0571608375092578E-2</c:v>
                </c:pt>
                <c:pt idx="231">
                  <c:v>1.059016296771001E-2</c:v>
                </c:pt>
                <c:pt idx="232">
                  <c:v>1.0608713494397628E-2</c:v>
                </c:pt>
                <c:pt idx="233">
                  <c:v>1.062725965376193E-2</c:v>
                </c:pt>
                <c:pt idx="234">
                  <c:v>1.0673883763527134E-2</c:v>
                </c:pt>
                <c:pt idx="235">
                  <c:v>1.0719914391590368E-2</c:v>
                </c:pt>
                <c:pt idx="236">
                  <c:v>1.0738428017450011E-2</c:v>
                </c:pt>
                <c:pt idx="237">
                  <c:v>1.0756935166080324E-2</c:v>
                </c:pt>
                <c:pt idx="238">
                  <c:v>1.0794097147408675E-2</c:v>
                </c:pt>
                <c:pt idx="239">
                  <c:v>1.0830892959459533E-2</c:v>
                </c:pt>
                <c:pt idx="240">
                  <c:v>1.084936320026194E-2</c:v>
                </c:pt>
                <c:pt idx="241">
                  <c:v>1.0867825155124284E-2</c:v>
                </c:pt>
                <c:pt idx="242">
                  <c:v>1.0886278522575545E-2</c:v>
                </c:pt>
                <c:pt idx="243">
                  <c:v>1.0923317415030607E-2</c:v>
                </c:pt>
                <c:pt idx="244">
                  <c:v>1.0960000088662547E-2</c:v>
                </c:pt>
                <c:pt idx="245">
                  <c:v>1.0978405996802772E-2</c:v>
                </c:pt>
                <c:pt idx="246">
                  <c:v>1.099680150859038E-2</c:v>
                </c:pt>
                <c:pt idx="247">
                  <c:v>1.1015186358554752E-2</c:v>
                </c:pt>
                <c:pt idx="248">
                  <c:v>1.1052087832010152E-2</c:v>
                </c:pt>
                <c:pt idx="249">
                  <c:v>1.1088620288810934E-2</c:v>
                </c:pt>
                <c:pt idx="250">
                  <c:v>1.1106953434213394E-2</c:v>
                </c:pt>
                <c:pt idx="251">
                  <c:v>1.1125276876952445E-2</c:v>
                </c:pt>
                <c:pt idx="252">
                  <c:v>1.1143590833135354E-2</c:v>
                </c:pt>
                <c:pt idx="253">
                  <c:v>1.1180372378114995E-2</c:v>
                </c:pt>
                <c:pt idx="254">
                  <c:v>1.1216756114594465E-2</c:v>
                </c:pt>
                <c:pt idx="255">
                  <c:v>1.1235025879749231E-2</c:v>
                </c:pt>
                <c:pt idx="256">
                  <c:v>1.1253287455078658E-2</c:v>
                </c:pt>
                <c:pt idx="257">
                  <c:v>1.1271541056716438E-2</c:v>
                </c:pt>
                <c:pt idx="258">
                  <c:v>1.1308232033324674E-2</c:v>
                </c:pt>
                <c:pt idx="259">
                  <c:v>1.1344480049215237E-2</c:v>
                </c:pt>
                <c:pt idx="260">
                  <c:v>1.1362697024575487E-2</c:v>
                </c:pt>
                <c:pt idx="261">
                  <c:v>1.1380907323144033E-2</c:v>
                </c:pt>
                <c:pt idx="262">
                  <c:v>1.1399111161084519E-2</c:v>
                </c:pt>
                <c:pt idx="263">
                  <c:v>1.1435739358383011E-2</c:v>
                </c:pt>
                <c:pt idx="264">
                  <c:v>1.1471866229974439E-2</c:v>
                </c:pt>
                <c:pt idx="265">
                  <c:v>1.1490041007368492E-2</c:v>
                </c:pt>
                <c:pt idx="266">
                  <c:v>1.1508210621200046E-2</c:v>
                </c:pt>
                <c:pt idx="267">
                  <c:v>1.1526375287661815E-2</c:v>
                </c:pt>
                <c:pt idx="268">
                  <c:v>1.1562966923651604E-2</c:v>
                </c:pt>
                <c:pt idx="269">
                  <c:v>1.1598988803773722E-2</c:v>
                </c:pt>
                <c:pt idx="270">
                  <c:v>1.1617131976396234E-2</c:v>
                </c:pt>
                <c:pt idx="271">
                  <c:v>1.1635271498880138E-2</c:v>
                </c:pt>
                <c:pt idx="272">
                  <c:v>1.1653407587447217E-2</c:v>
                </c:pt>
                <c:pt idx="273">
                  <c:v>1.1689987309052928E-2</c:v>
                </c:pt>
                <c:pt idx="274">
                  <c:v>1.1725921927057053E-2</c:v>
                </c:pt>
                <c:pt idx="275">
                  <c:v>1.1744044089461966E-2</c:v>
                </c:pt>
                <c:pt idx="276">
                  <c:v>1.1762164115346847E-2</c:v>
                </c:pt>
                <c:pt idx="277">
                  <c:v>1.1780282220959913E-2</c:v>
                </c:pt>
                <c:pt idx="278">
                  <c:v>1.1816873104021188E-2</c:v>
                </c:pt>
                <c:pt idx="279">
                  <c:v>1.1852739765770197E-2</c:v>
                </c:pt>
                <c:pt idx="280">
                  <c:v>1.1870851513865454E-2</c:v>
                </c:pt>
                <c:pt idx="281">
                  <c:v>1.1888962639253944E-2</c:v>
                </c:pt>
                <c:pt idx="282">
                  <c:v>1.1907073358209432E-2</c:v>
                </c:pt>
                <c:pt idx="283">
                  <c:v>1.1943696907475586E-2</c:v>
                </c:pt>
                <c:pt idx="284">
                  <c:v>1.197951649533076E-2</c:v>
                </c:pt>
                <c:pt idx="285">
                  <c:v>1.1997628426378306E-2</c:v>
                </c:pt>
                <c:pt idx="286">
                  <c:v>1.2015741248722633E-2</c:v>
                </c:pt>
                <c:pt idx="287">
                  <c:v>1.2033855178666578E-2</c:v>
                </c:pt>
                <c:pt idx="288">
                  <c:v>1.2070531327796188E-2</c:v>
                </c:pt>
                <c:pt idx="289">
                  <c:v>1.2106326300615863E-2</c:v>
                </c:pt>
                <c:pt idx="290">
                  <c:v>1.2124449013226356E-2</c:v>
                </c:pt>
                <c:pt idx="291">
                  <c:v>1.2142574131330989E-2</c:v>
                </c:pt>
                <c:pt idx="292">
                  <c:v>1.216070187126078E-2</c:v>
                </c:pt>
                <c:pt idx="293">
                  <c:v>1.2197448982825643E-2</c:v>
                </c:pt>
                <c:pt idx="294">
                  <c:v>1.2233243375957728E-2</c:v>
                </c:pt>
                <c:pt idx="295">
                  <c:v>1.2251387470094072E-2</c:v>
                </c:pt>
                <c:pt idx="296">
                  <c:v>1.2269535484116594E-2</c:v>
                </c:pt>
                <c:pt idx="297">
                  <c:v>1.2287687634381867E-2</c:v>
                </c:pt>
                <c:pt idx="298">
                  <c:v>1.2324522499872636E-2</c:v>
                </c:pt>
                <c:pt idx="299">
                  <c:v>1.237851800214216E-2</c:v>
                </c:pt>
                <c:pt idx="300">
                  <c:v>1.238734212423976E-2</c:v>
                </c:pt>
                <c:pt idx="301">
                  <c:v>1.2405524471925129E-2</c:v>
                </c:pt>
                <c:pt idx="302">
                  <c:v>1.2423712652424047E-2</c:v>
                </c:pt>
                <c:pt idx="303">
                  <c:v>1.2478314378430021E-2</c:v>
                </c:pt>
                <c:pt idx="304">
                  <c:v>1.2496528077831545E-2</c:v>
                </c:pt>
                <c:pt idx="305">
                  <c:v>1.2514748703890865E-2</c:v>
                </c:pt>
                <c:pt idx="306">
                  <c:v>1.2532976475388405E-2</c:v>
                </c:pt>
                <c:pt idx="307">
                  <c:v>1.2551211611109048E-2</c:v>
                </c:pt>
                <c:pt idx="308">
                  <c:v>1.2605963391520736E-2</c:v>
                </c:pt>
                <c:pt idx="309">
                  <c:v>1.2624230172063636E-2</c:v>
                </c:pt>
                <c:pt idx="310">
                  <c:v>1.2642505410813711E-2</c:v>
                </c:pt>
                <c:pt idx="311">
                  <c:v>1.2660789326580778E-2</c:v>
                </c:pt>
                <c:pt idx="312">
                  <c:v>1.2679082101727877E-2</c:v>
                </c:pt>
                <c:pt idx="313">
                  <c:v>1.273401380335018E-2</c:v>
                </c:pt>
                <c:pt idx="314">
                  <c:v>1.2752342163021105E-2</c:v>
                </c:pt>
                <c:pt idx="315">
                  <c:v>1.2770679419122678E-2</c:v>
                </c:pt>
                <c:pt idx="316">
                  <c:v>1.2789025538550613E-2</c:v>
                </c:pt>
                <c:pt idx="317">
                  <c:v>1.2807380355279376E-2</c:v>
                </c:pt>
                <c:pt idx="318">
                  <c:v>1.2881467872132528E-2</c:v>
                </c:pt>
                <c:pt idx="319">
                  <c:v>1.2890371739507536E-2</c:v>
                </c:pt>
                <c:pt idx="320">
                  <c:v>1.2899277924361291E-2</c:v>
                </c:pt>
                <c:pt idx="321">
                  <c:v>1.2917680740400735E-2</c:v>
                </c:pt>
                <c:pt idx="322">
                  <c:v>1.2936090858874842E-2</c:v>
                </c:pt>
                <c:pt idx="323">
                  <c:v>1.3000872077769073E-2</c:v>
                </c:pt>
                <c:pt idx="324">
                  <c:v>1.3019312124177887E-2</c:v>
                </c:pt>
                <c:pt idx="325">
                  <c:v>1.3037758308718396E-2</c:v>
                </c:pt>
                <c:pt idx="326">
                  <c:v>1.3056210434249925E-2</c:v>
                </c:pt>
                <c:pt idx="327">
                  <c:v>1.3093708549196469E-2</c:v>
                </c:pt>
                <c:pt idx="328">
                  <c:v>1.3130074403350329E-2</c:v>
                </c:pt>
                <c:pt idx="329">
                  <c:v>1.3148553276601768E-2</c:v>
                </c:pt>
                <c:pt idx="330">
                  <c:v>1.3167036907923544E-2</c:v>
                </c:pt>
                <c:pt idx="331">
                  <c:v>1.31855251001512E-2</c:v>
                </c:pt>
                <c:pt idx="332">
                  <c:v>1.3223077644754217E-2</c:v>
                </c:pt>
                <c:pt idx="333">
                  <c:v>1.325951953465879E-2</c:v>
                </c:pt>
                <c:pt idx="334">
                  <c:v>1.3278027573790397E-2</c:v>
                </c:pt>
                <c:pt idx="335">
                  <c:v>1.329653899075392E-2</c:v>
                </c:pt>
                <c:pt idx="336">
                  <c:v>1.331505358835759E-2</c:v>
                </c:pt>
                <c:pt idx="337">
                  <c:v>1.3352637024952525E-2</c:v>
                </c:pt>
                <c:pt idx="338">
                  <c:v>1.3389139841207131E-2</c:v>
                </c:pt>
                <c:pt idx="339">
                  <c:v>1.3407667384005525E-2</c:v>
                </c:pt>
                <c:pt idx="340">
                  <c:v>1.3426196924216817E-2</c:v>
                </c:pt>
                <c:pt idx="341">
                  <c:v>1.3444728264623694E-2</c:v>
                </c:pt>
                <c:pt idx="342">
                  <c:v>1.3482320487603375E-2</c:v>
                </c:pt>
                <c:pt idx="343">
                  <c:v>1.3518867683727726E-2</c:v>
                </c:pt>
                <c:pt idx="344">
                  <c:v>1.3537405066720659E-2</c:v>
                </c:pt>
                <c:pt idx="345">
                  <c:v>1.3555943066529528E-2</c:v>
                </c:pt>
                <c:pt idx="346">
                  <c:v>1.3574481485908825E-2</c:v>
                </c:pt>
                <c:pt idx="347">
                  <c:v>1.3612061821723495E-2</c:v>
                </c:pt>
                <c:pt idx="348">
                  <c:v>1.3648635414144445E-2</c:v>
                </c:pt>
                <c:pt idx="349">
                  <c:v>1.3667172972604339E-2</c:v>
                </c:pt>
                <c:pt idx="350">
                  <c:v>1.3685709767099086E-2</c:v>
                </c:pt>
                <c:pt idx="351">
                  <c:v>1.3704245600360276E-2</c:v>
                </c:pt>
                <c:pt idx="352">
                  <c:v>1.3741794807512819E-2</c:v>
                </c:pt>
                <c:pt idx="353">
                  <c:v>1.3778375375567383E-2</c:v>
                </c:pt>
                <c:pt idx="354">
                  <c:v>1.3796903443501629E-2</c:v>
                </c:pt>
                <c:pt idx="355">
                  <c:v>1.3815429366512578E-2</c:v>
                </c:pt>
                <c:pt idx="356">
                  <c:v>1.3833952947306273E-2</c:v>
                </c:pt>
                <c:pt idx="357">
                  <c:v>1.3871453216354475E-2</c:v>
                </c:pt>
                <c:pt idx="358">
                  <c:v>1.3908019902284916E-2</c:v>
                </c:pt>
                <c:pt idx="359">
                  <c:v>1.3926528812443807E-2</c:v>
                </c:pt>
                <c:pt idx="360">
                  <c:v>1.3945034196542423E-2</c:v>
                </c:pt>
                <c:pt idx="361">
                  <c:v>1.3963535857258614E-2</c:v>
                </c:pt>
                <c:pt idx="362">
                  <c:v>1.4000970810819966E-2</c:v>
                </c:pt>
                <c:pt idx="363">
                  <c:v>1.4037501319776926E-2</c:v>
                </c:pt>
                <c:pt idx="364">
                  <c:v>1.4046522589475747E-2</c:v>
                </c:pt>
                <c:pt idx="365">
                  <c:v>1.4055543474739585E-2</c:v>
                </c:pt>
                <c:pt idx="366">
                  <c:v>1.4074020451591859E-2</c:v>
                </c:pt>
                <c:pt idx="367">
                  <c:v>1.409249221268912E-2</c:v>
                </c:pt>
                <c:pt idx="368">
                  <c:v>1.4157314234741831E-2</c:v>
                </c:pt>
                <c:pt idx="369">
                  <c:v>1.4166323065115314E-2</c:v>
                </c:pt>
                <c:pt idx="370">
                  <c:v>1.418476572159803E-2</c:v>
                </c:pt>
                <c:pt idx="371">
                  <c:v>1.4203201951963465E-2</c:v>
                </c:pt>
                <c:pt idx="372">
                  <c:v>1.4221631554474819E-2</c:v>
                </c:pt>
                <c:pt idx="373">
                  <c:v>1.4286292513045662E-2</c:v>
                </c:pt>
                <c:pt idx="374">
                  <c:v>1.4295279651052522E-2</c:v>
                </c:pt>
                <c:pt idx="375">
                  <c:v>1.4313673088069474E-2</c:v>
                </c:pt>
                <c:pt idx="376">
                  <c:v>1.4332058686717893E-2</c:v>
                </c:pt>
                <c:pt idx="377">
                  <c:v>1.4350436245234861E-2</c:v>
                </c:pt>
                <c:pt idx="378">
                  <c:v>1.4414905533957273E-2</c:v>
                </c:pt>
                <c:pt idx="379">
                  <c:v>1.4423862042554341E-2</c:v>
                </c:pt>
                <c:pt idx="380">
                  <c:v>1.4442196373811847E-2</c:v>
                </c:pt>
                <c:pt idx="381">
                  <c:v>1.4460521397959405E-2</c:v>
                </c:pt>
                <c:pt idx="382">
                  <c:v>1.4478836631632495E-2</c:v>
                </c:pt>
                <c:pt idx="383">
                  <c:v>1.4570247053528718E-2</c:v>
                </c:pt>
                <c:pt idx="384">
                  <c:v>1.4588492210605358E-2</c:v>
                </c:pt>
                <c:pt idx="385">
                  <c:v>1.4616044390284506E-2</c:v>
                </c:pt>
                <c:pt idx="386">
                  <c:v>1.4679503673558329E-2</c:v>
                </c:pt>
                <c:pt idx="387">
                  <c:v>1.4697659323253029E-2</c:v>
                </c:pt>
                <c:pt idx="388">
                  <c:v>1.471579816580235E-2</c:v>
                </c:pt>
                <c:pt idx="389">
                  <c:v>1.4733919661396639E-2</c:v>
                </c:pt>
                <c:pt idx="390">
                  <c:v>1.479738496091635E-2</c:v>
                </c:pt>
                <c:pt idx="391">
                  <c:v>1.4806221377672884E-2</c:v>
                </c:pt>
                <c:pt idx="392">
                  <c:v>1.4824248041002304E-2</c:v>
                </c:pt>
                <c:pt idx="393">
                  <c:v>1.4842254118316153E-2</c:v>
                </c:pt>
                <c:pt idx="394">
                  <c:v>1.486023906973904E-2</c:v>
                </c:pt>
                <c:pt idx="395">
                  <c:v>1.4932264203583805E-2</c:v>
                </c:pt>
                <c:pt idx="396">
                  <c:v>1.4941048271407275E-2</c:v>
                </c:pt>
                <c:pt idx="397">
                  <c:v>1.4949828042199268E-2</c:v>
                </c:pt>
                <c:pt idx="398">
                  <c:v>1.4967674900374466E-2</c:v>
                </c:pt>
                <c:pt idx="399">
                  <c:v>1.4985496853272514E-2</c:v>
                </c:pt>
                <c:pt idx="400">
                  <c:v>1.5047794334635916E-2</c:v>
                </c:pt>
                <c:pt idx="401">
                  <c:v>1.5056524812989679E-2</c:v>
                </c:pt>
                <c:pt idx="402">
                  <c:v>1.5074214140095984E-2</c:v>
                </c:pt>
                <c:pt idx="403">
                  <c:v>1.5091875322100065E-2</c:v>
                </c:pt>
                <c:pt idx="404">
                  <c:v>1.5109507819000459E-2</c:v>
                </c:pt>
                <c:pt idx="405">
                  <c:v>1.5144483240714593E-2</c:v>
                </c:pt>
                <c:pt idx="406">
                  <c:v>1.5153161639514542E-2</c:v>
                </c:pt>
                <c:pt idx="407">
                  <c:v>1.519722112626914E-2</c:v>
                </c:pt>
                <c:pt idx="408">
                  <c:v>1.5205868904013929E-2</c:v>
                </c:pt>
                <c:pt idx="409">
                  <c:v>1.5223307118723887E-2</c:v>
                </c:pt>
                <c:pt idx="410">
                  <c:v>1.5292832568768322E-2</c:v>
                </c:pt>
                <c:pt idx="411">
                  <c:v>1.5301417618842184E-2</c:v>
                </c:pt>
                <c:pt idx="412">
                  <c:v>1.530999638420279E-2</c:v>
                </c:pt>
                <c:pt idx="413">
                  <c:v>1.5327230052790337E-2</c:v>
                </c:pt>
                <c:pt idx="414">
                  <c:v>1.5344427718871539E-2</c:v>
                </c:pt>
                <c:pt idx="415">
                  <c:v>1.5412879495361444E-2</c:v>
                </c:pt>
                <c:pt idx="416">
                  <c:v>1.5421371956797825E-2</c:v>
                </c:pt>
                <c:pt idx="417">
                  <c:v>1.5429856895760553E-2</c:v>
                </c:pt>
                <c:pt idx="418">
                  <c:v>1.5446827077140405E-2</c:v>
                </c:pt>
                <c:pt idx="419">
                  <c:v>1.5463757432718448E-2</c:v>
                </c:pt>
                <c:pt idx="420">
                  <c:v>1.553103398082872E-2</c:v>
                </c:pt>
                <c:pt idx="421">
                  <c:v>1.5539417902255166E-2</c:v>
                </c:pt>
                <c:pt idx="422">
                  <c:v>1.5547792705720079E-2</c:v>
                </c:pt>
                <c:pt idx="423">
                  <c:v>1.5564472635662938E-2</c:v>
                </c:pt>
                <c:pt idx="424">
                  <c:v>1.5581108916125149E-2</c:v>
                </c:pt>
                <c:pt idx="425">
                  <c:v>1.5655266383432398E-2</c:v>
                </c:pt>
                <c:pt idx="426">
                  <c:v>1.5671642053719164E-2</c:v>
                </c:pt>
                <c:pt idx="427">
                  <c:v>1.5687970964635239E-2</c:v>
                </c:pt>
                <c:pt idx="428">
                  <c:v>1.5704252587577405E-2</c:v>
                </c:pt>
                <c:pt idx="429">
                  <c:v>1.5736521641644043E-2</c:v>
                </c:pt>
                <c:pt idx="430">
                  <c:v>1.5768895627350437E-2</c:v>
                </c:pt>
                <c:pt idx="431">
                  <c:v>1.5784932881164143E-2</c:v>
                </c:pt>
                <c:pt idx="432">
                  <c:v>1.5800919675252455E-2</c:v>
                </c:pt>
                <c:pt idx="433">
                  <c:v>1.5816855480965456E-2</c:v>
                </c:pt>
                <c:pt idx="434">
                  <c:v>1.5848388115833088E-2</c:v>
                </c:pt>
                <c:pt idx="435">
                  <c:v>1.5880078246852909E-2</c:v>
                </c:pt>
                <c:pt idx="436">
                  <c:v>1.5895751180727471E-2</c:v>
                </c:pt>
                <c:pt idx="437">
                  <c:v>1.5911369954197747E-2</c:v>
                </c:pt>
                <c:pt idx="438">
                  <c:v>1.5926934048648578E-2</c:v>
                </c:pt>
                <c:pt idx="439">
                  <c:v>1.5957698738804087E-2</c:v>
                </c:pt>
                <c:pt idx="440">
                  <c:v>1.5988634170698519E-2</c:v>
                </c:pt>
                <c:pt idx="441">
                  <c:v>1.6003917796034123E-2</c:v>
                </c:pt>
                <c:pt idx="442">
                  <c:v>1.6019144010797275E-2</c:v>
                </c:pt>
                <c:pt idx="443">
                  <c:v>1.6034312786783862E-2</c:v>
                </c:pt>
                <c:pt idx="444">
                  <c:v>1.6064289565500781E-2</c:v>
                </c:pt>
                <c:pt idx="445">
                  <c:v>1.6094414699181287E-2</c:v>
                </c:pt>
                <c:pt idx="446">
                  <c:v>1.6109297178479729E-2</c:v>
                </c:pt>
                <c:pt idx="447">
                  <c:v>1.6124122577904496E-2</c:v>
                </c:pt>
                <c:pt idx="448">
                  <c:v>1.6138890957282718E-2</c:v>
                </c:pt>
                <c:pt idx="449">
                  <c:v>1.6146335639260521E-2</c:v>
                </c:pt>
                <c:pt idx="450">
                  <c:v>1.6190210790251874E-2</c:v>
                </c:pt>
                <c:pt idx="451">
                  <c:v>1.6204722225659735E-2</c:v>
                </c:pt>
                <c:pt idx="452">
                  <c:v>1.6219176954464235E-2</c:v>
                </c:pt>
                <c:pt idx="453">
                  <c:v>1.6233575037182014E-2</c:v>
                </c:pt>
                <c:pt idx="454">
                  <c:v>1.6247916534337721E-2</c:v>
                </c:pt>
                <c:pt idx="455">
                  <c:v>1.6290602117694935E-2</c:v>
                </c:pt>
                <c:pt idx="456">
                  <c:v>1.6304717877885368E-2</c:v>
                </c:pt>
                <c:pt idx="457">
                  <c:v>1.6318777355170819E-2</c:v>
                </c:pt>
                <c:pt idx="458">
                  <c:v>1.6332780610094647E-2</c:v>
                </c:pt>
                <c:pt idx="459">
                  <c:v>1.6401955668467062E-2</c:v>
                </c:pt>
                <c:pt idx="460">
                  <c:v>1.6415622860771376E-2</c:v>
                </c:pt>
                <c:pt idx="461">
                  <c:v>1.6429234254595908E-2</c:v>
                </c:pt>
                <c:pt idx="462">
                  <c:v>1.6442789910505386E-2</c:v>
                </c:pt>
                <c:pt idx="463">
                  <c:v>1.6483123056465598E-2</c:v>
                </c:pt>
                <c:pt idx="464">
                  <c:v>1.6496456366451206E-2</c:v>
                </c:pt>
                <c:pt idx="465">
                  <c:v>1.6509734241404183E-2</c:v>
                </c:pt>
                <c:pt idx="466">
                  <c:v>1.6522956741911517E-2</c:v>
                </c:pt>
                <c:pt idx="467">
                  <c:v>1.6555618589700196E-2</c:v>
                </c:pt>
                <c:pt idx="468">
                  <c:v>1.6594651006054031E-2</c:v>
                </c:pt>
                <c:pt idx="469">
                  <c:v>1.6607516325534758E-2</c:v>
                </c:pt>
                <c:pt idx="470">
                  <c:v>1.6620326721031017E-2</c:v>
                </c:pt>
                <c:pt idx="471">
                  <c:v>1.6645694511417706E-2</c:v>
                </c:pt>
                <c:pt idx="472">
                  <c:v>1.6671020262114568E-2</c:v>
                </c:pt>
                <c:pt idx="473">
                  <c:v>1.6683556936918122E-2</c:v>
                </c:pt>
                <c:pt idx="474">
                  <c:v>1.6696039047447913E-2</c:v>
                </c:pt>
                <c:pt idx="475">
                  <c:v>1.6708466653667615E-2</c:v>
                </c:pt>
                <c:pt idx="476">
                  <c:v>1.6733087392270932E-2</c:v>
                </c:pt>
                <c:pt idx="477">
                  <c:v>1.6757633234787801E-2</c:v>
                </c:pt>
                <c:pt idx="478">
                  <c:v>1.6769789218991502E-2</c:v>
                </c:pt>
                <c:pt idx="479">
                  <c:v>1.6781891058720032E-2</c:v>
                </c:pt>
                <c:pt idx="480">
                  <c:v>1.679393881395733E-2</c:v>
                </c:pt>
                <c:pt idx="481">
                  <c:v>1.6817817355903965E-2</c:v>
                </c:pt>
                <c:pt idx="482">
                  <c:v>1.6841590189751343E-2</c:v>
                </c:pt>
                <c:pt idx="483">
                  <c:v>1.6853368422377876E-2</c:v>
                </c:pt>
                <c:pt idx="484">
                  <c:v>1.6865092930472305E-2</c:v>
                </c:pt>
                <c:pt idx="485">
                  <c:v>1.6876763774037063E-2</c:v>
                </c:pt>
                <c:pt idx="486">
                  <c:v>1.6905640851638978E-2</c:v>
                </c:pt>
                <c:pt idx="487">
                  <c:v>1.6934315124251347E-2</c:v>
                </c:pt>
                <c:pt idx="488">
                  <c:v>1.6945665240875173E-2</c:v>
                </c:pt>
                <c:pt idx="489">
                  <c:v>1.6956962113074486E-2</c:v>
                </c:pt>
                <c:pt idx="490">
                  <c:v>1.6979369062183287E-2</c:v>
                </c:pt>
                <c:pt idx="491">
                  <c:v>1.700161835818987E-2</c:v>
                </c:pt>
                <c:pt idx="492">
                  <c:v>1.7012649908714601E-2</c:v>
                </c:pt>
                <c:pt idx="493">
                  <c:v>1.7023628575014448E-2</c:v>
                </c:pt>
                <c:pt idx="494">
                  <c:v>1.7034554417130608E-2</c:v>
                </c:pt>
                <c:pt idx="495">
                  <c:v>1.7056231087804848E-2</c:v>
                </c:pt>
                <c:pt idx="496">
                  <c:v>1.7077730744725073E-2</c:v>
                </c:pt>
                <c:pt idx="497">
                  <c:v>1.7088393366670281E-2</c:v>
                </c:pt>
                <c:pt idx="498">
                  <c:v>1.7099003524746831E-2</c:v>
                </c:pt>
                <c:pt idx="499">
                  <c:v>1.7109561279019705E-2</c:v>
                </c:pt>
                <c:pt idx="500">
                  <c:v>1.713051075201906E-2</c:v>
                </c:pt>
                <c:pt idx="501">
                  <c:v>1.7151268814258071E-2</c:v>
                </c:pt>
                <c:pt idx="502">
                  <c:v>1.7161564835628841E-2</c:v>
                </c:pt>
                <c:pt idx="503">
                  <c:v>1.717180851121098E-2</c:v>
                </c:pt>
                <c:pt idx="504">
                  <c:v>1.7181999937607245E-2</c:v>
                </c:pt>
                <c:pt idx="505">
                  <c:v>1.7202229268219165E-2</c:v>
                </c:pt>
                <c:pt idx="506">
                  <c:v>1.7222253814570734E-2</c:v>
                </c:pt>
                <c:pt idx="507">
                  <c:v>1.7232192235052655E-2</c:v>
                </c:pt>
                <c:pt idx="508">
                  <c:v>1.7242081799415554E-2</c:v>
                </c:pt>
                <c:pt idx="509">
                  <c:v>1.7251923089366475E-2</c:v>
                </c:pt>
                <c:pt idx="510">
                  <c:v>1.7256808435448145E-2</c:v>
                </c:pt>
                <c:pt idx="511">
                  <c:v>1.7290817139436896E-2</c:v>
                </c:pt>
                <c:pt idx="512">
                  <c:v>1.7300425783181909E-2</c:v>
                </c:pt>
                <c:pt idx="513">
                  <c:v>1.7309989642907805E-2</c:v>
                </c:pt>
                <c:pt idx="514">
                  <c:v>1.731950930037272E-2</c:v>
                </c:pt>
                <c:pt idx="515">
                  <c:v>1.7338506024951909E-2</c:v>
                </c:pt>
                <c:pt idx="516">
                  <c:v>1.7357157543006315E-2</c:v>
                </c:pt>
                <c:pt idx="517">
                  <c:v>1.7366464915766464E-2</c:v>
                </c:pt>
                <c:pt idx="518">
                  <c:v>1.7430509182656127E-2</c:v>
                </c:pt>
                <c:pt idx="519">
                  <c:v>1.7492758149740828E-2</c:v>
                </c:pt>
                <c:pt idx="520">
                  <c:v>1.7553411398002712E-2</c:v>
                </c:pt>
                <c:pt idx="521">
                  <c:v>1.7612668522669579E-2</c:v>
                </c:pt>
                <c:pt idx="522">
                  <c:v>1.7670729132459907E-2</c:v>
                </c:pt>
                <c:pt idx="523">
                  <c:v>1.7727792848938013E-2</c:v>
                </c:pt>
                <c:pt idx="524">
                  <c:v>1.7784059305961698E-2</c:v>
                </c:pt>
                <c:pt idx="525">
                  <c:v>1.7835357340810338E-2</c:v>
                </c:pt>
                <c:pt idx="526">
                  <c:v>1.7890624943945509E-2</c:v>
                </c:pt>
                <c:pt idx="527">
                  <c:v>1.7945691439398819E-2</c:v>
                </c:pt>
                <c:pt idx="528">
                  <c:v>1.8005133495879358E-2</c:v>
                </c:pt>
                <c:pt idx="529">
                  <c:v>1.8060253026514952E-2</c:v>
                </c:pt>
                <c:pt idx="530">
                  <c:v>1.8115431005115399E-2</c:v>
                </c:pt>
                <c:pt idx="531">
                  <c:v>1.8170667434088295E-2</c:v>
                </c:pt>
                <c:pt idx="532">
                  <c:v>1.8225962315841251E-2</c:v>
                </c:pt>
                <c:pt idx="533">
                  <c:v>1.8281315652787147E-2</c:v>
                </c:pt>
                <c:pt idx="534">
                  <c:v>1.8336727447338878E-2</c:v>
                </c:pt>
                <c:pt idx="535">
                  <c:v>1.8392197701914619E-2</c:v>
                </c:pt>
                <c:pt idx="536">
                  <c:v>1.8447726418932539E-2</c:v>
                </c:pt>
                <c:pt idx="537">
                  <c:v>1.8503313600815221E-2</c:v>
                </c:pt>
                <c:pt idx="538">
                  <c:v>1.8550047085686049E-2</c:v>
                </c:pt>
                <c:pt idx="539">
                  <c:v>1.860573719494929E-2</c:v>
                </c:pt>
                <c:pt idx="540">
                  <c:v>1.8661485753129699E-2</c:v>
                </c:pt>
                <c:pt idx="541">
                  <c:v>1.8725269964204268E-2</c:v>
                </c:pt>
                <c:pt idx="542">
                  <c:v>1.8781143778077086E-2</c:v>
                </c:pt>
                <c:pt idx="543">
                  <c:v>1.8837076048350339E-2</c:v>
                </c:pt>
                <c:pt idx="544">
                  <c:v>1.8893066777411292E-2</c:v>
                </c:pt>
                <c:pt idx="545">
                  <c:v>1.894911596764811E-2</c:v>
                </c:pt>
                <c:pt idx="546">
                  <c:v>1.9000711407449595E-2</c:v>
                </c:pt>
                <c:pt idx="547">
                  <c:v>1.9061389741218196E-2</c:v>
                </c:pt>
                <c:pt idx="548">
                  <c:v>1.9113087908670882E-2</c:v>
                </c:pt>
                <c:pt idx="549">
                  <c:v>1.9169363846449954E-2</c:v>
                </c:pt>
                <c:pt idx="550">
                  <c:v>1.9239322785249108E-2</c:v>
                </c:pt>
                <c:pt idx="551">
                  <c:v>1.9295737088187038E-2</c:v>
                </c:pt>
                <c:pt idx="552">
                  <c:v>1.9352209892977663E-2</c:v>
                </c:pt>
                <c:pt idx="553">
                  <c:v>1.9408741202086733E-2</c:v>
                </c:pt>
                <c:pt idx="554">
                  <c:v>1.9465330495931823E-2</c:v>
                </c:pt>
                <c:pt idx="555">
                  <c:v>1.9517386879023355E-2</c:v>
                </c:pt>
                <c:pt idx="556">
                  <c:v>1.9574020692206526E-2</c:v>
                </c:pt>
                <c:pt idx="557">
                  <c:v>1.9630621055072722E-2</c:v>
                </c:pt>
                <c:pt idx="558">
                  <c:v>1.968714773724654E-2</c:v>
                </c:pt>
                <c:pt idx="559">
                  <c:v>1.974809675581576E-2</c:v>
                </c:pt>
                <c:pt idx="560">
                  <c:v>1.9804336634886829E-2</c:v>
                </c:pt>
                <c:pt idx="561">
                  <c:v>1.9860379189684769E-2</c:v>
                </c:pt>
                <c:pt idx="562">
                  <c:v>1.9916184615772624E-2</c:v>
                </c:pt>
                <c:pt idx="563">
                  <c:v>1.9971713106524305E-2</c:v>
                </c:pt>
                <c:pt idx="564">
                  <c:v>2.002692485314838E-2</c:v>
                </c:pt>
                <c:pt idx="565">
                  <c:v>2.0081780044720669E-2</c:v>
                </c:pt>
                <c:pt idx="566">
                  <c:v>2.0136238868214185E-2</c:v>
                </c:pt>
                <c:pt idx="567">
                  <c:v>2.0190261663248221E-2</c:v>
                </c:pt>
                <c:pt idx="568">
                  <c:v>2.0243822246610466E-2</c:v>
                </c:pt>
                <c:pt idx="569">
                  <c:v>2.0296918182266435E-2</c:v>
                </c:pt>
                <c:pt idx="570">
                  <c:v>2.0349549451637146E-2</c:v>
                </c:pt>
                <c:pt idx="571">
                  <c:v>2.0401716036304838E-2</c:v>
                </c:pt>
                <c:pt idx="572">
                  <c:v>2.0453417918015589E-2</c:v>
                </c:pt>
                <c:pt idx="573">
                  <c:v>2.0504655078675826E-2</c:v>
                </c:pt>
                <c:pt idx="574">
                  <c:v>2.0555427500356695E-2</c:v>
                </c:pt>
                <c:pt idx="575">
                  <c:v>2.0605735165291444E-2</c:v>
                </c:pt>
                <c:pt idx="576">
                  <c:v>2.0655578055873654E-2</c:v>
                </c:pt>
                <c:pt idx="577">
                  <c:v>2.0700930956990316E-2</c:v>
                </c:pt>
                <c:pt idx="578">
                  <c:v>2.0749874676769111E-2</c:v>
                </c:pt>
                <c:pt idx="579">
                  <c:v>2.079835359145446E-2</c:v>
                </c:pt>
                <c:pt idx="580">
                  <c:v>2.0850301528276438E-2</c:v>
                </c:pt>
                <c:pt idx="581">
                  <c:v>2.0897820288715101E-2</c:v>
                </c:pt>
                <c:pt idx="582">
                  <c:v>2.0944874172585125E-2</c:v>
                </c:pt>
                <c:pt idx="583">
                  <c:v>2.0991463163420019E-2</c:v>
                </c:pt>
                <c:pt idx="584">
                  <c:v>2.1037587244916261E-2</c:v>
                </c:pt>
                <c:pt idx="585">
                  <c:v>2.1083246400929793E-2</c:v>
                </c:pt>
                <c:pt idx="586">
                  <c:v>2.1128440615482157E-2</c:v>
                </c:pt>
                <c:pt idx="587">
                  <c:v>2.1173169872757001E-2</c:v>
                </c:pt>
                <c:pt idx="588">
                  <c:v>2.1217434157099178E-2</c:v>
                </c:pt>
                <c:pt idx="589">
                  <c:v>2.1261233453017392E-2</c:v>
                </c:pt>
                <c:pt idx="590">
                  <c:v>2.1297309129729394E-2</c:v>
                </c:pt>
                <c:pt idx="591">
                  <c:v>2.1340239834607977E-2</c:v>
                </c:pt>
                <c:pt idx="592">
                  <c:v>2.1382705551974451E-2</c:v>
                </c:pt>
                <c:pt idx="593">
                  <c:v>2.1430668409283895E-2</c:v>
                </c:pt>
                <c:pt idx="594">
                  <c:v>2.1472137676082546E-2</c:v>
                </c:pt>
                <c:pt idx="595">
                  <c:v>2.1513141910209196E-2</c:v>
                </c:pt>
                <c:pt idx="596">
                  <c:v>2.1553681097623924E-2</c:v>
                </c:pt>
                <c:pt idx="597">
                  <c:v>2.1593755224445312E-2</c:v>
                </c:pt>
                <c:pt idx="598">
                  <c:v>2.1629981544258443E-2</c:v>
                </c:pt>
                <c:pt idx="599">
                  <c:v>2.166915641301136E-2</c:v>
                </c:pt>
                <c:pt idx="600">
                  <c:v>2.1707866204834027E-2</c:v>
                </c:pt>
                <c:pt idx="601">
                  <c:v>2.1746110906622439E-2</c:v>
                </c:pt>
                <c:pt idx="602">
                  <c:v>2.1793658928000541E-2</c:v>
                </c:pt>
                <c:pt idx="603">
                  <c:v>2.1830880393921219E-2</c:v>
                </c:pt>
                <c:pt idx="604">
                  <c:v>2.1867636656713124E-2</c:v>
                </c:pt>
                <c:pt idx="605">
                  <c:v>2.1903927703509279E-2</c:v>
                </c:pt>
                <c:pt idx="606">
                  <c:v>2.1939753781523741E-2</c:v>
                </c:pt>
                <c:pt idx="607">
                  <c:v>2.1972023176877516E-2</c:v>
                </c:pt>
                <c:pt idx="608">
                  <c:v>2.2006982402363859E-2</c:v>
                </c:pt>
                <c:pt idx="609">
                  <c:v>2.2041522167236195E-2</c:v>
                </c:pt>
                <c:pt idx="610">
                  <c:v>2.2075662489239214E-2</c:v>
                </c:pt>
                <c:pt idx="611">
                  <c:v>2.2112431996712496E-2</c:v>
                </c:pt>
                <c:pt idx="612">
                  <c:v>2.2145815196962911E-2</c:v>
                </c:pt>
                <c:pt idx="613">
                  <c:v>2.217886045607935E-2</c:v>
                </c:pt>
                <c:pt idx="614">
                  <c:v>2.2211587578352156E-2</c:v>
                </c:pt>
                <c:pt idx="615">
                  <c:v>2.2244016368800211E-2</c:v>
                </c:pt>
                <c:pt idx="616">
                  <c:v>2.2276166633156836E-2</c:v>
                </c:pt>
                <c:pt idx="617">
                  <c:v>2.2308058177854816E-2</c:v>
                </c:pt>
                <c:pt idx="618">
                  <c:v>2.2339710810014953E-2</c:v>
                </c:pt>
                <c:pt idx="619">
                  <c:v>2.2371144260408923E-2</c:v>
                </c:pt>
                <c:pt idx="620">
                  <c:v>2.2402371550021172E-2</c:v>
                </c:pt>
                <c:pt idx="621">
                  <c:v>2.2433393877468937E-2</c:v>
                </c:pt>
                <c:pt idx="622">
                  <c:v>2.2464211237966956E-2</c:v>
                </c:pt>
                <c:pt idx="623">
                  <c:v>2.2494823626761699E-2</c:v>
                </c:pt>
                <c:pt idx="624">
                  <c:v>2.2525231039132211E-2</c:v>
                </c:pt>
                <c:pt idx="625">
                  <c:v>2.2555433470389262E-2</c:v>
                </c:pt>
                <c:pt idx="626">
                  <c:v>2.2585430915872694E-2</c:v>
                </c:pt>
                <c:pt idx="627">
                  <c:v>2.2615223370956703E-2</c:v>
                </c:pt>
                <c:pt idx="628">
                  <c:v>2.2644810831044547E-2</c:v>
                </c:pt>
                <c:pt idx="629">
                  <c:v>2.2671430484821738E-2</c:v>
                </c:pt>
                <c:pt idx="630">
                  <c:v>2.2700620775570585E-2</c:v>
                </c:pt>
                <c:pt idx="631">
                  <c:v>2.2729606068456167E-2</c:v>
                </c:pt>
                <c:pt idx="632">
                  <c:v>2.27611106306537E-2</c:v>
                </c:pt>
                <c:pt idx="633">
                  <c:v>2.2789673047945276E-2</c:v>
                </c:pt>
                <c:pt idx="634">
                  <c:v>2.2818030443334209E-2</c:v>
                </c:pt>
                <c:pt idx="635">
                  <c:v>2.2846182812446641E-2</c:v>
                </c:pt>
                <c:pt idx="636">
                  <c:v>2.2874130150938671E-2</c:v>
                </c:pt>
                <c:pt idx="637">
                  <c:v>2.2901872454502509E-2</c:v>
                </c:pt>
                <c:pt idx="638">
                  <c:v>2.2929409718855036E-2</c:v>
                </c:pt>
                <c:pt idx="639">
                  <c:v>2.2956741939752775E-2</c:v>
                </c:pt>
                <c:pt idx="640">
                  <c:v>2.2983869112976039E-2</c:v>
                </c:pt>
                <c:pt idx="641">
                  <c:v>2.3010791234342125E-2</c:v>
                </c:pt>
                <c:pt idx="642">
                  <c:v>2.3034913188796077E-2</c:v>
                </c:pt>
                <c:pt idx="643">
                  <c:v>2.3061438171325103E-2</c:v>
                </c:pt>
                <c:pt idx="644">
                  <c:v>2.3087758100939069E-2</c:v>
                </c:pt>
                <c:pt idx="645">
                  <c:v>2.311758693014674E-2</c:v>
                </c:pt>
                <c:pt idx="646">
                  <c:v>2.314346744717596E-2</c:v>
                </c:pt>
                <c:pt idx="647">
                  <c:v>2.3179249072040504E-2</c:v>
                </c:pt>
                <c:pt idx="648">
                  <c:v>2.3194613281026469E-2</c:v>
                </c:pt>
                <c:pt idx="649">
                  <c:v>2.3219878590042379E-2</c:v>
                </c:pt>
                <c:pt idx="650">
                  <c:v>2.3242448572951092E-2</c:v>
                </c:pt>
                <c:pt idx="651">
                  <c:v>2.3267316792994184E-2</c:v>
                </c:pt>
                <c:pt idx="652">
                  <c:v>2.3291979939965225E-2</c:v>
                </c:pt>
                <c:pt idx="653">
                  <c:v>2.3316438010141483E-2</c:v>
                </c:pt>
                <c:pt idx="654">
                  <c:v>2.3343128902784203E-2</c:v>
                </c:pt>
                <c:pt idx="655">
                  <c:v>2.3374431155910903E-2</c:v>
                </c:pt>
                <c:pt idx="656">
                  <c:v>2.3398221453880892E-2</c:v>
                </c:pt>
                <c:pt idx="657">
                  <c:v>2.3421806613136774E-2</c:v>
                </c:pt>
                <c:pt idx="658">
                  <c:v>2.34451873747623E-2</c:v>
                </c:pt>
                <c:pt idx="659">
                  <c:v>2.3461257973400717E-2</c:v>
                </c:pt>
                <c:pt idx="660">
                  <c:v>2.3497399567029564E-2</c:v>
                </c:pt>
                <c:pt idx="661">
                  <c:v>2.3520215303088506E-2</c:v>
                </c:pt>
                <c:pt idx="662">
                  <c:v>2.3542917792190705E-2</c:v>
                </c:pt>
                <c:pt idx="663">
                  <c:v>2.3567892678975823E-2</c:v>
                </c:pt>
                <c:pt idx="664">
                  <c:v>2.3590446443962979E-2</c:v>
                </c:pt>
                <c:pt idx="665">
                  <c:v>2.3612962853681571E-2</c:v>
                </c:pt>
                <c:pt idx="666">
                  <c:v>2.3635466376211674E-2</c:v>
                </c:pt>
                <c:pt idx="667">
                  <c:v>2.3657981480186586E-2</c:v>
                </c:pt>
                <c:pt idx="668">
                  <c:v>2.3680532634788441E-2</c:v>
                </c:pt>
                <c:pt idx="669">
                  <c:v>2.3703144309755234E-2</c:v>
                </c:pt>
                <c:pt idx="670">
                  <c:v>2.3725840975381718E-2</c:v>
                </c:pt>
                <c:pt idx="671">
                  <c:v>2.3748645616285653E-2</c:v>
                </c:pt>
                <c:pt idx="672">
                  <c:v>2.3771566616742668E-2</c:v>
                </c:pt>
                <c:pt idx="673">
                  <c:v>2.3794604073875281E-2</c:v>
                </c:pt>
                <c:pt idx="674">
                  <c:v>2.3817757989699071E-2</c:v>
                </c:pt>
                <c:pt idx="675">
                  <c:v>2.384102836623932E-2</c:v>
                </c:pt>
                <c:pt idx="676">
                  <c:v>2.3864415205530991E-2</c:v>
                </c:pt>
                <c:pt idx="677">
                  <c:v>2.3887918509620507E-2</c:v>
                </c:pt>
                <c:pt idx="678">
                  <c:v>2.3911538280563971E-2</c:v>
                </c:pt>
                <c:pt idx="679">
                  <c:v>2.3935274520426306E-2</c:v>
                </c:pt>
                <c:pt idx="680">
                  <c:v>2.3956616853654768E-2</c:v>
                </c:pt>
                <c:pt idx="681">
                  <c:v>2.3980576149197338E-2</c:v>
                </c:pt>
                <c:pt idx="682">
                  <c:v>2.4004651910567259E-2</c:v>
                </c:pt>
                <c:pt idx="683">
                  <c:v>2.4028844139848574E-2</c:v>
                </c:pt>
                <c:pt idx="684">
                  <c:v>2.4053152839133347E-2</c:v>
                </c:pt>
                <c:pt idx="685">
                  <c:v>2.4080137923889511E-2</c:v>
                </c:pt>
                <c:pt idx="686">
                  <c:v>2.4104689504894035E-2</c:v>
                </c:pt>
                <c:pt idx="687">
                  <c:v>2.4129357571712931E-2</c:v>
                </c:pt>
                <c:pt idx="688">
                  <c:v>2.4154142126504501E-2</c:v>
                </c:pt>
                <c:pt idx="689">
                  <c:v>2.4179043171437611E-2</c:v>
                </c:pt>
                <c:pt idx="690">
                  <c:v>2.4204060708689065E-2</c:v>
                </c:pt>
                <c:pt idx="691">
                  <c:v>2.4229194740447987E-2</c:v>
                </c:pt>
                <c:pt idx="692">
                  <c:v>2.4254445268912322E-2</c:v>
                </c:pt>
                <c:pt idx="693">
                  <c:v>2.4274534041181049E-2</c:v>
                </c:pt>
                <c:pt idx="694">
                  <c:v>2.429999754748486E-2</c:v>
                </c:pt>
                <c:pt idx="695">
                  <c:v>2.4325577537819599E-2</c:v>
                </c:pt>
                <c:pt idx="696">
                  <c:v>2.4351274014373512E-2</c:v>
                </c:pt>
                <c:pt idx="697">
                  <c:v>2.4377086979345659E-2</c:v>
                </c:pt>
                <c:pt idx="698">
                  <c:v>2.4405705175713967E-2</c:v>
                </c:pt>
                <c:pt idx="699">
                  <c:v>2.44290623833886E-2</c:v>
                </c:pt>
                <c:pt idx="700">
                  <c:v>2.4455224826907936E-2</c:v>
                </c:pt>
                <c:pt idx="701">
                  <c:v>2.4481503767740782E-2</c:v>
                </c:pt>
                <c:pt idx="702">
                  <c:v>2.4510628243510552E-2</c:v>
                </c:pt>
                <c:pt idx="703">
                  <c:v>2.4534411150353957E-2</c:v>
                </c:pt>
                <c:pt idx="704">
                  <c:v>2.4561039596661168E-2</c:v>
                </c:pt>
                <c:pt idx="705">
                  <c:v>2.4587784549337462E-2</c:v>
                </c:pt>
                <c:pt idx="706">
                  <c:v>2.4620186077069443E-2</c:v>
                </c:pt>
                <c:pt idx="707">
                  <c:v>2.4647184326897605E-2</c:v>
                </c:pt>
                <c:pt idx="708">
                  <c:v>2.4674299109997144E-2</c:v>
                </c:pt>
                <c:pt idx="709">
                  <c:v>2.4701530428740424E-2</c:v>
                </c:pt>
                <c:pt idx="710">
                  <c:v>2.4728876661149996E-2</c:v>
                </c:pt>
                <c:pt idx="711">
                  <c:v>2.4753503820999358E-2</c:v>
                </c:pt>
                <c:pt idx="712">
                  <c:v>2.4781015441611039E-2</c:v>
                </c:pt>
                <c:pt idx="713">
                  <c:v>2.4808574075255375E-2</c:v>
                </c:pt>
                <c:pt idx="714">
                  <c:v>2.4836152686666325E-2</c:v>
                </c:pt>
                <c:pt idx="715">
                  <c:v>2.486653402333313E-2</c:v>
                </c:pt>
                <c:pt idx="716">
                  <c:v>2.4894063636823373E-2</c:v>
                </c:pt>
                <c:pt idx="717">
                  <c:v>2.4921530226245825E-2</c:v>
                </c:pt>
                <c:pt idx="718">
                  <c:v>2.4948907045379939E-2</c:v>
                </c:pt>
                <c:pt idx="719">
                  <c:v>2.4976167347273977E-2</c:v>
                </c:pt>
                <c:pt idx="720">
                  <c:v>2.5003284384257373E-2</c:v>
                </c:pt>
                <c:pt idx="721">
                  <c:v>2.503023140794422E-2</c:v>
                </c:pt>
                <c:pt idx="722">
                  <c:v>2.5056981669247403E-2</c:v>
                </c:pt>
                <c:pt idx="723">
                  <c:v>2.5083509250134518E-2</c:v>
                </c:pt>
                <c:pt idx="724">
                  <c:v>2.5109802202739073E-2</c:v>
                </c:pt>
                <c:pt idx="725">
                  <c:v>2.5135860171526005E-2</c:v>
                </c:pt>
                <c:pt idx="726">
                  <c:v>2.5161683151891535E-2</c:v>
                </c:pt>
                <c:pt idx="727">
                  <c:v>2.5187271139274166E-2</c:v>
                </c:pt>
                <c:pt idx="728">
                  <c:v>2.5212624129152924E-2</c:v>
                </c:pt>
                <c:pt idx="729">
                  <c:v>2.5237742117050002E-2</c:v>
                </c:pt>
                <c:pt idx="730">
                  <c:v>2.5262625098527239E-2</c:v>
                </c:pt>
                <c:pt idx="731">
                  <c:v>2.5287273069190513E-2</c:v>
                </c:pt>
                <c:pt idx="732">
                  <c:v>2.5309110983353509E-2</c:v>
                </c:pt>
                <c:pt idx="733">
                  <c:v>2.5333304033704009E-2</c:v>
                </c:pt>
                <c:pt idx="734">
                  <c:v>2.5357262075282491E-2</c:v>
                </c:pt>
                <c:pt idx="735">
                  <c:v>2.5380985103905726E-2</c:v>
                </c:pt>
                <c:pt idx="736">
                  <c:v>2.5406987609327629E-2</c:v>
                </c:pt>
                <c:pt idx="737">
                  <c:v>2.5430225425109646E-2</c:v>
                </c:pt>
                <c:pt idx="738">
                  <c:v>2.545322820047026E-2</c:v>
                </c:pt>
                <c:pt idx="739">
                  <c:v>2.5475995931342185E-2</c:v>
                </c:pt>
                <c:pt idx="740">
                  <c:v>2.5498528613704819E-2</c:v>
                </c:pt>
                <c:pt idx="741">
                  <c:v>2.55208262435772E-2</c:v>
                </c:pt>
                <c:pt idx="742">
                  <c:v>2.5542888817018019E-2</c:v>
                </c:pt>
                <c:pt idx="743">
                  <c:v>2.5564716330133526E-2</c:v>
                </c:pt>
                <c:pt idx="744">
                  <c:v>2.5586308779063455E-2</c:v>
                </c:pt>
                <c:pt idx="745">
                  <c:v>2.5602910061544745E-2</c:v>
                </c:pt>
                <c:pt idx="746">
                  <c:v>2.5624062993361115E-2</c:v>
                </c:pt>
                <c:pt idx="747">
                  <c:v>2.5644980880691906E-2</c:v>
                </c:pt>
                <c:pt idx="748">
                  <c:v>2.5665663719919754E-2</c:v>
                </c:pt>
                <c:pt idx="749">
                  <c:v>2.5689013431879966E-2</c:v>
                </c:pt>
                <c:pt idx="750">
                  <c:v>2.5709192584618876E-2</c:v>
                </c:pt>
                <c:pt idx="751">
                  <c:v>2.5729136678157807E-2</c:v>
                </c:pt>
                <c:pt idx="752">
                  <c:v>2.5748845709050488E-2</c:v>
                </c:pt>
                <c:pt idx="753">
                  <c:v>2.5768319673889373E-2</c:v>
                </c:pt>
                <c:pt idx="754">
                  <c:v>2.5787558569309244E-2</c:v>
                </c:pt>
                <c:pt idx="755">
                  <c:v>2.5804338309737537E-2</c:v>
                </c:pt>
                <c:pt idx="756">
                  <c:v>2.5823122523451869E-2</c:v>
                </c:pt>
                <c:pt idx="757">
                  <c:v>2.5841671673752464E-2</c:v>
                </c:pt>
                <c:pt idx="758">
                  <c:v>2.5866514523643174E-2</c:v>
                </c:pt>
                <c:pt idx="759">
                  <c:v>2.5884546986891955E-2</c:v>
                </c:pt>
                <c:pt idx="760">
                  <c:v>2.59023443294518E-2</c:v>
                </c:pt>
                <c:pt idx="761">
                  <c:v>2.5919906548177763E-2</c:v>
                </c:pt>
                <c:pt idx="762">
                  <c:v>2.5937233567606952E-2</c:v>
                </c:pt>
                <c:pt idx="763">
                  <c:v>2.5952226504908506E-2</c:v>
                </c:pt>
                <c:pt idx="764">
                  <c:v>2.5969089810725165E-2</c:v>
                </c:pt>
                <c:pt idx="765">
                  <c:v>2.5985705252023501E-2</c:v>
                </c:pt>
                <c:pt idx="766">
                  <c:v>2.6002067249971197E-2</c:v>
                </c:pt>
                <c:pt idx="767">
                  <c:v>2.6020195028478261E-2</c:v>
                </c:pt>
                <c:pt idx="768">
                  <c:v>2.6036014134333658E-2</c:v>
                </c:pt>
                <c:pt idx="769">
                  <c:v>2.6051562634365682E-2</c:v>
                </c:pt>
                <c:pt idx="770">
                  <c:v>2.6066835009765713E-2</c:v>
                </c:pt>
                <c:pt idx="771">
                  <c:v>2.6081825741700482E-2</c:v>
                </c:pt>
                <c:pt idx="772">
                  <c:v>2.6096529311314686E-2</c:v>
                </c:pt>
                <c:pt idx="773">
                  <c:v>2.6110940199727477E-2</c:v>
                </c:pt>
                <c:pt idx="774">
                  <c:v>2.6125052888046556E-2</c:v>
                </c:pt>
                <c:pt idx="775">
                  <c:v>2.6138861878808435E-2</c:v>
                </c:pt>
                <c:pt idx="776">
                  <c:v>2.6152363542607381E-2</c:v>
                </c:pt>
                <c:pt idx="777">
                  <c:v>2.6165557541306853E-2</c:v>
                </c:pt>
                <c:pt idx="778">
                  <c:v>2.6178443871857044E-2</c:v>
                </c:pt>
                <c:pt idx="779">
                  <c:v>2.6191022531279508E-2</c:v>
                </c:pt>
                <c:pt idx="780">
                  <c:v>2.6203293516667146E-2</c:v>
                </c:pt>
                <c:pt idx="781">
                  <c:v>2.621525682518246E-2</c:v>
                </c:pt>
                <c:pt idx="782">
                  <c:v>2.6226912454060183E-2</c:v>
                </c:pt>
                <c:pt idx="783">
                  <c:v>2.6238260400607293E-2</c:v>
                </c:pt>
                <c:pt idx="784">
                  <c:v>2.6247628439240011E-2</c:v>
                </c:pt>
                <c:pt idx="785">
                  <c:v>2.625838222023354E-2</c:v>
                </c:pt>
                <c:pt idx="786">
                  <c:v>2.6268828333167574E-2</c:v>
                </c:pt>
                <c:pt idx="787">
                  <c:v>2.6278966775653483E-2</c:v>
                </c:pt>
                <c:pt idx="788">
                  <c:v>2.6288797545374762E-2</c:v>
                </c:pt>
                <c:pt idx="789">
                  <c:v>2.6299886609020873E-2</c:v>
                </c:pt>
                <c:pt idx="790">
                  <c:v>2.6309080709785555E-2</c:v>
                </c:pt>
                <c:pt idx="791">
                  <c:v>2.6317967109227482E-2</c:v>
                </c:pt>
                <c:pt idx="792">
                  <c:v>2.6326545805289665E-2</c:v>
                </c:pt>
                <c:pt idx="793">
                  <c:v>2.6334816795990874E-2</c:v>
                </c:pt>
                <c:pt idx="794">
                  <c:v>2.6342780079418589E-2</c:v>
                </c:pt>
                <c:pt idx="795">
                  <c:v>2.635043565373342E-2</c:v>
                </c:pt>
                <c:pt idx="796">
                  <c:v>2.6357783517163797E-2</c:v>
                </c:pt>
                <c:pt idx="797">
                  <c:v>2.6362032050129498E-2</c:v>
                </c:pt>
                <c:pt idx="798">
                  <c:v>2.6368807470464748E-2</c:v>
                </c:pt>
                <c:pt idx="799">
                  <c:v>2.6375275219321186E-2</c:v>
                </c:pt>
                <c:pt idx="800">
                  <c:v>2.6381435295235477E-2</c:v>
                </c:pt>
                <c:pt idx="801">
                  <c:v>2.6387287696812721E-2</c:v>
                </c:pt>
                <c:pt idx="802">
                  <c:v>2.6392832422730966E-2</c:v>
                </c:pt>
                <c:pt idx="803">
                  <c:v>2.6398069471736695E-2</c:v>
                </c:pt>
                <c:pt idx="804">
                  <c:v>2.640299884264663E-2</c:v>
                </c:pt>
                <c:pt idx="805">
                  <c:v>2.6407620534343239E-2</c:v>
                </c:pt>
                <c:pt idx="806">
                  <c:v>2.6411934545783722E-2</c:v>
                </c:pt>
                <c:pt idx="807">
                  <c:v>2.641475796149757E-2</c:v>
                </c:pt>
                <c:pt idx="808">
                  <c:v>2.6418478318529431E-2</c:v>
                </c:pt>
                <c:pt idx="809">
                  <c:v>2.6421891014804015E-2</c:v>
                </c:pt>
                <c:pt idx="810">
                  <c:v>2.6428343140722642E-2</c:v>
                </c:pt>
                <c:pt idx="811">
                  <c:v>2.6431075176914603E-2</c:v>
                </c:pt>
                <c:pt idx="812">
                  <c:v>2.6433499483583228E-2</c:v>
                </c:pt>
                <c:pt idx="813">
                  <c:v>2.6435616060166481E-2</c:v>
                </c:pt>
                <c:pt idx="814">
                  <c:v>2.6437425439181587E-2</c:v>
                </c:pt>
                <c:pt idx="815">
                  <c:v>2.6437936028386178E-2</c:v>
                </c:pt>
                <c:pt idx="816">
                  <c:v>2.643921849827208E-2</c:v>
                </c:pt>
                <c:pt idx="817">
                  <c:v>2.6440287133604089E-2</c:v>
                </c:pt>
                <c:pt idx="818">
                  <c:v>2.6441183004447838E-2</c:v>
                </c:pt>
                <c:pt idx="819">
                  <c:v>2.6442936387723891E-2</c:v>
                </c:pt>
                <c:pt idx="820">
                  <c:v>2.6443614510712726E-2</c:v>
                </c:pt>
                <c:pt idx="821">
                  <c:v>2.644424607373292E-2</c:v>
                </c:pt>
                <c:pt idx="822">
                  <c:v>2.6444871703543413E-2</c:v>
                </c:pt>
                <c:pt idx="823">
                  <c:v>2.6445532026927825E-2</c:v>
                </c:pt>
                <c:pt idx="824">
                  <c:v>2.6446267670700609E-2</c:v>
                </c:pt>
                <c:pt idx="825">
                  <c:v>2.6447119261706158E-2</c:v>
                </c:pt>
                <c:pt idx="826">
                  <c:v>2.6448127426833806E-2</c:v>
                </c:pt>
                <c:pt idx="827">
                  <c:v>2.6449332635100013E-2</c:v>
                </c:pt>
                <c:pt idx="828">
                  <c:v>2.6450761596167289E-2</c:v>
                </c:pt>
                <c:pt idx="829">
                  <c:v>2.6452416777893124E-2</c:v>
                </c:pt>
                <c:pt idx="830">
                  <c:v>2.6454298180558534E-2</c:v>
                </c:pt>
                <c:pt idx="831">
                  <c:v>2.6456405804483302E-2</c:v>
                </c:pt>
                <c:pt idx="832">
                  <c:v>2.6458739650025973E-2</c:v>
                </c:pt>
                <c:pt idx="833">
                  <c:v>2.6461299717582962E-2</c:v>
                </c:pt>
                <c:pt idx="834">
                  <c:v>2.6464086007589458E-2</c:v>
                </c:pt>
                <c:pt idx="835">
                  <c:v>2.6467098520517641E-2</c:v>
                </c:pt>
                <c:pt idx="836">
                  <c:v>2.64703372568811E-2</c:v>
                </c:pt>
                <c:pt idx="837">
                  <c:v>2.6472554102179802E-2</c:v>
                </c:pt>
                <c:pt idx="838">
                  <c:v>2.6476228862477726E-2</c:v>
                </c:pt>
                <c:pt idx="839">
                  <c:v>2.648012983153359E-2</c:v>
                </c:pt>
                <c:pt idx="840">
                  <c:v>2.648425701000378E-2</c:v>
                </c:pt>
                <c:pt idx="841">
                  <c:v>2.6489924310826474E-2</c:v>
                </c:pt>
                <c:pt idx="842">
                  <c:v>2.6494520400700269E-2</c:v>
                </c:pt>
                <c:pt idx="843">
                  <c:v>2.649934271866862E-2</c:v>
                </c:pt>
                <c:pt idx="844">
                  <c:v>2.6504391265549918E-2</c:v>
                </c:pt>
                <c:pt idx="845">
                  <c:v>2.6509666042204835E-2</c:v>
                </c:pt>
                <c:pt idx="846">
                  <c:v>2.6515167049526649E-2</c:v>
                </c:pt>
                <c:pt idx="847">
                  <c:v>2.6520894288450909E-2</c:v>
                </c:pt>
                <c:pt idx="848">
                  <c:v>2.6526847759951937E-2</c:v>
                </c:pt>
                <c:pt idx="849">
                  <c:v>2.6533027465040167E-2</c:v>
                </c:pt>
                <c:pt idx="850">
                  <c:v>2.6537970483924304E-2</c:v>
                </c:pt>
                <c:pt idx="851">
                  <c:v>2.6544586020099011E-2</c:v>
                </c:pt>
                <c:pt idx="852">
                  <c:v>2.6551427776523306E-2</c:v>
                </c:pt>
                <c:pt idx="853">
                  <c:v>2.6558495754345199E-2</c:v>
                </c:pt>
                <c:pt idx="854">
                  <c:v>2.6565789954752776E-2</c:v>
                </c:pt>
                <c:pt idx="855">
                  <c:v>2.6573310378973307E-2</c:v>
                </c:pt>
                <c:pt idx="856">
                  <c:v>2.6581057028268799E-2</c:v>
                </c:pt>
                <c:pt idx="857">
                  <c:v>2.658902990394401E-2</c:v>
                </c:pt>
                <c:pt idx="858">
                  <c:v>2.6595634183561589E-2</c:v>
                </c:pt>
                <c:pt idx="859">
                  <c:v>2.6604042745904163E-2</c:v>
                </c:pt>
                <c:pt idx="860">
                  <c:v>2.6612677522022309E-2</c:v>
                </c:pt>
                <c:pt idx="861">
                  <c:v>2.6621538513353249E-2</c:v>
                </c:pt>
                <c:pt idx="862">
                  <c:v>2.6630625721366628E-2</c:v>
                </c:pt>
                <c:pt idx="863">
                  <c:v>2.6643298521020341E-2</c:v>
                </c:pt>
                <c:pt idx="864">
                  <c:v>2.6652871877466639E-2</c:v>
                </c:pt>
                <c:pt idx="865">
                  <c:v>2.6662671488916621E-2</c:v>
                </c:pt>
                <c:pt idx="866">
                  <c:v>2.6672697264122743E-2</c:v>
                </c:pt>
                <c:pt idx="867">
                  <c:v>2.6681195413776747E-2</c:v>
                </c:pt>
                <c:pt idx="868">
                  <c:v>2.6691623262012288E-2</c:v>
                </c:pt>
                <c:pt idx="869">
                  <c:v>2.6702225577226322E-2</c:v>
                </c:pt>
                <c:pt idx="870">
                  <c:v>2.6712978197747546E-2</c:v>
                </c:pt>
                <c:pt idx="871">
                  <c:v>2.672563230979064E-2</c:v>
                </c:pt>
                <c:pt idx="872">
                  <c:v>2.6736614699083533E-2</c:v>
                </c:pt>
                <c:pt idx="873">
                  <c:v>2.6747673112125826E-2</c:v>
                </c:pt>
                <c:pt idx="874">
                  <c:v>2.675878364713247E-2</c:v>
                </c:pt>
                <c:pt idx="875">
                  <c:v>2.6769922402059432E-2</c:v>
                </c:pt>
                <c:pt idx="876">
                  <c:v>2.678106547459486E-2</c:v>
                </c:pt>
                <c:pt idx="877">
                  <c:v>2.6792188962160866E-2</c:v>
                </c:pt>
                <c:pt idx="878">
                  <c:v>2.6803268961913526E-2</c:v>
                </c:pt>
                <c:pt idx="879">
                  <c:v>2.6814281582358906E-2</c:v>
                </c:pt>
                <c:pt idx="880">
                  <c:v>2.6825208831950324E-2</c:v>
                </c:pt>
                <c:pt idx="881">
                  <c:v>2.6836048201231529E-2</c:v>
                </c:pt>
                <c:pt idx="882">
                  <c:v>2.6846799689486316E-2</c:v>
                </c:pt>
                <c:pt idx="883">
                  <c:v>2.6857463296005527E-2</c:v>
                </c:pt>
                <c:pt idx="884">
                  <c:v>2.6868039020083539E-2</c:v>
                </c:pt>
                <c:pt idx="885">
                  <c:v>2.6878526861023527E-2</c:v>
                </c:pt>
                <c:pt idx="886">
                  <c:v>2.6888926818133069E-2</c:v>
                </c:pt>
                <c:pt idx="887">
                  <c:v>2.6899238890724157E-2</c:v>
                </c:pt>
                <c:pt idx="888">
                  <c:v>2.6909463078117587E-2</c:v>
                </c:pt>
                <c:pt idx="889">
                  <c:v>2.6917901575234115E-2</c:v>
                </c:pt>
                <c:pt idx="890">
                  <c:v>2.6927955528733935E-2</c:v>
                </c:pt>
                <c:pt idx="891">
                  <c:v>2.6937921601264878E-2</c:v>
                </c:pt>
                <c:pt idx="892">
                  <c:v>2.6951161684504201E-2</c:v>
                </c:pt>
                <c:pt idx="893">
                  <c:v>2.6959265713685159E-2</c:v>
                </c:pt>
                <c:pt idx="894">
                  <c:v>2.696896257591656E-2</c:v>
                </c:pt>
                <c:pt idx="895">
                  <c:v>2.6978571548345643E-2</c:v>
                </c:pt>
                <c:pt idx="896">
                  <c:v>2.6988092630339012E-2</c:v>
                </c:pt>
                <c:pt idx="897">
                  <c:v>2.6997525821267677E-2</c:v>
                </c:pt>
                <c:pt idx="898">
                  <c:v>2.7006871120508816E-2</c:v>
                </c:pt>
                <c:pt idx="899">
                  <c:v>2.7016128527445771E-2</c:v>
                </c:pt>
                <c:pt idx="900">
                  <c:v>2.702529804146717E-2</c:v>
                </c:pt>
                <c:pt idx="901">
                  <c:v>2.703437966196693E-2</c:v>
                </c:pt>
                <c:pt idx="902">
                  <c:v>2.7040122301542034E-2</c:v>
                </c:pt>
                <c:pt idx="903">
                  <c:v>2.7049039372565115E-2</c:v>
                </c:pt>
                <c:pt idx="904">
                  <c:v>2.7057868560923036E-2</c:v>
                </c:pt>
                <c:pt idx="905">
                  <c:v>2.7069091239897564E-2</c:v>
                </c:pt>
                <c:pt idx="906">
                  <c:v>2.7077719551460877E-2</c:v>
                </c:pt>
                <c:pt idx="907">
                  <c:v>2.708625997850668E-2</c:v>
                </c:pt>
                <c:pt idx="908">
                  <c:v>2.7094712520484752E-2</c:v>
                </c:pt>
                <c:pt idx="909">
                  <c:v>2.7103077176846679E-2</c:v>
                </c:pt>
                <c:pt idx="910">
                  <c:v>2.7109774462922523E-2</c:v>
                </c:pt>
                <c:pt idx="911">
                  <c:v>2.7117969017356518E-2</c:v>
                </c:pt>
                <c:pt idx="912">
                  <c:v>2.7126075690937862E-2</c:v>
                </c:pt>
                <c:pt idx="913">
                  <c:v>2.7134094483146593E-2</c:v>
                </c:pt>
                <c:pt idx="914">
                  <c:v>2.7145138451313389E-2</c:v>
                </c:pt>
                <c:pt idx="915">
                  <c:v>2.7157619074087543E-2</c:v>
                </c:pt>
                <c:pt idx="916">
                  <c:v>2.7165345696479198E-2</c:v>
                </c:pt>
                <c:pt idx="917">
                  <c:v>2.7172984403516835E-2</c:v>
                </c:pt>
                <c:pt idx="918">
                  <c:v>2.7180535550093497E-2</c:v>
                </c:pt>
                <c:pt idx="919">
                  <c:v>2.7183419801501414E-2</c:v>
                </c:pt>
                <c:pt idx="920">
                  <c:v>2.7190821839133364E-2</c:v>
                </c:pt>
                <c:pt idx="921">
                  <c:v>2.7202306255096731E-2</c:v>
                </c:pt>
                <c:pt idx="922">
                  <c:v>2.7209529995818237E-2</c:v>
                </c:pt>
                <c:pt idx="923">
                  <c:v>2.7218209039792527E-2</c:v>
                </c:pt>
                <c:pt idx="924">
                  <c:v>2.7225320138252049E-2</c:v>
                </c:pt>
                <c:pt idx="925">
                  <c:v>2.7232385175264766E-2</c:v>
                </c:pt>
                <c:pt idx="926">
                  <c:v>2.7239410128429949E-2</c:v>
                </c:pt>
                <c:pt idx="927">
                  <c:v>2.7246400975388274E-2</c:v>
                </c:pt>
                <c:pt idx="928">
                  <c:v>2.7253363693822707E-2</c:v>
                </c:pt>
                <c:pt idx="929">
                  <c:v>2.7260304261462014E-2</c:v>
                </c:pt>
                <c:pt idx="930">
                  <c:v>2.7267228656071972E-2</c:v>
                </c:pt>
                <c:pt idx="931">
                  <c:v>2.7274142228047894E-2</c:v>
                </c:pt>
                <c:pt idx="932">
                  <c:v>2.7281046455830751E-2</c:v>
                </c:pt>
                <c:pt idx="933">
                  <c:v>2.7287941342280072E-2</c:v>
                </c:pt>
                <c:pt idx="934">
                  <c:v>2.7294826887343873E-2</c:v>
                </c:pt>
                <c:pt idx="935">
                  <c:v>2.7301703090977233E-2</c:v>
                </c:pt>
                <c:pt idx="936">
                  <c:v>2.7308569953129937E-2</c:v>
                </c:pt>
                <c:pt idx="937">
                  <c:v>2.7315427473753533E-2</c:v>
                </c:pt>
                <c:pt idx="938">
                  <c:v>2.7322275652802212E-2</c:v>
                </c:pt>
                <c:pt idx="939">
                  <c:v>2.7329114490224876E-2</c:v>
                </c:pt>
                <c:pt idx="940">
                  <c:v>2.7334436699397932E-2</c:v>
                </c:pt>
                <c:pt idx="941">
                  <c:v>2.734125701158284E-2</c:v>
                </c:pt>
                <c:pt idx="942">
                  <c:v>2.7348067982572031E-2</c:v>
                </c:pt>
                <c:pt idx="943">
                  <c:v>2.7354869612320976E-2</c:v>
                </c:pt>
                <c:pt idx="944">
                  <c:v>2.7363168551291877E-2</c:v>
                </c:pt>
                <c:pt idx="945">
                  <c:v>2.7369951337960375E-2</c:v>
                </c:pt>
                <c:pt idx="946">
                  <c:v>2.7376724782668983E-2</c:v>
                </c:pt>
                <c:pt idx="947">
                  <c:v>2.7383488885371895E-2</c:v>
                </c:pt>
                <c:pt idx="948">
                  <c:v>2.7390243646019781E-2</c:v>
                </c:pt>
                <c:pt idx="949">
                  <c:v>2.739698906456595E-2</c:v>
                </c:pt>
                <c:pt idx="950">
                  <c:v>2.7403725140961947E-2</c:v>
                </c:pt>
                <c:pt idx="951">
                  <c:v>2.7410451875162847E-2</c:v>
                </c:pt>
                <c:pt idx="952">
                  <c:v>2.7417169267119318E-2</c:v>
                </c:pt>
                <c:pt idx="953">
                  <c:v>2.742086700479892E-2</c:v>
                </c:pt>
                <c:pt idx="954">
                  <c:v>2.7427566043403625E-2</c:v>
                </c:pt>
                <c:pt idx="955">
                  <c:v>2.7434255740786902E-2</c:v>
                </c:pt>
                <c:pt idx="956">
                  <c:v>2.7440936096900126E-2</c:v>
                </c:pt>
                <c:pt idx="957">
                  <c:v>2.7447607111698274E-2</c:v>
                </c:pt>
                <c:pt idx="958">
                  <c:v>2.7455773077607035E-2</c:v>
                </c:pt>
                <c:pt idx="959">
                  <c:v>2.7460921117167421E-2</c:v>
                </c:pt>
                <c:pt idx="960">
                  <c:v>2.7467564107746572E-2</c:v>
                </c:pt>
                <c:pt idx="961">
                  <c:v>2.7474197756828741E-2</c:v>
                </c:pt>
                <c:pt idx="962">
                  <c:v>2.7482325679229241E-2</c:v>
                </c:pt>
                <c:pt idx="963">
                  <c:v>2.7487437030314817E-2</c:v>
                </c:pt>
                <c:pt idx="964">
                  <c:v>2.7494042654629576E-2</c:v>
                </c:pt>
                <c:pt idx="965">
                  <c:v>2.7502142037780345E-2</c:v>
                </c:pt>
                <c:pt idx="966">
                  <c:v>2.751023179261575E-2</c:v>
                </c:pt>
                <c:pt idx="967">
                  <c:v>2.751680904529244E-2</c:v>
                </c:pt>
                <c:pt idx="968">
                  <c:v>2.7523376954977662E-2</c:v>
                </c:pt>
                <c:pt idx="969">
                  <c:v>2.7529935521627375E-2</c:v>
                </c:pt>
                <c:pt idx="970">
                  <c:v>2.7534982455193036E-2</c:v>
                </c:pt>
                <c:pt idx="971">
                  <c:v>2.7541522511239525E-2</c:v>
                </c:pt>
                <c:pt idx="972">
                  <c:v>2.7548053224700934E-2</c:v>
                </c:pt>
                <c:pt idx="973">
                  <c:v>2.7554574595530949E-2</c:v>
                </c:pt>
                <c:pt idx="974">
                  <c:v>2.7561086623685928E-2</c:v>
                </c:pt>
                <c:pt idx="975">
                  <c:v>2.7569090715174965E-2</c:v>
                </c:pt>
                <c:pt idx="976">
                  <c:v>2.7575583879281114E-2</c:v>
                </c:pt>
                <c:pt idx="977">
                  <c:v>2.7582067699983521E-2</c:v>
                </c:pt>
                <c:pt idx="978">
                  <c:v>2.7588542177238135E-2</c:v>
                </c:pt>
                <c:pt idx="979">
                  <c:v>2.7595007310997389E-2</c:v>
                </c:pt>
                <c:pt idx="980">
                  <c:v>2.7601463101218117E-2</c:v>
                </c:pt>
                <c:pt idx="981">
                  <c:v>2.7607909547853627E-2</c:v>
                </c:pt>
                <c:pt idx="982">
                  <c:v>2.7614346650858108E-2</c:v>
                </c:pt>
                <c:pt idx="983">
                  <c:v>2.762077441018752E-2</c:v>
                </c:pt>
                <c:pt idx="984">
                  <c:v>2.7627192825796048E-2</c:v>
                </c:pt>
                <c:pt idx="985">
                  <c:v>2.7633601897639651E-2</c:v>
                </c:pt>
                <c:pt idx="986">
                  <c:v>2.7640001625671633E-2</c:v>
                </c:pt>
                <c:pt idx="987">
                  <c:v>2.7646392009848829E-2</c:v>
                </c:pt>
                <c:pt idx="988">
                  <c:v>2.7652773050125437E-2</c:v>
                </c:pt>
                <c:pt idx="989">
                  <c:v>2.7659144746456522E-2</c:v>
                </c:pt>
                <c:pt idx="990">
                  <c:v>2.7665507098798038E-2</c:v>
                </c:pt>
                <c:pt idx="991">
                  <c:v>2.7671860107103298E-2</c:v>
                </c:pt>
                <c:pt idx="992">
                  <c:v>2.7676705481682787E-2</c:v>
                </c:pt>
                <c:pt idx="993">
                  <c:v>2.7683039990479105E-2</c:v>
                </c:pt>
                <c:pt idx="994">
                  <c:v>2.7689365155708877E-2</c:v>
                </c:pt>
                <c:pt idx="995">
                  <c:v>2.7695680977325797E-2</c:v>
                </c:pt>
                <c:pt idx="996">
                  <c:v>2.7701987455288003E-2</c:v>
                </c:pt>
                <c:pt idx="997">
                  <c:v>2.770978192972004E-2</c:v>
                </c:pt>
                <c:pt idx="998">
                  <c:v>2.7716069528538188E-2</c:v>
                </c:pt>
                <c:pt idx="999">
                  <c:v>2.7722347782966821E-2</c:v>
                </c:pt>
                <c:pt idx="1000">
                  <c:v>2.7728616692961009E-2</c:v>
                </c:pt>
                <c:pt idx="1001">
                  <c:v>2.7734876258477596E-2</c:v>
                </c:pt>
                <c:pt idx="1002">
                  <c:v>2.7741126479472526E-2</c:v>
                </c:pt>
                <c:pt idx="1003">
                  <c:v>2.7747367355901754E-2</c:v>
                </c:pt>
                <c:pt idx="1004">
                  <c:v>2.7753598887722115E-2</c:v>
                </c:pt>
                <c:pt idx="1005">
                  <c:v>2.7756829552323468E-2</c:v>
                </c:pt>
                <c:pt idx="1006">
                  <c:v>2.7763042787814385E-2</c:v>
                </c:pt>
                <c:pt idx="1007">
                  <c:v>2.7769246679778564E-2</c:v>
                </c:pt>
                <c:pt idx="1008">
                  <c:v>2.777544122817277E-2</c:v>
                </c:pt>
                <c:pt idx="1009">
                  <c:v>2.7783121376274918E-2</c:v>
                </c:pt>
                <c:pt idx="1010">
                  <c:v>2.7787802294079289E-2</c:v>
                </c:pt>
                <c:pt idx="1011">
                  <c:v>2.7793968811506951E-2</c:v>
                </c:pt>
                <c:pt idx="1012">
                  <c:v>2.7800125985196249E-2</c:v>
                </c:pt>
                <c:pt idx="1013">
                  <c:v>2.7806273815102159E-2</c:v>
                </c:pt>
                <c:pt idx="1014">
                  <c:v>2.7813906243845461E-2</c:v>
                </c:pt>
                <c:pt idx="1015">
                  <c:v>2.7818541443398116E-2</c:v>
                </c:pt>
                <c:pt idx="1016">
                  <c:v>2.7824661241704414E-2</c:v>
                </c:pt>
                <c:pt idx="1017">
                  <c:v>2.7830771696059829E-2</c:v>
                </c:pt>
                <c:pt idx="1018">
                  <c:v>2.7839859124816041E-2</c:v>
                </c:pt>
                <c:pt idx="1019">
                  <c:v>2.784595048227944E-2</c:v>
                </c:pt>
                <c:pt idx="1020">
                  <c:v>2.785203249443979E-2</c:v>
                </c:pt>
                <c:pt idx="1021">
                  <c:v>2.7858105161256575E-2</c:v>
                </c:pt>
                <c:pt idx="1022">
                  <c:v>2.7864167994118498E-2</c:v>
                </c:pt>
                <c:pt idx="1023">
                  <c:v>2.786872504082023E-2</c:v>
                </c:pt>
                <c:pt idx="1024">
                  <c:v>2.7874752094477213E-2</c:v>
                </c:pt>
                <c:pt idx="1025">
                  <c:v>2.7880748893356296E-2</c:v>
                </c:pt>
                <c:pt idx="1026">
                  <c:v>2.7886707305710953E-2</c:v>
                </c:pt>
                <c:pt idx="1027">
                  <c:v>2.7894094758681477E-2</c:v>
                </c:pt>
                <c:pt idx="1028">
                  <c:v>2.7899946355075374E-2</c:v>
                </c:pt>
                <c:pt idx="1029">
                  <c:v>2.7905734596465732E-2</c:v>
                </c:pt>
                <c:pt idx="1030">
                  <c:v>2.7911451438694689E-2</c:v>
                </c:pt>
                <c:pt idx="1031">
                  <c:v>2.7917088837559452E-2</c:v>
                </c:pt>
                <c:pt idx="1032">
                  <c:v>2.7922638748816706E-2</c:v>
                </c:pt>
                <c:pt idx="1033">
                  <c:v>2.7928093128186136E-2</c:v>
                </c:pt>
                <c:pt idx="1034">
                  <c:v>2.7933443931346908E-2</c:v>
                </c:pt>
                <c:pt idx="1035">
                  <c:v>2.7938683364095811E-2</c:v>
                </c:pt>
                <c:pt idx="1036">
                  <c:v>2.7943807833969242E-2</c:v>
                </c:pt>
                <c:pt idx="1037">
                  <c:v>2.7948817234991253E-2</c:v>
                </c:pt>
                <c:pt idx="1038">
                  <c:v>2.7953711566728431E-2</c:v>
                </c:pt>
                <c:pt idx="1039">
                  <c:v>2.7958490828760559E-2</c:v>
                </c:pt>
                <c:pt idx="1040">
                  <c:v>2.7963155020670965E-2</c:v>
                </c:pt>
                <c:pt idx="1041">
                  <c:v>2.7967704142059693E-2</c:v>
                </c:pt>
                <c:pt idx="1042">
                  <c:v>2.7972138192532966E-2</c:v>
                </c:pt>
                <c:pt idx="1043">
                  <c:v>2.7976457171705819E-2</c:v>
                </c:pt>
                <c:pt idx="1044">
                  <c:v>2.7979312594951917E-2</c:v>
                </c:pt>
                <c:pt idx="1045">
                  <c:v>2.7983409336895693E-2</c:v>
                </c:pt>
                <c:pt idx="1046">
                  <c:v>2.7987391015222327E-2</c:v>
                </c:pt>
                <c:pt idx="1047">
                  <c:v>2.7991257629591596E-2</c:v>
                </c:pt>
                <c:pt idx="1048">
                  <c:v>2.7996325985373823E-2</c:v>
                </c:pt>
                <c:pt idx="1049">
                  <c:v>2.7999954529264095E-2</c:v>
                </c:pt>
                <c:pt idx="1050">
                  <c:v>2.8003467999451626E-2</c:v>
                </c:pt>
                <c:pt idx="1051">
                  <c:v>2.8006866395633372E-2</c:v>
                </c:pt>
                <c:pt idx="1052">
                  <c:v>2.8010149717515101E-2</c:v>
                </c:pt>
                <c:pt idx="1053">
                  <c:v>2.8013317964814034E-2</c:v>
                </c:pt>
                <c:pt idx="1054">
                  <c:v>2.8016371137254435E-2</c:v>
                </c:pt>
                <c:pt idx="1055">
                  <c:v>2.8019309234574668E-2</c:v>
                </c:pt>
                <c:pt idx="1056">
                  <c:v>2.802213225652014E-2</c:v>
                </c:pt>
                <c:pt idx="1057">
                  <c:v>2.8023595187762554E-2</c:v>
                </c:pt>
                <c:pt idx="1058">
                  <c:v>2.8026196078948469E-2</c:v>
                </c:pt>
                <c:pt idx="1059">
                  <c:v>2.8028681902859467E-2</c:v>
                </c:pt>
                <c:pt idx="1060">
                  <c:v>2.8031052659283587E-2</c:v>
                </c:pt>
                <c:pt idx="1061">
                  <c:v>2.8033621195973947E-2</c:v>
                </c:pt>
                <c:pt idx="1062">
                  <c:v>2.8035745378542653E-2</c:v>
                </c:pt>
                <c:pt idx="1063">
                  <c:v>2.8037754493019745E-2</c:v>
                </c:pt>
                <c:pt idx="1064">
                  <c:v>2.8039648539235119E-2</c:v>
                </c:pt>
                <c:pt idx="1065">
                  <c:v>2.8041427517026679E-2</c:v>
                </c:pt>
                <c:pt idx="1066">
                  <c:v>2.8041919358133532E-2</c:v>
                </c:pt>
                <c:pt idx="1067">
                  <c:v>2.8043476298623016E-2</c:v>
                </c:pt>
                <c:pt idx="1068">
                  <c:v>2.8044918179075534E-2</c:v>
                </c:pt>
                <c:pt idx="1069">
                  <c:v>2.8046244999368614E-2</c:v>
                </c:pt>
                <c:pt idx="1070">
                  <c:v>2.8049735271846524E-2</c:v>
                </c:pt>
                <c:pt idx="1071">
                  <c:v>2.8050815699744481E-2</c:v>
                </c:pt>
                <c:pt idx="1072">
                  <c:v>2.8051781049542937E-2</c:v>
                </c:pt>
                <c:pt idx="1073">
                  <c:v>2.8052631321162608E-2</c:v>
                </c:pt>
                <c:pt idx="1074">
                  <c:v>2.8053366514527733E-2</c:v>
                </c:pt>
                <c:pt idx="1075">
                  <c:v>2.8052888503029498E-2</c:v>
                </c:pt>
                <c:pt idx="1076">
                  <c:v>2.8053401720284275E-2</c:v>
                </c:pt>
                <c:pt idx="1077">
                  <c:v>2.805379986793962E-2</c:v>
                </c:pt>
                <c:pt idx="1078">
                  <c:v>2.8054082945959912E-2</c:v>
                </c:pt>
                <c:pt idx="1079">
                  <c:v>2.8055316305664043E-2</c:v>
                </c:pt>
                <c:pt idx="1080">
                  <c:v>2.8055361028517883E-2</c:v>
                </c:pt>
                <c:pt idx="1081">
                  <c:v>2.8055290672881084E-2</c:v>
                </c:pt>
                <c:pt idx="1082">
                  <c:v>2.8055105238760692E-2</c:v>
                </c:pt>
                <c:pt idx="1083">
                  <c:v>2.805480472617345E-2</c:v>
                </c:pt>
                <c:pt idx="1084">
                  <c:v>2.8054389135143142E-2</c:v>
                </c:pt>
                <c:pt idx="1085">
                  <c:v>2.8053858465705885E-2</c:v>
                </c:pt>
                <c:pt idx="1086">
                  <c:v>2.8053212717910128E-2</c:v>
                </c:pt>
                <c:pt idx="1087">
                  <c:v>2.8052451891808734E-2</c:v>
                </c:pt>
                <c:pt idx="1088">
                  <c:v>2.8051575987469528E-2</c:v>
                </c:pt>
                <c:pt idx="1089">
                  <c:v>2.8050585004966516E-2</c:v>
                </c:pt>
                <c:pt idx="1090">
                  <c:v>2.8049478944386023E-2</c:v>
                </c:pt>
                <c:pt idx="1091">
                  <c:v>2.8048257805824955E-2</c:v>
                </c:pt>
                <c:pt idx="1092">
                  <c:v>2.8046921589386386E-2</c:v>
                </c:pt>
                <c:pt idx="1093">
                  <c:v>2.8045470295187475E-2</c:v>
                </c:pt>
                <c:pt idx="1094">
                  <c:v>2.8043903923353316E-2</c:v>
                </c:pt>
                <c:pt idx="1095">
                  <c:v>2.8042222474018691E-2</c:v>
                </c:pt>
                <c:pt idx="1096">
                  <c:v>2.8040425947329844E-2</c:v>
                </c:pt>
                <c:pt idx="1097">
                  <c:v>2.8037598224656745E-2</c:v>
                </c:pt>
                <c:pt idx="1098">
                  <c:v>2.8035579918004889E-2</c:v>
                </c:pt>
                <c:pt idx="1099">
                  <c:v>2.8033446543276563E-2</c:v>
                </c:pt>
                <c:pt idx="1100">
                  <c:v>2.8031198100654339E-2</c:v>
                </c:pt>
                <c:pt idx="1101">
                  <c:v>2.8029717159342316E-2</c:v>
                </c:pt>
                <c:pt idx="1102">
                  <c:v>2.8027230172132014E-2</c:v>
                </c:pt>
                <c:pt idx="1103">
                  <c:v>2.8024628108862464E-2</c:v>
                </c:pt>
                <c:pt idx="1104">
                  <c:v>2.8021910969758302E-2</c:v>
                </c:pt>
                <c:pt idx="1105">
                  <c:v>2.8019078755054744E-2</c:v>
                </c:pt>
                <c:pt idx="1106">
                  <c:v>2.8016131464996683E-2</c:v>
                </c:pt>
                <c:pt idx="1107">
                  <c:v>2.8013069099836956E-2</c:v>
                </c:pt>
                <c:pt idx="1108">
                  <c:v>2.8009891659842481E-2</c:v>
                </c:pt>
                <c:pt idx="1109">
                  <c:v>2.800578409677339E-2</c:v>
                </c:pt>
                <c:pt idx="1110">
                  <c:v>2.8001577649768752E-2</c:v>
                </c:pt>
                <c:pt idx="1111">
                  <c:v>2.7998071962092561E-2</c:v>
                </c:pt>
                <c:pt idx="1112">
                  <c:v>2.7994451218216497E-2</c:v>
                </c:pt>
                <c:pt idx="1113">
                  <c:v>2.7990715418446728E-2</c:v>
                </c:pt>
                <c:pt idx="1114">
                  <c:v>2.7986864563097541E-2</c:v>
                </c:pt>
                <c:pt idx="1115">
                  <c:v>2.7982898652496715E-2</c:v>
                </c:pt>
                <c:pt idx="1116">
                  <c:v>2.7978817686977447E-2</c:v>
                </c:pt>
                <c:pt idx="1117">
                  <c:v>2.7974621666885531E-2</c:v>
                </c:pt>
                <c:pt idx="1118">
                  <c:v>2.7969570616298692E-2</c:v>
                </c:pt>
                <c:pt idx="1119">
                  <c:v>2.7965884464412876E-2</c:v>
                </c:pt>
                <c:pt idx="1120">
                  <c:v>2.7960620426099841E-2</c:v>
                </c:pt>
                <c:pt idx="1121">
                  <c:v>2.7955972764214642E-2</c:v>
                </c:pt>
                <c:pt idx="1122">
                  <c:v>2.7953324814006843E-2</c:v>
                </c:pt>
                <c:pt idx="1123">
                  <c:v>2.7948421289989048E-2</c:v>
                </c:pt>
                <c:pt idx="1124">
                  <c:v>2.7943402696723411E-2</c:v>
                </c:pt>
                <c:pt idx="1125">
                  <c:v>2.7938269034639838E-2</c:v>
                </c:pt>
                <c:pt idx="1126">
                  <c:v>2.7933020304184958E-2</c:v>
                </c:pt>
                <c:pt idx="1127">
                  <c:v>2.7926995421654856E-2</c:v>
                </c:pt>
                <c:pt idx="1128">
                  <c:v>2.7921525191952876E-2</c:v>
                </c:pt>
                <c:pt idx="1129">
                  <c:v>2.7915939903923135E-2</c:v>
                </c:pt>
                <c:pt idx="1130">
                  <c:v>2.7910239558042109E-2</c:v>
                </c:pt>
                <c:pt idx="1131">
                  <c:v>2.7905050642541441E-2</c:v>
                </c:pt>
                <c:pt idx="1132">
                  <c:v>2.7899111511723473E-2</c:v>
                </c:pt>
                <c:pt idx="1133">
                  <c:v>2.7893057315915241E-2</c:v>
                </c:pt>
                <c:pt idx="1134">
                  <c:v>2.7886888055641785E-2</c:v>
                </c:pt>
                <c:pt idx="1135">
                  <c:v>2.7880603731435187E-2</c:v>
                </c:pt>
                <c:pt idx="1136">
                  <c:v>2.7874204343837226E-2</c:v>
                </c:pt>
                <c:pt idx="1137">
                  <c:v>2.7867689893403772E-2</c:v>
                </c:pt>
                <c:pt idx="1138">
                  <c:v>2.7861060380695989E-2</c:v>
                </c:pt>
                <c:pt idx="1139">
                  <c:v>2.7854315806286476E-2</c:v>
                </c:pt>
                <c:pt idx="1140">
                  <c:v>2.7847456170758421E-2</c:v>
                </c:pt>
                <c:pt idx="1141">
                  <c:v>2.7840481474703815E-2</c:v>
                </c:pt>
                <c:pt idx="1142">
                  <c:v>2.7833391718726976E-2</c:v>
                </c:pt>
                <c:pt idx="1143">
                  <c:v>2.7826186903439281E-2</c:v>
                </c:pt>
                <c:pt idx="1144">
                  <c:v>2.7818867029463547E-2</c:v>
                </c:pt>
                <c:pt idx="1145">
                  <c:v>2.7811432097431411E-2</c:v>
                </c:pt>
                <c:pt idx="1146">
                  <c:v>2.7803882107986833E-2</c:v>
                </c:pt>
                <c:pt idx="1147">
                  <c:v>2.7796217061780835E-2</c:v>
                </c:pt>
                <c:pt idx="1148">
                  <c:v>2.7788436959476755E-2</c:v>
                </c:pt>
                <c:pt idx="1149">
                  <c:v>2.7780072701396902E-2</c:v>
                </c:pt>
                <c:pt idx="1150">
                  <c:v>2.7772071313879685E-2</c:v>
                </c:pt>
                <c:pt idx="1151">
                  <c:v>2.7763954880806171E-2</c:v>
                </c:pt>
                <c:pt idx="1152">
                  <c:v>2.7756166002866355E-2</c:v>
                </c:pt>
                <c:pt idx="1153">
                  <c:v>2.7747810630351546E-2</c:v>
                </c:pt>
                <c:pt idx="1154">
                  <c:v>2.7739340205919588E-2</c:v>
                </c:pt>
                <c:pt idx="1155">
                  <c:v>2.7730754730303422E-2</c:v>
                </c:pt>
                <c:pt idx="1156">
                  <c:v>2.7722054204244798E-2</c:v>
                </c:pt>
                <c:pt idx="1157">
                  <c:v>2.7713238628496038E-2</c:v>
                </c:pt>
                <c:pt idx="1158">
                  <c:v>2.7704308003818272E-2</c:v>
                </c:pt>
                <c:pt idx="1159">
                  <c:v>2.7695262330983197E-2</c:v>
                </c:pt>
                <c:pt idx="1160">
                  <c:v>2.7686101610771331E-2</c:v>
                </c:pt>
                <c:pt idx="1161">
                  <c:v>2.7676825843975513E-2</c:v>
                </c:pt>
                <c:pt idx="1162">
                  <c:v>2.7666726765707684E-2</c:v>
                </c:pt>
                <c:pt idx="1163">
                  <c:v>2.7657238776363294E-2</c:v>
                </c:pt>
                <c:pt idx="1164">
                  <c:v>2.7647635759628281E-2</c:v>
                </c:pt>
                <c:pt idx="1165">
                  <c:v>2.7636520034533568E-2</c:v>
                </c:pt>
                <c:pt idx="1166">
                  <c:v>2.7626670533276537E-2</c:v>
                </c:pt>
                <c:pt idx="1167">
                  <c:v>2.7616706007212458E-2</c:v>
                </c:pt>
                <c:pt idx="1168">
                  <c:v>2.7606626457184209E-2</c:v>
                </c:pt>
                <c:pt idx="1169">
                  <c:v>2.7596431884041879E-2</c:v>
                </c:pt>
                <c:pt idx="1170">
                  <c:v>2.7585839881269583E-2</c:v>
                </c:pt>
                <c:pt idx="1171">
                  <c:v>2.7575424264669222E-2</c:v>
                </c:pt>
                <c:pt idx="1172">
                  <c:v>2.7564893635868209E-2</c:v>
                </c:pt>
                <c:pt idx="1173">
                  <c:v>2.7554247995746219E-2</c:v>
                </c:pt>
                <c:pt idx="1174">
                  <c:v>2.754422386753768E-2</c:v>
                </c:pt>
                <c:pt idx="1175">
                  <c:v>2.7533321103816875E-2</c:v>
                </c:pt>
                <c:pt idx="1176">
                  <c:v>2.752230330671121E-2</c:v>
                </c:pt>
                <c:pt idx="1177">
                  <c:v>2.7511170477174746E-2</c:v>
                </c:pt>
                <c:pt idx="1178">
                  <c:v>2.7499922747179009E-2</c:v>
                </c:pt>
                <c:pt idx="1179">
                  <c:v>2.7488363904032153E-2</c:v>
                </c:pt>
                <c:pt idx="1180">
                  <c:v>2.7476911575730591E-2</c:v>
                </c:pt>
                <c:pt idx="1181">
                  <c:v>2.746536730097298E-2</c:v>
                </c:pt>
                <c:pt idx="1182">
                  <c:v>2.7453741175380124E-2</c:v>
                </c:pt>
                <c:pt idx="1183">
                  <c:v>2.7442224123212556E-2</c:v>
                </c:pt>
                <c:pt idx="1184">
                  <c:v>2.7430461999539482E-2</c:v>
                </c:pt>
                <c:pt idx="1185">
                  <c:v>2.7418649044538529E-2</c:v>
                </c:pt>
                <c:pt idx="1186">
                  <c:v>2.7406795244397663E-2</c:v>
                </c:pt>
                <c:pt idx="1187">
                  <c:v>2.7394910585182394E-2</c:v>
                </c:pt>
                <c:pt idx="1188">
                  <c:v>2.7383005052843711E-2</c:v>
                </c:pt>
                <c:pt idx="1189">
                  <c:v>2.7371088633212803E-2</c:v>
                </c:pt>
                <c:pt idx="1190">
                  <c:v>2.7359171312002807E-2</c:v>
                </c:pt>
                <c:pt idx="1191">
                  <c:v>2.7347263035990287E-2</c:v>
                </c:pt>
                <c:pt idx="1192">
                  <c:v>2.7335370369942488E-2</c:v>
                </c:pt>
                <c:pt idx="1193">
                  <c:v>2.7323493920225664E-2</c:v>
                </c:pt>
                <c:pt idx="1194">
                  <c:v>2.7311633686696216E-2</c:v>
                </c:pt>
                <c:pt idx="1195">
                  <c:v>2.7299789669210553E-2</c:v>
                </c:pt>
                <c:pt idx="1196">
                  <c:v>2.728796186762332E-2</c:v>
                </c:pt>
                <c:pt idx="1197">
                  <c:v>2.7276150281790045E-2</c:v>
                </c:pt>
                <c:pt idx="1198">
                  <c:v>2.7264354911569776E-2</c:v>
                </c:pt>
                <c:pt idx="1199">
                  <c:v>2.7252575756817162E-2</c:v>
                </c:pt>
                <c:pt idx="1200">
                  <c:v>2.7240812817389486E-2</c:v>
                </c:pt>
                <c:pt idx="1201">
                  <c:v>2.7228888721177062E-2</c:v>
                </c:pt>
                <c:pt idx="1202">
                  <c:v>2.7217157925767826E-2</c:v>
                </c:pt>
                <c:pt idx="1203">
                  <c:v>2.7205443343684875E-2</c:v>
                </c:pt>
                <c:pt idx="1204">
                  <c:v>2.7193923210070425E-2</c:v>
                </c:pt>
                <c:pt idx="1205">
                  <c:v>2.7182241345125889E-2</c:v>
                </c:pt>
                <c:pt idx="1206">
                  <c:v>2.7170575694650905E-2</c:v>
                </c:pt>
                <c:pt idx="1207">
                  <c:v>2.7158926258502761E-2</c:v>
                </c:pt>
                <c:pt idx="1208">
                  <c:v>2.714729303654138E-2</c:v>
                </c:pt>
                <c:pt idx="1209">
                  <c:v>2.7135676028624059E-2</c:v>
                </c:pt>
                <c:pt idx="1210">
                  <c:v>2.7124075234610728E-2</c:v>
                </c:pt>
                <c:pt idx="1211">
                  <c:v>2.7112490654359549E-2</c:v>
                </c:pt>
                <c:pt idx="1212">
                  <c:v>2.7100922287729579E-2</c:v>
                </c:pt>
                <c:pt idx="1213">
                  <c:v>2.7089370134580744E-2</c:v>
                </c:pt>
                <c:pt idx="1214">
                  <c:v>2.7077471803969456E-2</c:v>
                </c:pt>
                <c:pt idx="1215">
                  <c:v>2.7065951464565242E-2</c:v>
                </c:pt>
                <c:pt idx="1216">
                  <c:v>2.7054447335124091E-2</c:v>
                </c:pt>
                <c:pt idx="1217">
                  <c:v>2.7041319607376768E-2</c:v>
                </c:pt>
                <c:pt idx="1218">
                  <c:v>2.7029850213107248E-2</c:v>
                </c:pt>
                <c:pt idx="1219">
                  <c:v>2.7018397028371242E-2</c:v>
                </c:pt>
                <c:pt idx="1220">
                  <c:v>2.7006960053030975E-2</c:v>
                </c:pt>
                <c:pt idx="1221">
                  <c:v>2.6995539286951371E-2</c:v>
                </c:pt>
                <c:pt idx="1222">
                  <c:v>2.69839510539924E-2</c:v>
                </c:pt>
                <c:pt idx="1223">
                  <c:v>2.6972562387297755E-2</c:v>
                </c:pt>
                <c:pt idx="1224">
                  <c:v>2.6961189927919623E-2</c:v>
                </c:pt>
                <c:pt idx="1225">
                  <c:v>2.6949833675725964E-2</c:v>
                </c:pt>
                <c:pt idx="1226">
                  <c:v>2.6938863591003094E-2</c:v>
                </c:pt>
                <c:pt idx="1227">
                  <c:v>2.6928096620722652E-2</c:v>
                </c:pt>
                <c:pt idx="1228">
                  <c:v>2.6916790622839276E-2</c:v>
                </c:pt>
                <c:pt idx="1229">
                  <c:v>2.6905500839250723E-2</c:v>
                </c:pt>
                <c:pt idx="1230">
                  <c:v>2.6894227269817318E-2</c:v>
                </c:pt>
                <c:pt idx="1231">
                  <c:v>2.6882409746389176E-2</c:v>
                </c:pt>
                <c:pt idx="1232">
                  <c:v>2.6864750803232938E-2</c:v>
                </c:pt>
                <c:pt idx="1233">
                  <c:v>2.6853534134243188E-2</c:v>
                </c:pt>
                <c:pt idx="1234">
                  <c:v>2.6842333674205895E-2</c:v>
                </c:pt>
                <c:pt idx="1235">
                  <c:v>2.6831337638549738E-2</c:v>
                </c:pt>
                <c:pt idx="1236">
                  <c:v>2.6820169935787935E-2</c:v>
                </c:pt>
                <c:pt idx="1237">
                  <c:v>2.6809018443092757E-2</c:v>
                </c:pt>
                <c:pt idx="1238">
                  <c:v>2.6797883160329418E-2</c:v>
                </c:pt>
                <c:pt idx="1239">
                  <c:v>2.6786764087361373E-2</c:v>
                </c:pt>
                <c:pt idx="1240">
                  <c:v>2.6775661224053834E-2</c:v>
                </c:pt>
                <c:pt idx="1241">
                  <c:v>2.6764574570272027E-2</c:v>
                </c:pt>
                <c:pt idx="1242">
                  <c:v>2.6753504125881161E-2</c:v>
                </c:pt>
                <c:pt idx="1243">
                  <c:v>2.6742449890747332E-2</c:v>
                </c:pt>
                <c:pt idx="1244">
                  <c:v>2.6731411864734003E-2</c:v>
                </c:pt>
                <c:pt idx="1245">
                  <c:v>2.6720390047709024E-2</c:v>
                </c:pt>
                <c:pt idx="1246">
                  <c:v>2.670938443953674E-2</c:v>
                </c:pt>
                <c:pt idx="1247">
                  <c:v>2.6698395040085882E-2</c:v>
                </c:pt>
                <c:pt idx="1248">
                  <c:v>2.6687421849219031E-2</c:v>
                </c:pt>
                <c:pt idx="1249">
                  <c:v>2.6676464866805801E-2</c:v>
                </c:pt>
                <c:pt idx="1250">
                  <c:v>2.666552409271318E-2</c:v>
                </c:pt>
                <c:pt idx="1251">
                  <c:v>2.6654599526805493E-2</c:v>
                </c:pt>
                <c:pt idx="1252">
                  <c:v>2.6643496972058527E-2</c:v>
                </c:pt>
                <c:pt idx="1253">
                  <c:v>2.6632604456774511E-2</c:v>
                </c:pt>
                <c:pt idx="1254">
                  <c:v>2.6621728147788907E-2</c:v>
                </c:pt>
                <c:pt idx="1255">
                  <c:v>2.6610868044968129E-2</c:v>
                </c:pt>
                <c:pt idx="1256">
                  <c:v>2.6600219815423282E-2</c:v>
                </c:pt>
                <c:pt idx="1257">
                  <c:v>2.658939249585204E-2</c:v>
                </c:pt>
                <c:pt idx="1258">
                  <c:v>2.6578581383541633E-2</c:v>
                </c:pt>
                <c:pt idx="1259">
                  <c:v>2.6567786478359921E-2</c:v>
                </c:pt>
                <c:pt idx="1260">
                  <c:v>2.6557007780176525E-2</c:v>
                </c:pt>
                <c:pt idx="1261">
                  <c:v>2.6546245288860185E-2</c:v>
                </c:pt>
                <c:pt idx="1262">
                  <c:v>2.653549900427964E-2</c:v>
                </c:pt>
                <c:pt idx="1263">
                  <c:v>2.6524768926305394E-2</c:v>
                </c:pt>
                <c:pt idx="1264">
                  <c:v>2.6514055054804427E-2</c:v>
                </c:pt>
                <c:pt idx="1265">
                  <c:v>2.6503158327259892E-2</c:v>
                </c:pt>
                <c:pt idx="1266">
                  <c:v>2.6492476483688864E-2</c:v>
                </c:pt>
                <c:pt idx="1267">
                  <c:v>2.6481810844728535E-2</c:v>
                </c:pt>
                <c:pt idx="1268">
                  <c:v>2.6471161410252429E-2</c:v>
                </c:pt>
                <c:pt idx="1269">
                  <c:v>2.6460528180130519E-2</c:v>
                </c:pt>
                <c:pt idx="1270">
                  <c:v>2.6449911154237227E-2</c:v>
                </c:pt>
                <c:pt idx="1271">
                  <c:v>2.6439310332442522E-2</c:v>
                </c:pt>
                <c:pt idx="1272">
                  <c:v>2.6428725714620828E-2</c:v>
                </c:pt>
                <c:pt idx="1273">
                  <c:v>2.6418157300643896E-2</c:v>
                </c:pt>
                <c:pt idx="1274">
                  <c:v>2.6407605090385259E-2</c:v>
                </c:pt>
                <c:pt idx="1275">
                  <c:v>2.639686615681552E-2</c:v>
                </c:pt>
                <c:pt idx="1276">
                  <c:v>2.6386345954466466E-2</c:v>
                </c:pt>
                <c:pt idx="1277">
                  <c:v>2.637584195399386E-2</c:v>
                </c:pt>
                <c:pt idx="1278">
                  <c:v>2.6365762461086833E-2</c:v>
                </c:pt>
                <c:pt idx="1279">
                  <c:v>2.63552916711902E-2</c:v>
                </c:pt>
                <c:pt idx="1280">
                  <c:v>2.6344837085707215E-2</c:v>
                </c:pt>
                <c:pt idx="1281">
                  <c:v>2.6334398704511899E-2</c:v>
                </c:pt>
                <c:pt idx="1282">
                  <c:v>2.6323976527475635E-2</c:v>
                </c:pt>
                <c:pt idx="1283">
                  <c:v>2.6313364344472585E-2</c:v>
                </c:pt>
                <c:pt idx="1284">
                  <c:v>2.6302974164442935E-2</c:v>
                </c:pt>
                <c:pt idx="1285">
                  <c:v>2.6292600186745778E-2</c:v>
                </c:pt>
                <c:pt idx="1286">
                  <c:v>2.6282242411256429E-2</c:v>
                </c:pt>
                <c:pt idx="1287">
                  <c:v>2.627210870027543E-2</c:v>
                </c:pt>
                <c:pt idx="1288">
                  <c:v>2.6261783745548033E-2</c:v>
                </c:pt>
                <c:pt idx="1289">
                  <c:v>2.6251474994096986E-2</c:v>
                </c:pt>
                <c:pt idx="1290">
                  <c:v>2.6241182445799843E-2</c:v>
                </c:pt>
                <c:pt idx="1291">
                  <c:v>2.6230906100527987E-2</c:v>
                </c:pt>
                <c:pt idx="1292">
                  <c:v>2.6220645958158966E-2</c:v>
                </c:pt>
                <c:pt idx="1293">
                  <c:v>2.6210402018566805E-2</c:v>
                </c:pt>
                <c:pt idx="1294">
                  <c:v>2.6200174281628175E-2</c:v>
                </c:pt>
                <c:pt idx="1295">
                  <c:v>2.6189962747216224E-2</c:v>
                </c:pt>
                <c:pt idx="1296">
                  <c:v>2.6179767415210258E-2</c:v>
                </c:pt>
                <c:pt idx="1297">
                  <c:v>2.6169588285483422E-2</c:v>
                </c:pt>
                <c:pt idx="1298">
                  <c:v>2.6159425357912387E-2</c:v>
                </c:pt>
                <c:pt idx="1299">
                  <c:v>2.6149278632375584E-2</c:v>
                </c:pt>
                <c:pt idx="1300">
                  <c:v>2.613914810874704E-2</c:v>
                </c:pt>
                <c:pt idx="1301">
                  <c:v>2.6129033786906942E-2</c:v>
                </c:pt>
                <c:pt idx="1302">
                  <c:v>2.6118935666728443E-2</c:v>
                </c:pt>
                <c:pt idx="1303">
                  <c:v>2.6108853748091725E-2</c:v>
                </c:pt>
                <c:pt idx="1304">
                  <c:v>2.6098572888917686E-2</c:v>
                </c:pt>
                <c:pt idx="1305">
                  <c:v>2.6088522931931098E-2</c:v>
                </c:pt>
                <c:pt idx="1306">
                  <c:v>2.607848917469777E-2</c:v>
                </c:pt>
                <c:pt idx="1307">
                  <c:v>2.606847161709747E-2</c:v>
                </c:pt>
                <c:pt idx="1308">
                  <c:v>2.6058687173730694E-2</c:v>
                </c:pt>
                <c:pt idx="1309">
                  <c:v>2.6048702461770597E-2</c:v>
                </c:pt>
                <c:pt idx="1310">
                  <c:v>2.603873395049602E-2</c:v>
                </c:pt>
                <c:pt idx="1311">
                  <c:v>2.6028781639787151E-2</c:v>
                </c:pt>
                <c:pt idx="1312">
                  <c:v>2.601884552952418E-2</c:v>
                </c:pt>
                <c:pt idx="1313">
                  <c:v>2.6008925619582898E-2</c:v>
                </c:pt>
                <c:pt idx="1314">
                  <c:v>2.5999021909846137E-2</c:v>
                </c:pt>
                <c:pt idx="1315">
                  <c:v>2.598913440019145E-2</c:v>
                </c:pt>
                <c:pt idx="1316">
                  <c:v>2.5979263090499912E-2</c:v>
                </c:pt>
                <c:pt idx="1317">
                  <c:v>2.5968966062678907E-2</c:v>
                </c:pt>
                <c:pt idx="1318">
                  <c:v>2.5959126233862345E-2</c:v>
                </c:pt>
                <c:pt idx="1319">
                  <c:v>2.5949302601843326E-2</c:v>
                </c:pt>
                <c:pt idx="1320">
                  <c:v>2.5939495166503884E-2</c:v>
                </c:pt>
                <c:pt idx="1321">
                  <c:v>2.5928306501494445E-2</c:v>
                </c:pt>
                <c:pt idx="1322">
                  <c:v>2.5918533772934321E-2</c:v>
                </c:pt>
                <c:pt idx="1323">
                  <c:v>2.5908777240689063E-2</c:v>
                </c:pt>
                <c:pt idx="1324">
                  <c:v>2.589903690464251E-2</c:v>
                </c:pt>
                <c:pt idx="1325">
                  <c:v>2.5889312764678492E-2</c:v>
                </c:pt>
                <c:pt idx="1326">
                  <c:v>2.5879604820680847E-2</c:v>
                </c:pt>
                <c:pt idx="1327">
                  <c:v>2.5869687473388629E-2</c:v>
                </c:pt>
                <c:pt idx="1328">
                  <c:v>2.5860011447688874E-2</c:v>
                </c:pt>
                <c:pt idx="1329">
                  <c:v>2.5850351616219843E-2</c:v>
                </c:pt>
                <c:pt idx="1330">
                  <c:v>2.5841389217368248E-2</c:v>
                </c:pt>
                <c:pt idx="1331">
                  <c:v>2.5831763206840309E-2</c:v>
                </c:pt>
                <c:pt idx="1332">
                  <c:v>2.5822153394359476E-2</c:v>
                </c:pt>
                <c:pt idx="1333">
                  <c:v>2.5812559779812994E-2</c:v>
                </c:pt>
                <c:pt idx="1334">
                  <c:v>2.5802982363081046E-2</c:v>
                </c:pt>
                <c:pt idx="1335">
                  <c:v>2.5793191605589672E-2</c:v>
                </c:pt>
                <c:pt idx="1336">
                  <c:v>2.5783646099466411E-2</c:v>
                </c:pt>
                <c:pt idx="1337">
                  <c:v>2.5774116789429733E-2</c:v>
                </c:pt>
                <c:pt idx="1338">
                  <c:v>2.5764603675364751E-2</c:v>
                </c:pt>
                <c:pt idx="1339">
                  <c:v>2.5755338242590613E-2</c:v>
                </c:pt>
                <c:pt idx="1340">
                  <c:v>2.5745858010315391E-2</c:v>
                </c:pt>
                <c:pt idx="1341">
                  <c:v>2.573639397504425E-2</c:v>
                </c:pt>
                <c:pt idx="1342">
                  <c:v>2.5726946136663539E-2</c:v>
                </c:pt>
                <c:pt idx="1343">
                  <c:v>2.5717514495057863E-2</c:v>
                </c:pt>
                <c:pt idx="1344">
                  <c:v>2.5708099050112697E-2</c:v>
                </c:pt>
                <c:pt idx="1345">
                  <c:v>2.5698699801712639E-2</c:v>
                </c:pt>
                <c:pt idx="1346">
                  <c:v>2.5689316749744048E-2</c:v>
                </c:pt>
                <c:pt idx="1347">
                  <c:v>2.5679949894093283E-2</c:v>
                </c:pt>
                <c:pt idx="1348">
                  <c:v>2.56705992346467E-2</c:v>
                </c:pt>
                <c:pt idx="1349">
                  <c:v>2.56612647712889E-2</c:v>
                </c:pt>
                <c:pt idx="1350">
                  <c:v>2.5651946503907123E-2</c:v>
                </c:pt>
                <c:pt idx="1351">
                  <c:v>2.5642644432390366E-2</c:v>
                </c:pt>
                <c:pt idx="1352">
                  <c:v>2.5633358556622351E-2</c:v>
                </c:pt>
                <c:pt idx="1353">
                  <c:v>2.5624088876491199E-2</c:v>
                </c:pt>
                <c:pt idx="1354">
                  <c:v>2.5614835391885023E-2</c:v>
                </c:pt>
                <c:pt idx="1355">
                  <c:v>2.5605598102691075E-2</c:v>
                </c:pt>
                <c:pt idx="1356">
                  <c:v>2.5596137004053048E-2</c:v>
                </c:pt>
                <c:pt idx="1357">
                  <c:v>2.5586931591955183E-2</c:v>
                </c:pt>
                <c:pt idx="1358">
                  <c:v>2.5577742373578419E-2</c:v>
                </c:pt>
                <c:pt idx="1359">
                  <c:v>2.5568569348814102E-2</c:v>
                </c:pt>
                <c:pt idx="1360">
                  <c:v>2.5559412517549122E-2</c:v>
                </c:pt>
                <c:pt idx="1361">
                  <c:v>2.5550514464902047E-2</c:v>
                </c:pt>
                <c:pt idx="1362">
                  <c:v>2.5541390540458387E-2</c:v>
                </c:pt>
                <c:pt idx="1363">
                  <c:v>2.5532282810533678E-2</c:v>
                </c:pt>
                <c:pt idx="1364">
                  <c:v>2.5523191275016923E-2</c:v>
                </c:pt>
                <c:pt idx="1365">
                  <c:v>2.5514115933798882E-2</c:v>
                </c:pt>
                <c:pt idx="1366">
                  <c:v>2.5505056786766799E-2</c:v>
                </c:pt>
                <c:pt idx="1367">
                  <c:v>2.5496013833813197E-2</c:v>
                </c:pt>
                <c:pt idx="1368">
                  <c:v>2.5486987074827078E-2</c:v>
                </c:pt>
                <c:pt idx="1369">
                  <c:v>2.5477483003673081E-2</c:v>
                </c:pt>
                <c:pt idx="1370">
                  <c:v>2.5468487570643634E-2</c:v>
                </c:pt>
                <c:pt idx="1371">
                  <c:v>2.5459508328575502E-2</c:v>
                </c:pt>
                <c:pt idx="1372">
                  <c:v>2.5450545277362423E-2</c:v>
                </c:pt>
                <c:pt idx="1373">
                  <c:v>2.5441598416898133E-2</c:v>
                </c:pt>
                <c:pt idx="1374">
                  <c:v>2.5432667747076372E-2</c:v>
                </c:pt>
                <c:pt idx="1375">
                  <c:v>2.5423753267789083E-2</c:v>
                </c:pt>
                <c:pt idx="1376">
                  <c:v>2.5414854978934504E-2</c:v>
                </c:pt>
                <c:pt idx="1377">
                  <c:v>2.5405972880401868E-2</c:v>
                </c:pt>
                <c:pt idx="1378">
                  <c:v>2.5397106972087625E-2</c:v>
                </c:pt>
                <c:pt idx="1379">
                  <c:v>2.5388005227970935E-2</c:v>
                </c:pt>
                <c:pt idx="1380">
                  <c:v>2.5379171155842862E-2</c:v>
                </c:pt>
                <c:pt idx="1381">
                  <c:v>2.5370353272291399E-2</c:v>
                </c:pt>
                <c:pt idx="1382">
                  <c:v>2.5362312754510601E-2</c:v>
                </c:pt>
                <c:pt idx="1383">
                  <c:v>2.5353528891977711E-2</c:v>
                </c:pt>
                <c:pt idx="1384">
                  <c:v>2.5344761221681261E-2</c:v>
                </c:pt>
                <c:pt idx="1385">
                  <c:v>2.5336009743512015E-2</c:v>
                </c:pt>
                <c:pt idx="1386">
                  <c:v>2.5327274457366024E-2</c:v>
                </c:pt>
                <c:pt idx="1387">
                  <c:v>2.5318298819043315E-2</c:v>
                </c:pt>
                <c:pt idx="1388">
                  <c:v>2.5309595361811328E-2</c:v>
                </c:pt>
                <c:pt idx="1389">
                  <c:v>2.5300908094967749E-2</c:v>
                </c:pt>
                <c:pt idx="1390">
                  <c:v>2.5292237018405703E-2</c:v>
                </c:pt>
                <c:pt idx="1391">
                  <c:v>2.5283840903261141E-2</c:v>
                </c:pt>
                <c:pt idx="1392">
                  <c:v>2.5275202767025017E-2</c:v>
                </c:pt>
                <c:pt idx="1393">
                  <c:v>2.5266580822073042E-2</c:v>
                </c:pt>
                <c:pt idx="1394">
                  <c:v>2.5257975068299496E-2</c:v>
                </c:pt>
                <c:pt idx="1395">
                  <c:v>2.5249385505598677E-2</c:v>
                </c:pt>
                <c:pt idx="1396">
                  <c:v>2.5240812133869268E-2</c:v>
                </c:pt>
                <c:pt idx="1397">
                  <c:v>2.5232254953002919E-2</c:v>
                </c:pt>
                <c:pt idx="1398">
                  <c:v>2.5223713962898318E-2</c:v>
                </c:pt>
                <c:pt idx="1399">
                  <c:v>2.5215189163450641E-2</c:v>
                </c:pt>
                <c:pt idx="1400">
                  <c:v>2.5206680554556809E-2</c:v>
                </c:pt>
                <c:pt idx="1401">
                  <c:v>2.5198188136112878E-2</c:v>
                </c:pt>
                <c:pt idx="1402">
                  <c:v>2.5189711908015774E-2</c:v>
                </c:pt>
                <c:pt idx="1403">
                  <c:v>2.5181251870163311E-2</c:v>
                </c:pt>
                <c:pt idx="1404">
                  <c:v>2.5172808022450657E-2</c:v>
                </c:pt>
                <c:pt idx="1405">
                  <c:v>2.5164380364777385E-2</c:v>
                </c:pt>
                <c:pt idx="1406">
                  <c:v>2.5155968897039544E-2</c:v>
                </c:pt>
                <c:pt idx="1407">
                  <c:v>2.5147573619135825E-2</c:v>
                </c:pt>
                <c:pt idx="1408">
                  <c:v>2.5139194530963159E-2</c:v>
                </c:pt>
                <c:pt idx="1409">
                  <c:v>2.5130562579874026E-2</c:v>
                </c:pt>
                <c:pt idx="1410">
                  <c:v>2.5122215287323765E-2</c:v>
                </c:pt>
                <c:pt idx="1411">
                  <c:v>2.5113884182907758E-2</c:v>
                </c:pt>
                <c:pt idx="1412">
                  <c:v>2.5105569266523582E-2</c:v>
                </c:pt>
                <c:pt idx="1413">
                  <c:v>2.5097541932518098E-2</c:v>
                </c:pt>
                <c:pt idx="1414">
                  <c:v>2.5089259980602525E-2</c:v>
                </c:pt>
                <c:pt idx="1415">
                  <c:v>2.5080994217711497E-2</c:v>
                </c:pt>
                <c:pt idx="1416">
                  <c:v>2.5072744643741936E-2</c:v>
                </c:pt>
                <c:pt idx="1417">
                  <c:v>2.5064511258594303E-2</c:v>
                </c:pt>
                <c:pt idx="1418">
                  <c:v>2.5056294062169929E-2</c:v>
                </c:pt>
                <c:pt idx="1419">
                  <c:v>2.5048093054364867E-2</c:v>
                </c:pt>
                <c:pt idx="1420">
                  <c:v>2.5039908235083973E-2</c:v>
                </c:pt>
                <c:pt idx="1421">
                  <c:v>2.5031463464154635E-2</c:v>
                </c:pt>
                <c:pt idx="1422">
                  <c:v>2.5023033753518109E-2</c:v>
                </c:pt>
                <c:pt idx="1423">
                  <c:v>2.5014896298834591E-2</c:v>
                </c:pt>
                <c:pt idx="1424">
                  <c:v>2.5006775029720103E-2</c:v>
                </c:pt>
                <c:pt idx="1425">
                  <c:v>2.4998669946075594E-2</c:v>
                </c:pt>
                <c:pt idx="1426">
                  <c:v>2.4990581047806507E-2</c:v>
                </c:pt>
                <c:pt idx="1427">
                  <c:v>2.4982508334815585E-2</c:v>
                </c:pt>
                <c:pt idx="1428">
                  <c:v>2.4974451807008278E-2</c:v>
                </c:pt>
                <c:pt idx="1429">
                  <c:v>2.4966411464287328E-2</c:v>
                </c:pt>
                <c:pt idx="1430">
                  <c:v>2.4958105871843918E-2</c:v>
                </c:pt>
                <c:pt idx="1431">
                  <c:v>2.4950379333723585E-2</c:v>
                </c:pt>
                <c:pt idx="1432">
                  <c:v>2.4942104889364755E-2</c:v>
                </c:pt>
                <c:pt idx="1433">
                  <c:v>2.4934128673327113E-2</c:v>
                </c:pt>
                <c:pt idx="1434">
                  <c:v>2.4927020504633676E-2</c:v>
                </c:pt>
                <c:pt idx="1435">
                  <c:v>2.4919078501357887E-2</c:v>
                </c:pt>
                <c:pt idx="1436">
                  <c:v>2.4911152685037314E-2</c:v>
                </c:pt>
                <c:pt idx="1437">
                  <c:v>2.4903243055573294E-2</c:v>
                </c:pt>
                <c:pt idx="1438">
                  <c:v>2.4895349616020041E-2</c:v>
                </c:pt>
                <c:pt idx="1439">
                  <c:v>2.4887185326095893E-2</c:v>
                </c:pt>
                <c:pt idx="1440">
                  <c:v>2.4879324031576219E-2</c:v>
                </c:pt>
                <c:pt idx="1441">
                  <c:v>2.4871479476631472E-2</c:v>
                </c:pt>
                <c:pt idx="1442">
                  <c:v>2.4863651903702252E-2</c:v>
                </c:pt>
                <c:pt idx="1443">
                  <c:v>2.4856131594208953E-2</c:v>
                </c:pt>
                <c:pt idx="1444">
                  <c:v>2.484833949628714E-2</c:v>
                </c:pt>
                <c:pt idx="1445">
                  <c:v>2.4840565126743281E-2</c:v>
                </c:pt>
                <c:pt idx="1446">
                  <c:v>2.4832808725383633E-2</c:v>
                </c:pt>
                <c:pt idx="1447">
                  <c:v>2.4825070532016213E-2</c:v>
                </c:pt>
                <c:pt idx="1448">
                  <c:v>2.4817350786446396E-2</c:v>
                </c:pt>
                <c:pt idx="1449">
                  <c:v>2.4809649728480432E-2</c:v>
                </c:pt>
                <c:pt idx="1450">
                  <c:v>2.4801967597918414E-2</c:v>
                </c:pt>
                <c:pt idx="1451">
                  <c:v>2.4794304633630155E-2</c:v>
                </c:pt>
                <c:pt idx="1452">
                  <c:v>2.4786660993232176E-2</c:v>
                </c:pt>
                <c:pt idx="1453">
                  <c:v>2.4779036691181543E-2</c:v>
                </c:pt>
                <c:pt idx="1454">
                  <c:v>2.4771431727370785E-2</c:v>
                </c:pt>
                <c:pt idx="1455">
                  <c:v>2.4763846101687144E-2</c:v>
                </c:pt>
                <c:pt idx="1456">
                  <c:v>2.4756279814022258E-2</c:v>
                </c:pt>
                <c:pt idx="1457">
                  <c:v>2.4748732864264253E-2</c:v>
                </c:pt>
                <c:pt idx="1458">
                  <c:v>2.4741205252305654E-2</c:v>
                </c:pt>
                <c:pt idx="1459">
                  <c:v>2.473369697803458E-2</c:v>
                </c:pt>
                <c:pt idx="1460">
                  <c:v>2.4726208041345319E-2</c:v>
                </c:pt>
                <c:pt idx="1461">
                  <c:v>2.4718433044371321E-2</c:v>
                </c:pt>
                <c:pt idx="1462">
                  <c:v>2.4710981904281042E-2</c:v>
                </c:pt>
                <c:pt idx="1463">
                  <c:v>2.4703550099997796E-2</c:v>
                </c:pt>
                <c:pt idx="1464">
                  <c:v>2.4696445668212882E-2</c:v>
                </c:pt>
                <c:pt idx="1465">
                  <c:v>2.4689053417796786E-2</c:v>
                </c:pt>
                <c:pt idx="1466">
                  <c:v>2.4681680504311493E-2</c:v>
                </c:pt>
                <c:pt idx="1467">
                  <c:v>2.4674326927651289E-2</c:v>
                </c:pt>
                <c:pt idx="1468">
                  <c:v>2.4666992687708698E-2</c:v>
                </c:pt>
                <c:pt idx="1469">
                  <c:v>2.4659677784376246E-2</c:v>
                </c:pt>
                <c:pt idx="1470">
                  <c:v>2.4652382217549101E-2</c:v>
                </c:pt>
                <c:pt idx="1471">
                  <c:v>2.4645105987121552E-2</c:v>
                </c:pt>
                <c:pt idx="1472">
                  <c:v>2.4637849092987003E-2</c:v>
                </c:pt>
                <c:pt idx="1473">
                  <c:v>2.4630611535039745E-2</c:v>
                </c:pt>
                <c:pt idx="1474">
                  <c:v>2.4623076385751293E-2</c:v>
                </c:pt>
                <c:pt idx="1475">
                  <c:v>2.4615876602894635E-2</c:v>
                </c:pt>
                <c:pt idx="1476">
                  <c:v>2.4608696154477916E-2</c:v>
                </c:pt>
                <c:pt idx="1477">
                  <c:v>2.4600513602406619E-2</c:v>
                </c:pt>
                <c:pt idx="1478">
                  <c:v>2.4593374584585909E-2</c:v>
                </c:pt>
                <c:pt idx="1479">
                  <c:v>2.4586254900880945E-2</c:v>
                </c:pt>
                <c:pt idx="1480">
                  <c:v>2.4579154551190203E-2</c:v>
                </c:pt>
                <c:pt idx="1481">
                  <c:v>2.457207353541304E-2</c:v>
                </c:pt>
                <c:pt idx="1482">
                  <c:v>2.4564687681726989E-2</c:v>
                </c:pt>
                <c:pt idx="1483">
                  <c:v>2.4557644425031638E-2</c:v>
                </c:pt>
                <c:pt idx="1484">
                  <c:v>2.4550620500519964E-2</c:v>
                </c:pt>
                <c:pt idx="1485">
                  <c:v>2.4543615908092016E-2</c:v>
                </c:pt>
                <c:pt idx="1486">
                  <c:v>2.4536630647647835E-2</c:v>
                </c:pt>
                <c:pt idx="1487">
                  <c:v>2.453032227745168E-2</c:v>
                </c:pt>
                <c:pt idx="1488">
                  <c:v>2.4523377511948018E-2</c:v>
                </c:pt>
                <c:pt idx="1489">
                  <c:v>2.4516452080968438E-2</c:v>
                </c:pt>
                <c:pt idx="1490">
                  <c:v>2.4509545984415151E-2</c:v>
                </c:pt>
                <c:pt idx="1491">
                  <c:v>2.4502326720571118E-2</c:v>
                </c:pt>
                <c:pt idx="1492">
                  <c:v>2.4495458371177042E-2</c:v>
                </c:pt>
                <c:pt idx="1493">
                  <c:v>2.4488609354491535E-2</c:v>
                </c:pt>
                <c:pt idx="1494">
                  <c:v>2.4481779670418417E-2</c:v>
                </c:pt>
                <c:pt idx="1495">
                  <c:v>2.447530551451145E-2</c:v>
                </c:pt>
                <c:pt idx="1496">
                  <c:v>2.4468515422407845E-2</c:v>
                </c:pt>
                <c:pt idx="1497">
                  <c:v>2.4461744664032833E-2</c:v>
                </c:pt>
                <c:pt idx="1498">
                  <c:v>2.4454993239286862E-2</c:v>
                </c:pt>
                <c:pt idx="1499">
                  <c:v>2.4448261148074798E-2</c:v>
                </c:pt>
                <c:pt idx="1500">
                  <c:v>2.4441548390295331E-2</c:v>
                </c:pt>
                <c:pt idx="1501">
                  <c:v>2.443485496585332E-2</c:v>
                </c:pt>
                <c:pt idx="1502">
                  <c:v>2.4428180874650096E-2</c:v>
                </c:pt>
                <c:pt idx="1503">
                  <c:v>2.4421526116590524E-2</c:v>
                </c:pt>
                <c:pt idx="1504">
                  <c:v>2.4414890691575934E-2</c:v>
                </c:pt>
                <c:pt idx="1505">
                  <c:v>2.4408274599511184E-2</c:v>
                </c:pt>
                <c:pt idx="1506">
                  <c:v>2.4401677840299379E-2</c:v>
                </c:pt>
                <c:pt idx="1507">
                  <c:v>2.4395100413845367E-2</c:v>
                </c:pt>
                <c:pt idx="1508">
                  <c:v>2.4388542320054014E-2</c:v>
                </c:pt>
                <c:pt idx="1509">
                  <c:v>2.4382003558828413E-2</c:v>
                </c:pt>
                <c:pt idx="1510">
                  <c:v>2.4375484130076071E-2</c:v>
                </c:pt>
                <c:pt idx="1511">
                  <c:v>2.4368984033699196E-2</c:v>
                </c:pt>
                <c:pt idx="1512">
                  <c:v>2.4362503269606175E-2</c:v>
                </c:pt>
                <c:pt idx="1513">
                  <c:v>2.4355688740394954E-2</c:v>
                </c:pt>
                <c:pt idx="1514">
                  <c:v>2.4349245688317766E-2</c:v>
                </c:pt>
                <c:pt idx="1515">
                  <c:v>2.4342821966850853E-2</c:v>
                </c:pt>
                <c:pt idx="1516">
                  <c:v>2.4337842051582199E-2</c:v>
                </c:pt>
                <c:pt idx="1517">
                  <c:v>2.4330389430097122E-2</c:v>
                </c:pt>
                <c:pt idx="1518">
                  <c:v>2.432402465773216E-2</c:v>
                </c:pt>
                <c:pt idx="1519">
                  <c:v>2.4317679217000038E-2</c:v>
                </c:pt>
                <c:pt idx="1520">
                  <c:v>2.4311353107802972E-2</c:v>
                </c:pt>
                <c:pt idx="1521">
                  <c:v>2.4305046330052867E-2</c:v>
                </c:pt>
                <c:pt idx="1522">
                  <c:v>2.429875888365635E-2</c:v>
                </c:pt>
                <c:pt idx="1523">
                  <c:v>2.4292490768523557E-2</c:v>
                </c:pt>
                <c:pt idx="1524">
                  <c:v>2.4286241984561113E-2</c:v>
                </c:pt>
                <c:pt idx="1525">
                  <c:v>2.4280012531680922E-2</c:v>
                </c:pt>
                <c:pt idx="1526">
                  <c:v>2.4273071348449755E-2</c:v>
                </c:pt>
                <c:pt idx="1527">
                  <c:v>2.4266878617065436E-2</c:v>
                </c:pt>
                <c:pt idx="1528">
                  <c:v>2.4260705213732334E-2</c:v>
                </c:pt>
                <c:pt idx="1529">
                  <c:v>2.425141214900781E-2</c:v>
                </c:pt>
                <c:pt idx="1530">
                  <c:v>2.424565945288833E-2</c:v>
                </c:pt>
                <c:pt idx="1531">
                  <c:v>2.4239186022133121E-2</c:v>
                </c:pt>
                <c:pt idx="1532">
                  <c:v>2.423310195228311E-2</c:v>
                </c:pt>
                <c:pt idx="1533">
                  <c:v>2.4227037211372579E-2</c:v>
                </c:pt>
                <c:pt idx="1534">
                  <c:v>2.4221365745752278E-2</c:v>
                </c:pt>
                <c:pt idx="1535">
                  <c:v>2.4214965716028825E-2</c:v>
                </c:pt>
                <c:pt idx="1536">
                  <c:v>2.4208958961421046E-2</c:v>
                </c:pt>
                <c:pt idx="1537">
                  <c:v>2.4203348432167631E-2</c:v>
                </c:pt>
                <c:pt idx="1538">
                  <c:v>2.4197381320842707E-2</c:v>
                </c:pt>
                <c:pt idx="1539">
                  <c:v>2.4191433539308582E-2</c:v>
                </c:pt>
                <c:pt idx="1540">
                  <c:v>2.4185505087478045E-2</c:v>
                </c:pt>
                <c:pt idx="1541">
                  <c:v>2.4179595965264762E-2</c:v>
                </c:pt>
                <c:pt idx="1542">
                  <c:v>2.4173706172585047E-2</c:v>
                </c:pt>
                <c:pt idx="1543">
                  <c:v>2.4166615673336497E-2</c:v>
                </c:pt>
                <c:pt idx="1544">
                  <c:v>2.4160766306224182E-2</c:v>
                </c:pt>
                <c:pt idx="1545">
                  <c:v>2.4154936267013774E-2</c:v>
                </c:pt>
                <c:pt idx="1546">
                  <c:v>2.4149125555620661E-2</c:v>
                </c:pt>
                <c:pt idx="1547">
                  <c:v>2.4143721134735736E-2</c:v>
                </c:pt>
                <c:pt idx="1548">
                  <c:v>2.4137950078744967E-2</c:v>
                </c:pt>
                <c:pt idx="1549">
                  <c:v>2.4132198351680796E-2</c:v>
                </c:pt>
                <c:pt idx="1550">
                  <c:v>2.4126465953460418E-2</c:v>
                </c:pt>
                <c:pt idx="1551">
                  <c:v>2.4120752884000139E-2</c:v>
                </c:pt>
                <c:pt idx="1552">
                  <c:v>2.4115059143217158E-2</c:v>
                </c:pt>
                <c:pt idx="1553">
                  <c:v>2.4109384731031303E-2</c:v>
                </c:pt>
                <c:pt idx="1554">
                  <c:v>2.4103729647355365E-2</c:v>
                </c:pt>
                <c:pt idx="1555">
                  <c:v>2.4098093892110057E-2</c:v>
                </c:pt>
                <c:pt idx="1556">
                  <c:v>2.4092477465214333E-2</c:v>
                </c:pt>
                <c:pt idx="1557">
                  <c:v>2.4086880366585389E-2</c:v>
                </c:pt>
                <c:pt idx="1558">
                  <c:v>2.4081302596141295E-2</c:v>
                </c:pt>
                <c:pt idx="1559">
                  <c:v>2.4075744153802765E-2</c:v>
                </c:pt>
                <c:pt idx="1560">
                  <c:v>2.4070205039486991E-2</c:v>
                </c:pt>
                <c:pt idx="1561">
                  <c:v>2.4064685253115572E-2</c:v>
                </c:pt>
                <c:pt idx="1562">
                  <c:v>2.4059184794606579E-2</c:v>
                </c:pt>
                <c:pt idx="1563">
                  <c:v>2.4053703663881609E-2</c:v>
                </c:pt>
                <c:pt idx="1564">
                  <c:v>2.4047837713638463E-2</c:v>
                </c:pt>
                <c:pt idx="1565">
                  <c:v>2.4042394215245139E-2</c:v>
                </c:pt>
                <c:pt idx="1566">
                  <c:v>2.4036970043055311E-2</c:v>
                </c:pt>
                <c:pt idx="1567">
                  <c:v>2.4031565196987927E-2</c:v>
                </c:pt>
                <c:pt idx="1568">
                  <c:v>2.4026179676966401E-2</c:v>
                </c:pt>
                <c:pt idx="1569">
                  <c:v>2.4021222758544011E-2</c:v>
                </c:pt>
                <c:pt idx="1570">
                  <c:v>2.4015876920089003E-2</c:v>
                </c:pt>
                <c:pt idx="1571">
                  <c:v>2.4010550408789907E-2</c:v>
                </c:pt>
                <c:pt idx="1572">
                  <c:v>2.4005243224565678E-2</c:v>
                </c:pt>
                <c:pt idx="1573">
                  <c:v>2.3999955367343201E-2</c:v>
                </c:pt>
                <c:pt idx="1574">
                  <c:v>2.3994686837043189E-2</c:v>
                </c:pt>
                <c:pt idx="1575">
                  <c:v>2.3989437633589881E-2</c:v>
                </c:pt>
                <c:pt idx="1576">
                  <c:v>2.3984207756906639E-2</c:v>
                </c:pt>
                <c:pt idx="1577">
                  <c:v>2.3978162222914972E-2</c:v>
                </c:pt>
                <c:pt idx="1578">
                  <c:v>2.3972968918908558E-2</c:v>
                </c:pt>
                <c:pt idx="1579">
                  <c:v>2.3967794938777678E-2</c:v>
                </c:pt>
                <c:pt idx="1580">
                  <c:v>2.3962640282451198E-2</c:v>
                </c:pt>
                <c:pt idx="1581">
                  <c:v>2.3957504949853468E-2</c:v>
                </c:pt>
                <c:pt idx="1582">
                  <c:v>2.3952388940913352E-2</c:v>
                </c:pt>
                <c:pt idx="1583">
                  <c:v>2.3947292255557907E-2</c:v>
                </c:pt>
                <c:pt idx="1584">
                  <c:v>2.3942214893713287E-2</c:v>
                </c:pt>
                <c:pt idx="1585">
                  <c:v>2.3937582647723468E-2</c:v>
                </c:pt>
                <c:pt idx="1586">
                  <c:v>2.3932544983565274E-2</c:v>
                </c:pt>
                <c:pt idx="1587">
                  <c:v>2.3927098748533902E-2</c:v>
                </c:pt>
                <c:pt idx="1588">
                  <c:v>2.3922098680018489E-2</c:v>
                </c:pt>
                <c:pt idx="1589">
                  <c:v>2.3917117934658203E-2</c:v>
                </c:pt>
                <c:pt idx="1590">
                  <c:v>2.3913018752223861E-2</c:v>
                </c:pt>
                <c:pt idx="1591">
                  <c:v>2.3908078768141244E-2</c:v>
                </c:pt>
                <c:pt idx="1592">
                  <c:v>2.390315810964647E-2</c:v>
                </c:pt>
                <c:pt idx="1593">
                  <c:v>2.3898256776670828E-2</c:v>
                </c:pt>
                <c:pt idx="1594">
                  <c:v>2.389337476913856E-2</c:v>
                </c:pt>
                <c:pt idx="1595">
                  <c:v>2.3888075605614265E-2</c:v>
                </c:pt>
                <c:pt idx="1596">
                  <c:v>2.3883231184479877E-2</c:v>
                </c:pt>
                <c:pt idx="1597">
                  <c:v>2.3878406087260981E-2</c:v>
                </c:pt>
                <c:pt idx="1598">
                  <c:v>2.3873600313888119E-2</c:v>
                </c:pt>
                <c:pt idx="1599">
                  <c:v>2.3869254610708719E-2</c:v>
                </c:pt>
                <c:pt idx="1600">
                  <c:v>2.3864488554376964E-2</c:v>
                </c:pt>
                <c:pt idx="1601">
                  <c:v>2.3859741822999655E-2</c:v>
                </c:pt>
                <c:pt idx="1602">
                  <c:v>2.3855014416511611E-2</c:v>
                </c:pt>
                <c:pt idx="1603">
                  <c:v>2.385030633483971E-2</c:v>
                </c:pt>
                <c:pt idx="1604">
                  <c:v>2.3845617577918761E-2</c:v>
                </c:pt>
                <c:pt idx="1605">
                  <c:v>2.3840948145679174E-2</c:v>
                </c:pt>
                <c:pt idx="1606">
                  <c:v>2.3836298038053115E-2</c:v>
                </c:pt>
                <c:pt idx="1607">
                  <c:v>2.3831667254974511E-2</c:v>
                </c:pt>
                <c:pt idx="1608">
                  <c:v>2.3827055796374653E-2</c:v>
                </c:pt>
                <c:pt idx="1609">
                  <c:v>2.382246366218747E-2</c:v>
                </c:pt>
                <c:pt idx="1610">
                  <c:v>2.3817890852346008E-2</c:v>
                </c:pt>
                <c:pt idx="1611">
                  <c:v>2.3813337366782435E-2</c:v>
                </c:pt>
                <c:pt idx="1612">
                  <c:v>2.3808803205432445E-2</c:v>
                </c:pt>
                <c:pt idx="1613">
                  <c:v>2.3804288368229967E-2</c:v>
                </c:pt>
                <c:pt idx="1614">
                  <c:v>2.3799792855108051E-2</c:v>
                </c:pt>
                <c:pt idx="1615">
                  <c:v>2.3795316666003267E-2</c:v>
                </c:pt>
                <c:pt idx="1616">
                  <c:v>2.3790400693434702E-2</c:v>
                </c:pt>
                <c:pt idx="1617">
                  <c:v>2.3785962060330155E-2</c:v>
                </c:pt>
                <c:pt idx="1618">
                  <c:v>2.3781542749743728E-2</c:v>
                </c:pt>
                <c:pt idx="1619">
                  <c:v>2.3777142761610401E-2</c:v>
                </c:pt>
                <c:pt idx="1620">
                  <c:v>2.3773225578459112E-2</c:v>
                </c:pt>
                <c:pt idx="1621">
                  <c:v>2.3768865332096076E-2</c:v>
                </c:pt>
                <c:pt idx="1622">
                  <c:v>2.3764524409300013E-2</c:v>
                </c:pt>
                <c:pt idx="1623">
                  <c:v>2.3760202810008377E-2</c:v>
                </c:pt>
                <c:pt idx="1624">
                  <c:v>2.375590053415862E-2</c:v>
                </c:pt>
                <c:pt idx="1625">
                  <c:v>2.3751617581689078E-2</c:v>
                </c:pt>
                <c:pt idx="1626">
                  <c:v>2.3747353952533683E-2</c:v>
                </c:pt>
                <c:pt idx="1627">
                  <c:v>2.374310964663429E-2</c:v>
                </c:pt>
                <c:pt idx="1628">
                  <c:v>2.373888466392747E-2</c:v>
                </c:pt>
                <c:pt idx="1629">
                  <c:v>2.3733732324899098E-2</c:v>
                </c:pt>
                <c:pt idx="1630">
                  <c:v>2.3729543771077832E-2</c:v>
                </c:pt>
                <c:pt idx="1631">
                  <c:v>2.3725374537675932E-2</c:v>
                </c:pt>
                <c:pt idx="1632">
                  <c:v>2.3721224624633962E-2</c:v>
                </c:pt>
                <c:pt idx="1633">
                  <c:v>2.3716505524376912E-2</c:v>
                </c:pt>
                <c:pt idx="1634">
                  <c:v>2.3712397011905788E-2</c:v>
                </c:pt>
                <c:pt idx="1635">
                  <c:v>2.3708307819609989E-2</c:v>
                </c:pt>
                <c:pt idx="1636">
                  <c:v>2.3704237947430078E-2</c:v>
                </c:pt>
                <c:pt idx="1637">
                  <c:v>2.3700187395309325E-2</c:v>
                </c:pt>
                <c:pt idx="1638">
                  <c:v>2.3696156163189198E-2</c:v>
                </c:pt>
                <c:pt idx="1639">
                  <c:v>2.3691659798229067E-2</c:v>
                </c:pt>
                <c:pt idx="1640">
                  <c:v>2.3687666084420217E-2</c:v>
                </c:pt>
                <c:pt idx="1641">
                  <c:v>2.3683691689153456E-2</c:v>
                </c:pt>
                <c:pt idx="1642">
                  <c:v>2.3681200461326532E-2</c:v>
                </c:pt>
                <c:pt idx="1643">
                  <c:v>2.3677268079635522E-2</c:v>
                </c:pt>
                <c:pt idx="1644">
                  <c:v>2.3673355020181266E-2</c:v>
                </c:pt>
                <c:pt idx="1645">
                  <c:v>2.3669461282907391E-2</c:v>
                </c:pt>
                <c:pt idx="1646">
                  <c:v>2.3665586867756633E-2</c:v>
                </c:pt>
                <c:pt idx="1647">
                  <c:v>2.3661238055098281E-2</c:v>
                </c:pt>
                <c:pt idx="1648">
                  <c:v>2.3657401151873397E-2</c:v>
                </c:pt>
                <c:pt idx="1649">
                  <c:v>2.3653583569318595E-2</c:v>
                </c:pt>
                <c:pt idx="1650">
                  <c:v>2.3649785307381328E-2</c:v>
                </c:pt>
                <c:pt idx="1651">
                  <c:v>2.3646504621899187E-2</c:v>
                </c:pt>
                <c:pt idx="1652">
                  <c:v>2.3642746138319883E-2</c:v>
                </c:pt>
                <c:pt idx="1653">
                  <c:v>2.3639006976473441E-2</c:v>
                </c:pt>
                <c:pt idx="1654">
                  <c:v>2.3635287136310527E-2</c:v>
                </c:pt>
                <c:pt idx="1655">
                  <c:v>2.363158661777388E-2</c:v>
                </c:pt>
                <c:pt idx="1656">
                  <c:v>2.3627905420811526E-2</c:v>
                </c:pt>
                <c:pt idx="1657">
                  <c:v>2.3624243545369728E-2</c:v>
                </c:pt>
                <c:pt idx="1658">
                  <c:v>2.3620600991392984E-2</c:v>
                </c:pt>
                <c:pt idx="1659">
                  <c:v>2.3616977758831082E-2</c:v>
                </c:pt>
                <c:pt idx="1660">
                  <c:v>2.3613373847630289E-2</c:v>
                </c:pt>
                <c:pt idx="1661">
                  <c:v>2.3609789257739502E-2</c:v>
                </c:pt>
                <c:pt idx="1662">
                  <c:v>2.3606223989105873E-2</c:v>
                </c:pt>
                <c:pt idx="1663">
                  <c:v>2.3602678041677424E-2</c:v>
                </c:pt>
                <c:pt idx="1664">
                  <c:v>2.3599151415401295E-2</c:v>
                </c:pt>
                <c:pt idx="1665">
                  <c:v>2.359564411022904E-2</c:v>
                </c:pt>
                <c:pt idx="1666">
                  <c:v>2.3592156126108679E-2</c:v>
                </c:pt>
                <c:pt idx="1667">
                  <c:v>2.3588687462987357E-2</c:v>
                </c:pt>
                <c:pt idx="1668">
                  <c:v>2.3584720357024271E-2</c:v>
                </c:pt>
                <c:pt idx="1669">
                  <c:v>2.3581289176745509E-2</c:v>
                </c:pt>
                <c:pt idx="1670">
                  <c:v>2.3577877316044035E-2</c:v>
                </c:pt>
                <c:pt idx="1671">
                  <c:v>2.3574484774870872E-2</c:v>
                </c:pt>
                <c:pt idx="1672">
                  <c:v>2.3571111553178814E-2</c:v>
                </c:pt>
                <c:pt idx="1673">
                  <c:v>2.3568281222485461E-2</c:v>
                </c:pt>
                <c:pt idx="1674">
                  <c:v>2.3564947804976991E-2</c:v>
                </c:pt>
                <c:pt idx="1675">
                  <c:v>2.3561633708075541E-2</c:v>
                </c:pt>
                <c:pt idx="1676">
                  <c:v>2.3558338931730902E-2</c:v>
                </c:pt>
                <c:pt idx="1677">
                  <c:v>2.3555063475896379E-2</c:v>
                </c:pt>
                <c:pt idx="1678">
                  <c:v>2.3551807340522646E-2</c:v>
                </c:pt>
                <c:pt idx="1679">
                  <c:v>2.3548570525565651E-2</c:v>
                </c:pt>
                <c:pt idx="1680">
                  <c:v>2.3545353030976948E-2</c:v>
                </c:pt>
                <c:pt idx="1681">
                  <c:v>2.354162192664153E-2</c:v>
                </c:pt>
                <c:pt idx="1682">
                  <c:v>2.353844189713054E-2</c:v>
                </c:pt>
                <c:pt idx="1683">
                  <c:v>2.3535281186579646E-2</c:v>
                </c:pt>
                <c:pt idx="1684">
                  <c:v>2.3532139794947879E-2</c:v>
                </c:pt>
                <c:pt idx="1685">
                  <c:v>2.3529017722187146E-2</c:v>
                </c:pt>
                <c:pt idx="1686">
                  <c:v>2.3525914968253802E-2</c:v>
                </c:pt>
                <c:pt idx="1687">
                  <c:v>2.3522831533103323E-2</c:v>
                </c:pt>
                <c:pt idx="1688">
                  <c:v>2.3519767416689392E-2</c:v>
                </c:pt>
                <c:pt idx="1689">
                  <c:v>2.3516722618971041E-2</c:v>
                </c:pt>
                <c:pt idx="1690">
                  <c:v>2.3513153721133186E-2</c:v>
                </c:pt>
                <c:pt idx="1691">
                  <c:v>2.3510146373941443E-2</c:v>
                </c:pt>
                <c:pt idx="1692">
                  <c:v>2.3507158344050583E-2</c:v>
                </c:pt>
                <c:pt idx="1693">
                  <c:v>2.3504189631419179E-2</c:v>
                </c:pt>
                <c:pt idx="1694">
                  <c:v>2.3502336719709267E-2</c:v>
                </c:pt>
                <c:pt idx="1695">
                  <c:v>2.349940902519012E-2</c:v>
                </c:pt>
                <c:pt idx="1696">
                  <c:v>2.34965006503257E-2</c:v>
                </c:pt>
                <c:pt idx="1697">
                  <c:v>2.3493611595072843E-2</c:v>
                </c:pt>
                <c:pt idx="1698">
                  <c:v>2.3490741816251499E-2</c:v>
                </c:pt>
                <c:pt idx="1699">
                  <c:v>2.3487335983041556E-2</c:v>
                </c:pt>
                <c:pt idx="1700">
                  <c:v>2.3484498250002005E-2</c:v>
                </c:pt>
                <c:pt idx="1701">
                  <c:v>2.3481672237610177E-2</c:v>
                </c:pt>
                <c:pt idx="1702">
                  <c:v>2.3478854621914957E-2</c:v>
                </c:pt>
                <c:pt idx="1703">
                  <c:v>2.3476595305746969E-2</c:v>
                </c:pt>
                <c:pt idx="1704">
                  <c:v>2.3473783566404009E-2</c:v>
                </c:pt>
                <c:pt idx="1705">
                  <c:v>2.3470970009285465E-2</c:v>
                </c:pt>
                <c:pt idx="1706">
                  <c:v>2.3468151346400994E-2</c:v>
                </c:pt>
                <c:pt idx="1707">
                  <c:v>2.3465324289763761E-2</c:v>
                </c:pt>
                <c:pt idx="1708">
                  <c:v>2.346248555140016E-2</c:v>
                </c:pt>
                <c:pt idx="1709">
                  <c:v>2.3459631843346263E-2</c:v>
                </c:pt>
                <c:pt idx="1710">
                  <c:v>2.3456759877645197E-2</c:v>
                </c:pt>
                <c:pt idx="1711">
                  <c:v>2.3453866379133066E-2</c:v>
                </c:pt>
                <c:pt idx="1712">
                  <c:v>2.3450949186222751E-2</c:v>
                </c:pt>
                <c:pt idx="1713">
                  <c:v>2.3448008099259385E-2</c:v>
                </c:pt>
                <c:pt idx="1714">
                  <c:v>2.3445043118297582E-2</c:v>
                </c:pt>
                <c:pt idx="1715">
                  <c:v>2.3442054243388442E-2</c:v>
                </c:pt>
                <c:pt idx="1716">
                  <c:v>2.3439041474585698E-2</c:v>
                </c:pt>
                <c:pt idx="1717">
                  <c:v>2.3436004811944851E-2</c:v>
                </c:pt>
                <c:pt idx="1718">
                  <c:v>2.3432944255520519E-2</c:v>
                </c:pt>
                <c:pt idx="1719">
                  <c:v>2.3429859805365556E-2</c:v>
                </c:pt>
                <c:pt idx="1720">
                  <c:v>2.3426751461536343E-2</c:v>
                </c:pt>
                <c:pt idx="1721">
                  <c:v>2.3423097345270975E-2</c:v>
                </c:pt>
                <c:pt idx="1722">
                  <c:v>2.3419943122760748E-2</c:v>
                </c:pt>
                <c:pt idx="1723">
                  <c:v>2.3416765008242454E-2</c:v>
                </c:pt>
                <c:pt idx="1724">
                  <c:v>2.3414079150606365E-2</c:v>
                </c:pt>
                <c:pt idx="1725">
                  <c:v>2.341085133925425E-2</c:v>
                </c:pt>
                <c:pt idx="1726">
                  <c:v>2.3407599634571449E-2</c:v>
                </c:pt>
                <c:pt idx="1727">
                  <c:v>2.3404324036610823E-2</c:v>
                </c:pt>
                <c:pt idx="1728">
                  <c:v>2.340102454543844E-2</c:v>
                </c:pt>
                <c:pt idx="1729">
                  <c:v>2.3397701161108918E-2</c:v>
                </c:pt>
                <c:pt idx="1730">
                  <c:v>2.3394353883683043E-2</c:v>
                </c:pt>
                <c:pt idx="1731">
                  <c:v>2.3390982713219835E-2</c:v>
                </c:pt>
                <c:pt idx="1732">
                  <c:v>2.3387587649782726E-2</c:v>
                </c:pt>
                <c:pt idx="1733">
                  <c:v>2.3384168693431615E-2</c:v>
                </c:pt>
                <c:pt idx="1734">
                  <c:v>2.3379731778045101E-2</c:v>
                </c:pt>
                <c:pt idx="1735">
                  <c:v>2.3376268891639216E-2</c:v>
                </c:pt>
                <c:pt idx="1736">
                  <c:v>2.3372782115482292E-2</c:v>
                </c:pt>
                <c:pt idx="1737">
                  <c:v>2.3368767975765235E-2</c:v>
                </c:pt>
                <c:pt idx="1738">
                  <c:v>2.3365230007487778E-2</c:v>
                </c:pt>
                <c:pt idx="1739">
                  <c:v>2.3361668149651991E-2</c:v>
                </c:pt>
                <c:pt idx="1740">
                  <c:v>2.3358082402320009E-2</c:v>
                </c:pt>
                <c:pt idx="1741">
                  <c:v>2.3354472765555766E-2</c:v>
                </c:pt>
                <c:pt idx="1742">
                  <c:v>2.3350357700590518E-2</c:v>
                </c:pt>
                <c:pt idx="1743">
                  <c:v>2.3346702224705258E-2</c:v>
                </c:pt>
                <c:pt idx="1744">
                  <c:v>2.334302286106071E-2</c:v>
                </c:pt>
                <c:pt idx="1745">
                  <c:v>2.3339319609721534E-2</c:v>
                </c:pt>
                <c:pt idx="1746">
                  <c:v>2.3337013289711144E-2</c:v>
                </c:pt>
                <c:pt idx="1747">
                  <c:v>2.3333256426059355E-2</c:v>
                </c:pt>
                <c:pt idx="1748">
                  <c:v>2.3329475670467E-2</c:v>
                </c:pt>
                <c:pt idx="1749">
                  <c:v>2.3325671023006318E-2</c:v>
                </c:pt>
                <c:pt idx="1750">
                  <c:v>2.3321842483740741E-2</c:v>
                </c:pt>
                <c:pt idx="1751">
                  <c:v>2.3317526356284968E-2</c:v>
                </c:pt>
                <c:pt idx="1752">
                  <c:v>2.3313651986942647E-2</c:v>
                </c:pt>
                <c:pt idx="1753">
                  <c:v>2.3309753727481262E-2</c:v>
                </c:pt>
                <c:pt idx="1754">
                  <c:v>2.3305831577972058E-2</c:v>
                </c:pt>
                <c:pt idx="1755">
                  <c:v>2.33023414128051E-2</c:v>
                </c:pt>
                <c:pt idx="1756">
                  <c:v>2.3298369524185694E-2</c:v>
                </c:pt>
                <c:pt idx="1757">
                  <c:v>2.3294373744254717E-2</c:v>
                </c:pt>
                <c:pt idx="1758">
                  <c:v>2.3290354073081759E-2</c:v>
                </c:pt>
                <c:pt idx="1759">
                  <c:v>2.32863105107417E-2</c:v>
                </c:pt>
                <c:pt idx="1760">
                  <c:v>2.3282243057306782E-2</c:v>
                </c:pt>
                <c:pt idx="1761">
                  <c:v>2.3278151712849231E-2</c:v>
                </c:pt>
                <c:pt idx="1762">
                  <c:v>2.3274036477442177E-2</c:v>
                </c:pt>
                <c:pt idx="1763">
                  <c:v>2.3269897351160491E-2</c:v>
                </c:pt>
                <c:pt idx="1764">
                  <c:v>2.3265734334078175E-2</c:v>
                </c:pt>
                <c:pt idx="1765">
                  <c:v>2.326154742627011E-2</c:v>
                </c:pt>
                <c:pt idx="1766">
                  <c:v>2.3257336627812056E-2</c:v>
                </c:pt>
                <c:pt idx="1767">
                  <c:v>2.3253101938778008E-2</c:v>
                </c:pt>
                <c:pt idx="1768">
                  <c:v>2.3248843359245493E-2</c:v>
                </c:pt>
                <c:pt idx="1769">
                  <c:v>2.3244560889290271E-2</c:v>
                </c:pt>
                <c:pt idx="1770">
                  <c:v>2.3240254528989864E-2</c:v>
                </c:pt>
                <c:pt idx="1771">
                  <c:v>2.3235924278421794E-2</c:v>
                </c:pt>
                <c:pt idx="1772">
                  <c:v>2.3231570137661819E-2</c:v>
                </c:pt>
                <c:pt idx="1773">
                  <c:v>2.3226771722955394E-2</c:v>
                </c:pt>
                <c:pt idx="1774">
                  <c:v>2.3222371787640195E-2</c:v>
                </c:pt>
                <c:pt idx="1775">
                  <c:v>2.3217947963826854E-2</c:v>
                </c:pt>
                <c:pt idx="1776">
                  <c:v>2.3213914674293883E-2</c:v>
                </c:pt>
                <c:pt idx="1777">
                  <c:v>2.3209441083764548E-2</c:v>
                </c:pt>
                <c:pt idx="1778">
                  <c:v>2.3204943603520781E-2</c:v>
                </c:pt>
                <c:pt idx="1779">
                  <c:v>2.3200422233643624E-2</c:v>
                </c:pt>
                <c:pt idx="1780">
                  <c:v>2.3195876974213245E-2</c:v>
                </c:pt>
                <c:pt idx="1781">
                  <c:v>2.319130782531157E-2</c:v>
                </c:pt>
                <c:pt idx="1782">
                  <c:v>2.318671478702141E-2</c:v>
                </c:pt>
                <c:pt idx="1783">
                  <c:v>2.318209785942469E-2</c:v>
                </c:pt>
                <c:pt idx="1784">
                  <c:v>2.3177457042605099E-2</c:v>
                </c:pt>
                <c:pt idx="1785">
                  <c:v>2.3172792336643686E-2</c:v>
                </c:pt>
                <c:pt idx="1786">
                  <c:v>2.3167314651532399E-2</c:v>
                </c:pt>
                <c:pt idx="1787">
                  <c:v>2.3162606176230241E-2</c:v>
                </c:pt>
                <c:pt idx="1788">
                  <c:v>2.3157873814930386E-2</c:v>
                </c:pt>
                <c:pt idx="1789">
                  <c:v>2.3152436153960478E-2</c:v>
                </c:pt>
                <c:pt idx="1790">
                  <c:v>2.314765260866003E-2</c:v>
                </c:pt>
                <c:pt idx="1791">
                  <c:v>2.3142845177623935E-2</c:v>
                </c:pt>
                <c:pt idx="1792">
                  <c:v>2.3138013860935936E-2</c:v>
                </c:pt>
                <c:pt idx="1793">
                  <c:v>2.3133158658682484E-2</c:v>
                </c:pt>
                <c:pt idx="1794">
                  <c:v>2.3127901124501374E-2</c:v>
                </c:pt>
                <c:pt idx="1795">
                  <c:v>2.3123000167114886E-2</c:v>
                </c:pt>
                <c:pt idx="1796">
                  <c:v>2.3118075325855691E-2</c:v>
                </c:pt>
                <c:pt idx="1797">
                  <c:v>2.3113126600811208E-2</c:v>
                </c:pt>
                <c:pt idx="1798">
                  <c:v>2.3108894564609492E-2</c:v>
                </c:pt>
                <c:pt idx="1799">
                  <c:v>2.3104997492193226E-2</c:v>
                </c:pt>
                <c:pt idx="1800">
                  <c:v>2.3099966999477247E-2</c:v>
                </c:pt>
                <c:pt idx="1801">
                  <c:v>2.3094912616161926E-2</c:v>
                </c:pt>
                <c:pt idx="1802">
                  <c:v>2.3089834342341235E-2</c:v>
                </c:pt>
                <c:pt idx="1803">
                  <c:v>2.3080730253429813E-2</c:v>
                </c:pt>
                <c:pt idx="1804">
                  <c:v>2.3075596637690945E-2</c:v>
                </c:pt>
                <c:pt idx="1805">
                  <c:v>2.3070439136064342E-2</c:v>
                </c:pt>
                <c:pt idx="1806">
                  <c:v>2.3065257748638171E-2</c:v>
                </c:pt>
                <c:pt idx="1807">
                  <c:v>2.3060403084509525E-2</c:v>
                </c:pt>
                <c:pt idx="1808">
                  <c:v>2.3055171890158231E-2</c:v>
                </c:pt>
                <c:pt idx="1809">
                  <c:v>2.304991680886305E-2</c:v>
                </c:pt>
                <c:pt idx="1810">
                  <c:v>2.3044637840719129E-2</c:v>
                </c:pt>
                <c:pt idx="1811">
                  <c:v>2.3039334985819844E-2</c:v>
                </c:pt>
                <c:pt idx="1812">
                  <c:v>2.3034008244262095E-2</c:v>
                </c:pt>
                <c:pt idx="1813">
                  <c:v>2.302865761614015E-2</c:v>
                </c:pt>
                <c:pt idx="1814">
                  <c:v>2.3023283101550905E-2</c:v>
                </c:pt>
                <c:pt idx="1815">
                  <c:v>2.301788470059039E-2</c:v>
                </c:pt>
                <c:pt idx="1816">
                  <c:v>2.3012462413356381E-2</c:v>
                </c:pt>
                <c:pt idx="1817">
                  <c:v>2.3007016239946665E-2</c:v>
                </c:pt>
                <c:pt idx="1818">
                  <c:v>2.3001546180456387E-2</c:v>
                </c:pt>
                <c:pt idx="1819">
                  <c:v>2.2996052234985968E-2</c:v>
                </c:pt>
                <c:pt idx="1820">
                  <c:v>2.2990534403634074E-2</c:v>
                </c:pt>
                <c:pt idx="1821">
                  <c:v>2.2984992686500259E-2</c:v>
                </c:pt>
                <c:pt idx="1822">
                  <c:v>2.2979427083681413E-2</c:v>
                </c:pt>
                <c:pt idx="1823">
                  <c:v>2.2973837595280617E-2</c:v>
                </c:pt>
                <c:pt idx="1824">
                  <c:v>2.296790841045232E-2</c:v>
                </c:pt>
                <c:pt idx="1825">
                  <c:v>2.2962273210833807E-2</c:v>
                </c:pt>
                <c:pt idx="1826">
                  <c:v>2.2956614127335014E-2</c:v>
                </c:pt>
                <c:pt idx="1827">
                  <c:v>2.2950931160063703E-2</c:v>
                </c:pt>
                <c:pt idx="1828">
                  <c:v>2.294553187305521E-2</c:v>
                </c:pt>
                <c:pt idx="1829">
                  <c:v>2.2939799073277818E-2</c:v>
                </c:pt>
                <c:pt idx="1830">
                  <c:v>2.2934042388629391E-2</c:v>
                </c:pt>
                <c:pt idx="1831">
                  <c:v>2.2928261819212994E-2</c:v>
                </c:pt>
                <c:pt idx="1832">
                  <c:v>2.2922457365131699E-2</c:v>
                </c:pt>
                <c:pt idx="1833">
                  <c:v>2.2916629026491216E-2</c:v>
                </c:pt>
                <c:pt idx="1834">
                  <c:v>2.2910776803394622E-2</c:v>
                </c:pt>
                <c:pt idx="1835">
                  <c:v>2.2904900695947621E-2</c:v>
                </c:pt>
                <c:pt idx="1836">
                  <c:v>2.2899000704256812E-2</c:v>
                </c:pt>
                <c:pt idx="1837">
                  <c:v>2.2892498789653184E-2</c:v>
                </c:pt>
                <c:pt idx="1838">
                  <c:v>2.2886555185185998E-2</c:v>
                </c:pt>
                <c:pt idx="1839">
                  <c:v>2.2880587699573983E-2</c:v>
                </c:pt>
                <c:pt idx="1840">
                  <c:v>2.2874596332918898E-2</c:v>
                </c:pt>
                <c:pt idx="1841">
                  <c:v>2.2868861879068617E-2</c:v>
                </c:pt>
                <c:pt idx="1842">
                  <c:v>2.2862541956901863E-2</c:v>
                </c:pt>
                <c:pt idx="1843">
                  <c:v>2.2856478947751533E-2</c:v>
                </c:pt>
                <c:pt idx="1844">
                  <c:v>2.2850392057983178E-2</c:v>
                </c:pt>
                <c:pt idx="1845">
                  <c:v>2.2844281287702158E-2</c:v>
                </c:pt>
                <c:pt idx="1846">
                  <c:v>2.2838417001248081E-2</c:v>
                </c:pt>
                <c:pt idx="1847">
                  <c:v>2.2831988106034363E-2</c:v>
                </c:pt>
                <c:pt idx="1848">
                  <c:v>2.2825805694863713E-2</c:v>
                </c:pt>
                <c:pt idx="1849">
                  <c:v>2.2819863493574313E-2</c:v>
                </c:pt>
                <c:pt idx="1850">
                  <c:v>2.2813893035014323E-2</c:v>
                </c:pt>
                <c:pt idx="1851">
                  <c:v>2.2807634792609988E-2</c:v>
                </c:pt>
                <c:pt idx="1852">
                  <c:v>2.2801352667708739E-2</c:v>
                </c:pt>
                <c:pt idx="1853">
                  <c:v>2.2795046660421581E-2</c:v>
                </c:pt>
                <c:pt idx="1854">
                  <c:v>2.2788463355340797E-2</c:v>
                </c:pt>
                <c:pt idx="1855">
                  <c:v>2.2782111684878738E-2</c:v>
                </c:pt>
                <c:pt idx="1856">
                  <c:v>2.2775736133740846E-2</c:v>
                </c:pt>
                <c:pt idx="1857">
                  <c:v>2.2769336702041114E-2</c:v>
                </c:pt>
                <c:pt idx="1858">
                  <c:v>2.2762913389892652E-2</c:v>
                </c:pt>
                <c:pt idx="1859">
                  <c:v>2.2756709092991854E-2</c:v>
                </c:pt>
                <c:pt idx="1860">
                  <c:v>2.2750235912205524E-2</c:v>
                </c:pt>
                <c:pt idx="1861">
                  <c:v>2.2743738849953857E-2</c:v>
                </c:pt>
                <c:pt idx="1862">
                  <c:v>2.2737217906352265E-2</c:v>
                </c:pt>
                <c:pt idx="1863">
                  <c:v>2.2730673081517907E-2</c:v>
                </c:pt>
                <c:pt idx="1864">
                  <c:v>2.2724104375566188E-2</c:v>
                </c:pt>
                <c:pt idx="1865">
                  <c:v>2.2717511788618677E-2</c:v>
                </c:pt>
                <c:pt idx="1866">
                  <c:v>2.2710895320790778E-2</c:v>
                </c:pt>
                <c:pt idx="1867">
                  <c:v>2.2704254972204057E-2</c:v>
                </c:pt>
                <c:pt idx="1868">
                  <c:v>2.2697590742977444E-2</c:v>
                </c:pt>
                <c:pt idx="1869">
                  <c:v>2.2690902633227223E-2</c:v>
                </c:pt>
                <c:pt idx="1870">
                  <c:v>2.2684190643076724E-2</c:v>
                </c:pt>
                <c:pt idx="1871">
                  <c:v>2.2677454772644871E-2</c:v>
                </c:pt>
                <c:pt idx="1872">
                  <c:v>2.267069502205676E-2</c:v>
                </c:pt>
                <c:pt idx="1873">
                  <c:v>2.2663911391427798E-2</c:v>
                </c:pt>
                <c:pt idx="1874">
                  <c:v>2.2657103880882188E-2</c:v>
                </c:pt>
                <c:pt idx="1875">
                  <c:v>2.2650272490543268E-2</c:v>
                </c:pt>
                <c:pt idx="1876">
                  <c:v>2.2643210346586784E-2</c:v>
                </c:pt>
                <c:pt idx="1877">
                  <c:v>2.2636333328073719E-2</c:v>
                </c:pt>
                <c:pt idx="1878">
                  <c:v>2.2629432431472956E-2</c:v>
                </c:pt>
                <c:pt idx="1879">
                  <c:v>2.2622507656910068E-2</c:v>
                </c:pt>
                <c:pt idx="1880">
                  <c:v>2.2615559004505292E-2</c:v>
                </c:pt>
                <c:pt idx="1881">
                  <c:v>2.260878267973649E-2</c:v>
                </c:pt>
                <c:pt idx="1882">
                  <c:v>2.2601784134298544E-2</c:v>
                </c:pt>
                <c:pt idx="1883">
                  <c:v>2.2594761710060106E-2</c:v>
                </c:pt>
                <c:pt idx="1884">
                  <c:v>2.2587715407147144E-2</c:v>
                </c:pt>
                <c:pt idx="1885">
                  <c:v>2.2580645225686518E-2</c:v>
                </c:pt>
                <c:pt idx="1886">
                  <c:v>2.2573551165806841E-2</c:v>
                </c:pt>
                <c:pt idx="1887">
                  <c:v>2.2566433227631449E-2</c:v>
                </c:pt>
                <c:pt idx="1888">
                  <c:v>2.2559291411291597E-2</c:v>
                </c:pt>
                <c:pt idx="1889">
                  <c:v>2.2551946650555911E-2</c:v>
                </c:pt>
                <c:pt idx="1890">
                  <c:v>2.2544759226606925E-2</c:v>
                </c:pt>
                <c:pt idx="1891">
                  <c:v>2.253754792619829E-2</c:v>
                </c:pt>
                <c:pt idx="1892">
                  <c:v>2.2530312749458256E-2</c:v>
                </c:pt>
                <c:pt idx="1893">
                  <c:v>2.2523053696515069E-2</c:v>
                </c:pt>
                <c:pt idx="1894">
                  <c:v>2.2515770767499652E-2</c:v>
                </c:pt>
                <c:pt idx="1895">
                  <c:v>2.250846396253936E-2</c:v>
                </c:pt>
                <c:pt idx="1896">
                  <c:v>2.2501133281763338E-2</c:v>
                </c:pt>
                <c:pt idx="1897">
                  <c:v>2.2493778725305179E-2</c:v>
                </c:pt>
                <c:pt idx="1898">
                  <c:v>2.2486400293291346E-2</c:v>
                </c:pt>
                <c:pt idx="1899">
                  <c:v>2.2478840262458909E-2</c:v>
                </c:pt>
                <c:pt idx="1900">
                  <c:v>2.2471416240991731E-2</c:v>
                </c:pt>
                <c:pt idx="1901">
                  <c:v>2.2463968345668491E-2</c:v>
                </c:pt>
                <c:pt idx="1902">
                  <c:v>2.2456798847752701E-2</c:v>
                </c:pt>
                <c:pt idx="1903">
                  <c:v>2.2449298874560607E-2</c:v>
                </c:pt>
                <c:pt idx="1904">
                  <c:v>2.2441775025307736E-2</c:v>
                </c:pt>
                <c:pt idx="1905">
                  <c:v>2.2434227300126224E-2</c:v>
                </c:pt>
                <c:pt idx="1906">
                  <c:v>2.2426655699156146E-2</c:v>
                </c:pt>
                <c:pt idx="1907">
                  <c:v>2.2418920027028087E-2</c:v>
                </c:pt>
                <c:pt idx="1908">
                  <c:v>2.2411302846758827E-2</c:v>
                </c:pt>
                <c:pt idx="1909">
                  <c:v>2.2403661792399852E-2</c:v>
                </c:pt>
                <c:pt idx="1910">
                  <c:v>2.239599686408832E-2</c:v>
                </c:pt>
                <c:pt idx="1911">
                  <c:v>2.2388439562205216E-2</c:v>
                </c:pt>
                <c:pt idx="1912">
                  <c:v>2.2380724709357085E-2</c:v>
                </c:pt>
                <c:pt idx="1913">
                  <c:v>2.2372985981678844E-2</c:v>
                </c:pt>
                <c:pt idx="1914">
                  <c:v>2.2365223379309684E-2</c:v>
                </c:pt>
                <c:pt idx="1915">
                  <c:v>2.2357436902388794E-2</c:v>
                </c:pt>
                <c:pt idx="1916">
                  <c:v>2.2349626551053596E-2</c:v>
                </c:pt>
                <c:pt idx="1917">
                  <c:v>2.2341792325449448E-2</c:v>
                </c:pt>
                <c:pt idx="1918">
                  <c:v>2.2333934225712896E-2</c:v>
                </c:pt>
                <c:pt idx="1919">
                  <c:v>2.2326052251986649E-2</c:v>
                </c:pt>
                <c:pt idx="1920">
                  <c:v>2.2318146404411661E-2</c:v>
                </c:pt>
                <c:pt idx="1921">
                  <c:v>2.231021668313064E-2</c:v>
                </c:pt>
                <c:pt idx="1922">
                  <c:v>2.2302263088286298E-2</c:v>
                </c:pt>
                <c:pt idx="1923">
                  <c:v>2.2294285620019588E-2</c:v>
                </c:pt>
                <c:pt idx="1924">
                  <c:v>2.2286284278475864E-2</c:v>
                </c:pt>
                <c:pt idx="1925">
                  <c:v>2.2278259063796074E-2</c:v>
                </c:pt>
                <c:pt idx="1926">
                  <c:v>2.2270209976129097E-2</c:v>
                </c:pt>
                <c:pt idx="1927">
                  <c:v>2.2262137015615007E-2</c:v>
                </c:pt>
                <c:pt idx="1928">
                  <c:v>2.2254040182400032E-2</c:v>
                </c:pt>
                <c:pt idx="1929">
                  <c:v>2.2245827358784991E-2</c:v>
                </c:pt>
                <c:pt idx="1930">
                  <c:v>2.2237684980576686E-2</c:v>
                </c:pt>
                <c:pt idx="1931">
                  <c:v>2.2229518731363768E-2</c:v>
                </c:pt>
                <c:pt idx="1932">
                  <c:v>2.2221414125451634E-2</c:v>
                </c:pt>
                <c:pt idx="1933">
                  <c:v>2.2213197930924907E-2</c:v>
                </c:pt>
                <c:pt idx="1934">
                  <c:v>2.2204957864575593E-2</c:v>
                </c:pt>
                <c:pt idx="1935">
                  <c:v>2.2196693926553455E-2</c:v>
                </c:pt>
                <c:pt idx="1936">
                  <c:v>2.2188406117004723E-2</c:v>
                </c:pt>
                <c:pt idx="1937">
                  <c:v>2.2180094436080044E-2</c:v>
                </c:pt>
                <c:pt idx="1938">
                  <c:v>2.2171758883929169E-2</c:v>
                </c:pt>
                <c:pt idx="1939">
                  <c:v>2.2163399460700103E-2</c:v>
                </c:pt>
                <c:pt idx="1940">
                  <c:v>2.2155016166544365E-2</c:v>
                </c:pt>
                <c:pt idx="1941">
                  <c:v>2.2146543366126068E-2</c:v>
                </c:pt>
                <c:pt idx="1942">
                  <c:v>2.2138050916262236E-2</c:v>
                </c:pt>
                <c:pt idx="1943">
                  <c:v>2.2129600442432163E-2</c:v>
                </c:pt>
                <c:pt idx="1944">
                  <c:v>2.2121126100752453E-2</c:v>
                </c:pt>
                <c:pt idx="1945">
                  <c:v>2.2111411913088016E-2</c:v>
                </c:pt>
                <c:pt idx="1946">
                  <c:v>2.2102886426521549E-2</c:v>
                </c:pt>
                <c:pt idx="1947">
                  <c:v>2.2094337072577318E-2</c:v>
                </c:pt>
                <c:pt idx="1948">
                  <c:v>2.2085763851403904E-2</c:v>
                </c:pt>
                <c:pt idx="1949">
                  <c:v>2.2077166763152599E-2</c:v>
                </c:pt>
                <c:pt idx="1950">
                  <c:v>2.2068545807974682E-2</c:v>
                </c:pt>
                <c:pt idx="1951">
                  <c:v>2.2059857452580902E-2</c:v>
                </c:pt>
                <c:pt idx="1952">
                  <c:v>2.2051190991041345E-2</c:v>
                </c:pt>
                <c:pt idx="1953">
                  <c:v>2.2042500664254245E-2</c:v>
                </c:pt>
                <c:pt idx="1954">
                  <c:v>2.2033896384599103E-2</c:v>
                </c:pt>
                <c:pt idx="1955">
                  <c:v>2.2025151635049776E-2</c:v>
                </c:pt>
                <c:pt idx="1956">
                  <c:v>2.2016383017056263E-2</c:v>
                </c:pt>
                <c:pt idx="1957">
                  <c:v>2.2007590530773603E-2</c:v>
                </c:pt>
                <c:pt idx="1958">
                  <c:v>2.1998774216598963E-2</c:v>
                </c:pt>
                <c:pt idx="1959">
                  <c:v>2.1989909793763782E-2</c:v>
                </c:pt>
                <c:pt idx="1960">
                  <c:v>2.1981053013090501E-2</c:v>
                </c:pt>
                <c:pt idx="1961">
                  <c:v>2.1972179452454523E-2</c:v>
                </c:pt>
                <c:pt idx="1962">
                  <c:v>2.1963292212308937E-2</c:v>
                </c:pt>
                <c:pt idx="1963">
                  <c:v>2.1954416157795018E-2</c:v>
                </c:pt>
                <c:pt idx="1964">
                  <c:v>2.1945510621610129E-2</c:v>
                </c:pt>
                <c:pt idx="1965">
                  <c:v>2.1936600933335298E-2</c:v>
                </c:pt>
                <c:pt idx="1966">
                  <c:v>2.1927690159793508E-2</c:v>
                </c:pt>
                <c:pt idx="1967">
                  <c:v>2.191878136778307E-2</c:v>
                </c:pt>
                <c:pt idx="1968">
                  <c:v>2.1909877624072344E-2</c:v>
                </c:pt>
                <c:pt idx="1969">
                  <c:v>2.1900981995405907E-2</c:v>
                </c:pt>
                <c:pt idx="1970">
                  <c:v>2.18920975484975E-2</c:v>
                </c:pt>
                <c:pt idx="1971">
                  <c:v>2.1883227338114472E-2</c:v>
                </c:pt>
                <c:pt idx="1972">
                  <c:v>2.1874373380350885E-2</c:v>
                </c:pt>
                <c:pt idx="1973">
                  <c:v>2.1865535861369172E-2</c:v>
                </c:pt>
                <c:pt idx="1974">
                  <c:v>2.1856714781060969E-2</c:v>
                </c:pt>
                <c:pt idx="1975">
                  <c:v>2.1847910139316164E-2</c:v>
                </c:pt>
                <c:pt idx="1976">
                  <c:v>2.1839121936027283E-2</c:v>
                </c:pt>
                <c:pt idx="1977">
                  <c:v>2.1830350171084208E-2</c:v>
                </c:pt>
                <c:pt idx="1978">
                  <c:v>2.1821594844380343E-2</c:v>
                </c:pt>
                <c:pt idx="1979">
                  <c:v>2.1812855955806454E-2</c:v>
                </c:pt>
                <c:pt idx="1980">
                  <c:v>2.1804133505255063E-2</c:v>
                </c:pt>
                <c:pt idx="1981">
                  <c:v>2.1795396674362449E-2</c:v>
                </c:pt>
                <c:pt idx="1982">
                  <c:v>2.1786706442844136E-2</c:v>
                </c:pt>
                <c:pt idx="1983">
                  <c:v>2.1778032647847334E-2</c:v>
                </c:pt>
                <c:pt idx="1984">
                  <c:v>2.1769375289269616E-2</c:v>
                </c:pt>
                <c:pt idx="1985">
                  <c:v>2.1760767819065226E-2</c:v>
                </c:pt>
                <c:pt idx="1986">
                  <c:v>2.1752143994391002E-2</c:v>
                </c:pt>
                <c:pt idx="1987">
                  <c:v>2.1743536606989598E-2</c:v>
                </c:pt>
                <c:pt idx="1988">
                  <c:v>2.1734945656754427E-2</c:v>
                </c:pt>
                <c:pt idx="1989">
                  <c:v>2.1726371143578012E-2</c:v>
                </c:pt>
                <c:pt idx="1990">
                  <c:v>2.1717813067356397E-2</c:v>
                </c:pt>
                <c:pt idx="1991">
                  <c:v>2.1709271427982995E-2</c:v>
                </c:pt>
                <c:pt idx="1992">
                  <c:v>2.1700746225352095E-2</c:v>
                </c:pt>
                <c:pt idx="1993">
                  <c:v>2.1692198683461422E-2</c:v>
                </c:pt>
                <c:pt idx="1994">
                  <c:v>2.168366630231363E-2</c:v>
                </c:pt>
                <c:pt idx="1995">
                  <c:v>2.1675189065635557E-2</c:v>
                </c:pt>
                <c:pt idx="1996">
                  <c:v>2.1666728262958582E-2</c:v>
                </c:pt>
                <c:pt idx="1997">
                  <c:v>2.1658283894179144E-2</c:v>
                </c:pt>
                <c:pt idx="1998">
                  <c:v>2.1649855959195493E-2</c:v>
                </c:pt>
                <c:pt idx="1999">
                  <c:v>2.164144445790496E-2</c:v>
                </c:pt>
                <c:pt idx="2000">
                  <c:v>2.1633049390207593E-2</c:v>
                </c:pt>
                <c:pt idx="2001">
                  <c:v>2.1624670756000733E-2</c:v>
                </c:pt>
                <c:pt idx="2002">
                  <c:v>2.1616263834476148E-2</c:v>
                </c:pt>
                <c:pt idx="2003">
                  <c:v>2.1607962787653302E-2</c:v>
                </c:pt>
                <c:pt idx="2004">
                  <c:v>2.1599587369697075E-2</c:v>
                </c:pt>
                <c:pt idx="2005">
                  <c:v>2.1591273785261361E-2</c:v>
                </c:pt>
                <c:pt idx="2006">
                  <c:v>2.1583119187909113E-2</c:v>
                </c:pt>
                <c:pt idx="2007">
                  <c:v>2.1574840523896677E-2</c:v>
                </c:pt>
                <c:pt idx="2008">
                  <c:v>2.1566578294966176E-2</c:v>
                </c:pt>
                <c:pt idx="2009">
                  <c:v>2.1558332501016297E-2</c:v>
                </c:pt>
                <c:pt idx="2010">
                  <c:v>2.1550103141944849E-2</c:v>
                </c:pt>
                <c:pt idx="2011">
                  <c:v>2.1541839191709225E-2</c:v>
                </c:pt>
                <c:pt idx="2012">
                  <c:v>2.1533642010607902E-2</c:v>
                </c:pt>
                <c:pt idx="2013">
                  <c:v>2.1525461262938531E-2</c:v>
                </c:pt>
                <c:pt idx="2014">
                  <c:v>2.1517296948601366E-2</c:v>
                </c:pt>
                <c:pt idx="2015">
                  <c:v>2.1509202866211306E-2</c:v>
                </c:pt>
                <c:pt idx="2016">
                  <c:v>2.1501072114282999E-2</c:v>
                </c:pt>
                <c:pt idx="2017">
                  <c:v>2.1492957796524853E-2</c:v>
                </c:pt>
                <c:pt idx="2018">
                  <c:v>2.1484859912837318E-2</c:v>
                </c:pt>
                <c:pt idx="2019">
                  <c:v>2.1476778463121737E-2</c:v>
                </c:pt>
                <c:pt idx="2020">
                  <c:v>2.1468713447275911E-2</c:v>
                </c:pt>
                <c:pt idx="2021">
                  <c:v>2.1460664865202945E-2</c:v>
                </c:pt>
                <c:pt idx="2022">
                  <c:v>2.1452632716800646E-2</c:v>
                </c:pt>
                <c:pt idx="2023">
                  <c:v>2.1444617001972113E-2</c:v>
                </c:pt>
                <c:pt idx="2024">
                  <c:v>2.1436617720616918E-2</c:v>
                </c:pt>
                <c:pt idx="2025">
                  <c:v>2.1428634872636396E-2</c:v>
                </c:pt>
                <c:pt idx="2026">
                  <c:v>2.1420668457932762E-2</c:v>
                </c:pt>
                <c:pt idx="2027">
                  <c:v>2.1412718476407355E-2</c:v>
                </c:pt>
                <c:pt idx="2028">
                  <c:v>2.1404784927960621E-2</c:v>
                </c:pt>
                <c:pt idx="2029">
                  <c:v>2.1396867812496546E-2</c:v>
                </c:pt>
                <c:pt idx="2030">
                  <c:v>2.1388967129916461E-2</c:v>
                </c:pt>
                <c:pt idx="2031">
                  <c:v>2.1381082880121704E-2</c:v>
                </c:pt>
                <c:pt idx="2032">
                  <c:v>2.1373215063018012E-2</c:v>
                </c:pt>
                <c:pt idx="2033">
                  <c:v>2.1365297177722471E-2</c:v>
                </c:pt>
                <c:pt idx="2034">
                  <c:v>2.1357461509336758E-2</c:v>
                </c:pt>
                <c:pt idx="2035">
                  <c:v>2.1349642272230376E-2</c:v>
                </c:pt>
                <c:pt idx="2036">
                  <c:v>2.1341908119547635E-2</c:v>
                </c:pt>
                <c:pt idx="2037">
                  <c:v>2.1334122464434269E-2</c:v>
                </c:pt>
                <c:pt idx="2038">
                  <c:v>2.1326353241430552E-2</c:v>
                </c:pt>
                <c:pt idx="2039">
                  <c:v>2.1318600450439575E-2</c:v>
                </c:pt>
                <c:pt idx="2040">
                  <c:v>2.131086409136532E-2</c:v>
                </c:pt>
                <c:pt idx="2041">
                  <c:v>2.1303144164113524E-2</c:v>
                </c:pt>
                <c:pt idx="2042">
                  <c:v>2.1295440668588166E-2</c:v>
                </c:pt>
                <c:pt idx="2043">
                  <c:v>2.1287753604693226E-2</c:v>
                </c:pt>
                <c:pt idx="2044">
                  <c:v>2.1280082972334444E-2</c:v>
                </c:pt>
                <c:pt idx="2045">
                  <c:v>2.1272428771418436E-2</c:v>
                </c:pt>
                <c:pt idx="2046">
                  <c:v>2.1264639273416364E-2</c:v>
                </c:pt>
                <c:pt idx="2047">
                  <c:v>2.1257016473563459E-2</c:v>
                </c:pt>
                <c:pt idx="2048">
                  <c:v>2.1249410102657969E-2</c:v>
                </c:pt>
                <c:pt idx="2049">
                  <c:v>2.1240737224297757E-2</c:v>
                </c:pt>
                <c:pt idx="2050">
                  <c:v>2.1233166057968645E-2</c:v>
                </c:pt>
                <c:pt idx="2051">
                  <c:v>2.1225611320299678E-2</c:v>
                </c:pt>
                <c:pt idx="2052">
                  <c:v>2.1218073011198109E-2</c:v>
                </c:pt>
                <c:pt idx="2053">
                  <c:v>2.1210551130572984E-2</c:v>
                </c:pt>
                <c:pt idx="2054">
                  <c:v>2.1202963942081276E-2</c:v>
                </c:pt>
                <c:pt idx="2055">
                  <c:v>2.1195474178593514E-2</c:v>
                </c:pt>
                <c:pt idx="2056">
                  <c:v>2.118800084221158E-2</c:v>
                </c:pt>
                <c:pt idx="2057">
                  <c:v>2.1180543932848059E-2</c:v>
                </c:pt>
                <c:pt idx="2058">
                  <c:v>2.1173357776223665E-2</c:v>
                </c:pt>
                <c:pt idx="2059">
                  <c:v>2.1165935952810789E-2</c:v>
                </c:pt>
                <c:pt idx="2060">
                  <c:v>2.1158530559427669E-2</c:v>
                </c:pt>
                <c:pt idx="2061">
                  <c:v>2.1151141595985322E-2</c:v>
                </c:pt>
                <c:pt idx="2062">
                  <c:v>2.114376906239214E-2</c:v>
                </c:pt>
                <c:pt idx="2063">
                  <c:v>2.1136324377134908E-2</c:v>
                </c:pt>
                <c:pt idx="2064">
                  <c:v>2.1128983953317006E-2</c:v>
                </c:pt>
                <c:pt idx="2065">
                  <c:v>2.1121659957987236E-2</c:v>
                </c:pt>
                <c:pt idx="2066">
                  <c:v>2.1114352391054751E-2</c:v>
                </c:pt>
                <c:pt idx="2067">
                  <c:v>2.1107152838980785E-2</c:v>
                </c:pt>
                <c:pt idx="2068">
                  <c:v>2.1099878882576209E-2</c:v>
                </c:pt>
                <c:pt idx="2069">
                  <c:v>2.1092621355388284E-2</c:v>
                </c:pt>
                <c:pt idx="2070">
                  <c:v>2.1085380257326265E-2</c:v>
                </c:pt>
                <c:pt idx="2071">
                  <c:v>2.1078155588300299E-2</c:v>
                </c:pt>
                <c:pt idx="2072">
                  <c:v>2.1070947348222298E-2</c:v>
                </c:pt>
                <c:pt idx="2073">
                  <c:v>2.1063755537003279E-2</c:v>
                </c:pt>
                <c:pt idx="2074">
                  <c:v>2.1056580154552512E-2</c:v>
                </c:pt>
                <c:pt idx="2075">
                  <c:v>2.1049421200783659E-2</c:v>
                </c:pt>
                <c:pt idx="2076">
                  <c:v>2.1042278675608633E-2</c:v>
                </c:pt>
                <c:pt idx="2077">
                  <c:v>2.1035152578936692E-2</c:v>
                </c:pt>
                <c:pt idx="2078">
                  <c:v>2.1028042910681506E-2</c:v>
                </c:pt>
                <c:pt idx="2079">
                  <c:v>2.102094967075498E-2</c:v>
                </c:pt>
                <c:pt idx="2080">
                  <c:v>2.1013872859069905E-2</c:v>
                </c:pt>
                <c:pt idx="2081">
                  <c:v>2.10068124755373E-2</c:v>
                </c:pt>
                <c:pt idx="2082">
                  <c:v>2.099976852007172E-2</c:v>
                </c:pt>
                <c:pt idx="2083">
                  <c:v>2.099274099258595E-2</c:v>
                </c:pt>
                <c:pt idx="2084">
                  <c:v>2.0985729892992779E-2</c:v>
                </c:pt>
                <c:pt idx="2085">
                  <c:v>2.0978629897502734E-2</c:v>
                </c:pt>
                <c:pt idx="2086">
                  <c:v>2.0971650880057927E-2</c:v>
                </c:pt>
                <c:pt idx="2087">
                  <c:v>2.0964688289177514E-2</c:v>
                </c:pt>
                <c:pt idx="2088">
                  <c:v>2.0957849771815893E-2</c:v>
                </c:pt>
                <c:pt idx="2089">
                  <c:v>2.0950920810390728E-2</c:v>
                </c:pt>
                <c:pt idx="2090">
                  <c:v>2.0944008276341047E-2</c:v>
                </c:pt>
                <c:pt idx="2091">
                  <c:v>2.0937112169583164E-2</c:v>
                </c:pt>
                <c:pt idx="2092">
                  <c:v>2.0930232490030745E-2</c:v>
                </c:pt>
                <c:pt idx="2093">
                  <c:v>2.0923369237598344E-2</c:v>
                </c:pt>
                <c:pt idx="2094">
                  <c:v>2.0916522412202265E-2</c:v>
                </c:pt>
                <c:pt idx="2095">
                  <c:v>2.0909692013757062E-2</c:v>
                </c:pt>
                <c:pt idx="2096">
                  <c:v>2.0902878042179926E-2</c:v>
                </c:pt>
                <c:pt idx="2097">
                  <c:v>2.0896080497383642E-2</c:v>
                </c:pt>
                <c:pt idx="2098">
                  <c:v>2.0889183918659793E-2</c:v>
                </c:pt>
                <c:pt idx="2099">
                  <c:v>2.0882418439991817E-2</c:v>
                </c:pt>
                <c:pt idx="2100">
                  <c:v>2.087566938680168E-2</c:v>
                </c:pt>
                <c:pt idx="2101">
                  <c:v>2.0867976295875675E-2</c:v>
                </c:pt>
                <c:pt idx="2102">
                  <c:v>2.0861737834953833E-2</c:v>
                </c:pt>
                <c:pt idx="2103">
                  <c:v>2.0854565009050124E-2</c:v>
                </c:pt>
                <c:pt idx="2104">
                  <c:v>2.0847884003381636E-2</c:v>
                </c:pt>
                <c:pt idx="2105">
                  <c:v>2.0841219422767052E-2</c:v>
                </c:pt>
                <c:pt idx="2106">
                  <c:v>2.0834449446441455E-2</c:v>
                </c:pt>
                <c:pt idx="2107">
                  <c:v>2.0827816920061897E-2</c:v>
                </c:pt>
                <c:pt idx="2108">
                  <c:v>2.0821200817442789E-2</c:v>
                </c:pt>
                <c:pt idx="2109">
                  <c:v>2.0814601138505789E-2</c:v>
                </c:pt>
                <c:pt idx="2110">
                  <c:v>2.0808142892658085E-2</c:v>
                </c:pt>
                <c:pt idx="2111">
                  <c:v>2.0801954775739578E-2</c:v>
                </c:pt>
                <c:pt idx="2112">
                  <c:v>2.0795407571592931E-2</c:v>
                </c:pt>
                <c:pt idx="2113">
                  <c:v>2.0788876794988528E-2</c:v>
                </c:pt>
                <c:pt idx="2114">
                  <c:v>2.0782362445840155E-2</c:v>
                </c:pt>
                <c:pt idx="2115">
                  <c:v>2.0771769874020445E-2</c:v>
                </c:pt>
                <c:pt idx="2116">
                  <c:v>2.0765295348871428E-2</c:v>
                </c:pt>
                <c:pt idx="2117">
                  <c:v>2.0758837247768135E-2</c:v>
                </c:pt>
                <c:pt idx="2118">
                  <c:v>2.0752395570632194E-2</c:v>
                </c:pt>
                <c:pt idx="2119">
                  <c:v>2.0746103107335857E-2</c:v>
                </c:pt>
                <c:pt idx="2120">
                  <c:v>2.0739695087808617E-2</c:v>
                </c:pt>
                <c:pt idx="2121">
                  <c:v>2.073330349304929E-2</c:v>
                </c:pt>
                <c:pt idx="2122">
                  <c:v>2.0726928322979468E-2</c:v>
                </c:pt>
                <c:pt idx="2123">
                  <c:v>2.0720569577518111E-2</c:v>
                </c:pt>
                <c:pt idx="2124">
                  <c:v>2.0714227256588568E-2</c:v>
                </c:pt>
                <c:pt idx="2125">
                  <c:v>2.0707901360111563E-2</c:v>
                </c:pt>
                <c:pt idx="2126">
                  <c:v>2.0701591888009567E-2</c:v>
                </c:pt>
                <c:pt idx="2127">
                  <c:v>2.0695298840204181E-2</c:v>
                </c:pt>
                <c:pt idx="2128">
                  <c:v>2.0689022216618762E-2</c:v>
                </c:pt>
                <c:pt idx="2129">
                  <c:v>2.0682762017174026E-2</c:v>
                </c:pt>
                <c:pt idx="2130">
                  <c:v>2.0676518241794214E-2</c:v>
                </c:pt>
                <c:pt idx="2131">
                  <c:v>2.0670290890400921E-2</c:v>
                </c:pt>
                <c:pt idx="2132">
                  <c:v>2.0664079962917501E-2</c:v>
                </c:pt>
                <c:pt idx="2133">
                  <c:v>2.0657885459268201E-2</c:v>
                </c:pt>
                <c:pt idx="2134">
                  <c:v>2.0651707379377254E-2</c:v>
                </c:pt>
                <c:pt idx="2135">
                  <c:v>2.064554572316538E-2</c:v>
                </c:pt>
                <c:pt idx="2136">
                  <c:v>2.0639253791620578E-2</c:v>
                </c:pt>
                <c:pt idx="2137">
                  <c:v>2.0633124155116554E-2</c:v>
                </c:pt>
                <c:pt idx="2138">
                  <c:v>2.0627010941040892E-2</c:v>
                </c:pt>
                <c:pt idx="2139">
                  <c:v>2.0620914149321452E-2</c:v>
                </c:pt>
                <c:pt idx="2140">
                  <c:v>2.0614833779884312E-2</c:v>
                </c:pt>
                <c:pt idx="2141">
                  <c:v>2.0608920678947273E-2</c:v>
                </c:pt>
                <c:pt idx="2142">
                  <c:v>2.0602873986380815E-2</c:v>
                </c:pt>
                <c:pt idx="2143">
                  <c:v>2.0596843716893506E-2</c:v>
                </c:pt>
                <c:pt idx="2144">
                  <c:v>2.0590829870408712E-2</c:v>
                </c:pt>
                <c:pt idx="2145">
                  <c:v>2.0584832446853309E-2</c:v>
                </c:pt>
                <c:pt idx="2146">
                  <c:v>2.0578851446153301E-2</c:v>
                </c:pt>
                <c:pt idx="2147">
                  <c:v>2.0572886868232925E-2</c:v>
                </c:pt>
                <c:pt idx="2148">
                  <c:v>2.0566938713021711E-2</c:v>
                </c:pt>
                <c:pt idx="2149">
                  <c:v>2.0560691996466065E-2</c:v>
                </c:pt>
                <c:pt idx="2150">
                  <c:v>2.0554775005254353E-2</c:v>
                </c:pt>
                <c:pt idx="2151">
                  <c:v>2.0548874434504507E-2</c:v>
                </c:pt>
                <c:pt idx="2152">
                  <c:v>2.0542990284147189E-2</c:v>
                </c:pt>
                <c:pt idx="2153">
                  <c:v>2.0537122554110356E-2</c:v>
                </c:pt>
                <c:pt idx="2154">
                  <c:v>2.0531271244322871E-2</c:v>
                </c:pt>
                <c:pt idx="2155">
                  <c:v>2.0525436354714488E-2</c:v>
                </c:pt>
                <c:pt idx="2156">
                  <c:v>2.0519781239126178E-2</c:v>
                </c:pt>
                <c:pt idx="2157">
                  <c:v>2.051381583575048E-2</c:v>
                </c:pt>
                <c:pt idx="2158">
                  <c:v>2.0508195256386759E-2</c:v>
                </c:pt>
                <c:pt idx="2159">
                  <c:v>2.0502260996660009E-2</c:v>
                </c:pt>
                <c:pt idx="2160">
                  <c:v>2.0496508206890852E-2</c:v>
                </c:pt>
                <c:pt idx="2161">
                  <c:v>2.049077183688296E-2</c:v>
                </c:pt>
                <c:pt idx="2162">
                  <c:v>2.0485388883553945E-2</c:v>
                </c:pt>
                <c:pt idx="2163">
                  <c:v>2.0479687060250898E-2</c:v>
                </c:pt>
                <c:pt idx="2164">
                  <c:v>2.0474001658502983E-2</c:v>
                </c:pt>
                <c:pt idx="2165">
                  <c:v>2.0468332678243245E-2</c:v>
                </c:pt>
                <c:pt idx="2166">
                  <c:v>2.0462680119399449E-2</c:v>
                </c:pt>
                <c:pt idx="2167">
                  <c:v>2.0456871160718839E-2</c:v>
                </c:pt>
                <c:pt idx="2168">
                  <c:v>2.0451250585730701E-2</c:v>
                </c:pt>
                <c:pt idx="2169">
                  <c:v>2.0445646430954173E-2</c:v>
                </c:pt>
                <c:pt idx="2170">
                  <c:v>2.0440058696315336E-2</c:v>
                </c:pt>
                <c:pt idx="2171">
                  <c:v>2.0434663643981166E-2</c:v>
                </c:pt>
                <c:pt idx="2172">
                  <c:v>2.0429109612174187E-2</c:v>
                </c:pt>
                <c:pt idx="2173">
                  <c:v>2.0423572001299517E-2</c:v>
                </c:pt>
                <c:pt idx="2174">
                  <c:v>2.0418050811288443E-2</c:v>
                </c:pt>
                <c:pt idx="2175">
                  <c:v>2.0412546042071367E-2</c:v>
                </c:pt>
                <c:pt idx="2176">
                  <c:v>2.0407057693582222E-2</c:v>
                </c:pt>
                <c:pt idx="2177">
                  <c:v>2.0401585765753173E-2</c:v>
                </c:pt>
                <c:pt idx="2178">
                  <c:v>2.0396130258515506E-2</c:v>
                </c:pt>
                <c:pt idx="2179">
                  <c:v>2.0390691171802276E-2</c:v>
                </c:pt>
                <c:pt idx="2180">
                  <c:v>2.0385268505545645E-2</c:v>
                </c:pt>
                <c:pt idx="2181">
                  <c:v>2.0379862259680425E-2</c:v>
                </c:pt>
                <c:pt idx="2182">
                  <c:v>2.0374472434137904E-2</c:v>
                </c:pt>
                <c:pt idx="2183">
                  <c:v>2.036909902885289E-2</c:v>
                </c:pt>
                <c:pt idx="2184">
                  <c:v>2.0363742043758435E-2</c:v>
                </c:pt>
                <c:pt idx="2185">
                  <c:v>2.0358401478788469E-2</c:v>
                </c:pt>
                <c:pt idx="2186">
                  <c:v>2.0353077333876916E-2</c:v>
                </c:pt>
                <c:pt idx="2187">
                  <c:v>2.0347769608958594E-2</c:v>
                </c:pt>
                <c:pt idx="2188">
                  <c:v>2.034228723997052E-2</c:v>
                </c:pt>
                <c:pt idx="2189">
                  <c:v>2.033701147525651E-2</c:v>
                </c:pt>
                <c:pt idx="2190">
                  <c:v>2.0331752129357623E-2</c:v>
                </c:pt>
                <c:pt idx="2191">
                  <c:v>2.0326509202205283E-2</c:v>
                </c:pt>
                <c:pt idx="2192">
                  <c:v>2.0321477281970542E-2</c:v>
                </c:pt>
                <c:pt idx="2193">
                  <c:v>2.0316268075639965E-2</c:v>
                </c:pt>
                <c:pt idx="2194">
                  <c:v>2.0311075288846285E-2</c:v>
                </c:pt>
                <c:pt idx="2195">
                  <c:v>2.0305898921528724E-2</c:v>
                </c:pt>
                <c:pt idx="2196">
                  <c:v>2.0300738973619448E-2</c:v>
                </c:pt>
                <c:pt idx="2197">
                  <c:v>2.0295595445057671E-2</c:v>
                </c:pt>
                <c:pt idx="2198">
                  <c:v>2.0290468335778206E-2</c:v>
                </c:pt>
                <c:pt idx="2199">
                  <c:v>2.0285357645720266E-2</c:v>
                </c:pt>
                <c:pt idx="2200">
                  <c:v>2.0280263374816022E-2</c:v>
                </c:pt>
                <c:pt idx="2201">
                  <c:v>2.027478046538489E-2</c:v>
                </c:pt>
                <c:pt idx="2202">
                  <c:v>2.0269717248097403E-2</c:v>
                </c:pt>
                <c:pt idx="2203">
                  <c:v>2.0264670447829116E-2</c:v>
                </c:pt>
                <c:pt idx="2204">
                  <c:v>2.0259640064518799E-2</c:v>
                </c:pt>
                <c:pt idx="2205">
                  <c:v>2.025391115733979E-2</c:v>
                </c:pt>
                <c:pt idx="2206">
                  <c:v>2.024891595302044E-2</c:v>
                </c:pt>
                <c:pt idx="2207">
                  <c:v>2.0243937165469943E-2</c:v>
                </c:pt>
                <c:pt idx="2208">
                  <c:v>2.023897479462617E-2</c:v>
                </c:pt>
                <c:pt idx="2209">
                  <c:v>2.0234028840429685E-2</c:v>
                </c:pt>
                <c:pt idx="2210">
                  <c:v>2.0229099302821057E-2</c:v>
                </c:pt>
                <c:pt idx="2211">
                  <c:v>2.0223974698570506E-2</c:v>
                </c:pt>
                <c:pt idx="2212">
                  <c:v>2.0219077092034302E-2</c:v>
                </c:pt>
                <c:pt idx="2213">
                  <c:v>2.0214195900939636E-2</c:v>
                </c:pt>
                <c:pt idx="2214">
                  <c:v>2.020997398341139E-2</c:v>
                </c:pt>
                <c:pt idx="2215">
                  <c:v>2.0205128337877944E-2</c:v>
                </c:pt>
                <c:pt idx="2216">
                  <c:v>2.0200299110509776E-2</c:v>
                </c:pt>
                <c:pt idx="2217">
                  <c:v>2.019548630124875E-2</c:v>
                </c:pt>
                <c:pt idx="2218">
                  <c:v>2.0190689910034077E-2</c:v>
                </c:pt>
                <c:pt idx="2219">
                  <c:v>2.0185691021502399E-2</c:v>
                </c:pt>
                <c:pt idx="2220">
                  <c:v>2.0180926556305583E-2</c:v>
                </c:pt>
                <c:pt idx="2221">
                  <c:v>2.0176178508015296E-2</c:v>
                </c:pt>
                <c:pt idx="2222">
                  <c:v>2.0171446876573646E-2</c:v>
                </c:pt>
                <c:pt idx="2223">
                  <c:v>2.0166954222592886E-2</c:v>
                </c:pt>
                <c:pt idx="2224">
                  <c:v>2.0162256338421267E-2</c:v>
                </c:pt>
                <c:pt idx="2225">
                  <c:v>2.0157574871885488E-2</c:v>
                </c:pt>
                <c:pt idx="2226">
                  <c:v>2.0152909822929166E-2</c:v>
                </c:pt>
                <c:pt idx="2227">
                  <c:v>2.0148261191493277E-2</c:v>
                </c:pt>
                <c:pt idx="2228">
                  <c:v>2.0143628977521446E-2</c:v>
                </c:pt>
                <c:pt idx="2229">
                  <c:v>2.0139013180955526E-2</c:v>
                </c:pt>
                <c:pt idx="2230">
                  <c:v>2.0134413801738256E-2</c:v>
                </c:pt>
                <c:pt idx="2231">
                  <c:v>2.0129830839814143E-2</c:v>
                </c:pt>
                <c:pt idx="2232">
                  <c:v>2.0125264295126802E-2</c:v>
                </c:pt>
                <c:pt idx="2233">
                  <c:v>2.0120714167618972E-2</c:v>
                </c:pt>
                <c:pt idx="2234">
                  <c:v>2.0116180457232513E-2</c:v>
                </c:pt>
                <c:pt idx="2235">
                  <c:v>2.0111663163914564E-2</c:v>
                </c:pt>
                <c:pt idx="2236">
                  <c:v>2.0107162287608754E-2</c:v>
                </c:pt>
                <c:pt idx="2237">
                  <c:v>2.0102677828257816E-2</c:v>
                </c:pt>
                <c:pt idx="2238">
                  <c:v>2.0098209785808892E-2</c:v>
                </c:pt>
                <c:pt idx="2239">
                  <c:v>2.0093758160203843E-2</c:v>
                </c:pt>
                <c:pt idx="2240">
                  <c:v>2.0089084726830006E-2</c:v>
                </c:pt>
                <c:pt idx="2241">
                  <c:v>2.0084665004760031E-2</c:v>
                </c:pt>
                <c:pt idx="2242">
                  <c:v>2.0080261698421857E-2</c:v>
                </c:pt>
                <c:pt idx="2243">
                  <c:v>2.0075874807761161E-2</c:v>
                </c:pt>
                <c:pt idx="2244">
                  <c:v>2.0071504332721826E-2</c:v>
                </c:pt>
                <c:pt idx="2245">
                  <c:v>2.0067393157268021E-2</c:v>
                </c:pt>
                <c:pt idx="2246">
                  <c:v>2.0063056448054003E-2</c:v>
                </c:pt>
                <c:pt idx="2247">
                  <c:v>2.0058736155252197E-2</c:v>
                </c:pt>
                <c:pt idx="2248">
                  <c:v>2.0054432278806229E-2</c:v>
                </c:pt>
                <c:pt idx="2249">
                  <c:v>2.0050144818666762E-2</c:v>
                </c:pt>
                <c:pt idx="2250">
                  <c:v>2.0045873774778299E-2</c:v>
                </c:pt>
                <c:pt idx="2251">
                  <c:v>2.0041619147090628E-2</c:v>
                </c:pt>
                <c:pt idx="2252">
                  <c:v>2.0037380935548244E-2</c:v>
                </c:pt>
                <c:pt idx="2253">
                  <c:v>2.0032658462313231E-2</c:v>
                </c:pt>
                <c:pt idx="2254">
                  <c:v>2.0028451198430344E-2</c:v>
                </c:pt>
                <c:pt idx="2255">
                  <c:v>2.0024260348651693E-2</c:v>
                </c:pt>
                <c:pt idx="2256">
                  <c:v>2.0020085912925947E-2</c:v>
                </c:pt>
                <c:pt idx="2257">
                  <c:v>2.0015927891204485E-2</c:v>
                </c:pt>
                <c:pt idx="2258">
                  <c:v>2.0011786283436868E-2</c:v>
                </c:pt>
                <c:pt idx="2259">
                  <c:v>2.0007661089570875E-2</c:v>
                </c:pt>
                <c:pt idx="2260">
                  <c:v>2.0003552309559674E-2</c:v>
                </c:pt>
                <c:pt idx="2261">
                  <c:v>1.9999459943351037E-2</c:v>
                </c:pt>
                <c:pt idx="2262">
                  <c:v>1.9995383990897238E-2</c:v>
                </c:pt>
                <c:pt idx="2263">
                  <c:v>1.9991064798841152E-2</c:v>
                </c:pt>
                <c:pt idx="2264">
                  <c:v>1.9987020722288792E-2</c:v>
                </c:pt>
                <c:pt idx="2265">
                  <c:v>1.9982993058405094E-2</c:v>
                </c:pt>
                <c:pt idx="2266">
                  <c:v>1.9979769640412589E-2</c:v>
                </c:pt>
                <c:pt idx="2267">
                  <c:v>1.9975777664903268E-2</c:v>
                </c:pt>
                <c:pt idx="2268">
                  <c:v>1.9971802104727012E-2</c:v>
                </c:pt>
                <c:pt idx="2269">
                  <c:v>1.9967842959836255E-2</c:v>
                </c:pt>
                <c:pt idx="2270">
                  <c:v>1.9963900230179896E-2</c:v>
                </c:pt>
                <c:pt idx="2271">
                  <c:v>1.9959706422094242E-2</c:v>
                </c:pt>
                <c:pt idx="2272">
                  <c:v>1.995579556357437E-2</c:v>
                </c:pt>
                <c:pt idx="2273">
                  <c:v>1.9951901119209903E-2</c:v>
                </c:pt>
                <c:pt idx="2274">
                  <c:v>1.9948023088956313E-2</c:v>
                </c:pt>
                <c:pt idx="2275">
                  <c:v>1.9944432808736819E-2</c:v>
                </c:pt>
                <c:pt idx="2276">
                  <c:v>1.9940588569479077E-2</c:v>
                </c:pt>
                <c:pt idx="2277">
                  <c:v>1.9936760745120099E-2</c:v>
                </c:pt>
                <c:pt idx="2278">
                  <c:v>1.9932949335612311E-2</c:v>
                </c:pt>
                <c:pt idx="2279">
                  <c:v>1.992915434091079E-2</c:v>
                </c:pt>
                <c:pt idx="2280">
                  <c:v>1.9925375760966202E-2</c:v>
                </c:pt>
                <c:pt idx="2281">
                  <c:v>1.992161359573362E-2</c:v>
                </c:pt>
                <c:pt idx="2282">
                  <c:v>1.991786784516459E-2</c:v>
                </c:pt>
                <c:pt idx="2283">
                  <c:v>1.9914138509215067E-2</c:v>
                </c:pt>
                <c:pt idx="2284">
                  <c:v>1.9910425587837483E-2</c:v>
                </c:pt>
                <c:pt idx="2285">
                  <c:v>1.9906729080986021E-2</c:v>
                </c:pt>
                <c:pt idx="2286">
                  <c:v>1.9903048988615762E-2</c:v>
                </c:pt>
                <c:pt idx="2287">
                  <c:v>1.9899385310682655E-2</c:v>
                </c:pt>
                <c:pt idx="2288">
                  <c:v>1.989573804713737E-2</c:v>
                </c:pt>
                <c:pt idx="2289">
                  <c:v>1.9892107197937617E-2</c:v>
                </c:pt>
                <c:pt idx="2290">
                  <c:v>1.988849276303847E-2</c:v>
                </c:pt>
                <c:pt idx="2291">
                  <c:v>1.9884894742395885E-2</c:v>
                </c:pt>
                <c:pt idx="2292">
                  <c:v>1.9881313135964054E-2</c:v>
                </c:pt>
                <c:pt idx="2293">
                  <c:v>1.9877459133094657E-2</c:v>
                </c:pt>
                <c:pt idx="2294">
                  <c:v>1.987390937534551E-2</c:v>
                </c:pt>
                <c:pt idx="2295">
                  <c:v>1.9870376030753385E-2</c:v>
                </c:pt>
                <c:pt idx="2296">
                  <c:v>1.9866859099273753E-2</c:v>
                </c:pt>
                <c:pt idx="2297">
                  <c:v>1.9863651315434206E-2</c:v>
                </c:pt>
                <c:pt idx="2298">
                  <c:v>1.9860168193348942E-2</c:v>
                </c:pt>
                <c:pt idx="2299">
                  <c:v>1.9856701485168746E-2</c:v>
                </c:pt>
                <c:pt idx="2300">
                  <c:v>1.9853251190852215E-2</c:v>
                </c:pt>
                <c:pt idx="2301">
                  <c:v>1.9849817310357055E-2</c:v>
                </c:pt>
                <c:pt idx="2302">
                  <c:v>1.9846399843638347E-2</c:v>
                </c:pt>
                <c:pt idx="2303">
                  <c:v>1.9842998790656447E-2</c:v>
                </c:pt>
                <c:pt idx="2304">
                  <c:v>1.9839614151369069E-2</c:v>
                </c:pt>
                <c:pt idx="2305">
                  <c:v>1.9836245925734807E-2</c:v>
                </c:pt>
                <c:pt idx="2306">
                  <c:v>1.9832592496375413E-2</c:v>
                </c:pt>
                <c:pt idx="2307">
                  <c:v>1.9829256106355365E-2</c:v>
                </c:pt>
                <c:pt idx="2308">
                  <c:v>1.9825936128945502E-2</c:v>
                </c:pt>
                <c:pt idx="2309">
                  <c:v>1.9822632564104856E-2</c:v>
                </c:pt>
                <c:pt idx="2310">
                  <c:v>1.981934541179602E-2</c:v>
                </c:pt>
                <c:pt idx="2311">
                  <c:v>1.9816074671978025E-2</c:v>
                </c:pt>
                <c:pt idx="2312">
                  <c:v>1.9812820344609901E-2</c:v>
                </c:pt>
                <c:pt idx="2313">
                  <c:v>1.9809582429651574E-2</c:v>
                </c:pt>
                <c:pt idx="2314">
                  <c:v>1.9806051458000445E-2</c:v>
                </c:pt>
                <c:pt idx="2315">
                  <c:v>1.9802845368978448E-2</c:v>
                </c:pt>
                <c:pt idx="2316">
                  <c:v>1.9799655691336633E-2</c:v>
                </c:pt>
                <c:pt idx="2317">
                  <c:v>1.9796482425033575E-2</c:v>
                </c:pt>
                <c:pt idx="2318">
                  <c:v>1.9793325570034156E-2</c:v>
                </c:pt>
                <c:pt idx="2319">
                  <c:v>1.9790814177393354E-2</c:v>
                </c:pt>
                <c:pt idx="2320">
                  <c:v>1.9787692151662251E-2</c:v>
                </c:pt>
                <c:pt idx="2321">
                  <c:v>1.9784586538942942E-2</c:v>
                </c:pt>
                <c:pt idx="2322">
                  <c:v>1.9781497339196666E-2</c:v>
                </c:pt>
                <c:pt idx="2323">
                  <c:v>1.9778105954048188E-2</c:v>
                </c:pt>
                <c:pt idx="2324">
                  <c:v>1.9775048573038859E-2</c:v>
                </c:pt>
                <c:pt idx="2325">
                  <c:v>1.9772007603980658E-2</c:v>
                </c:pt>
                <c:pt idx="2326">
                  <c:v>1.9768983046832615E-2</c:v>
                </c:pt>
                <c:pt idx="2327">
                  <c:v>1.976629753372618E-2</c:v>
                </c:pt>
                <c:pt idx="2328">
                  <c:v>1.9763306811020859E-2</c:v>
                </c:pt>
                <c:pt idx="2329">
                  <c:v>1.9760332501026934E-2</c:v>
                </c:pt>
                <c:pt idx="2330">
                  <c:v>1.9757374603705642E-2</c:v>
                </c:pt>
                <c:pt idx="2331">
                  <c:v>1.9754433119019987E-2</c:v>
                </c:pt>
                <c:pt idx="2332">
                  <c:v>1.9751508046935609E-2</c:v>
                </c:pt>
                <c:pt idx="2333">
                  <c:v>1.9748599387415508E-2</c:v>
                </c:pt>
                <c:pt idx="2334">
                  <c:v>1.9745707140424451E-2</c:v>
                </c:pt>
                <c:pt idx="2335">
                  <c:v>1.9742831305924552E-2</c:v>
                </c:pt>
                <c:pt idx="2336">
                  <c:v>1.9739971883882337E-2</c:v>
                </c:pt>
                <c:pt idx="2337">
                  <c:v>1.9737128874261694E-2</c:v>
                </c:pt>
                <c:pt idx="2338">
                  <c:v>1.9734302277028257E-2</c:v>
                </c:pt>
                <c:pt idx="2339">
                  <c:v>1.9731492092146793E-2</c:v>
                </c:pt>
                <c:pt idx="2340">
                  <c:v>1.9728698319582065E-2</c:v>
                </c:pt>
                <c:pt idx="2341">
                  <c:v>1.9725920959299717E-2</c:v>
                </c:pt>
                <c:pt idx="2342">
                  <c:v>1.9723160011265388E-2</c:v>
                </c:pt>
                <c:pt idx="2343">
                  <c:v>1.9720415475445608E-2</c:v>
                </c:pt>
                <c:pt idx="2344">
                  <c:v>1.9717687351806016E-2</c:v>
                </c:pt>
                <c:pt idx="2345">
                  <c:v>1.9714634676390799E-2</c:v>
                </c:pt>
                <c:pt idx="2346">
                  <c:v>1.9711938349992332E-2</c:v>
                </c:pt>
                <c:pt idx="2347">
                  <c:v>1.9709258434773717E-2</c:v>
                </c:pt>
                <c:pt idx="2348">
                  <c:v>1.97072831366371E-2</c:v>
                </c:pt>
                <c:pt idx="2349">
                  <c:v>1.970429291514102E-2</c:v>
                </c:pt>
                <c:pt idx="2350">
                  <c:v>1.9701663263882219E-2</c:v>
                </c:pt>
                <c:pt idx="2351">
                  <c:v>1.9699050024572808E-2</c:v>
                </c:pt>
                <c:pt idx="2352">
                  <c:v>1.9696453197181062E-2</c:v>
                </c:pt>
                <c:pt idx="2353">
                  <c:v>1.9693872781672631E-2</c:v>
                </c:pt>
                <c:pt idx="2354">
                  <c:v>1.9691308778016683E-2</c:v>
                </c:pt>
                <c:pt idx="2355">
                  <c:v>1.96887611861815E-2</c:v>
                </c:pt>
                <c:pt idx="2356">
                  <c:v>1.9686230006135372E-2</c:v>
                </c:pt>
                <c:pt idx="2357">
                  <c:v>1.9683715237848343E-2</c:v>
                </c:pt>
                <c:pt idx="2358">
                  <c:v>1.9680508222312317E-2</c:v>
                </c:pt>
                <c:pt idx="2359">
                  <c:v>1.9678024200147231E-2</c:v>
                </c:pt>
                <c:pt idx="2360">
                  <c:v>1.9675556587854866E-2</c:v>
                </c:pt>
                <c:pt idx="2361">
                  <c:v>1.9672408055894246E-2</c:v>
                </c:pt>
                <c:pt idx="2362">
                  <c:v>1.9669977951766605E-2</c:v>
                </c:pt>
                <c:pt idx="2363">
                  <c:v>1.9667564257413526E-2</c:v>
                </c:pt>
                <c:pt idx="2364">
                  <c:v>1.9665166972805292E-2</c:v>
                </c:pt>
                <c:pt idx="2365">
                  <c:v>1.9662786097913092E-2</c:v>
                </c:pt>
                <c:pt idx="2366">
                  <c:v>1.9660058839343943E-2</c:v>
                </c:pt>
                <c:pt idx="2367">
                  <c:v>1.9657709737905541E-2</c:v>
                </c:pt>
                <c:pt idx="2368">
                  <c:v>1.9655377045201872E-2</c:v>
                </c:pt>
                <c:pt idx="2369">
                  <c:v>1.965306076120835E-2</c:v>
                </c:pt>
                <c:pt idx="2370">
                  <c:v>1.9651494963734105E-2</c:v>
                </c:pt>
                <c:pt idx="2371">
                  <c:v>1.9650318711864435E-2</c:v>
                </c:pt>
                <c:pt idx="2372">
                  <c:v>1.9648056906852899E-2</c:v>
                </c:pt>
                <c:pt idx="2373">
                  <c:v>1.9645811514903057E-2</c:v>
                </c:pt>
                <c:pt idx="2374">
                  <c:v>1.9643582535988174E-2</c:v>
                </c:pt>
                <c:pt idx="2375">
                  <c:v>1.9638993468249023E-2</c:v>
                </c:pt>
                <c:pt idx="2376">
                  <c:v>1.9636803529736919E-2</c:v>
                </c:pt>
                <c:pt idx="2377">
                  <c:v>1.9634630001485544E-2</c:v>
                </c:pt>
                <c:pt idx="2378">
                  <c:v>1.9632472883468186E-2</c:v>
                </c:pt>
                <c:pt idx="2379">
                  <c:v>1.963070946830987E-2</c:v>
                </c:pt>
                <c:pt idx="2380">
                  <c:v>1.9628586228931256E-2</c:v>
                </c:pt>
                <c:pt idx="2381">
                  <c:v>1.9626479400600826E-2</c:v>
                </c:pt>
                <c:pt idx="2382">
                  <c:v>1.9624388983291271E-2</c:v>
                </c:pt>
                <c:pt idx="2383">
                  <c:v>1.9622314976973521E-2</c:v>
                </c:pt>
                <c:pt idx="2384">
                  <c:v>1.9620257381627315E-2</c:v>
                </c:pt>
                <c:pt idx="2385">
                  <c:v>1.9618216197223579E-2</c:v>
                </c:pt>
                <c:pt idx="2386">
                  <c:v>1.9616191423738532E-2</c:v>
                </c:pt>
                <c:pt idx="2387">
                  <c:v>1.9614183061146623E-2</c:v>
                </c:pt>
                <c:pt idx="2388">
                  <c:v>1.9612191109423187E-2</c:v>
                </c:pt>
                <c:pt idx="2389">
                  <c:v>1.9610215568544441E-2</c:v>
                </c:pt>
                <c:pt idx="2390">
                  <c:v>1.9608256438483074E-2</c:v>
                </c:pt>
                <c:pt idx="2391">
                  <c:v>1.9606313719219701E-2</c:v>
                </c:pt>
                <c:pt idx="2392">
                  <c:v>1.9604387410726141E-2</c:v>
                </c:pt>
                <c:pt idx="2393">
                  <c:v>1.9602477512981244E-2</c:v>
                </c:pt>
                <c:pt idx="2394">
                  <c:v>1.9600584025959468E-2</c:v>
                </c:pt>
                <c:pt idx="2395">
                  <c:v>1.9598706949638785E-2</c:v>
                </c:pt>
                <c:pt idx="2396">
                  <c:v>1.959645088012817E-2</c:v>
                </c:pt>
                <c:pt idx="2397">
                  <c:v>1.9594605551780692E-2</c:v>
                </c:pt>
                <c:pt idx="2398">
                  <c:v>1.959277663318006E-2</c:v>
                </c:pt>
                <c:pt idx="2399">
                  <c:v>1.9590964124303119E-2</c:v>
                </c:pt>
                <c:pt idx="2400">
                  <c:v>1.958956772774046E-2</c:v>
                </c:pt>
                <c:pt idx="2401">
                  <c:v>1.9587789115144475E-2</c:v>
                </c:pt>
                <c:pt idx="2402">
                  <c:v>1.9586026913090138E-2</c:v>
                </c:pt>
                <c:pt idx="2403">
                  <c:v>1.958428112155718E-2</c:v>
                </c:pt>
                <c:pt idx="2404">
                  <c:v>1.9582551740523587E-2</c:v>
                </c:pt>
                <c:pt idx="2405">
                  <c:v>1.958083876996821E-2</c:v>
                </c:pt>
                <c:pt idx="2406">
                  <c:v>1.9579142209869029E-2</c:v>
                </c:pt>
                <c:pt idx="2407">
                  <c:v>1.9577462060206659E-2</c:v>
                </c:pt>
                <c:pt idx="2408">
                  <c:v>1.9575798320958199E-2</c:v>
                </c:pt>
                <c:pt idx="2409">
                  <c:v>1.9573332256989394E-2</c:v>
                </c:pt>
                <c:pt idx="2410">
                  <c:v>1.9571699168905766E-2</c:v>
                </c:pt>
                <c:pt idx="2411">
                  <c:v>1.9570082489408922E-2</c:v>
                </c:pt>
                <c:pt idx="2412">
                  <c:v>1.9568482218479056E-2</c:v>
                </c:pt>
                <c:pt idx="2413">
                  <c:v>1.9567312008893816E-2</c:v>
                </c:pt>
                <c:pt idx="2414">
                  <c:v>1.95653309022473E-2</c:v>
                </c:pt>
                <c:pt idx="2415">
                  <c:v>1.9563779856904891E-2</c:v>
                </c:pt>
                <c:pt idx="2416">
                  <c:v>1.9562245220054713E-2</c:v>
                </c:pt>
                <c:pt idx="2417">
                  <c:v>1.9560726991676054E-2</c:v>
                </c:pt>
                <c:pt idx="2418">
                  <c:v>1.9559644274745793E-2</c:v>
                </c:pt>
                <c:pt idx="2419">
                  <c:v>1.9557739760265758E-2</c:v>
                </c:pt>
                <c:pt idx="2420">
                  <c:v>1.9556270757197201E-2</c:v>
                </c:pt>
                <c:pt idx="2421">
                  <c:v>1.9555240546225077E-2</c:v>
                </c:pt>
                <c:pt idx="2422">
                  <c:v>1.9554229053940868E-2</c:v>
                </c:pt>
                <c:pt idx="2423">
                  <c:v>1.9552811468567449E-2</c:v>
                </c:pt>
                <c:pt idx="2424">
                  <c:v>1.9551410293305774E-2</c:v>
                </c:pt>
                <c:pt idx="2425">
                  <c:v>1.9550025528137345E-2</c:v>
                </c:pt>
                <c:pt idx="2426">
                  <c:v>1.9548229183752881E-2</c:v>
                </c:pt>
                <c:pt idx="2427">
                  <c:v>1.9546876138862735E-2</c:v>
                </c:pt>
                <c:pt idx="2428">
                  <c:v>1.9545539503135187E-2</c:v>
                </c:pt>
                <c:pt idx="2429">
                  <c:v>1.9544219276554212E-2</c:v>
                </c:pt>
                <c:pt idx="2430">
                  <c:v>1.954291545910199E-2</c:v>
                </c:pt>
                <c:pt idx="2431">
                  <c:v>1.9542061548145917E-2</c:v>
                </c:pt>
                <c:pt idx="2432">
                  <c:v>1.9540791653164209E-2</c:v>
                </c:pt>
                <c:pt idx="2433">
                  <c:v>1.953953816814449E-2</c:v>
                </c:pt>
                <c:pt idx="2434">
                  <c:v>1.9538301093072665E-2</c:v>
                </c:pt>
                <c:pt idx="2435">
                  <c:v>1.9537080427931997E-2</c:v>
                </c:pt>
                <c:pt idx="2436">
                  <c:v>1.9535876172707505E-2</c:v>
                </c:pt>
                <c:pt idx="2437">
                  <c:v>1.95346883273851E-2</c:v>
                </c:pt>
                <c:pt idx="2438">
                  <c:v>1.9533516891948044E-2</c:v>
                </c:pt>
                <c:pt idx="2439">
                  <c:v>1.9532361866384879E-2</c:v>
                </c:pt>
                <c:pt idx="2440">
                  <c:v>1.9531223250680633E-2</c:v>
                </c:pt>
                <c:pt idx="2441">
                  <c:v>1.9530101044819448E-2</c:v>
                </c:pt>
                <c:pt idx="2442">
                  <c:v>1.9528995248788993E-2</c:v>
                </c:pt>
                <c:pt idx="2443">
                  <c:v>1.9527905862575173E-2</c:v>
                </c:pt>
                <c:pt idx="2444">
                  <c:v>1.9526832886165649E-2</c:v>
                </c:pt>
                <c:pt idx="2445">
                  <c:v>1.9525776319544573E-2</c:v>
                </c:pt>
                <c:pt idx="2446">
                  <c:v>1.9524736162700486E-2</c:v>
                </c:pt>
                <c:pt idx="2447">
                  <c:v>1.9523712415621938E-2</c:v>
                </c:pt>
                <c:pt idx="2448">
                  <c:v>1.9522252689000662E-2</c:v>
                </c:pt>
                <c:pt idx="2449">
                  <c:v>1.9521260642220539E-2</c:v>
                </c:pt>
                <c:pt idx="2450">
                  <c:v>1.9520285004289522E-2</c:v>
                </c:pt>
                <c:pt idx="2451">
                  <c:v>1.9519325775196029E-2</c:v>
                </c:pt>
                <c:pt idx="2452">
                  <c:v>1.9518382954928481E-2</c:v>
                </c:pt>
                <c:pt idx="2453">
                  <c:v>1.9517914537495799E-2</c:v>
                </c:pt>
                <c:pt idx="2454">
                  <c:v>1.9517005658423649E-2</c:v>
                </c:pt>
                <c:pt idx="2455">
                  <c:v>1.9516113189017494E-2</c:v>
                </c:pt>
                <c:pt idx="2456">
                  <c:v>1.9515237129270287E-2</c:v>
                </c:pt>
                <c:pt idx="2457">
                  <c:v>1.9514377479170571E-2</c:v>
                </c:pt>
                <c:pt idx="2458">
                  <c:v>1.9513534238706012E-2</c:v>
                </c:pt>
                <c:pt idx="2459">
                  <c:v>1.9512707407866928E-2</c:v>
                </c:pt>
                <c:pt idx="2460">
                  <c:v>1.9511896986645384E-2</c:v>
                </c:pt>
                <c:pt idx="2461">
                  <c:v>1.9510169085087823E-2</c:v>
                </c:pt>
                <c:pt idx="2462">
                  <c:v>1.950938922201367E-2</c:v>
                </c:pt>
                <c:pt idx="2463">
                  <c:v>1.9508625766774368E-2</c:v>
                </c:pt>
                <c:pt idx="2464">
                  <c:v>1.9507878719360019E-2</c:v>
                </c:pt>
                <c:pt idx="2465">
                  <c:v>1.9507148079761616E-2</c:v>
                </c:pt>
                <c:pt idx="2466">
                  <c:v>1.9506433847971055E-2</c:v>
                </c:pt>
                <c:pt idx="2467">
                  <c:v>1.9505736023978426E-2</c:v>
                </c:pt>
                <c:pt idx="2468">
                  <c:v>1.9505529422182456E-2</c:v>
                </c:pt>
                <c:pt idx="2469">
                  <c:v>1.950438959935636E-2</c:v>
                </c:pt>
                <c:pt idx="2470">
                  <c:v>1.950421808717915E-2</c:v>
                </c:pt>
                <c:pt idx="2471">
                  <c:v>1.9503108805829679E-2</c:v>
                </c:pt>
                <c:pt idx="2472">
                  <c:v>1.950249302070876E-2</c:v>
                </c:pt>
                <c:pt idx="2473">
                  <c:v>1.9501893643338049E-2</c:v>
                </c:pt>
                <c:pt idx="2474">
                  <c:v>1.9502274093923824E-2</c:v>
                </c:pt>
                <c:pt idx="2475">
                  <c:v>1.9501709815846612E-2</c:v>
                </c:pt>
                <c:pt idx="2476">
                  <c:v>1.9501161947251277E-2</c:v>
                </c:pt>
                <c:pt idx="2477">
                  <c:v>1.9500630488126367E-2</c:v>
                </c:pt>
                <c:pt idx="2478">
                  <c:v>1.9500115433740368E-2</c:v>
                </c:pt>
                <c:pt idx="2479">
                  <c:v>1.9499129255672612E-2</c:v>
                </c:pt>
                <c:pt idx="2480">
                  <c:v>1.9498645706477667E-2</c:v>
                </c:pt>
                <c:pt idx="2481">
                  <c:v>1.9498178363503652E-2</c:v>
                </c:pt>
                <c:pt idx="2482">
                  <c:v>1.9497727148049288E-2</c:v>
                </c:pt>
                <c:pt idx="2483">
                  <c:v>1.9497783911220198E-2</c:v>
                </c:pt>
                <c:pt idx="2484">
                  <c:v>1.9497365811965185E-2</c:v>
                </c:pt>
                <c:pt idx="2485">
                  <c:v>1.9496963599484062E-2</c:v>
                </c:pt>
                <c:pt idx="2486">
                  <c:v>1.9496577195930113E-2</c:v>
                </c:pt>
                <c:pt idx="2487">
                  <c:v>1.9496206523455746E-2</c:v>
                </c:pt>
                <c:pt idx="2488">
                  <c:v>1.9495851504214241E-2</c:v>
                </c:pt>
                <c:pt idx="2489">
                  <c:v>1.9495512060359765E-2</c:v>
                </c:pt>
                <c:pt idx="2490">
                  <c:v>1.9495188114047369E-2</c:v>
                </c:pt>
                <c:pt idx="2491">
                  <c:v>1.9494879589850276E-2</c:v>
                </c:pt>
                <c:pt idx="2492">
                  <c:v>1.9494586453006672E-2</c:v>
                </c:pt>
                <c:pt idx="2493">
                  <c:v>1.9494308702492032E-2</c:v>
                </c:pt>
                <c:pt idx="2494">
                  <c:v>1.9494046338300184E-2</c:v>
                </c:pt>
                <c:pt idx="2495">
                  <c:v>1.9493799360430254E-2</c:v>
                </c:pt>
                <c:pt idx="2496">
                  <c:v>1.9493567768878714E-2</c:v>
                </c:pt>
                <c:pt idx="2497">
                  <c:v>1.9493351563644686E-2</c:v>
                </c:pt>
                <c:pt idx="2498">
                  <c:v>1.9493150744722878E-2</c:v>
                </c:pt>
                <c:pt idx="2499">
                  <c:v>1.9492965312112417E-2</c:v>
                </c:pt>
                <c:pt idx="2500">
                  <c:v>1.9492284860956752E-2</c:v>
                </c:pt>
                <c:pt idx="2501">
                  <c:v>1.949212911023902E-2</c:v>
                </c:pt>
                <c:pt idx="2502">
                  <c:v>1.9491988745006128E-2</c:v>
                </c:pt>
                <c:pt idx="2503">
                  <c:v>1.9491863765257186E-2</c:v>
                </c:pt>
                <c:pt idx="2504">
                  <c:v>1.949226894366066E-2</c:v>
                </c:pt>
                <c:pt idx="2505">
                  <c:v>1.9492175828879497E-2</c:v>
                </c:pt>
                <c:pt idx="2506">
                  <c:v>1.9492098100396465E-2</c:v>
                </c:pt>
                <c:pt idx="2507">
                  <c:v>1.9492035758214201E-2</c:v>
                </c:pt>
                <c:pt idx="2508">
                  <c:v>1.9491988802330069E-2</c:v>
                </c:pt>
                <c:pt idx="2509">
                  <c:v>1.9491957232742305E-2</c:v>
                </c:pt>
                <c:pt idx="2510">
                  <c:v>1.9491941049453548E-2</c:v>
                </c:pt>
                <c:pt idx="2511">
                  <c:v>1.9491940252462044E-2</c:v>
                </c:pt>
                <c:pt idx="2512">
                  <c:v>1.9491954841766902E-2</c:v>
                </c:pt>
                <c:pt idx="2513">
                  <c:v>1.9491460169172099E-2</c:v>
                </c:pt>
                <c:pt idx="2514">
                  <c:v>1.9491504429692268E-2</c:v>
                </c:pt>
                <c:pt idx="2515">
                  <c:v>1.9491564075691935E-2</c:v>
                </c:pt>
                <c:pt idx="2516">
                  <c:v>1.9491639107171096E-2</c:v>
                </c:pt>
                <c:pt idx="2517">
                  <c:v>1.9491743696796189E-2</c:v>
                </c:pt>
                <c:pt idx="2518">
                  <c:v>1.9491851697161385E-2</c:v>
                </c:pt>
                <c:pt idx="2519">
                  <c:v>1.9491975083011419E-2</c:v>
                </c:pt>
                <c:pt idx="2520">
                  <c:v>1.949211385434273E-2</c:v>
                </c:pt>
                <c:pt idx="2521">
                  <c:v>1.9492268011160666E-2</c:v>
                </c:pt>
                <c:pt idx="2522">
                  <c:v>1.9491902929729393E-2</c:v>
                </c:pt>
                <c:pt idx="2523">
                  <c:v>1.9492086748767311E-2</c:v>
                </c:pt>
                <c:pt idx="2524">
                  <c:v>1.9492285952475815E-2</c:v>
                </c:pt>
                <c:pt idx="2525">
                  <c:v>1.9492500540858507E-2</c:v>
                </c:pt>
                <c:pt idx="2526">
                  <c:v>1.9493808766484533E-2</c:v>
                </c:pt>
                <c:pt idx="2527">
                  <c:v>1.9494056348412659E-2</c:v>
                </c:pt>
                <c:pt idx="2528">
                  <c:v>1.9494319316663577E-2</c:v>
                </c:pt>
                <c:pt idx="2529">
                  <c:v>1.9494597671238172E-2</c:v>
                </c:pt>
                <c:pt idx="2530">
                  <c:v>1.9494891412141731E-2</c:v>
                </c:pt>
                <c:pt idx="2531">
                  <c:v>1.9494655781519182E-2</c:v>
                </c:pt>
                <c:pt idx="2532">
                  <c:v>1.9494979178832448E-2</c:v>
                </c:pt>
                <c:pt idx="2533">
                  <c:v>1.9495317961665284E-2</c:v>
                </c:pt>
                <c:pt idx="2534">
                  <c:v>1.9495672130019476E-2</c:v>
                </c:pt>
                <c:pt idx="2535">
                  <c:v>1.9496590911703183E-2</c:v>
                </c:pt>
                <c:pt idx="2536">
                  <c:v>1.9496976970651871E-2</c:v>
                </c:pt>
                <c:pt idx="2537">
                  <c:v>1.9497378415955946E-2</c:v>
                </c:pt>
                <c:pt idx="2538">
                  <c:v>1.94977952476207E-2</c:v>
                </c:pt>
                <c:pt idx="2539">
                  <c:v>1.9498227465651413E-2</c:v>
                </c:pt>
                <c:pt idx="2540">
                  <c:v>1.9498675070050733E-2</c:v>
                </c:pt>
                <c:pt idx="2541">
                  <c:v>1.949913806082482E-2</c:v>
                </c:pt>
                <c:pt idx="2542">
                  <c:v>1.9499616437979848E-2</c:v>
                </c:pt>
                <c:pt idx="2543">
                  <c:v>1.9500110201521096E-2</c:v>
                </c:pt>
                <c:pt idx="2544">
                  <c:v>1.9500619351453852E-2</c:v>
                </c:pt>
                <c:pt idx="2545">
                  <c:v>1.9501143887785167E-2</c:v>
                </c:pt>
                <c:pt idx="2546">
                  <c:v>1.9501683810519446E-2</c:v>
                </c:pt>
                <c:pt idx="2547">
                  <c:v>1.9502239119663728E-2</c:v>
                </c:pt>
                <c:pt idx="2548">
                  <c:v>1.9502809815225067E-2</c:v>
                </c:pt>
                <c:pt idx="2549">
                  <c:v>1.9503395897207867E-2</c:v>
                </c:pt>
                <c:pt idx="2550">
                  <c:v>1.9503997365622701E-2</c:v>
                </c:pt>
                <c:pt idx="2551">
                  <c:v>1.9504614220472206E-2</c:v>
                </c:pt>
                <c:pt idx="2552">
                  <c:v>1.9505246461766958E-2</c:v>
                </c:pt>
                <c:pt idx="2553">
                  <c:v>1.9505324584426567E-2</c:v>
                </c:pt>
                <c:pt idx="2554">
                  <c:v>1.9505986464311339E-2</c:v>
                </c:pt>
                <c:pt idx="2555">
                  <c:v>1.9506663729840369E-2</c:v>
                </c:pt>
                <c:pt idx="2556">
                  <c:v>1.9507356381022568E-2</c:v>
                </c:pt>
                <c:pt idx="2557">
                  <c:v>1.9508638465162549E-2</c:v>
                </c:pt>
                <c:pt idx="2558">
                  <c:v>1.95093630252803E-2</c:v>
                </c:pt>
                <c:pt idx="2559">
                  <c:v>1.9510102971897033E-2</c:v>
                </c:pt>
                <c:pt idx="2560">
                  <c:v>1.9510858305020678E-2</c:v>
                </c:pt>
                <c:pt idx="2561">
                  <c:v>1.9511629024661803E-2</c:v>
                </c:pt>
                <c:pt idx="2562">
                  <c:v>1.9512415130828343E-2</c:v>
                </c:pt>
                <c:pt idx="2563">
                  <c:v>1.9513216623528219E-2</c:v>
                </c:pt>
                <c:pt idx="2564">
                  <c:v>1.9514033502772889E-2</c:v>
                </c:pt>
                <c:pt idx="2565">
                  <c:v>1.9514282597369401E-2</c:v>
                </c:pt>
                <c:pt idx="2566">
                  <c:v>1.9514544920102739E-2</c:v>
                </c:pt>
                <c:pt idx="2567">
                  <c:v>1.9515405669125636E-2</c:v>
                </c:pt>
                <c:pt idx="2568">
                  <c:v>1.9516281803084772E-2</c:v>
                </c:pt>
                <c:pt idx="2569">
                  <c:v>1.9517173321988251E-2</c:v>
                </c:pt>
                <c:pt idx="2570">
                  <c:v>1.951808022584868E-2</c:v>
                </c:pt>
                <c:pt idx="2571">
                  <c:v>1.9519002514675064E-2</c:v>
                </c:pt>
                <c:pt idx="2572">
                  <c:v>1.9519940188475509E-2</c:v>
                </c:pt>
                <c:pt idx="2573">
                  <c:v>1.9520893247265324E-2</c:v>
                </c:pt>
                <c:pt idx="2574">
                  <c:v>1.9521268454298427E-2</c:v>
                </c:pt>
                <c:pt idx="2575">
                  <c:v>1.9522845519846375E-2</c:v>
                </c:pt>
                <c:pt idx="2576">
                  <c:v>1.9523249193354145E-2</c:v>
                </c:pt>
                <c:pt idx="2577">
                  <c:v>1.9524262639186805E-2</c:v>
                </c:pt>
                <c:pt idx="2578">
                  <c:v>1.9527085404876448E-2</c:v>
                </c:pt>
                <c:pt idx="2579">
                  <c:v>1.9528133083506927E-2</c:v>
                </c:pt>
                <c:pt idx="2580">
                  <c:v>1.9529196148854865E-2</c:v>
                </c:pt>
                <c:pt idx="2581">
                  <c:v>1.9530274600930826E-2</c:v>
                </c:pt>
                <c:pt idx="2582">
                  <c:v>1.9531368439748911E-2</c:v>
                </c:pt>
                <c:pt idx="2583">
                  <c:v>1.9531873772603861E-2</c:v>
                </c:pt>
                <c:pt idx="2584">
                  <c:v>1.953299722591062E-2</c:v>
                </c:pt>
                <c:pt idx="2585">
                  <c:v>1.9534136065170682E-2</c:v>
                </c:pt>
                <c:pt idx="2586">
                  <c:v>1.9535290290397408E-2</c:v>
                </c:pt>
                <c:pt idx="2587">
                  <c:v>1.9537068435400186E-2</c:v>
                </c:pt>
                <c:pt idx="2588">
                  <c:v>1.9538254594935283E-2</c:v>
                </c:pt>
                <c:pt idx="2589">
                  <c:v>1.9539456141304121E-2</c:v>
                </c:pt>
                <c:pt idx="2590">
                  <c:v>1.9540673074520794E-2</c:v>
                </c:pt>
                <c:pt idx="2591">
                  <c:v>1.9541905394598515E-2</c:v>
                </c:pt>
                <c:pt idx="2592">
                  <c:v>1.9543153101551382E-2</c:v>
                </c:pt>
                <c:pt idx="2593">
                  <c:v>1.9544416195396128E-2</c:v>
                </c:pt>
                <c:pt idx="2594">
                  <c:v>1.9545694676143324E-2</c:v>
                </c:pt>
                <c:pt idx="2595">
                  <c:v>1.9546988543811476E-2</c:v>
                </c:pt>
                <c:pt idx="2596">
                  <c:v>1.9548297798413796E-2</c:v>
                </c:pt>
                <c:pt idx="2597">
                  <c:v>1.9549622439967017E-2</c:v>
                </c:pt>
                <c:pt idx="2598">
                  <c:v>1.9550962468482595E-2</c:v>
                </c:pt>
                <c:pt idx="2599">
                  <c:v>1.9552317883980791E-2</c:v>
                </c:pt>
                <c:pt idx="2600">
                  <c:v>1.9553688686475699E-2</c:v>
                </c:pt>
                <c:pt idx="2601">
                  <c:v>1.9555074875981418E-2</c:v>
                </c:pt>
                <c:pt idx="2602">
                  <c:v>1.9556476452515559E-2</c:v>
                </c:pt>
                <c:pt idx="2603">
                  <c:v>1.9557893416093989E-2</c:v>
                </c:pt>
                <c:pt idx="2604">
                  <c:v>1.9559325766734317E-2</c:v>
                </c:pt>
                <c:pt idx="2605">
                  <c:v>1.9560143922018325E-2</c:v>
                </c:pt>
                <c:pt idx="2606">
                  <c:v>1.9561605869590409E-2</c:v>
                </c:pt>
                <c:pt idx="2607">
                  <c:v>1.9563083203442657E-2</c:v>
                </c:pt>
                <c:pt idx="2608">
                  <c:v>1.9565209040232682E-2</c:v>
                </c:pt>
                <c:pt idx="2609">
                  <c:v>1.9566718326429186E-2</c:v>
                </c:pt>
                <c:pt idx="2610">
                  <c:v>1.9568242999787138E-2</c:v>
                </c:pt>
                <c:pt idx="2611">
                  <c:v>1.9569783060327684E-2</c:v>
                </c:pt>
                <c:pt idx="2612">
                  <c:v>1.9571338508064914E-2</c:v>
                </c:pt>
                <c:pt idx="2613">
                  <c:v>1.9572909343019092E-2</c:v>
                </c:pt>
                <c:pt idx="2614">
                  <c:v>1.9574495565206951E-2</c:v>
                </c:pt>
                <c:pt idx="2615">
                  <c:v>1.9576097174649643E-2</c:v>
                </c:pt>
                <c:pt idx="2616">
                  <c:v>1.9577714171363017E-2</c:v>
                </c:pt>
                <c:pt idx="2617">
                  <c:v>1.9579346555366459E-2</c:v>
                </c:pt>
                <c:pt idx="2618">
                  <c:v>1.957970456032717E-2</c:v>
                </c:pt>
                <c:pt idx="2619">
                  <c:v>1.9581365343008264E-2</c:v>
                </c:pt>
                <c:pt idx="2620">
                  <c:v>1.9583041511372124E-2</c:v>
                </c:pt>
                <c:pt idx="2621">
                  <c:v>1.9584975971994208E-2</c:v>
                </c:pt>
                <c:pt idx="2622">
                  <c:v>1.9586685109742857E-2</c:v>
                </c:pt>
                <c:pt idx="2623">
                  <c:v>1.9588409633232804E-2</c:v>
                </c:pt>
                <c:pt idx="2624">
                  <c:v>1.9590149542485665E-2</c:v>
                </c:pt>
                <c:pt idx="2625">
                  <c:v>1.9591904837521244E-2</c:v>
                </c:pt>
                <c:pt idx="2626">
                  <c:v>1.9593021143329305E-2</c:v>
                </c:pt>
                <c:pt idx="2627">
                  <c:v>1.9594806015410478E-2</c:v>
                </c:pt>
                <c:pt idx="2628">
                  <c:v>1.9596606272498023E-2</c:v>
                </c:pt>
                <c:pt idx="2629">
                  <c:v>1.9598421914614715E-2</c:v>
                </c:pt>
                <c:pt idx="2630">
                  <c:v>1.9602230830164703E-2</c:v>
                </c:pt>
                <c:pt idx="2631">
                  <c:v>1.9604080836523704E-2</c:v>
                </c:pt>
                <c:pt idx="2632">
                  <c:v>1.9605946230478455E-2</c:v>
                </c:pt>
                <c:pt idx="2633">
                  <c:v>1.9607827012050976E-2</c:v>
                </c:pt>
                <c:pt idx="2634">
                  <c:v>1.9609723181262417E-2</c:v>
                </c:pt>
                <c:pt idx="2635">
                  <c:v>1.9610969305033189E-2</c:v>
                </c:pt>
                <c:pt idx="2636">
                  <c:v>1.9612895047243086E-2</c:v>
                </c:pt>
                <c:pt idx="2637">
                  <c:v>1.9614836176320951E-2</c:v>
                </c:pt>
                <c:pt idx="2638">
                  <c:v>1.9616792692289945E-2</c:v>
                </c:pt>
                <c:pt idx="2639">
                  <c:v>1.9619434842673311E-2</c:v>
                </c:pt>
                <c:pt idx="2640">
                  <c:v>1.962142333818603E-2</c:v>
                </c:pt>
                <c:pt idx="2641">
                  <c:v>1.9623427221493593E-2</c:v>
                </c:pt>
                <c:pt idx="2642">
                  <c:v>1.9625446492620664E-2</c:v>
                </c:pt>
                <c:pt idx="2643">
                  <c:v>1.9627481151591908E-2</c:v>
                </c:pt>
                <c:pt idx="2644">
                  <c:v>1.9629531198428474E-2</c:v>
                </c:pt>
                <c:pt idx="2645">
                  <c:v>1.96315966331559E-2</c:v>
                </c:pt>
                <c:pt idx="2646">
                  <c:v>1.9633677455796219E-2</c:v>
                </c:pt>
                <c:pt idx="2647">
                  <c:v>1.9635773666375849E-2</c:v>
                </c:pt>
                <c:pt idx="2648">
                  <c:v>1.9637885264917703E-2</c:v>
                </c:pt>
                <c:pt idx="2649">
                  <c:v>1.9640012251446445E-2</c:v>
                </c:pt>
                <c:pt idx="2650">
                  <c:v>1.964215462598674E-2</c:v>
                </c:pt>
                <c:pt idx="2651">
                  <c:v>1.9644312388564136E-2</c:v>
                </c:pt>
                <c:pt idx="2652">
                  <c:v>1.9646485539201536E-2</c:v>
                </c:pt>
                <c:pt idx="2653">
                  <c:v>1.964867407792625E-2</c:v>
                </c:pt>
                <c:pt idx="2654">
                  <c:v>1.9650878004762062E-2</c:v>
                </c:pt>
                <c:pt idx="2655">
                  <c:v>1.9653097319736284E-2</c:v>
                </c:pt>
                <c:pt idx="2656">
                  <c:v>1.9655332022873583E-2</c:v>
                </c:pt>
                <c:pt idx="2657">
                  <c:v>1.965689003583199E-2</c:v>
                </c:pt>
                <c:pt idx="2658">
                  <c:v>1.9659154294559316E-2</c:v>
                </c:pt>
                <c:pt idx="2659">
                  <c:v>1.9661433940685424E-2</c:v>
                </c:pt>
                <c:pt idx="2660">
                  <c:v>1.9664424717570628E-2</c:v>
                </c:pt>
                <c:pt idx="2661">
                  <c:v>1.9666736361914433E-2</c:v>
                </c:pt>
                <c:pt idx="2662">
                  <c:v>1.9669063394579002E-2</c:v>
                </c:pt>
                <c:pt idx="2663">
                  <c:v>1.9671405815592524E-2</c:v>
                </c:pt>
                <c:pt idx="2664">
                  <c:v>1.9673763624978784E-2</c:v>
                </c:pt>
                <c:pt idx="2665">
                  <c:v>1.9676136822769495E-2</c:v>
                </c:pt>
                <c:pt idx="2666">
                  <c:v>1.9678525408989324E-2</c:v>
                </c:pt>
                <c:pt idx="2667">
                  <c:v>1.9680929383667341E-2</c:v>
                </c:pt>
                <c:pt idx="2668">
                  <c:v>1.9683348746829095E-2</c:v>
                </c:pt>
                <c:pt idx="2669">
                  <c:v>1.9685783498504538E-2</c:v>
                </c:pt>
                <c:pt idx="2670">
                  <c:v>1.9686817752037646E-2</c:v>
                </c:pt>
                <c:pt idx="2671">
                  <c:v>1.9689280817366206E-2</c:v>
                </c:pt>
                <c:pt idx="2672">
                  <c:v>1.969175926960133E-2</c:v>
                </c:pt>
                <c:pt idx="2673">
                  <c:v>1.9694610627583747E-2</c:v>
                </c:pt>
                <c:pt idx="2674">
                  <c:v>1.969712205185117E-2</c:v>
                </c:pt>
                <c:pt idx="2675">
                  <c:v>1.9699648863114313E-2</c:v>
                </c:pt>
                <c:pt idx="2676">
                  <c:v>1.9702191061397478E-2</c:v>
                </c:pt>
                <c:pt idx="2677">
                  <c:v>1.9704748646732193E-2</c:v>
                </c:pt>
                <c:pt idx="2678">
                  <c:v>1.9706603837173431E-2</c:v>
                </c:pt>
                <c:pt idx="2679">
                  <c:v>1.9709190958256961E-2</c:v>
                </c:pt>
                <c:pt idx="2680">
                  <c:v>1.9711793465629041E-2</c:v>
                </c:pt>
                <c:pt idx="2681">
                  <c:v>1.9714411359321539E-2</c:v>
                </c:pt>
                <c:pt idx="2682">
                  <c:v>1.9718490265408391E-2</c:v>
                </c:pt>
                <c:pt idx="2683">
                  <c:v>1.9723314664424754E-2</c:v>
                </c:pt>
                <c:pt idx="2684">
                  <c:v>1.9725984931993398E-2</c:v>
                </c:pt>
                <c:pt idx="2685">
                  <c:v>1.9728670590254217E-2</c:v>
                </c:pt>
                <c:pt idx="2686">
                  <c:v>1.9730735426720852E-2</c:v>
                </c:pt>
                <c:pt idx="2687">
                  <c:v>1.9733456922835364E-2</c:v>
                </c:pt>
                <c:pt idx="2688">
                  <c:v>1.9736193807199192E-2</c:v>
                </c:pt>
                <c:pt idx="2689">
                  <c:v>1.9738946079842622E-2</c:v>
                </c:pt>
                <c:pt idx="2690">
                  <c:v>1.9741713740799496E-2</c:v>
                </c:pt>
                <c:pt idx="2691">
                  <c:v>1.9745231743305048E-2</c:v>
                </c:pt>
                <c:pt idx="2692">
                  <c:v>1.9748031431238721E-2</c:v>
                </c:pt>
                <c:pt idx="2693">
                  <c:v>1.9750846508433995E-2</c:v>
                </c:pt>
                <c:pt idx="2694">
                  <c:v>1.9753676974923473E-2</c:v>
                </c:pt>
                <c:pt idx="2695">
                  <c:v>1.9756522830741502E-2</c:v>
                </c:pt>
                <c:pt idx="2696">
                  <c:v>1.9759384075920681E-2</c:v>
                </c:pt>
                <c:pt idx="2697">
                  <c:v>1.9762260710492727E-2</c:v>
                </c:pt>
                <c:pt idx="2698">
                  <c:v>1.9765152734491111E-2</c:v>
                </c:pt>
                <c:pt idx="2699">
                  <c:v>1.9768060147951072E-2</c:v>
                </c:pt>
                <c:pt idx="2700">
                  <c:v>1.9770982950904323E-2</c:v>
                </c:pt>
                <c:pt idx="2701">
                  <c:v>1.977392114338522E-2</c:v>
                </c:pt>
                <c:pt idx="2702">
                  <c:v>1.9776874725429005E-2</c:v>
                </c:pt>
                <c:pt idx="2703">
                  <c:v>1.9779843697069151E-2</c:v>
                </c:pt>
                <c:pt idx="2704">
                  <c:v>1.978282805833825E-2</c:v>
                </c:pt>
                <c:pt idx="2705">
                  <c:v>1.9785827809274185E-2</c:v>
                </c:pt>
                <c:pt idx="2706">
                  <c:v>1.9788842949909551E-2</c:v>
                </c:pt>
                <c:pt idx="2707">
                  <c:v>1.9791873480278704E-2</c:v>
                </c:pt>
                <c:pt idx="2708">
                  <c:v>1.9794163076401135E-2</c:v>
                </c:pt>
                <c:pt idx="2709">
                  <c:v>1.9797223121513934E-2</c:v>
                </c:pt>
                <c:pt idx="2710">
                  <c:v>1.9800298555606353E-2</c:v>
                </c:pt>
                <c:pt idx="2711">
                  <c:v>1.9803389378712247E-2</c:v>
                </c:pt>
                <c:pt idx="2712">
                  <c:v>1.9807256979382199E-2</c:v>
                </c:pt>
                <c:pt idx="2713">
                  <c:v>1.9810379848903752E-2</c:v>
                </c:pt>
                <c:pt idx="2714">
                  <c:v>1.9813518108409277E-2</c:v>
                </c:pt>
                <c:pt idx="2715">
                  <c:v>1.9816671757934893E-2</c:v>
                </c:pt>
                <c:pt idx="2716">
                  <c:v>1.9819840797517599E-2</c:v>
                </c:pt>
                <c:pt idx="2717">
                  <c:v>1.98230252271944E-2</c:v>
                </c:pt>
                <c:pt idx="2718">
                  <c:v>1.9826225047001406E-2</c:v>
                </c:pt>
                <c:pt idx="2719">
                  <c:v>1.9829440256975622E-2</c:v>
                </c:pt>
                <c:pt idx="2720">
                  <c:v>1.9832670857155805E-2</c:v>
                </c:pt>
                <c:pt idx="2721">
                  <c:v>1.9835144013480396E-2</c:v>
                </c:pt>
                <c:pt idx="2722">
                  <c:v>1.9838404118126662E-2</c:v>
                </c:pt>
                <c:pt idx="2723">
                  <c:v>1.9841679612223693E-2</c:v>
                </c:pt>
                <c:pt idx="2724">
                  <c:v>1.984497049581067E-2</c:v>
                </c:pt>
                <c:pt idx="2725">
                  <c:v>1.9848276768923229E-2</c:v>
                </c:pt>
                <c:pt idx="2726">
                  <c:v>1.9851598431601437E-2</c:v>
                </c:pt>
                <c:pt idx="2727">
                  <c:v>1.9854935483880034E-2</c:v>
                </c:pt>
                <c:pt idx="2728">
                  <c:v>1.9858287925799988E-2</c:v>
                </c:pt>
                <c:pt idx="2729">
                  <c:v>1.9861655757399593E-2</c:v>
                </c:pt>
                <c:pt idx="2730">
                  <c:v>1.9865038978717151E-2</c:v>
                </c:pt>
                <c:pt idx="2731">
                  <c:v>1.9867652107032958E-2</c:v>
                </c:pt>
                <c:pt idx="2732">
                  <c:v>1.9871064823299308E-2</c:v>
                </c:pt>
                <c:pt idx="2733">
                  <c:v>1.9874492928528994E-2</c:v>
                </c:pt>
                <c:pt idx="2734">
                  <c:v>1.9879515252438012E-2</c:v>
                </c:pt>
                <c:pt idx="2735">
                  <c:v>1.9882976710278045E-2</c:v>
                </c:pt>
                <c:pt idx="2736">
                  <c:v>1.9886453558941586E-2</c:v>
                </c:pt>
                <c:pt idx="2737">
                  <c:v>1.9889945798469155E-2</c:v>
                </c:pt>
                <c:pt idx="2738">
                  <c:v>1.9893453428904802E-2</c:v>
                </c:pt>
                <c:pt idx="2739">
                  <c:v>1.9896180514310462E-2</c:v>
                </c:pt>
                <c:pt idx="2740">
                  <c:v>1.9899717634964589E-2</c:v>
                </c:pt>
                <c:pt idx="2741">
                  <c:v>1.9903270145770396E-2</c:v>
                </c:pt>
                <c:pt idx="2742">
                  <c:v>1.9906838046771524E-2</c:v>
                </c:pt>
                <c:pt idx="2743">
                  <c:v>1.9911222446083742E-2</c:v>
                </c:pt>
                <c:pt idx="2744">
                  <c:v>1.9914822422809147E-2</c:v>
                </c:pt>
                <c:pt idx="2745">
                  <c:v>1.9918437790728053E-2</c:v>
                </c:pt>
                <c:pt idx="2746">
                  <c:v>1.9922068549882745E-2</c:v>
                </c:pt>
                <c:pt idx="2747">
                  <c:v>1.9925714700313745E-2</c:v>
                </c:pt>
                <c:pt idx="2748">
                  <c:v>1.9929376242064221E-2</c:v>
                </c:pt>
                <c:pt idx="2749">
                  <c:v>1.9933053175177337E-2</c:v>
                </c:pt>
                <c:pt idx="2750">
                  <c:v>1.9936745499696262E-2</c:v>
                </c:pt>
                <c:pt idx="2751">
                  <c:v>1.9940453215657992E-2</c:v>
                </c:pt>
                <c:pt idx="2752">
                  <c:v>1.9944176323112739E-2</c:v>
                </c:pt>
                <c:pt idx="2753">
                  <c:v>1.9947914822101034E-2</c:v>
                </c:pt>
                <c:pt idx="2754">
                  <c:v>1.9951668712666033E-2</c:v>
                </c:pt>
                <c:pt idx="2755">
                  <c:v>1.9955437994850028E-2</c:v>
                </c:pt>
                <c:pt idx="2756">
                  <c:v>1.9959222668697943E-2</c:v>
                </c:pt>
                <c:pt idx="2757">
                  <c:v>1.9963022734253828E-2</c:v>
                </c:pt>
                <c:pt idx="2758">
                  <c:v>1.9966838191559089E-2</c:v>
                </c:pt>
                <c:pt idx="2759">
                  <c:v>1.9970669040663049E-2</c:v>
                </c:pt>
                <c:pt idx="2760">
                  <c:v>1.9973692035424758E-2</c:v>
                </c:pt>
                <c:pt idx="2761">
                  <c:v>1.9977552358078625E-2</c:v>
                </c:pt>
                <c:pt idx="2762">
                  <c:v>1.9981428071779248E-2</c:v>
                </c:pt>
                <c:pt idx="2763">
                  <c:v>1.998531917656848E-2</c:v>
                </c:pt>
                <c:pt idx="2764">
                  <c:v>1.9990054164668963E-2</c:v>
                </c:pt>
                <c:pt idx="2765">
                  <c:v>1.9993977365482214E-2</c:v>
                </c:pt>
                <c:pt idx="2766">
                  <c:v>1.9997915958406023E-2</c:v>
                </c:pt>
                <c:pt idx="2767">
                  <c:v>2.0001869943486194E-2</c:v>
                </c:pt>
                <c:pt idx="2768">
                  <c:v>2.0005839320766779E-2</c:v>
                </c:pt>
                <c:pt idx="2769">
                  <c:v>2.0009824090293588E-2</c:v>
                </c:pt>
                <c:pt idx="2770">
                  <c:v>2.0013824252115949E-2</c:v>
                </c:pt>
                <c:pt idx="2771">
                  <c:v>2.001783980627703E-2</c:v>
                </c:pt>
                <c:pt idx="2772">
                  <c:v>2.0021870752824401E-2</c:v>
                </c:pt>
                <c:pt idx="2773">
                  <c:v>2.0024236553378101E-2</c:v>
                </c:pt>
                <c:pt idx="2774">
                  <c:v>2.0028295641560601E-2</c:v>
                </c:pt>
                <c:pt idx="2775">
                  <c:v>2.0032370120486753E-2</c:v>
                </c:pt>
                <c:pt idx="2776">
                  <c:v>2.003645999020609E-2</c:v>
                </c:pt>
                <c:pt idx="2777">
                  <c:v>2.0041152972952454E-2</c:v>
                </c:pt>
                <c:pt idx="2778">
                  <c:v>2.0045275823093286E-2</c:v>
                </c:pt>
                <c:pt idx="2779">
                  <c:v>2.0049414064171378E-2</c:v>
                </c:pt>
                <c:pt idx="2780">
                  <c:v>2.0053567696232667E-2</c:v>
                </c:pt>
                <c:pt idx="2781">
                  <c:v>2.0057736719325772E-2</c:v>
                </c:pt>
                <c:pt idx="2782">
                  <c:v>2.0061921133497525E-2</c:v>
                </c:pt>
                <c:pt idx="2783">
                  <c:v>2.0065267460107068E-2</c:v>
                </c:pt>
                <c:pt idx="2784">
                  <c:v>2.0069481326087962E-2</c:v>
                </c:pt>
                <c:pt idx="2785">
                  <c:v>2.0073710582392417E-2</c:v>
                </c:pt>
                <c:pt idx="2786">
                  <c:v>2.0080528123063445E-2</c:v>
                </c:pt>
                <c:pt idx="2787">
                  <c:v>2.0084792160124772E-2</c:v>
                </c:pt>
                <c:pt idx="2788">
                  <c:v>2.0089071590343212E-2</c:v>
                </c:pt>
                <c:pt idx="2789">
                  <c:v>2.0093366413775141E-2</c:v>
                </c:pt>
                <c:pt idx="2790">
                  <c:v>2.0097676630466372E-2</c:v>
                </c:pt>
                <c:pt idx="2791">
                  <c:v>2.0101137774351633E-2</c:v>
                </c:pt>
                <c:pt idx="2792">
                  <c:v>2.0105477439757758E-2</c:v>
                </c:pt>
                <c:pt idx="2793">
                  <c:v>2.0109832497673921E-2</c:v>
                </c:pt>
                <c:pt idx="2794">
                  <c:v>2.0114202948149997E-2</c:v>
                </c:pt>
                <c:pt idx="2795">
                  <c:v>2.0119458614593282E-2</c:v>
                </c:pt>
                <c:pt idx="2796">
                  <c:v>2.0123861191903604E-2</c:v>
                </c:pt>
                <c:pt idx="2797">
                  <c:v>2.0128279162827365E-2</c:v>
                </c:pt>
                <c:pt idx="2798">
                  <c:v>2.0132712527418297E-2</c:v>
                </c:pt>
                <c:pt idx="2799">
                  <c:v>2.0137161285723976E-2</c:v>
                </c:pt>
                <c:pt idx="2800">
                  <c:v>2.0141625437797257E-2</c:v>
                </c:pt>
                <c:pt idx="2801">
                  <c:v>2.0146104983689232E-2</c:v>
                </c:pt>
                <c:pt idx="2802">
                  <c:v>2.0150599923454523E-2</c:v>
                </c:pt>
                <c:pt idx="2803">
                  <c:v>2.0155110257142457E-2</c:v>
                </c:pt>
                <c:pt idx="2804">
                  <c:v>2.0159635984805014E-2</c:v>
                </c:pt>
                <c:pt idx="2805">
                  <c:v>2.0164177106496813E-2</c:v>
                </c:pt>
                <c:pt idx="2806">
                  <c:v>2.0168733622268065E-2</c:v>
                </c:pt>
                <c:pt idx="2807">
                  <c:v>2.0173305532173384E-2</c:v>
                </c:pt>
                <c:pt idx="2808">
                  <c:v>2.0177892836263873E-2</c:v>
                </c:pt>
                <c:pt idx="2809">
                  <c:v>2.0182495534595904E-2</c:v>
                </c:pt>
                <c:pt idx="2810">
                  <c:v>2.0187113627219699E-2</c:v>
                </c:pt>
                <c:pt idx="2811">
                  <c:v>2.0191747114189869E-2</c:v>
                </c:pt>
                <c:pt idx="2812">
                  <c:v>2.0195503242375141E-2</c:v>
                </c:pt>
                <c:pt idx="2813">
                  <c:v>2.0200166161200864E-2</c:v>
                </c:pt>
                <c:pt idx="2814">
                  <c:v>2.0204844473619619E-2</c:v>
                </c:pt>
                <c:pt idx="2815">
                  <c:v>2.0209538179689294E-2</c:v>
                </c:pt>
                <c:pt idx="2816">
                  <c:v>2.0214247279458874E-2</c:v>
                </c:pt>
                <c:pt idx="2817">
                  <c:v>2.0219871320294094E-2</c:v>
                </c:pt>
                <c:pt idx="2818">
                  <c:v>2.0224612569199715E-2</c:v>
                </c:pt>
                <c:pt idx="2819">
                  <c:v>2.0229369212885134E-2</c:v>
                </c:pt>
                <c:pt idx="2820">
                  <c:v>2.0234141251407611E-2</c:v>
                </c:pt>
                <c:pt idx="2821">
                  <c:v>2.0238928684819125E-2</c:v>
                </c:pt>
                <c:pt idx="2822">
                  <c:v>2.0243731513176051E-2</c:v>
                </c:pt>
                <c:pt idx="2823">
                  <c:v>2.0248549736535656E-2</c:v>
                </c:pt>
                <c:pt idx="2824">
                  <c:v>2.0253383354952557E-2</c:v>
                </c:pt>
                <c:pt idx="2825">
                  <c:v>2.02564116014688E-2</c:v>
                </c:pt>
                <c:pt idx="2826">
                  <c:v>2.0261273272483383E-2</c:v>
                </c:pt>
                <c:pt idx="2827">
                  <c:v>2.0266150336880125E-2</c:v>
                </c:pt>
                <c:pt idx="2828">
                  <c:v>2.0271042794717562E-2</c:v>
                </c:pt>
                <c:pt idx="2829">
                  <c:v>2.0275950646047026E-2</c:v>
                </c:pt>
                <c:pt idx="2830">
                  <c:v>2.0280873890927944E-2</c:v>
                </c:pt>
                <c:pt idx="2831">
                  <c:v>2.0285812529416157E-2</c:v>
                </c:pt>
                <c:pt idx="2832">
                  <c:v>2.0290766561562985E-2</c:v>
                </c:pt>
                <c:pt idx="2833">
                  <c:v>2.029573598743057E-2</c:v>
                </c:pt>
                <c:pt idx="2834">
                  <c:v>2.030072080707114E-2</c:v>
                </c:pt>
                <c:pt idx="2835">
                  <c:v>2.0304797155399807E-2</c:v>
                </c:pt>
                <c:pt idx="2836">
                  <c:v>2.0309811384895977E-2</c:v>
                </c:pt>
                <c:pt idx="2837">
                  <c:v>2.0314841007412092E-2</c:v>
                </c:pt>
                <c:pt idx="2838">
                  <c:v>2.032267052550293E-2</c:v>
                </c:pt>
                <c:pt idx="2839">
                  <c:v>2.0327735076600344E-2</c:v>
                </c:pt>
                <c:pt idx="2840">
                  <c:v>2.0332815023670348E-2</c:v>
                </c:pt>
                <c:pt idx="2841">
                  <c:v>2.0337910366775482E-2</c:v>
                </c:pt>
                <c:pt idx="2842">
                  <c:v>2.0343021105971255E-2</c:v>
                </c:pt>
                <c:pt idx="2843">
                  <c:v>2.0347211993807939E-2</c:v>
                </c:pt>
                <c:pt idx="2844">
                  <c:v>2.0352352139772507E-2</c:v>
                </c:pt>
                <c:pt idx="2845">
                  <c:v>2.0357507681073937E-2</c:v>
                </c:pt>
                <c:pt idx="2846">
                  <c:v>2.036267861777101E-2</c:v>
                </c:pt>
                <c:pt idx="2847">
                  <c:v>2.0368805745415948E-2</c:v>
                </c:pt>
                <c:pt idx="2848">
                  <c:v>2.0374008862416144E-2</c:v>
                </c:pt>
                <c:pt idx="2849">
                  <c:v>2.0379227375924545E-2</c:v>
                </c:pt>
                <c:pt idx="2850">
                  <c:v>2.0384461286005448E-2</c:v>
                </c:pt>
                <c:pt idx="2851">
                  <c:v>2.0389710592717884E-2</c:v>
                </c:pt>
                <c:pt idx="2852">
                  <c:v>2.039497529612087E-2</c:v>
                </c:pt>
                <c:pt idx="2853">
                  <c:v>2.0400255396276077E-2</c:v>
                </c:pt>
                <c:pt idx="2854">
                  <c:v>2.0405550893246929E-2</c:v>
                </c:pt>
                <c:pt idx="2855">
                  <c:v>2.0410861787093334E-2</c:v>
                </c:pt>
                <c:pt idx="2856">
                  <c:v>2.0416188077877831E-2</c:v>
                </c:pt>
                <c:pt idx="2857">
                  <c:v>2.042152976565945E-2</c:v>
                </c:pt>
                <c:pt idx="2858">
                  <c:v>2.0426886850501615E-2</c:v>
                </c:pt>
                <c:pt idx="2859">
                  <c:v>2.0432259332465993E-2</c:v>
                </c:pt>
                <c:pt idx="2860">
                  <c:v>2.0437647211617772E-2</c:v>
                </c:pt>
                <c:pt idx="2861">
                  <c:v>2.0443050488014217E-2</c:v>
                </c:pt>
                <c:pt idx="2862">
                  <c:v>2.044846916172139E-2</c:v>
                </c:pt>
                <c:pt idx="2863">
                  <c:v>2.0453903232800965E-2</c:v>
                </c:pt>
                <c:pt idx="2864">
                  <c:v>2.0459352701314604E-2</c:v>
                </c:pt>
                <c:pt idx="2865">
                  <c:v>2.0463851620199636E-2</c:v>
                </c:pt>
                <c:pt idx="2866">
                  <c:v>2.0469330477500863E-2</c:v>
                </c:pt>
                <c:pt idx="2867">
                  <c:v>2.0474824731479331E-2</c:v>
                </c:pt>
                <c:pt idx="2868">
                  <c:v>2.0480334382197388E-2</c:v>
                </c:pt>
                <c:pt idx="2869">
                  <c:v>2.0486831007634872E-2</c:v>
                </c:pt>
                <c:pt idx="2870">
                  <c:v>2.0492372862093686E-2</c:v>
                </c:pt>
                <c:pt idx="2871">
                  <c:v>2.0497930114432319E-2</c:v>
                </c:pt>
                <c:pt idx="2872">
                  <c:v>2.0503502764716838E-2</c:v>
                </c:pt>
                <c:pt idx="2873">
                  <c:v>2.0509090813010677E-2</c:v>
                </c:pt>
                <c:pt idx="2874">
                  <c:v>2.0514694259380784E-2</c:v>
                </c:pt>
                <c:pt idx="2875">
                  <c:v>2.0520313103887942E-2</c:v>
                </c:pt>
                <c:pt idx="2876">
                  <c:v>2.052594734660175E-2</c:v>
                </c:pt>
                <c:pt idx="2877">
                  <c:v>2.0530614102453184E-2</c:v>
                </c:pt>
                <c:pt idx="2878">
                  <c:v>2.0535293593300554E-2</c:v>
                </c:pt>
                <c:pt idx="2879">
                  <c:v>2.0540971193868551E-2</c:v>
                </c:pt>
                <c:pt idx="2880">
                  <c:v>2.0546664190990323E-2</c:v>
                </c:pt>
                <c:pt idx="2881">
                  <c:v>2.0552372584726197E-2</c:v>
                </c:pt>
                <c:pt idx="2882">
                  <c:v>2.0558096375144622E-2</c:v>
                </c:pt>
                <c:pt idx="2883">
                  <c:v>2.0563835562307727E-2</c:v>
                </c:pt>
                <c:pt idx="2884">
                  <c:v>2.0569590146284851E-2</c:v>
                </c:pt>
                <c:pt idx="2885">
                  <c:v>2.0575360127135432E-2</c:v>
                </c:pt>
                <c:pt idx="2886">
                  <c:v>2.0580150172603395E-2</c:v>
                </c:pt>
                <c:pt idx="2887">
                  <c:v>2.0586946279729814E-2</c:v>
                </c:pt>
                <c:pt idx="2888">
                  <c:v>2.0591764266277124E-2</c:v>
                </c:pt>
                <c:pt idx="2889">
                  <c:v>2.0597594407342761E-2</c:v>
                </c:pt>
                <c:pt idx="2890">
                  <c:v>2.0606443592899457E-2</c:v>
                </c:pt>
                <c:pt idx="2891">
                  <c:v>2.0612308816608815E-2</c:v>
                </c:pt>
                <c:pt idx="2892">
                  <c:v>2.061818943958723E-2</c:v>
                </c:pt>
                <c:pt idx="2893">
                  <c:v>2.0624085461900771E-2</c:v>
                </c:pt>
                <c:pt idx="2894">
                  <c:v>2.0629996883622562E-2</c:v>
                </c:pt>
                <c:pt idx="2895">
                  <c:v>2.0634915154217948E-2</c:v>
                </c:pt>
                <c:pt idx="2896">
                  <c:v>2.0640855939929214E-2</c:v>
                </c:pt>
                <c:pt idx="2897">
                  <c:v>2.06468121242851E-2</c:v>
                </c:pt>
                <c:pt idx="2898">
                  <c:v>2.0652783707350617E-2</c:v>
                </c:pt>
                <c:pt idx="2899">
                  <c:v>2.065978498572316E-2</c:v>
                </c:pt>
                <c:pt idx="2900">
                  <c:v>2.0665788805323305E-2</c:v>
                </c:pt>
                <c:pt idx="2901">
                  <c:v>2.0671808024813571E-2</c:v>
                </c:pt>
                <c:pt idx="2902">
                  <c:v>2.0677842644262669E-2</c:v>
                </c:pt>
                <c:pt idx="2903">
                  <c:v>2.0683892663741956E-2</c:v>
                </c:pt>
                <c:pt idx="2904">
                  <c:v>2.0689958083317504E-2</c:v>
                </c:pt>
                <c:pt idx="2905">
                  <c:v>2.0696038903061542E-2</c:v>
                </c:pt>
                <c:pt idx="2906">
                  <c:v>2.0702135123047197E-2</c:v>
                </c:pt>
                <c:pt idx="2907">
                  <c:v>2.0708246743341416E-2</c:v>
                </c:pt>
                <c:pt idx="2908">
                  <c:v>2.0714373764015557E-2</c:v>
                </c:pt>
                <c:pt idx="2909">
                  <c:v>2.0720516185142732E-2</c:v>
                </c:pt>
                <c:pt idx="2910">
                  <c:v>2.0726674006792543E-2</c:v>
                </c:pt>
                <c:pt idx="2911">
                  <c:v>2.0732847229035463E-2</c:v>
                </c:pt>
                <c:pt idx="2912">
                  <c:v>2.0739035851943723E-2</c:v>
                </c:pt>
                <c:pt idx="2913">
                  <c:v>2.0745239875591331E-2</c:v>
                </c:pt>
                <c:pt idx="2914">
                  <c:v>2.0751459300046991E-2</c:v>
                </c:pt>
                <c:pt idx="2915">
                  <c:v>2.0757694125382066E-2</c:v>
                </c:pt>
                <c:pt idx="2916">
                  <c:v>2.0763944351672312E-2</c:v>
                </c:pt>
                <c:pt idx="2917">
                  <c:v>2.0769169632550502E-2</c:v>
                </c:pt>
                <c:pt idx="2918">
                  <c:v>2.0775449204418393E-2</c:v>
                </c:pt>
                <c:pt idx="2919">
                  <c:v>2.0781744176469004E-2</c:v>
                </c:pt>
                <c:pt idx="2920">
                  <c:v>2.0789099267812153E-2</c:v>
                </c:pt>
                <c:pt idx="2921">
                  <c:v>2.0795426499957415E-2</c:v>
                </c:pt>
                <c:pt idx="2922">
                  <c:v>2.0801769133492149E-2</c:v>
                </c:pt>
                <c:pt idx="2923">
                  <c:v>2.0808127168492122E-2</c:v>
                </c:pt>
                <c:pt idx="2924">
                  <c:v>2.0814500605027805E-2</c:v>
                </c:pt>
                <c:pt idx="2925">
                  <c:v>2.0820889443175842E-2</c:v>
                </c:pt>
                <c:pt idx="2926">
                  <c:v>2.0827293683007585E-2</c:v>
                </c:pt>
                <c:pt idx="2927">
                  <c:v>2.0833713324598799E-2</c:v>
                </c:pt>
                <c:pt idx="2928">
                  <c:v>2.0840148368024364E-2</c:v>
                </c:pt>
                <c:pt idx="2929">
                  <c:v>2.0846598813356512E-2</c:v>
                </c:pt>
                <c:pt idx="2930">
                  <c:v>2.0852005301901403E-2</c:v>
                </c:pt>
                <c:pt idx="2931">
                  <c:v>2.0858485081831208E-2</c:v>
                </c:pt>
                <c:pt idx="2932">
                  <c:v>2.0864980262895801E-2</c:v>
                </c:pt>
                <c:pt idx="2933">
                  <c:v>2.0872422185597907E-2</c:v>
                </c:pt>
                <c:pt idx="2934">
                  <c:v>2.0878950369343049E-2</c:v>
                </c:pt>
                <c:pt idx="2935">
                  <c:v>2.0885493954459884E-2</c:v>
                </c:pt>
                <c:pt idx="2936">
                  <c:v>2.0892052941019663E-2</c:v>
                </c:pt>
                <c:pt idx="2937">
                  <c:v>2.0898627329099865E-2</c:v>
                </c:pt>
                <c:pt idx="2938">
                  <c:v>2.090414594709341E-2</c:v>
                </c:pt>
                <c:pt idx="2939">
                  <c:v>2.0910749661007751E-2</c:v>
                </c:pt>
                <c:pt idx="2940">
                  <c:v>2.0917368775662356E-2</c:v>
                </c:pt>
                <c:pt idx="2941">
                  <c:v>2.0924003291133766E-2</c:v>
                </c:pt>
                <c:pt idx="2942">
                  <c:v>2.0930653207497627E-2</c:v>
                </c:pt>
                <c:pt idx="2943">
                  <c:v>2.0939475845056062E-2</c:v>
                </c:pt>
                <c:pt idx="2944">
                  <c:v>2.0946159528518277E-2</c:v>
                </c:pt>
                <c:pt idx="2945">
                  <c:v>2.0952858615113343E-2</c:v>
                </c:pt>
                <c:pt idx="2946">
                  <c:v>2.0959573104921424E-2</c:v>
                </c:pt>
                <c:pt idx="2947">
                  <c:v>2.0965218310107701E-2</c:v>
                </c:pt>
                <c:pt idx="2948">
                  <c:v>2.0971962119908059E-2</c:v>
                </c:pt>
                <c:pt idx="2949">
                  <c:v>2.0978721332142621E-2</c:v>
                </c:pt>
                <c:pt idx="2950">
                  <c:v>2.0985495946889754E-2</c:v>
                </c:pt>
                <c:pt idx="2951">
                  <c:v>2.0993376604895041E-2</c:v>
                </c:pt>
                <c:pt idx="2952">
                  <c:v>2.1000183515623293E-2</c:v>
                </c:pt>
                <c:pt idx="2953">
                  <c:v>2.1007005830112502E-2</c:v>
                </c:pt>
                <c:pt idx="2954">
                  <c:v>2.1013843548442837E-2</c:v>
                </c:pt>
                <c:pt idx="2955">
                  <c:v>2.1020696670693582E-2</c:v>
                </c:pt>
                <c:pt idx="2956">
                  <c:v>2.1027565196941381E-2</c:v>
                </c:pt>
                <c:pt idx="2957">
                  <c:v>2.1034449127267277E-2</c:v>
                </c:pt>
                <c:pt idx="2958">
                  <c:v>2.1041348461752315E-2</c:v>
                </c:pt>
                <c:pt idx="2959">
                  <c:v>2.1048263200476661E-2</c:v>
                </c:pt>
                <c:pt idx="2960">
                  <c:v>2.1055193343517842E-2</c:v>
                </c:pt>
                <c:pt idx="2961">
                  <c:v>2.1062138890957781E-2</c:v>
                </c:pt>
                <c:pt idx="2962">
                  <c:v>2.1069099842877526E-2</c:v>
                </c:pt>
                <c:pt idx="2963">
                  <c:v>2.1076076199354594E-2</c:v>
                </c:pt>
                <c:pt idx="2964">
                  <c:v>2.1083067960472684E-2</c:v>
                </c:pt>
                <c:pt idx="2965">
                  <c:v>2.1090075126311954E-2</c:v>
                </c:pt>
                <c:pt idx="2966">
                  <c:v>2.1097097696955214E-2</c:v>
                </c:pt>
                <c:pt idx="2967">
                  <c:v>2.1104135672479991E-2</c:v>
                </c:pt>
                <c:pt idx="2968">
                  <c:v>2.1111189052971727E-2</c:v>
                </c:pt>
                <c:pt idx="2969">
                  <c:v>2.1117140208632233E-2</c:v>
                </c:pt>
                <c:pt idx="2970">
                  <c:v>2.1124222890148262E-2</c:v>
                </c:pt>
                <c:pt idx="2971">
                  <c:v>2.1131320975844994E-2</c:v>
                </c:pt>
                <c:pt idx="2972">
                  <c:v>2.1142924231834628E-2</c:v>
                </c:pt>
                <c:pt idx="2973">
                  <c:v>2.1146687032770617E-2</c:v>
                </c:pt>
                <c:pt idx="2974">
                  <c:v>2.1153832844774036E-2</c:v>
                </c:pt>
                <c:pt idx="2975">
                  <c:v>2.1160994062317914E-2</c:v>
                </c:pt>
                <c:pt idx="2976">
                  <c:v>2.1168170685485932E-2</c:v>
                </c:pt>
                <c:pt idx="2977">
                  <c:v>2.1175362714360903E-2</c:v>
                </c:pt>
                <c:pt idx="2978">
                  <c:v>2.1182570149026515E-2</c:v>
                </c:pt>
                <c:pt idx="2979">
                  <c:v>2.1189792989565578E-2</c:v>
                </c:pt>
                <c:pt idx="2980">
                  <c:v>2.1197031236062657E-2</c:v>
                </c:pt>
                <c:pt idx="2981">
                  <c:v>2.1204284888597921E-2</c:v>
                </c:pt>
                <c:pt idx="2982">
                  <c:v>2.1209279477182898E-2</c:v>
                </c:pt>
                <c:pt idx="2983">
                  <c:v>2.1216560896952674E-2</c:v>
                </c:pt>
                <c:pt idx="2984">
                  <c:v>2.1223857720929693E-2</c:v>
                </c:pt>
                <c:pt idx="2985">
                  <c:v>2.1237640636618656E-2</c:v>
                </c:pt>
                <c:pt idx="2986">
                  <c:v>2.1243835825624689E-2</c:v>
                </c:pt>
                <c:pt idx="2987">
                  <c:v>2.125118919253987E-2</c:v>
                </c:pt>
                <c:pt idx="2988">
                  <c:v>2.1258557965089242E-2</c:v>
                </c:pt>
                <c:pt idx="2989">
                  <c:v>2.1265942143354741E-2</c:v>
                </c:pt>
                <c:pt idx="2990">
                  <c:v>2.1274492142117327E-2</c:v>
                </c:pt>
                <c:pt idx="2991">
                  <c:v>2.1280756717377908E-2</c:v>
                </c:pt>
                <c:pt idx="2992">
                  <c:v>2.1288187113303901E-2</c:v>
                </c:pt>
                <c:pt idx="2993">
                  <c:v>2.1296787927993013E-2</c:v>
                </c:pt>
                <c:pt idx="2994">
                  <c:v>2.1304250670895197E-2</c:v>
                </c:pt>
                <c:pt idx="2995">
                  <c:v>2.1311728821080327E-2</c:v>
                </c:pt>
                <c:pt idx="2996">
                  <c:v>2.1319222378635618E-2</c:v>
                </c:pt>
                <c:pt idx="2997">
                  <c:v>2.1326731343645645E-2</c:v>
                </c:pt>
                <c:pt idx="2998">
                  <c:v>2.1334168827063193E-2</c:v>
                </c:pt>
                <c:pt idx="2999">
                  <c:v>2.1341707470541083E-2</c:v>
                </c:pt>
                <c:pt idx="3000">
                  <c:v>2.1349257564406744E-2</c:v>
                </c:pt>
                <c:pt idx="3001">
                  <c:v>2.1356816800892263E-2</c:v>
                </c:pt>
                <c:pt idx="3002">
                  <c:v>2.1364382872211034E-2</c:v>
                </c:pt>
                <c:pt idx="3003">
                  <c:v>2.1373119416533391E-2</c:v>
                </c:pt>
                <c:pt idx="3004">
                  <c:v>2.1380692212487711E-2</c:v>
                </c:pt>
                <c:pt idx="3005">
                  <c:v>2.1388264762279816E-2</c:v>
                </c:pt>
                <c:pt idx="3006">
                  <c:v>2.1395834783005108E-2</c:v>
                </c:pt>
                <c:pt idx="3007">
                  <c:v>2.1403399991743139E-2</c:v>
                </c:pt>
                <c:pt idx="3008">
                  <c:v>2.1410958105556731E-2</c:v>
                </c:pt>
                <c:pt idx="3009">
                  <c:v>2.1418506841489313E-2</c:v>
                </c:pt>
                <c:pt idx="3010">
                  <c:v>2.1426043916569347E-2</c:v>
                </c:pt>
                <c:pt idx="3011">
                  <c:v>2.1433567186466405E-2</c:v>
                </c:pt>
                <c:pt idx="3012">
                  <c:v>2.1441075869052164E-2</c:v>
                </c:pt>
                <c:pt idx="3013">
                  <c:v>2.144856995536925E-2</c:v>
                </c:pt>
                <c:pt idx="3014">
                  <c:v>2.1456049445335735E-2</c:v>
                </c:pt>
                <c:pt idx="3015">
                  <c:v>2.1463514338869689E-2</c:v>
                </c:pt>
                <c:pt idx="3016">
                  <c:v>2.1470964635885666E-2</c:v>
                </c:pt>
                <c:pt idx="3017">
                  <c:v>2.1478400336305256E-2</c:v>
                </c:pt>
                <c:pt idx="3018">
                  <c:v>2.1485821440046536E-2</c:v>
                </c:pt>
                <c:pt idx="3019">
                  <c:v>2.1493227947027582E-2</c:v>
                </c:pt>
                <c:pt idx="3020">
                  <c:v>2.1499462549653025E-2</c:v>
                </c:pt>
                <c:pt idx="3021">
                  <c:v>2.1506840472006874E-2</c:v>
                </c:pt>
                <c:pt idx="3022">
                  <c:v>2.151420379807429E-2</c:v>
                </c:pt>
                <c:pt idx="3023">
                  <c:v>2.1521552527771545E-2</c:v>
                </c:pt>
                <c:pt idx="3024">
                  <c:v>2.1528886661021158E-2</c:v>
                </c:pt>
                <c:pt idx="3025">
                  <c:v>2.1537360452398808E-2</c:v>
                </c:pt>
                <c:pt idx="3026">
                  <c:v>2.1544664779788891E-2</c:v>
                </c:pt>
                <c:pt idx="3027">
                  <c:v>2.1551954509769489E-2</c:v>
                </c:pt>
                <c:pt idx="3028">
                  <c:v>2.1559229642265712E-2</c:v>
                </c:pt>
                <c:pt idx="3029">
                  <c:v>2.1566490177193001E-2</c:v>
                </c:pt>
                <c:pt idx="3030">
                  <c:v>2.1573736114474707E-2</c:v>
                </c:pt>
                <c:pt idx="3031">
                  <c:v>2.158096745403067E-2</c:v>
                </c:pt>
                <c:pt idx="3032">
                  <c:v>2.1588184195780721E-2</c:v>
                </c:pt>
                <c:pt idx="3033">
                  <c:v>2.159308766049543E-2</c:v>
                </c:pt>
                <c:pt idx="3034">
                  <c:v>2.1600276443334263E-2</c:v>
                </c:pt>
                <c:pt idx="3035">
                  <c:v>2.1607450629582137E-2</c:v>
                </c:pt>
                <c:pt idx="3036">
                  <c:v>2.1614610219164308E-2</c:v>
                </c:pt>
                <c:pt idx="3037">
                  <c:v>2.1621755212003331E-2</c:v>
                </c:pt>
                <c:pt idx="3038">
                  <c:v>2.1628885608019063E-2</c:v>
                </c:pt>
                <c:pt idx="3039">
                  <c:v>2.1637147032146548E-2</c:v>
                </c:pt>
                <c:pt idx="3040">
                  <c:v>2.1643102609288874E-2</c:v>
                </c:pt>
                <c:pt idx="3041">
                  <c:v>2.1650189214385367E-2</c:v>
                </c:pt>
                <c:pt idx="3042">
                  <c:v>2.1658404976761459E-2</c:v>
                </c:pt>
                <c:pt idx="3043">
                  <c:v>2.1664318633124211E-2</c:v>
                </c:pt>
                <c:pt idx="3044">
                  <c:v>2.1671361446614378E-2</c:v>
                </c:pt>
                <c:pt idx="3045">
                  <c:v>2.1678389662751745E-2</c:v>
                </c:pt>
                <c:pt idx="3046">
                  <c:v>2.168768576658835E-2</c:v>
                </c:pt>
                <c:pt idx="3047">
                  <c:v>2.1694683531828986E-2</c:v>
                </c:pt>
                <c:pt idx="3048">
                  <c:v>2.1701666698017187E-2</c:v>
                </c:pt>
                <c:pt idx="3049">
                  <c:v>2.1708635265072784E-2</c:v>
                </c:pt>
                <c:pt idx="3050">
                  <c:v>2.171558923292178E-2</c:v>
                </c:pt>
                <c:pt idx="3051">
                  <c:v>2.1721390513849137E-2</c:v>
                </c:pt>
                <c:pt idx="3052">
                  <c:v>2.1728315914768852E-2</c:v>
                </c:pt>
                <c:pt idx="3053">
                  <c:v>2.1735226716993902E-2</c:v>
                </c:pt>
                <c:pt idx="3054">
                  <c:v>2.1742122920448574E-2</c:v>
                </c:pt>
                <c:pt idx="3055">
                  <c:v>2.1750140081372049E-2</c:v>
                </c:pt>
                <c:pt idx="3056">
                  <c:v>2.1757006452373721E-2</c:v>
                </c:pt>
                <c:pt idx="3057">
                  <c:v>2.1763858223634941E-2</c:v>
                </c:pt>
                <c:pt idx="3058">
                  <c:v>2.177069539508171E-2</c:v>
                </c:pt>
                <c:pt idx="3059">
                  <c:v>2.1777517966639154E-2</c:v>
                </c:pt>
                <c:pt idx="3060">
                  <c:v>2.1784325938230625E-2</c:v>
                </c:pt>
                <c:pt idx="3061">
                  <c:v>2.1791119309783891E-2</c:v>
                </c:pt>
                <c:pt idx="3062">
                  <c:v>2.1797898081220544E-2</c:v>
                </c:pt>
                <c:pt idx="3063">
                  <c:v>2.1804662252471872E-2</c:v>
                </c:pt>
                <c:pt idx="3064">
                  <c:v>2.1811411823458592E-2</c:v>
                </c:pt>
                <c:pt idx="3065">
                  <c:v>2.1818146794107585E-2</c:v>
                </c:pt>
                <c:pt idx="3066">
                  <c:v>2.1824867164346617E-2</c:v>
                </c:pt>
                <c:pt idx="3067">
                  <c:v>2.1831572934099926E-2</c:v>
                </c:pt>
                <c:pt idx="3068">
                  <c:v>2.183826410329439E-2</c:v>
                </c:pt>
                <c:pt idx="3069">
                  <c:v>2.1844940671857778E-2</c:v>
                </c:pt>
                <c:pt idx="3070">
                  <c:v>2.1851602639715209E-2</c:v>
                </c:pt>
                <c:pt idx="3071">
                  <c:v>2.1858250006793561E-2</c:v>
                </c:pt>
                <c:pt idx="3072">
                  <c:v>2.1863758108285648E-2</c:v>
                </c:pt>
                <c:pt idx="3073">
                  <c:v>2.187037692105194E-2</c:v>
                </c:pt>
                <c:pt idx="3074">
                  <c:v>2.1876981133579231E-2</c:v>
                </c:pt>
                <c:pt idx="3075">
                  <c:v>2.1883570745794487E-2</c:v>
                </c:pt>
                <c:pt idx="3076">
                  <c:v>2.1891267827956796E-2</c:v>
                </c:pt>
                <c:pt idx="3077">
                  <c:v>2.1897827588836672E-2</c:v>
                </c:pt>
                <c:pt idx="3078">
                  <c:v>2.1904372748428286E-2</c:v>
                </c:pt>
                <c:pt idx="3079">
                  <c:v>2.191090330666293E-2</c:v>
                </c:pt>
                <c:pt idx="3080">
                  <c:v>2.1917419263468366E-2</c:v>
                </c:pt>
                <c:pt idx="3081">
                  <c:v>2.1923920618770597E-2</c:v>
                </c:pt>
                <c:pt idx="3082">
                  <c:v>2.1930407372499142E-2</c:v>
                </c:pt>
                <c:pt idx="3083">
                  <c:v>2.1936879524583532E-2</c:v>
                </c:pt>
                <c:pt idx="3084">
                  <c:v>2.194333707495329E-2</c:v>
                </c:pt>
                <c:pt idx="3085">
                  <c:v>2.194754762875336E-2</c:v>
                </c:pt>
                <c:pt idx="3086">
                  <c:v>2.1953977290160478E-2</c:v>
                </c:pt>
                <c:pt idx="3087">
                  <c:v>2.1960392351178269E-2</c:v>
                </c:pt>
                <c:pt idx="3088">
                  <c:v>2.1966792811736489E-2</c:v>
                </c:pt>
                <c:pt idx="3089">
                  <c:v>2.1974089745599657E-2</c:v>
                </c:pt>
                <c:pt idx="3090">
                  <c:v>2.1980458919227237E-2</c:v>
                </c:pt>
                <c:pt idx="3091">
                  <c:v>2.1986813492178226E-2</c:v>
                </c:pt>
                <c:pt idx="3092">
                  <c:v>2.199315346438508E-2</c:v>
                </c:pt>
                <c:pt idx="3093">
                  <c:v>2.1999478835781166E-2</c:v>
                </c:pt>
                <c:pt idx="3094">
                  <c:v>2.2005789606297142E-2</c:v>
                </c:pt>
                <c:pt idx="3095">
                  <c:v>2.2010976253011513E-2</c:v>
                </c:pt>
                <c:pt idx="3096">
                  <c:v>2.20172584866037E-2</c:v>
                </c:pt>
                <c:pt idx="3097">
                  <c:v>2.2023526119889617E-2</c:v>
                </c:pt>
                <c:pt idx="3098">
                  <c:v>2.2033101671213595E-2</c:v>
                </c:pt>
                <c:pt idx="3099">
                  <c:v>2.2039338101313481E-2</c:v>
                </c:pt>
                <c:pt idx="3100">
                  <c:v>2.2045559928571132E-2</c:v>
                </c:pt>
                <c:pt idx="3101">
                  <c:v>2.2051767152921363E-2</c:v>
                </c:pt>
                <c:pt idx="3102">
                  <c:v>2.2057959774291938E-2</c:v>
                </c:pt>
                <c:pt idx="3103">
                  <c:v>2.2063033651272761E-2</c:v>
                </c:pt>
                <c:pt idx="3104">
                  <c:v>2.2069197737927881E-2</c:v>
                </c:pt>
                <c:pt idx="3105">
                  <c:v>2.2075347222186029E-2</c:v>
                </c:pt>
                <c:pt idx="3106">
                  <c:v>2.2081482103977739E-2</c:v>
                </c:pt>
                <c:pt idx="3107">
                  <c:v>2.2088703834108384E-2</c:v>
                </c:pt>
                <c:pt idx="3108">
                  <c:v>2.2094808836192383E-2</c:v>
                </c:pt>
                <c:pt idx="3109">
                  <c:v>2.2100899234823661E-2</c:v>
                </c:pt>
                <c:pt idx="3110">
                  <c:v>2.2106975029938788E-2</c:v>
                </c:pt>
                <c:pt idx="3111">
                  <c:v>2.2113036221469935E-2</c:v>
                </c:pt>
                <c:pt idx="3112">
                  <c:v>2.2119082809348385E-2</c:v>
                </c:pt>
                <c:pt idx="3113">
                  <c:v>2.2125114793511591E-2</c:v>
                </c:pt>
                <c:pt idx="3114">
                  <c:v>2.2131132173890844E-2</c:v>
                </c:pt>
                <c:pt idx="3115">
                  <c:v>2.2137134950420072E-2</c:v>
                </c:pt>
                <c:pt idx="3116">
                  <c:v>2.2143123123033202E-2</c:v>
                </c:pt>
                <c:pt idx="3117">
                  <c:v>2.2149096691667692E-2</c:v>
                </c:pt>
                <c:pt idx="3118">
                  <c:v>2.2155055656253066E-2</c:v>
                </c:pt>
                <c:pt idx="3119">
                  <c:v>2.2161000016726773E-2</c:v>
                </c:pt>
                <c:pt idx="3120">
                  <c:v>2.216692977302363E-2</c:v>
                </c:pt>
                <c:pt idx="3121">
                  <c:v>2.2172844925075798E-2</c:v>
                </c:pt>
                <c:pt idx="3122">
                  <c:v>2.2178745472821615E-2</c:v>
                </c:pt>
                <c:pt idx="3123">
                  <c:v>2.218463141619325E-2</c:v>
                </c:pt>
                <c:pt idx="3124">
                  <c:v>2.2189412879310633E-2</c:v>
                </c:pt>
                <c:pt idx="3125">
                  <c:v>2.2195270301763312E-2</c:v>
                </c:pt>
                <c:pt idx="3126">
                  <c:v>2.2201113120445679E-2</c:v>
                </c:pt>
                <c:pt idx="3127">
                  <c:v>2.22069413352954E-2</c:v>
                </c:pt>
                <c:pt idx="3128">
                  <c:v>2.221275494624924E-2</c:v>
                </c:pt>
                <c:pt idx="3129">
                  <c:v>2.2219640380994766E-2</c:v>
                </c:pt>
                <c:pt idx="3130">
                  <c:v>2.222542409195705E-2</c:v>
                </c:pt>
                <c:pt idx="3131">
                  <c:v>2.2231193198035088E-2</c:v>
                </c:pt>
                <c:pt idx="3132">
                  <c:v>2.2236947699162811E-2</c:v>
                </c:pt>
                <c:pt idx="3133">
                  <c:v>2.224268759527943E-2</c:v>
                </c:pt>
                <c:pt idx="3134">
                  <c:v>2.2248412886319759E-2</c:v>
                </c:pt>
                <c:pt idx="3135">
                  <c:v>2.2254123572223013E-2</c:v>
                </c:pt>
                <c:pt idx="3136">
                  <c:v>2.2259819652925766E-2</c:v>
                </c:pt>
                <c:pt idx="3137">
                  <c:v>2.2264420259142475E-2</c:v>
                </c:pt>
                <c:pt idx="3138">
                  <c:v>2.2270087827688124E-2</c:v>
                </c:pt>
                <c:pt idx="3139">
                  <c:v>2.2275740791652111E-2</c:v>
                </c:pt>
                <c:pt idx="3140">
                  <c:v>2.2281379150970317E-2</c:v>
                </c:pt>
                <c:pt idx="3141">
                  <c:v>2.228700290558485E-2</c:v>
                </c:pt>
                <c:pt idx="3142">
                  <c:v>2.2292612055433363E-2</c:v>
                </c:pt>
                <c:pt idx="3143">
                  <c:v>2.2298206600455301E-2</c:v>
                </c:pt>
                <c:pt idx="3144">
                  <c:v>2.2303786540588313E-2</c:v>
                </c:pt>
                <c:pt idx="3145">
                  <c:v>2.2309351875772734E-2</c:v>
                </c:pt>
                <c:pt idx="3146">
                  <c:v>2.2313828028001279E-2</c:v>
                </c:pt>
                <c:pt idx="3147">
                  <c:v>2.2319364858721338E-2</c:v>
                </c:pt>
                <c:pt idx="3148">
                  <c:v>2.2324887085123122E-2</c:v>
                </c:pt>
                <c:pt idx="3149">
                  <c:v>2.2330394707147202E-2</c:v>
                </c:pt>
                <c:pt idx="3150">
                  <c:v>2.2338031201927618E-2</c:v>
                </c:pt>
                <c:pt idx="3151">
                  <c:v>2.2343508197199158E-2</c:v>
                </c:pt>
                <c:pt idx="3152">
                  <c:v>2.2348970586286189E-2</c:v>
                </c:pt>
                <c:pt idx="3153">
                  <c:v>2.2354418369133211E-2</c:v>
                </c:pt>
                <c:pt idx="3154">
                  <c:v>2.2359851545675911E-2</c:v>
                </c:pt>
                <c:pt idx="3155">
                  <c:v>2.2364201942231963E-2</c:v>
                </c:pt>
                <c:pt idx="3156">
                  <c:v>2.2369606619026618E-2</c:v>
                </c:pt>
                <c:pt idx="3157">
                  <c:v>2.2374996690159292E-2</c:v>
                </c:pt>
                <c:pt idx="3158">
                  <c:v>2.2380372155568536E-2</c:v>
                </c:pt>
                <c:pt idx="3159">
                  <c:v>2.2386798331768543E-2</c:v>
                </c:pt>
                <c:pt idx="3160">
                  <c:v>2.2392143869247615E-2</c:v>
                </c:pt>
                <c:pt idx="3161">
                  <c:v>2.2397474800008331E-2</c:v>
                </c:pt>
                <c:pt idx="3162">
                  <c:v>2.2402791123996072E-2</c:v>
                </c:pt>
                <c:pt idx="3163">
                  <c:v>2.2408092841147406E-2</c:v>
                </c:pt>
                <c:pt idx="3164">
                  <c:v>2.2413379951407717E-2</c:v>
                </c:pt>
                <c:pt idx="3165">
                  <c:v>2.2418652454717101E-2</c:v>
                </c:pt>
                <c:pt idx="3166">
                  <c:v>2.2423910351020062E-2</c:v>
                </c:pt>
                <c:pt idx="3167">
                  <c:v>2.2429153640254051E-2</c:v>
                </c:pt>
                <c:pt idx="3168">
                  <c:v>2.2434382322364447E-2</c:v>
                </c:pt>
                <c:pt idx="3169">
                  <c:v>2.2439596397295754E-2</c:v>
                </c:pt>
                <c:pt idx="3170">
                  <c:v>2.2444795864987186E-2</c:v>
                </c:pt>
                <c:pt idx="3171">
                  <c:v>2.2449980725382367E-2</c:v>
                </c:pt>
                <c:pt idx="3172">
                  <c:v>2.2455150978425792E-2</c:v>
                </c:pt>
                <c:pt idx="3173">
                  <c:v>2.2460306624061965E-2</c:v>
                </c:pt>
                <c:pt idx="3174">
                  <c:v>2.2465447662228338E-2</c:v>
                </c:pt>
                <c:pt idx="3175">
                  <c:v>2.247057409287382E-2</c:v>
                </c:pt>
                <c:pt idx="3176">
                  <c:v>2.2475685915941145E-2</c:v>
                </c:pt>
                <c:pt idx="3177">
                  <c:v>2.2479730834367526E-2</c:v>
                </c:pt>
                <c:pt idx="3178">
                  <c:v>2.2484814173273211E-2</c:v>
                </c:pt>
                <c:pt idx="3179">
                  <c:v>2.2489882905266486E-2</c:v>
                </c:pt>
                <c:pt idx="3180">
                  <c:v>2.2495987131300427E-2</c:v>
                </c:pt>
                <c:pt idx="3181">
                  <c:v>2.2501025915632165E-2</c:v>
                </c:pt>
                <c:pt idx="3182">
                  <c:v>2.2506050092051869E-2</c:v>
                </c:pt>
                <c:pt idx="3183">
                  <c:v>2.2511059660504928E-2</c:v>
                </c:pt>
                <c:pt idx="3184">
                  <c:v>2.2516054620932313E-2</c:v>
                </c:pt>
                <c:pt idx="3185">
                  <c:v>2.2521034973280292E-2</c:v>
                </c:pt>
                <c:pt idx="3186">
                  <c:v>2.2526000717498652E-2</c:v>
                </c:pt>
                <c:pt idx="3187">
                  <c:v>2.2530951853526604E-2</c:v>
                </c:pt>
                <c:pt idx="3188">
                  <c:v>2.2535888381311292E-2</c:v>
                </c:pt>
                <c:pt idx="3189">
                  <c:v>2.2540810300802506E-2</c:v>
                </c:pt>
                <c:pt idx="3190">
                  <c:v>2.2543632130257084E-2</c:v>
                </c:pt>
                <c:pt idx="3191">
                  <c:v>2.2548526316924253E-2</c:v>
                </c:pt>
                <c:pt idx="3192">
                  <c:v>2.2553405896810246E-2</c:v>
                </c:pt>
                <c:pt idx="3193">
                  <c:v>2.2558964673616833E-2</c:v>
                </c:pt>
                <c:pt idx="3194">
                  <c:v>2.2563812953082484E-2</c:v>
                </c:pt>
                <c:pt idx="3195">
                  <c:v>2.2568646625602158E-2</c:v>
                </c:pt>
                <c:pt idx="3196">
                  <c:v>2.2573465691126334E-2</c:v>
                </c:pt>
                <c:pt idx="3197">
                  <c:v>2.2578270149600073E-2</c:v>
                </c:pt>
                <c:pt idx="3198">
                  <c:v>2.258202328306981E-2</c:v>
                </c:pt>
                <c:pt idx="3199">
                  <c:v>2.258679927595085E-2</c:v>
                </c:pt>
                <c:pt idx="3200">
                  <c:v>2.2591560662469916E-2</c:v>
                </c:pt>
                <c:pt idx="3201">
                  <c:v>2.2596307442581478E-2</c:v>
                </c:pt>
                <c:pt idx="3202">
                  <c:v>2.2604140683202833E-2</c:v>
                </c:pt>
                <c:pt idx="3203">
                  <c:v>2.2608855993929009E-2</c:v>
                </c:pt>
                <c:pt idx="3204">
                  <c:v>2.2613556695554773E-2</c:v>
                </c:pt>
                <c:pt idx="3205">
                  <c:v>2.2618242788030787E-2</c:v>
                </c:pt>
                <c:pt idx="3206">
                  <c:v>2.2622914271307724E-2</c:v>
                </c:pt>
                <c:pt idx="3207">
                  <c:v>2.2626541255221774E-2</c:v>
                </c:pt>
                <c:pt idx="3208">
                  <c:v>2.2631184276413398E-2</c:v>
                </c:pt>
                <c:pt idx="3209">
                  <c:v>2.2635812689101076E-2</c:v>
                </c:pt>
                <c:pt idx="3210">
                  <c:v>2.2640426493229594E-2</c:v>
                </c:pt>
                <c:pt idx="3211">
                  <c:v>2.2646052547878253E-2</c:v>
                </c:pt>
                <c:pt idx="3212">
                  <c:v>2.2650636374874512E-2</c:v>
                </c:pt>
                <c:pt idx="3213">
                  <c:v>2.2655205592313148E-2</c:v>
                </c:pt>
                <c:pt idx="3214">
                  <c:v>2.2659760200145714E-2</c:v>
                </c:pt>
                <c:pt idx="3215">
                  <c:v>2.2664300198319345E-2</c:v>
                </c:pt>
                <c:pt idx="3216">
                  <c:v>2.2668825586786481E-2</c:v>
                </c:pt>
                <c:pt idx="3217">
                  <c:v>2.2673336365496021E-2</c:v>
                </c:pt>
                <c:pt idx="3218">
                  <c:v>2.2677832534401275E-2</c:v>
                </c:pt>
                <c:pt idx="3219">
                  <c:v>2.268231409344763E-2</c:v>
                </c:pt>
                <c:pt idx="3220">
                  <c:v>2.2686781042589272E-2</c:v>
                </c:pt>
                <c:pt idx="3221">
                  <c:v>2.2691233381778631E-2</c:v>
                </c:pt>
                <c:pt idx="3222">
                  <c:v>2.2695671110962854E-2</c:v>
                </c:pt>
                <c:pt idx="3223">
                  <c:v>2.2700094230095249E-2</c:v>
                </c:pt>
                <c:pt idx="3224">
                  <c:v>2.2704502739128246E-2</c:v>
                </c:pt>
                <c:pt idx="3225">
                  <c:v>2.2708896638011629E-2</c:v>
                </c:pt>
                <c:pt idx="3226">
                  <c:v>2.271327592669695E-2</c:v>
                </c:pt>
                <c:pt idx="3227">
                  <c:v>2.2717640605138398E-2</c:v>
                </c:pt>
                <c:pt idx="3228">
                  <c:v>2.2721990673285761E-2</c:v>
                </c:pt>
                <c:pt idx="3229">
                  <c:v>2.2725313080183277E-2</c:v>
                </c:pt>
                <c:pt idx="3230">
                  <c:v>2.2729634702859745E-2</c:v>
                </c:pt>
                <c:pt idx="3231">
                  <c:v>2.2733941715961749E-2</c:v>
                </c:pt>
                <c:pt idx="3232">
                  <c:v>2.273924484198735E-2</c:v>
                </c:pt>
                <c:pt idx="3233">
                  <c:v>2.2743521857953367E-2</c:v>
                </c:pt>
                <c:pt idx="3234">
                  <c:v>2.2747784263343399E-2</c:v>
                </c:pt>
                <c:pt idx="3235">
                  <c:v>2.2752032058107233E-2</c:v>
                </c:pt>
                <c:pt idx="3236">
                  <c:v>2.275626524220082E-2</c:v>
                </c:pt>
                <c:pt idx="3237">
                  <c:v>2.2760483815574824E-2</c:v>
                </c:pt>
                <c:pt idx="3238">
                  <c:v>2.2764687778188731E-2</c:v>
                </c:pt>
                <c:pt idx="3239">
                  <c:v>2.2768877129988801E-2</c:v>
                </c:pt>
                <c:pt idx="3240">
                  <c:v>2.2773051870934504E-2</c:v>
                </c:pt>
                <c:pt idx="3241">
                  <c:v>2.2777212000976516E-2</c:v>
                </c:pt>
                <c:pt idx="3242">
                  <c:v>2.2779351676015292E-2</c:v>
                </c:pt>
                <c:pt idx="3243">
                  <c:v>2.2783484156964913E-2</c:v>
                </c:pt>
                <c:pt idx="3244">
                  <c:v>2.2787602028607412E-2</c:v>
                </c:pt>
                <c:pt idx="3245">
                  <c:v>2.2792290278624693E-2</c:v>
                </c:pt>
                <c:pt idx="3246">
                  <c:v>2.2796376844461775E-2</c:v>
                </c:pt>
                <c:pt idx="3247">
                  <c:v>2.2800448800854856E-2</c:v>
                </c:pt>
                <c:pt idx="3248">
                  <c:v>2.2804506147758915E-2</c:v>
                </c:pt>
                <c:pt idx="3249">
                  <c:v>2.280854888513072E-2</c:v>
                </c:pt>
                <c:pt idx="3250">
                  <c:v>2.2811580468412571E-2</c:v>
                </c:pt>
                <c:pt idx="3251">
                  <c:v>2.2815594779917864E-2</c:v>
                </c:pt>
                <c:pt idx="3252">
                  <c:v>2.2819594482632523E-2</c:v>
                </c:pt>
                <c:pt idx="3253">
                  <c:v>2.2823579576511023E-2</c:v>
                </c:pt>
                <c:pt idx="3254">
                  <c:v>2.282953675874258E-2</c:v>
                </c:pt>
                <c:pt idx="3255">
                  <c:v>2.2836468434936447E-2</c:v>
                </c:pt>
                <c:pt idx="3256">
                  <c:v>2.2840405712549253E-2</c:v>
                </c:pt>
                <c:pt idx="3257">
                  <c:v>2.2844328376796837E-2</c:v>
                </c:pt>
                <c:pt idx="3258">
                  <c:v>2.2847494206700146E-2</c:v>
                </c:pt>
                <c:pt idx="3259">
                  <c:v>2.2851381696908972E-2</c:v>
                </c:pt>
                <c:pt idx="3260">
                  <c:v>2.2855254576218093E-2</c:v>
                </c:pt>
                <c:pt idx="3261">
                  <c:v>2.2859112844584757E-2</c:v>
                </c:pt>
                <c:pt idx="3262">
                  <c:v>2.2862956501967107E-2</c:v>
                </c:pt>
                <c:pt idx="3263">
                  <c:v>2.2867771180302553E-2</c:v>
                </c:pt>
                <c:pt idx="3264">
                  <c:v>2.2871584810199175E-2</c:v>
                </c:pt>
                <c:pt idx="3265">
                  <c:v>2.2875383828109431E-2</c:v>
                </c:pt>
                <c:pt idx="3266">
                  <c:v>2.2879168233994558E-2</c:v>
                </c:pt>
                <c:pt idx="3267">
                  <c:v>2.2882938027811391E-2</c:v>
                </c:pt>
                <c:pt idx="3268">
                  <c:v>2.2886693209518524E-2</c:v>
                </c:pt>
                <c:pt idx="3269">
                  <c:v>2.2890433779072791E-2</c:v>
                </c:pt>
                <c:pt idx="3270">
                  <c:v>2.2894159736437197E-2</c:v>
                </c:pt>
                <c:pt idx="3271">
                  <c:v>2.2897871081569453E-2</c:v>
                </c:pt>
                <c:pt idx="3272">
                  <c:v>2.2901567814426396E-2</c:v>
                </c:pt>
                <c:pt idx="3273">
                  <c:v>2.2905249934969261E-2</c:v>
                </c:pt>
                <c:pt idx="3274">
                  <c:v>2.290891744315841E-2</c:v>
                </c:pt>
                <c:pt idx="3275">
                  <c:v>2.2912570338952432E-2</c:v>
                </c:pt>
                <c:pt idx="3276">
                  <c:v>2.2916208622310814E-2</c:v>
                </c:pt>
                <c:pt idx="3277">
                  <c:v>2.2919832293193023E-2</c:v>
                </c:pt>
                <c:pt idx="3278">
                  <c:v>2.2923441351562948E-2</c:v>
                </c:pt>
                <c:pt idx="3279">
                  <c:v>2.2927035797376535E-2</c:v>
                </c:pt>
                <c:pt idx="3280">
                  <c:v>2.2929643809839084E-2</c:v>
                </c:pt>
                <c:pt idx="3281">
                  <c:v>2.2933209850779977E-2</c:v>
                </c:pt>
                <c:pt idx="3282">
                  <c:v>2.2936761279932324E-2</c:v>
                </c:pt>
                <c:pt idx="3283">
                  <c:v>2.2940298097256048E-2</c:v>
                </c:pt>
                <c:pt idx="3284">
                  <c:v>2.2944788836750756E-2</c:v>
                </c:pt>
                <c:pt idx="3285">
                  <c:v>2.2948295606413236E-2</c:v>
                </c:pt>
                <c:pt idx="3286">
                  <c:v>2.2951787763248934E-2</c:v>
                </c:pt>
                <c:pt idx="3287">
                  <c:v>2.2955265307216446E-2</c:v>
                </c:pt>
                <c:pt idx="3288">
                  <c:v>2.2958728238282298E-2</c:v>
                </c:pt>
                <c:pt idx="3289">
                  <c:v>2.2962176556404198E-2</c:v>
                </c:pt>
                <c:pt idx="3290">
                  <c:v>2.2965610261546917E-2</c:v>
                </c:pt>
                <c:pt idx="3291">
                  <c:v>2.2969029353671691E-2</c:v>
                </c:pt>
                <c:pt idx="3292">
                  <c:v>2.297243383273976E-2</c:v>
                </c:pt>
                <c:pt idx="3293">
                  <c:v>2.297390148537547E-2</c:v>
                </c:pt>
                <c:pt idx="3294">
                  <c:v>2.2977278401858852E-2</c:v>
                </c:pt>
                <c:pt idx="3295">
                  <c:v>2.2980640706951324E-2</c:v>
                </c:pt>
                <c:pt idx="3296">
                  <c:v>2.2983988400619562E-2</c:v>
                </c:pt>
                <c:pt idx="3297">
                  <c:v>2.298732148282755E-2</c:v>
                </c:pt>
                <c:pt idx="3298">
                  <c:v>2.2990639953536562E-2</c:v>
                </c:pt>
                <c:pt idx="3299">
                  <c:v>2.2993943812713285E-2</c:v>
                </c:pt>
                <c:pt idx="3300">
                  <c:v>2.2998188345549578E-2</c:v>
                </c:pt>
                <c:pt idx="3301">
                  <c:v>2.3000507696324866E-2</c:v>
                </c:pt>
                <c:pt idx="3302">
                  <c:v>2.3004721329041612E-2</c:v>
                </c:pt>
                <c:pt idx="3303">
                  <c:v>2.3007013133381334E-2</c:v>
                </c:pt>
                <c:pt idx="3304">
                  <c:v>2.3010243934364388E-2</c:v>
                </c:pt>
                <c:pt idx="3305">
                  <c:v>2.301441120994965E-2</c:v>
                </c:pt>
                <c:pt idx="3306">
                  <c:v>2.3018562148224092E-2</c:v>
                </c:pt>
                <c:pt idx="3307">
                  <c:v>2.3021747427062415E-2</c:v>
                </c:pt>
                <c:pt idx="3308">
                  <c:v>2.3024918092265256E-2</c:v>
                </c:pt>
                <c:pt idx="3309">
                  <c:v>2.3028074143798257E-2</c:v>
                </c:pt>
                <c:pt idx="3310">
                  <c:v>2.30302687575764E-2</c:v>
                </c:pt>
                <c:pt idx="3311">
                  <c:v>2.303339642870695E-2</c:v>
                </c:pt>
                <c:pt idx="3312">
                  <c:v>2.303650948695973E-2</c:v>
                </c:pt>
                <c:pt idx="3313">
                  <c:v>2.3039607932302676E-2</c:v>
                </c:pt>
                <c:pt idx="3314">
                  <c:v>2.3042691764700165E-2</c:v>
                </c:pt>
                <c:pt idx="3315">
                  <c:v>2.3046703564006555E-2</c:v>
                </c:pt>
                <c:pt idx="3316">
                  <c:v>2.3049757318889575E-2</c:v>
                </c:pt>
                <c:pt idx="3317">
                  <c:v>2.3052796459832312E-2</c:v>
                </c:pt>
                <c:pt idx="3318">
                  <c:v>2.3055820986798641E-2</c:v>
                </c:pt>
                <c:pt idx="3319">
                  <c:v>2.3058830899754208E-2</c:v>
                </c:pt>
                <c:pt idx="3320">
                  <c:v>2.3061826198669061E-2</c:v>
                </c:pt>
                <c:pt idx="3321">
                  <c:v>2.3064806883508843E-2</c:v>
                </c:pt>
                <c:pt idx="3322">
                  <c:v>2.3067772954240957E-2</c:v>
                </c:pt>
                <c:pt idx="3323">
                  <c:v>2.3070724410831932E-2</c:v>
                </c:pt>
                <c:pt idx="3324">
                  <c:v>2.3073661253250052E-2</c:v>
                </c:pt>
                <c:pt idx="3325">
                  <c:v>2.3076583481462725E-2</c:v>
                </c:pt>
                <c:pt idx="3326">
                  <c:v>2.3079491095440875E-2</c:v>
                </c:pt>
                <c:pt idx="3327">
                  <c:v>2.3082384095146621E-2</c:v>
                </c:pt>
                <c:pt idx="3328">
                  <c:v>2.30852624805509E-2</c:v>
                </c:pt>
                <c:pt idx="3329">
                  <c:v>2.3088126251623754E-2</c:v>
                </c:pt>
                <c:pt idx="3330">
                  <c:v>2.3090975408334349E-2</c:v>
                </c:pt>
                <c:pt idx="3331">
                  <c:v>2.3093809950647453E-2</c:v>
                </c:pt>
                <c:pt idx="3332">
                  <c:v>2.3095701896775886E-2</c:v>
                </c:pt>
                <c:pt idx="3333">
                  <c:v>2.3098508077027916E-2</c:v>
                </c:pt>
                <c:pt idx="3334">
                  <c:v>2.310129964369324E-2</c:v>
                </c:pt>
                <c:pt idx="3335">
                  <c:v>2.3104076596743361E-2</c:v>
                </c:pt>
                <c:pt idx="3336">
                  <c:v>2.3106838936148E-2</c:v>
                </c:pt>
                <c:pt idx="3337">
                  <c:v>2.3110510300491695E-2</c:v>
                </c:pt>
                <c:pt idx="3338">
                  <c:v>2.3113242541173116E-2</c:v>
                </c:pt>
                <c:pt idx="3339">
                  <c:v>2.3115960167216544E-2</c:v>
                </c:pt>
                <c:pt idx="3340">
                  <c:v>2.3118663178589387E-2</c:v>
                </c:pt>
                <c:pt idx="3341">
                  <c:v>2.3121351575261698E-2</c:v>
                </c:pt>
                <c:pt idx="3342">
                  <c:v>2.3124025357205279E-2</c:v>
                </c:pt>
                <c:pt idx="3343">
                  <c:v>2.312668452439106E-2</c:v>
                </c:pt>
                <c:pt idx="3344">
                  <c:v>2.3129329076788215E-2</c:v>
                </c:pt>
                <c:pt idx="3345">
                  <c:v>2.3131042371822359E-2</c:v>
                </c:pt>
                <c:pt idx="3346">
                  <c:v>2.3133658573143229E-2</c:v>
                </c:pt>
                <c:pt idx="3347">
                  <c:v>2.3136260160496209E-2</c:v>
                </c:pt>
                <c:pt idx="3348">
                  <c:v>2.3138847133853696E-2</c:v>
                </c:pt>
                <c:pt idx="3349">
                  <c:v>2.3141419493188077E-2</c:v>
                </c:pt>
                <c:pt idx="3350">
                  <c:v>2.314397723847085E-2</c:v>
                </c:pt>
                <c:pt idx="3351">
                  <c:v>2.3146520369673525E-2</c:v>
                </c:pt>
                <c:pt idx="3352">
                  <c:v>2.314904888676848E-2</c:v>
                </c:pt>
                <c:pt idx="3353">
                  <c:v>2.3151562789730785E-2</c:v>
                </c:pt>
                <c:pt idx="3354">
                  <c:v>2.3154062078528378E-2</c:v>
                </c:pt>
                <c:pt idx="3355">
                  <c:v>2.315563889092271E-2</c:v>
                </c:pt>
                <c:pt idx="3356">
                  <c:v>2.315810983886657E-2</c:v>
                </c:pt>
                <c:pt idx="3357">
                  <c:v>2.3160566173477112E-2</c:v>
                </c:pt>
                <c:pt idx="3358">
                  <c:v>2.3164818241655321E-2</c:v>
                </c:pt>
                <c:pt idx="3359">
                  <c:v>2.3167243568839334E-2</c:v>
                </c:pt>
                <c:pt idx="3360">
                  <c:v>2.3169654280790725E-2</c:v>
                </c:pt>
                <c:pt idx="3361">
                  <c:v>2.317205037747954E-2</c:v>
                </c:pt>
                <c:pt idx="3362">
                  <c:v>2.3174431858883758E-2</c:v>
                </c:pt>
                <c:pt idx="3363">
                  <c:v>2.3175898036000037E-2</c:v>
                </c:pt>
                <c:pt idx="3364">
                  <c:v>2.3178251181712142E-2</c:v>
                </c:pt>
                <c:pt idx="3365">
                  <c:v>2.3180589712970979E-2</c:v>
                </c:pt>
                <c:pt idx="3366">
                  <c:v>2.3182913629753381E-2</c:v>
                </c:pt>
                <c:pt idx="3367">
                  <c:v>2.3186120035698546E-2</c:v>
                </c:pt>
                <c:pt idx="3368">
                  <c:v>2.3188413824841943E-2</c:v>
                </c:pt>
                <c:pt idx="3369">
                  <c:v>2.3190692998519266E-2</c:v>
                </c:pt>
                <c:pt idx="3370">
                  <c:v>2.3192957556704093E-2</c:v>
                </c:pt>
                <c:pt idx="3371">
                  <c:v>2.3195207499373514E-2</c:v>
                </c:pt>
                <c:pt idx="3372">
                  <c:v>2.319744282650198E-2</c:v>
                </c:pt>
                <c:pt idx="3373">
                  <c:v>2.3199663538065716E-2</c:v>
                </c:pt>
                <c:pt idx="3374">
                  <c:v>2.3201869634040043E-2</c:v>
                </c:pt>
                <c:pt idx="3375">
                  <c:v>2.3204061114398541E-2</c:v>
                </c:pt>
                <c:pt idx="3376">
                  <c:v>2.3206237979120067E-2</c:v>
                </c:pt>
                <c:pt idx="3377">
                  <c:v>2.3208400228180832E-2</c:v>
                </c:pt>
                <c:pt idx="3378">
                  <c:v>2.3210547861555294E-2</c:v>
                </c:pt>
                <c:pt idx="3379">
                  <c:v>2.3212680879220543E-2</c:v>
                </c:pt>
                <c:pt idx="3380">
                  <c:v>2.3214799281152797E-2</c:v>
                </c:pt>
                <c:pt idx="3381">
                  <c:v>2.321690306732915E-2</c:v>
                </c:pt>
                <c:pt idx="3382">
                  <c:v>2.3218992237725816E-2</c:v>
                </c:pt>
                <c:pt idx="3383">
                  <c:v>2.3221066792320774E-2</c:v>
                </c:pt>
                <c:pt idx="3384">
                  <c:v>2.3223126731091122E-2</c:v>
                </c:pt>
                <c:pt idx="3385">
                  <c:v>2.3224291265251346E-2</c:v>
                </c:pt>
                <c:pt idx="3386">
                  <c:v>2.3226322887393E-2</c:v>
                </c:pt>
                <c:pt idx="3387">
                  <c:v>2.3228339894558588E-2</c:v>
                </c:pt>
                <c:pt idx="3388">
                  <c:v>2.3231220327472685E-2</c:v>
                </c:pt>
                <c:pt idx="3389">
                  <c:v>2.3233207186783445E-2</c:v>
                </c:pt>
                <c:pt idx="3390">
                  <c:v>2.3235179430134808E-2</c:v>
                </c:pt>
                <c:pt idx="3391">
                  <c:v>2.3237137057507393E-2</c:v>
                </c:pt>
                <c:pt idx="3392">
                  <c:v>2.3239080068875654E-2</c:v>
                </c:pt>
                <c:pt idx="3393">
                  <c:v>2.324100846422197E-2</c:v>
                </c:pt>
                <c:pt idx="3394">
                  <c:v>2.3242922243526965E-2</c:v>
                </c:pt>
                <c:pt idx="3395">
                  <c:v>2.3244821406764204E-2</c:v>
                </c:pt>
                <c:pt idx="3396">
                  <c:v>2.3246705953916074E-2</c:v>
                </c:pt>
                <c:pt idx="3397">
                  <c:v>2.324770613787195E-2</c:v>
                </c:pt>
                <c:pt idx="3398">
                  <c:v>2.3248693506301606E-2</c:v>
                </c:pt>
                <c:pt idx="3399">
                  <c:v>2.3250536059019354E-2</c:v>
                </c:pt>
                <c:pt idx="3400">
                  <c:v>2.325236399741051E-2</c:v>
                </c:pt>
                <c:pt idx="3401">
                  <c:v>2.325443517473982E-2</c:v>
                </c:pt>
                <c:pt idx="3402">
                  <c:v>2.325623179665267E-2</c:v>
                </c:pt>
                <c:pt idx="3403">
                  <c:v>2.325801380417589E-2</c:v>
                </c:pt>
                <c:pt idx="3404">
                  <c:v>2.3259781197294181E-2</c:v>
                </c:pt>
                <c:pt idx="3405">
                  <c:v>2.3261533975985023E-2</c:v>
                </c:pt>
                <c:pt idx="3406">
                  <c:v>2.3263272140232213E-2</c:v>
                </c:pt>
                <c:pt idx="3407">
                  <c:v>2.3264135273568208E-2</c:v>
                </c:pt>
                <c:pt idx="3408">
                  <c:v>2.3265845144079766E-2</c:v>
                </c:pt>
                <c:pt idx="3409">
                  <c:v>2.32675404010135E-2</c:v>
                </c:pt>
                <c:pt idx="3410">
                  <c:v>2.3271793709104933E-2</c:v>
                </c:pt>
                <c:pt idx="3411">
                  <c:v>2.3273456924517804E-2</c:v>
                </c:pt>
                <c:pt idx="3412">
                  <c:v>2.3275105523531691E-2</c:v>
                </c:pt>
                <c:pt idx="3413">
                  <c:v>2.3276739506124567E-2</c:v>
                </c:pt>
                <c:pt idx="3414">
                  <c:v>2.3278358872282343E-2</c:v>
                </c:pt>
                <c:pt idx="3415">
                  <c:v>2.3279110820577056E-2</c:v>
                </c:pt>
                <c:pt idx="3416">
                  <c:v>2.3280701896654526E-2</c:v>
                </c:pt>
                <c:pt idx="3417">
                  <c:v>2.3282278357166342E-2</c:v>
                </c:pt>
                <c:pt idx="3418">
                  <c:v>2.3283840202095576E-2</c:v>
                </c:pt>
                <c:pt idx="3419">
                  <c:v>2.3286236455903341E-2</c:v>
                </c:pt>
                <c:pt idx="3420">
                  <c:v>2.3287768123074336E-2</c:v>
                </c:pt>
                <c:pt idx="3421">
                  <c:v>2.3289285173686895E-2</c:v>
                </c:pt>
                <c:pt idx="3422">
                  <c:v>2.32907876077234E-2</c:v>
                </c:pt>
                <c:pt idx="3423">
                  <c:v>2.3292275425171521E-2</c:v>
                </c:pt>
                <c:pt idx="3424">
                  <c:v>2.3293748626010111E-2</c:v>
                </c:pt>
                <c:pt idx="3425">
                  <c:v>2.3295207210225957E-2</c:v>
                </c:pt>
                <c:pt idx="3426">
                  <c:v>2.3296651177802323E-2</c:v>
                </c:pt>
                <c:pt idx="3427">
                  <c:v>2.3298080528722471E-2</c:v>
                </c:pt>
                <c:pt idx="3428">
                  <c:v>2.3299495262974066E-2</c:v>
                </c:pt>
                <c:pt idx="3429">
                  <c:v>2.3300895380536851E-2</c:v>
                </c:pt>
                <c:pt idx="3430">
                  <c:v>2.3302280881397606E-2</c:v>
                </c:pt>
                <c:pt idx="3431">
                  <c:v>2.3303651765541354E-2</c:v>
                </c:pt>
                <c:pt idx="3432">
                  <c:v>2.330500803295401E-2</c:v>
                </c:pt>
                <c:pt idx="3433">
                  <c:v>2.3306349683616182E-2</c:v>
                </c:pt>
                <c:pt idx="3434">
                  <c:v>2.3307676717519949E-2</c:v>
                </c:pt>
                <c:pt idx="3435">
                  <c:v>2.3308989134645929E-2</c:v>
                </c:pt>
                <c:pt idx="3436">
                  <c:v>2.3310286934981786E-2</c:v>
                </c:pt>
                <c:pt idx="3437">
                  <c:v>2.3310738273400484E-2</c:v>
                </c:pt>
                <c:pt idx="3438">
                  <c:v>2.3312007803322307E-2</c:v>
                </c:pt>
                <c:pt idx="3439">
                  <c:v>2.3313262717338256E-2</c:v>
                </c:pt>
                <c:pt idx="3440">
                  <c:v>2.3314503015433193E-2</c:v>
                </c:pt>
                <c:pt idx="3441">
                  <c:v>2.3316556684295664E-2</c:v>
                </c:pt>
                <c:pt idx="3442">
                  <c:v>2.3317766783592157E-2</c:v>
                </c:pt>
                <c:pt idx="3443">
                  <c:v>2.3318962265999863E-2</c:v>
                </c:pt>
                <c:pt idx="3444">
                  <c:v>2.3320143131506446E-2</c:v>
                </c:pt>
                <c:pt idx="3445">
                  <c:v>2.3321309380099582E-2</c:v>
                </c:pt>
                <c:pt idx="3446">
                  <c:v>2.3322461011768689E-2</c:v>
                </c:pt>
                <c:pt idx="3447">
                  <c:v>2.3323598026496157E-2</c:v>
                </c:pt>
                <c:pt idx="3448">
                  <c:v>2.3324720424272291E-2</c:v>
                </c:pt>
                <c:pt idx="3449">
                  <c:v>2.3325007979752645E-2</c:v>
                </c:pt>
                <c:pt idx="3450">
                  <c:v>2.3325282808747905E-2</c:v>
                </c:pt>
                <c:pt idx="3451">
                  <c:v>2.3326363306025298E-2</c:v>
                </c:pt>
                <c:pt idx="3452">
                  <c:v>2.3327429188161133E-2</c:v>
                </c:pt>
                <c:pt idx="3453">
                  <c:v>2.332848045514371E-2</c:v>
                </c:pt>
                <c:pt idx="3454">
                  <c:v>2.3329517106961319E-2</c:v>
                </c:pt>
                <c:pt idx="3455">
                  <c:v>2.3330539143603158E-2</c:v>
                </c:pt>
                <c:pt idx="3456">
                  <c:v>2.3331546565061114E-2</c:v>
                </c:pt>
                <c:pt idx="3457">
                  <c:v>2.3332539371318985E-2</c:v>
                </c:pt>
                <c:pt idx="3458">
                  <c:v>2.333270602118136E-2</c:v>
                </c:pt>
                <c:pt idx="3459">
                  <c:v>2.333448113820295E-2</c:v>
                </c:pt>
                <c:pt idx="3460">
                  <c:v>2.3334620523463037E-2</c:v>
                </c:pt>
                <c:pt idx="3461">
                  <c:v>2.3335555853143012E-2</c:v>
                </c:pt>
                <c:pt idx="3462">
                  <c:v>2.3338899206624443E-2</c:v>
                </c:pt>
                <c:pt idx="3463">
                  <c:v>2.3339802348739582E-2</c:v>
                </c:pt>
                <c:pt idx="3464">
                  <c:v>2.3340690873723677E-2</c:v>
                </c:pt>
                <c:pt idx="3465">
                  <c:v>2.3341564781569683E-2</c:v>
                </c:pt>
                <c:pt idx="3466">
                  <c:v>2.3342424072266141E-2</c:v>
                </c:pt>
                <c:pt idx="3467">
                  <c:v>2.3342466200993065E-2</c:v>
                </c:pt>
                <c:pt idx="3468">
                  <c:v>2.3343297248450218E-2</c:v>
                </c:pt>
                <c:pt idx="3469">
                  <c:v>2.3344113679663058E-2</c:v>
                </c:pt>
                <c:pt idx="3470">
                  <c:v>2.3344915494620908E-2</c:v>
                </c:pt>
                <c:pt idx="3471">
                  <c:v>2.3346501268188147E-2</c:v>
                </c:pt>
                <c:pt idx="3472">
                  <c:v>2.3347272855799704E-2</c:v>
                </c:pt>
                <c:pt idx="3473">
                  <c:v>2.3348029826197408E-2</c:v>
                </c:pt>
                <c:pt idx="3474">
                  <c:v>2.3348772179376854E-2</c:v>
                </c:pt>
                <c:pt idx="3475">
                  <c:v>2.3349499915326595E-2</c:v>
                </c:pt>
                <c:pt idx="3476">
                  <c:v>2.3350213034040456E-2</c:v>
                </c:pt>
                <c:pt idx="3477">
                  <c:v>2.3350911535511394E-2</c:v>
                </c:pt>
                <c:pt idx="3478">
                  <c:v>2.3351595419729719E-2</c:v>
                </c:pt>
                <c:pt idx="3479">
                  <c:v>2.3352264686690147E-2</c:v>
                </c:pt>
                <c:pt idx="3480">
                  <c:v>2.3352919336381221E-2</c:v>
                </c:pt>
                <c:pt idx="3481">
                  <c:v>2.3353559368802065E-2</c:v>
                </c:pt>
                <c:pt idx="3482">
                  <c:v>2.335418478394034E-2</c:v>
                </c:pt>
                <c:pt idx="3483">
                  <c:v>2.3354795581791647E-2</c:v>
                </c:pt>
                <c:pt idx="3484">
                  <c:v>2.3355391762347175E-2</c:v>
                </c:pt>
                <c:pt idx="3485">
                  <c:v>2.3355973325604278E-2</c:v>
                </c:pt>
                <c:pt idx="3486">
                  <c:v>2.335654027155239E-2</c:v>
                </c:pt>
                <c:pt idx="3487">
                  <c:v>2.3357092600186223E-2</c:v>
                </c:pt>
                <c:pt idx="3488">
                  <c:v>2.3357630311503133E-2</c:v>
                </c:pt>
                <c:pt idx="3489">
                  <c:v>2.3357372879782391E-2</c:v>
                </c:pt>
                <c:pt idx="3490">
                  <c:v>2.3357882368026536E-2</c:v>
                </c:pt>
                <c:pt idx="3491">
                  <c:v>2.3358377239864281E-2</c:v>
                </c:pt>
                <c:pt idx="3492">
                  <c:v>2.3359634983453552E-2</c:v>
                </c:pt>
                <c:pt idx="3493">
                  <c:v>2.3360099608086306E-2</c:v>
                </c:pt>
                <c:pt idx="3494">
                  <c:v>2.336054961536602E-2</c:v>
                </c:pt>
                <c:pt idx="3495">
                  <c:v>2.3360985005288284E-2</c:v>
                </c:pt>
                <c:pt idx="3496">
                  <c:v>2.3361405777848704E-2</c:v>
                </c:pt>
                <c:pt idx="3497">
                  <c:v>2.3361811933041984E-2</c:v>
                </c:pt>
                <c:pt idx="3498">
                  <c:v>2.3362203470862847E-2</c:v>
                </c:pt>
                <c:pt idx="3499">
                  <c:v>2.3362580391308643E-2</c:v>
                </c:pt>
                <c:pt idx="3500">
                  <c:v>2.3362942694373209E-2</c:v>
                </c:pt>
                <c:pt idx="3501">
                  <c:v>2.3363290380057425E-2</c:v>
                </c:pt>
                <c:pt idx="3502">
                  <c:v>2.3362088778644444E-2</c:v>
                </c:pt>
                <c:pt idx="3503">
                  <c:v>2.336240927683364E-2</c:v>
                </c:pt>
                <c:pt idx="3504">
                  <c:v>2.3362715159494965E-2</c:v>
                </c:pt>
                <c:pt idx="3505">
                  <c:v>2.3363046843109206E-2</c:v>
                </c:pt>
                <c:pt idx="3506">
                  <c:v>2.3363321406767175E-2</c:v>
                </c:pt>
                <c:pt idx="3507">
                  <c:v>2.3363581354886465E-2</c:v>
                </c:pt>
                <c:pt idx="3508">
                  <c:v>2.3363826687464371E-2</c:v>
                </c:pt>
                <c:pt idx="3509">
                  <c:v>2.3364057404498196E-2</c:v>
                </c:pt>
                <c:pt idx="3510">
                  <c:v>2.3363514434584835E-2</c:v>
                </c:pt>
                <c:pt idx="3511">
                  <c:v>2.3363716951564261E-2</c:v>
                </c:pt>
                <c:pt idx="3512">
                  <c:v>2.3363904853925921E-2</c:v>
                </c:pt>
                <c:pt idx="3513">
                  <c:v>2.3364078141666172E-2</c:v>
                </c:pt>
                <c:pt idx="3514">
                  <c:v>2.3366501439989001E-2</c:v>
                </c:pt>
                <c:pt idx="3515">
                  <c:v>2.3366642393766287E-2</c:v>
                </c:pt>
                <c:pt idx="3516">
                  <c:v>2.3366768730119176E-2</c:v>
                </c:pt>
                <c:pt idx="3517">
                  <c:v>2.3366880449045904E-2</c:v>
                </c:pt>
                <c:pt idx="3518">
                  <c:v>2.3366977565135689E-2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21120"/>
        <c:axId val="1104230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  <c:pt idx="9">
                  <c:v>42485</c:v>
                </c:pt>
                <c:pt idx="10">
                  <c:v>42515</c:v>
                </c:pt>
                <c:pt idx="11">
                  <c:v>42548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6.0000000000000001E-3</c:v>
                </c:pt>
                <c:pt idx="1">
                  <c:v>6.2500000000000003E-3</c:v>
                </c:pt>
                <c:pt idx="2">
                  <c:v>6.5999999999999991E-3</c:v>
                </c:pt>
                <c:pt idx="3">
                  <c:v>6.9999999999999993E-3</c:v>
                </c:pt>
                <c:pt idx="4">
                  <c:v>7.4000000000000003E-3</c:v>
                </c:pt>
                <c:pt idx="5">
                  <c:v>7.9000000000000008E-3</c:v>
                </c:pt>
                <c:pt idx="6">
                  <c:v>0</c:v>
                </c:pt>
                <c:pt idx="7">
                  <c:v>0</c:v>
                </c:pt>
                <c:pt idx="8">
                  <c:v>9.5500000000000012E-3</c:v>
                </c:pt>
                <c:pt idx="9">
                  <c:v>0</c:v>
                </c:pt>
                <c:pt idx="10">
                  <c:v>0</c:v>
                </c:pt>
                <c:pt idx="11">
                  <c:v>1.115E-2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6.4437907326572045E-3</c:v>
                </c:pt>
                <c:pt idx="1">
                  <c:v>7.7326259663923567E-3</c:v>
                </c:pt>
                <c:pt idx="2">
                  <c:v>9.316850196517408E-3</c:v>
                </c:pt>
                <c:pt idx="3">
                  <c:v>1.09968015064638E-2</c:v>
                </c:pt>
                <c:pt idx="4">
                  <c:v>1.2770679418854049E-2</c:v>
                </c:pt>
                <c:pt idx="5">
                  <c:v>1.4442196373812026E-2</c:v>
                </c:pt>
                <c:pt idx="6">
                  <c:v>1.5911369954293635E-2</c:v>
                </c:pt>
                <c:pt idx="7">
                  <c:v>1.7171808512157584E-2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42200</c:v>
                </c:pt>
                <c:pt idx="1">
                  <c:v>42235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42998</c:v>
                </c:pt>
                <c:pt idx="1">
                  <c:v>43089</c:v>
                </c:pt>
                <c:pt idx="2">
                  <c:v>43180</c:v>
                </c:pt>
                <c:pt idx="3">
                  <c:v>43271</c:v>
                </c:pt>
                <c:pt idx="4">
                  <c:v>43362</c:v>
                </c:pt>
                <c:pt idx="5">
                  <c:v>43453</c:v>
                </c:pt>
                <c:pt idx="6">
                  <c:v>43544</c:v>
                </c:pt>
                <c:pt idx="7">
                  <c:v>43635</c:v>
                </c:pt>
                <c:pt idx="8">
                  <c:v>43726</c:v>
                </c:pt>
                <c:pt idx="9">
                  <c:v>43817</c:v>
                </c:pt>
                <c:pt idx="10">
                  <c:v>43908</c:v>
                </c:pt>
                <c:pt idx="11">
                  <c:v>43999</c:v>
                </c:pt>
                <c:pt idx="12">
                  <c:v>44090</c:v>
                </c:pt>
                <c:pt idx="13">
                  <c:v>44181</c:v>
                </c:pt>
                <c:pt idx="14">
                  <c:v>44272</c:v>
                </c:pt>
                <c:pt idx="15">
                  <c:v>44363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21120"/>
        <c:axId val="110423040"/>
      </c:scatterChart>
      <c:dateAx>
        <c:axId val="110421120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230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10423040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04211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5.3867661717266202E-3</c:v>
                </c:pt>
                <c:pt idx="1">
                  <c:v>5.3883504260077162E-3</c:v>
                </c:pt>
                <c:pt idx="2">
                  <c:v>5.3912803023059563E-3</c:v>
                </c:pt>
                <c:pt idx="3">
                  <c:v>5.3935373677171938E-3</c:v>
                </c:pt>
                <c:pt idx="4">
                  <c:v>5.3962458460810048E-3</c:v>
                </c:pt>
                <c:pt idx="5">
                  <c:v>5.399405737640528E-3</c:v>
                </c:pt>
                <c:pt idx="6">
                  <c:v>5.4073103359619798E-3</c:v>
                </c:pt>
                <c:pt idx="7">
                  <c:v>5.4165594349442348E-3</c:v>
                </c:pt>
                <c:pt idx="8">
                  <c:v>5.4219763922391806E-3</c:v>
                </c:pt>
                <c:pt idx="9">
                  <c:v>5.4278447626487925E-3</c:v>
                </c:pt>
                <c:pt idx="10">
                  <c:v>5.4341645462541166E-3</c:v>
                </c:pt>
                <c:pt idx="11">
                  <c:v>5.4483901509531458E-3</c:v>
                </c:pt>
                <c:pt idx="12">
                  <c:v>5.4639578135240452E-3</c:v>
                </c:pt>
                <c:pt idx="13">
                  <c:v>5.4725346635942085E-3</c:v>
                </c:pt>
                <c:pt idx="14">
                  <c:v>5.4815629271032229E-3</c:v>
                </c:pt>
                <c:pt idx="15">
                  <c:v>5.4910426038889959E-3</c:v>
                </c:pt>
                <c:pt idx="16">
                  <c:v>5.5115898934580505E-3</c:v>
                </c:pt>
                <c:pt idx="17">
                  <c:v>5.5334754463121083E-3</c:v>
                </c:pt>
                <c:pt idx="18">
                  <c:v>5.5452121909405072E-3</c:v>
                </c:pt>
                <c:pt idx="19">
                  <c:v>5.5574003490888035E-3</c:v>
                </c:pt>
                <c:pt idx="20">
                  <c:v>5.5700399210001361E-3</c:v>
                </c:pt>
                <c:pt idx="21">
                  <c:v>5.5969095978673318E-3</c:v>
                </c:pt>
                <c:pt idx="22">
                  <c:v>5.6249867001456622E-3</c:v>
                </c:pt>
                <c:pt idx="23">
                  <c:v>5.6391294640101286E-3</c:v>
                </c:pt>
                <c:pt idx="24">
                  <c:v>5.6529697646134913E-3</c:v>
                </c:pt>
                <c:pt idx="25">
                  <c:v>5.6665076019557503E-3</c:v>
                </c:pt>
                <c:pt idx="26">
                  <c:v>5.6926638477020992E-3</c:v>
                </c:pt>
                <c:pt idx="27">
                  <c:v>5.7176343174980548E-3</c:v>
                </c:pt>
                <c:pt idx="28">
                  <c:v>5.7296598378053787E-3</c:v>
                </c:pt>
                <c:pt idx="29">
                  <c:v>5.74138289460846E-3</c:v>
                </c:pt>
                <c:pt idx="30">
                  <c:v>5.7528034878262524E-3</c:v>
                </c:pt>
                <c:pt idx="31">
                  <c:v>5.7747278229465984E-3</c:v>
                </c:pt>
                <c:pt idx="32">
                  <c:v>5.7954612250876725E-3</c:v>
                </c:pt>
                <c:pt idx="33">
                  <c:v>5.8053695003790207E-3</c:v>
                </c:pt>
                <c:pt idx="34">
                  <c:v>5.8149753118419412E-3</c:v>
                </c:pt>
                <c:pt idx="35">
                  <c:v>5.8242786597195728E-3</c:v>
                </c:pt>
                <c:pt idx="36">
                  <c:v>5.8419706433761789E-3</c:v>
                </c:pt>
                <c:pt idx="37">
                  <c:v>5.8584674134321002E-3</c:v>
                </c:pt>
                <c:pt idx="38">
                  <c:v>5.8662584424107322E-3</c:v>
                </c:pt>
                <c:pt idx="39">
                  <c:v>5.8737470074798903E-3</c:v>
                </c:pt>
                <c:pt idx="40">
                  <c:v>5.880933108801667E-3</c:v>
                </c:pt>
                <c:pt idx="41">
                  <c:v>5.8943922844068028E-3</c:v>
                </c:pt>
                <c:pt idx="42">
                  <c:v>5.9066528749129876E-3</c:v>
                </c:pt>
                <c:pt idx="43">
                  <c:v>5.9123803700289468E-3</c:v>
                </c:pt>
                <c:pt idx="44">
                  <c:v>5.918073968591564E-3</c:v>
                </c:pt>
                <c:pt idx="45">
                  <c:v>5.9237873839423916E-3</c:v>
                </c:pt>
                <c:pt idx="46">
                  <c:v>5.9383149194217055E-3</c:v>
                </c:pt>
                <c:pt idx="47">
                  <c:v>5.9526517123575928E-3</c:v>
                </c:pt>
                <c:pt idx="48">
                  <c:v>5.9584840284376828E-3</c:v>
                </c:pt>
                <c:pt idx="49">
                  <c:v>5.9643361613870294E-3</c:v>
                </c:pt>
                <c:pt idx="50">
                  <c:v>5.9762043297998764E-3</c:v>
                </c:pt>
                <c:pt idx="51">
                  <c:v>5.9879428609044272E-3</c:v>
                </c:pt>
                <c:pt idx="52">
                  <c:v>5.9938940777948257E-3</c:v>
                </c:pt>
                <c:pt idx="53">
                  <c:v>5.999865111554481E-3</c:v>
                </c:pt>
                <c:pt idx="54">
                  <c:v>6.0058559620213003E-3</c:v>
                </c:pt>
                <c:pt idx="55">
                  <c:v>6.018002939230568E-3</c:v>
                </c:pt>
                <c:pt idx="56">
                  <c:v>6.0300175321759131E-3</c:v>
                </c:pt>
                <c:pt idx="57">
                  <c:v>6.0361074667458769E-3</c:v>
                </c:pt>
                <c:pt idx="58">
                  <c:v>6.0422172181040512E-3</c:v>
                </c:pt>
                <c:pt idx="59">
                  <c:v>6.0483467862504359E-3</c:v>
                </c:pt>
                <c:pt idx="60">
                  <c:v>6.0607726141300357E-3</c:v>
                </c:pt>
                <c:pt idx="61">
                  <c:v>6.0730632271233098E-3</c:v>
                </c:pt>
                <c:pt idx="62">
                  <c:v>6.0792918794538853E-3</c:v>
                </c:pt>
                <c:pt idx="63">
                  <c:v>6.0855403484916248E-3</c:v>
                </c:pt>
                <c:pt idx="64">
                  <c:v>6.0918086343986211E-3</c:v>
                </c:pt>
                <c:pt idx="65">
                  <c:v>6.1046532454308213E-3</c:v>
                </c:pt>
                <c:pt idx="66">
                  <c:v>6.1176550300556798E-3</c:v>
                </c:pt>
                <c:pt idx="67">
                  <c:v>6.1243954274059487E-3</c:v>
                </c:pt>
                <c:pt idx="68">
                  <c:v>6.1312488984199831E-3</c:v>
                </c:pt>
                <c:pt idx="69">
                  <c:v>6.1382154430977831E-3</c:v>
                </c:pt>
                <c:pt idx="70">
                  <c:v>6.1526291537831552E-3</c:v>
                </c:pt>
                <c:pt idx="71">
                  <c:v>6.1672123588518701E-3</c:v>
                </c:pt>
                <c:pt idx="72">
                  <c:v>6.1747442720916368E-3</c:v>
                </c:pt>
                <c:pt idx="73">
                  <c:v>6.182389258995169E-3</c:v>
                </c:pt>
                <c:pt idx="74">
                  <c:v>6.1901473197245593E-3</c:v>
                </c:pt>
                <c:pt idx="75">
                  <c:v>6.2061458743837656E-3</c:v>
                </c:pt>
                <c:pt idx="76">
                  <c:v>6.222310299766054E-3</c:v>
                </c:pt>
                <c:pt idx="77">
                  <c:v>6.2306337291384573E-3</c:v>
                </c:pt>
                <c:pt idx="78">
                  <c:v>6.2390702323367186E-3</c:v>
                </c:pt>
                <c:pt idx="79">
                  <c:v>6.2476198092797919E-3</c:v>
                </c:pt>
                <c:pt idx="80">
                  <c:v>6.2652034145538335E-3</c:v>
                </c:pt>
                <c:pt idx="81">
                  <c:v>6.2829488551485735E-3</c:v>
                </c:pt>
                <c:pt idx="82">
                  <c:v>6.2920638010588448E-3</c:v>
                </c:pt>
                <c:pt idx="83">
                  <c:v>6.3012918208760205E-3</c:v>
                </c:pt>
                <c:pt idx="84">
                  <c:v>6.3106329145190543E-3</c:v>
                </c:pt>
                <c:pt idx="85">
                  <c:v>6.3298017823439547E-3</c:v>
                </c:pt>
                <c:pt idx="86">
                  <c:v>6.3491280276739559E-3</c:v>
                </c:pt>
                <c:pt idx="87">
                  <c:v>6.3590344906894192E-3</c:v>
                </c:pt>
                <c:pt idx="88">
                  <c:v>6.3690540275307406E-3</c:v>
                </c:pt>
                <c:pt idx="89">
                  <c:v>6.3791866382789664E-3</c:v>
                </c:pt>
                <c:pt idx="90">
                  <c:v>6.3999409866151904E-3</c:v>
                </c:pt>
                <c:pt idx="91">
                  <c:v>6.4208478205840525E-3</c:v>
                </c:pt>
                <c:pt idx="92">
                  <c:v>6.4315458009478466E-3</c:v>
                </c:pt>
                <c:pt idx="93">
                  <c:v>6.4423568553806376E-3</c:v>
                </c:pt>
                <c:pt idx="94">
                  <c:v>6.4532809837203331E-3</c:v>
                </c:pt>
                <c:pt idx="95">
                  <c:v>6.4756210369039859E-3</c:v>
                </c:pt>
                <c:pt idx="96">
                  <c:v>6.4981082369586218E-3</c:v>
                </c:pt>
                <c:pt idx="97">
                  <c:v>6.509597735319117E-3</c:v>
                </c:pt>
                <c:pt idx="98">
                  <c:v>6.5212003076675629E-3</c:v>
                </c:pt>
                <c:pt idx="99">
                  <c:v>6.5329159540850057E-3</c:v>
                </c:pt>
                <c:pt idx="100">
                  <c:v>6.5568419435842653E-3</c:v>
                </c:pt>
                <c:pt idx="101">
                  <c:v>6.5809092804447467E-3</c:v>
                </c:pt>
                <c:pt idx="102">
                  <c:v>6.5931902972071743E-3</c:v>
                </c:pt>
                <c:pt idx="103">
                  <c:v>6.6055843881196452E-3</c:v>
                </c:pt>
                <c:pt idx="104">
                  <c:v>6.6180915531011131E-3</c:v>
                </c:pt>
                <c:pt idx="105">
                  <c:v>6.643603717759369E-3</c:v>
                </c:pt>
                <c:pt idx="106">
                  <c:v>6.6692509546895096E-3</c:v>
                </c:pt>
                <c:pt idx="107">
                  <c:v>6.6823234905022399E-3</c:v>
                </c:pt>
                <c:pt idx="108">
                  <c:v>6.6955091004650136E-3</c:v>
                </c:pt>
                <c:pt idx="109">
                  <c:v>6.7088077846588767E-3</c:v>
                </c:pt>
                <c:pt idx="110">
                  <c:v>6.7359063712350382E-3</c:v>
                </c:pt>
                <c:pt idx="111">
                  <c:v>6.7631332638262709E-3</c:v>
                </c:pt>
                <c:pt idx="112">
                  <c:v>6.776997319256628E-3</c:v>
                </c:pt>
                <c:pt idx="113">
                  <c:v>6.7909744489180746E-3</c:v>
                </c:pt>
                <c:pt idx="114">
                  <c:v>6.805064652891657E-3</c:v>
                </c:pt>
                <c:pt idx="115">
                  <c:v>6.8337499166544937E-3</c:v>
                </c:pt>
                <c:pt idx="116">
                  <c:v>6.8625562120694372E-3</c:v>
                </c:pt>
                <c:pt idx="117">
                  <c:v>6.8772117876847449E-3</c:v>
                </c:pt>
                <c:pt idx="118">
                  <c:v>6.8919804376932348E-3</c:v>
                </c:pt>
                <c:pt idx="119">
                  <c:v>6.9068621620949067E-3</c:v>
                </c:pt>
                <c:pt idx="120">
                  <c:v>6.9371343673633552E-3</c:v>
                </c:pt>
                <c:pt idx="121">
                  <c:v>6.967519803876554E-3</c:v>
                </c:pt>
                <c:pt idx="122">
                  <c:v>6.9829669004872752E-3</c:v>
                </c:pt>
                <c:pt idx="123">
                  <c:v>6.9985114315851416E-3</c:v>
                </c:pt>
                <c:pt idx="124">
                  <c:v>7.0140908378701905E-3</c:v>
                </c:pt>
                <c:pt idx="125">
                  <c:v>7.0454497587594629E-3</c:v>
                </c:pt>
                <c:pt idx="126">
                  <c:v>7.0766008153355653E-3</c:v>
                </c:pt>
                <c:pt idx="127">
                  <c:v>7.0922763977832037E-3</c:v>
                </c:pt>
                <c:pt idx="128">
                  <c:v>7.1079712155119879E-3</c:v>
                </c:pt>
                <c:pt idx="129">
                  <c:v>7.1554708503811515E-3</c:v>
                </c:pt>
                <c:pt idx="130">
                  <c:v>7.2025440622214276E-3</c:v>
                </c:pt>
                <c:pt idx="131">
                  <c:v>7.2183735267561389E-3</c:v>
                </c:pt>
                <c:pt idx="132">
                  <c:v>7.2582598567016987E-3</c:v>
                </c:pt>
                <c:pt idx="133">
                  <c:v>7.2978093784847875E-3</c:v>
                </c:pt>
                <c:pt idx="134">
                  <c:v>7.3137542547063727E-3</c:v>
                </c:pt>
                <c:pt idx="135">
                  <c:v>7.3297183662091037E-3</c:v>
                </c:pt>
                <c:pt idx="136">
                  <c:v>7.345701712911934E-3</c:v>
                </c:pt>
                <c:pt idx="137">
                  <c:v>7.377881650699007E-3</c:v>
                </c:pt>
                <c:pt idx="138">
                  <c:v>7.409827452858897E-3</c:v>
                </c:pt>
                <c:pt idx="139">
                  <c:v>7.4259069761295482E-3</c:v>
                </c:pt>
                <c:pt idx="140">
                  <c:v>7.4420057346813451E-3</c:v>
                </c:pt>
                <c:pt idx="141">
                  <c:v>7.4581237285142876E-3</c:v>
                </c:pt>
                <c:pt idx="142">
                  <c:v>7.4905775509959147E-3</c:v>
                </c:pt>
                <c:pt idx="143">
                  <c:v>7.5227880569006533E-3</c:v>
                </c:pt>
                <c:pt idx="144">
                  <c:v>7.5390022273824631E-3</c:v>
                </c:pt>
                <c:pt idx="145">
                  <c:v>7.5552356330643722E-3</c:v>
                </c:pt>
                <c:pt idx="146">
                  <c:v>7.5714882741084732E-3</c:v>
                </c:pt>
                <c:pt idx="147">
                  <c:v>7.6042160904269789E-3</c:v>
                </c:pt>
                <c:pt idx="148">
                  <c:v>7.6366911915826119E-3</c:v>
                </c:pt>
                <c:pt idx="149">
                  <c:v>7.6530400092755801E-3</c:v>
                </c:pt>
                <c:pt idx="150">
                  <c:v>7.6694080623307403E-3</c:v>
                </c:pt>
                <c:pt idx="151">
                  <c:v>7.6857953506670462E-3</c:v>
                </c:pt>
                <c:pt idx="152">
                  <c:v>7.7187972716667268E-3</c:v>
                </c:pt>
                <c:pt idx="153">
                  <c:v>7.7515368576341892E-3</c:v>
                </c:pt>
                <c:pt idx="154">
                  <c:v>7.7680203227814548E-3</c:v>
                </c:pt>
                <c:pt idx="155">
                  <c:v>7.7845230232098661E-3</c:v>
                </c:pt>
                <c:pt idx="156">
                  <c:v>7.8010449590815156E-3</c:v>
                </c:pt>
                <c:pt idx="157">
                  <c:v>7.83432109736267E-3</c:v>
                </c:pt>
                <c:pt idx="158">
                  <c:v>7.8673250560279406E-3</c:v>
                </c:pt>
                <c:pt idx="159">
                  <c:v>7.8839431687105499E-3</c:v>
                </c:pt>
                <c:pt idx="160">
                  <c:v>7.9005805167553511E-3</c:v>
                </c:pt>
                <c:pt idx="161">
                  <c:v>7.9172371001623443E-3</c:v>
                </c:pt>
                <c:pt idx="162">
                  <c:v>7.9507875702163524E-3</c:v>
                </c:pt>
                <c:pt idx="163">
                  <c:v>7.9840557876553753E-3</c:v>
                </c:pt>
                <c:pt idx="164">
                  <c:v>8.0008085479543745E-3</c:v>
                </c:pt>
                <c:pt idx="165">
                  <c:v>8.0175805436966119E-3</c:v>
                </c:pt>
                <c:pt idx="166">
                  <c:v>8.0343717748010413E-3</c:v>
                </c:pt>
                <c:pt idx="167">
                  <c:v>8.0681966929293161E-3</c:v>
                </c:pt>
                <c:pt idx="168">
                  <c:v>8.1017290534080022E-3</c:v>
                </c:pt>
                <c:pt idx="169">
                  <c:v>8.1186164614854839E-3</c:v>
                </c:pt>
                <c:pt idx="170">
                  <c:v>8.1355231050872501E-3</c:v>
                </c:pt>
                <c:pt idx="171">
                  <c:v>8.1524489840512082E-3</c:v>
                </c:pt>
                <c:pt idx="172">
                  <c:v>8.1865484682301197E-3</c:v>
                </c:pt>
                <c:pt idx="173">
                  <c:v>8.2203448541773305E-3</c:v>
                </c:pt>
                <c:pt idx="174">
                  <c:v>8.2373669102764335E-3</c:v>
                </c:pt>
                <c:pt idx="175">
                  <c:v>8.2544082017377285E-3</c:v>
                </c:pt>
                <c:pt idx="176">
                  <c:v>8.271468728723308E-3</c:v>
                </c:pt>
                <c:pt idx="177">
                  <c:v>8.3058428988743351E-3</c:v>
                </c:pt>
                <c:pt idx="178">
                  <c:v>8.3399031909359156E-3</c:v>
                </c:pt>
                <c:pt idx="179">
                  <c:v>8.3570598950566399E-3</c:v>
                </c:pt>
                <c:pt idx="180">
                  <c:v>8.3742358347016488E-3</c:v>
                </c:pt>
                <c:pt idx="181">
                  <c:v>8.3914310097088496E-3</c:v>
                </c:pt>
                <c:pt idx="182">
                  <c:v>8.4260799876175376E-3</c:v>
                </c:pt>
                <c:pt idx="183">
                  <c:v>8.4604040645752665E-3</c:v>
                </c:pt>
                <c:pt idx="184">
                  <c:v>8.4776954168797047E-3</c:v>
                </c:pt>
                <c:pt idx="185">
                  <c:v>8.4950055648702616E-3</c:v>
                </c:pt>
                <c:pt idx="186">
                  <c:v>8.5123327491132272E-3</c:v>
                </c:pt>
                <c:pt idx="187">
                  <c:v>8.547242582419198E-3</c:v>
                </c:pt>
                <c:pt idx="188">
                  <c:v>8.5818074499033337E-3</c:v>
                </c:pt>
                <c:pt idx="189">
                  <c:v>8.5992176161364675E-3</c:v>
                </c:pt>
                <c:pt idx="190">
                  <c:v>8.6166443787838443E-3</c:v>
                </c:pt>
                <c:pt idx="191">
                  <c:v>8.6694526436461583E-3</c:v>
                </c:pt>
                <c:pt idx="192">
                  <c:v>8.7215534790430205E-3</c:v>
                </c:pt>
                <c:pt idx="193">
                  <c:v>8.7390964165900975E-3</c:v>
                </c:pt>
                <c:pt idx="194">
                  <c:v>8.7566559505514174E-3</c:v>
                </c:pt>
                <c:pt idx="195">
                  <c:v>8.7920421118414804E-3</c:v>
                </c:pt>
                <c:pt idx="196">
                  <c:v>8.8270600505391261E-3</c:v>
                </c:pt>
                <c:pt idx="197">
                  <c:v>8.8447025666527068E-3</c:v>
                </c:pt>
                <c:pt idx="198">
                  <c:v>8.8623616790994841E-3</c:v>
                </c:pt>
                <c:pt idx="199">
                  <c:v>8.8800373881225969E-3</c:v>
                </c:pt>
                <c:pt idx="200">
                  <c:v>8.915661896555795E-3</c:v>
                </c:pt>
                <c:pt idx="201">
                  <c:v>8.9509061884385233E-3</c:v>
                </c:pt>
                <c:pt idx="202">
                  <c:v>8.9686648796949431E-3</c:v>
                </c:pt>
                <c:pt idx="203">
                  <c:v>8.9864401673656058E-3</c:v>
                </c:pt>
                <c:pt idx="204">
                  <c:v>9.0042320514505114E-3</c:v>
                </c:pt>
                <c:pt idx="205">
                  <c:v>9.0400950312167598E-3</c:v>
                </c:pt>
                <c:pt idx="206">
                  <c:v>9.0755655525809331E-3</c:v>
                </c:pt>
                <c:pt idx="207">
                  <c:v>9.0934404190612383E-3</c:v>
                </c:pt>
                <c:pt idx="208">
                  <c:v>9.1113318819557865E-3</c:v>
                </c:pt>
                <c:pt idx="209">
                  <c:v>9.1292399413456238E-3</c:v>
                </c:pt>
                <c:pt idx="210">
                  <c:v>9.1653415183368132E-3</c:v>
                </c:pt>
                <c:pt idx="211">
                  <c:v>9.2010381436957722E-3</c:v>
                </c:pt>
                <c:pt idx="212">
                  <c:v>9.2190291855620554E-3</c:v>
                </c:pt>
                <c:pt idx="213">
                  <c:v>9.2370368238425815E-3</c:v>
                </c:pt>
                <c:pt idx="214">
                  <c:v>9.2550610586183968E-3</c:v>
                </c:pt>
                <c:pt idx="215">
                  <c:v>9.3005600875192829E-3</c:v>
                </c:pt>
                <c:pt idx="216">
                  <c:v>9.3454311800078571E-3</c:v>
                </c:pt>
                <c:pt idx="217">
                  <c:v>9.3635549937554075E-3</c:v>
                </c:pt>
                <c:pt idx="218">
                  <c:v>9.3816954040792933E-3</c:v>
                </c:pt>
                <c:pt idx="219">
                  <c:v>9.418274560003919E-3</c:v>
                </c:pt>
                <c:pt idx="220">
                  <c:v>9.4544230104087745E-3</c:v>
                </c:pt>
                <c:pt idx="221">
                  <c:v>9.4726464032901525E-3</c:v>
                </c:pt>
                <c:pt idx="222">
                  <c:v>9.4908863926668197E-3</c:v>
                </c:pt>
                <c:pt idx="223">
                  <c:v>9.5091429786198223E-3</c:v>
                </c:pt>
                <c:pt idx="224">
                  <c:v>9.5459611196298724E-3</c:v>
                </c:pt>
                <c:pt idx="225">
                  <c:v>9.5823352876278634E-3</c:v>
                </c:pt>
                <c:pt idx="226">
                  <c:v>9.6006748563004507E-3</c:v>
                </c:pt>
                <c:pt idx="227">
                  <c:v>9.6190310213872809E-3</c:v>
                </c:pt>
                <c:pt idx="228">
                  <c:v>9.6374037831314929E-3</c:v>
                </c:pt>
                <c:pt idx="229">
                  <c:v>9.6744610418456993E-3</c:v>
                </c:pt>
                <c:pt idx="230">
                  <c:v>9.7110607953043715E-3</c:v>
                </c:pt>
                <c:pt idx="231">
                  <c:v>9.7295165397681682E-3</c:v>
                </c:pt>
                <c:pt idx="232">
                  <c:v>9.7479888807272541E-3</c:v>
                </c:pt>
                <c:pt idx="233">
                  <c:v>9.7664778183437218E-3</c:v>
                </c:pt>
                <c:pt idx="234">
                  <c:v>9.8131788668215369E-3</c:v>
                </c:pt>
                <c:pt idx="235">
                  <c:v>9.8591714546658604E-3</c:v>
                </c:pt>
                <c:pt idx="236">
                  <c:v>9.8777599716592945E-3</c:v>
                </c:pt>
                <c:pt idx="237">
                  <c:v>9.8963650852290641E-3</c:v>
                </c:pt>
                <c:pt idx="238">
                  <c:v>9.9339009843938779E-3</c:v>
                </c:pt>
                <c:pt idx="239">
                  <c:v>9.970951505271497E-3</c:v>
                </c:pt>
                <c:pt idx="240">
                  <c:v>9.9896396018039901E-3</c:v>
                </c:pt>
                <c:pt idx="241">
                  <c:v>1.0008344294912819E-2</c:v>
                </c:pt>
                <c:pt idx="242">
                  <c:v>1.0027065584597983E-2</c:v>
                </c:pt>
                <c:pt idx="243">
                  <c:v>1.0064841009940208E-2</c:v>
                </c:pt>
                <c:pt idx="244">
                  <c:v>1.0102116709345133E-2</c:v>
                </c:pt>
                <c:pt idx="245">
                  <c:v>1.0120920982074066E-2</c:v>
                </c:pt>
                <c:pt idx="246">
                  <c:v>1.0139741851379336E-2</c:v>
                </c:pt>
                <c:pt idx="247">
                  <c:v>1.0158574709131507E-2</c:v>
                </c:pt>
                <c:pt idx="248">
                  <c:v>1.0196497629654615E-2</c:v>
                </c:pt>
                <c:pt idx="249">
                  <c:v>1.0233814043523193E-2</c:v>
                </c:pt>
                <c:pt idx="250">
                  <c:v>1.0252596244756385E-2</c:v>
                </c:pt>
                <c:pt idx="251">
                  <c:v>1.0271367393059894E-2</c:v>
                </c:pt>
                <c:pt idx="252">
                  <c:v>1.029012748843372E-2</c:v>
                </c:pt>
                <c:pt idx="253">
                  <c:v>1.0327903056471429E-2</c:v>
                </c:pt>
                <c:pt idx="254">
                  <c:v>1.0365057340551154E-2</c:v>
                </c:pt>
                <c:pt idx="255">
                  <c:v>1.0383762171195521E-2</c:v>
                </c:pt>
                <c:pt idx="256">
                  <c:v>1.0402455948910205E-2</c:v>
                </c:pt>
                <c:pt idx="257">
                  <c:v>1.0421138673614161E-2</c:v>
                </c:pt>
                <c:pt idx="258">
                  <c:v>1.0458766952409587E-2</c:v>
                </c:pt>
                <c:pt idx="259">
                  <c:v>1.0495759042971065E-2</c:v>
                </c:pt>
                <c:pt idx="260">
                  <c:v>1.0514386502864514E-2</c:v>
                </c:pt>
                <c:pt idx="261">
                  <c:v>1.0533002909909328E-2</c:v>
                </c:pt>
                <c:pt idx="262">
                  <c:v>1.0551608263943413E-2</c:v>
                </c:pt>
                <c:pt idx="263">
                  <c:v>1.0589089315767113E-2</c:v>
                </c:pt>
                <c:pt idx="264">
                  <c:v>1.0625919150215601E-2</c:v>
                </c:pt>
                <c:pt idx="265">
                  <c:v>1.064446923943918E-2</c:v>
                </c:pt>
                <c:pt idx="266">
                  <c:v>1.0663008275570984E-2</c:v>
                </c:pt>
                <c:pt idx="267">
                  <c:v>1.0681536258773106E-2</c:v>
                </c:pt>
                <c:pt idx="268">
                  <c:v>1.0718870144760992E-2</c:v>
                </c:pt>
                <c:pt idx="269">
                  <c:v>1.0755537661798487E-2</c:v>
                </c:pt>
                <c:pt idx="270">
                  <c:v>1.0774010380109056E-2</c:v>
                </c:pt>
                <c:pt idx="271">
                  <c:v>1.079247204532785E-2</c:v>
                </c:pt>
                <c:pt idx="272">
                  <c:v>1.0810922657698008E-2</c:v>
                </c:pt>
                <c:pt idx="273">
                  <c:v>1.0848109437716266E-2</c:v>
                </c:pt>
                <c:pt idx="274">
                  <c:v>1.0884614576990304E-2</c:v>
                </c:pt>
                <c:pt idx="275">
                  <c:v>1.0903009924306817E-2</c:v>
                </c:pt>
                <c:pt idx="276">
                  <c:v>1.0921394218612601E-2</c:v>
                </c:pt>
                <c:pt idx="277">
                  <c:v>1.0939767459988703E-2</c:v>
                </c:pt>
                <c:pt idx="278">
                  <c:v>1.0976807192849918E-2</c:v>
                </c:pt>
                <c:pt idx="279">
                  <c:v>1.1013149895223728E-2</c:v>
                </c:pt>
                <c:pt idx="280">
                  <c:v>1.1031467871627232E-2</c:v>
                </c:pt>
                <c:pt idx="281">
                  <c:v>1.1049774794857914E-2</c:v>
                </c:pt>
                <c:pt idx="282">
                  <c:v>1.1068070665077867E-2</c:v>
                </c:pt>
                <c:pt idx="283">
                  <c:v>1.1104963408486991E-2</c:v>
                </c:pt>
                <c:pt idx="284">
                  <c:v>1.114114361609353E-2</c:v>
                </c:pt>
                <c:pt idx="285">
                  <c:v>1.1159384221259838E-2</c:v>
                </c:pt>
                <c:pt idx="286">
                  <c:v>1.1177613773415418E-2</c:v>
                </c:pt>
                <c:pt idx="287">
                  <c:v>1.1195832272641315E-2</c:v>
                </c:pt>
                <c:pt idx="288">
                  <c:v>1.1232578082871482E-2</c:v>
                </c:pt>
                <c:pt idx="289">
                  <c:v>1.1268595738870291E-2</c:v>
                </c:pt>
                <c:pt idx="290">
                  <c:v>1.1286758972880451E-2</c:v>
                </c:pt>
                <c:pt idx="291">
                  <c:v>1.1304911153879882E-2</c:v>
                </c:pt>
                <c:pt idx="292">
                  <c:v>1.1323052281787538E-2</c:v>
                </c:pt>
                <c:pt idx="293">
                  <c:v>1.1359651214328434E-2</c:v>
                </c:pt>
                <c:pt idx="294">
                  <c:v>1.1395506263067734E-2</c:v>
                </c:pt>
                <c:pt idx="295">
                  <c:v>1.1413592125759653E-2</c:v>
                </c:pt>
                <c:pt idx="296">
                  <c:v>1.1431666935440843E-2</c:v>
                </c:pt>
                <c:pt idx="297">
                  <c:v>1.1449730692030258E-2</c:v>
                </c:pt>
                <c:pt idx="298">
                  <c:v>1.1495377834245257E-2</c:v>
                </c:pt>
                <c:pt idx="299">
                  <c:v>1.1539883679411167E-2</c:v>
                </c:pt>
                <c:pt idx="300">
                  <c:v>1.155788111769307E-2</c:v>
                </c:pt>
                <c:pt idx="301">
                  <c:v>1.1575867502964243E-2</c:v>
                </c:pt>
                <c:pt idx="302">
                  <c:v>1.1612172841678852E-2</c:v>
                </c:pt>
                <c:pt idx="303">
                  <c:v>1.1647702513293279E-2</c:v>
                </c:pt>
                <c:pt idx="304">
                  <c:v>1.1665633633186623E-2</c:v>
                </c:pt>
                <c:pt idx="305">
                  <c:v>1.1683553700069238E-2</c:v>
                </c:pt>
                <c:pt idx="306">
                  <c:v>1.1701462713860078E-2</c:v>
                </c:pt>
                <c:pt idx="307">
                  <c:v>1.1737621334195389E-2</c:v>
                </c:pt>
                <c:pt idx="308">
                  <c:v>1.1772988238267779E-2</c:v>
                </c:pt>
                <c:pt idx="309">
                  <c:v>1.1790841986680789E-2</c:v>
                </c:pt>
                <c:pt idx="310">
                  <c:v>1.1808684682002024E-2</c:v>
                </c:pt>
                <c:pt idx="311">
                  <c:v>1.1826519630757648E-2</c:v>
                </c:pt>
                <c:pt idx="312">
                  <c:v>1.1862597718780659E-2</c:v>
                </c:pt>
                <c:pt idx="313">
                  <c:v>1.1897934061056992E-2</c:v>
                </c:pt>
                <c:pt idx="314">
                  <c:v>1.1915809634017727E-2</c:v>
                </c:pt>
                <c:pt idx="315">
                  <c:v>1.193369399304367E-2</c:v>
                </c:pt>
                <c:pt idx="316">
                  <c:v>1.1951587138215869E-2</c:v>
                </c:pt>
                <c:pt idx="317">
                  <c:v>1.1987796412422648E-2</c:v>
                </c:pt>
                <c:pt idx="318">
                  <c:v>1.2023247580367213E-2</c:v>
                </c:pt>
                <c:pt idx="319">
                  <c:v>1.2041184656270687E-2</c:v>
                </c:pt>
                <c:pt idx="320">
                  <c:v>1.2059130518320416E-2</c:v>
                </c:pt>
                <c:pt idx="321">
                  <c:v>1.2077085166516399E-2</c:v>
                </c:pt>
                <c:pt idx="322">
                  <c:v>1.2113425741506386E-2</c:v>
                </c:pt>
                <c:pt idx="323">
                  <c:v>1.214899162084393E-2</c:v>
                </c:pt>
                <c:pt idx="324">
                  <c:v>1.2166990199771188E-2</c:v>
                </c:pt>
                <c:pt idx="325">
                  <c:v>1.2184997564925748E-2</c:v>
                </c:pt>
                <c:pt idx="326">
                  <c:v>1.2203013716145517E-2</c:v>
                </c:pt>
                <c:pt idx="327">
                  <c:v>1.2239485707355632E-2</c:v>
                </c:pt>
                <c:pt idx="328">
                  <c:v>1.2275166182811326E-2</c:v>
                </c:pt>
                <c:pt idx="329">
                  <c:v>1.2293226264924462E-2</c:v>
                </c:pt>
                <c:pt idx="330">
                  <c:v>1.2311295133102806E-2</c:v>
                </c:pt>
                <c:pt idx="331">
                  <c:v>1.2329372787589499E-2</c:v>
                </c:pt>
                <c:pt idx="332">
                  <c:v>1.2365976311321155E-2</c:v>
                </c:pt>
                <c:pt idx="333">
                  <c:v>1.2401771266836725E-2</c:v>
                </c:pt>
                <c:pt idx="334">
                  <c:v>1.2419892852054693E-2</c:v>
                </c:pt>
                <c:pt idx="335">
                  <c:v>1.2438023223581007E-2</c:v>
                </c:pt>
                <c:pt idx="336">
                  <c:v>1.2456162381172531E-2</c:v>
                </c:pt>
                <c:pt idx="337">
                  <c:v>1.2492897554753728E-2</c:v>
                </c:pt>
                <c:pt idx="338">
                  <c:v>1.252880687332536E-2</c:v>
                </c:pt>
                <c:pt idx="339">
                  <c:v>1.2546989961810251E-2</c:v>
                </c:pt>
                <c:pt idx="340">
                  <c:v>1.2565181836522443E-2</c:v>
                </c:pt>
                <c:pt idx="341">
                  <c:v>1.2583382497380891E-2</c:v>
                </c:pt>
                <c:pt idx="342">
                  <c:v>1.2620249439031136E-2</c:v>
                </c:pt>
                <c:pt idx="343">
                  <c:v>1.2656273002763507E-2</c:v>
                </c:pt>
                <c:pt idx="344">
                  <c:v>1.2674517594515322E-2</c:v>
                </c:pt>
                <c:pt idx="345">
                  <c:v>1.2692770972494438E-2</c:v>
                </c:pt>
                <c:pt idx="346">
                  <c:v>1.2711033136700856E-2</c:v>
                </c:pt>
                <c:pt idx="347">
                  <c:v>1.2748031965423106E-2</c:v>
                </c:pt>
                <c:pt idx="348">
                  <c:v>1.2784169655475353E-2</c:v>
                </c:pt>
                <c:pt idx="349">
                  <c:v>1.2802475750656184E-2</c:v>
                </c:pt>
                <c:pt idx="350">
                  <c:v>1.282079063198327E-2</c:v>
                </c:pt>
                <c:pt idx="351">
                  <c:v>1.2839114299618704E-2</c:v>
                </c:pt>
                <c:pt idx="352">
                  <c:v>1.2876245135334438E-2</c:v>
                </c:pt>
                <c:pt idx="353">
                  <c:v>1.291249683202822E-2</c:v>
                </c:pt>
                <c:pt idx="354">
                  <c:v>1.2930864430638067E-2</c:v>
                </c:pt>
                <c:pt idx="355">
                  <c:v>1.294924081539417E-2</c:v>
                </c:pt>
                <c:pt idx="356">
                  <c:v>1.2967625986539666E-2</c:v>
                </c:pt>
                <c:pt idx="357">
                  <c:v>1.3004888950169937E-2</c:v>
                </c:pt>
                <c:pt idx="358">
                  <c:v>1.304125453282734E-2</c:v>
                </c:pt>
                <c:pt idx="359">
                  <c:v>1.305968363494725E-2</c:v>
                </c:pt>
                <c:pt idx="360">
                  <c:v>1.3078121523294461E-2</c:v>
                </c:pt>
                <c:pt idx="361">
                  <c:v>1.3096568197868974E-2</c:v>
                </c:pt>
                <c:pt idx="362">
                  <c:v>1.3133963411199325E-2</c:v>
                </c:pt>
                <c:pt idx="363">
                  <c:v>1.3170442758358991E-2</c:v>
                </c:pt>
                <c:pt idx="364">
                  <c:v>1.318893336407001E-2</c:v>
                </c:pt>
                <c:pt idx="365">
                  <c:v>1.320743275600833E-2</c:v>
                </c:pt>
                <c:pt idx="366">
                  <c:v>1.3225940934092906E-2</c:v>
                </c:pt>
                <c:pt idx="367">
                  <c:v>1.3263468519881435E-2</c:v>
                </c:pt>
                <c:pt idx="368">
                  <c:v>1.3300061509028405E-2</c:v>
                </c:pt>
                <c:pt idx="369">
                  <c:v>1.3318613618411579E-2</c:v>
                </c:pt>
                <c:pt idx="370">
                  <c:v>1.3337174513941008E-2</c:v>
                </c:pt>
                <c:pt idx="371">
                  <c:v>1.3355744195697739E-2</c:v>
                </c:pt>
                <c:pt idx="372">
                  <c:v>1.3393404277513012E-2</c:v>
                </c:pt>
                <c:pt idx="373">
                  <c:v>1.3430110785402904E-2</c:v>
                </c:pt>
                <c:pt idx="374">
                  <c:v>1.3448724398458234E-2</c:v>
                </c:pt>
                <c:pt idx="375">
                  <c:v>1.3467346797740865E-2</c:v>
                </c:pt>
                <c:pt idx="376">
                  <c:v>1.3485977983250796E-2</c:v>
                </c:pt>
                <c:pt idx="377">
                  <c:v>1.3523770685552884E-2</c:v>
                </c:pt>
                <c:pt idx="378">
                  <c:v>1.3560590587887722E-2</c:v>
                </c:pt>
                <c:pt idx="379">
                  <c:v>1.3579265704615207E-2</c:v>
                </c:pt>
                <c:pt idx="380">
                  <c:v>1.3597946593377763E-2</c:v>
                </c:pt>
                <c:pt idx="381">
                  <c:v>1.3616621196839152E-2</c:v>
                </c:pt>
                <c:pt idx="382">
                  <c:v>1.367360427289932E-2</c:v>
                </c:pt>
                <c:pt idx="383">
                  <c:v>1.3728473525409512E-2</c:v>
                </c:pt>
                <c:pt idx="384">
                  <c:v>1.3747083031444562E-2</c:v>
                </c:pt>
                <c:pt idx="385">
                  <c:v>1.3794342217454125E-2</c:v>
                </c:pt>
                <c:pt idx="386">
                  <c:v>1.3839991067354784E-2</c:v>
                </c:pt>
                <c:pt idx="387">
                  <c:v>1.385854477553794E-2</c:v>
                </c:pt>
                <c:pt idx="388">
                  <c:v>1.3877089184227698E-2</c:v>
                </c:pt>
                <c:pt idx="389">
                  <c:v>1.3914677429618385E-2</c:v>
                </c:pt>
                <c:pt idx="390">
                  <c:v>1.3951173822350782E-2</c:v>
                </c:pt>
                <c:pt idx="391">
                  <c:v>1.3969671732763089E-2</c:v>
                </c:pt>
                <c:pt idx="392">
                  <c:v>1.3988160343519906E-2</c:v>
                </c:pt>
                <c:pt idx="393">
                  <c:v>1.400663965470228E-2</c:v>
                </c:pt>
                <c:pt idx="394">
                  <c:v>1.4044107618362094E-2</c:v>
                </c:pt>
                <c:pt idx="395">
                  <c:v>1.4080463902714779E-2</c:v>
                </c:pt>
                <c:pt idx="396">
                  <c:v>1.4098896715619702E-2</c:v>
                </c:pt>
                <c:pt idx="397">
                  <c:v>1.4117320228788088E-2</c:v>
                </c:pt>
                <c:pt idx="398">
                  <c:v>1.4135734442382031E-2</c:v>
                </c:pt>
                <c:pt idx="399">
                  <c:v>1.4173082180584108E-2</c:v>
                </c:pt>
                <c:pt idx="400">
                  <c:v>1.4209298299959761E-2</c:v>
                </c:pt>
                <c:pt idx="401">
                  <c:v>1.4227666015195206E-2</c:v>
                </c:pt>
                <c:pt idx="402">
                  <c:v>1.4246024430775162E-2</c:v>
                </c:pt>
                <c:pt idx="403">
                  <c:v>1.4264373546780673E-2</c:v>
                </c:pt>
                <c:pt idx="404">
                  <c:v>1.4301601114798576E-2</c:v>
                </c:pt>
                <c:pt idx="405">
                  <c:v>1.4337677013680494E-2</c:v>
                </c:pt>
                <c:pt idx="406">
                  <c:v>1.4355979631246463E-2</c:v>
                </c:pt>
                <c:pt idx="407">
                  <c:v>1.4374272949156941E-2</c:v>
                </c:pt>
                <c:pt idx="408">
                  <c:v>1.4392556967330883E-2</c:v>
                </c:pt>
                <c:pt idx="409">
                  <c:v>1.4429664419573681E-2</c:v>
                </c:pt>
                <c:pt idx="410">
                  <c:v>1.4465600043390703E-2</c:v>
                </c:pt>
                <c:pt idx="411">
                  <c:v>1.4483837563125102E-2</c:v>
                </c:pt>
                <c:pt idx="412">
                  <c:v>1.4502065783285056E-2</c:v>
                </c:pt>
                <c:pt idx="413">
                  <c:v>1.4520284703708475E-2</c:v>
                </c:pt>
                <c:pt idx="414">
                  <c:v>1.4557272093477607E-2</c:v>
                </c:pt>
                <c:pt idx="415">
                  <c:v>1.4593067388523062E-2</c:v>
                </c:pt>
                <c:pt idx="416">
                  <c:v>1.4611239810506937E-2</c:v>
                </c:pt>
                <c:pt idx="417">
                  <c:v>1.4629402932754276E-2</c:v>
                </c:pt>
                <c:pt idx="418">
                  <c:v>1.4647556755346125E-2</c:v>
                </c:pt>
                <c:pt idx="419">
                  <c:v>1.4684424135051518E-2</c:v>
                </c:pt>
                <c:pt idx="420">
                  <c:v>1.4720079048672341E-2</c:v>
                </c:pt>
                <c:pt idx="421">
                  <c:v>1.47381863727436E-2</c:v>
                </c:pt>
                <c:pt idx="422">
                  <c:v>1.4756284397159369E-2</c:v>
                </c:pt>
                <c:pt idx="423">
                  <c:v>1.4774373121757556E-2</c:v>
                </c:pt>
                <c:pt idx="424">
                  <c:v>1.4811120542890615E-2</c:v>
                </c:pt>
                <c:pt idx="425">
                  <c:v>1.4846635023352261E-2</c:v>
                </c:pt>
                <c:pt idx="426">
                  <c:v>1.4864677249510905E-2</c:v>
                </c:pt>
                <c:pt idx="427">
                  <c:v>1.4882710175851965E-2</c:v>
                </c:pt>
                <c:pt idx="428">
                  <c:v>1.4900733802537536E-2</c:v>
                </c:pt>
                <c:pt idx="429">
                  <c:v>1.4937361315563079E-2</c:v>
                </c:pt>
                <c:pt idx="430">
                  <c:v>1.4972735312076546E-2</c:v>
                </c:pt>
                <c:pt idx="431">
                  <c:v>1.4990712440160481E-2</c:v>
                </c:pt>
                <c:pt idx="432">
                  <c:v>1.5008680268507879E-2</c:v>
                </c:pt>
                <c:pt idx="433">
                  <c:v>1.5026638797199787E-2</c:v>
                </c:pt>
                <c:pt idx="434">
                  <c:v>1.5063146451691121E-2</c:v>
                </c:pt>
                <c:pt idx="435">
                  <c:v>1.5098379914358917E-2</c:v>
                </c:pt>
                <c:pt idx="436">
                  <c:v>1.5116291944368143E-2</c:v>
                </c:pt>
                <c:pt idx="437">
                  <c:v>1.5134194674640833E-2</c:v>
                </c:pt>
                <c:pt idx="438">
                  <c:v>1.5152088105176986E-2</c:v>
                </c:pt>
                <c:pt idx="439">
                  <c:v>1.518847594976188E-2</c:v>
                </c:pt>
                <c:pt idx="440">
                  <c:v>1.5223568829794143E-2</c:v>
                </c:pt>
                <c:pt idx="441">
                  <c:v>1.5241407696813258E-2</c:v>
                </c:pt>
                <c:pt idx="442">
                  <c:v>1.5259196940005104E-2</c:v>
                </c:pt>
                <c:pt idx="443">
                  <c:v>1.5276928494616371E-2</c:v>
                </c:pt>
                <c:pt idx="444">
                  <c:v>1.5312841682472527E-2</c:v>
                </c:pt>
                <c:pt idx="445">
                  <c:v>1.534727782628309E-2</c:v>
                </c:pt>
                <c:pt idx="446">
                  <c:v>1.5364720937424137E-2</c:v>
                </c:pt>
                <c:pt idx="447">
                  <c:v>1.5382106359984604E-2</c:v>
                </c:pt>
                <c:pt idx="448">
                  <c:v>1.5399434093883446E-2</c:v>
                </c:pt>
                <c:pt idx="449">
                  <c:v>1.543454989175075E-2</c:v>
                </c:pt>
                <c:pt idx="450">
                  <c:v>1.5468168142133143E-2</c:v>
                </c:pt>
                <c:pt idx="451">
                  <c:v>1.5485207432399672E-2</c:v>
                </c:pt>
                <c:pt idx="452">
                  <c:v>1.550218903392353E-2</c:v>
                </c:pt>
                <c:pt idx="453">
                  <c:v>1.5519112946704716E-2</c:v>
                </c:pt>
                <c:pt idx="454">
                  <c:v>1.5553431194003469E-2</c:v>
                </c:pt>
                <c:pt idx="455">
                  <c:v>1.5586231710078557E-2</c:v>
                </c:pt>
                <c:pt idx="456">
                  <c:v>1.5602867178903246E-2</c:v>
                </c:pt>
                <c:pt idx="457">
                  <c:v>1.5619444958985262E-2</c:v>
                </c:pt>
                <c:pt idx="458">
                  <c:v>1.567011979750399E-2</c:v>
                </c:pt>
                <c:pt idx="459">
                  <c:v>1.5717700174179283E-2</c:v>
                </c:pt>
                <c:pt idx="460">
                  <c:v>1.5733874132495274E-2</c:v>
                </c:pt>
                <c:pt idx="461">
                  <c:v>1.57499904019065E-2</c:v>
                </c:pt>
                <c:pt idx="462">
                  <c:v>1.5782713044392532E-2</c:v>
                </c:pt>
                <c:pt idx="463">
                  <c:v>1.5813878590665853E-2</c:v>
                </c:pt>
                <c:pt idx="464">
                  <c:v>1.5829706415634304E-2</c:v>
                </c:pt>
                <c:pt idx="465">
                  <c:v>1.584547655169799E-2</c:v>
                </c:pt>
                <c:pt idx="466">
                  <c:v>1.5861188998856912E-2</c:v>
                </c:pt>
                <c:pt idx="467">
                  <c:v>1.5901220670759275E-2</c:v>
                </c:pt>
                <c:pt idx="468">
                  <c:v>1.593888590059378E-2</c:v>
                </c:pt>
                <c:pt idx="469">
                  <c:v>1.5954252214080977E-2</c:v>
                </c:pt>
                <c:pt idx="470">
                  <c:v>1.5969560838582364E-2</c:v>
                </c:pt>
                <c:pt idx="471">
                  <c:v>1.6000687169721216E-2</c:v>
                </c:pt>
                <c:pt idx="472">
                  <c:v>1.6030218446891897E-2</c:v>
                </c:pt>
                <c:pt idx="473">
                  <c:v>1.6045238626545277E-2</c:v>
                </c:pt>
                <c:pt idx="474">
                  <c:v>1.6060201117050754E-2</c:v>
                </c:pt>
                <c:pt idx="475">
                  <c:v>1.6075105918651467E-2</c:v>
                </c:pt>
                <c:pt idx="476">
                  <c:v>1.6105433816384629E-2</c:v>
                </c:pt>
                <c:pt idx="477">
                  <c:v>1.613414823454784E-2</c:v>
                </c:pt>
                <c:pt idx="478">
                  <c:v>1.6148764590976361E-2</c:v>
                </c:pt>
                <c:pt idx="479">
                  <c:v>1.6163323258256979E-2</c:v>
                </c:pt>
                <c:pt idx="480">
                  <c:v>1.6177824236470739E-2</c:v>
                </c:pt>
                <c:pt idx="481">
                  <c:v>1.6207353509231824E-2</c:v>
                </c:pt>
                <c:pt idx="482">
                  <c:v>1.6235251258738259E-2</c:v>
                </c:pt>
                <c:pt idx="483">
                  <c:v>1.6249463791455643E-2</c:v>
                </c:pt>
                <c:pt idx="484">
                  <c:v>1.6263618635187216E-2</c:v>
                </c:pt>
                <c:pt idx="485">
                  <c:v>1.6277715789851932E-2</c:v>
                </c:pt>
                <c:pt idx="486">
                  <c:v>1.6313763837740025E-2</c:v>
                </c:pt>
                <c:pt idx="487">
                  <c:v>1.6347336225794873E-2</c:v>
                </c:pt>
                <c:pt idx="488">
                  <c:v>1.6361087245653216E-2</c:v>
                </c:pt>
                <c:pt idx="489">
                  <c:v>1.6374780576201564E-2</c:v>
                </c:pt>
                <c:pt idx="490">
                  <c:v>1.6402712005273434E-2</c:v>
                </c:pt>
                <c:pt idx="491">
                  <c:v>1.6428977006915924E-2</c:v>
                </c:pt>
                <c:pt idx="492">
                  <c:v>1.6442381891643709E-2</c:v>
                </c:pt>
                <c:pt idx="493">
                  <c:v>1.6455729087223592E-2</c:v>
                </c:pt>
                <c:pt idx="494">
                  <c:v>1.6469018593493479E-2</c:v>
                </c:pt>
                <c:pt idx="495">
                  <c:v>1.6496150794879094E-2</c:v>
                </c:pt>
                <c:pt idx="496">
                  <c:v>1.652159972652667E-2</c:v>
                </c:pt>
                <c:pt idx="497">
                  <c:v>1.6534600786813902E-2</c:v>
                </c:pt>
                <c:pt idx="498">
                  <c:v>1.6547544157710092E-2</c:v>
                </c:pt>
                <c:pt idx="499">
                  <c:v>1.6560430762899703E-2</c:v>
                </c:pt>
                <c:pt idx="500">
                  <c:v>1.6586781997460776E-2</c:v>
                </c:pt>
                <c:pt idx="501">
                  <c:v>1.6611452003677529E-2</c:v>
                </c:pt>
                <c:pt idx="502">
                  <c:v>1.6624076942196586E-2</c:v>
                </c:pt>
                <c:pt idx="503">
                  <c:v>1.663664973221568E-2</c:v>
                </c:pt>
                <c:pt idx="504">
                  <c:v>1.6649170373572719E-2</c:v>
                </c:pt>
                <c:pt idx="505">
                  <c:v>1.6674799547286012E-2</c:v>
                </c:pt>
                <c:pt idx="506">
                  <c:v>1.6698731452542415E-2</c:v>
                </c:pt>
                <c:pt idx="507">
                  <c:v>1.6710991350670223E-2</c:v>
                </c:pt>
                <c:pt idx="508">
                  <c:v>1.6723199100054931E-2</c:v>
                </c:pt>
                <c:pt idx="509">
                  <c:v>1.6735354700858629E-2</c:v>
                </c:pt>
                <c:pt idx="510">
                  <c:v>1.6760261620888027E-2</c:v>
                </c:pt>
                <c:pt idx="511">
                  <c:v>1.6783455617047638E-2</c:v>
                </c:pt>
                <c:pt idx="512">
                  <c:v>1.6795350474297921E-2</c:v>
                </c:pt>
                <c:pt idx="513">
                  <c:v>1.6807193182886149E-2</c:v>
                </c:pt>
                <c:pt idx="514">
                  <c:v>1.6818983742812321E-2</c:v>
                </c:pt>
                <c:pt idx="515">
                  <c:v>1.6843168212863729E-2</c:v>
                </c:pt>
                <c:pt idx="516">
                  <c:v>1.6865624495167042E-2</c:v>
                </c:pt>
                <c:pt idx="517">
                  <c:v>1.6877154311458753E-2</c:v>
                </c:pt>
                <c:pt idx="518">
                  <c:v>1.6956402860288655E-2</c:v>
                </c:pt>
                <c:pt idx="519">
                  <c:v>1.7033096119166702E-2</c:v>
                </c:pt>
                <c:pt idx="520">
                  <c:v>1.710723408663406E-2</c:v>
                </c:pt>
                <c:pt idx="521">
                  <c:v>1.7178816760907711E-2</c:v>
                </c:pt>
                <c:pt idx="522">
                  <c:v>1.7247844140609869E-2</c:v>
                </c:pt>
                <c:pt idx="523">
                  <c:v>1.7314316224200654E-2</c:v>
                </c:pt>
                <c:pt idx="524">
                  <c:v>1.7378233010464372E-2</c:v>
                </c:pt>
                <c:pt idx="525">
                  <c:v>1.743959449794219E-2</c:v>
                </c:pt>
                <c:pt idx="526">
                  <c:v>1.7498400685256321E-2</c:v>
                </c:pt>
                <c:pt idx="527">
                  <c:v>1.7554651571272117E-2</c:v>
                </c:pt>
                <c:pt idx="528">
                  <c:v>1.7609155859282799E-2</c:v>
                </c:pt>
                <c:pt idx="529">
                  <c:v>1.7663655373586495E-2</c:v>
                </c:pt>
                <c:pt idx="530">
                  <c:v>1.7718212322228588E-2</c:v>
                </c:pt>
                <c:pt idx="531">
                  <c:v>1.7772826705290123E-2</c:v>
                </c:pt>
                <c:pt idx="532">
                  <c:v>1.7827498522771101E-2</c:v>
                </c:pt>
                <c:pt idx="533">
                  <c:v>1.7882227774671522E-2</c:v>
                </c:pt>
                <c:pt idx="534">
                  <c:v>1.7937014461072431E-2</c:v>
                </c:pt>
                <c:pt idx="535">
                  <c:v>1.799185858197383E-2</c:v>
                </c:pt>
                <c:pt idx="536">
                  <c:v>1.8046760137294671E-2</c:v>
                </c:pt>
                <c:pt idx="537">
                  <c:v>1.8101719127278093E-2</c:v>
                </c:pt>
                <c:pt idx="538">
                  <c:v>1.8156735551843051E-2</c:v>
                </c:pt>
                <c:pt idx="539">
                  <c:v>1.8211809410908497E-2</c:v>
                </c:pt>
                <c:pt idx="540">
                  <c:v>1.8266940704636525E-2</c:v>
                </c:pt>
                <c:pt idx="541">
                  <c:v>1.8330018225621858E-2</c:v>
                </c:pt>
                <c:pt idx="542">
                  <c:v>1.8385272593638424E-2</c:v>
                </c:pt>
                <c:pt idx="543">
                  <c:v>1.8440584396398618E-2</c:v>
                </c:pt>
                <c:pt idx="544">
                  <c:v>1.849595363390244E-2</c:v>
                </c:pt>
                <c:pt idx="545">
                  <c:v>1.8551380306149889E-2</c:v>
                </c:pt>
                <c:pt idx="546">
                  <c:v>1.8606864413140967E-2</c:v>
                </c:pt>
                <c:pt idx="547">
                  <c:v>1.8662405954956718E-2</c:v>
                </c:pt>
                <c:pt idx="548">
                  <c:v>1.8718004931678189E-2</c:v>
                </c:pt>
                <c:pt idx="549">
                  <c:v>1.8773661343143289E-2</c:v>
                </c:pt>
                <c:pt idx="550">
                  <c:v>1.8829375189595154E-2</c:v>
                </c:pt>
                <c:pt idx="551">
                  <c:v>1.8885146470952741E-2</c:v>
                </c:pt>
                <c:pt idx="552">
                  <c:v>1.8940975187216047E-2</c:v>
                </c:pt>
                <c:pt idx="553">
                  <c:v>1.8996861338385074E-2</c:v>
                </c:pt>
                <c:pt idx="554">
                  <c:v>1.905280492470296E-2</c:v>
                </c:pt>
                <c:pt idx="555">
                  <c:v>1.9108805945926566E-2</c:v>
                </c:pt>
                <c:pt idx="556">
                  <c:v>1.9164864402217985E-2</c:v>
                </c:pt>
                <c:pt idx="557">
                  <c:v>1.9220980293658263E-2</c:v>
                </c:pt>
                <c:pt idx="558">
                  <c:v>1.9277153620166354E-2</c:v>
                </c:pt>
                <c:pt idx="559">
                  <c:v>1.9333384381742258E-2</c:v>
                </c:pt>
                <c:pt idx="560">
                  <c:v>1.9389672578548067E-2</c:v>
                </c:pt>
                <c:pt idx="561">
                  <c:v>1.9446018210502736E-2</c:v>
                </c:pt>
                <c:pt idx="562">
                  <c:v>1.9502421277606263E-2</c:v>
                </c:pt>
                <c:pt idx="563">
                  <c:v>1.9558881780020743E-2</c:v>
                </c:pt>
                <c:pt idx="564">
                  <c:v>1.9615399717665127E-2</c:v>
                </c:pt>
                <c:pt idx="565">
                  <c:v>1.9671975090620464E-2</c:v>
                </c:pt>
                <c:pt idx="566">
                  <c:v>1.9728607898886752E-2</c:v>
                </c:pt>
                <c:pt idx="567">
                  <c:v>1.9785264507933276E-2</c:v>
                </c:pt>
                <c:pt idx="568">
                  <c:v>1.9841566086776785E-2</c:v>
                </c:pt>
                <c:pt idx="569">
                  <c:v>1.9897404650649486E-2</c:v>
                </c:pt>
                <c:pt idx="570">
                  <c:v>1.9952780199227194E-2</c:v>
                </c:pt>
                <c:pt idx="571">
                  <c:v>2.0007692732509907E-2</c:v>
                </c:pt>
                <c:pt idx="572">
                  <c:v>2.0062142250173443E-2</c:v>
                </c:pt>
                <c:pt idx="573">
                  <c:v>2.011612875197466E-2</c:v>
                </c:pt>
                <c:pt idx="574">
                  <c:v>2.0169652237751468E-2</c:v>
                </c:pt>
                <c:pt idx="575">
                  <c:v>2.0222712707260726E-2</c:v>
                </c:pt>
                <c:pt idx="576">
                  <c:v>2.0275310160421389E-2</c:v>
                </c:pt>
                <c:pt idx="577">
                  <c:v>2.0327444596828226E-2</c:v>
                </c:pt>
                <c:pt idx="578">
                  <c:v>2.0379116016562282E-2</c:v>
                </c:pt>
                <c:pt idx="579">
                  <c:v>2.043032441913728E-2</c:v>
                </c:pt>
                <c:pt idx="580">
                  <c:v>2.048106980455322E-2</c:v>
                </c:pt>
                <c:pt idx="581">
                  <c:v>2.0531352172566963E-2</c:v>
                </c:pt>
                <c:pt idx="582">
                  <c:v>2.0581171522935371E-2</c:v>
                </c:pt>
                <c:pt idx="583">
                  <c:v>2.063052785549635E-2</c:v>
                </c:pt>
                <c:pt idx="584">
                  <c:v>2.0679421170168855E-2</c:v>
                </c:pt>
                <c:pt idx="585">
                  <c:v>2.0727851466547653E-2</c:v>
                </c:pt>
                <c:pt idx="586">
                  <c:v>2.07758187445517E-2</c:v>
                </c:pt>
                <c:pt idx="587">
                  <c:v>2.0823323004099947E-2</c:v>
                </c:pt>
                <c:pt idx="588">
                  <c:v>2.0870364245030304E-2</c:v>
                </c:pt>
                <c:pt idx="589">
                  <c:v>2.0916942466937538E-2</c:v>
                </c:pt>
                <c:pt idx="590">
                  <c:v>2.0963057669740603E-2</c:v>
                </c:pt>
                <c:pt idx="591">
                  <c:v>2.1008709853358454E-2</c:v>
                </c:pt>
                <c:pt idx="592">
                  <c:v>2.105389901754795E-2</c:v>
                </c:pt>
                <c:pt idx="593">
                  <c:v>2.1104976813798304E-2</c:v>
                </c:pt>
                <c:pt idx="594">
                  <c:v>2.1149173792884834E-2</c:v>
                </c:pt>
                <c:pt idx="595">
                  <c:v>2.1192907752056733E-2</c:v>
                </c:pt>
                <c:pt idx="596">
                  <c:v>2.1236178691151908E-2</c:v>
                </c:pt>
                <c:pt idx="597">
                  <c:v>2.1278986609846173E-2</c:v>
                </c:pt>
                <c:pt idx="598">
                  <c:v>2.1321331508139529E-2</c:v>
                </c:pt>
                <c:pt idx="599">
                  <c:v>2.1363213385869884E-2</c:v>
                </c:pt>
                <c:pt idx="600">
                  <c:v>2.1404632242713051E-2</c:v>
                </c:pt>
                <c:pt idx="601">
                  <c:v>2.1445588078750077E-2</c:v>
                </c:pt>
                <c:pt idx="602">
                  <c:v>2.1486080893656778E-2</c:v>
                </c:pt>
                <c:pt idx="603">
                  <c:v>2.1526110687271061E-2</c:v>
                </c:pt>
                <c:pt idx="604">
                  <c:v>2.1565677459592925E-2</c:v>
                </c:pt>
                <c:pt idx="605">
                  <c:v>2.1604781210217139E-2</c:v>
                </c:pt>
                <c:pt idx="606">
                  <c:v>2.164342193922475E-2</c:v>
                </c:pt>
                <c:pt idx="607">
                  <c:v>2.1681599646453664E-2</c:v>
                </c:pt>
                <c:pt idx="608">
                  <c:v>2.1719314331660744E-2</c:v>
                </c:pt>
                <c:pt idx="609">
                  <c:v>2.176971119179405E-2</c:v>
                </c:pt>
                <c:pt idx="610">
                  <c:v>2.1793354635523121E-2</c:v>
                </c:pt>
                <c:pt idx="611">
                  <c:v>2.182968025393528E-2</c:v>
                </c:pt>
                <c:pt idx="612">
                  <c:v>2.1865542849758279E-2</c:v>
                </c:pt>
                <c:pt idx="613">
                  <c:v>2.190094242299212E-2</c:v>
                </c:pt>
                <c:pt idx="614">
                  <c:v>2.1935878973312617E-2</c:v>
                </c:pt>
                <c:pt idx="615">
                  <c:v>2.1970352500638723E-2</c:v>
                </c:pt>
                <c:pt idx="616">
                  <c:v>2.2004363005051486E-2</c:v>
                </c:pt>
                <c:pt idx="617">
                  <c:v>2.2037910486145673E-2</c:v>
                </c:pt>
                <c:pt idx="618">
                  <c:v>2.2070994943921285E-2</c:v>
                </c:pt>
                <c:pt idx="619">
                  <c:v>2.2103633113786936E-2</c:v>
                </c:pt>
                <c:pt idx="620">
                  <c:v>2.213601349131844E-2</c:v>
                </c:pt>
                <c:pt idx="621">
                  <c:v>2.2168189806633931E-2</c:v>
                </c:pt>
                <c:pt idx="622">
                  <c:v>2.2200162059652362E-2</c:v>
                </c:pt>
                <c:pt idx="623">
                  <c:v>2.223193025021164E-2</c:v>
                </c:pt>
                <c:pt idx="624">
                  <c:v>2.2263494378311766E-2</c:v>
                </c:pt>
                <c:pt idx="625">
                  <c:v>2.2294854443952739E-2</c:v>
                </c:pt>
                <c:pt idx="626">
                  <c:v>2.2326010446972466E-2</c:v>
                </c:pt>
                <c:pt idx="627">
                  <c:v>2.2356962387451995E-2</c:v>
                </c:pt>
                <c:pt idx="628">
                  <c:v>2.2387710265229233E-2</c:v>
                </c:pt>
                <c:pt idx="629">
                  <c:v>2.2418254080385225E-2</c:v>
                </c:pt>
                <c:pt idx="630">
                  <c:v>2.2448593832676833E-2</c:v>
                </c:pt>
                <c:pt idx="631">
                  <c:v>2.247872952226615E-2</c:v>
                </c:pt>
                <c:pt idx="632">
                  <c:v>2.250866114882899E-2</c:v>
                </c:pt>
                <c:pt idx="633">
                  <c:v>2.2538388712608493E-2</c:v>
                </c:pt>
                <c:pt idx="634">
                  <c:v>2.2567912213361518E-2</c:v>
                </c:pt>
                <c:pt idx="635">
                  <c:v>2.2597231651169114E-2</c:v>
                </c:pt>
                <c:pt idx="636">
                  <c:v>2.2626347025869187E-2</c:v>
                </c:pt>
                <c:pt idx="637">
                  <c:v>2.2655258337461737E-2</c:v>
                </c:pt>
                <c:pt idx="638">
                  <c:v>2.2683965585946764E-2</c:v>
                </c:pt>
                <c:pt idx="639">
                  <c:v>2.2712468771162175E-2</c:v>
                </c:pt>
                <c:pt idx="640">
                  <c:v>2.2740767893189018E-2</c:v>
                </c:pt>
                <c:pt idx="641">
                  <c:v>2.2768862951865199E-2</c:v>
                </c:pt>
                <c:pt idx="642">
                  <c:v>2.2796753947271764E-2</c:v>
                </c:pt>
                <c:pt idx="643">
                  <c:v>2.2824440879165575E-2</c:v>
                </c:pt>
                <c:pt idx="644">
                  <c:v>2.2851923747708724E-2</c:v>
                </c:pt>
                <c:pt idx="645">
                  <c:v>2.2888392761359531E-2</c:v>
                </c:pt>
                <c:pt idx="646">
                  <c:v>2.2915412589159155E-2</c:v>
                </c:pt>
                <c:pt idx="647">
                  <c:v>2.2942228331698605E-2</c:v>
                </c:pt>
                <c:pt idx="648">
                  <c:v>2.2968839988896837E-2</c:v>
                </c:pt>
                <c:pt idx="649">
                  <c:v>2.2995247560537727E-2</c:v>
                </c:pt>
                <c:pt idx="650">
                  <c:v>2.3021451046540225E-2</c:v>
                </c:pt>
                <c:pt idx="651">
                  <c:v>2.3047450446796274E-2</c:v>
                </c:pt>
                <c:pt idx="652">
                  <c:v>2.3073245761116766E-2</c:v>
                </c:pt>
                <c:pt idx="653">
                  <c:v>2.3098836989393638E-2</c:v>
                </c:pt>
                <c:pt idx="654">
                  <c:v>2.3124224131518826E-2</c:v>
                </c:pt>
                <c:pt idx="655">
                  <c:v>2.3149407187330238E-2</c:v>
                </c:pt>
                <c:pt idx="656">
                  <c:v>2.3174386156746832E-2</c:v>
                </c:pt>
                <c:pt idx="657">
                  <c:v>2.3199161039606512E-2</c:v>
                </c:pt>
                <c:pt idx="658">
                  <c:v>2.3223731835801214E-2</c:v>
                </c:pt>
                <c:pt idx="659">
                  <c:v>2.3248098545195866E-2</c:v>
                </c:pt>
                <c:pt idx="660">
                  <c:v>2.3281070504385104E-2</c:v>
                </c:pt>
                <c:pt idx="661">
                  <c:v>2.3304938527504149E-2</c:v>
                </c:pt>
                <c:pt idx="662">
                  <c:v>2.3328602486299976E-2</c:v>
                </c:pt>
                <c:pt idx="663">
                  <c:v>2.3352062380853633E-2</c:v>
                </c:pt>
                <c:pt idx="664">
                  <c:v>2.3375318211084073E-2</c:v>
                </c:pt>
                <c:pt idx="665">
                  <c:v>2.3398369976910249E-2</c:v>
                </c:pt>
                <c:pt idx="666">
                  <c:v>2.3421217678332162E-2</c:v>
                </c:pt>
                <c:pt idx="667">
                  <c:v>2.3443861315430858E-2</c:v>
                </c:pt>
                <c:pt idx="668">
                  <c:v>2.3466300887882152E-2</c:v>
                </c:pt>
                <c:pt idx="669">
                  <c:v>2.3488536395929183E-2</c:v>
                </c:pt>
                <c:pt idx="670">
                  <c:v>2.3510567839409857E-2</c:v>
                </c:pt>
                <c:pt idx="671">
                  <c:v>2.3532494174536289E-2</c:v>
                </c:pt>
                <c:pt idx="672">
                  <c:v>2.3554528537952368E-2</c:v>
                </c:pt>
                <c:pt idx="673">
                  <c:v>2.3576678541767926E-2</c:v>
                </c:pt>
                <c:pt idx="674">
                  <c:v>2.3598944185901916E-2</c:v>
                </c:pt>
                <c:pt idx="675">
                  <c:v>2.3621325470435384E-2</c:v>
                </c:pt>
                <c:pt idx="676">
                  <c:v>2.3643822395287284E-2</c:v>
                </c:pt>
                <c:pt idx="677">
                  <c:v>2.3666434960619709E-2</c:v>
                </c:pt>
                <c:pt idx="678">
                  <c:v>2.3689163166432659E-2</c:v>
                </c:pt>
                <c:pt idx="679">
                  <c:v>2.3712007012645087E-2</c:v>
                </c:pt>
                <c:pt idx="680">
                  <c:v>2.3734966499419086E-2</c:v>
                </c:pt>
                <c:pt idx="681">
                  <c:v>2.3758041626673609E-2</c:v>
                </c:pt>
                <c:pt idx="682">
                  <c:v>2.3781232394408658E-2</c:v>
                </c:pt>
                <c:pt idx="683">
                  <c:v>2.3804538802786324E-2</c:v>
                </c:pt>
                <c:pt idx="684">
                  <c:v>2.3827960851644514E-2</c:v>
                </c:pt>
                <c:pt idx="685">
                  <c:v>2.3851498541145322E-2</c:v>
                </c:pt>
                <c:pt idx="686">
                  <c:v>2.3875151871288747E-2</c:v>
                </c:pt>
                <c:pt idx="687">
                  <c:v>2.3898920841993743E-2</c:v>
                </c:pt>
                <c:pt idx="688">
                  <c:v>2.3922805453422402E-2</c:v>
                </c:pt>
                <c:pt idx="689">
                  <c:v>2.3946805705493679E-2</c:v>
                </c:pt>
                <c:pt idx="690">
                  <c:v>2.3970921598369666E-2</c:v>
                </c:pt>
                <c:pt idx="691">
                  <c:v>2.3995153131888269E-2</c:v>
                </c:pt>
                <c:pt idx="692">
                  <c:v>2.4019500306211583E-2</c:v>
                </c:pt>
                <c:pt idx="693">
                  <c:v>2.404396312125856E-2</c:v>
                </c:pt>
                <c:pt idx="694">
                  <c:v>2.4068541577191294E-2</c:v>
                </c:pt>
                <c:pt idx="695">
                  <c:v>2.4093235673928737E-2</c:v>
                </c:pt>
                <c:pt idx="696">
                  <c:v>2.411804541147089E-2</c:v>
                </c:pt>
                <c:pt idx="697">
                  <c:v>2.4142970789898799E-2</c:v>
                </c:pt>
                <c:pt idx="698">
                  <c:v>2.4168011809212464E-2</c:v>
                </c:pt>
                <c:pt idx="699">
                  <c:v>2.4193168469492932E-2</c:v>
                </c:pt>
                <c:pt idx="700">
                  <c:v>2.4218440770659155E-2</c:v>
                </c:pt>
                <c:pt idx="701">
                  <c:v>2.4243828712792181E-2</c:v>
                </c:pt>
                <c:pt idx="702">
                  <c:v>2.4269332295973056E-2</c:v>
                </c:pt>
                <c:pt idx="703">
                  <c:v>2.429495152020178E-2</c:v>
                </c:pt>
                <c:pt idx="704">
                  <c:v>2.4320686385397305E-2</c:v>
                </c:pt>
                <c:pt idx="705">
                  <c:v>2.434653689164068E-2</c:v>
                </c:pt>
                <c:pt idx="706">
                  <c:v>2.4372503039012949E-2</c:v>
                </c:pt>
                <c:pt idx="707">
                  <c:v>2.4398584827514114E-2</c:v>
                </c:pt>
                <c:pt idx="708">
                  <c:v>2.4424782257063127E-2</c:v>
                </c:pt>
                <c:pt idx="709">
                  <c:v>2.4451095327903127E-2</c:v>
                </c:pt>
                <c:pt idx="710">
                  <c:v>2.4477524039790977E-2</c:v>
                </c:pt>
                <c:pt idx="711">
                  <c:v>2.450406839305086E-2</c:v>
                </c:pt>
                <c:pt idx="712">
                  <c:v>2.4530728387439638E-2</c:v>
                </c:pt>
                <c:pt idx="713">
                  <c:v>2.4557504023119403E-2</c:v>
                </c:pt>
                <c:pt idx="714">
                  <c:v>2.4584395300171202E-2</c:v>
                </c:pt>
                <c:pt idx="715">
                  <c:v>2.4611402218432943E-2</c:v>
                </c:pt>
                <c:pt idx="716">
                  <c:v>2.4638524778066717E-2</c:v>
                </c:pt>
                <c:pt idx="717">
                  <c:v>2.4665762978991479E-2</c:v>
                </c:pt>
                <c:pt idx="718">
                  <c:v>2.4693116821450367E-2</c:v>
                </c:pt>
                <c:pt idx="719">
                  <c:v>2.4720586305200243E-2</c:v>
                </c:pt>
                <c:pt idx="720">
                  <c:v>2.4748171430565291E-2</c:v>
                </c:pt>
                <c:pt idx="721">
                  <c:v>2.4775872197302373E-2</c:v>
                </c:pt>
                <c:pt idx="722">
                  <c:v>2.4803688605492535E-2</c:v>
                </c:pt>
                <c:pt idx="723">
                  <c:v>2.4831548174879536E-2</c:v>
                </c:pt>
                <c:pt idx="724">
                  <c:v>2.48591966298084E-2</c:v>
                </c:pt>
                <c:pt idx="725">
                  <c:v>2.4886611394432379E-2</c:v>
                </c:pt>
                <c:pt idx="726">
                  <c:v>2.4913792468670426E-2</c:v>
                </c:pt>
                <c:pt idx="727">
                  <c:v>2.4940739852522542E-2</c:v>
                </c:pt>
                <c:pt idx="728">
                  <c:v>2.4967453545826634E-2</c:v>
                </c:pt>
                <c:pt idx="729">
                  <c:v>2.4993933548663749E-2</c:v>
                </c:pt>
                <c:pt idx="730">
                  <c:v>2.5020179860871794E-2</c:v>
                </c:pt>
                <c:pt idx="731">
                  <c:v>2.5046192482531815E-2</c:v>
                </c:pt>
                <c:pt idx="732">
                  <c:v>2.5071971413400673E-2</c:v>
                </c:pt>
                <c:pt idx="733">
                  <c:v>2.5097516653640461E-2</c:v>
                </c:pt>
                <c:pt idx="734">
                  <c:v>2.5122828203008041E-2</c:v>
                </c:pt>
                <c:pt idx="735">
                  <c:v>2.5147906061584457E-2</c:v>
                </c:pt>
                <c:pt idx="736">
                  <c:v>2.5172750229369711E-2</c:v>
                </c:pt>
                <c:pt idx="737">
                  <c:v>2.5197360706120664E-2</c:v>
                </c:pt>
                <c:pt idx="738">
                  <c:v>2.5221737491999408E-2</c:v>
                </c:pt>
                <c:pt idx="739">
                  <c:v>2.5245880586762803E-2</c:v>
                </c:pt>
                <c:pt idx="740">
                  <c:v>2.5269789990491898E-2</c:v>
                </c:pt>
                <c:pt idx="741">
                  <c:v>2.5293465703105644E-2</c:v>
                </c:pt>
                <c:pt idx="742">
                  <c:v>2.5316907724604043E-2</c:v>
                </c:pt>
                <c:pt idx="743">
                  <c:v>2.5340116054906048E-2</c:v>
                </c:pt>
                <c:pt idx="744">
                  <c:v>2.5363090693849566E-2</c:v>
                </c:pt>
                <c:pt idx="745">
                  <c:v>2.538583164159669E-2</c:v>
                </c:pt>
                <c:pt idx="746">
                  <c:v>2.5408338898066374E-2</c:v>
                </c:pt>
                <c:pt idx="747">
                  <c:v>2.5430612463096525E-2</c:v>
                </c:pt>
                <c:pt idx="748">
                  <c:v>2.5452652336687143E-2</c:v>
                </c:pt>
                <c:pt idx="749">
                  <c:v>2.5477554610846553E-2</c:v>
                </c:pt>
                <c:pt idx="750">
                  <c:v>2.5499093717055166E-2</c:v>
                </c:pt>
                <c:pt idx="751">
                  <c:v>2.5520399131581106E-2</c:v>
                </c:pt>
                <c:pt idx="752">
                  <c:v>2.5541470854586468E-2</c:v>
                </c:pt>
                <c:pt idx="753">
                  <c:v>2.5562308885990204E-2</c:v>
                </c:pt>
                <c:pt idx="754">
                  <c:v>2.5582913225711268E-2</c:v>
                </c:pt>
                <c:pt idx="755">
                  <c:v>2.560328387374966E-2</c:v>
                </c:pt>
                <c:pt idx="756">
                  <c:v>2.5623420829943289E-2</c:v>
                </c:pt>
                <c:pt idx="757">
                  <c:v>2.5643324094373199E-2</c:v>
                </c:pt>
                <c:pt idx="758">
                  <c:v>2.5662993666958345E-2</c:v>
                </c:pt>
                <c:pt idx="759">
                  <c:v>2.5682429547779773E-2</c:v>
                </c:pt>
                <c:pt idx="760">
                  <c:v>2.5701631736594344E-2</c:v>
                </c:pt>
                <c:pt idx="761">
                  <c:v>2.572060023356415E-2</c:v>
                </c:pt>
                <c:pt idx="762">
                  <c:v>2.5739335038446054E-2</c:v>
                </c:pt>
                <c:pt idx="763">
                  <c:v>2.5757836151402147E-2</c:v>
                </c:pt>
                <c:pt idx="764">
                  <c:v>2.5776103572270337E-2</c:v>
                </c:pt>
                <c:pt idx="765">
                  <c:v>2.579413730113167E-2</c:v>
                </c:pt>
                <c:pt idx="766">
                  <c:v>2.5811937337824054E-2</c:v>
                </c:pt>
                <c:pt idx="767">
                  <c:v>2.5829503682266441E-2</c:v>
                </c:pt>
                <c:pt idx="768">
                  <c:v>2.5846836334701973E-2</c:v>
                </c:pt>
                <c:pt idx="769">
                  <c:v>2.5863935294806462E-2</c:v>
                </c:pt>
                <c:pt idx="770">
                  <c:v>2.5880800562660955E-2</c:v>
                </c:pt>
                <c:pt idx="771">
                  <c:v>2.5897432138265453E-2</c:v>
                </c:pt>
                <c:pt idx="772">
                  <c:v>2.5913830021538908E-2</c:v>
                </c:pt>
                <c:pt idx="773">
                  <c:v>2.5929994212481322E-2</c:v>
                </c:pt>
                <c:pt idx="774">
                  <c:v>2.5945924711011648E-2</c:v>
                </c:pt>
                <c:pt idx="775">
                  <c:v>2.5961616862641979E-2</c:v>
                </c:pt>
                <c:pt idx="776">
                  <c:v>2.5977018242099303E-2</c:v>
                </c:pt>
                <c:pt idx="777">
                  <c:v>2.599211390582723E-2</c:v>
                </c:pt>
                <c:pt idx="778">
                  <c:v>2.6006903853744712E-2</c:v>
                </c:pt>
                <c:pt idx="779">
                  <c:v>2.6021388085851749E-2</c:v>
                </c:pt>
                <c:pt idx="780">
                  <c:v>2.6035566602148341E-2</c:v>
                </c:pt>
                <c:pt idx="781">
                  <c:v>2.6049439402472396E-2</c:v>
                </c:pt>
                <c:pt idx="782">
                  <c:v>2.606300648690496E-2</c:v>
                </c:pt>
                <c:pt idx="783">
                  <c:v>2.6076267855283941E-2</c:v>
                </c:pt>
                <c:pt idx="784">
                  <c:v>2.6089223507771431E-2</c:v>
                </c:pt>
                <c:pt idx="785">
                  <c:v>2.6101873444205337E-2</c:v>
                </c:pt>
                <c:pt idx="786">
                  <c:v>2.6114217664504613E-2</c:v>
                </c:pt>
                <c:pt idx="787">
                  <c:v>2.6126256168750306E-2</c:v>
                </c:pt>
                <c:pt idx="788">
                  <c:v>2.6137988956942415E-2</c:v>
                </c:pt>
                <c:pt idx="789">
                  <c:v>2.6149416028837802E-2</c:v>
                </c:pt>
                <c:pt idx="790">
                  <c:v>2.6160537384679605E-2</c:v>
                </c:pt>
                <c:pt idx="791">
                  <c:v>2.6171353024224686E-2</c:v>
                </c:pt>
                <c:pt idx="792">
                  <c:v>2.6181862947554091E-2</c:v>
                </c:pt>
                <c:pt idx="793">
                  <c:v>2.6192067154586773E-2</c:v>
                </c:pt>
                <c:pt idx="794">
                  <c:v>2.620196564540378E-2</c:v>
                </c:pt>
                <c:pt idx="795">
                  <c:v>2.6211558419843017E-2</c:v>
                </c:pt>
                <c:pt idx="796">
                  <c:v>2.6220845477985533E-2</c:v>
                </c:pt>
                <c:pt idx="797">
                  <c:v>2.6229826819750279E-2</c:v>
                </c:pt>
                <c:pt idx="798">
                  <c:v>2.6238502445137257E-2</c:v>
                </c:pt>
                <c:pt idx="799">
                  <c:v>2.624687235406542E-2</c:v>
                </c:pt>
                <c:pt idx="800">
                  <c:v>2.6254936546615815E-2</c:v>
                </c:pt>
                <c:pt idx="801">
                  <c:v>2.6262695022707394E-2</c:v>
                </c:pt>
                <c:pt idx="802">
                  <c:v>2.6270147782340159E-2</c:v>
                </c:pt>
                <c:pt idx="803">
                  <c:v>2.6277294825433062E-2</c:v>
                </c:pt>
                <c:pt idx="804">
                  <c:v>2.628413615206715E-2</c:v>
                </c:pt>
                <c:pt idx="805">
                  <c:v>2.6290671762080331E-2</c:v>
                </c:pt>
                <c:pt idx="806">
                  <c:v>2.6296901655715743E-2</c:v>
                </c:pt>
                <c:pt idx="807">
                  <c:v>2.6302825832649201E-2</c:v>
                </c:pt>
                <c:pt idx="808">
                  <c:v>2.6308444293123845E-2</c:v>
                </c:pt>
                <c:pt idx="809">
                  <c:v>2.6313757036977581E-2</c:v>
                </c:pt>
                <c:pt idx="810">
                  <c:v>2.6318764064210409E-2</c:v>
                </c:pt>
                <c:pt idx="811">
                  <c:v>2.6323465374903376E-2</c:v>
                </c:pt>
                <c:pt idx="812">
                  <c:v>2.632786096889439E-2</c:v>
                </c:pt>
                <c:pt idx="813">
                  <c:v>2.6331950846264496E-2</c:v>
                </c:pt>
                <c:pt idx="814">
                  <c:v>2.633573500709474E-2</c:v>
                </c:pt>
                <c:pt idx="815">
                  <c:v>2.6339213451060939E-2</c:v>
                </c:pt>
                <c:pt idx="816">
                  <c:v>2.6342386178487276E-2</c:v>
                </c:pt>
                <c:pt idx="817">
                  <c:v>2.6345253189373752E-2</c:v>
                </c:pt>
                <c:pt idx="818">
                  <c:v>2.6347814483396181E-2</c:v>
                </c:pt>
                <c:pt idx="819">
                  <c:v>2.6350070060797703E-2</c:v>
                </c:pt>
                <c:pt idx="820">
                  <c:v>2.6352019921497272E-2</c:v>
                </c:pt>
                <c:pt idx="821">
                  <c:v>2.6353664065494886E-2</c:v>
                </c:pt>
                <c:pt idx="822">
                  <c:v>2.6355002492790547E-2</c:v>
                </c:pt>
                <c:pt idx="823">
                  <c:v>2.6356035203384254E-2</c:v>
                </c:pt>
                <c:pt idx="824">
                  <c:v>2.6356762197357053E-2</c:v>
                </c:pt>
                <c:pt idx="825">
                  <c:v>2.6357183474546853E-2</c:v>
                </c:pt>
                <c:pt idx="826">
                  <c:v>2.6357299035115744E-2</c:v>
                </c:pt>
                <c:pt idx="827">
                  <c:v>2.6357143159938534E-2</c:v>
                </c:pt>
                <c:pt idx="828">
                  <c:v>2.6357101962574125E-2</c:v>
                </c:pt>
                <c:pt idx="829">
                  <c:v>2.6357285503223471E-2</c:v>
                </c:pt>
                <c:pt idx="830">
                  <c:v>2.6357693781886571E-2</c:v>
                </c:pt>
                <c:pt idx="831">
                  <c:v>2.6358326798725518E-2</c:v>
                </c:pt>
                <c:pt idx="832">
                  <c:v>2.6359184553578219E-2</c:v>
                </c:pt>
                <c:pt idx="833">
                  <c:v>2.6360267046444674E-2</c:v>
                </c:pt>
                <c:pt idx="834">
                  <c:v>2.636157427740593E-2</c:v>
                </c:pt>
                <c:pt idx="835">
                  <c:v>2.6363106246461987E-2</c:v>
                </c:pt>
                <c:pt idx="836">
                  <c:v>2.6364862953531798E-2</c:v>
                </c:pt>
                <c:pt idx="837">
                  <c:v>2.6366844398777456E-2</c:v>
                </c:pt>
                <c:pt idx="838">
                  <c:v>2.6369050582036868E-2</c:v>
                </c:pt>
                <c:pt idx="839">
                  <c:v>2.6371481503310035E-2</c:v>
                </c:pt>
                <c:pt idx="840">
                  <c:v>2.6374137162678002E-2</c:v>
                </c:pt>
                <c:pt idx="841">
                  <c:v>2.6377017560221816E-2</c:v>
                </c:pt>
                <c:pt idx="842">
                  <c:v>2.6380122695779384E-2</c:v>
                </c:pt>
                <c:pt idx="843">
                  <c:v>2.63834525695128E-2</c:v>
                </c:pt>
                <c:pt idx="844">
                  <c:v>2.6387007181259969E-2</c:v>
                </c:pt>
                <c:pt idx="845">
                  <c:v>2.6390786531182986E-2</c:v>
                </c:pt>
                <c:pt idx="846">
                  <c:v>2.6394790619281849E-2</c:v>
                </c:pt>
                <c:pt idx="847">
                  <c:v>2.6399019445394467E-2</c:v>
                </c:pt>
                <c:pt idx="848">
                  <c:v>2.6403473009682932E-2</c:v>
                </c:pt>
                <c:pt idx="849">
                  <c:v>2.6408151312066197E-2</c:v>
                </c:pt>
                <c:pt idx="850">
                  <c:v>2.6413054352787402E-2</c:v>
                </c:pt>
                <c:pt idx="851">
                  <c:v>2.6418182131441315E-2</c:v>
                </c:pt>
                <c:pt idx="852">
                  <c:v>2.6423534648352121E-2</c:v>
                </c:pt>
                <c:pt idx="853">
                  <c:v>2.642911190351982E-2</c:v>
                </c:pt>
                <c:pt idx="854">
                  <c:v>2.6434913896863366E-2</c:v>
                </c:pt>
                <c:pt idx="855">
                  <c:v>2.6440940628301712E-2</c:v>
                </c:pt>
                <c:pt idx="856">
                  <c:v>2.6447192097996952E-2</c:v>
                </c:pt>
                <c:pt idx="857">
                  <c:v>2.6453668305949085E-2</c:v>
                </c:pt>
                <c:pt idx="858">
                  <c:v>2.6460369252077065E-2</c:v>
                </c:pt>
                <c:pt idx="859">
                  <c:v>2.6467294936461938E-2</c:v>
                </c:pt>
                <c:pt idx="860">
                  <c:v>2.6474445359184751E-2</c:v>
                </c:pt>
                <c:pt idx="861">
                  <c:v>2.6481820520164456E-2</c:v>
                </c:pt>
                <c:pt idx="862">
                  <c:v>2.6489420419401055E-2</c:v>
                </c:pt>
                <c:pt idx="863">
                  <c:v>2.6497245056894547E-2</c:v>
                </c:pt>
                <c:pt idx="864">
                  <c:v>2.6505294432807025E-2</c:v>
                </c:pt>
                <c:pt idx="865">
                  <c:v>2.6513568546976396E-2</c:v>
                </c:pt>
                <c:pt idx="866">
                  <c:v>2.6522067399483706E-2</c:v>
                </c:pt>
                <c:pt idx="867">
                  <c:v>2.6530790990410003E-2</c:v>
                </c:pt>
                <c:pt idx="868">
                  <c:v>2.6539739319674238E-2</c:v>
                </c:pt>
                <c:pt idx="869">
                  <c:v>2.654891238735746E-2</c:v>
                </c:pt>
                <c:pt idx="870">
                  <c:v>2.655831019337862E-2</c:v>
                </c:pt>
                <c:pt idx="871">
                  <c:v>2.6567932737980859E-2</c:v>
                </c:pt>
                <c:pt idx="872">
                  <c:v>2.6577780020839992E-2</c:v>
                </c:pt>
                <c:pt idx="873">
                  <c:v>2.6587852042280202E-2</c:v>
                </c:pt>
                <c:pt idx="874">
                  <c:v>2.6598148802220445E-2</c:v>
                </c:pt>
                <c:pt idx="875">
                  <c:v>2.6608670300660719E-2</c:v>
                </c:pt>
                <c:pt idx="876">
                  <c:v>2.6619416537682072E-2</c:v>
                </c:pt>
                <c:pt idx="877">
                  <c:v>2.6630387513122411E-2</c:v>
                </c:pt>
                <c:pt idx="878">
                  <c:v>2.6641583227062782E-2</c:v>
                </c:pt>
                <c:pt idx="879">
                  <c:v>2.6652996249666439E-2</c:v>
                </c:pt>
                <c:pt idx="880">
                  <c:v>2.6664418537886148E-2</c:v>
                </c:pt>
                <c:pt idx="881">
                  <c:v>2.6675753500521315E-2</c:v>
                </c:pt>
                <c:pt idx="882">
                  <c:v>2.6687001137571942E-2</c:v>
                </c:pt>
                <c:pt idx="883">
                  <c:v>2.6698161449038027E-2</c:v>
                </c:pt>
                <c:pt idx="884">
                  <c:v>2.6709234434919571E-2</c:v>
                </c:pt>
                <c:pt idx="885">
                  <c:v>2.6720220095135527E-2</c:v>
                </c:pt>
                <c:pt idx="886">
                  <c:v>2.6731118429685896E-2</c:v>
                </c:pt>
                <c:pt idx="887">
                  <c:v>2.6741929438651724E-2</c:v>
                </c:pt>
                <c:pt idx="888">
                  <c:v>2.675265312203301E-2</c:v>
                </c:pt>
                <c:pt idx="889">
                  <c:v>2.6763289479667662E-2</c:v>
                </c:pt>
                <c:pt idx="890">
                  <c:v>2.6773838511636727E-2</c:v>
                </c:pt>
                <c:pt idx="891">
                  <c:v>2.6784300218102297E-2</c:v>
                </c:pt>
                <c:pt idx="892">
                  <c:v>2.6794674598740187E-2</c:v>
                </c:pt>
                <c:pt idx="893">
                  <c:v>2.6804961653712489E-2</c:v>
                </c:pt>
                <c:pt idx="894">
                  <c:v>2.6815161383019204E-2</c:v>
                </c:pt>
                <c:pt idx="895">
                  <c:v>2.6825273786660331E-2</c:v>
                </c:pt>
                <c:pt idx="896">
                  <c:v>2.6835298864554824E-2</c:v>
                </c:pt>
                <c:pt idx="897">
                  <c:v>2.684523661678373E-2</c:v>
                </c:pt>
                <c:pt idx="898">
                  <c:v>2.6855087043266002E-2</c:v>
                </c:pt>
                <c:pt idx="899">
                  <c:v>2.6864850144082686E-2</c:v>
                </c:pt>
                <c:pt idx="900">
                  <c:v>2.6874525919152736E-2</c:v>
                </c:pt>
                <c:pt idx="901">
                  <c:v>2.6884114368476153E-2</c:v>
                </c:pt>
                <c:pt idx="902">
                  <c:v>2.6893615492052936E-2</c:v>
                </c:pt>
                <c:pt idx="903">
                  <c:v>2.6903029289883085E-2</c:v>
                </c:pt>
                <c:pt idx="904">
                  <c:v>2.69123557619666E-2</c:v>
                </c:pt>
                <c:pt idx="905">
                  <c:v>2.6927513522328288E-2</c:v>
                </c:pt>
                <c:pt idx="906">
                  <c:v>2.6936629262546145E-2</c:v>
                </c:pt>
                <c:pt idx="907">
                  <c:v>2.6945657664482207E-2</c:v>
                </c:pt>
                <c:pt idx="908">
                  <c:v>2.6954598728217521E-2</c:v>
                </c:pt>
                <c:pt idx="909">
                  <c:v>2.6963452453698061E-2</c:v>
                </c:pt>
                <c:pt idx="910">
                  <c:v>2.697221884089681E-2</c:v>
                </c:pt>
                <c:pt idx="911">
                  <c:v>2.6980897889813765E-2</c:v>
                </c:pt>
                <c:pt idx="912">
                  <c:v>2.6989489600394899E-2</c:v>
                </c:pt>
                <c:pt idx="913">
                  <c:v>2.6997993972667226E-2</c:v>
                </c:pt>
                <c:pt idx="914">
                  <c:v>2.7006411006576712E-2</c:v>
                </c:pt>
                <c:pt idx="915">
                  <c:v>2.7014740702123362E-2</c:v>
                </c:pt>
                <c:pt idx="916">
                  <c:v>2.7022983059307174E-2</c:v>
                </c:pt>
                <c:pt idx="917">
                  <c:v>2.70311380780471E-2</c:v>
                </c:pt>
                <c:pt idx="918">
                  <c:v>2.7039205758397172E-2</c:v>
                </c:pt>
                <c:pt idx="919">
                  <c:v>2.7047186100276347E-2</c:v>
                </c:pt>
                <c:pt idx="920">
                  <c:v>2.7055079103738649E-2</c:v>
                </c:pt>
                <c:pt idx="921">
                  <c:v>2.7064197092747655E-2</c:v>
                </c:pt>
                <c:pt idx="922">
                  <c:v>2.7071876849316112E-2</c:v>
                </c:pt>
                <c:pt idx="923">
                  <c:v>2.7079469280056889E-2</c:v>
                </c:pt>
                <c:pt idx="924">
                  <c:v>2.7086974384969986E-2</c:v>
                </c:pt>
                <c:pt idx="925">
                  <c:v>2.7094392163893311E-2</c:v>
                </c:pt>
                <c:pt idx="926">
                  <c:v>2.7101722616907908E-2</c:v>
                </c:pt>
                <c:pt idx="927">
                  <c:v>2.7108965744094826E-2</c:v>
                </c:pt>
                <c:pt idx="928">
                  <c:v>2.7116121545373018E-2</c:v>
                </c:pt>
                <c:pt idx="929">
                  <c:v>2.7123190020742483E-2</c:v>
                </c:pt>
                <c:pt idx="930">
                  <c:v>2.7130171170122175E-2</c:v>
                </c:pt>
                <c:pt idx="931">
                  <c:v>2.7137098703091667E-2</c:v>
                </c:pt>
                <c:pt idx="932">
                  <c:v>2.7144016680704652E-2</c:v>
                </c:pt>
                <c:pt idx="933">
                  <c:v>2.7150925368306655E-2</c:v>
                </c:pt>
                <c:pt idx="934">
                  <c:v>2.7157824765978722E-2</c:v>
                </c:pt>
                <c:pt idx="935">
                  <c:v>2.7164714873801898E-2</c:v>
                </c:pt>
                <c:pt idx="936">
                  <c:v>2.7171595691614092E-2</c:v>
                </c:pt>
                <c:pt idx="937">
                  <c:v>2.7178467219415303E-2</c:v>
                </c:pt>
                <c:pt idx="938">
                  <c:v>2.718532945744867E-2</c:v>
                </c:pt>
                <c:pt idx="939">
                  <c:v>2.7192182405471055E-2</c:v>
                </c:pt>
                <c:pt idx="940">
                  <c:v>2.7199026063563503E-2</c:v>
                </c:pt>
                <c:pt idx="941">
                  <c:v>2.7205860431726014E-2</c:v>
                </c:pt>
                <c:pt idx="942">
                  <c:v>2.7212685509877543E-2</c:v>
                </c:pt>
                <c:pt idx="943">
                  <c:v>2.7219501298180182E-2</c:v>
                </c:pt>
                <c:pt idx="944">
                  <c:v>2.7226307796471838E-2</c:v>
                </c:pt>
                <c:pt idx="945">
                  <c:v>2.7233105004833558E-2</c:v>
                </c:pt>
                <c:pt idx="946">
                  <c:v>2.7239892923265341E-2</c:v>
                </c:pt>
                <c:pt idx="947">
                  <c:v>2.7246671551767188E-2</c:v>
                </c:pt>
                <c:pt idx="948">
                  <c:v>2.7253440890258052E-2</c:v>
                </c:pt>
                <c:pt idx="949">
                  <c:v>2.7260200938900025E-2</c:v>
                </c:pt>
                <c:pt idx="950">
                  <c:v>2.7266951697531017E-2</c:v>
                </c:pt>
                <c:pt idx="951">
                  <c:v>2.7273693166313118E-2</c:v>
                </c:pt>
                <c:pt idx="952">
                  <c:v>2.7280425345084236E-2</c:v>
                </c:pt>
                <c:pt idx="953">
                  <c:v>2.7287148233925418E-2</c:v>
                </c:pt>
                <c:pt idx="954">
                  <c:v>2.7293861832755617E-2</c:v>
                </c:pt>
                <c:pt idx="955">
                  <c:v>2.7300566141736926E-2</c:v>
                </c:pt>
                <c:pt idx="956">
                  <c:v>2.7307261160707252E-2</c:v>
                </c:pt>
                <c:pt idx="957">
                  <c:v>2.7313946889747642E-2</c:v>
                </c:pt>
                <c:pt idx="958">
                  <c:v>2.7320623328777049E-2</c:v>
                </c:pt>
                <c:pt idx="959">
                  <c:v>2.7327290477957566E-2</c:v>
                </c:pt>
                <c:pt idx="960">
                  <c:v>2.7333948337127101E-2</c:v>
                </c:pt>
                <c:pt idx="961">
                  <c:v>2.7340596906366699E-2</c:v>
                </c:pt>
                <c:pt idx="962">
                  <c:v>2.734723618567636E-2</c:v>
                </c:pt>
                <c:pt idx="963">
                  <c:v>2.7353866174975039E-2</c:v>
                </c:pt>
                <c:pt idx="964">
                  <c:v>2.7360486874424828E-2</c:v>
                </c:pt>
                <c:pt idx="965">
                  <c:v>2.7367098283782587E-2</c:v>
                </c:pt>
                <c:pt idx="966">
                  <c:v>2.7373700403291457E-2</c:v>
                </c:pt>
                <c:pt idx="967">
                  <c:v>2.738029323287039E-2</c:v>
                </c:pt>
                <c:pt idx="968">
                  <c:v>2.738687677243834E-2</c:v>
                </c:pt>
                <c:pt idx="969">
                  <c:v>2.7393451022076354E-2</c:v>
                </c:pt>
                <c:pt idx="970">
                  <c:v>2.7400015981703385E-2</c:v>
                </c:pt>
                <c:pt idx="971">
                  <c:v>2.7406571651481526E-2</c:v>
                </c:pt>
                <c:pt idx="972">
                  <c:v>2.7413118031248684E-2</c:v>
                </c:pt>
                <c:pt idx="973">
                  <c:v>2.741965512100486E-2</c:v>
                </c:pt>
                <c:pt idx="974">
                  <c:v>2.7426182920912145E-2</c:v>
                </c:pt>
                <c:pt idx="975">
                  <c:v>2.7432701430727402E-2</c:v>
                </c:pt>
                <c:pt idx="976">
                  <c:v>2.7439210650693768E-2</c:v>
                </c:pt>
                <c:pt idx="977">
                  <c:v>2.7445710580649152E-2</c:v>
                </c:pt>
                <c:pt idx="978">
                  <c:v>2.7452201220674599E-2</c:v>
                </c:pt>
                <c:pt idx="979">
                  <c:v>2.745868257077011E-2</c:v>
                </c:pt>
                <c:pt idx="980">
                  <c:v>2.7465154630854638E-2</c:v>
                </c:pt>
                <c:pt idx="981">
                  <c:v>2.747161740100923E-2</c:v>
                </c:pt>
                <c:pt idx="982">
                  <c:v>2.7478070881233885E-2</c:v>
                </c:pt>
                <c:pt idx="983">
                  <c:v>2.7484515071366511E-2</c:v>
                </c:pt>
                <c:pt idx="984">
                  <c:v>2.7490949971650247E-2</c:v>
                </c:pt>
                <c:pt idx="985">
                  <c:v>2.7497375581923E-2</c:v>
                </c:pt>
                <c:pt idx="986">
                  <c:v>2.7503791902265817E-2</c:v>
                </c:pt>
                <c:pt idx="987">
                  <c:v>2.7510198932678698E-2</c:v>
                </c:pt>
                <c:pt idx="988">
                  <c:v>2.7516596673080596E-2</c:v>
                </c:pt>
                <c:pt idx="989">
                  <c:v>2.7522985123471511E-2</c:v>
                </c:pt>
                <c:pt idx="990">
                  <c:v>2.7529364284013536E-2</c:v>
                </c:pt>
                <c:pt idx="991">
                  <c:v>2.7535734154463531E-2</c:v>
                </c:pt>
                <c:pt idx="992">
                  <c:v>2.7542094735064637E-2</c:v>
                </c:pt>
                <c:pt idx="993">
                  <c:v>2.754844602565476E-2</c:v>
                </c:pt>
                <c:pt idx="994">
                  <c:v>2.7554788026233901E-2</c:v>
                </c:pt>
                <c:pt idx="995">
                  <c:v>2.7561120736883105E-2</c:v>
                </c:pt>
                <c:pt idx="996">
                  <c:v>2.7567444157602372E-2</c:v>
                </c:pt>
                <c:pt idx="997">
                  <c:v>2.7573758288310657E-2</c:v>
                </c:pt>
                <c:pt idx="998">
                  <c:v>2.7580063129089005E-2</c:v>
                </c:pt>
                <c:pt idx="999">
                  <c:v>2.7586358679856371E-2</c:v>
                </c:pt>
                <c:pt idx="1000">
                  <c:v>2.7592644940612754E-2</c:v>
                </c:pt>
                <c:pt idx="1001">
                  <c:v>2.7598921911520247E-2</c:v>
                </c:pt>
                <c:pt idx="1002">
                  <c:v>2.7605189592416757E-2</c:v>
                </c:pt>
                <c:pt idx="1003">
                  <c:v>2.7611447983221238E-2</c:v>
                </c:pt>
                <c:pt idx="1004">
                  <c:v>2.7617697084176829E-2</c:v>
                </c:pt>
                <c:pt idx="1005">
                  <c:v>2.7623936895121437E-2</c:v>
                </c:pt>
                <c:pt idx="1006">
                  <c:v>2.7630167416136109E-2</c:v>
                </c:pt>
                <c:pt idx="1007">
                  <c:v>2.7636388647139798E-2</c:v>
                </c:pt>
                <c:pt idx="1008">
                  <c:v>2.7642600588213551E-2</c:v>
                </c:pt>
                <c:pt idx="1009">
                  <c:v>2.7648803239276321E-2</c:v>
                </c:pt>
                <c:pt idx="1010">
                  <c:v>2.7654996600409154E-2</c:v>
                </c:pt>
                <c:pt idx="1011">
                  <c:v>2.7661180671531005E-2</c:v>
                </c:pt>
                <c:pt idx="1012">
                  <c:v>2.7667355452641873E-2</c:v>
                </c:pt>
                <c:pt idx="1013">
                  <c:v>2.7673520943822805E-2</c:v>
                </c:pt>
                <c:pt idx="1014">
                  <c:v>2.7679677144992754E-2</c:v>
                </c:pt>
                <c:pt idx="1015">
                  <c:v>2.7685824056232766E-2</c:v>
                </c:pt>
                <c:pt idx="1016">
                  <c:v>2.7691961677542842E-2</c:v>
                </c:pt>
                <c:pt idx="1017">
                  <c:v>2.7698090008760889E-2</c:v>
                </c:pt>
                <c:pt idx="1018">
                  <c:v>2.7704209050130046E-2</c:v>
                </c:pt>
                <c:pt idx="1019">
                  <c:v>2.7710318801326128E-2</c:v>
                </c:pt>
                <c:pt idx="1020">
                  <c:v>2.771641926267332E-2</c:v>
                </c:pt>
                <c:pt idx="1021">
                  <c:v>2.7722510434090575E-2</c:v>
                </c:pt>
                <c:pt idx="1022">
                  <c:v>2.7728592315415801E-2</c:v>
                </c:pt>
                <c:pt idx="1023">
                  <c:v>2.7734664906811091E-2</c:v>
                </c:pt>
                <c:pt idx="1024">
                  <c:v>2.7740728208195398E-2</c:v>
                </c:pt>
                <c:pt idx="1025">
                  <c:v>2.7746782219649768E-2</c:v>
                </c:pt>
                <c:pt idx="1026">
                  <c:v>2.7752826941093156E-2</c:v>
                </c:pt>
                <c:pt idx="1027">
                  <c:v>2.7758862372606607E-2</c:v>
                </c:pt>
                <c:pt idx="1028">
                  <c:v>2.7764888514109076E-2</c:v>
                </c:pt>
                <c:pt idx="1029">
                  <c:v>2.7770905365600562E-2</c:v>
                </c:pt>
                <c:pt idx="1030">
                  <c:v>2.7776912927081066E-2</c:v>
                </c:pt>
                <c:pt idx="1031">
                  <c:v>2.7782911198631632E-2</c:v>
                </c:pt>
                <c:pt idx="1032">
                  <c:v>2.7788900180171217E-2</c:v>
                </c:pt>
                <c:pt idx="1033">
                  <c:v>2.7794879871780864E-2</c:v>
                </c:pt>
                <c:pt idx="1034">
                  <c:v>2.7800850273298483E-2</c:v>
                </c:pt>
                <c:pt idx="1035">
                  <c:v>2.7806789601509951E-2</c:v>
                </c:pt>
                <c:pt idx="1036">
                  <c:v>2.7812621435688856E-2</c:v>
                </c:pt>
                <c:pt idx="1037">
                  <c:v>2.7818338990721614E-2</c:v>
                </c:pt>
                <c:pt idx="1038">
                  <c:v>2.7823942266770318E-2</c:v>
                </c:pt>
                <c:pt idx="1039">
                  <c:v>2.7829431263672877E-2</c:v>
                </c:pt>
                <c:pt idx="1040">
                  <c:v>2.7834805981591382E-2</c:v>
                </c:pt>
                <c:pt idx="1041">
                  <c:v>2.7840066420444787E-2</c:v>
                </c:pt>
                <c:pt idx="1042">
                  <c:v>2.7845212580314138E-2</c:v>
                </c:pt>
                <c:pt idx="1043">
                  <c:v>2.7850244460956297E-2</c:v>
                </c:pt>
                <c:pt idx="1044">
                  <c:v>2.7855162062533356E-2</c:v>
                </c:pt>
                <c:pt idx="1045">
                  <c:v>2.7859965385126362E-2</c:v>
                </c:pt>
                <c:pt idx="1046">
                  <c:v>2.7864654428573221E-2</c:v>
                </c:pt>
                <c:pt idx="1047">
                  <c:v>2.7869229192954981E-2</c:v>
                </c:pt>
                <c:pt idx="1048">
                  <c:v>2.7873689678190594E-2</c:v>
                </c:pt>
                <c:pt idx="1049">
                  <c:v>2.7878035884280061E-2</c:v>
                </c:pt>
                <c:pt idx="1050">
                  <c:v>2.7882267811385475E-2</c:v>
                </c:pt>
                <c:pt idx="1051">
                  <c:v>2.7886385459263696E-2</c:v>
                </c:pt>
                <c:pt idx="1052">
                  <c:v>2.7890388828157864E-2</c:v>
                </c:pt>
                <c:pt idx="1053">
                  <c:v>2.7894277917824839E-2</c:v>
                </c:pt>
                <c:pt idx="1054">
                  <c:v>2.7898052728426714E-2</c:v>
                </c:pt>
                <c:pt idx="1055">
                  <c:v>2.7901713259882444E-2</c:v>
                </c:pt>
                <c:pt idx="1056">
                  <c:v>2.7905259512192027E-2</c:v>
                </c:pt>
                <c:pt idx="1057">
                  <c:v>2.790869148543651E-2</c:v>
                </c:pt>
                <c:pt idx="1058">
                  <c:v>2.7912009179453801E-2</c:v>
                </c:pt>
                <c:pt idx="1059">
                  <c:v>2.7915212594405991E-2</c:v>
                </c:pt>
                <c:pt idx="1060">
                  <c:v>2.7918301730212036E-2</c:v>
                </c:pt>
                <c:pt idx="1061">
                  <c:v>2.7921692237504736E-2</c:v>
                </c:pt>
                <c:pt idx="1062">
                  <c:v>2.792453648937987E-2</c:v>
                </c:pt>
                <c:pt idx="1063">
                  <c:v>2.7927266462108857E-2</c:v>
                </c:pt>
                <c:pt idx="1064">
                  <c:v>2.7929882155691699E-2</c:v>
                </c:pt>
                <c:pt idx="1065">
                  <c:v>2.7932383570128394E-2</c:v>
                </c:pt>
                <c:pt idx="1066">
                  <c:v>2.7934770705337897E-2</c:v>
                </c:pt>
                <c:pt idx="1067">
                  <c:v>2.79370435614823E-2</c:v>
                </c:pt>
                <c:pt idx="1068">
                  <c:v>2.7939202138480557E-2</c:v>
                </c:pt>
                <c:pt idx="1069">
                  <c:v>2.7941246436332667E-2</c:v>
                </c:pt>
                <c:pt idx="1070">
                  <c:v>2.7943176454876539E-2</c:v>
                </c:pt>
                <c:pt idx="1071">
                  <c:v>2.7944992194355311E-2</c:v>
                </c:pt>
                <c:pt idx="1072">
                  <c:v>2.7946693654687937E-2</c:v>
                </c:pt>
                <c:pt idx="1073">
                  <c:v>2.7948280835793371E-2</c:v>
                </c:pt>
                <c:pt idx="1074">
                  <c:v>2.7949753737752658E-2</c:v>
                </c:pt>
                <c:pt idx="1075">
                  <c:v>2.79511123605658E-2</c:v>
                </c:pt>
                <c:pt idx="1076">
                  <c:v>2.7952356704070702E-2</c:v>
                </c:pt>
                <c:pt idx="1077">
                  <c:v>2.7953486768591551E-2</c:v>
                </c:pt>
                <c:pt idx="1078">
                  <c:v>2.7954502553804161E-2</c:v>
                </c:pt>
                <c:pt idx="1079">
                  <c:v>2.7955404059870625E-2</c:v>
                </c:pt>
                <c:pt idx="1080">
                  <c:v>2.7956191286790943E-2</c:v>
                </c:pt>
                <c:pt idx="1081">
                  <c:v>2.7956864234565115E-2</c:v>
                </c:pt>
                <c:pt idx="1082">
                  <c:v>2.7957422903031048E-2</c:v>
                </c:pt>
                <c:pt idx="1083">
                  <c:v>2.7957867292431882E-2</c:v>
                </c:pt>
                <c:pt idx="1084">
                  <c:v>2.7958197402605522E-2</c:v>
                </c:pt>
                <c:pt idx="1085">
                  <c:v>2.7958413233551971E-2</c:v>
                </c:pt>
                <c:pt idx="1086">
                  <c:v>2.7958514785352273E-2</c:v>
                </c:pt>
                <c:pt idx="1087">
                  <c:v>2.7958502058006429E-2</c:v>
                </c:pt>
                <c:pt idx="1088">
                  <c:v>2.7958375051514439E-2</c:v>
                </c:pt>
                <c:pt idx="1089">
                  <c:v>2.795813376571421E-2</c:v>
                </c:pt>
                <c:pt idx="1090">
                  <c:v>2.7957778200767835E-2</c:v>
                </c:pt>
                <c:pt idx="1091">
                  <c:v>2.7957308356675314E-2</c:v>
                </c:pt>
                <c:pt idx="1092">
                  <c:v>2.7956724233436647E-2</c:v>
                </c:pt>
                <c:pt idx="1093">
                  <c:v>2.7956025830970788E-2</c:v>
                </c:pt>
                <c:pt idx="1094">
                  <c:v>2.7955213149358782E-2</c:v>
                </c:pt>
                <c:pt idx="1095">
                  <c:v>2.7954286188519584E-2</c:v>
                </c:pt>
                <c:pt idx="1096">
                  <c:v>2.7953244948534239E-2</c:v>
                </c:pt>
                <c:pt idx="1097">
                  <c:v>2.7952089429321703E-2</c:v>
                </c:pt>
                <c:pt idx="1098">
                  <c:v>2.795081963096302E-2</c:v>
                </c:pt>
                <c:pt idx="1099">
                  <c:v>2.7949435553458191E-2</c:v>
                </c:pt>
                <c:pt idx="1100">
                  <c:v>2.7947937196807215E-2</c:v>
                </c:pt>
                <c:pt idx="1101">
                  <c:v>2.7946324560929048E-2</c:v>
                </c:pt>
                <c:pt idx="1102">
                  <c:v>2.7944597645904734E-2</c:v>
                </c:pt>
                <c:pt idx="1103">
                  <c:v>2.7942756451653228E-2</c:v>
                </c:pt>
                <c:pt idx="1104">
                  <c:v>2.7940800978336622E-2</c:v>
                </c:pt>
                <c:pt idx="1105">
                  <c:v>2.7938731225792823E-2</c:v>
                </c:pt>
                <c:pt idx="1106">
                  <c:v>2.7936547194021832E-2</c:v>
                </c:pt>
                <c:pt idx="1107">
                  <c:v>2.7934248883185742E-2</c:v>
                </c:pt>
                <c:pt idx="1108">
                  <c:v>2.7931836293122458E-2</c:v>
                </c:pt>
                <c:pt idx="1109">
                  <c:v>2.7929309423994075E-2</c:v>
                </c:pt>
                <c:pt idx="1110">
                  <c:v>2.7926668275557454E-2</c:v>
                </c:pt>
                <c:pt idx="1111">
                  <c:v>2.7923912848136778E-2</c:v>
                </c:pt>
                <c:pt idx="1112">
                  <c:v>2.792104314148891E-2</c:v>
                </c:pt>
                <c:pt idx="1113">
                  <c:v>2.7918059155775943E-2</c:v>
                </c:pt>
                <c:pt idx="1114">
                  <c:v>2.7914960890754736E-2</c:v>
                </c:pt>
                <c:pt idx="1115">
                  <c:v>2.7911748346749476E-2</c:v>
                </c:pt>
                <c:pt idx="1116">
                  <c:v>2.790842152359807E-2</c:v>
                </c:pt>
                <c:pt idx="1117">
                  <c:v>2.7904980421138426E-2</c:v>
                </c:pt>
                <c:pt idx="1118">
                  <c:v>2.7901425039694727E-2</c:v>
                </c:pt>
                <c:pt idx="1119">
                  <c:v>2.7897755379185929E-2</c:v>
                </c:pt>
                <c:pt idx="1120">
                  <c:v>2.7893971439368892E-2</c:v>
                </c:pt>
                <c:pt idx="1121">
                  <c:v>2.7890073220567801E-2</c:v>
                </c:pt>
                <c:pt idx="1122">
                  <c:v>2.7886060722620565E-2</c:v>
                </c:pt>
                <c:pt idx="1123">
                  <c:v>2.7881933945527182E-2</c:v>
                </c:pt>
                <c:pt idx="1124">
                  <c:v>2.7877692889368699E-2</c:v>
                </c:pt>
                <c:pt idx="1125">
                  <c:v>2.787333755406407E-2</c:v>
                </c:pt>
                <c:pt idx="1126">
                  <c:v>2.7868867939613295E-2</c:v>
                </c:pt>
                <c:pt idx="1127">
                  <c:v>2.7864284046178467E-2</c:v>
                </c:pt>
                <c:pt idx="1128">
                  <c:v>2.7859585873597492E-2</c:v>
                </c:pt>
                <c:pt idx="1129">
                  <c:v>2.7854773421870371E-2</c:v>
                </c:pt>
                <c:pt idx="1130">
                  <c:v>2.7849846691078151E-2</c:v>
                </c:pt>
                <c:pt idx="1131">
                  <c:v>2.7844805681301876E-2</c:v>
                </c:pt>
                <c:pt idx="1132">
                  <c:v>2.7839650392379456E-2</c:v>
                </c:pt>
                <c:pt idx="1133">
                  <c:v>2.7834380824391936E-2</c:v>
                </c:pt>
                <c:pt idx="1134">
                  <c:v>2.7828996977339315E-2</c:v>
                </c:pt>
                <c:pt idx="1135">
                  <c:v>2.7823498851221595E-2</c:v>
                </c:pt>
                <c:pt idx="1136">
                  <c:v>2.7817886446038775E-2</c:v>
                </c:pt>
                <c:pt idx="1137">
                  <c:v>2.7812159761871902E-2</c:v>
                </c:pt>
                <c:pt idx="1138">
                  <c:v>2.7806318798558882E-2</c:v>
                </c:pt>
                <c:pt idx="1139">
                  <c:v>2.7800363556261809E-2</c:v>
                </c:pt>
                <c:pt idx="1140">
                  <c:v>2.7794294034980682E-2</c:v>
                </c:pt>
                <c:pt idx="1141">
                  <c:v>2.7788110234553409E-2</c:v>
                </c:pt>
                <c:pt idx="1142">
                  <c:v>2.7781812155223129E-2</c:v>
                </c:pt>
                <c:pt idx="1143">
                  <c:v>2.7775399796827749E-2</c:v>
                </c:pt>
                <c:pt idx="1144">
                  <c:v>2.7768873159448315E-2</c:v>
                </c:pt>
                <c:pt idx="1145">
                  <c:v>2.7762232243003782E-2</c:v>
                </c:pt>
                <c:pt idx="1146">
                  <c:v>2.7755477047575194E-2</c:v>
                </c:pt>
                <c:pt idx="1147">
                  <c:v>2.7748607573162554E-2</c:v>
                </c:pt>
                <c:pt idx="1148">
                  <c:v>2.7741623819846906E-2</c:v>
                </c:pt>
                <c:pt idx="1149">
                  <c:v>2.7734525787466158E-2</c:v>
                </c:pt>
                <c:pt idx="1150">
                  <c:v>2.7727313476101356E-2</c:v>
                </c:pt>
                <c:pt idx="1151">
                  <c:v>2.7719986885833547E-2</c:v>
                </c:pt>
                <c:pt idx="1152">
                  <c:v>2.7712546016500639E-2</c:v>
                </c:pt>
                <c:pt idx="1153">
                  <c:v>2.7704990868426815E-2</c:v>
                </c:pt>
                <c:pt idx="1154">
                  <c:v>2.7697321441206846E-2</c:v>
                </c:pt>
                <c:pt idx="1155">
                  <c:v>2.7689537735083869E-2</c:v>
                </c:pt>
                <c:pt idx="1156">
                  <c:v>2.7681639750138931E-2</c:v>
                </c:pt>
                <c:pt idx="1157">
                  <c:v>2.7673627486128893E-2</c:v>
                </c:pt>
                <c:pt idx="1158">
                  <c:v>2.7665500943296895E-2</c:v>
                </c:pt>
                <c:pt idx="1159">
                  <c:v>2.7657260121561889E-2</c:v>
                </c:pt>
                <c:pt idx="1160">
                  <c:v>2.7648905020842829E-2</c:v>
                </c:pt>
                <c:pt idx="1161">
                  <c:v>2.7640435641382854E-2</c:v>
                </c:pt>
                <c:pt idx="1162">
                  <c:v>2.763185198285778E-2</c:v>
                </c:pt>
                <c:pt idx="1163">
                  <c:v>2.7623154045591791E-2</c:v>
                </c:pt>
                <c:pt idx="1164">
                  <c:v>2.7614341829422795E-2</c:v>
                </c:pt>
                <c:pt idx="1165">
                  <c:v>2.7604130791890613E-2</c:v>
                </c:pt>
                <c:pt idx="1166">
                  <c:v>2.7595073692439076E-2</c:v>
                </c:pt>
                <c:pt idx="1167">
                  <c:v>2.7585902314165578E-2</c:v>
                </c:pt>
                <c:pt idx="1168">
                  <c:v>2.7576616657070119E-2</c:v>
                </c:pt>
                <c:pt idx="1169">
                  <c:v>2.7567216721233745E-2</c:v>
                </c:pt>
                <c:pt idx="1170">
                  <c:v>2.7557702506413317E-2</c:v>
                </c:pt>
                <c:pt idx="1171">
                  <c:v>2.7548074012851975E-2</c:v>
                </c:pt>
                <c:pt idx="1172">
                  <c:v>2.7538331240468672E-2</c:v>
                </c:pt>
                <c:pt idx="1173">
                  <c:v>2.7528474189344454E-2</c:v>
                </c:pt>
                <c:pt idx="1174">
                  <c:v>2.7518502859479321E-2</c:v>
                </c:pt>
                <c:pt idx="1175">
                  <c:v>2.7508417250873274E-2</c:v>
                </c:pt>
                <c:pt idx="1176">
                  <c:v>2.7498217363364219E-2</c:v>
                </c:pt>
                <c:pt idx="1177">
                  <c:v>2.7487903197195296E-2</c:v>
                </c:pt>
                <c:pt idx="1178">
                  <c:v>2.7477474752285458E-2</c:v>
                </c:pt>
                <c:pt idx="1179">
                  <c:v>2.7466932028634705E-2</c:v>
                </c:pt>
                <c:pt idx="1180">
                  <c:v>2.7456275026243038E-2</c:v>
                </c:pt>
                <c:pt idx="1181">
                  <c:v>2.7446529720093649E-2</c:v>
                </c:pt>
                <c:pt idx="1182">
                  <c:v>2.7434618185318005E-2</c:v>
                </c:pt>
                <c:pt idx="1183">
                  <c:v>2.7423618346865686E-2</c:v>
                </c:pt>
                <c:pt idx="1184">
                  <c:v>2.7412504229672452E-2</c:v>
                </c:pt>
                <c:pt idx="1185">
                  <c:v>2.7401275833900396E-2</c:v>
                </c:pt>
                <c:pt idx="1186">
                  <c:v>2.7389933159387425E-2</c:v>
                </c:pt>
                <c:pt idx="1187">
                  <c:v>2.7378476206295632E-2</c:v>
                </c:pt>
                <c:pt idx="1188">
                  <c:v>2.7366904974543971E-2</c:v>
                </c:pt>
                <c:pt idx="1189">
                  <c:v>2.7355219464132441E-2</c:v>
                </c:pt>
                <c:pt idx="1190">
                  <c:v>2.7343419675061043E-2</c:v>
                </c:pt>
                <c:pt idx="1191">
                  <c:v>2.7331514031442294E-2</c:v>
                </c:pt>
                <c:pt idx="1192">
                  <c:v>2.7319597414238173E-2</c:v>
                </c:pt>
                <c:pt idx="1193">
                  <c:v>2.7307696868835718E-2</c:v>
                </c:pt>
                <c:pt idx="1194">
                  <c:v>2.7295812395234931E-2</c:v>
                </c:pt>
                <c:pt idx="1195">
                  <c:v>2.7283943993435811E-2</c:v>
                </c:pt>
                <c:pt idx="1196">
                  <c:v>2.7272091663600451E-2</c:v>
                </c:pt>
                <c:pt idx="1197">
                  <c:v>2.7260255405485712E-2</c:v>
                </c:pt>
                <c:pt idx="1198">
                  <c:v>2.7248435219253686E-2</c:v>
                </c:pt>
                <c:pt idx="1199">
                  <c:v>2.7236631104823328E-2</c:v>
                </c:pt>
                <c:pt idx="1200">
                  <c:v>2.7224843062275683E-2</c:v>
                </c:pt>
                <c:pt idx="1201">
                  <c:v>2.7213071091529706E-2</c:v>
                </c:pt>
                <c:pt idx="1202">
                  <c:v>2.7201315192585396E-2</c:v>
                </c:pt>
                <c:pt idx="1203">
                  <c:v>2.7189575365442753E-2</c:v>
                </c:pt>
                <c:pt idx="1204">
                  <c:v>2.7177851610182824E-2</c:v>
                </c:pt>
                <c:pt idx="1205">
                  <c:v>2.7166143926805608E-2</c:v>
                </c:pt>
                <c:pt idx="1206">
                  <c:v>2.7154452315149014E-2</c:v>
                </c:pt>
                <c:pt idx="1207">
                  <c:v>2.7142776775375133E-2</c:v>
                </c:pt>
                <c:pt idx="1208">
                  <c:v>2.7131117307402919E-2</c:v>
                </c:pt>
                <c:pt idx="1209">
                  <c:v>2.7119473911232372E-2</c:v>
                </c:pt>
                <c:pt idx="1210">
                  <c:v>2.7107846586782447E-2</c:v>
                </c:pt>
                <c:pt idx="1211">
                  <c:v>2.7096235334296281E-2</c:v>
                </c:pt>
                <c:pt idx="1212">
                  <c:v>2.7084640153530737E-2</c:v>
                </c:pt>
                <c:pt idx="1213">
                  <c:v>2.7073061044647906E-2</c:v>
                </c:pt>
                <c:pt idx="1214">
                  <c:v>2.7061498007485696E-2</c:v>
                </c:pt>
                <c:pt idx="1215">
                  <c:v>2.70499510422062E-2</c:v>
                </c:pt>
                <c:pt idx="1216">
                  <c:v>2.703842014872837E-2</c:v>
                </c:pt>
                <c:pt idx="1217">
                  <c:v>2.7025619244685682E-2</c:v>
                </c:pt>
                <c:pt idx="1218">
                  <c:v>2.7014123385029624E-2</c:v>
                </c:pt>
                <c:pt idx="1219">
                  <c:v>2.7002643600309021E-2</c:v>
                </c:pt>
                <c:pt idx="1220">
                  <c:v>2.6991179890469844E-2</c:v>
                </c:pt>
                <c:pt idx="1221">
                  <c:v>2.6979732255539107E-2</c:v>
                </c:pt>
                <c:pt idx="1222">
                  <c:v>2.6968300695462782E-2</c:v>
                </c:pt>
                <c:pt idx="1223">
                  <c:v>2.6956885210294899E-2</c:v>
                </c:pt>
                <c:pt idx="1224">
                  <c:v>2.6945485799981427E-2</c:v>
                </c:pt>
                <c:pt idx="1225">
                  <c:v>2.6934102464576396E-2</c:v>
                </c:pt>
                <c:pt idx="1226">
                  <c:v>2.6922735204052788E-2</c:v>
                </c:pt>
                <c:pt idx="1227">
                  <c:v>2.691138401835658E-2</c:v>
                </c:pt>
                <c:pt idx="1228">
                  <c:v>2.6900048907514778E-2</c:v>
                </c:pt>
                <c:pt idx="1229">
                  <c:v>2.6888729871608435E-2</c:v>
                </c:pt>
                <c:pt idx="1230">
                  <c:v>2.6877426910475458E-2</c:v>
                </c:pt>
                <c:pt idx="1231">
                  <c:v>2.6866140024223904E-2</c:v>
                </c:pt>
                <c:pt idx="1232">
                  <c:v>2.6848068782145962E-2</c:v>
                </c:pt>
                <c:pt idx="1233">
                  <c:v>2.6836822588934828E-2</c:v>
                </c:pt>
                <c:pt idx="1234">
                  <c:v>2.6825592467525361E-2</c:v>
                </c:pt>
                <c:pt idx="1235">
                  <c:v>2.6814378417917561E-2</c:v>
                </c:pt>
                <c:pt idx="1236">
                  <c:v>2.6803180440030383E-2</c:v>
                </c:pt>
                <c:pt idx="1237">
                  <c:v>2.6791998534025918E-2</c:v>
                </c:pt>
                <c:pt idx="1238">
                  <c:v>2.6780832699661028E-2</c:v>
                </c:pt>
                <c:pt idx="1239">
                  <c:v>2.6769682937097805E-2</c:v>
                </c:pt>
                <c:pt idx="1240">
                  <c:v>2.675854924633625E-2</c:v>
                </c:pt>
                <c:pt idx="1241">
                  <c:v>2.6747431627295315E-2</c:v>
                </c:pt>
                <c:pt idx="1242">
                  <c:v>2.6736330080056048E-2</c:v>
                </c:pt>
                <c:pt idx="1243">
                  <c:v>2.6725244604618448E-2</c:v>
                </c:pt>
                <c:pt idx="1244">
                  <c:v>2.6714175200901469E-2</c:v>
                </c:pt>
                <c:pt idx="1245">
                  <c:v>2.6703121868986157E-2</c:v>
                </c:pt>
                <c:pt idx="1246">
                  <c:v>2.669208460871042E-2</c:v>
                </c:pt>
                <c:pt idx="1247">
                  <c:v>2.6681063420317397E-2</c:v>
                </c:pt>
                <c:pt idx="1248">
                  <c:v>2.6670058303644995E-2</c:v>
                </c:pt>
                <c:pt idx="1249">
                  <c:v>2.6659069258693213E-2</c:v>
                </c:pt>
                <c:pt idx="1250">
                  <c:v>2.6648096285543099E-2</c:v>
                </c:pt>
                <c:pt idx="1251">
                  <c:v>2.6637139384194652E-2</c:v>
                </c:pt>
                <c:pt idx="1252">
                  <c:v>2.662619855448578E-2</c:v>
                </c:pt>
                <c:pt idx="1253">
                  <c:v>2.6615273796578576E-2</c:v>
                </c:pt>
                <c:pt idx="1254">
                  <c:v>2.6604365110391992E-2</c:v>
                </c:pt>
                <c:pt idx="1255">
                  <c:v>2.6593472496007076E-2</c:v>
                </c:pt>
                <c:pt idx="1256">
                  <c:v>2.658259595334278E-2</c:v>
                </c:pt>
                <c:pt idx="1257">
                  <c:v>2.6571735482399106E-2</c:v>
                </c:pt>
                <c:pt idx="1258">
                  <c:v>2.6560891083257099E-2</c:v>
                </c:pt>
                <c:pt idx="1259">
                  <c:v>2.6550062755835713E-2</c:v>
                </c:pt>
                <c:pt idx="1260">
                  <c:v>2.6539250500053901E-2</c:v>
                </c:pt>
                <c:pt idx="1261">
                  <c:v>2.6528454316154804E-2</c:v>
                </c:pt>
                <c:pt idx="1262">
                  <c:v>2.6517674203895281E-2</c:v>
                </c:pt>
                <c:pt idx="1263">
                  <c:v>2.6506910163437425E-2</c:v>
                </c:pt>
                <c:pt idx="1264">
                  <c:v>2.6496162194619144E-2</c:v>
                </c:pt>
                <c:pt idx="1265">
                  <c:v>2.6485430297683576E-2</c:v>
                </c:pt>
                <c:pt idx="1266">
                  <c:v>2.6474714472306538E-2</c:v>
                </c:pt>
                <c:pt idx="1267">
                  <c:v>2.6464014718812212E-2</c:v>
                </c:pt>
                <c:pt idx="1268">
                  <c:v>2.6453331036957461E-2</c:v>
                </c:pt>
                <c:pt idx="1269">
                  <c:v>2.6442663426823332E-2</c:v>
                </c:pt>
                <c:pt idx="1270">
                  <c:v>2.6432011888490869E-2</c:v>
                </c:pt>
                <c:pt idx="1271">
                  <c:v>2.6421376421797982E-2</c:v>
                </c:pt>
                <c:pt idx="1272">
                  <c:v>2.6410757026906762E-2</c:v>
                </c:pt>
                <c:pt idx="1273">
                  <c:v>2.6400153703655116E-2</c:v>
                </c:pt>
                <c:pt idx="1274">
                  <c:v>2.6389566452205138E-2</c:v>
                </c:pt>
                <c:pt idx="1275">
                  <c:v>2.6378995272394734E-2</c:v>
                </c:pt>
                <c:pt idx="1276">
                  <c:v>2.6368440164385998E-2</c:v>
                </c:pt>
                <c:pt idx="1277">
                  <c:v>2.6357901128016836E-2</c:v>
                </c:pt>
                <c:pt idx="1278">
                  <c:v>2.6347378163368296E-2</c:v>
                </c:pt>
                <c:pt idx="1279">
                  <c:v>2.6336871270440376E-2</c:v>
                </c:pt>
                <c:pt idx="1280">
                  <c:v>2.6326380449314124E-2</c:v>
                </c:pt>
                <c:pt idx="1281">
                  <c:v>2.63159056997464E-2</c:v>
                </c:pt>
                <c:pt idx="1282">
                  <c:v>2.6305447021980344E-2</c:v>
                </c:pt>
                <c:pt idx="1283">
                  <c:v>2.6295004415934908E-2</c:v>
                </c:pt>
                <c:pt idx="1284">
                  <c:v>2.6284577881529048E-2</c:v>
                </c:pt>
                <c:pt idx="1285">
                  <c:v>2.6274167418924854E-2</c:v>
                </c:pt>
                <c:pt idx="1286">
                  <c:v>2.6263773027879189E-2</c:v>
                </c:pt>
                <c:pt idx="1287">
                  <c:v>2.6253394708635192E-2</c:v>
                </c:pt>
                <c:pt idx="1288">
                  <c:v>2.6243032461111815E-2</c:v>
                </c:pt>
                <c:pt idx="1289">
                  <c:v>2.6232686285228013E-2</c:v>
                </c:pt>
                <c:pt idx="1290">
                  <c:v>2.6222356181145878E-2</c:v>
                </c:pt>
                <c:pt idx="1291">
                  <c:v>2.6212042148622272E-2</c:v>
                </c:pt>
                <c:pt idx="1292">
                  <c:v>2.6201744187819287E-2</c:v>
                </c:pt>
                <c:pt idx="1293">
                  <c:v>2.6191462298817969E-2</c:v>
                </c:pt>
                <c:pt idx="1294">
                  <c:v>2.6181196481456226E-2</c:v>
                </c:pt>
                <c:pt idx="1295">
                  <c:v>2.6170946735734057E-2</c:v>
                </c:pt>
                <c:pt idx="1296">
                  <c:v>2.616071306173251E-2</c:v>
                </c:pt>
                <c:pt idx="1297">
                  <c:v>2.6150495459370537E-2</c:v>
                </c:pt>
                <c:pt idx="1298">
                  <c:v>2.6140293928810232E-2</c:v>
                </c:pt>
                <c:pt idx="1299">
                  <c:v>2.6130108469808455E-2</c:v>
                </c:pt>
                <c:pt idx="1300">
                  <c:v>2.6119939082608346E-2</c:v>
                </c:pt>
                <c:pt idx="1301">
                  <c:v>2.6109785767047811E-2</c:v>
                </c:pt>
                <c:pt idx="1302">
                  <c:v>2.6099648523045804E-2</c:v>
                </c:pt>
                <c:pt idx="1303">
                  <c:v>2.6089527351007558E-2</c:v>
                </c:pt>
                <c:pt idx="1304">
                  <c:v>2.6079422250365747E-2</c:v>
                </c:pt>
                <c:pt idx="1305">
                  <c:v>2.606933322160665E-2</c:v>
                </c:pt>
                <c:pt idx="1306">
                  <c:v>2.6059260264406081E-2</c:v>
                </c:pt>
                <c:pt idx="1307">
                  <c:v>2.6049203378845087E-2</c:v>
                </c:pt>
                <c:pt idx="1308">
                  <c:v>2.6039162565004714E-2</c:v>
                </c:pt>
                <c:pt idx="1309">
                  <c:v>2.6029137822884962E-2</c:v>
                </c:pt>
                <c:pt idx="1310">
                  <c:v>2.6019129152404785E-2</c:v>
                </c:pt>
                <c:pt idx="1311">
                  <c:v>2.6009136553564183E-2</c:v>
                </c:pt>
                <c:pt idx="1312">
                  <c:v>2.5999160026444201E-2</c:v>
                </c:pt>
                <c:pt idx="1313">
                  <c:v>2.5989199570882748E-2</c:v>
                </c:pt>
                <c:pt idx="1314">
                  <c:v>2.5979255187122963E-2</c:v>
                </c:pt>
                <c:pt idx="1315">
                  <c:v>2.5969326874921705E-2</c:v>
                </c:pt>
                <c:pt idx="1316">
                  <c:v>2.5959414634522116E-2</c:v>
                </c:pt>
                <c:pt idx="1317">
                  <c:v>2.5949518465681054E-2</c:v>
                </c:pt>
                <c:pt idx="1318">
                  <c:v>2.5939638368479567E-2</c:v>
                </c:pt>
                <c:pt idx="1319">
                  <c:v>2.5929774342998702E-2</c:v>
                </c:pt>
                <c:pt idx="1320">
                  <c:v>2.5919926389157411E-2</c:v>
                </c:pt>
                <c:pt idx="1321">
                  <c:v>2.5908691264355799E-2</c:v>
                </c:pt>
                <c:pt idx="1322">
                  <c:v>2.5898877749753746E-2</c:v>
                </c:pt>
                <c:pt idx="1323">
                  <c:v>2.5889080306791268E-2</c:v>
                </c:pt>
                <c:pt idx="1324">
                  <c:v>2.5879298935549411E-2</c:v>
                </c:pt>
                <c:pt idx="1325">
                  <c:v>2.5869533635947128E-2</c:v>
                </c:pt>
                <c:pt idx="1326">
                  <c:v>2.5859784408065467E-2</c:v>
                </c:pt>
                <c:pt idx="1327">
                  <c:v>2.5850051251580242E-2</c:v>
                </c:pt>
                <c:pt idx="1328">
                  <c:v>2.584033416697773E-2</c:v>
                </c:pt>
                <c:pt idx="1329">
                  <c:v>2.5830633153933746E-2</c:v>
                </c:pt>
                <c:pt idx="1330">
                  <c:v>2.5820948212529338E-2</c:v>
                </c:pt>
                <c:pt idx="1331">
                  <c:v>2.5811279342764504E-2</c:v>
                </c:pt>
                <c:pt idx="1332">
                  <c:v>2.5801626544639245E-2</c:v>
                </c:pt>
                <c:pt idx="1333">
                  <c:v>2.5791989818234606E-2</c:v>
                </c:pt>
                <c:pt idx="1334">
                  <c:v>2.5782369163388497E-2</c:v>
                </c:pt>
                <c:pt idx="1335">
                  <c:v>2.5772764580263008E-2</c:v>
                </c:pt>
                <c:pt idx="1336">
                  <c:v>2.5763176068696048E-2</c:v>
                </c:pt>
                <c:pt idx="1337">
                  <c:v>2.5753603628768662E-2</c:v>
                </c:pt>
                <c:pt idx="1338">
                  <c:v>2.5744047260561898E-2</c:v>
                </c:pt>
                <c:pt idx="1339">
                  <c:v>2.5734506963832615E-2</c:v>
                </c:pt>
                <c:pt idx="1340">
                  <c:v>2.5724982738823954E-2</c:v>
                </c:pt>
                <c:pt idx="1341">
                  <c:v>2.5715474585373821E-2</c:v>
                </c:pt>
                <c:pt idx="1342">
                  <c:v>2.5705982503644309E-2</c:v>
                </c:pt>
                <c:pt idx="1343">
                  <c:v>2.5696506493554372E-2</c:v>
                </c:pt>
                <c:pt idx="1344">
                  <c:v>2.5687046555185056E-2</c:v>
                </c:pt>
                <c:pt idx="1345">
                  <c:v>2.5677602688212176E-2</c:v>
                </c:pt>
                <c:pt idx="1346">
                  <c:v>2.5668174893040963E-2</c:v>
                </c:pt>
                <c:pt idx="1347">
                  <c:v>2.5658763169347232E-2</c:v>
                </c:pt>
                <c:pt idx="1348">
                  <c:v>2.5649367517374122E-2</c:v>
                </c:pt>
                <c:pt idx="1349">
                  <c:v>2.5639987936959541E-2</c:v>
                </c:pt>
                <c:pt idx="1350">
                  <c:v>2.563062442826558E-2</c:v>
                </c:pt>
                <c:pt idx="1351">
                  <c:v>2.5621276991130149E-2</c:v>
                </c:pt>
                <c:pt idx="1352">
                  <c:v>2.5611945625553245E-2</c:v>
                </c:pt>
                <c:pt idx="1353">
                  <c:v>2.5602630331696963E-2</c:v>
                </c:pt>
                <c:pt idx="1354">
                  <c:v>2.5593331109399209E-2</c:v>
                </c:pt>
                <c:pt idx="1355">
                  <c:v>2.558404795874103E-2</c:v>
                </c:pt>
                <c:pt idx="1356">
                  <c:v>2.5574780879641379E-2</c:v>
                </c:pt>
                <c:pt idx="1357">
                  <c:v>2.5565529872181303E-2</c:v>
                </c:pt>
                <c:pt idx="1358">
                  <c:v>2.5556294936279755E-2</c:v>
                </c:pt>
                <c:pt idx="1359">
                  <c:v>2.5547076072098829E-2</c:v>
                </c:pt>
                <c:pt idx="1360">
                  <c:v>2.5537873279395384E-2</c:v>
                </c:pt>
                <c:pt idx="1361">
                  <c:v>2.5528686558493607E-2</c:v>
                </c:pt>
                <c:pt idx="1362">
                  <c:v>2.5519515909069312E-2</c:v>
                </c:pt>
                <c:pt idx="1363">
                  <c:v>2.5510361331203546E-2</c:v>
                </c:pt>
                <c:pt idx="1364">
                  <c:v>2.5501222825058401E-2</c:v>
                </c:pt>
                <c:pt idx="1365">
                  <c:v>2.5492100390390737E-2</c:v>
                </c:pt>
                <c:pt idx="1366">
                  <c:v>2.5482994027443695E-2</c:v>
                </c:pt>
                <c:pt idx="1367">
                  <c:v>2.5473903735974135E-2</c:v>
                </c:pt>
                <c:pt idx="1368">
                  <c:v>2.546482951614415E-2</c:v>
                </c:pt>
                <c:pt idx="1369">
                  <c:v>2.5455771367953739E-2</c:v>
                </c:pt>
                <c:pt idx="1370">
                  <c:v>2.5446729291321857E-2</c:v>
                </c:pt>
                <c:pt idx="1371">
                  <c:v>2.5437703286410596E-2</c:v>
                </c:pt>
                <c:pt idx="1372">
                  <c:v>2.5428693352814724E-2</c:v>
                </c:pt>
                <c:pt idx="1373">
                  <c:v>2.541969949102052E-2</c:v>
                </c:pt>
                <c:pt idx="1374">
                  <c:v>2.541072170086589E-2</c:v>
                </c:pt>
                <c:pt idx="1375">
                  <c:v>2.5401759982107697E-2</c:v>
                </c:pt>
                <c:pt idx="1376">
                  <c:v>2.5392814335070124E-2</c:v>
                </c:pt>
                <c:pt idx="1377">
                  <c:v>2.538388475959108E-2</c:v>
                </c:pt>
                <c:pt idx="1378">
                  <c:v>2.5374971255670564E-2</c:v>
                </c:pt>
                <c:pt idx="1379">
                  <c:v>2.5366073823308577E-2</c:v>
                </c:pt>
                <c:pt idx="1380">
                  <c:v>2.5357192462586164E-2</c:v>
                </c:pt>
                <c:pt idx="1381">
                  <c:v>2.534832717342228E-2</c:v>
                </c:pt>
                <c:pt idx="1382">
                  <c:v>2.5339477955897971E-2</c:v>
                </c:pt>
                <c:pt idx="1383">
                  <c:v>2.533064480993219E-2</c:v>
                </c:pt>
                <c:pt idx="1384">
                  <c:v>2.5321827735524938E-2</c:v>
                </c:pt>
                <c:pt idx="1385">
                  <c:v>2.5313026732676214E-2</c:v>
                </c:pt>
                <c:pt idx="1386">
                  <c:v>2.5304241801467064E-2</c:v>
                </c:pt>
                <c:pt idx="1387">
                  <c:v>2.5295472941735397E-2</c:v>
                </c:pt>
                <c:pt idx="1388">
                  <c:v>2.5286720153643305E-2</c:v>
                </c:pt>
                <c:pt idx="1389">
                  <c:v>2.5277983437109741E-2</c:v>
                </c:pt>
                <c:pt idx="1390">
                  <c:v>2.5269262792134706E-2</c:v>
                </c:pt>
                <c:pt idx="1391">
                  <c:v>2.5260558218799245E-2</c:v>
                </c:pt>
                <c:pt idx="1392">
                  <c:v>2.5251869716941266E-2</c:v>
                </c:pt>
                <c:pt idx="1393">
                  <c:v>2.5243197286722863E-2</c:v>
                </c:pt>
                <c:pt idx="1394">
                  <c:v>2.5234540928062987E-2</c:v>
                </c:pt>
                <c:pt idx="1395">
                  <c:v>2.5225900640880594E-2</c:v>
                </c:pt>
                <c:pt idx="1396">
                  <c:v>2.5217276425337776E-2</c:v>
                </c:pt>
                <c:pt idx="1397">
                  <c:v>2.5208668281353486E-2</c:v>
                </c:pt>
                <c:pt idx="1398">
                  <c:v>2.5200076208846678E-2</c:v>
                </c:pt>
                <c:pt idx="1399">
                  <c:v>2.5191500208060491E-2</c:v>
                </c:pt>
                <c:pt idx="1400">
                  <c:v>2.518294027867074E-2</c:v>
                </c:pt>
                <c:pt idx="1401">
                  <c:v>2.517439642100161E-2</c:v>
                </c:pt>
                <c:pt idx="1402">
                  <c:v>2.5165868634809963E-2</c:v>
                </c:pt>
                <c:pt idx="1403">
                  <c:v>2.5157356920176843E-2</c:v>
                </c:pt>
                <c:pt idx="1404">
                  <c:v>2.5148861277102252E-2</c:v>
                </c:pt>
                <c:pt idx="1405">
                  <c:v>2.5140381705505144E-2</c:v>
                </c:pt>
                <c:pt idx="1406">
                  <c:v>2.513191820554761E-2</c:v>
                </c:pt>
                <c:pt idx="1407">
                  <c:v>2.5123470777148604E-2</c:v>
                </c:pt>
                <c:pt idx="1408">
                  <c:v>2.5115039420308127E-2</c:v>
                </c:pt>
                <c:pt idx="1409">
                  <c:v>2.5106624135026179E-2</c:v>
                </c:pt>
                <c:pt idx="1410">
                  <c:v>2.5098224921221712E-2</c:v>
                </c:pt>
                <c:pt idx="1411">
                  <c:v>2.5089841779056821E-2</c:v>
                </c:pt>
                <c:pt idx="1412">
                  <c:v>2.5081474708288365E-2</c:v>
                </c:pt>
                <c:pt idx="1413">
                  <c:v>2.5073123709159484E-2</c:v>
                </c:pt>
                <c:pt idx="1414">
                  <c:v>2.5064788781589131E-2</c:v>
                </c:pt>
                <c:pt idx="1415">
                  <c:v>2.5056469925577307E-2</c:v>
                </c:pt>
                <c:pt idx="1416">
                  <c:v>2.5048167141124011E-2</c:v>
                </c:pt>
                <c:pt idx="1417">
                  <c:v>2.5039880428148198E-2</c:v>
                </c:pt>
                <c:pt idx="1418">
                  <c:v>2.5031609786811959E-2</c:v>
                </c:pt>
                <c:pt idx="1419">
                  <c:v>2.5023355216953203E-2</c:v>
                </c:pt>
                <c:pt idx="1420">
                  <c:v>2.5015116718571928E-2</c:v>
                </c:pt>
                <c:pt idx="1421">
                  <c:v>2.5006894291749182E-2</c:v>
                </c:pt>
                <c:pt idx="1422">
                  <c:v>2.4998687936566011E-2</c:v>
                </c:pt>
                <c:pt idx="1423">
                  <c:v>2.4990497652779275E-2</c:v>
                </c:pt>
                <c:pt idx="1424">
                  <c:v>2.4982323440632115E-2</c:v>
                </c:pt>
                <c:pt idx="1425">
                  <c:v>2.4974165299962436E-2</c:v>
                </c:pt>
                <c:pt idx="1426">
                  <c:v>2.4966023230851286E-2</c:v>
                </c:pt>
                <c:pt idx="1427">
                  <c:v>2.4957897233136572E-2</c:v>
                </c:pt>
                <c:pt idx="1428">
                  <c:v>2.4949787307142479E-2</c:v>
                </c:pt>
                <c:pt idx="1429">
                  <c:v>2.4941693452625868E-2</c:v>
                </c:pt>
                <c:pt idx="1430">
                  <c:v>2.4933615669586739E-2</c:v>
                </c:pt>
                <c:pt idx="1431">
                  <c:v>2.4925553958187185E-2</c:v>
                </c:pt>
                <c:pt idx="1432">
                  <c:v>2.4917508318184067E-2</c:v>
                </c:pt>
                <c:pt idx="1433">
                  <c:v>2.4909478749658431E-2</c:v>
                </c:pt>
                <c:pt idx="1434">
                  <c:v>2.490146525277237E-2</c:v>
                </c:pt>
                <c:pt idx="1435">
                  <c:v>2.4893467827444837E-2</c:v>
                </c:pt>
                <c:pt idx="1436">
                  <c:v>2.488548647351374E-2</c:v>
                </c:pt>
                <c:pt idx="1437">
                  <c:v>2.4877521191222218E-2</c:v>
                </c:pt>
                <c:pt idx="1438">
                  <c:v>2.4869571980408178E-2</c:v>
                </c:pt>
                <c:pt idx="1439">
                  <c:v>2.486163884107162E-2</c:v>
                </c:pt>
                <c:pt idx="1440">
                  <c:v>2.4853721773293591E-2</c:v>
                </c:pt>
                <c:pt idx="1441">
                  <c:v>2.4845820776993044E-2</c:v>
                </c:pt>
                <c:pt idx="1442">
                  <c:v>2.4837935852251025E-2</c:v>
                </c:pt>
                <c:pt idx="1443">
                  <c:v>2.4830066998986489E-2</c:v>
                </c:pt>
                <c:pt idx="1444">
                  <c:v>2.482221421728048E-2</c:v>
                </c:pt>
                <c:pt idx="1445">
                  <c:v>2.4814377507051955E-2</c:v>
                </c:pt>
                <c:pt idx="1446">
                  <c:v>2.4806556868381957E-2</c:v>
                </c:pt>
                <c:pt idx="1447">
                  <c:v>2.4798752301189442E-2</c:v>
                </c:pt>
                <c:pt idx="1448">
                  <c:v>2.4790963805474409E-2</c:v>
                </c:pt>
                <c:pt idx="1449">
                  <c:v>2.4783191381317904E-2</c:v>
                </c:pt>
                <c:pt idx="1450">
                  <c:v>2.4775435028557835E-2</c:v>
                </c:pt>
                <c:pt idx="1451">
                  <c:v>2.476769494989095E-2</c:v>
                </c:pt>
                <c:pt idx="1452">
                  <c:v>2.4759973426283777E-2</c:v>
                </c:pt>
                <c:pt idx="1453">
                  <c:v>2.4752271107889579E-2</c:v>
                </c:pt>
                <c:pt idx="1454">
                  <c:v>2.4744587994789402E-2</c:v>
                </c:pt>
                <c:pt idx="1455">
                  <c:v>2.4736924086902201E-2</c:v>
                </c:pt>
                <c:pt idx="1456">
                  <c:v>2.4729279384309022E-2</c:v>
                </c:pt>
                <c:pt idx="1457">
                  <c:v>2.4721653886766726E-2</c:v>
                </c:pt>
                <c:pt idx="1458">
                  <c:v>2.4714047594680544E-2</c:v>
                </c:pt>
                <c:pt idx="1459">
                  <c:v>2.4706460507726291E-2</c:v>
                </c:pt>
                <c:pt idx="1460">
                  <c:v>2.4698892625903968E-2</c:v>
                </c:pt>
                <c:pt idx="1461">
                  <c:v>2.4691343949375666E-2</c:v>
                </c:pt>
                <c:pt idx="1462">
                  <c:v>2.4683814478141386E-2</c:v>
                </c:pt>
                <c:pt idx="1463">
                  <c:v>2.4676304212120082E-2</c:v>
                </c:pt>
                <c:pt idx="1464">
                  <c:v>2.4668813151230706E-2</c:v>
                </c:pt>
                <c:pt idx="1465">
                  <c:v>2.4661341295797445E-2</c:v>
                </c:pt>
                <c:pt idx="1466">
                  <c:v>2.4653888645334021E-2</c:v>
                </c:pt>
                <c:pt idx="1467">
                  <c:v>2.4646455200245665E-2</c:v>
                </c:pt>
                <c:pt idx="1468">
                  <c:v>2.4639040960289238E-2</c:v>
                </c:pt>
                <c:pt idx="1469">
                  <c:v>2.4631645925545786E-2</c:v>
                </c:pt>
                <c:pt idx="1470">
                  <c:v>2.462427009601531E-2</c:v>
                </c:pt>
                <c:pt idx="1471">
                  <c:v>2.4616913471778856E-2</c:v>
                </c:pt>
                <c:pt idx="1472">
                  <c:v>2.4609576052755378E-2</c:v>
                </c:pt>
                <c:pt idx="1473">
                  <c:v>2.4602257838944874E-2</c:v>
                </c:pt>
                <c:pt idx="1474">
                  <c:v>2.4594958830347347E-2</c:v>
                </c:pt>
                <c:pt idx="1475">
                  <c:v>2.4587679026962794E-2</c:v>
                </c:pt>
                <c:pt idx="1476">
                  <c:v>2.4580418428791218E-2</c:v>
                </c:pt>
                <c:pt idx="1477">
                  <c:v>2.4572144118732986E-2</c:v>
                </c:pt>
                <c:pt idx="1478">
                  <c:v>2.4564924674566058E-2</c:v>
                </c:pt>
                <c:pt idx="1479">
                  <c:v>2.4557724435693151E-2</c:v>
                </c:pt>
                <c:pt idx="1480">
                  <c:v>2.4550543401952174E-2</c:v>
                </c:pt>
                <c:pt idx="1481">
                  <c:v>2.4543381573343126E-2</c:v>
                </c:pt>
                <c:pt idx="1482">
                  <c:v>2.45362389500281E-2</c:v>
                </c:pt>
                <c:pt idx="1483">
                  <c:v>2.4529115531926049E-2</c:v>
                </c:pt>
                <c:pt idx="1484">
                  <c:v>2.4522011318955927E-2</c:v>
                </c:pt>
                <c:pt idx="1485">
                  <c:v>2.4514926311198781E-2</c:v>
                </c:pt>
                <c:pt idx="1486">
                  <c:v>2.4507860508654611E-2</c:v>
                </c:pt>
                <c:pt idx="1487">
                  <c:v>2.4500813911323416E-2</c:v>
                </c:pt>
                <c:pt idx="1488">
                  <c:v>2.4493786519205196E-2</c:v>
                </c:pt>
                <c:pt idx="1489">
                  <c:v>2.4486778332218906E-2</c:v>
                </c:pt>
                <c:pt idx="1490">
                  <c:v>2.4479789350526637E-2</c:v>
                </c:pt>
                <c:pt idx="1491">
                  <c:v>2.4472819573966298E-2</c:v>
                </c:pt>
                <c:pt idx="1492">
                  <c:v>2.4467166616482627E-2</c:v>
                </c:pt>
                <c:pt idx="1493">
                  <c:v>2.4458937636484546E-2</c:v>
                </c:pt>
                <c:pt idx="1494">
                  <c:v>2.4452025475482086E-2</c:v>
                </c:pt>
                <c:pt idx="1495">
                  <c:v>2.4445132519692603E-2</c:v>
                </c:pt>
                <c:pt idx="1496">
                  <c:v>2.4438258769116095E-2</c:v>
                </c:pt>
                <c:pt idx="1497">
                  <c:v>2.4431404223671516E-2</c:v>
                </c:pt>
                <c:pt idx="1498">
                  <c:v>2.4424568883439912E-2</c:v>
                </c:pt>
                <c:pt idx="1499">
                  <c:v>2.441775274850233E-2</c:v>
                </c:pt>
                <c:pt idx="1500">
                  <c:v>2.4410955818696678E-2</c:v>
                </c:pt>
                <c:pt idx="1501">
                  <c:v>2.4404178094022955E-2</c:v>
                </c:pt>
                <c:pt idx="1502">
                  <c:v>2.4397419574562207E-2</c:v>
                </c:pt>
                <c:pt idx="1503">
                  <c:v>2.4390680260233388E-2</c:v>
                </c:pt>
                <c:pt idx="1504">
                  <c:v>2.4383960151117545E-2</c:v>
                </c:pt>
                <c:pt idx="1505">
                  <c:v>2.4377259247214678E-2</c:v>
                </c:pt>
                <c:pt idx="1506">
                  <c:v>2.4370577548443739E-2</c:v>
                </c:pt>
                <c:pt idx="1507">
                  <c:v>2.4363915054885776E-2</c:v>
                </c:pt>
                <c:pt idx="1508">
                  <c:v>2.4357271766540789E-2</c:v>
                </c:pt>
                <c:pt idx="1509">
                  <c:v>2.4350647683327731E-2</c:v>
                </c:pt>
                <c:pt idx="1510">
                  <c:v>2.4344042805327648E-2</c:v>
                </c:pt>
                <c:pt idx="1511">
                  <c:v>2.4337457132378448E-2</c:v>
                </c:pt>
                <c:pt idx="1512">
                  <c:v>2.433089066472327E-2</c:v>
                </c:pt>
                <c:pt idx="1513">
                  <c:v>2.4324343402200022E-2</c:v>
                </c:pt>
                <c:pt idx="1514">
                  <c:v>2.4317815344808702E-2</c:v>
                </c:pt>
                <c:pt idx="1515">
                  <c:v>2.4311306492630358E-2</c:v>
                </c:pt>
                <c:pt idx="1516">
                  <c:v>2.4304816845583943E-2</c:v>
                </c:pt>
                <c:pt idx="1517">
                  <c:v>2.429834640383155E-2</c:v>
                </c:pt>
                <c:pt idx="1518">
                  <c:v>2.4291895167048994E-2</c:v>
                </c:pt>
                <c:pt idx="1519">
                  <c:v>2.4285463135641505E-2</c:v>
                </c:pt>
                <c:pt idx="1520">
                  <c:v>2.4279050309203853E-2</c:v>
                </c:pt>
                <c:pt idx="1521">
                  <c:v>2.4272656688060223E-2</c:v>
                </c:pt>
                <c:pt idx="1522">
                  <c:v>2.4266282272048523E-2</c:v>
                </c:pt>
                <c:pt idx="1523">
                  <c:v>2.4259927061249797E-2</c:v>
                </c:pt>
                <c:pt idx="1524">
                  <c:v>2.4253591055420909E-2</c:v>
                </c:pt>
                <c:pt idx="1525">
                  <c:v>2.4247274254886042E-2</c:v>
                </c:pt>
                <c:pt idx="1526">
                  <c:v>2.4240976659645197E-2</c:v>
                </c:pt>
                <c:pt idx="1527">
                  <c:v>2.4234698269293142E-2</c:v>
                </c:pt>
                <c:pt idx="1528">
                  <c:v>2.4228439084235109E-2</c:v>
                </c:pt>
                <c:pt idx="1529">
                  <c:v>2.4218642024216308E-2</c:v>
                </c:pt>
                <c:pt idx="1530">
                  <c:v>2.4212432223899016E-2</c:v>
                </c:pt>
                <c:pt idx="1531">
                  <c:v>2.4206241628551561E-2</c:v>
                </c:pt>
                <c:pt idx="1532">
                  <c:v>2.4200070238579174E-2</c:v>
                </c:pt>
                <c:pt idx="1533">
                  <c:v>2.4193918053576624E-2</c:v>
                </c:pt>
                <c:pt idx="1534">
                  <c:v>2.4187785073868096E-2</c:v>
                </c:pt>
                <c:pt idx="1535">
                  <c:v>2.4181671299291496E-2</c:v>
                </c:pt>
                <c:pt idx="1536">
                  <c:v>2.417557672976578E-2</c:v>
                </c:pt>
                <c:pt idx="1537">
                  <c:v>2.4169501365371993E-2</c:v>
                </c:pt>
                <c:pt idx="1538">
                  <c:v>2.4163445206191181E-2</c:v>
                </c:pt>
                <c:pt idx="1539">
                  <c:v>2.4157408252142298E-2</c:v>
                </c:pt>
                <c:pt idx="1540">
                  <c:v>2.4151390503225345E-2</c:v>
                </c:pt>
                <c:pt idx="1541">
                  <c:v>2.4145391959440321E-2</c:v>
                </c:pt>
                <c:pt idx="1542">
                  <c:v>2.4139412620868272E-2</c:v>
                </c:pt>
                <c:pt idx="1543">
                  <c:v>2.4132602607599418E-2</c:v>
                </c:pt>
                <c:pt idx="1544">
                  <c:v>2.4126664422869926E-2</c:v>
                </c:pt>
                <c:pt idx="1545">
                  <c:v>2.4120745443272362E-2</c:v>
                </c:pt>
                <c:pt idx="1546">
                  <c:v>2.4114845668806728E-2</c:v>
                </c:pt>
                <c:pt idx="1547">
                  <c:v>2.4108965099391977E-2</c:v>
                </c:pt>
                <c:pt idx="1548">
                  <c:v>2.4103103735271247E-2</c:v>
                </c:pt>
                <c:pt idx="1549">
                  <c:v>2.4097261576201401E-2</c:v>
                </c:pt>
                <c:pt idx="1550">
                  <c:v>2.409143862234453E-2</c:v>
                </c:pt>
                <c:pt idx="1551">
                  <c:v>2.4085634873457495E-2</c:v>
                </c:pt>
                <c:pt idx="1552">
                  <c:v>2.4079850329864483E-2</c:v>
                </c:pt>
                <c:pt idx="1553">
                  <c:v>2.4074084991403399E-2</c:v>
                </c:pt>
                <c:pt idx="1554">
                  <c:v>2.4068338857993199E-2</c:v>
                </c:pt>
                <c:pt idx="1555">
                  <c:v>2.4062611929714928E-2</c:v>
                </c:pt>
                <c:pt idx="1556">
                  <c:v>2.4056904206568586E-2</c:v>
                </c:pt>
                <c:pt idx="1557">
                  <c:v>2.4051215688635219E-2</c:v>
                </c:pt>
                <c:pt idx="1558">
                  <c:v>2.4045546375752735E-2</c:v>
                </c:pt>
                <c:pt idx="1559">
                  <c:v>2.4039896268002181E-2</c:v>
                </c:pt>
                <c:pt idx="1560">
                  <c:v>2.4034265365383556E-2</c:v>
                </c:pt>
                <c:pt idx="1561">
                  <c:v>2.402865366789686E-2</c:v>
                </c:pt>
                <c:pt idx="1562">
                  <c:v>2.4023061175542093E-2</c:v>
                </c:pt>
                <c:pt idx="1563">
                  <c:v>2.4017487888238209E-2</c:v>
                </c:pt>
                <c:pt idx="1564">
                  <c:v>2.4011933806147301E-2</c:v>
                </c:pt>
                <c:pt idx="1565">
                  <c:v>2.4006398929107275E-2</c:v>
                </c:pt>
                <c:pt idx="1566">
                  <c:v>2.4000883257280226E-2</c:v>
                </c:pt>
                <c:pt idx="1567">
                  <c:v>2.3995386790504059E-2</c:v>
                </c:pt>
                <c:pt idx="1568">
                  <c:v>2.3989909528778774E-2</c:v>
                </c:pt>
                <c:pt idx="1569">
                  <c:v>2.3984451472347512E-2</c:v>
                </c:pt>
                <c:pt idx="1570">
                  <c:v>2.3979012620886087E-2</c:v>
                </c:pt>
                <c:pt idx="1571">
                  <c:v>2.3973592974637636E-2</c:v>
                </c:pt>
                <c:pt idx="1572">
                  <c:v>2.3968192533521115E-2</c:v>
                </c:pt>
                <c:pt idx="1573">
                  <c:v>2.3962811297455477E-2</c:v>
                </c:pt>
                <c:pt idx="1574">
                  <c:v>2.3957449266440722E-2</c:v>
                </c:pt>
                <c:pt idx="1575">
                  <c:v>2.3952106440557897E-2</c:v>
                </c:pt>
                <c:pt idx="1576">
                  <c:v>2.3946782819888046E-2</c:v>
                </c:pt>
                <c:pt idx="1577">
                  <c:v>2.3941478404350125E-2</c:v>
                </c:pt>
                <c:pt idx="1578">
                  <c:v>2.393619319378204E-2</c:v>
                </c:pt>
                <c:pt idx="1579">
                  <c:v>2.3930927188426931E-2</c:v>
                </c:pt>
                <c:pt idx="1580">
                  <c:v>2.3925680388041659E-2</c:v>
                </c:pt>
                <c:pt idx="1581">
                  <c:v>2.3920452792950408E-2</c:v>
                </c:pt>
                <c:pt idx="1582">
                  <c:v>2.3915244402910041E-2</c:v>
                </c:pt>
                <c:pt idx="1583">
                  <c:v>2.3910055217920556E-2</c:v>
                </c:pt>
                <c:pt idx="1584">
                  <c:v>2.3904885238063001E-2</c:v>
                </c:pt>
                <c:pt idx="1585">
                  <c:v>2.3899734463337374E-2</c:v>
                </c:pt>
                <c:pt idx="1586">
                  <c:v>2.3894602893662631E-2</c:v>
                </c:pt>
                <c:pt idx="1587">
                  <c:v>2.3889490529119817E-2</c:v>
                </c:pt>
                <c:pt idx="1588">
                  <c:v>2.3884397369627886E-2</c:v>
                </c:pt>
                <c:pt idx="1589">
                  <c:v>2.3879323415267883E-2</c:v>
                </c:pt>
                <c:pt idx="1590">
                  <c:v>2.3874268666120857E-2</c:v>
                </c:pt>
                <c:pt idx="1591">
                  <c:v>2.3869233122024713E-2</c:v>
                </c:pt>
                <c:pt idx="1592">
                  <c:v>2.3864216782898406E-2</c:v>
                </c:pt>
                <c:pt idx="1593">
                  <c:v>2.3859219649066121E-2</c:v>
                </c:pt>
                <c:pt idx="1594">
                  <c:v>2.385424172004158E-2</c:v>
                </c:pt>
                <c:pt idx="1595">
                  <c:v>2.3849282996392107E-2</c:v>
                </c:pt>
                <c:pt idx="1596">
                  <c:v>2.3844343477712471E-2</c:v>
                </c:pt>
                <c:pt idx="1597">
                  <c:v>2.3839423164164764E-2</c:v>
                </c:pt>
                <c:pt idx="1598">
                  <c:v>2.3834522055667939E-2</c:v>
                </c:pt>
                <c:pt idx="1599">
                  <c:v>2.3829640152303044E-2</c:v>
                </c:pt>
                <c:pt idx="1600">
                  <c:v>2.3824777454070079E-2</c:v>
                </c:pt>
                <c:pt idx="1601">
                  <c:v>2.3819933960806949E-2</c:v>
                </c:pt>
                <c:pt idx="1602">
                  <c:v>2.3815109672756796E-2</c:v>
                </c:pt>
                <c:pt idx="1603">
                  <c:v>2.3810304589757525E-2</c:v>
                </c:pt>
                <c:pt idx="1604">
                  <c:v>2.3805518711809137E-2</c:v>
                </c:pt>
                <c:pt idx="1605">
                  <c:v>2.3800752038911632E-2</c:v>
                </c:pt>
                <c:pt idx="1606">
                  <c:v>2.3796004571227103E-2</c:v>
                </c:pt>
                <c:pt idx="1607">
                  <c:v>2.3791276308593456E-2</c:v>
                </c:pt>
                <c:pt idx="1608">
                  <c:v>2.3786567251010693E-2</c:v>
                </c:pt>
                <c:pt idx="1609">
                  <c:v>2.3781877398640905E-2</c:v>
                </c:pt>
                <c:pt idx="1610">
                  <c:v>2.3777206751159907E-2</c:v>
                </c:pt>
                <c:pt idx="1611">
                  <c:v>2.3772555308891885E-2</c:v>
                </c:pt>
                <c:pt idx="1612">
                  <c:v>2.37679230715937E-2</c:v>
                </c:pt>
                <c:pt idx="1613">
                  <c:v>2.376331003950849E-2</c:v>
                </c:pt>
                <c:pt idx="1614">
                  <c:v>2.3758716212393116E-2</c:v>
                </c:pt>
                <c:pt idx="1615">
                  <c:v>2.3754141590409672E-2</c:v>
                </c:pt>
                <c:pt idx="1616">
                  <c:v>2.3749586173477111E-2</c:v>
                </c:pt>
                <c:pt idx="1617">
                  <c:v>2.3745049961757525E-2</c:v>
                </c:pt>
                <c:pt idx="1618">
                  <c:v>2.3740532955007776E-2</c:v>
                </c:pt>
                <c:pt idx="1619">
                  <c:v>2.373603515330891E-2</c:v>
                </c:pt>
                <c:pt idx="1620">
                  <c:v>2.3731556556741973E-2</c:v>
                </c:pt>
                <c:pt idx="1621">
                  <c:v>2.3727097165225919E-2</c:v>
                </c:pt>
                <c:pt idx="1622">
                  <c:v>2.3722656978760748E-2</c:v>
                </c:pt>
                <c:pt idx="1623">
                  <c:v>2.3718235997427506E-2</c:v>
                </c:pt>
                <c:pt idx="1624">
                  <c:v>2.3713834221145147E-2</c:v>
                </c:pt>
                <c:pt idx="1625">
                  <c:v>2.3709451649913671E-2</c:v>
                </c:pt>
                <c:pt idx="1626">
                  <c:v>2.3705088283814124E-2</c:v>
                </c:pt>
                <c:pt idx="1627">
                  <c:v>2.3700744122684414E-2</c:v>
                </c:pt>
                <c:pt idx="1628">
                  <c:v>2.3696419166848726E-2</c:v>
                </c:pt>
                <c:pt idx="1629">
                  <c:v>2.3692113415901828E-2</c:v>
                </c:pt>
                <c:pt idx="1630">
                  <c:v>2.3687826870005813E-2</c:v>
                </c:pt>
                <c:pt idx="1631">
                  <c:v>2.3683559529241727E-2</c:v>
                </c:pt>
                <c:pt idx="1632">
                  <c:v>2.3679311393528524E-2</c:v>
                </c:pt>
                <c:pt idx="1633">
                  <c:v>2.3674479897708434E-2</c:v>
                </c:pt>
                <c:pt idx="1634">
                  <c:v>2.367027291575674E-2</c:v>
                </c:pt>
                <c:pt idx="1635">
                  <c:v>2.366608513885593E-2</c:v>
                </c:pt>
                <c:pt idx="1636">
                  <c:v>2.3661916567006003E-2</c:v>
                </c:pt>
                <c:pt idx="1637">
                  <c:v>2.3657767200206958E-2</c:v>
                </c:pt>
                <c:pt idx="1638">
                  <c:v>2.3653637038458797E-2</c:v>
                </c:pt>
                <c:pt idx="1639">
                  <c:v>2.3649526081842565E-2</c:v>
                </c:pt>
                <c:pt idx="1640">
                  <c:v>2.3645434330277215E-2</c:v>
                </c:pt>
                <c:pt idx="1641">
                  <c:v>2.3641361783762749E-2</c:v>
                </c:pt>
                <c:pt idx="1642">
                  <c:v>2.3637308442218119E-2</c:v>
                </c:pt>
                <c:pt idx="1643">
                  <c:v>2.3633274305805418E-2</c:v>
                </c:pt>
                <c:pt idx="1644">
                  <c:v>2.3629259374443601E-2</c:v>
                </c:pt>
                <c:pt idx="1645">
                  <c:v>2.3625263648294759E-2</c:v>
                </c:pt>
                <c:pt idx="1646">
                  <c:v>2.3621287127034707E-2</c:v>
                </c:pt>
                <c:pt idx="1647">
                  <c:v>2.3617329810825538E-2</c:v>
                </c:pt>
                <c:pt idx="1648">
                  <c:v>2.3613391699748298E-2</c:v>
                </c:pt>
                <c:pt idx="1649">
                  <c:v>2.3609472793640895E-2</c:v>
                </c:pt>
                <c:pt idx="1650">
                  <c:v>2.3605573092746468E-2</c:v>
                </c:pt>
                <c:pt idx="1651">
                  <c:v>2.3601692596821877E-2</c:v>
                </c:pt>
                <c:pt idx="1652">
                  <c:v>2.3597831305948169E-2</c:v>
                </c:pt>
                <c:pt idx="1653">
                  <c:v>2.3593989220125344E-2</c:v>
                </c:pt>
                <c:pt idx="1654">
                  <c:v>2.3590166339353402E-2</c:v>
                </c:pt>
                <c:pt idx="1655">
                  <c:v>2.3586362663713389E-2</c:v>
                </c:pt>
                <c:pt idx="1656">
                  <c:v>2.3582578193043213E-2</c:v>
                </c:pt>
                <c:pt idx="1657">
                  <c:v>2.3578812927504966E-2</c:v>
                </c:pt>
                <c:pt idx="1658">
                  <c:v>2.357506686685551E-2</c:v>
                </c:pt>
                <c:pt idx="1659">
                  <c:v>2.3571340011337982E-2</c:v>
                </c:pt>
                <c:pt idx="1660">
                  <c:v>2.3567632360952384E-2</c:v>
                </c:pt>
                <c:pt idx="1661">
                  <c:v>2.3563943915617669E-2</c:v>
                </c:pt>
                <c:pt idx="1662">
                  <c:v>2.3560274675171744E-2</c:v>
                </c:pt>
                <c:pt idx="1663">
                  <c:v>2.3556624639938795E-2</c:v>
                </c:pt>
                <c:pt idx="1664">
                  <c:v>2.3552993809675682E-2</c:v>
                </c:pt>
                <c:pt idx="1665">
                  <c:v>2.3549382184544498E-2</c:v>
                </c:pt>
                <c:pt idx="1666">
                  <c:v>2.3545789764383152E-2</c:v>
                </c:pt>
                <c:pt idx="1667">
                  <c:v>2.3542216549272688E-2</c:v>
                </c:pt>
                <c:pt idx="1668">
                  <c:v>2.3538662539213107E-2</c:v>
                </c:pt>
                <c:pt idx="1669">
                  <c:v>2.3535127734285455E-2</c:v>
                </c:pt>
                <c:pt idx="1670">
                  <c:v>2.353161213432764E-2</c:v>
                </c:pt>
                <c:pt idx="1671">
                  <c:v>2.3528115739339661E-2</c:v>
                </c:pt>
                <c:pt idx="1672">
                  <c:v>2.3524638549645704E-2</c:v>
                </c:pt>
                <c:pt idx="1673">
                  <c:v>2.3521180564678446E-2</c:v>
                </c:pt>
                <c:pt idx="1674">
                  <c:v>2.3517741784924162E-2</c:v>
                </c:pt>
                <c:pt idx="1675">
                  <c:v>2.3514322210301808E-2</c:v>
                </c:pt>
                <c:pt idx="1676">
                  <c:v>2.3510921840568244E-2</c:v>
                </c:pt>
                <c:pt idx="1677">
                  <c:v>2.3507540675885563E-2</c:v>
                </c:pt>
                <c:pt idx="1678">
                  <c:v>2.3504178716253765E-2</c:v>
                </c:pt>
                <c:pt idx="1679">
                  <c:v>2.3500835961753896E-2</c:v>
                </c:pt>
                <c:pt idx="1680">
                  <c:v>2.3497512412223864E-2</c:v>
                </c:pt>
                <c:pt idx="1681">
                  <c:v>2.3494208067744715E-2</c:v>
                </c:pt>
                <c:pt idx="1682">
                  <c:v>2.3490922928235403E-2</c:v>
                </c:pt>
                <c:pt idx="1683">
                  <c:v>2.3487656993858019E-2</c:v>
                </c:pt>
                <c:pt idx="1684">
                  <c:v>2.3484410264531519E-2</c:v>
                </c:pt>
                <c:pt idx="1685">
                  <c:v>2.3481182740174855E-2</c:v>
                </c:pt>
                <c:pt idx="1686">
                  <c:v>2.3477974420869074E-2</c:v>
                </c:pt>
                <c:pt idx="1687">
                  <c:v>2.3474785306695223E-2</c:v>
                </c:pt>
                <c:pt idx="1688">
                  <c:v>2.3471615397410162E-2</c:v>
                </c:pt>
                <c:pt idx="1689">
                  <c:v>2.3468464693338076E-2</c:v>
                </c:pt>
                <c:pt idx="1690">
                  <c:v>2.346533319415478E-2</c:v>
                </c:pt>
                <c:pt idx="1691">
                  <c:v>2.3462220900022368E-2</c:v>
                </c:pt>
                <c:pt idx="1692">
                  <c:v>2.3459127811021885E-2</c:v>
                </c:pt>
                <c:pt idx="1693">
                  <c:v>2.3456053926991238E-2</c:v>
                </c:pt>
                <c:pt idx="1694">
                  <c:v>2.3452999247930428E-2</c:v>
                </c:pt>
                <c:pt idx="1695">
                  <c:v>2.3449963773920501E-2</c:v>
                </c:pt>
                <c:pt idx="1696">
                  <c:v>2.3446947505042504E-2</c:v>
                </c:pt>
                <c:pt idx="1697">
                  <c:v>2.3443950441134342E-2</c:v>
                </c:pt>
                <c:pt idx="1698">
                  <c:v>2.3440972582277064E-2</c:v>
                </c:pt>
                <c:pt idx="1699">
                  <c:v>2.3438013928389623E-2</c:v>
                </c:pt>
                <c:pt idx="1700">
                  <c:v>2.3435074479553064E-2</c:v>
                </c:pt>
                <c:pt idx="1701">
                  <c:v>2.3432154235848435E-2</c:v>
                </c:pt>
                <c:pt idx="1702">
                  <c:v>2.3429253197113642E-2</c:v>
                </c:pt>
                <c:pt idx="1703">
                  <c:v>2.3426371363348686E-2</c:v>
                </c:pt>
                <c:pt idx="1704">
                  <c:v>2.3423508734634613E-2</c:v>
                </c:pt>
                <c:pt idx="1705">
                  <c:v>2.3420665310971422E-2</c:v>
                </c:pt>
                <c:pt idx="1706">
                  <c:v>2.3417841092359115E-2</c:v>
                </c:pt>
                <c:pt idx="1707">
                  <c:v>2.3415036078716644E-2</c:v>
                </c:pt>
                <c:pt idx="1708">
                  <c:v>2.3412250270206103E-2</c:v>
                </c:pt>
                <c:pt idx="1709">
                  <c:v>2.3409483666665398E-2</c:v>
                </c:pt>
                <c:pt idx="1710">
                  <c:v>2.3406736268175576E-2</c:v>
                </c:pt>
                <c:pt idx="1711">
                  <c:v>2.3404005298172104E-2</c:v>
                </c:pt>
                <c:pt idx="1712">
                  <c:v>2.3401259484785442E-2</c:v>
                </c:pt>
                <c:pt idx="1713">
                  <c:v>2.3398489914221443E-2</c:v>
                </c:pt>
                <c:pt idx="1714">
                  <c:v>2.3395696586318016E-2</c:v>
                </c:pt>
                <c:pt idx="1715">
                  <c:v>2.3392879501156205E-2</c:v>
                </c:pt>
                <c:pt idx="1716">
                  <c:v>2.3390038658736012E-2</c:v>
                </c:pt>
                <c:pt idx="1717">
                  <c:v>2.338717405897639E-2</c:v>
                </c:pt>
                <c:pt idx="1718">
                  <c:v>2.3384285701958385E-2</c:v>
                </c:pt>
                <c:pt idx="1719">
                  <c:v>2.3381373587681997E-2</c:v>
                </c:pt>
                <c:pt idx="1720">
                  <c:v>2.337843771606618E-2</c:v>
                </c:pt>
                <c:pt idx="1721">
                  <c:v>2.3375478087110935E-2</c:v>
                </c:pt>
                <c:pt idx="1722">
                  <c:v>2.3372494701059399E-2</c:v>
                </c:pt>
                <c:pt idx="1723">
                  <c:v>2.3369487557587387E-2</c:v>
                </c:pt>
                <c:pt idx="1724">
                  <c:v>2.3366456656856993E-2</c:v>
                </c:pt>
                <c:pt idx="1725">
                  <c:v>2.3363401998868216E-2</c:v>
                </c:pt>
                <c:pt idx="1726">
                  <c:v>2.3360323583621057E-2</c:v>
                </c:pt>
                <c:pt idx="1727">
                  <c:v>2.3357221411034468E-2</c:v>
                </c:pt>
                <c:pt idx="1728">
                  <c:v>2.3354095481270543E-2</c:v>
                </c:pt>
                <c:pt idx="1729">
                  <c:v>2.3350945794086142E-2</c:v>
                </c:pt>
                <c:pt idx="1730">
                  <c:v>2.3347772349724405E-2</c:v>
                </c:pt>
                <c:pt idx="1731">
                  <c:v>2.3344575148104285E-2</c:v>
                </c:pt>
                <c:pt idx="1732">
                  <c:v>2.3341354189144736E-2</c:v>
                </c:pt>
                <c:pt idx="1733">
                  <c:v>2.3338109472926805E-2</c:v>
                </c:pt>
                <c:pt idx="1734">
                  <c:v>2.3334840999531536E-2</c:v>
                </c:pt>
                <c:pt idx="1735">
                  <c:v>2.3331548768715793E-2</c:v>
                </c:pt>
                <c:pt idx="1736">
                  <c:v>2.3328232780641667E-2</c:v>
                </c:pt>
                <c:pt idx="1737">
                  <c:v>2.3324413989627146E-2</c:v>
                </c:pt>
                <c:pt idx="1738">
                  <c:v>2.33210470931422E-2</c:v>
                </c:pt>
                <c:pt idx="1739">
                  <c:v>2.3317656439398871E-2</c:v>
                </c:pt>
                <c:pt idx="1740">
                  <c:v>2.3314242028397159E-2</c:v>
                </c:pt>
                <c:pt idx="1741">
                  <c:v>2.3310803860056017E-2</c:v>
                </c:pt>
                <c:pt idx="1742">
                  <c:v>2.330734193453754E-2</c:v>
                </c:pt>
                <c:pt idx="1743">
                  <c:v>2.3303856251679633E-2</c:v>
                </c:pt>
                <c:pt idx="1744">
                  <c:v>2.3300346811725436E-2</c:v>
                </c:pt>
                <c:pt idx="1745">
                  <c:v>2.3296813614350764E-2</c:v>
                </c:pt>
                <c:pt idx="1746">
                  <c:v>2.3293256659636663E-2</c:v>
                </c:pt>
                <c:pt idx="1747">
                  <c:v>2.3289675947826272E-2</c:v>
                </c:pt>
                <c:pt idx="1748">
                  <c:v>2.3286071478676451E-2</c:v>
                </c:pt>
                <c:pt idx="1749">
                  <c:v>2.3282443252268248E-2</c:v>
                </c:pt>
                <c:pt idx="1750">
                  <c:v>2.3278791268601662E-2</c:v>
                </c:pt>
                <c:pt idx="1751">
                  <c:v>2.3275115527757739E-2</c:v>
                </c:pt>
                <c:pt idx="1752">
                  <c:v>2.3271416029493341E-2</c:v>
                </c:pt>
                <c:pt idx="1753">
                  <c:v>2.3269590550990982E-2</c:v>
                </c:pt>
                <c:pt idx="1754">
                  <c:v>2.326394576135149E-2</c:v>
                </c:pt>
                <c:pt idx="1755">
                  <c:v>2.326017499139299E-2</c:v>
                </c:pt>
                <c:pt idx="1756">
                  <c:v>2.3256380464176107E-2</c:v>
                </c:pt>
                <c:pt idx="1757">
                  <c:v>2.3252562179700842E-2</c:v>
                </c:pt>
                <c:pt idx="1758">
                  <c:v>2.3248720137805101E-2</c:v>
                </c:pt>
                <c:pt idx="1759">
                  <c:v>2.3244854338975163E-2</c:v>
                </c:pt>
                <c:pt idx="1760">
                  <c:v>2.3240964782724749E-2</c:v>
                </c:pt>
                <c:pt idx="1761">
                  <c:v>2.3237051469134906E-2</c:v>
                </c:pt>
                <c:pt idx="1762">
                  <c:v>2.3233114398367727E-2</c:v>
                </c:pt>
                <c:pt idx="1763">
                  <c:v>2.3229153570342165E-2</c:v>
                </c:pt>
                <c:pt idx="1764">
                  <c:v>2.322516898505822E-2</c:v>
                </c:pt>
                <c:pt idx="1765">
                  <c:v>2.3221160642515892E-2</c:v>
                </c:pt>
                <c:pt idx="1766">
                  <c:v>2.3217128542796228E-2</c:v>
                </c:pt>
                <c:pt idx="1767">
                  <c:v>2.3213072685737135E-2</c:v>
                </c:pt>
                <c:pt idx="1768">
                  <c:v>2.3208993071419659E-2</c:v>
                </c:pt>
                <c:pt idx="1769">
                  <c:v>2.3204889700005893E-2</c:v>
                </c:pt>
                <c:pt idx="1770">
                  <c:v>2.3200762571171651E-2</c:v>
                </c:pt>
                <c:pt idx="1771">
                  <c:v>2.319661168524112E-2</c:v>
                </c:pt>
                <c:pt idx="1772">
                  <c:v>2.3192437041890113E-2</c:v>
                </c:pt>
                <c:pt idx="1773">
                  <c:v>2.3188238641361769E-2</c:v>
                </c:pt>
                <c:pt idx="1774">
                  <c:v>2.3184016483656089E-2</c:v>
                </c:pt>
                <c:pt idx="1775">
                  <c:v>2.317977056861098E-2</c:v>
                </c:pt>
                <c:pt idx="1776">
                  <c:v>2.3175500896388534E-2</c:v>
                </c:pt>
                <c:pt idx="1777">
                  <c:v>2.3171207466907706E-2</c:v>
                </c:pt>
                <c:pt idx="1778">
                  <c:v>2.3166890280168495E-2</c:v>
                </c:pt>
                <c:pt idx="1779">
                  <c:v>2.3162549336251947E-2</c:v>
                </c:pt>
                <c:pt idx="1780">
                  <c:v>2.3158184635077017E-2</c:v>
                </c:pt>
                <c:pt idx="1781">
                  <c:v>2.3153796176562658E-2</c:v>
                </c:pt>
                <c:pt idx="1782">
                  <c:v>2.3149383960789915E-2</c:v>
                </c:pt>
                <c:pt idx="1783">
                  <c:v>2.3144947987920883E-2</c:v>
                </c:pt>
                <c:pt idx="1784">
                  <c:v>2.3140488257874514E-2</c:v>
                </c:pt>
                <c:pt idx="1785">
                  <c:v>2.313600477040767E-2</c:v>
                </c:pt>
                <c:pt idx="1786">
                  <c:v>2.3131497525763489E-2</c:v>
                </c:pt>
                <c:pt idx="1787">
                  <c:v>2.3126966523941972E-2</c:v>
                </c:pt>
                <c:pt idx="1788">
                  <c:v>2.3122411764781026E-2</c:v>
                </c:pt>
                <c:pt idx="1789">
                  <c:v>2.3117984643759769E-2</c:v>
                </c:pt>
                <c:pt idx="1790">
                  <c:v>2.311337499867968E-2</c:v>
                </c:pt>
                <c:pt idx="1791">
                  <c:v>2.3108741593423542E-2</c:v>
                </c:pt>
                <c:pt idx="1792">
                  <c:v>2.3104084428099417E-2</c:v>
                </c:pt>
                <c:pt idx="1793">
                  <c:v>2.3099403502626258E-2</c:v>
                </c:pt>
                <c:pt idx="1794">
                  <c:v>2.3094698817031082E-2</c:v>
                </c:pt>
                <c:pt idx="1795">
                  <c:v>2.3089970371367917E-2</c:v>
                </c:pt>
                <c:pt idx="1796">
                  <c:v>2.308521816555572E-2</c:v>
                </c:pt>
                <c:pt idx="1797">
                  <c:v>2.308044219964852E-2</c:v>
                </c:pt>
                <c:pt idx="1798">
                  <c:v>2.3075642473673334E-2</c:v>
                </c:pt>
                <c:pt idx="1799">
                  <c:v>2.3070818987549112E-2</c:v>
                </c:pt>
                <c:pt idx="1800">
                  <c:v>2.3065971741356904E-2</c:v>
                </c:pt>
                <c:pt idx="1801">
                  <c:v>2.3061100735123723E-2</c:v>
                </c:pt>
                <c:pt idx="1802">
                  <c:v>2.3056205968714497E-2</c:v>
                </c:pt>
                <c:pt idx="1803">
                  <c:v>2.3047717024844427E-2</c:v>
                </c:pt>
                <c:pt idx="1804">
                  <c:v>2.3042765180727454E-2</c:v>
                </c:pt>
                <c:pt idx="1805">
                  <c:v>2.3037789579433143E-2</c:v>
                </c:pt>
                <c:pt idx="1806">
                  <c:v>2.3032790220799404E-2</c:v>
                </c:pt>
                <c:pt idx="1807">
                  <c:v>2.3027767105069374E-2</c:v>
                </c:pt>
                <c:pt idx="1808">
                  <c:v>2.3022720231999916E-2</c:v>
                </c:pt>
                <c:pt idx="1809">
                  <c:v>2.3017649601834167E-2</c:v>
                </c:pt>
                <c:pt idx="1810">
                  <c:v>2.3012555214410035E-2</c:v>
                </c:pt>
                <c:pt idx="1811">
                  <c:v>2.3007437069808567E-2</c:v>
                </c:pt>
                <c:pt idx="1812">
                  <c:v>2.3002295167948716E-2</c:v>
                </c:pt>
                <c:pt idx="1813">
                  <c:v>2.2997129508911529E-2</c:v>
                </c:pt>
                <c:pt idx="1814">
                  <c:v>2.2991940092778052E-2</c:v>
                </c:pt>
                <c:pt idx="1815">
                  <c:v>2.2986726919305145E-2</c:v>
                </c:pt>
                <c:pt idx="1816">
                  <c:v>2.2981489988654902E-2</c:v>
                </c:pt>
                <c:pt idx="1817">
                  <c:v>2.2976229300746276E-2</c:v>
                </c:pt>
                <c:pt idx="1818">
                  <c:v>2.2970944855660314E-2</c:v>
                </c:pt>
                <c:pt idx="1819">
                  <c:v>2.2965636653397015E-2</c:v>
                </c:pt>
                <c:pt idx="1820">
                  <c:v>2.2960304693956379E-2</c:v>
                </c:pt>
                <c:pt idx="1821">
                  <c:v>2.2954948977257361E-2</c:v>
                </c:pt>
                <c:pt idx="1822">
                  <c:v>2.294956950329996E-2</c:v>
                </c:pt>
                <c:pt idx="1823">
                  <c:v>2.2944166272246269E-2</c:v>
                </c:pt>
                <c:pt idx="1824">
                  <c:v>2.2938739284096288E-2</c:v>
                </c:pt>
                <c:pt idx="1825">
                  <c:v>2.2933288538687924E-2</c:v>
                </c:pt>
                <c:pt idx="1826">
                  <c:v>2.2927814035859084E-2</c:v>
                </c:pt>
                <c:pt idx="1827">
                  <c:v>2.2922315776096047E-2</c:v>
                </c:pt>
                <c:pt idx="1828">
                  <c:v>2.2916793758993581E-2</c:v>
                </c:pt>
                <c:pt idx="1829">
                  <c:v>2.2911247984713778E-2</c:v>
                </c:pt>
                <c:pt idx="1830">
                  <c:v>2.2905678453418732E-2</c:v>
                </c:pt>
                <c:pt idx="1831">
                  <c:v>2.290008516470321E-2</c:v>
                </c:pt>
                <c:pt idx="1832">
                  <c:v>2.2894468118891398E-2</c:v>
                </c:pt>
                <c:pt idx="1833">
                  <c:v>2.2888827315983296E-2</c:v>
                </c:pt>
                <c:pt idx="1834">
                  <c:v>2.288316275581681E-2</c:v>
                </c:pt>
                <c:pt idx="1835">
                  <c:v>2.2877474438391943E-2</c:v>
                </c:pt>
                <c:pt idx="1836">
                  <c:v>2.2871762363951831E-2</c:v>
                </c:pt>
                <c:pt idx="1837">
                  <c:v>2.286602653217229E-2</c:v>
                </c:pt>
                <c:pt idx="1838">
                  <c:v>2.2860266943215413E-2</c:v>
                </c:pt>
                <c:pt idx="1839">
                  <c:v>2.2854483597162245E-2</c:v>
                </c:pt>
                <c:pt idx="1840">
                  <c:v>2.2848676493850695E-2</c:v>
                </c:pt>
                <c:pt idx="1841">
                  <c:v>2.2842845633442854E-2</c:v>
                </c:pt>
                <c:pt idx="1842">
                  <c:v>2.2836991015776631E-2</c:v>
                </c:pt>
                <c:pt idx="1843">
                  <c:v>2.2831112640933071E-2</c:v>
                </c:pt>
                <c:pt idx="1844">
                  <c:v>2.2825210508993221E-2</c:v>
                </c:pt>
                <c:pt idx="1845">
                  <c:v>2.2819284619876035E-2</c:v>
                </c:pt>
                <c:pt idx="1846">
                  <c:v>2.2813334973500465E-2</c:v>
                </c:pt>
                <c:pt idx="1847">
                  <c:v>2.2807361570028606E-2</c:v>
                </c:pt>
                <c:pt idx="1848">
                  <c:v>2.280136440937941E-2</c:v>
                </c:pt>
                <c:pt idx="1849">
                  <c:v>2.2795343491552877E-2</c:v>
                </c:pt>
                <c:pt idx="1850">
                  <c:v>2.2789298816386916E-2</c:v>
                </c:pt>
                <c:pt idx="1851">
                  <c:v>2.2783230384286757E-2</c:v>
                </c:pt>
                <c:pt idx="1852">
                  <c:v>2.2777138195090307E-2</c:v>
                </c:pt>
                <c:pt idx="1853">
                  <c:v>2.2771022248554429E-2</c:v>
                </c:pt>
                <c:pt idx="1854">
                  <c:v>2.276488254492226E-2</c:v>
                </c:pt>
                <c:pt idx="1855">
                  <c:v>2.2758719084031709E-2</c:v>
                </c:pt>
                <c:pt idx="1856">
                  <c:v>2.2752531866044867E-2</c:v>
                </c:pt>
                <c:pt idx="1857">
                  <c:v>2.2746320890880689E-2</c:v>
                </c:pt>
                <c:pt idx="1858">
                  <c:v>2.2740086158620221E-2</c:v>
                </c:pt>
                <c:pt idx="1859">
                  <c:v>2.2733827669182416E-2</c:v>
                </c:pt>
                <c:pt idx="1860">
                  <c:v>2.2727545422486228E-2</c:v>
                </c:pt>
                <c:pt idx="1861">
                  <c:v>2.2721239418774797E-2</c:v>
                </c:pt>
                <c:pt idx="1862">
                  <c:v>2.2714909657886029E-2</c:v>
                </c:pt>
                <c:pt idx="1863">
                  <c:v>2.2708556139738878E-2</c:v>
                </c:pt>
                <c:pt idx="1864">
                  <c:v>2.2702178864576483E-2</c:v>
                </c:pt>
                <c:pt idx="1865">
                  <c:v>2.2695777832074659E-2</c:v>
                </c:pt>
                <c:pt idx="1866">
                  <c:v>2.2689353042557592E-2</c:v>
                </c:pt>
                <c:pt idx="1867">
                  <c:v>2.2682904495944234E-2</c:v>
                </c:pt>
                <c:pt idx="1868">
                  <c:v>2.2676432192072493E-2</c:v>
                </c:pt>
                <c:pt idx="1869">
                  <c:v>2.2669936131185509E-2</c:v>
                </c:pt>
                <c:pt idx="1870">
                  <c:v>2.2663416313121187E-2</c:v>
                </c:pt>
                <c:pt idx="1871">
                  <c:v>2.2656872737798484E-2</c:v>
                </c:pt>
                <c:pt idx="1872">
                  <c:v>2.2650305405460536E-2</c:v>
                </c:pt>
                <c:pt idx="1873">
                  <c:v>2.2643714315945251E-2</c:v>
                </c:pt>
                <c:pt idx="1874">
                  <c:v>2.2637099469252631E-2</c:v>
                </c:pt>
                <c:pt idx="1875">
                  <c:v>2.263046086546372E-2</c:v>
                </c:pt>
                <c:pt idx="1876">
                  <c:v>2.2623798504497472E-2</c:v>
                </c:pt>
                <c:pt idx="1877">
                  <c:v>2.2617112386515981E-2</c:v>
                </c:pt>
                <c:pt idx="1878">
                  <c:v>2.261040251119506E-2</c:v>
                </c:pt>
                <c:pt idx="1879">
                  <c:v>2.2603668878939942E-2</c:v>
                </c:pt>
                <c:pt idx="1880">
                  <c:v>2.2596911489345395E-2</c:v>
                </c:pt>
                <c:pt idx="1881">
                  <c:v>2.2590130342897696E-2</c:v>
                </c:pt>
                <c:pt idx="1882">
                  <c:v>2.2583325439110569E-2</c:v>
                </c:pt>
                <c:pt idx="1883">
                  <c:v>2.2576496778146105E-2</c:v>
                </c:pt>
                <c:pt idx="1884">
                  <c:v>2.2569644360166397E-2</c:v>
                </c:pt>
                <c:pt idx="1885">
                  <c:v>2.2562768185090398E-2</c:v>
                </c:pt>
                <c:pt idx="1886">
                  <c:v>2.255586825291811E-2</c:v>
                </c:pt>
                <c:pt idx="1887">
                  <c:v>2.2548944563568485E-2</c:v>
                </c:pt>
                <c:pt idx="1888">
                  <c:v>2.2541997117041523E-2</c:v>
                </c:pt>
                <c:pt idx="1889">
                  <c:v>2.2535025913499318E-2</c:v>
                </c:pt>
                <c:pt idx="1890">
                  <c:v>2.2528030952779776E-2</c:v>
                </c:pt>
                <c:pt idx="1891">
                  <c:v>2.2521012234963944E-2</c:v>
                </c:pt>
                <c:pt idx="1892">
                  <c:v>2.2513969760051822E-2</c:v>
                </c:pt>
                <c:pt idx="1893">
                  <c:v>2.2506903527962363E-2</c:v>
                </c:pt>
                <c:pt idx="1894">
                  <c:v>2.249981353885766E-2</c:v>
                </c:pt>
                <c:pt idx="1895">
                  <c:v>2.2492699792656667E-2</c:v>
                </c:pt>
                <c:pt idx="1896">
                  <c:v>2.2485562289116245E-2</c:v>
                </c:pt>
                <c:pt idx="1897">
                  <c:v>2.2478401028803718E-2</c:v>
                </c:pt>
                <c:pt idx="1898">
                  <c:v>2.2471216011070716E-2</c:v>
                </c:pt>
                <c:pt idx="1899">
                  <c:v>2.2464007236484562E-2</c:v>
                </c:pt>
                <c:pt idx="1900">
                  <c:v>2.2456774704721072E-2</c:v>
                </c:pt>
                <c:pt idx="1901">
                  <c:v>2.2449518415780245E-2</c:v>
                </c:pt>
                <c:pt idx="1902">
                  <c:v>2.2442238369743128E-2</c:v>
                </c:pt>
                <c:pt idx="1903">
                  <c:v>2.2434934566609721E-2</c:v>
                </c:pt>
                <c:pt idx="1904">
                  <c:v>2.242760700646107E-2</c:v>
                </c:pt>
                <c:pt idx="1905">
                  <c:v>2.2420255689135082E-2</c:v>
                </c:pt>
                <c:pt idx="1906">
                  <c:v>2.2412880614793851E-2</c:v>
                </c:pt>
                <c:pt idx="1907">
                  <c:v>2.2405481783275283E-2</c:v>
                </c:pt>
                <c:pt idx="1908">
                  <c:v>2.2398059194741471E-2</c:v>
                </c:pt>
                <c:pt idx="1909">
                  <c:v>2.2390612849030322E-2</c:v>
                </c:pt>
                <c:pt idx="1910">
                  <c:v>2.2383142746222884E-2</c:v>
                </c:pt>
                <c:pt idx="1911">
                  <c:v>2.2375648886481248E-2</c:v>
                </c:pt>
                <c:pt idx="1912">
                  <c:v>2.2368131269562275E-2</c:v>
                </c:pt>
                <c:pt idx="1913">
                  <c:v>2.2360589895465965E-2</c:v>
                </c:pt>
                <c:pt idx="1914">
                  <c:v>2.2353024764435458E-2</c:v>
                </c:pt>
                <c:pt idx="1915">
                  <c:v>2.2345435876308661E-2</c:v>
                </c:pt>
                <c:pt idx="1916">
                  <c:v>2.2337823231004528E-2</c:v>
                </c:pt>
                <c:pt idx="1917">
                  <c:v>2.233018682868515E-2</c:v>
                </c:pt>
                <c:pt idx="1918">
                  <c:v>2.2322526669188436E-2</c:v>
                </c:pt>
                <c:pt idx="1919">
                  <c:v>2.2314842752757524E-2</c:v>
                </c:pt>
                <c:pt idx="1920">
                  <c:v>2.2307135079230322E-2</c:v>
                </c:pt>
                <c:pt idx="1921">
                  <c:v>2.2299403648525784E-2</c:v>
                </c:pt>
                <c:pt idx="1922">
                  <c:v>2.2291648460887048E-2</c:v>
                </c:pt>
                <c:pt idx="1923">
                  <c:v>2.2283869516152022E-2</c:v>
                </c:pt>
                <c:pt idx="1924">
                  <c:v>2.2276066814239659E-2</c:v>
                </c:pt>
                <c:pt idx="1925">
                  <c:v>2.2268240355312052E-2</c:v>
                </c:pt>
                <c:pt idx="1926">
                  <c:v>2.2260390139369202E-2</c:v>
                </c:pt>
                <c:pt idx="1927">
                  <c:v>2.2252516166330061E-2</c:v>
                </c:pt>
                <c:pt idx="1928">
                  <c:v>2.2244618436275676E-2</c:v>
                </c:pt>
                <c:pt idx="1929">
                  <c:v>2.2236696949043955E-2</c:v>
                </c:pt>
                <c:pt idx="1930">
                  <c:v>2.2228751704878036E-2</c:v>
                </c:pt>
                <c:pt idx="1931">
                  <c:v>2.2220782703615827E-2</c:v>
                </c:pt>
                <c:pt idx="1932">
                  <c:v>2.2212789945257327E-2</c:v>
                </c:pt>
                <c:pt idx="1933">
                  <c:v>2.2204773429883584E-2</c:v>
                </c:pt>
                <c:pt idx="1934">
                  <c:v>2.2196733157413551E-2</c:v>
                </c:pt>
                <c:pt idx="1935">
                  <c:v>2.218866912800932E-2</c:v>
                </c:pt>
                <c:pt idx="1936">
                  <c:v>2.2180581341427752E-2</c:v>
                </c:pt>
                <c:pt idx="1937">
                  <c:v>2.2172469797911987E-2</c:v>
                </c:pt>
                <c:pt idx="1938">
                  <c:v>2.2164334497137839E-2</c:v>
                </c:pt>
                <c:pt idx="1939">
                  <c:v>2.2156175439510539E-2</c:v>
                </c:pt>
                <c:pt idx="1940">
                  <c:v>2.214799262478695E-2</c:v>
                </c:pt>
                <c:pt idx="1941">
                  <c:v>2.2139786053048116E-2</c:v>
                </c:pt>
                <c:pt idx="1942">
                  <c:v>2.2131555724212992E-2</c:v>
                </c:pt>
                <c:pt idx="1943">
                  <c:v>2.2123301638362625E-2</c:v>
                </c:pt>
                <c:pt idx="1944">
                  <c:v>2.2115023795497013E-2</c:v>
                </c:pt>
                <c:pt idx="1945">
                  <c:v>2.2105534313408004E-2</c:v>
                </c:pt>
                <c:pt idx="1946">
                  <c:v>2.209720556261785E-2</c:v>
                </c:pt>
                <c:pt idx="1947">
                  <c:v>2.2088853054731405E-2</c:v>
                </c:pt>
                <c:pt idx="1948">
                  <c:v>2.2080476789910763E-2</c:v>
                </c:pt>
                <c:pt idx="1949">
                  <c:v>2.2072076767993831E-2</c:v>
                </c:pt>
                <c:pt idx="1950">
                  <c:v>2.2063652989061655E-2</c:v>
                </c:pt>
                <c:pt idx="1951">
                  <c:v>2.2055205453114235E-2</c:v>
                </c:pt>
                <c:pt idx="1952">
                  <c:v>2.2046734160151571E-2</c:v>
                </c:pt>
                <c:pt idx="1953">
                  <c:v>2.2038239110173663E-2</c:v>
                </c:pt>
                <c:pt idx="1954">
                  <c:v>2.2029720303180511E-2</c:v>
                </c:pt>
                <c:pt idx="1955">
                  <c:v>2.2021177739091069E-2</c:v>
                </c:pt>
                <c:pt idx="1956">
                  <c:v>2.2012611418148476E-2</c:v>
                </c:pt>
                <c:pt idx="1957">
                  <c:v>2.2004021340028546E-2</c:v>
                </c:pt>
                <c:pt idx="1958">
                  <c:v>2.1995407504893372E-2</c:v>
                </c:pt>
                <c:pt idx="1959">
                  <c:v>2.1986769912742954E-2</c:v>
                </c:pt>
                <c:pt idx="1960">
                  <c:v>2.1978108563739385E-2</c:v>
                </c:pt>
                <c:pt idx="1961">
                  <c:v>2.1969423457639525E-2</c:v>
                </c:pt>
                <c:pt idx="1962">
                  <c:v>2.1960714594524422E-2</c:v>
                </c:pt>
                <c:pt idx="1963">
                  <c:v>2.1951981974394075E-2</c:v>
                </c:pt>
                <c:pt idx="1964">
                  <c:v>2.194322559732953E-2</c:v>
                </c:pt>
                <c:pt idx="1965">
                  <c:v>2.1934445463168695E-2</c:v>
                </c:pt>
                <c:pt idx="1966">
                  <c:v>2.1925641571992616E-2</c:v>
                </c:pt>
                <c:pt idx="1967">
                  <c:v>2.1916813923882339E-2</c:v>
                </c:pt>
                <c:pt idx="1968">
                  <c:v>2.1907962518756818E-2</c:v>
                </c:pt>
                <c:pt idx="1969">
                  <c:v>2.18990873566971E-2</c:v>
                </c:pt>
                <c:pt idx="1970">
                  <c:v>2.1890188437541092E-2</c:v>
                </c:pt>
                <c:pt idx="1971">
                  <c:v>2.1881268352176297E-2</c:v>
                </c:pt>
                <c:pt idx="1972">
                  <c:v>2.1872356279614147E-2</c:v>
                </c:pt>
                <c:pt idx="1973">
                  <c:v>2.1863460537391299E-2</c:v>
                </c:pt>
                <c:pt idx="1974">
                  <c:v>2.1854581125588801E-2</c:v>
                </c:pt>
                <c:pt idx="1975">
                  <c:v>2.184571804404456E-2</c:v>
                </c:pt>
                <c:pt idx="1976">
                  <c:v>2.1836871292839621E-2</c:v>
                </c:pt>
                <c:pt idx="1977">
                  <c:v>2.1828040871973986E-2</c:v>
                </c:pt>
                <c:pt idx="1978">
                  <c:v>2.1819226781447654E-2</c:v>
                </c:pt>
                <c:pt idx="1979">
                  <c:v>2.1810429021260624E-2</c:v>
                </c:pt>
                <c:pt idx="1980">
                  <c:v>2.1801647591331852E-2</c:v>
                </c:pt>
                <c:pt idx="1981">
                  <c:v>2.1792882491661336E-2</c:v>
                </c:pt>
                <c:pt idx="1982">
                  <c:v>2.178413372241117E-2</c:v>
                </c:pt>
                <c:pt idx="1983">
                  <c:v>2.1775401283500306E-2</c:v>
                </c:pt>
                <c:pt idx="1984">
                  <c:v>2.1766685174928746E-2</c:v>
                </c:pt>
                <c:pt idx="1985">
                  <c:v>2.1757985396615442E-2</c:v>
                </c:pt>
                <c:pt idx="1986">
                  <c:v>2.1749301948560396E-2</c:v>
                </c:pt>
                <c:pt idx="1987">
                  <c:v>2.1740634831006744E-2</c:v>
                </c:pt>
                <c:pt idx="1988">
                  <c:v>2.1731984043549257E-2</c:v>
                </c:pt>
                <c:pt idx="1989">
                  <c:v>2.1723349586593166E-2</c:v>
                </c:pt>
                <c:pt idx="1990">
                  <c:v>2.1714731459814285E-2</c:v>
                </c:pt>
                <c:pt idx="1991">
                  <c:v>2.1706129663374707E-2</c:v>
                </c:pt>
                <c:pt idx="1992">
                  <c:v>2.1697544197274432E-2</c:v>
                </c:pt>
                <c:pt idx="1993">
                  <c:v>2.168897506151346E-2</c:v>
                </c:pt>
                <c:pt idx="1994">
                  <c:v>2.1680422256010745E-2</c:v>
                </c:pt>
                <c:pt idx="1995">
                  <c:v>2.1671885780766287E-2</c:v>
                </c:pt>
                <c:pt idx="1996">
                  <c:v>2.1663365635942178E-2</c:v>
                </c:pt>
                <c:pt idx="1997">
                  <c:v>2.1654861821376326E-2</c:v>
                </c:pt>
                <c:pt idx="1998">
                  <c:v>2.164637433706873E-2</c:v>
                </c:pt>
                <c:pt idx="1999">
                  <c:v>2.1637903183100438E-2</c:v>
                </c:pt>
                <c:pt idx="2000">
                  <c:v>2.1629448359471448E-2</c:v>
                </c:pt>
                <c:pt idx="2001">
                  <c:v>2.1621009866100716E-2</c:v>
                </c:pt>
                <c:pt idx="2002">
                  <c:v>2.161258770298824E-2</c:v>
                </c:pt>
                <c:pt idx="2003">
                  <c:v>2.160418187013402E-2</c:v>
                </c:pt>
                <c:pt idx="2004">
                  <c:v>2.1595792367700151E-2</c:v>
                </c:pt>
                <c:pt idx="2005">
                  <c:v>2.1587419195524538E-2</c:v>
                </c:pt>
                <c:pt idx="2006">
                  <c:v>2.1579062353607181E-2</c:v>
                </c:pt>
                <c:pt idx="2007">
                  <c:v>2.1570721842110174E-2</c:v>
                </c:pt>
                <c:pt idx="2008">
                  <c:v>2.1562397660790378E-2</c:v>
                </c:pt>
                <c:pt idx="2009">
                  <c:v>2.1554089809728838E-2</c:v>
                </c:pt>
                <c:pt idx="2010">
                  <c:v>2.1545798289006601E-2</c:v>
                </c:pt>
                <c:pt idx="2011">
                  <c:v>2.1537523098542621E-2</c:v>
                </c:pt>
                <c:pt idx="2012">
                  <c:v>2.1529264238336898E-2</c:v>
                </c:pt>
                <c:pt idx="2013">
                  <c:v>2.1521021708551524E-2</c:v>
                </c:pt>
                <c:pt idx="2014">
                  <c:v>2.1512795508943361E-2</c:v>
                </c:pt>
                <c:pt idx="2015">
                  <c:v>2.1504585639674501E-2</c:v>
                </c:pt>
                <c:pt idx="2016">
                  <c:v>2.1496392100663897E-2</c:v>
                </c:pt>
                <c:pt idx="2017">
                  <c:v>2.1488214891992596E-2</c:v>
                </c:pt>
                <c:pt idx="2018">
                  <c:v>2.148005401341746E-2</c:v>
                </c:pt>
                <c:pt idx="2019">
                  <c:v>2.1471909465262673E-2</c:v>
                </c:pt>
                <c:pt idx="2020">
                  <c:v>2.1463781247366143E-2</c:v>
                </c:pt>
                <c:pt idx="2021">
                  <c:v>2.1455669359727869E-2</c:v>
                </c:pt>
                <c:pt idx="2022">
                  <c:v>2.1447573802428899E-2</c:v>
                </c:pt>
                <c:pt idx="2023">
                  <c:v>2.1439494575388185E-2</c:v>
                </c:pt>
                <c:pt idx="2024">
                  <c:v>2.1431431678605728E-2</c:v>
                </c:pt>
                <c:pt idx="2025">
                  <c:v>2.1423385112081528E-2</c:v>
                </c:pt>
                <c:pt idx="2026">
                  <c:v>2.1415354875815584E-2</c:v>
                </c:pt>
                <c:pt idx="2027">
                  <c:v>2.1407340969888944E-2</c:v>
                </c:pt>
                <c:pt idx="2028">
                  <c:v>2.1399343394139514E-2</c:v>
                </c:pt>
                <c:pt idx="2029">
                  <c:v>2.1391362148648341E-2</c:v>
                </c:pt>
                <c:pt idx="2030">
                  <c:v>2.1383397233496471E-2</c:v>
                </c:pt>
                <c:pt idx="2031">
                  <c:v>2.1375448648521811E-2</c:v>
                </c:pt>
                <c:pt idx="2032">
                  <c:v>2.1367516393967501E-2</c:v>
                </c:pt>
                <c:pt idx="2033">
                  <c:v>2.1359600469590401E-2</c:v>
                </c:pt>
                <c:pt idx="2034">
                  <c:v>2.1351700875471558E-2</c:v>
                </c:pt>
                <c:pt idx="2035">
                  <c:v>2.1343817611610971E-2</c:v>
                </c:pt>
                <c:pt idx="2036">
                  <c:v>2.1335950678008642E-2</c:v>
                </c:pt>
                <c:pt idx="2037">
                  <c:v>2.1328100074664569E-2</c:v>
                </c:pt>
                <c:pt idx="2038">
                  <c:v>2.1320265801659799E-2</c:v>
                </c:pt>
                <c:pt idx="2039">
                  <c:v>2.131244785883224E-2</c:v>
                </c:pt>
                <c:pt idx="2040">
                  <c:v>2.1304646246262937E-2</c:v>
                </c:pt>
                <c:pt idx="2041">
                  <c:v>2.1296860963951891E-2</c:v>
                </c:pt>
                <c:pt idx="2042">
                  <c:v>2.1289092011899102E-2</c:v>
                </c:pt>
                <c:pt idx="2043">
                  <c:v>2.128133939010457E-2</c:v>
                </c:pt>
                <c:pt idx="2044">
                  <c:v>2.1273603098568294E-2</c:v>
                </c:pt>
                <c:pt idx="2045">
                  <c:v>2.1265883137290276E-2</c:v>
                </c:pt>
                <c:pt idx="2046">
                  <c:v>2.1258179506270514E-2</c:v>
                </c:pt>
                <c:pt idx="2047">
                  <c:v>2.1250492205427962E-2</c:v>
                </c:pt>
                <c:pt idx="2048">
                  <c:v>2.1242821234924714E-2</c:v>
                </c:pt>
                <c:pt idx="2049">
                  <c:v>2.1234074407705528E-2</c:v>
                </c:pt>
                <c:pt idx="2050">
                  <c:v>2.1226438430554939E-2</c:v>
                </c:pt>
                <c:pt idx="2051">
                  <c:v>2.1218818783581561E-2</c:v>
                </c:pt>
                <c:pt idx="2052">
                  <c:v>2.1211215467028532E-2</c:v>
                </c:pt>
                <c:pt idx="2053">
                  <c:v>2.1203628480571668E-2</c:v>
                </c:pt>
                <c:pt idx="2054">
                  <c:v>2.1196057824292014E-2</c:v>
                </c:pt>
                <c:pt idx="2055">
                  <c:v>2.1188503498351663E-2</c:v>
                </c:pt>
                <c:pt idx="2056">
                  <c:v>2.1180965502669569E-2</c:v>
                </c:pt>
                <c:pt idx="2057">
                  <c:v>2.1173443837326777E-2</c:v>
                </c:pt>
                <c:pt idx="2058">
                  <c:v>2.116593850208015E-2</c:v>
                </c:pt>
                <c:pt idx="2059">
                  <c:v>2.115844949709178E-2</c:v>
                </c:pt>
                <c:pt idx="2060">
                  <c:v>2.1150976822361667E-2</c:v>
                </c:pt>
                <c:pt idx="2061">
                  <c:v>2.1143520477808764E-2</c:v>
                </c:pt>
                <c:pt idx="2062">
                  <c:v>2.1136080463595164E-2</c:v>
                </c:pt>
                <c:pt idx="2063">
                  <c:v>2.1128656779477728E-2</c:v>
                </c:pt>
                <c:pt idx="2064">
                  <c:v>2.1121580446817223E-2</c:v>
                </c:pt>
                <c:pt idx="2065">
                  <c:v>2.1113858402098673E-2</c:v>
                </c:pt>
                <c:pt idx="2066">
                  <c:v>2.1106483708756008E-2</c:v>
                </c:pt>
                <c:pt idx="2067">
                  <c:v>2.1099125345590553E-2</c:v>
                </c:pt>
                <c:pt idx="2068">
                  <c:v>2.1091783312764401E-2</c:v>
                </c:pt>
                <c:pt idx="2069">
                  <c:v>2.1084457610115459E-2</c:v>
                </c:pt>
                <c:pt idx="2070">
                  <c:v>2.1077148237724774E-2</c:v>
                </c:pt>
                <c:pt idx="2071">
                  <c:v>2.1069855195430254E-2</c:v>
                </c:pt>
                <c:pt idx="2072">
                  <c:v>2.1062578483475036E-2</c:v>
                </c:pt>
                <c:pt idx="2073">
                  <c:v>2.1055318101697029E-2</c:v>
                </c:pt>
                <c:pt idx="2074">
                  <c:v>2.1048074050096233E-2</c:v>
                </c:pt>
                <c:pt idx="2075">
                  <c:v>2.1040846328915785E-2</c:v>
                </c:pt>
                <c:pt idx="2076">
                  <c:v>2.1033634937831502E-2</c:v>
                </c:pt>
                <c:pt idx="2077">
                  <c:v>2.1026439876843384E-2</c:v>
                </c:pt>
                <c:pt idx="2078">
                  <c:v>2.1019261146275614E-2</c:v>
                </c:pt>
                <c:pt idx="2079">
                  <c:v>2.1012098745722962E-2</c:v>
                </c:pt>
                <c:pt idx="2080">
                  <c:v>2.100495267559066E-2</c:v>
                </c:pt>
                <c:pt idx="2081">
                  <c:v>2.0997822935473476E-2</c:v>
                </c:pt>
                <c:pt idx="2082">
                  <c:v>2.0990709525695594E-2</c:v>
                </c:pt>
                <c:pt idx="2083">
                  <c:v>2.098361244617597E-2</c:v>
                </c:pt>
                <c:pt idx="2084">
                  <c:v>2.097653169675251E-2</c:v>
                </c:pt>
                <c:pt idx="2085">
                  <c:v>2.0969467277587306E-2</c:v>
                </c:pt>
                <c:pt idx="2086">
                  <c:v>2.0962419188680359E-2</c:v>
                </c:pt>
                <c:pt idx="2087">
                  <c:v>2.0955387429950623E-2</c:v>
                </c:pt>
                <c:pt idx="2088">
                  <c:v>2.094837200131705E-2</c:v>
                </c:pt>
                <c:pt idx="2089">
                  <c:v>2.0941372903103828E-2</c:v>
                </c:pt>
                <c:pt idx="2090">
                  <c:v>2.0934390134986769E-2</c:v>
                </c:pt>
                <c:pt idx="2091">
                  <c:v>2.0927423697046921E-2</c:v>
                </c:pt>
                <c:pt idx="2092">
                  <c:v>2.0920473589284283E-2</c:v>
                </c:pt>
                <c:pt idx="2093">
                  <c:v>2.0913539811860948E-2</c:v>
                </c:pt>
                <c:pt idx="2094">
                  <c:v>2.0906622364614824E-2</c:v>
                </c:pt>
                <c:pt idx="2095">
                  <c:v>2.0899721247383818E-2</c:v>
                </c:pt>
                <c:pt idx="2096">
                  <c:v>2.0892836460654207E-2</c:v>
                </c:pt>
                <c:pt idx="2097">
                  <c:v>2.0885968003858668E-2</c:v>
                </c:pt>
                <c:pt idx="2098">
                  <c:v>2.0879115877402432E-2</c:v>
                </c:pt>
                <c:pt idx="2099">
                  <c:v>2.087228008104236E-2</c:v>
                </c:pt>
                <c:pt idx="2100">
                  <c:v>2.0865460615021592E-2</c:v>
                </c:pt>
                <c:pt idx="2101">
                  <c:v>2.085790864725786E-2</c:v>
                </c:pt>
                <c:pt idx="2102">
                  <c:v>2.0851125732353298E-2</c:v>
                </c:pt>
                <c:pt idx="2103">
                  <c:v>2.0844359149733153E-2</c:v>
                </c:pt>
                <c:pt idx="2104">
                  <c:v>2.0837608899451448E-2</c:v>
                </c:pt>
                <c:pt idx="2105">
                  <c:v>2.083087498145416E-2</c:v>
                </c:pt>
                <c:pt idx="2106">
                  <c:v>2.0824157395795316E-2</c:v>
                </c:pt>
                <c:pt idx="2107">
                  <c:v>2.0817456142393869E-2</c:v>
                </c:pt>
                <c:pt idx="2108">
                  <c:v>2.0810771221303852E-2</c:v>
                </c:pt>
                <c:pt idx="2109">
                  <c:v>2.0804102632525266E-2</c:v>
                </c:pt>
                <c:pt idx="2110">
                  <c:v>2.0797450376031094E-2</c:v>
                </c:pt>
                <c:pt idx="2111">
                  <c:v>2.0790814451821332E-2</c:v>
                </c:pt>
                <c:pt idx="2112">
                  <c:v>2.0784194859923003E-2</c:v>
                </c:pt>
                <c:pt idx="2113">
                  <c:v>2.0777591600282069E-2</c:v>
                </c:pt>
                <c:pt idx="2114">
                  <c:v>2.0771004672925551E-2</c:v>
                </c:pt>
                <c:pt idx="2115">
                  <c:v>2.0760442163878512E-2</c:v>
                </c:pt>
                <c:pt idx="2116">
                  <c:v>2.0753895645198028E-2</c:v>
                </c:pt>
                <c:pt idx="2117">
                  <c:v>2.0747365456775801E-2</c:v>
                </c:pt>
                <c:pt idx="2118">
                  <c:v>2.0740851598530785E-2</c:v>
                </c:pt>
                <c:pt idx="2119">
                  <c:v>2.0734354070462979E-2</c:v>
                </c:pt>
                <c:pt idx="2120">
                  <c:v>2.0727872872491337E-2</c:v>
                </c:pt>
                <c:pt idx="2121">
                  <c:v>2.0721408004858999E-2</c:v>
                </c:pt>
                <c:pt idx="2122">
                  <c:v>2.0714959467241778E-2</c:v>
                </c:pt>
                <c:pt idx="2123">
                  <c:v>2.0708527259882814E-2</c:v>
                </c:pt>
                <c:pt idx="2124">
                  <c:v>2.0702111382620014E-2</c:v>
                </c:pt>
                <c:pt idx="2125">
                  <c:v>2.0695711835615471E-2</c:v>
                </c:pt>
                <c:pt idx="2126">
                  <c:v>2.0689328618788139E-2</c:v>
                </c:pt>
                <c:pt idx="2127">
                  <c:v>2.068296173205697E-2</c:v>
                </c:pt>
                <c:pt idx="2128">
                  <c:v>2.0676611175503012E-2</c:v>
                </c:pt>
                <c:pt idx="2129">
                  <c:v>2.0670276949288358E-2</c:v>
                </c:pt>
                <c:pt idx="2130">
                  <c:v>2.0663959053088821E-2</c:v>
                </c:pt>
                <c:pt idx="2131">
                  <c:v>2.0657657487066494E-2</c:v>
                </c:pt>
                <c:pt idx="2132">
                  <c:v>2.0651372251221378E-2</c:v>
                </c:pt>
                <c:pt idx="2133">
                  <c:v>2.0645103345553473E-2</c:v>
                </c:pt>
                <c:pt idx="2134">
                  <c:v>2.0638850770143824E-2</c:v>
                </c:pt>
                <c:pt idx="2135">
                  <c:v>2.0632614524749293E-2</c:v>
                </c:pt>
                <c:pt idx="2136">
                  <c:v>2.0626394609613019E-2</c:v>
                </c:pt>
                <c:pt idx="2137">
                  <c:v>2.0620191024653955E-2</c:v>
                </c:pt>
                <c:pt idx="2138">
                  <c:v>2.061400376971001E-2</c:v>
                </c:pt>
                <c:pt idx="2139">
                  <c:v>2.0607832845024321E-2</c:v>
                </c:pt>
                <c:pt idx="2140">
                  <c:v>2.0601678250677935E-2</c:v>
                </c:pt>
                <c:pt idx="2141">
                  <c:v>2.0595539986346667E-2</c:v>
                </c:pt>
                <c:pt idx="2142">
                  <c:v>2.0589418052030517E-2</c:v>
                </c:pt>
                <c:pt idx="2143">
                  <c:v>2.058331244805367E-2</c:v>
                </c:pt>
                <c:pt idx="2144">
                  <c:v>2.0577223174254033E-2</c:v>
                </c:pt>
                <c:pt idx="2145">
                  <c:v>2.0571150230469515E-2</c:v>
                </c:pt>
                <c:pt idx="2146">
                  <c:v>2.0565093616943253E-2</c:v>
                </c:pt>
                <c:pt idx="2147">
                  <c:v>2.0559053333513155E-2</c:v>
                </c:pt>
                <c:pt idx="2148">
                  <c:v>2.0553029380341314E-2</c:v>
                </c:pt>
                <c:pt idx="2149">
                  <c:v>2.0547021757184591E-2</c:v>
                </c:pt>
                <c:pt idx="2150">
                  <c:v>2.0541030464286125E-2</c:v>
                </c:pt>
                <c:pt idx="2151">
                  <c:v>2.0535055501483823E-2</c:v>
                </c:pt>
                <c:pt idx="2152">
                  <c:v>2.0529096868939778E-2</c:v>
                </c:pt>
                <c:pt idx="2153">
                  <c:v>2.0523154566329804E-2</c:v>
                </c:pt>
                <c:pt idx="2154">
                  <c:v>2.051722859414018E-2</c:v>
                </c:pt>
                <c:pt idx="2155">
                  <c:v>2.0511318951965674E-2</c:v>
                </c:pt>
                <c:pt idx="2156">
                  <c:v>2.0505425639887331E-2</c:v>
                </c:pt>
                <c:pt idx="2157">
                  <c:v>2.04995486579862E-2</c:v>
                </c:pt>
                <c:pt idx="2158">
                  <c:v>2.0493688006343325E-2</c:v>
                </c:pt>
                <c:pt idx="2159">
                  <c:v>2.0487843684715568E-2</c:v>
                </c:pt>
                <c:pt idx="2160">
                  <c:v>2.0482015693183975E-2</c:v>
                </c:pt>
                <c:pt idx="2161">
                  <c:v>2.0476204032072731E-2</c:v>
                </c:pt>
                <c:pt idx="2162">
                  <c:v>2.0470408700895559E-2</c:v>
                </c:pt>
                <c:pt idx="2163">
                  <c:v>2.0464629699814552E-2</c:v>
                </c:pt>
                <c:pt idx="2164">
                  <c:v>2.0458867028910754E-2</c:v>
                </c:pt>
                <c:pt idx="2165">
                  <c:v>2.045312068834626E-2</c:v>
                </c:pt>
                <c:pt idx="2166">
                  <c:v>2.0447390677715838E-2</c:v>
                </c:pt>
                <c:pt idx="2167">
                  <c:v>2.0441676997262626E-2</c:v>
                </c:pt>
                <c:pt idx="2168">
                  <c:v>2.0435979646986624E-2</c:v>
                </c:pt>
                <c:pt idx="2169">
                  <c:v>2.0430298626887833E-2</c:v>
                </c:pt>
                <c:pt idx="2170">
                  <c:v>2.042463393680416E-2</c:v>
                </c:pt>
                <c:pt idx="2171">
                  <c:v>2.0418985576897697E-2</c:v>
                </c:pt>
                <c:pt idx="2172">
                  <c:v>2.0413353547249491E-2</c:v>
                </c:pt>
                <c:pt idx="2173">
                  <c:v>2.0407737847616403E-2</c:v>
                </c:pt>
                <c:pt idx="2174">
                  <c:v>2.0402138478160525E-2</c:v>
                </c:pt>
                <c:pt idx="2175">
                  <c:v>2.0396555438800812E-2</c:v>
                </c:pt>
                <c:pt idx="2176">
                  <c:v>2.0390988729699355E-2</c:v>
                </c:pt>
                <c:pt idx="2177">
                  <c:v>2.0385438350613017E-2</c:v>
                </c:pt>
                <c:pt idx="2178">
                  <c:v>2.0379904301622842E-2</c:v>
                </c:pt>
                <c:pt idx="2179">
                  <c:v>2.0374386582890924E-2</c:v>
                </c:pt>
                <c:pt idx="2180">
                  <c:v>2.0368885194255171E-2</c:v>
                </c:pt>
                <c:pt idx="2181">
                  <c:v>2.0363400135634535E-2</c:v>
                </c:pt>
                <c:pt idx="2182">
                  <c:v>2.035793140719111E-2</c:v>
                </c:pt>
                <c:pt idx="2183">
                  <c:v>2.0352479008924895E-2</c:v>
                </c:pt>
                <c:pt idx="2184">
                  <c:v>2.0347042940835891E-2</c:v>
                </c:pt>
                <c:pt idx="2185">
                  <c:v>2.0341623202762005E-2</c:v>
                </c:pt>
                <c:pt idx="2186">
                  <c:v>2.0336219794784283E-2</c:v>
                </c:pt>
                <c:pt idx="2187">
                  <c:v>2.0330832717145864E-2</c:v>
                </c:pt>
                <c:pt idx="2188">
                  <c:v>2.0325461969441516E-2</c:v>
                </c:pt>
                <c:pt idx="2189">
                  <c:v>2.0320107551914379E-2</c:v>
                </c:pt>
                <c:pt idx="2190">
                  <c:v>2.0314769464564453E-2</c:v>
                </c:pt>
                <c:pt idx="2191">
                  <c:v>2.030944770731069E-2</c:v>
                </c:pt>
                <c:pt idx="2192">
                  <c:v>2.0304142280072046E-2</c:v>
                </c:pt>
                <c:pt idx="2193">
                  <c:v>2.0298853183091659E-2</c:v>
                </c:pt>
                <c:pt idx="2194">
                  <c:v>2.0293580416126389E-2</c:v>
                </c:pt>
                <c:pt idx="2195">
                  <c:v>2.0288323979419376E-2</c:v>
                </c:pt>
                <c:pt idx="2196">
                  <c:v>2.0283083872646435E-2</c:v>
                </c:pt>
                <c:pt idx="2197">
                  <c:v>2.0277860096212796E-2</c:v>
                </c:pt>
                <c:pt idx="2198">
                  <c:v>2.027265264971323E-2</c:v>
                </c:pt>
                <c:pt idx="2199">
                  <c:v>2.026746153347192E-2</c:v>
                </c:pt>
                <c:pt idx="2200">
                  <c:v>2.0262286747164682E-2</c:v>
                </c:pt>
                <c:pt idx="2201">
                  <c:v>2.0257128291196747E-2</c:v>
                </c:pt>
                <c:pt idx="2202">
                  <c:v>2.0251986165243929E-2</c:v>
                </c:pt>
                <c:pt idx="2203">
                  <c:v>2.024686036930623E-2</c:v>
                </c:pt>
                <c:pt idx="2204">
                  <c:v>2.0241750903545741E-2</c:v>
                </c:pt>
                <c:pt idx="2205">
                  <c:v>2.0235931510214078E-2</c:v>
                </c:pt>
                <c:pt idx="2206">
                  <c:v>2.023085703756311E-2</c:v>
                </c:pt>
                <c:pt idx="2207">
                  <c:v>2.0225798895008307E-2</c:v>
                </c:pt>
                <c:pt idx="2208">
                  <c:v>2.0220757082630714E-2</c:v>
                </c:pt>
                <c:pt idx="2209">
                  <c:v>2.0215731600268239E-2</c:v>
                </c:pt>
                <c:pt idx="2210">
                  <c:v>2.021072244816402E-2</c:v>
                </c:pt>
                <c:pt idx="2211">
                  <c:v>2.0205729625993873E-2</c:v>
                </c:pt>
                <c:pt idx="2212">
                  <c:v>2.0200753134000937E-2</c:v>
                </c:pt>
                <c:pt idx="2213">
                  <c:v>2.0195792972185211E-2</c:v>
                </c:pt>
                <c:pt idx="2214">
                  <c:v>2.019084914046565E-2</c:v>
                </c:pt>
                <c:pt idx="2215">
                  <c:v>2.018592163868016E-2</c:v>
                </c:pt>
                <c:pt idx="2216">
                  <c:v>2.018101046707188E-2</c:v>
                </c:pt>
                <c:pt idx="2217">
                  <c:v>2.0176115625721858E-2</c:v>
                </c:pt>
                <c:pt idx="2218">
                  <c:v>2.0171237114386953E-2</c:v>
                </c:pt>
                <c:pt idx="2219">
                  <c:v>2.0166374933148212E-2</c:v>
                </c:pt>
                <c:pt idx="2220">
                  <c:v>2.0161529082005636E-2</c:v>
                </c:pt>
                <c:pt idx="2221">
                  <c:v>2.0156699560959224E-2</c:v>
                </c:pt>
                <c:pt idx="2222">
                  <c:v>2.0151886370008976E-2</c:v>
                </c:pt>
                <c:pt idx="2223">
                  <c:v>2.0147089509154892E-2</c:v>
                </c:pt>
                <c:pt idx="2224">
                  <c:v>2.0142308978478018E-2</c:v>
                </c:pt>
                <c:pt idx="2225">
                  <c:v>2.0137544777897309E-2</c:v>
                </c:pt>
                <c:pt idx="2226">
                  <c:v>2.0132796907331718E-2</c:v>
                </c:pt>
                <c:pt idx="2227">
                  <c:v>2.0128065366781245E-2</c:v>
                </c:pt>
                <c:pt idx="2228">
                  <c:v>2.0123350156570075E-2</c:v>
                </c:pt>
                <c:pt idx="2229">
                  <c:v>2.0118651276292976E-2</c:v>
                </c:pt>
                <c:pt idx="2230">
                  <c:v>2.0113968726112041E-2</c:v>
                </c:pt>
                <c:pt idx="2231">
                  <c:v>2.0109302506108317E-2</c:v>
                </c:pt>
                <c:pt idx="2232">
                  <c:v>2.0104652616200758E-2</c:v>
                </c:pt>
                <c:pt idx="2233">
                  <c:v>2.0100019056308316E-2</c:v>
                </c:pt>
                <c:pt idx="2234">
                  <c:v>2.0095401826430992E-2</c:v>
                </c:pt>
                <c:pt idx="2235">
                  <c:v>2.0090800926811925E-2</c:v>
                </c:pt>
                <c:pt idx="2236">
                  <c:v>2.0086216357289022E-2</c:v>
                </c:pt>
                <c:pt idx="2237">
                  <c:v>2.0081648117781237E-2</c:v>
                </c:pt>
                <c:pt idx="2238">
                  <c:v>2.0077096208369616E-2</c:v>
                </c:pt>
                <c:pt idx="2239">
                  <c:v>2.0072560629054159E-2</c:v>
                </c:pt>
                <c:pt idx="2240">
                  <c:v>2.0068041379915913E-2</c:v>
                </c:pt>
                <c:pt idx="2241">
                  <c:v>2.0063538460711738E-2</c:v>
                </c:pt>
                <c:pt idx="2242">
                  <c:v>2.0059051871765821E-2</c:v>
                </c:pt>
                <c:pt idx="2243">
                  <c:v>2.0054581612753974E-2</c:v>
                </c:pt>
                <c:pt idx="2244">
                  <c:v>2.0050127683919339E-2</c:v>
                </c:pt>
                <c:pt idx="2245">
                  <c:v>2.0045690085180867E-2</c:v>
                </c:pt>
                <c:pt idx="2246">
                  <c:v>2.0041268816457514E-2</c:v>
                </c:pt>
                <c:pt idx="2247">
                  <c:v>2.0036863877911371E-2</c:v>
                </c:pt>
                <c:pt idx="2248">
                  <c:v>2.0032475269380345E-2</c:v>
                </c:pt>
                <c:pt idx="2249">
                  <c:v>2.0028102990945484E-2</c:v>
                </c:pt>
                <c:pt idx="2250">
                  <c:v>2.0023747042606788E-2</c:v>
                </c:pt>
                <c:pt idx="2251">
                  <c:v>2.0019407424445301E-2</c:v>
                </c:pt>
                <c:pt idx="2252">
                  <c:v>2.0015084136217887E-2</c:v>
                </c:pt>
                <c:pt idx="2253">
                  <c:v>2.0010777178086636E-2</c:v>
                </c:pt>
                <c:pt idx="2254">
                  <c:v>2.0006486550132596E-2</c:v>
                </c:pt>
                <c:pt idx="2255">
                  <c:v>2.0002212252193674E-2</c:v>
                </c:pt>
                <c:pt idx="2256">
                  <c:v>1.999795428426987E-2</c:v>
                </c:pt>
                <c:pt idx="2257">
                  <c:v>1.9993712646604322E-2</c:v>
                </c:pt>
                <c:pt idx="2258">
                  <c:v>1.9989487338872847E-2</c:v>
                </c:pt>
                <c:pt idx="2259">
                  <c:v>1.9985278361237535E-2</c:v>
                </c:pt>
                <c:pt idx="2260">
                  <c:v>1.9981085713779434E-2</c:v>
                </c:pt>
                <c:pt idx="2261">
                  <c:v>1.9976909396336451E-2</c:v>
                </c:pt>
                <c:pt idx="2262">
                  <c:v>1.9972749408908586E-2</c:v>
                </c:pt>
                <c:pt idx="2263">
                  <c:v>1.9968605751576884E-2</c:v>
                </c:pt>
                <c:pt idx="2264">
                  <c:v>1.996447842450344E-2</c:v>
                </c:pt>
                <c:pt idx="2265">
                  <c:v>1.9960367427283021E-2</c:v>
                </c:pt>
                <c:pt idx="2266">
                  <c:v>1.9956272760158766E-2</c:v>
                </c:pt>
                <c:pt idx="2267">
                  <c:v>1.9952194423211722E-2</c:v>
                </c:pt>
                <c:pt idx="2268">
                  <c:v>1.9948132416360842E-2</c:v>
                </c:pt>
                <c:pt idx="2269">
                  <c:v>1.9944086739444034E-2</c:v>
                </c:pt>
                <c:pt idx="2270">
                  <c:v>1.9940057392623389E-2</c:v>
                </c:pt>
                <c:pt idx="2271">
                  <c:v>1.9936044376061002E-2</c:v>
                </c:pt>
                <c:pt idx="2272">
                  <c:v>1.9932047689432686E-2</c:v>
                </c:pt>
                <c:pt idx="2273">
                  <c:v>1.9928067332819488E-2</c:v>
                </c:pt>
                <c:pt idx="2274">
                  <c:v>1.9924103306302454E-2</c:v>
                </c:pt>
                <c:pt idx="2275">
                  <c:v>1.9920155609962631E-2</c:v>
                </c:pt>
                <c:pt idx="2276">
                  <c:v>1.9916224243637926E-2</c:v>
                </c:pt>
                <c:pt idx="2277">
                  <c:v>1.9912309207247292E-2</c:v>
                </c:pt>
                <c:pt idx="2278">
                  <c:v>1.9908410501114915E-2</c:v>
                </c:pt>
                <c:pt idx="2279">
                  <c:v>1.9904528124997656E-2</c:v>
                </c:pt>
                <c:pt idx="2280">
                  <c:v>1.9900662078895515E-2</c:v>
                </c:pt>
                <c:pt idx="2281">
                  <c:v>1.9896812362889538E-2</c:v>
                </c:pt>
                <c:pt idx="2282">
                  <c:v>1.9892978977060771E-2</c:v>
                </c:pt>
                <c:pt idx="2283">
                  <c:v>1.9889161921166076E-2</c:v>
                </c:pt>
                <c:pt idx="2284">
                  <c:v>1.9885361195286499E-2</c:v>
                </c:pt>
                <c:pt idx="2285">
                  <c:v>1.9881576799584133E-2</c:v>
                </c:pt>
                <c:pt idx="2286">
                  <c:v>1.9877808733977931E-2</c:v>
                </c:pt>
                <c:pt idx="2287">
                  <c:v>1.9874056998386846E-2</c:v>
                </c:pt>
                <c:pt idx="2288">
                  <c:v>1.987032159281088E-2</c:v>
                </c:pt>
                <c:pt idx="2289">
                  <c:v>1.9866602517331078E-2</c:v>
                </c:pt>
                <c:pt idx="2290">
                  <c:v>1.986289977194744E-2</c:v>
                </c:pt>
                <c:pt idx="2291">
                  <c:v>1.9859213356497873E-2</c:v>
                </c:pt>
                <c:pt idx="2292">
                  <c:v>1.9855543271225518E-2</c:v>
                </c:pt>
                <c:pt idx="2293">
                  <c:v>1.9851889516049326E-2</c:v>
                </c:pt>
                <c:pt idx="2294">
                  <c:v>1.9848252090888252E-2</c:v>
                </c:pt>
                <c:pt idx="2295">
                  <c:v>1.9844630995742296E-2</c:v>
                </c:pt>
                <c:pt idx="2296">
                  <c:v>1.9841026230692504E-2</c:v>
                </c:pt>
                <c:pt idx="2297">
                  <c:v>1.9837437795738877E-2</c:v>
                </c:pt>
                <c:pt idx="2298">
                  <c:v>1.9833865690800367E-2</c:v>
                </c:pt>
                <c:pt idx="2299">
                  <c:v>1.9830309915876976E-2</c:v>
                </c:pt>
                <c:pt idx="2300">
                  <c:v>1.9826770471130795E-2</c:v>
                </c:pt>
                <c:pt idx="2301">
                  <c:v>1.9823247356399731E-2</c:v>
                </c:pt>
                <c:pt idx="2302">
                  <c:v>1.981974057160274E-2</c:v>
                </c:pt>
                <c:pt idx="2303">
                  <c:v>1.9816250116982959E-2</c:v>
                </c:pt>
                <c:pt idx="2304">
                  <c:v>1.9812775992459342E-2</c:v>
                </c:pt>
                <c:pt idx="2305">
                  <c:v>1.9809318197950843E-2</c:v>
                </c:pt>
                <c:pt idx="2306">
                  <c:v>1.9805876733376415E-2</c:v>
                </c:pt>
                <c:pt idx="2307">
                  <c:v>1.9802451599060245E-2</c:v>
                </c:pt>
                <c:pt idx="2308">
                  <c:v>1.9799042794678146E-2</c:v>
                </c:pt>
                <c:pt idx="2309">
                  <c:v>1.9795650320311164E-2</c:v>
                </c:pt>
                <c:pt idx="2310">
                  <c:v>1.9792274176040348E-2</c:v>
                </c:pt>
                <c:pt idx="2311">
                  <c:v>1.9788914361865695E-2</c:v>
                </c:pt>
                <c:pt idx="2312">
                  <c:v>1.978557087770616E-2</c:v>
                </c:pt>
                <c:pt idx="2313">
                  <c:v>1.9782243723561743E-2</c:v>
                </c:pt>
                <c:pt idx="2314">
                  <c:v>1.9778932899513491E-2</c:v>
                </c:pt>
                <c:pt idx="2315">
                  <c:v>1.9775638405561402E-2</c:v>
                </c:pt>
                <c:pt idx="2316">
                  <c:v>1.9772360241624432E-2</c:v>
                </c:pt>
                <c:pt idx="2317">
                  <c:v>1.9769098407702579E-2</c:v>
                </c:pt>
                <c:pt idx="2318">
                  <c:v>1.976585290387689E-2</c:v>
                </c:pt>
                <c:pt idx="2319">
                  <c:v>1.976262373006632E-2</c:v>
                </c:pt>
                <c:pt idx="2320">
                  <c:v>1.9759410886270867E-2</c:v>
                </c:pt>
                <c:pt idx="2321">
                  <c:v>1.9756214372571579E-2</c:v>
                </c:pt>
                <c:pt idx="2322">
                  <c:v>1.9753034188968455E-2</c:v>
                </c:pt>
                <c:pt idx="2323">
                  <c:v>1.9749870335380448E-2</c:v>
                </c:pt>
                <c:pt idx="2324">
                  <c:v>1.9746722811726514E-2</c:v>
                </c:pt>
                <c:pt idx="2325">
                  <c:v>1.9743591618249789E-2</c:v>
                </c:pt>
                <c:pt idx="2326">
                  <c:v>1.9740476754788183E-2</c:v>
                </c:pt>
                <c:pt idx="2327">
                  <c:v>1.9737378221422741E-2</c:v>
                </c:pt>
                <c:pt idx="2328">
                  <c:v>1.9734296017991371E-2</c:v>
                </c:pt>
                <c:pt idx="2329">
                  <c:v>1.9731230144737211E-2</c:v>
                </c:pt>
                <c:pt idx="2330">
                  <c:v>1.9728180601417122E-2</c:v>
                </c:pt>
                <c:pt idx="2331">
                  <c:v>1.9725147388112152E-2</c:v>
                </c:pt>
                <c:pt idx="2332">
                  <c:v>1.9722130504984392E-2</c:v>
                </c:pt>
                <c:pt idx="2333">
                  <c:v>1.9719129951790704E-2</c:v>
                </c:pt>
                <c:pt idx="2334">
                  <c:v>1.971614572869318E-2</c:v>
                </c:pt>
                <c:pt idx="2335">
                  <c:v>1.9713177835610773E-2</c:v>
                </c:pt>
                <c:pt idx="2336">
                  <c:v>1.9710226272624531E-2</c:v>
                </c:pt>
                <c:pt idx="2337">
                  <c:v>1.9707291039653407E-2</c:v>
                </c:pt>
                <c:pt idx="2338">
                  <c:v>1.9704372136616355E-2</c:v>
                </c:pt>
                <c:pt idx="2339">
                  <c:v>1.9701469563756513E-2</c:v>
                </c:pt>
                <c:pt idx="2340">
                  <c:v>1.9698583320992835E-2</c:v>
                </c:pt>
                <c:pt idx="2341">
                  <c:v>1.9695713408082183E-2</c:v>
                </c:pt>
                <c:pt idx="2342">
                  <c:v>1.9692859825267695E-2</c:v>
                </c:pt>
                <c:pt idx="2343">
                  <c:v>1.9690022572630417E-2</c:v>
                </c:pt>
                <c:pt idx="2344">
                  <c:v>1.9687201649846164E-2</c:v>
                </c:pt>
                <c:pt idx="2345">
                  <c:v>1.9684397057239122E-2</c:v>
                </c:pt>
                <c:pt idx="2346">
                  <c:v>1.9681608794566152E-2</c:v>
                </c:pt>
                <c:pt idx="2347">
                  <c:v>1.9678836862070392E-2</c:v>
                </c:pt>
                <c:pt idx="2348">
                  <c:v>1.9676081259427658E-2</c:v>
                </c:pt>
                <c:pt idx="2349">
                  <c:v>1.9673341986962134E-2</c:v>
                </c:pt>
                <c:pt idx="2350">
                  <c:v>1.9670619044430682E-2</c:v>
                </c:pt>
                <c:pt idx="2351">
                  <c:v>1.966791243207644E-2</c:v>
                </c:pt>
                <c:pt idx="2352">
                  <c:v>1.9665222149575223E-2</c:v>
                </c:pt>
                <c:pt idx="2353">
                  <c:v>1.9662548197251217E-2</c:v>
                </c:pt>
                <c:pt idx="2354">
                  <c:v>1.9659890575023375E-2</c:v>
                </c:pt>
                <c:pt idx="2355">
                  <c:v>1.9657249282648559E-2</c:v>
                </c:pt>
                <c:pt idx="2356">
                  <c:v>1.9654624320369907E-2</c:v>
                </c:pt>
                <c:pt idx="2357">
                  <c:v>1.9652015688106372E-2</c:v>
                </c:pt>
                <c:pt idx="2358">
                  <c:v>1.9649423386020048E-2</c:v>
                </c:pt>
                <c:pt idx="2359">
                  <c:v>1.964684741378675E-2</c:v>
                </c:pt>
                <c:pt idx="2360">
                  <c:v>1.9644287771649616E-2</c:v>
                </c:pt>
                <c:pt idx="2361">
                  <c:v>1.9641716462143931E-2</c:v>
                </c:pt>
                <c:pt idx="2362">
                  <c:v>1.9639196207499692E-2</c:v>
                </c:pt>
                <c:pt idx="2363">
                  <c:v>1.9636692284653593E-2</c:v>
                </c:pt>
                <c:pt idx="2364">
                  <c:v>1.9634204693605627E-2</c:v>
                </c:pt>
                <c:pt idx="2365">
                  <c:v>1.9631733434409829E-2</c:v>
                </c:pt>
                <c:pt idx="2366">
                  <c:v>1.9629278507039181E-2</c:v>
                </c:pt>
                <c:pt idx="2367">
                  <c:v>1.9626839911493686E-2</c:v>
                </c:pt>
                <c:pt idx="2368">
                  <c:v>1.9624417647773344E-2</c:v>
                </c:pt>
                <c:pt idx="2369">
                  <c:v>1.962201171582412E-2</c:v>
                </c:pt>
                <c:pt idx="2370">
                  <c:v>1.9619622115727063E-2</c:v>
                </c:pt>
                <c:pt idx="2371">
                  <c:v>1.9617248847455158E-2</c:v>
                </c:pt>
                <c:pt idx="2372">
                  <c:v>1.9614891911008406E-2</c:v>
                </c:pt>
                <c:pt idx="2373">
                  <c:v>1.9612551306332774E-2</c:v>
                </c:pt>
                <c:pt idx="2374">
                  <c:v>1.9610227033482291E-2</c:v>
                </c:pt>
                <c:pt idx="2375">
                  <c:v>1.9605881719523266E-2</c:v>
                </c:pt>
                <c:pt idx="2376">
                  <c:v>1.9603597355050129E-2</c:v>
                </c:pt>
                <c:pt idx="2377">
                  <c:v>1.9601329320673155E-2</c:v>
                </c:pt>
                <c:pt idx="2378">
                  <c:v>1.9599077616230254E-2</c:v>
                </c:pt>
                <c:pt idx="2379">
                  <c:v>1.959684224180247E-2</c:v>
                </c:pt>
                <c:pt idx="2380">
                  <c:v>1.9594623197389804E-2</c:v>
                </c:pt>
                <c:pt idx="2381">
                  <c:v>1.9592420483154349E-2</c:v>
                </c:pt>
                <c:pt idx="2382">
                  <c:v>1.9590234098852966E-2</c:v>
                </c:pt>
                <c:pt idx="2383">
                  <c:v>1.9588064044485654E-2</c:v>
                </c:pt>
                <c:pt idx="2384">
                  <c:v>1.9585910320295552E-2</c:v>
                </c:pt>
                <c:pt idx="2385">
                  <c:v>1.9583772926039522E-2</c:v>
                </c:pt>
                <c:pt idx="2386">
                  <c:v>1.9581651861879656E-2</c:v>
                </c:pt>
                <c:pt idx="2387">
                  <c:v>1.9579547127572816E-2</c:v>
                </c:pt>
                <c:pt idx="2388">
                  <c:v>1.9577458723524233E-2</c:v>
                </c:pt>
                <c:pt idx="2389">
                  <c:v>1.9575386649328674E-2</c:v>
                </c:pt>
                <c:pt idx="2390">
                  <c:v>1.957333090522928E-2</c:v>
                </c:pt>
                <c:pt idx="2391">
                  <c:v>1.9571291491063958E-2</c:v>
                </c:pt>
                <c:pt idx="2392">
                  <c:v>1.9569268407156892E-2</c:v>
                </c:pt>
                <c:pt idx="2393">
                  <c:v>1.9567261653021806E-2</c:v>
                </c:pt>
                <c:pt idx="2394">
                  <c:v>1.9565271228982883E-2</c:v>
                </c:pt>
                <c:pt idx="2395">
                  <c:v>1.9563297135040125E-2</c:v>
                </c:pt>
                <c:pt idx="2396">
                  <c:v>1.9561339371112485E-2</c:v>
                </c:pt>
                <c:pt idx="2397">
                  <c:v>1.955939793703787E-2</c:v>
                </c:pt>
                <c:pt idx="2398">
                  <c:v>1.9557472833140466E-2</c:v>
                </c:pt>
                <c:pt idx="2399">
                  <c:v>1.9555564059339225E-2</c:v>
                </c:pt>
                <c:pt idx="2400">
                  <c:v>1.9553671615391011E-2</c:v>
                </c:pt>
                <c:pt idx="2401">
                  <c:v>1.955179550153896E-2</c:v>
                </c:pt>
                <c:pt idx="2402">
                  <c:v>1.9549935717702027E-2</c:v>
                </c:pt>
                <c:pt idx="2403">
                  <c:v>1.9548092263880212E-2</c:v>
                </c:pt>
                <c:pt idx="2404">
                  <c:v>1.9546265140073515E-2</c:v>
                </c:pt>
                <c:pt idx="2405">
                  <c:v>1.954445434620089E-2</c:v>
                </c:pt>
                <c:pt idx="2406">
                  <c:v>1.9542659882505475E-2</c:v>
                </c:pt>
                <c:pt idx="2407">
                  <c:v>1.9540881748744132E-2</c:v>
                </c:pt>
                <c:pt idx="2408">
                  <c:v>1.9539119944997907E-2</c:v>
                </c:pt>
                <c:pt idx="2409">
                  <c:v>1.9537374471347846E-2</c:v>
                </c:pt>
                <c:pt idx="2410">
                  <c:v>1.9535645327631856E-2</c:v>
                </c:pt>
                <c:pt idx="2411">
                  <c:v>1.9533932513930985E-2</c:v>
                </c:pt>
                <c:pt idx="2412">
                  <c:v>1.9532236030245231E-2</c:v>
                </c:pt>
                <c:pt idx="2413">
                  <c:v>1.9530555876655642E-2</c:v>
                </c:pt>
                <c:pt idx="2414">
                  <c:v>1.9528892053000124E-2</c:v>
                </c:pt>
                <c:pt idx="2415">
                  <c:v>1.9527244559440771E-2</c:v>
                </c:pt>
                <c:pt idx="2416">
                  <c:v>1.9525613395815489E-2</c:v>
                </c:pt>
                <c:pt idx="2417">
                  <c:v>1.9523998562286371E-2</c:v>
                </c:pt>
                <c:pt idx="2418">
                  <c:v>1.9522400058772371E-2</c:v>
                </c:pt>
                <c:pt idx="2419">
                  <c:v>1.9520817885111397E-2</c:v>
                </c:pt>
                <c:pt idx="2420">
                  <c:v>1.9519252041708679E-2</c:v>
                </c:pt>
                <c:pt idx="2421">
                  <c:v>1.9517702528158987E-2</c:v>
                </c:pt>
                <c:pt idx="2422">
                  <c:v>1.9516169344786505E-2</c:v>
                </c:pt>
                <c:pt idx="2423">
                  <c:v>1.9514652491104956E-2</c:v>
                </c:pt>
                <c:pt idx="2424">
                  <c:v>1.951315196776271E-2</c:v>
                </c:pt>
                <c:pt idx="2425">
                  <c:v>1.9511667774354535E-2</c:v>
                </c:pt>
                <c:pt idx="2426">
                  <c:v>1.9510199910799386E-2</c:v>
                </c:pt>
                <c:pt idx="2427">
                  <c:v>1.9508748377502494E-2</c:v>
                </c:pt>
                <c:pt idx="2428">
                  <c:v>1.9507313174139673E-2</c:v>
                </c:pt>
                <c:pt idx="2429">
                  <c:v>1.9505894300791971E-2</c:v>
                </c:pt>
                <c:pt idx="2430">
                  <c:v>1.9504491757297293E-2</c:v>
                </c:pt>
                <c:pt idx="2431">
                  <c:v>1.9503105543979826E-2</c:v>
                </c:pt>
                <c:pt idx="2432">
                  <c:v>1.9501735660677477E-2</c:v>
                </c:pt>
                <c:pt idx="2433">
                  <c:v>1.95003821073092E-2</c:v>
                </c:pt>
                <c:pt idx="2434">
                  <c:v>1.9499044884037087E-2</c:v>
                </c:pt>
                <c:pt idx="2435">
                  <c:v>1.9497723990780091E-2</c:v>
                </c:pt>
                <c:pt idx="2436">
                  <c:v>1.9496419427457168E-2</c:v>
                </c:pt>
                <c:pt idx="2437">
                  <c:v>1.9495131194149362E-2</c:v>
                </c:pt>
                <c:pt idx="2438">
                  <c:v>1.9493859290937721E-2</c:v>
                </c:pt>
                <c:pt idx="2439">
                  <c:v>1.9492603717741197E-2</c:v>
                </c:pt>
                <c:pt idx="2440">
                  <c:v>1.9491364474478745E-2</c:v>
                </c:pt>
                <c:pt idx="2441">
                  <c:v>1.9490141561231411E-2</c:v>
                </c:pt>
                <c:pt idx="2442">
                  <c:v>1.9488934978080241E-2</c:v>
                </c:pt>
                <c:pt idx="2443">
                  <c:v>1.9487744724863143E-2</c:v>
                </c:pt>
                <c:pt idx="2444">
                  <c:v>1.9486570801661163E-2</c:v>
                </c:pt>
                <c:pt idx="2445">
                  <c:v>1.94854132084743E-2</c:v>
                </c:pt>
                <c:pt idx="2446">
                  <c:v>1.9484271945383602E-2</c:v>
                </c:pt>
                <c:pt idx="2447">
                  <c:v>1.9483147012226976E-2</c:v>
                </c:pt>
                <c:pt idx="2448">
                  <c:v>1.9482038409085467E-2</c:v>
                </c:pt>
                <c:pt idx="2449">
                  <c:v>1.9480946135959076E-2</c:v>
                </c:pt>
                <c:pt idx="2450">
                  <c:v>1.9479870192847804E-2</c:v>
                </c:pt>
                <c:pt idx="2451">
                  <c:v>1.9478810579751649E-2</c:v>
                </c:pt>
                <c:pt idx="2452">
                  <c:v>1.9477767296589565E-2</c:v>
                </c:pt>
                <c:pt idx="2453">
                  <c:v>1.9476740343604693E-2</c:v>
                </c:pt>
                <c:pt idx="2454">
                  <c:v>1.9475729720472845E-2</c:v>
                </c:pt>
                <c:pt idx="2455">
                  <c:v>1.9474735427437162E-2</c:v>
                </c:pt>
                <c:pt idx="2456">
                  <c:v>1.947375746433555E-2</c:v>
                </c:pt>
                <c:pt idx="2457">
                  <c:v>1.9472795831411149E-2</c:v>
                </c:pt>
                <c:pt idx="2458">
                  <c:v>1.9471850528339774E-2</c:v>
                </c:pt>
                <c:pt idx="2459">
                  <c:v>1.9470921555283516E-2</c:v>
                </c:pt>
                <c:pt idx="2460">
                  <c:v>1.9470008912323422E-2</c:v>
                </c:pt>
                <c:pt idx="2461">
                  <c:v>1.9469112599378446E-2</c:v>
                </c:pt>
                <c:pt idx="2462">
                  <c:v>1.9468232616286496E-2</c:v>
                </c:pt>
                <c:pt idx="2463">
                  <c:v>1.946736896329071E-2</c:v>
                </c:pt>
                <c:pt idx="2464">
                  <c:v>1.9466521640391088E-2</c:v>
                </c:pt>
                <c:pt idx="2465">
                  <c:v>1.9465690647425538E-2</c:v>
                </c:pt>
                <c:pt idx="2466">
                  <c:v>1.9464875984394059E-2</c:v>
                </c:pt>
                <c:pt idx="2467">
                  <c:v>1.9464077651539791E-2</c:v>
                </c:pt>
                <c:pt idx="2468">
                  <c:v>1.9463295648619594E-2</c:v>
                </c:pt>
                <c:pt idx="2469">
                  <c:v>1.9462529975714515E-2</c:v>
                </c:pt>
                <c:pt idx="2470">
                  <c:v>1.9461780632743508E-2</c:v>
                </c:pt>
                <c:pt idx="2471">
                  <c:v>1.9461047619787619E-2</c:v>
                </c:pt>
                <c:pt idx="2472">
                  <c:v>1.9460330936927894E-2</c:v>
                </c:pt>
                <c:pt idx="2473">
                  <c:v>1.9459630584002241E-2</c:v>
                </c:pt>
                <c:pt idx="2474">
                  <c:v>1.9458946561172752E-2</c:v>
                </c:pt>
                <c:pt idx="2475">
                  <c:v>1.9458278868358381E-2</c:v>
                </c:pt>
                <c:pt idx="2476">
                  <c:v>1.9457627505397035E-2</c:v>
                </c:pt>
                <c:pt idx="2477">
                  <c:v>1.9456992472531853E-2</c:v>
                </c:pt>
                <c:pt idx="2478">
                  <c:v>1.945637376968179E-2</c:v>
                </c:pt>
                <c:pt idx="2479">
                  <c:v>1.9455771396846844E-2</c:v>
                </c:pt>
                <c:pt idx="2480">
                  <c:v>1.9455185354027016E-2</c:v>
                </c:pt>
                <c:pt idx="2481">
                  <c:v>1.945461564114126E-2</c:v>
                </c:pt>
                <c:pt idx="2482">
                  <c:v>1.9454062258432714E-2</c:v>
                </c:pt>
                <c:pt idx="2483">
                  <c:v>1.9453525205577193E-2</c:v>
                </c:pt>
                <c:pt idx="2484">
                  <c:v>1.9453004482736791E-2</c:v>
                </c:pt>
                <c:pt idx="2485">
                  <c:v>1.9452500089911506E-2</c:v>
                </c:pt>
                <c:pt idx="2486">
                  <c:v>1.9452012027182386E-2</c:v>
                </c:pt>
                <c:pt idx="2487">
                  <c:v>1.9451540294387337E-2</c:v>
                </c:pt>
                <c:pt idx="2488">
                  <c:v>1.945108489152636E-2</c:v>
                </c:pt>
                <c:pt idx="2489">
                  <c:v>1.9450645818842593E-2</c:v>
                </c:pt>
                <c:pt idx="2490">
                  <c:v>1.9450223076092898E-2</c:v>
                </c:pt>
                <c:pt idx="2491">
                  <c:v>1.9449816452070667E-2</c:v>
                </c:pt>
                <c:pt idx="2492">
                  <c:v>1.9449425205688708E-2</c:v>
                </c:pt>
                <c:pt idx="2493">
                  <c:v>1.9449049271380581E-2</c:v>
                </c:pt>
                <c:pt idx="2494">
                  <c:v>1.9448688648822099E-2</c:v>
                </c:pt>
                <c:pt idx="2495">
                  <c:v>1.9448343338175356E-2</c:v>
                </c:pt>
                <c:pt idx="2496">
                  <c:v>1.9448013339359305E-2</c:v>
                </c:pt>
                <c:pt idx="2497">
                  <c:v>1.9447698652536038E-2</c:v>
                </c:pt>
                <c:pt idx="2498">
                  <c:v>1.9447399277543465E-2</c:v>
                </c:pt>
                <c:pt idx="2499">
                  <c:v>1.9447115214462629E-2</c:v>
                </c:pt>
                <c:pt idx="2500">
                  <c:v>1.9446846463293532E-2</c:v>
                </c:pt>
                <c:pt idx="2501">
                  <c:v>1.9446593024036174E-2</c:v>
                </c:pt>
                <c:pt idx="2502">
                  <c:v>1.9446354896528462E-2</c:v>
                </c:pt>
                <c:pt idx="2503">
                  <c:v>1.9446132081013534E-2</c:v>
                </c:pt>
                <c:pt idx="2504">
                  <c:v>1.9445924577329299E-2</c:v>
                </c:pt>
                <c:pt idx="2505">
                  <c:v>1.9445732385637848E-2</c:v>
                </c:pt>
                <c:pt idx="2506">
                  <c:v>1.944555550577709E-2</c:v>
                </c:pt>
                <c:pt idx="2507">
                  <c:v>1.9445393937747024E-2</c:v>
                </c:pt>
                <c:pt idx="2508">
                  <c:v>1.9445247681709743E-2</c:v>
                </c:pt>
                <c:pt idx="2509">
                  <c:v>1.9445116737422108E-2</c:v>
                </c:pt>
                <c:pt idx="2510">
                  <c:v>1.9445001105208304E-2</c:v>
                </c:pt>
                <c:pt idx="2511">
                  <c:v>1.9444900784825192E-2</c:v>
                </c:pt>
                <c:pt idx="2512">
                  <c:v>1.9444815776272772E-2</c:v>
                </c:pt>
                <c:pt idx="2513">
                  <c:v>1.9444746079632091E-2</c:v>
                </c:pt>
                <c:pt idx="2514">
                  <c:v>1.9444691694984195E-2</c:v>
                </c:pt>
                <c:pt idx="2515">
                  <c:v>1.9444652622085945E-2</c:v>
                </c:pt>
                <c:pt idx="2516">
                  <c:v>1.9444628861099433E-2</c:v>
                </c:pt>
                <c:pt idx="2517">
                  <c:v>1.9444620454979189E-2</c:v>
                </c:pt>
                <c:pt idx="2518">
                  <c:v>1.9444629505174227E-2</c:v>
                </c:pt>
                <c:pt idx="2519">
                  <c:v>1.9444653867281003E-2</c:v>
                </c:pt>
                <c:pt idx="2520">
                  <c:v>1.9444693541299518E-2</c:v>
                </c:pt>
                <c:pt idx="2521">
                  <c:v>1.9444748527148725E-2</c:v>
                </c:pt>
                <c:pt idx="2522">
                  <c:v>1.9444818824909671E-2</c:v>
                </c:pt>
                <c:pt idx="2523">
                  <c:v>1.9444904434582355E-2</c:v>
                </c:pt>
                <c:pt idx="2524">
                  <c:v>1.9445005356166778E-2</c:v>
                </c:pt>
                <c:pt idx="2525">
                  <c:v>1.9445121589500847E-2</c:v>
                </c:pt>
                <c:pt idx="2526">
                  <c:v>1.94452531348277E-2</c:v>
                </c:pt>
                <c:pt idx="2527">
                  <c:v>1.9445399992147339E-2</c:v>
                </c:pt>
                <c:pt idx="2528">
                  <c:v>1.9445562161216623E-2</c:v>
                </c:pt>
                <c:pt idx="2529">
                  <c:v>1.9445739642197646E-2</c:v>
                </c:pt>
                <c:pt idx="2530">
                  <c:v>1.9445932435090407E-2</c:v>
                </c:pt>
                <c:pt idx="2531">
                  <c:v>1.9446140539894907E-2</c:v>
                </c:pt>
                <c:pt idx="2532">
                  <c:v>1.9446363956449053E-2</c:v>
                </c:pt>
                <c:pt idx="2533">
                  <c:v>1.944660268507703E-2</c:v>
                </c:pt>
                <c:pt idx="2534">
                  <c:v>1.9446856725535699E-2</c:v>
                </c:pt>
                <c:pt idx="2535">
                  <c:v>1.9447126077906107E-2</c:v>
                </c:pt>
                <c:pt idx="2536">
                  <c:v>1.9447410742026161E-2</c:v>
                </c:pt>
                <c:pt idx="2537">
                  <c:v>1.9447710718301092E-2</c:v>
                </c:pt>
                <c:pt idx="2538">
                  <c:v>1.9448026006244623E-2</c:v>
                </c:pt>
                <c:pt idx="2539">
                  <c:v>1.9448356606099892E-2</c:v>
                </c:pt>
                <c:pt idx="2540">
                  <c:v>1.94487025178669E-2</c:v>
                </c:pt>
                <c:pt idx="2541">
                  <c:v>1.9449063741545647E-2</c:v>
                </c:pt>
                <c:pt idx="2542">
                  <c:v>1.9449440277136132E-2</c:v>
                </c:pt>
                <c:pt idx="2543">
                  <c:v>1.9449832124476263E-2</c:v>
                </c:pt>
                <c:pt idx="2544">
                  <c:v>1.9450239283890225E-2</c:v>
                </c:pt>
                <c:pt idx="2545">
                  <c:v>1.9450661755134879E-2</c:v>
                </c:pt>
                <c:pt idx="2546">
                  <c:v>1.9451099538210226E-2</c:v>
                </c:pt>
                <c:pt idx="2547">
                  <c:v>1.9451552633197311E-2</c:v>
                </c:pt>
                <c:pt idx="2548">
                  <c:v>1.9452021040177181E-2</c:v>
                </c:pt>
                <c:pt idx="2549">
                  <c:v>1.9452504758906697E-2</c:v>
                </c:pt>
                <c:pt idx="2550">
                  <c:v>1.9453003789547951E-2</c:v>
                </c:pt>
                <c:pt idx="2551">
                  <c:v>1.9453518132181991E-2</c:v>
                </c:pt>
                <c:pt idx="2552">
                  <c:v>1.9454047786646722E-2</c:v>
                </c:pt>
                <c:pt idx="2553">
                  <c:v>1.9454592753023192E-2</c:v>
                </c:pt>
                <c:pt idx="2554">
                  <c:v>1.9455153031149308E-2</c:v>
                </c:pt>
                <c:pt idx="2555">
                  <c:v>1.9455728621349255E-2</c:v>
                </c:pt>
                <c:pt idx="2556">
                  <c:v>1.9456319523379895E-2</c:v>
                </c:pt>
                <c:pt idx="2557">
                  <c:v>1.9456925737322273E-2</c:v>
                </c:pt>
                <c:pt idx="2558">
                  <c:v>1.9457547263095343E-2</c:v>
                </c:pt>
                <c:pt idx="2559">
                  <c:v>1.9458184100780151E-2</c:v>
                </c:pt>
                <c:pt idx="2560">
                  <c:v>1.9458836250295652E-2</c:v>
                </c:pt>
                <c:pt idx="2561">
                  <c:v>1.9459503711803938E-2</c:v>
                </c:pt>
                <c:pt idx="2562">
                  <c:v>1.9460186485142916E-2</c:v>
                </c:pt>
                <c:pt idx="2563">
                  <c:v>1.9460884570474679E-2</c:v>
                </c:pt>
                <c:pt idx="2564">
                  <c:v>1.9461597967556088E-2</c:v>
                </c:pt>
                <c:pt idx="2565">
                  <c:v>1.9462326676549235E-2</c:v>
                </c:pt>
                <c:pt idx="2566">
                  <c:v>1.9463070697616214E-2</c:v>
                </c:pt>
                <c:pt idx="2567">
                  <c:v>1.9463830030351792E-2</c:v>
                </c:pt>
                <c:pt idx="2568">
                  <c:v>1.9464604675080155E-2</c:v>
                </c:pt>
                <c:pt idx="2569">
                  <c:v>1.946539463163921E-2</c:v>
                </c:pt>
                <c:pt idx="2570">
                  <c:v>1.946619990019105E-2</c:v>
                </c:pt>
                <c:pt idx="2571">
                  <c:v>1.9467020480573582E-2</c:v>
                </c:pt>
                <c:pt idx="2572">
                  <c:v>1.9467856372786807E-2</c:v>
                </c:pt>
                <c:pt idx="2573">
                  <c:v>1.9468707576992816E-2</c:v>
                </c:pt>
                <c:pt idx="2574">
                  <c:v>1.9469574093110564E-2</c:v>
                </c:pt>
                <c:pt idx="2575">
                  <c:v>1.9470455921059004E-2</c:v>
                </c:pt>
                <c:pt idx="2576">
                  <c:v>1.9471353060838137E-2</c:v>
                </c:pt>
                <c:pt idx="2577">
                  <c:v>1.9472265512610054E-2</c:v>
                </c:pt>
                <c:pt idx="2578">
                  <c:v>1.9473193276212664E-2</c:v>
                </c:pt>
                <c:pt idx="2579">
                  <c:v>1.9474136351727012E-2</c:v>
                </c:pt>
                <c:pt idx="2580">
                  <c:v>1.9475094739072052E-2</c:v>
                </c:pt>
                <c:pt idx="2581">
                  <c:v>1.9476068438490923E-2</c:v>
                </c:pt>
                <c:pt idx="2582">
                  <c:v>1.9477057449659441E-2</c:v>
                </c:pt>
                <c:pt idx="2583">
                  <c:v>1.9478061772739697E-2</c:v>
                </c:pt>
                <c:pt idx="2584">
                  <c:v>1.9479081407731691E-2</c:v>
                </c:pt>
                <c:pt idx="2585">
                  <c:v>1.9480116354635424E-2</c:v>
                </c:pt>
                <c:pt idx="2586">
                  <c:v>1.9481166613450895E-2</c:v>
                </c:pt>
                <c:pt idx="2587">
                  <c:v>1.9482232184016013E-2</c:v>
                </c:pt>
                <c:pt idx="2588">
                  <c:v>1.9483313066654961E-2</c:v>
                </c:pt>
                <c:pt idx="2589">
                  <c:v>1.9484409261043556E-2</c:v>
                </c:pt>
                <c:pt idx="2590">
                  <c:v>1.9485520767424935E-2</c:v>
                </c:pt>
                <c:pt idx="2591">
                  <c:v>1.9486647585637007E-2</c:v>
                </c:pt>
                <c:pt idx="2592">
                  <c:v>1.9487789715841863E-2</c:v>
                </c:pt>
                <c:pt idx="2593">
                  <c:v>1.9488947157877412E-2</c:v>
                </c:pt>
                <c:pt idx="2594">
                  <c:v>1.9490119911743653E-2</c:v>
                </c:pt>
                <c:pt idx="2595">
                  <c:v>1.9491307977602679E-2</c:v>
                </c:pt>
                <c:pt idx="2596">
                  <c:v>1.9492511355373443E-2</c:v>
                </c:pt>
                <c:pt idx="2597">
                  <c:v>1.9493730044893853E-2</c:v>
                </c:pt>
                <c:pt idx="2598">
                  <c:v>1.9494964046407048E-2</c:v>
                </c:pt>
                <c:pt idx="2599">
                  <c:v>1.9496213359831982E-2</c:v>
                </c:pt>
                <c:pt idx="2600">
                  <c:v>1.9497477985087608E-2</c:v>
                </c:pt>
                <c:pt idx="2601">
                  <c:v>1.9498757922254972E-2</c:v>
                </c:pt>
                <c:pt idx="2602">
                  <c:v>1.9500053171334075E-2</c:v>
                </c:pt>
                <c:pt idx="2603">
                  <c:v>1.9501363732487009E-2</c:v>
                </c:pt>
                <c:pt idx="2604">
                  <c:v>1.9502689605308543E-2</c:v>
                </c:pt>
                <c:pt idx="2605">
                  <c:v>1.9504030790041815E-2</c:v>
                </c:pt>
                <c:pt idx="2606">
                  <c:v>1.9505387286767872E-2</c:v>
                </c:pt>
                <c:pt idx="2607">
                  <c:v>1.9506759095243575E-2</c:v>
                </c:pt>
                <c:pt idx="2608">
                  <c:v>1.9508146215631017E-2</c:v>
                </c:pt>
                <c:pt idx="2609">
                  <c:v>1.950954864809229E-2</c:v>
                </c:pt>
                <c:pt idx="2610">
                  <c:v>1.9510966392384255E-2</c:v>
                </c:pt>
                <c:pt idx="2611">
                  <c:v>1.9512399448506912E-2</c:v>
                </c:pt>
                <c:pt idx="2612">
                  <c:v>1.9513847816622354E-2</c:v>
                </c:pt>
                <c:pt idx="2613">
                  <c:v>1.9515311496568488E-2</c:v>
                </c:pt>
                <c:pt idx="2614">
                  <c:v>1.9516790488426361E-2</c:v>
                </c:pt>
                <c:pt idx="2615">
                  <c:v>1.9518284792114926E-2</c:v>
                </c:pt>
                <c:pt idx="2616">
                  <c:v>1.951979440771523E-2</c:v>
                </c:pt>
                <c:pt idx="2617">
                  <c:v>1.9521319335389364E-2</c:v>
                </c:pt>
                <c:pt idx="2618">
                  <c:v>1.9522859574813145E-2</c:v>
                </c:pt>
                <c:pt idx="2619">
                  <c:v>1.9524415126067618E-2</c:v>
                </c:pt>
                <c:pt idx="2620">
                  <c:v>1.9525985989314876E-2</c:v>
                </c:pt>
                <c:pt idx="2621">
                  <c:v>1.9527800010774587E-2</c:v>
                </c:pt>
                <c:pt idx="2622">
                  <c:v>1.9529403685365487E-2</c:v>
                </c:pt>
                <c:pt idx="2623">
                  <c:v>1.9531022671706033E-2</c:v>
                </c:pt>
                <c:pt idx="2624">
                  <c:v>1.9532656969877271E-2</c:v>
                </c:pt>
                <c:pt idx="2625">
                  <c:v>1.9534306580041294E-2</c:v>
                </c:pt>
                <c:pt idx="2626">
                  <c:v>1.9535971502198102E-2</c:v>
                </c:pt>
                <c:pt idx="2627">
                  <c:v>1.9537651736104555E-2</c:v>
                </c:pt>
                <c:pt idx="2628">
                  <c:v>1.9539347281922748E-2</c:v>
                </c:pt>
                <c:pt idx="2629">
                  <c:v>1.9541058139733725E-2</c:v>
                </c:pt>
                <c:pt idx="2630">
                  <c:v>1.9542784309375394E-2</c:v>
                </c:pt>
                <c:pt idx="2631">
                  <c:v>1.9544525790847755E-2</c:v>
                </c:pt>
                <c:pt idx="2632">
                  <c:v>1.9546282584393948E-2</c:v>
                </c:pt>
                <c:pt idx="2633">
                  <c:v>1.9548054689770833E-2</c:v>
                </c:pt>
                <c:pt idx="2634">
                  <c:v>1.9549842107059456E-2</c:v>
                </c:pt>
                <c:pt idx="2635">
                  <c:v>1.9551644836178772E-2</c:v>
                </c:pt>
                <c:pt idx="2636">
                  <c:v>1.9556080668902576E-2</c:v>
                </c:pt>
                <c:pt idx="2637">
                  <c:v>1.9555296230233665E-2</c:v>
                </c:pt>
                <c:pt idx="2638">
                  <c:v>1.9557144895169243E-2</c:v>
                </c:pt>
                <c:pt idx="2639">
                  <c:v>1.9559008871854466E-2</c:v>
                </c:pt>
                <c:pt idx="2640">
                  <c:v>1.9560888160613521E-2</c:v>
                </c:pt>
                <c:pt idx="2641">
                  <c:v>1.9562782761203268E-2</c:v>
                </c:pt>
                <c:pt idx="2642">
                  <c:v>1.9564692673542661E-2</c:v>
                </c:pt>
                <c:pt idx="2643">
                  <c:v>1.9566617897955885E-2</c:v>
                </c:pt>
                <c:pt idx="2644">
                  <c:v>1.9568558434361893E-2</c:v>
                </c:pt>
                <c:pt idx="2645">
                  <c:v>1.9570514282517548E-2</c:v>
                </c:pt>
                <c:pt idx="2646">
                  <c:v>1.9572485442584941E-2</c:v>
                </c:pt>
                <c:pt idx="2647">
                  <c:v>1.957447191464512E-2</c:v>
                </c:pt>
                <c:pt idx="2648">
                  <c:v>1.957647369853599E-2</c:v>
                </c:pt>
                <c:pt idx="2649">
                  <c:v>1.9578490794338599E-2</c:v>
                </c:pt>
                <c:pt idx="2650">
                  <c:v>1.9580523202052946E-2</c:v>
                </c:pt>
                <c:pt idx="2651">
                  <c:v>1.9582570921760079E-2</c:v>
                </c:pt>
                <c:pt idx="2652">
                  <c:v>1.9584633953297903E-2</c:v>
                </c:pt>
                <c:pt idx="2653">
                  <c:v>1.9586712296747466E-2</c:v>
                </c:pt>
                <c:pt idx="2654">
                  <c:v>1.9588805952027721E-2</c:v>
                </c:pt>
                <c:pt idx="2655">
                  <c:v>1.9590914919381808E-2</c:v>
                </c:pt>
                <c:pt idx="2656">
                  <c:v>1.9593039198566586E-2</c:v>
                </c:pt>
                <c:pt idx="2657">
                  <c:v>1.9595178789582057E-2</c:v>
                </c:pt>
                <c:pt idx="2658">
                  <c:v>1.9597333692590313E-2</c:v>
                </c:pt>
                <c:pt idx="2659">
                  <c:v>1.9599503907429261E-2</c:v>
                </c:pt>
                <c:pt idx="2660">
                  <c:v>1.9601689434179947E-2</c:v>
                </c:pt>
                <c:pt idx="2661">
                  <c:v>1.9603890272923419E-2</c:v>
                </c:pt>
                <c:pt idx="2662">
                  <c:v>1.9606106423578629E-2</c:v>
                </c:pt>
                <c:pt idx="2663">
                  <c:v>1.9608337886064531E-2</c:v>
                </c:pt>
                <c:pt idx="2664">
                  <c:v>1.9610584660543218E-2</c:v>
                </c:pt>
                <c:pt idx="2665">
                  <c:v>1.9612846746852597E-2</c:v>
                </c:pt>
                <c:pt idx="2666">
                  <c:v>1.9615124145154761E-2</c:v>
                </c:pt>
                <c:pt idx="2667">
                  <c:v>1.9617416855368663E-2</c:v>
                </c:pt>
                <c:pt idx="2668">
                  <c:v>1.9619724877332212E-2</c:v>
                </c:pt>
                <c:pt idx="2669">
                  <c:v>1.9622048211450638E-2</c:v>
                </c:pt>
                <c:pt idx="2670">
                  <c:v>1.962438685731871E-2</c:v>
                </c:pt>
                <c:pt idx="2671">
                  <c:v>1.9626740815017474E-2</c:v>
                </c:pt>
                <c:pt idx="2672">
                  <c:v>1.9629110084709023E-2</c:v>
                </c:pt>
                <c:pt idx="2673">
                  <c:v>1.9633234862903953E-2</c:v>
                </c:pt>
                <c:pt idx="2674">
                  <c:v>1.9635639389915898E-2</c:v>
                </c:pt>
                <c:pt idx="2675">
                  <c:v>1.9638059230568571E-2</c:v>
                </c:pt>
                <c:pt idx="2676">
                  <c:v>1.9640494384753907E-2</c:v>
                </c:pt>
                <c:pt idx="2677">
                  <c:v>1.9642944852606984E-2</c:v>
                </c:pt>
                <c:pt idx="2678">
                  <c:v>1.9645410634019738E-2</c:v>
                </c:pt>
                <c:pt idx="2679">
                  <c:v>1.9647891729019189E-2</c:v>
                </c:pt>
                <c:pt idx="2680">
                  <c:v>1.9650388137605338E-2</c:v>
                </c:pt>
                <c:pt idx="2681">
                  <c:v>1.965289985983221E-2</c:v>
                </c:pt>
                <c:pt idx="2682">
                  <c:v>1.965542689561876E-2</c:v>
                </c:pt>
                <c:pt idx="2683">
                  <c:v>1.9657969245019023E-2</c:v>
                </c:pt>
                <c:pt idx="2684">
                  <c:v>1.966052690806001E-2</c:v>
                </c:pt>
                <c:pt idx="2685">
                  <c:v>1.9663099884660678E-2</c:v>
                </c:pt>
                <c:pt idx="2686">
                  <c:v>1.9665742441168366E-2</c:v>
                </c:pt>
                <c:pt idx="2687">
                  <c:v>1.966835232665054E-2</c:v>
                </c:pt>
                <c:pt idx="2688">
                  <c:v>1.9670977524125499E-2</c:v>
                </c:pt>
                <c:pt idx="2689">
                  <c:v>1.9673618033512197E-2</c:v>
                </c:pt>
                <c:pt idx="2690">
                  <c:v>1.9676273854810633E-2</c:v>
                </c:pt>
                <c:pt idx="2691">
                  <c:v>1.9678944987939762E-2</c:v>
                </c:pt>
                <c:pt idx="2692">
                  <c:v>1.9681631433142721E-2</c:v>
                </c:pt>
                <c:pt idx="2693">
                  <c:v>1.9684333190095327E-2</c:v>
                </c:pt>
                <c:pt idx="2694">
                  <c:v>1.9687050259040717E-2</c:v>
                </c:pt>
                <c:pt idx="2695">
                  <c:v>1.9689782639978892E-2</c:v>
                </c:pt>
                <c:pt idx="2696">
                  <c:v>1.9692530332666713E-2</c:v>
                </c:pt>
                <c:pt idx="2697">
                  <c:v>1.9695293337428366E-2</c:v>
                </c:pt>
                <c:pt idx="2698">
                  <c:v>1.9698071654101756E-2</c:v>
                </c:pt>
                <c:pt idx="2699">
                  <c:v>1.9700865282605839E-2</c:v>
                </c:pt>
                <c:pt idx="2700">
                  <c:v>1.9703674223021661E-2</c:v>
                </c:pt>
                <c:pt idx="2701">
                  <c:v>1.9706498475430267E-2</c:v>
                </c:pt>
                <c:pt idx="2702">
                  <c:v>1.9709338039831659E-2</c:v>
                </c:pt>
                <c:pt idx="2703">
                  <c:v>1.9712192916063742E-2</c:v>
                </c:pt>
                <c:pt idx="2704">
                  <c:v>1.9715063104207564E-2</c:v>
                </c:pt>
                <c:pt idx="2705">
                  <c:v>1.9717948604263125E-2</c:v>
                </c:pt>
                <c:pt idx="2706">
                  <c:v>1.972084941631147E-2</c:v>
                </c:pt>
                <c:pt idx="2707">
                  <c:v>1.9723765540109461E-2</c:v>
                </c:pt>
                <c:pt idx="2708">
                  <c:v>1.9726696975981284E-2</c:v>
                </c:pt>
                <c:pt idx="2709">
                  <c:v>1.9729643723845891E-2</c:v>
                </c:pt>
                <c:pt idx="2710">
                  <c:v>1.9732605783460144E-2</c:v>
                </c:pt>
                <c:pt idx="2711">
                  <c:v>1.9735583155067182E-2</c:v>
                </c:pt>
                <c:pt idx="2712">
                  <c:v>1.9738575838667005E-2</c:v>
                </c:pt>
                <c:pt idx="2713">
                  <c:v>1.9741583834178567E-2</c:v>
                </c:pt>
                <c:pt idx="2714">
                  <c:v>1.974460714152082E-2</c:v>
                </c:pt>
                <c:pt idx="2715">
                  <c:v>1.9747645760855859E-2</c:v>
                </c:pt>
                <c:pt idx="2716">
                  <c:v>1.9750699692183682E-2</c:v>
                </c:pt>
                <c:pt idx="2717">
                  <c:v>1.9753768935342197E-2</c:v>
                </c:pt>
                <c:pt idx="2718">
                  <c:v>1.9756853490493498E-2</c:v>
                </c:pt>
                <c:pt idx="2719">
                  <c:v>1.975995335747549E-2</c:v>
                </c:pt>
                <c:pt idx="2720">
                  <c:v>1.9763068536531314E-2</c:v>
                </c:pt>
                <c:pt idx="2721">
                  <c:v>1.976619902741783E-2</c:v>
                </c:pt>
                <c:pt idx="2722">
                  <c:v>1.9769344830216085E-2</c:v>
                </c:pt>
                <c:pt idx="2723">
                  <c:v>1.9772505944926078E-2</c:v>
                </c:pt>
                <c:pt idx="2724">
                  <c:v>1.9775682371628855E-2</c:v>
                </c:pt>
                <c:pt idx="2725">
                  <c:v>1.9778874110243372E-2</c:v>
                </c:pt>
                <c:pt idx="2726">
                  <c:v>1.9782081160850673E-2</c:v>
                </c:pt>
                <c:pt idx="2727">
                  <c:v>1.9785303523369713E-2</c:v>
                </c:pt>
                <c:pt idx="2728">
                  <c:v>1.9788541197719445E-2</c:v>
                </c:pt>
                <c:pt idx="2729">
                  <c:v>1.9791794184061962E-2</c:v>
                </c:pt>
                <c:pt idx="2730">
                  <c:v>1.9795062482397263E-2</c:v>
                </c:pt>
                <c:pt idx="2731">
                  <c:v>1.9798346092563257E-2</c:v>
                </c:pt>
                <c:pt idx="2732">
                  <c:v>1.9801645014722036E-2</c:v>
                </c:pt>
                <c:pt idx="2733">
                  <c:v>1.9804959248873599E-2</c:v>
                </c:pt>
                <c:pt idx="2734">
                  <c:v>1.9808288794855855E-2</c:v>
                </c:pt>
                <c:pt idx="2735">
                  <c:v>1.9811633652749849E-2</c:v>
                </c:pt>
                <c:pt idx="2736">
                  <c:v>1.9814993822636628E-2</c:v>
                </c:pt>
                <c:pt idx="2737">
                  <c:v>1.9818369304516192E-2</c:v>
                </c:pt>
                <c:pt idx="2738">
                  <c:v>1.9821760098307495E-2</c:v>
                </c:pt>
                <c:pt idx="2739">
                  <c:v>1.982516620392949E-2</c:v>
                </c:pt>
                <c:pt idx="2740">
                  <c:v>1.9828587621625315E-2</c:v>
                </c:pt>
                <c:pt idx="2741">
                  <c:v>1.983202435123288E-2</c:v>
                </c:pt>
                <c:pt idx="2742">
                  <c:v>1.9835476392671136E-2</c:v>
                </c:pt>
                <c:pt idx="2743">
                  <c:v>1.9838943746102178E-2</c:v>
                </c:pt>
                <c:pt idx="2744">
                  <c:v>1.9842426411526004E-2</c:v>
                </c:pt>
                <c:pt idx="2745">
                  <c:v>1.9845924388861569E-2</c:v>
                </c:pt>
                <c:pt idx="2746">
                  <c:v>1.9849437678108872E-2</c:v>
                </c:pt>
                <c:pt idx="2747">
                  <c:v>1.9852966279267914E-2</c:v>
                </c:pt>
                <c:pt idx="2748">
                  <c:v>1.9856510192419741E-2</c:v>
                </c:pt>
                <c:pt idx="2749">
                  <c:v>1.9860069417483306E-2</c:v>
                </c:pt>
                <c:pt idx="2750">
                  <c:v>1.9863643954539656E-2</c:v>
                </c:pt>
                <c:pt idx="2751">
                  <c:v>1.9867233803426698E-2</c:v>
                </c:pt>
                <c:pt idx="2752">
                  <c:v>1.9870838964468618E-2</c:v>
                </c:pt>
                <c:pt idx="2753">
                  <c:v>1.9874459437260183E-2</c:v>
                </c:pt>
                <c:pt idx="2754">
                  <c:v>1.9878095222044534E-2</c:v>
                </c:pt>
                <c:pt idx="2755">
                  <c:v>1.9881746318740623E-2</c:v>
                </c:pt>
                <c:pt idx="2756">
                  <c:v>1.9885412727429497E-2</c:v>
                </c:pt>
                <c:pt idx="2757">
                  <c:v>1.9889094448030109E-2</c:v>
                </c:pt>
                <c:pt idx="2758">
                  <c:v>1.989279148054246E-2</c:v>
                </c:pt>
                <c:pt idx="2759">
                  <c:v>1.9896503825128642E-2</c:v>
                </c:pt>
                <c:pt idx="2760">
                  <c:v>1.9900231481707609E-2</c:v>
                </c:pt>
                <c:pt idx="2761">
                  <c:v>1.9903974449955175E-2</c:v>
                </c:pt>
                <c:pt idx="2762">
                  <c:v>1.9907732730357619E-2</c:v>
                </c:pt>
                <c:pt idx="2763">
                  <c:v>1.9911506322752848E-2</c:v>
                </c:pt>
                <c:pt idx="2764">
                  <c:v>1.9915295226897722E-2</c:v>
                </c:pt>
                <c:pt idx="2765">
                  <c:v>1.9919099443035382E-2</c:v>
                </c:pt>
                <c:pt idx="2766">
                  <c:v>1.9922918971246872E-2</c:v>
                </c:pt>
                <c:pt idx="2767">
                  <c:v>1.9926753811370101E-2</c:v>
                </c:pt>
                <c:pt idx="2768">
                  <c:v>1.9930603963486115E-2</c:v>
                </c:pt>
                <c:pt idx="2769">
                  <c:v>1.9934469427351775E-2</c:v>
                </c:pt>
                <c:pt idx="2770">
                  <c:v>1.9938350203372313E-2</c:v>
                </c:pt>
                <c:pt idx="2771">
                  <c:v>1.9942246291223542E-2</c:v>
                </c:pt>
                <c:pt idx="2772">
                  <c:v>1.9946157691148603E-2</c:v>
                </c:pt>
                <c:pt idx="2773">
                  <c:v>1.9950084402823309E-2</c:v>
                </c:pt>
                <c:pt idx="2774">
                  <c:v>1.9954026426652893E-2</c:v>
                </c:pt>
                <c:pt idx="2775">
                  <c:v>1.995798376231317E-2</c:v>
                </c:pt>
                <c:pt idx="2776">
                  <c:v>1.9961956409966231E-2</c:v>
                </c:pt>
                <c:pt idx="2777">
                  <c:v>1.9966515328017076E-2</c:v>
                </c:pt>
                <c:pt idx="2778">
                  <c:v>1.9970520787094825E-2</c:v>
                </c:pt>
                <c:pt idx="2779">
                  <c:v>1.9974541558003267E-2</c:v>
                </c:pt>
                <c:pt idx="2780">
                  <c:v>1.9978577640823447E-2</c:v>
                </c:pt>
                <c:pt idx="2781">
                  <c:v>1.9982629035717459E-2</c:v>
                </c:pt>
                <c:pt idx="2782">
                  <c:v>1.9986695742604255E-2</c:v>
                </c:pt>
                <c:pt idx="2783">
                  <c:v>1.9990777761402789E-2</c:v>
                </c:pt>
                <c:pt idx="2784">
                  <c:v>1.9994875092113062E-2</c:v>
                </c:pt>
                <c:pt idx="2785">
                  <c:v>1.9998987734735074E-2</c:v>
                </c:pt>
                <c:pt idx="2786">
                  <c:v>2.0003115689430917E-2</c:v>
                </c:pt>
                <c:pt idx="2787">
                  <c:v>2.0007258956119545E-2</c:v>
                </c:pt>
                <c:pt idx="2788">
                  <c:v>2.0011417534638865E-2</c:v>
                </c:pt>
                <c:pt idx="2789">
                  <c:v>2.0015591425150969E-2</c:v>
                </c:pt>
                <c:pt idx="2790">
                  <c:v>2.0019780627655859E-2</c:v>
                </c:pt>
                <c:pt idx="2791">
                  <c:v>2.0023985142072487E-2</c:v>
                </c:pt>
                <c:pt idx="2792">
                  <c:v>2.0028204968400853E-2</c:v>
                </c:pt>
                <c:pt idx="2793">
                  <c:v>2.0032440106884097E-2</c:v>
                </c:pt>
                <c:pt idx="2794">
                  <c:v>2.0036690557198034E-2</c:v>
                </c:pt>
                <c:pt idx="2795">
                  <c:v>2.0040956319504755E-2</c:v>
                </c:pt>
                <c:pt idx="2796">
                  <c:v>2.0045237393723214E-2</c:v>
                </c:pt>
                <c:pt idx="2797">
                  <c:v>2.0049533780015505E-2</c:v>
                </c:pt>
                <c:pt idx="2798">
                  <c:v>2.0053845478219534E-2</c:v>
                </c:pt>
                <c:pt idx="2799">
                  <c:v>2.0058172488335302E-2</c:v>
                </c:pt>
                <c:pt idx="2800">
                  <c:v>2.0062514810524901E-2</c:v>
                </c:pt>
                <c:pt idx="2801">
                  <c:v>2.0066872444545192E-2</c:v>
                </c:pt>
                <c:pt idx="2802">
                  <c:v>2.0071245390639314E-2</c:v>
                </c:pt>
                <c:pt idx="2803">
                  <c:v>2.0075633648564128E-2</c:v>
                </c:pt>
                <c:pt idx="2804">
                  <c:v>2.008003721864382E-2</c:v>
                </c:pt>
                <c:pt idx="2805">
                  <c:v>2.0084456100635251E-2</c:v>
                </c:pt>
                <c:pt idx="2806">
                  <c:v>2.008889029453842E-2</c:v>
                </c:pt>
                <c:pt idx="2807">
                  <c:v>2.0093339800434373E-2</c:v>
                </c:pt>
                <c:pt idx="2808">
                  <c:v>2.0097804618242066E-2</c:v>
                </c:pt>
                <c:pt idx="2809">
                  <c:v>2.0102284748123589E-2</c:v>
                </c:pt>
                <c:pt idx="2810">
                  <c:v>2.0106780189835805E-2</c:v>
                </c:pt>
                <c:pt idx="2811">
                  <c:v>2.011129094386499E-2</c:v>
                </c:pt>
                <c:pt idx="2812">
                  <c:v>2.0115817009562775E-2</c:v>
                </c:pt>
                <c:pt idx="2813">
                  <c:v>2.0120358387172299E-2</c:v>
                </c:pt>
                <c:pt idx="2814">
                  <c:v>2.0124915076855654E-2</c:v>
                </c:pt>
                <c:pt idx="2815">
                  <c:v>2.0129487078693886E-2</c:v>
                </c:pt>
                <c:pt idx="2816">
                  <c:v>2.0134074392362811E-2</c:v>
                </c:pt>
                <c:pt idx="2817">
                  <c:v>2.0138677017862427E-2</c:v>
                </c:pt>
                <c:pt idx="2818">
                  <c:v>2.0143294955516922E-2</c:v>
                </c:pt>
                <c:pt idx="2819">
                  <c:v>2.0147928205083154E-2</c:v>
                </c:pt>
                <c:pt idx="2820">
                  <c:v>2.0152576766723218E-2</c:v>
                </c:pt>
                <c:pt idx="2821">
                  <c:v>2.0157240640193974E-2</c:v>
                </c:pt>
                <c:pt idx="2822">
                  <c:v>2.0161919825738561E-2</c:v>
                </c:pt>
                <c:pt idx="2823">
                  <c:v>2.0166614323275933E-2</c:v>
                </c:pt>
                <c:pt idx="2824">
                  <c:v>2.0171324132643997E-2</c:v>
                </c:pt>
                <c:pt idx="2825">
                  <c:v>2.0176049254166939E-2</c:v>
                </c:pt>
                <c:pt idx="2826">
                  <c:v>2.0180789687682665E-2</c:v>
                </c:pt>
                <c:pt idx="2827">
                  <c:v>2.018554543311013E-2</c:v>
                </c:pt>
                <c:pt idx="2828">
                  <c:v>2.0190316490449334E-2</c:v>
                </c:pt>
                <c:pt idx="2829">
                  <c:v>2.0195102859862368E-2</c:v>
                </c:pt>
                <c:pt idx="2830">
                  <c:v>2.0199904541268188E-2</c:v>
                </c:pt>
                <c:pt idx="2831">
                  <c:v>2.0204721534585746E-2</c:v>
                </c:pt>
                <c:pt idx="2832">
                  <c:v>2.0209553839815042E-2</c:v>
                </c:pt>
                <c:pt idx="2833">
                  <c:v>2.0214401457280262E-2</c:v>
                </c:pt>
                <c:pt idx="2834">
                  <c:v>2.0219264386576175E-2</c:v>
                </c:pt>
                <c:pt idx="2835">
                  <c:v>2.0224142627864872E-2</c:v>
                </c:pt>
                <c:pt idx="2836">
                  <c:v>2.0229036181065307E-2</c:v>
                </c:pt>
                <c:pt idx="2837">
                  <c:v>2.0233945046339574E-2</c:v>
                </c:pt>
                <c:pt idx="2838">
                  <c:v>2.0238869223687672E-2</c:v>
                </c:pt>
                <c:pt idx="2839">
                  <c:v>2.0243808712947509E-2</c:v>
                </c:pt>
                <c:pt idx="2840">
                  <c:v>2.0248763514119084E-2</c:v>
                </c:pt>
                <c:pt idx="2841">
                  <c:v>2.025373362736449E-2</c:v>
                </c:pt>
                <c:pt idx="2842">
                  <c:v>2.0258719052521634E-2</c:v>
                </c:pt>
                <c:pt idx="2843">
                  <c:v>2.0263719789671564E-2</c:v>
                </c:pt>
                <c:pt idx="2844">
                  <c:v>2.0268735838976371E-2</c:v>
                </c:pt>
                <c:pt idx="2845">
                  <c:v>2.0273767200273962E-2</c:v>
                </c:pt>
                <c:pt idx="2846">
                  <c:v>2.0278813873402246E-2</c:v>
                </c:pt>
                <c:pt idx="2847">
                  <c:v>2.0283875858523315E-2</c:v>
                </c:pt>
                <c:pt idx="2848">
                  <c:v>2.0288953155799261E-2</c:v>
                </c:pt>
                <c:pt idx="2849">
                  <c:v>2.0294045764905899E-2</c:v>
                </c:pt>
                <c:pt idx="2850">
                  <c:v>2.0299153686086369E-2</c:v>
                </c:pt>
                <c:pt idx="2851">
                  <c:v>2.0304276919259623E-2</c:v>
                </c:pt>
                <c:pt idx="2852">
                  <c:v>2.0309415464344616E-2</c:v>
                </c:pt>
                <c:pt idx="2853">
                  <c:v>2.031456932150344E-2</c:v>
                </c:pt>
                <c:pt idx="2854">
                  <c:v>2.0319738490655048E-2</c:v>
                </c:pt>
                <c:pt idx="2855">
                  <c:v>2.0324922971880488E-2</c:v>
                </c:pt>
                <c:pt idx="2856">
                  <c:v>2.0330122765017666E-2</c:v>
                </c:pt>
                <c:pt idx="2857">
                  <c:v>2.033533787014763E-2</c:v>
                </c:pt>
                <c:pt idx="2858">
                  <c:v>2.034056828743247E-2</c:v>
                </c:pt>
                <c:pt idx="2859">
                  <c:v>2.0345814016548003E-2</c:v>
                </c:pt>
                <c:pt idx="2860">
                  <c:v>2.0351075057737367E-2</c:v>
                </c:pt>
                <c:pt idx="2861">
                  <c:v>2.0356351410838469E-2</c:v>
                </c:pt>
                <c:pt idx="2862">
                  <c:v>2.0361643076094449E-2</c:v>
                </c:pt>
                <c:pt idx="2863">
                  <c:v>2.0366950053262167E-2</c:v>
                </c:pt>
                <c:pt idx="2864">
                  <c:v>2.0372272342503717E-2</c:v>
                </c:pt>
                <c:pt idx="2865">
                  <c:v>2.0377609943575958E-2</c:v>
                </c:pt>
                <c:pt idx="2866">
                  <c:v>2.0382962856722031E-2</c:v>
                </c:pt>
                <c:pt idx="2867">
                  <c:v>2.0388331081941935E-2</c:v>
                </c:pt>
                <c:pt idx="2868">
                  <c:v>2.0393714619154624E-2</c:v>
                </c:pt>
                <c:pt idx="2869">
                  <c:v>2.0399113468360097E-2</c:v>
                </c:pt>
                <c:pt idx="2870">
                  <c:v>2.0404527629639402E-2</c:v>
                </c:pt>
                <c:pt idx="2871">
                  <c:v>2.0409957102830445E-2</c:v>
                </c:pt>
                <c:pt idx="2872">
                  <c:v>2.0415401888014273E-2</c:v>
                </c:pt>
                <c:pt idx="2873">
                  <c:v>2.0420861985434025E-2</c:v>
                </c:pt>
                <c:pt idx="2874">
                  <c:v>2.0426337394684468E-2</c:v>
                </c:pt>
                <c:pt idx="2875">
                  <c:v>2.0431828115927697E-2</c:v>
                </c:pt>
                <c:pt idx="2876">
                  <c:v>2.0437334149244757E-2</c:v>
                </c:pt>
                <c:pt idx="2877">
                  <c:v>2.0442855494554601E-2</c:v>
                </c:pt>
                <c:pt idx="2878">
                  <c:v>2.0448392151776185E-2</c:v>
                </c:pt>
                <c:pt idx="2879">
                  <c:v>2.0453944121233691E-2</c:v>
                </c:pt>
                <c:pt idx="2880">
                  <c:v>2.0459511402683983E-2</c:v>
                </c:pt>
                <c:pt idx="2881">
                  <c:v>2.0465093995883921E-2</c:v>
                </c:pt>
                <c:pt idx="2882">
                  <c:v>2.0470691901238736E-2</c:v>
                </c:pt>
                <c:pt idx="2883">
                  <c:v>2.0476305118667382E-2</c:v>
                </c:pt>
                <c:pt idx="2884">
                  <c:v>2.0481933648250905E-2</c:v>
                </c:pt>
                <c:pt idx="2885">
                  <c:v>2.0487577489584075E-2</c:v>
                </c:pt>
                <c:pt idx="2886">
                  <c:v>2.0493236642991075E-2</c:v>
                </c:pt>
                <c:pt idx="2887">
                  <c:v>2.0498911108552953E-2</c:v>
                </c:pt>
                <c:pt idx="2888">
                  <c:v>2.0504600885945523E-2</c:v>
                </c:pt>
                <c:pt idx="2889">
                  <c:v>2.0510305975492971E-2</c:v>
                </c:pt>
                <c:pt idx="2890">
                  <c:v>2.0516026376952157E-2</c:v>
                </c:pt>
                <c:pt idx="2891">
                  <c:v>2.0521762090647266E-2</c:v>
                </c:pt>
                <c:pt idx="2892">
                  <c:v>2.0527513116335161E-2</c:v>
                </c:pt>
                <c:pt idx="2893">
                  <c:v>2.0533279453934794E-2</c:v>
                </c:pt>
                <c:pt idx="2894">
                  <c:v>2.0539061103527212E-2</c:v>
                </c:pt>
                <c:pt idx="2895">
                  <c:v>2.0544858065193461E-2</c:v>
                </c:pt>
                <c:pt idx="2896">
                  <c:v>2.0550670338852495E-2</c:v>
                </c:pt>
                <c:pt idx="2897">
                  <c:v>2.055649792458536E-2</c:v>
                </c:pt>
                <c:pt idx="2898">
                  <c:v>2.0562340822473102E-2</c:v>
                </c:pt>
                <c:pt idx="2899">
                  <c:v>2.0568199032191536E-2</c:v>
                </c:pt>
                <c:pt idx="2900">
                  <c:v>2.0574072553983802E-2</c:v>
                </c:pt>
                <c:pt idx="2901">
                  <c:v>2.0579961387930945E-2</c:v>
                </c:pt>
                <c:pt idx="2902">
                  <c:v>2.0585865533789827E-2</c:v>
                </c:pt>
                <c:pt idx="2903">
                  <c:v>2.0591784991722539E-2</c:v>
                </c:pt>
                <c:pt idx="2904">
                  <c:v>2.0597719761729083E-2</c:v>
                </c:pt>
                <c:pt idx="2905">
                  <c:v>2.0603669843566319E-2</c:v>
                </c:pt>
                <c:pt idx="2906">
                  <c:v>2.0609635237720525E-2</c:v>
                </c:pt>
                <c:pt idx="2907">
                  <c:v>2.0615615943705423E-2</c:v>
                </c:pt>
                <c:pt idx="2908">
                  <c:v>2.0621611961764152E-2</c:v>
                </c:pt>
                <c:pt idx="2909">
                  <c:v>2.0627623291896713E-2</c:v>
                </c:pt>
                <c:pt idx="2910">
                  <c:v>2.0633649934103104E-2</c:v>
                </c:pt>
                <c:pt idx="2911">
                  <c:v>2.0639691888221234E-2</c:v>
                </c:pt>
                <c:pt idx="2912">
                  <c:v>2.0645749154575288E-2</c:v>
                </c:pt>
                <c:pt idx="2913">
                  <c:v>2.065182173284108E-2</c:v>
                </c:pt>
                <c:pt idx="2914">
                  <c:v>2.0657909623180704E-2</c:v>
                </c:pt>
                <c:pt idx="2915">
                  <c:v>2.0664012825432065E-2</c:v>
                </c:pt>
                <c:pt idx="2916">
                  <c:v>2.0670131340081443E-2</c:v>
                </c:pt>
                <c:pt idx="2917">
                  <c:v>2.0676265166399421E-2</c:v>
                </c:pt>
                <c:pt idx="2918">
                  <c:v>2.0682414304872276E-2</c:v>
                </c:pt>
                <c:pt idx="2919">
                  <c:v>2.0688578755418963E-2</c:v>
                </c:pt>
                <c:pt idx="2920">
                  <c:v>2.0694758518120526E-2</c:v>
                </c:pt>
                <c:pt idx="2921">
                  <c:v>2.0700953592571736E-2</c:v>
                </c:pt>
                <c:pt idx="2922">
                  <c:v>2.0707163979258869E-2</c:v>
                </c:pt>
                <c:pt idx="2923">
                  <c:v>2.071338967810088E-2</c:v>
                </c:pt>
                <c:pt idx="2924">
                  <c:v>2.0719630688854629E-2</c:v>
                </c:pt>
                <c:pt idx="2925">
                  <c:v>2.0725887011601163E-2</c:v>
                </c:pt>
                <c:pt idx="2926">
                  <c:v>2.0732158646583621E-2</c:v>
                </c:pt>
                <c:pt idx="2927">
                  <c:v>2.0738445593477817E-2</c:v>
                </c:pt>
                <c:pt idx="2928">
                  <c:v>2.0744747852364798E-2</c:v>
                </c:pt>
                <c:pt idx="2929">
                  <c:v>2.0751065423406656E-2</c:v>
                </c:pt>
                <c:pt idx="2930">
                  <c:v>2.0757398306603392E-2</c:v>
                </c:pt>
                <c:pt idx="2931">
                  <c:v>2.0763746501711866E-2</c:v>
                </c:pt>
                <c:pt idx="2932">
                  <c:v>2.0770110008975218E-2</c:v>
                </c:pt>
                <c:pt idx="2933">
                  <c:v>2.0777401338113455E-2</c:v>
                </c:pt>
                <c:pt idx="2934">
                  <c:v>2.0783797656720449E-2</c:v>
                </c:pt>
                <c:pt idx="2935">
                  <c:v>2.0790209287563366E-2</c:v>
                </c:pt>
                <c:pt idx="2936">
                  <c:v>2.0796636230480114E-2</c:v>
                </c:pt>
                <c:pt idx="2937">
                  <c:v>2.0803078485389648E-2</c:v>
                </c:pt>
                <c:pt idx="2938">
                  <c:v>2.0809536052291966E-2</c:v>
                </c:pt>
                <c:pt idx="2939">
                  <c:v>2.0816008931430208E-2</c:v>
                </c:pt>
                <c:pt idx="2940">
                  <c:v>2.0822497122480188E-2</c:v>
                </c:pt>
                <c:pt idx="2941">
                  <c:v>2.0829000625522953E-2</c:v>
                </c:pt>
                <c:pt idx="2942">
                  <c:v>2.0835519440801642E-2</c:v>
                </c:pt>
                <c:pt idx="2943">
                  <c:v>2.0842053568154162E-2</c:v>
                </c:pt>
                <c:pt idx="2944">
                  <c:v>2.0848603007499467E-2</c:v>
                </c:pt>
                <c:pt idx="2945">
                  <c:v>2.0855167758918602E-2</c:v>
                </c:pt>
                <c:pt idx="2946">
                  <c:v>2.0861747822330523E-2</c:v>
                </c:pt>
                <c:pt idx="2947">
                  <c:v>2.0872617518286063E-2</c:v>
                </c:pt>
                <c:pt idx="2948">
                  <c:v>2.087495388553795E-2</c:v>
                </c:pt>
                <c:pt idx="2949">
                  <c:v>2.0881579885333457E-2</c:v>
                </c:pt>
                <c:pt idx="2950">
                  <c:v>2.0888221197040702E-2</c:v>
                </c:pt>
                <c:pt idx="2951">
                  <c:v>2.0894877820902824E-2</c:v>
                </c:pt>
                <c:pt idx="2952">
                  <c:v>2.0901549756757731E-2</c:v>
                </c:pt>
                <c:pt idx="2953">
                  <c:v>2.0908237004767516E-2</c:v>
                </c:pt>
                <c:pt idx="2954">
                  <c:v>2.0914939564851132E-2</c:v>
                </c:pt>
                <c:pt idx="2955">
                  <c:v>2.0921657436927532E-2</c:v>
                </c:pt>
                <c:pt idx="2956">
                  <c:v>2.0928390621077764E-2</c:v>
                </c:pt>
                <c:pt idx="2957">
                  <c:v>2.0935139117463919E-2</c:v>
                </c:pt>
                <c:pt idx="2958">
                  <c:v>2.0941902925680767E-2</c:v>
                </c:pt>
                <c:pt idx="2959">
                  <c:v>2.0948682046133538E-2</c:v>
                </c:pt>
                <c:pt idx="2960">
                  <c:v>2.095547647866014E-2</c:v>
                </c:pt>
                <c:pt idx="2961">
                  <c:v>2.0962286223260573E-2</c:v>
                </c:pt>
                <c:pt idx="2962">
                  <c:v>2.0969111280015884E-2</c:v>
                </c:pt>
                <c:pt idx="2963">
                  <c:v>2.0975951648682933E-2</c:v>
                </c:pt>
                <c:pt idx="2964">
                  <c:v>2.098280732950486E-2</c:v>
                </c:pt>
                <c:pt idx="2965">
                  <c:v>2.0989678322400618E-2</c:v>
                </c:pt>
                <c:pt idx="2966">
                  <c:v>2.0996564627451253E-2</c:v>
                </c:pt>
                <c:pt idx="2967">
                  <c:v>2.1003466244413627E-2</c:v>
                </c:pt>
                <c:pt idx="2968">
                  <c:v>2.101038317369297E-2</c:v>
                </c:pt>
                <c:pt idx="2969">
                  <c:v>2.1017315414965099E-2</c:v>
                </c:pt>
                <c:pt idx="2970">
                  <c:v>2.1024262968230012E-2</c:v>
                </c:pt>
                <c:pt idx="2971">
                  <c:v>2.1031225833649803E-2</c:v>
                </c:pt>
                <c:pt idx="2972">
                  <c:v>2.1038204011224471E-2</c:v>
                </c:pt>
                <c:pt idx="2973">
                  <c:v>2.1045197500791923E-2</c:v>
                </c:pt>
                <c:pt idx="2974">
                  <c:v>2.1052206302514254E-2</c:v>
                </c:pt>
                <c:pt idx="2975">
                  <c:v>2.1059230416229369E-2</c:v>
                </c:pt>
                <c:pt idx="2976">
                  <c:v>2.1066269842180407E-2</c:v>
                </c:pt>
                <c:pt idx="2977">
                  <c:v>2.1073324580043185E-2</c:v>
                </c:pt>
                <c:pt idx="2978">
                  <c:v>2.1080394630141885E-2</c:v>
                </c:pt>
                <c:pt idx="2979">
                  <c:v>2.1087479992395464E-2</c:v>
                </c:pt>
                <c:pt idx="2980">
                  <c:v>2.109458066656078E-2</c:v>
                </c:pt>
                <c:pt idx="2981">
                  <c:v>2.1101696652880975E-2</c:v>
                </c:pt>
                <c:pt idx="2982">
                  <c:v>2.1108827951356046E-2</c:v>
                </c:pt>
                <c:pt idx="2983">
                  <c:v>2.1115974561985995E-2</c:v>
                </c:pt>
                <c:pt idx="2984">
                  <c:v>2.1123136484608729E-2</c:v>
                </c:pt>
                <c:pt idx="2985">
                  <c:v>2.1134421871233933E-2</c:v>
                </c:pt>
                <c:pt idx="2986">
                  <c:v>2.114162316784185E-2</c:v>
                </c:pt>
                <c:pt idx="2987">
                  <c:v>2.1148839776523598E-2</c:v>
                </c:pt>
                <c:pt idx="2988">
                  <c:v>2.1156071697360224E-2</c:v>
                </c:pt>
                <c:pt idx="2989">
                  <c:v>2.116331893027068E-2</c:v>
                </c:pt>
                <c:pt idx="2990">
                  <c:v>2.1170581475254968E-2</c:v>
                </c:pt>
                <c:pt idx="2991">
                  <c:v>2.117785933247518E-2</c:v>
                </c:pt>
                <c:pt idx="2992">
                  <c:v>2.118515250160713E-2</c:v>
                </c:pt>
                <c:pt idx="2993">
                  <c:v>2.119246098305605E-2</c:v>
                </c:pt>
                <c:pt idx="2994">
                  <c:v>2.1199784776416708E-2</c:v>
                </c:pt>
                <c:pt idx="2995">
                  <c:v>2.1207123882094336E-2</c:v>
                </c:pt>
                <c:pt idx="2996">
                  <c:v>2.121447829976475E-2</c:v>
                </c:pt>
                <c:pt idx="2997">
                  <c:v>2.1221848029508994E-2</c:v>
                </c:pt>
                <c:pt idx="2998">
                  <c:v>2.1230289327405227E-2</c:v>
                </c:pt>
                <c:pt idx="2999">
                  <c:v>2.1237691868817299E-2</c:v>
                </c:pt>
                <c:pt idx="3000">
                  <c:v>2.1245109722465294E-2</c:v>
                </c:pt>
                <c:pt idx="3001">
                  <c:v>2.125254288818712E-2</c:v>
                </c:pt>
                <c:pt idx="3002">
                  <c:v>2.1259991366063824E-2</c:v>
                </c:pt>
                <c:pt idx="3003">
                  <c:v>2.1267455155933312E-2</c:v>
                </c:pt>
                <c:pt idx="3004">
                  <c:v>2.1274934258038725E-2</c:v>
                </c:pt>
                <c:pt idx="3005">
                  <c:v>2.1282428672136922E-2</c:v>
                </c:pt>
                <c:pt idx="3006">
                  <c:v>2.1289938398389996E-2</c:v>
                </c:pt>
                <c:pt idx="3007">
                  <c:v>2.1297463436797948E-2</c:v>
                </c:pt>
                <c:pt idx="3008">
                  <c:v>2.1305003787360777E-2</c:v>
                </c:pt>
                <c:pt idx="3009">
                  <c:v>2.1312559450078483E-2</c:v>
                </c:pt>
                <c:pt idx="3010">
                  <c:v>2.1320130424788974E-2</c:v>
                </c:pt>
                <c:pt idx="3011">
                  <c:v>2.132770747416135E-2</c:v>
                </c:pt>
                <c:pt idx="3012">
                  <c:v>2.1335270701414721E-2</c:v>
                </c:pt>
                <c:pt idx="3013">
                  <c:v>2.1342819396178436E-2</c:v>
                </c:pt>
                <c:pt idx="3014">
                  <c:v>2.1350353558371449E-2</c:v>
                </c:pt>
                <c:pt idx="3015">
                  <c:v>2.1357873188236898E-2</c:v>
                </c:pt>
                <c:pt idx="3016">
                  <c:v>2.1365378285369552E-2</c:v>
                </c:pt>
                <c:pt idx="3017">
                  <c:v>2.1372868849931503E-2</c:v>
                </c:pt>
                <c:pt idx="3018">
                  <c:v>2.1380344882084845E-2</c:v>
                </c:pt>
                <c:pt idx="3019">
                  <c:v>2.1387806381748531E-2</c:v>
                </c:pt>
                <c:pt idx="3020">
                  <c:v>2.1395253348841514E-2</c:v>
                </c:pt>
                <c:pt idx="3021">
                  <c:v>2.1402685783201703E-2</c:v>
                </c:pt>
                <c:pt idx="3022">
                  <c:v>2.1410103685234327E-2</c:v>
                </c:pt>
                <c:pt idx="3023">
                  <c:v>2.1417507054615204E-2</c:v>
                </c:pt>
                <c:pt idx="3024">
                  <c:v>2.1424895891425377E-2</c:v>
                </c:pt>
                <c:pt idx="3025">
                  <c:v>2.1432270195664849E-2</c:v>
                </c:pt>
                <c:pt idx="3026">
                  <c:v>2.143962996749571E-2</c:v>
                </c:pt>
                <c:pt idx="3027">
                  <c:v>2.1446975206755869E-2</c:v>
                </c:pt>
                <c:pt idx="3028">
                  <c:v>2.145430591336428E-2</c:v>
                </c:pt>
                <c:pt idx="3029">
                  <c:v>2.1461622087564081E-2</c:v>
                </c:pt>
                <c:pt idx="3030">
                  <c:v>2.1468923729031086E-2</c:v>
                </c:pt>
                <c:pt idx="3031">
                  <c:v>2.1476210838008436E-2</c:v>
                </c:pt>
                <c:pt idx="3032">
                  <c:v>2.1483483414577176E-2</c:v>
                </c:pt>
                <c:pt idx="3033">
                  <c:v>2.1490741458575213E-2</c:v>
                </c:pt>
                <c:pt idx="3034">
                  <c:v>2.1497984970002548E-2</c:v>
                </c:pt>
                <c:pt idx="3035">
                  <c:v>2.1505213948778135E-2</c:v>
                </c:pt>
                <c:pt idx="3036">
                  <c:v>2.1512428394901972E-2</c:v>
                </c:pt>
                <c:pt idx="3037">
                  <c:v>2.1519628308779293E-2</c:v>
                </c:pt>
                <c:pt idx="3038">
                  <c:v>2.1526813689761726E-2</c:v>
                </c:pt>
                <c:pt idx="3039">
                  <c:v>2.1533984538416595E-2</c:v>
                </c:pt>
                <c:pt idx="3040">
                  <c:v>2.1541140854500762E-2</c:v>
                </c:pt>
                <c:pt idx="3041">
                  <c:v>2.1548282638014227E-2</c:v>
                </c:pt>
                <c:pt idx="3042">
                  <c:v>2.1555409888875943E-2</c:v>
                </c:pt>
                <c:pt idx="3043">
                  <c:v>2.1562522607166956E-2</c:v>
                </c:pt>
                <c:pt idx="3044">
                  <c:v>2.156962079304936E-2</c:v>
                </c:pt>
                <c:pt idx="3045">
                  <c:v>2.1576704446198969E-2</c:v>
                </c:pt>
                <c:pt idx="3046">
                  <c:v>2.1583773566858921E-2</c:v>
                </c:pt>
                <c:pt idx="3047">
                  <c:v>2.1590828155029218E-2</c:v>
                </c:pt>
                <c:pt idx="3048">
                  <c:v>2.1597868210547766E-2</c:v>
                </c:pt>
                <c:pt idx="3049">
                  <c:v>2.1604893733414565E-2</c:v>
                </c:pt>
                <c:pt idx="3050">
                  <c:v>2.1611904723953801E-2</c:v>
                </c:pt>
                <c:pt idx="3051">
                  <c:v>2.1618901181841288E-2</c:v>
                </c:pt>
                <c:pt idx="3052">
                  <c:v>2.1625883107077026E-2</c:v>
                </c:pt>
                <c:pt idx="3053">
                  <c:v>2.1632850499742062E-2</c:v>
                </c:pt>
                <c:pt idx="3054">
                  <c:v>2.1639803359836396E-2</c:v>
                </c:pt>
                <c:pt idx="3055">
                  <c:v>2.1646741687441073E-2</c:v>
                </c:pt>
                <c:pt idx="3056">
                  <c:v>2.1653665482475049E-2</c:v>
                </c:pt>
                <c:pt idx="3057">
                  <c:v>2.1660574744857275E-2</c:v>
                </c:pt>
                <c:pt idx="3058">
                  <c:v>2.1667469474749845E-2</c:v>
                </c:pt>
                <c:pt idx="3059">
                  <c:v>2.1674349672071713E-2</c:v>
                </c:pt>
                <c:pt idx="3060">
                  <c:v>2.1681215336660786E-2</c:v>
                </c:pt>
                <c:pt idx="3061">
                  <c:v>2.1688066468760203E-2</c:v>
                </c:pt>
                <c:pt idx="3062">
                  <c:v>2.1694903068369964E-2</c:v>
                </c:pt>
                <c:pt idx="3063">
                  <c:v>2.1701725135409022E-2</c:v>
                </c:pt>
                <c:pt idx="3064">
                  <c:v>2.1708532669796332E-2</c:v>
                </c:pt>
                <c:pt idx="3065">
                  <c:v>2.1715325671531893E-2</c:v>
                </c:pt>
                <c:pt idx="3066">
                  <c:v>2.1722104140777798E-2</c:v>
                </c:pt>
                <c:pt idx="3067">
                  <c:v>2.1728868077453001E-2</c:v>
                </c:pt>
                <c:pt idx="3068">
                  <c:v>2.1735617481476455E-2</c:v>
                </c:pt>
                <c:pt idx="3069">
                  <c:v>2.1742352353091299E-2</c:v>
                </c:pt>
                <c:pt idx="3070">
                  <c:v>2.1749072691892302E-2</c:v>
                </c:pt>
                <c:pt idx="3071">
                  <c:v>2.1755778498203648E-2</c:v>
                </c:pt>
                <c:pt idx="3072">
                  <c:v>2.1762469771944293E-2</c:v>
                </c:pt>
                <c:pt idx="3073">
                  <c:v>2.1769146513114235E-2</c:v>
                </c:pt>
                <c:pt idx="3074">
                  <c:v>2.1775808721794521E-2</c:v>
                </c:pt>
                <c:pt idx="3075">
                  <c:v>2.1782456397579919E-2</c:v>
                </c:pt>
                <c:pt idx="3076">
                  <c:v>2.1789089540956708E-2</c:v>
                </c:pt>
                <c:pt idx="3077">
                  <c:v>2.1795708151924886E-2</c:v>
                </c:pt>
                <c:pt idx="3078">
                  <c:v>2.1802312230079224E-2</c:v>
                </c:pt>
                <c:pt idx="3079">
                  <c:v>2.1808901775662859E-2</c:v>
                </c:pt>
                <c:pt idx="3080">
                  <c:v>2.1815476788837884E-2</c:v>
                </c:pt>
                <c:pt idx="3081">
                  <c:v>2.1822037269199068E-2</c:v>
                </c:pt>
                <c:pt idx="3082">
                  <c:v>2.1828583217070596E-2</c:v>
                </c:pt>
                <c:pt idx="3083">
                  <c:v>2.1835114632290376E-2</c:v>
                </c:pt>
                <c:pt idx="3084">
                  <c:v>2.1841631515020499E-2</c:v>
                </c:pt>
                <c:pt idx="3085">
                  <c:v>2.1848133865017827E-2</c:v>
                </c:pt>
                <c:pt idx="3086">
                  <c:v>2.1854621682444453E-2</c:v>
                </c:pt>
                <c:pt idx="3087">
                  <c:v>2.1861094967381423E-2</c:v>
                </c:pt>
                <c:pt idx="3088">
                  <c:v>2.186755371974769E-2</c:v>
                </c:pt>
                <c:pt idx="3089">
                  <c:v>2.187491735586522E-2</c:v>
                </c:pt>
                <c:pt idx="3090">
                  <c:v>2.1881344966846461E-2</c:v>
                </c:pt>
                <c:pt idx="3091">
                  <c:v>2.1887758045257E-2</c:v>
                </c:pt>
                <c:pt idx="3092">
                  <c:v>2.1894156591096836E-2</c:v>
                </c:pt>
                <c:pt idx="3093">
                  <c:v>2.1900540604284924E-2</c:v>
                </c:pt>
                <c:pt idx="3094">
                  <c:v>2.1906910084821263E-2</c:v>
                </c:pt>
                <c:pt idx="3095">
                  <c:v>2.1913265032705853E-2</c:v>
                </c:pt>
                <c:pt idx="3096">
                  <c:v>2.191960544826288E-2</c:v>
                </c:pt>
                <c:pt idx="3097">
                  <c:v>2.1925931331087112E-2</c:v>
                </c:pt>
                <c:pt idx="3098">
                  <c:v>2.1932242681097502E-2</c:v>
                </c:pt>
                <c:pt idx="3099">
                  <c:v>2.1938539498780329E-2</c:v>
                </c:pt>
                <c:pt idx="3100">
                  <c:v>2.1944821783730362E-2</c:v>
                </c:pt>
                <c:pt idx="3101">
                  <c:v>2.1951089536028645E-2</c:v>
                </c:pt>
                <c:pt idx="3102">
                  <c:v>2.1957342755837272E-2</c:v>
                </c:pt>
                <c:pt idx="3103">
                  <c:v>2.1963581443075197E-2</c:v>
                </c:pt>
                <c:pt idx="3104">
                  <c:v>2.1969805597580327E-2</c:v>
                </c:pt>
                <c:pt idx="3105">
                  <c:v>2.1976015219433709E-2</c:v>
                </c:pt>
                <c:pt idx="3106">
                  <c:v>2.198221030887848E-2</c:v>
                </c:pt>
                <c:pt idx="3107">
                  <c:v>2.1988390865428364E-2</c:v>
                </c:pt>
                <c:pt idx="3108">
                  <c:v>2.1994556889650685E-2</c:v>
                </c:pt>
                <c:pt idx="3109">
                  <c:v>2.2000708381059164E-2</c:v>
                </c:pt>
                <c:pt idx="3110">
                  <c:v>2.2006845339977987E-2</c:v>
                </c:pt>
                <c:pt idx="3111">
                  <c:v>2.2012967766245062E-2</c:v>
                </c:pt>
                <c:pt idx="3112">
                  <c:v>2.2019075659698295E-2</c:v>
                </c:pt>
                <c:pt idx="3113">
                  <c:v>2.2025169020823965E-2</c:v>
                </c:pt>
                <c:pt idx="3114">
                  <c:v>2.2031247849297886E-2</c:v>
                </c:pt>
                <c:pt idx="3115">
                  <c:v>2.2037312145039012E-2</c:v>
                </c:pt>
                <c:pt idx="3116">
                  <c:v>2.2043361908128389E-2</c:v>
                </c:pt>
                <c:pt idx="3117">
                  <c:v>2.2049397138809157E-2</c:v>
                </c:pt>
                <c:pt idx="3118">
                  <c:v>2.2055417836676083E-2</c:v>
                </c:pt>
                <c:pt idx="3119">
                  <c:v>2.2061424001972307E-2</c:v>
                </c:pt>
                <c:pt idx="3120">
                  <c:v>2.2067415634778875E-2</c:v>
                </c:pt>
                <c:pt idx="3121">
                  <c:v>2.2073392734852648E-2</c:v>
                </c:pt>
                <c:pt idx="3122">
                  <c:v>2.2079355302274672E-2</c:v>
                </c:pt>
                <c:pt idx="3123">
                  <c:v>2.2085303337125994E-2</c:v>
                </c:pt>
                <c:pt idx="3124">
                  <c:v>2.2091236839244521E-2</c:v>
                </c:pt>
                <c:pt idx="3125">
                  <c:v>2.2097155808873392E-2</c:v>
                </c:pt>
                <c:pt idx="3126">
                  <c:v>2.2103060245850514E-2</c:v>
                </c:pt>
                <c:pt idx="3127">
                  <c:v>2.2108950150094842E-2</c:v>
                </c:pt>
                <c:pt idx="3128">
                  <c:v>2.2114825521768466E-2</c:v>
                </c:pt>
                <c:pt idx="3129">
                  <c:v>2.2120686360871389E-2</c:v>
                </c:pt>
                <c:pt idx="3130">
                  <c:v>2.2126532667241516E-2</c:v>
                </c:pt>
                <c:pt idx="3131">
                  <c:v>2.2132364441203034E-2</c:v>
                </c:pt>
                <c:pt idx="3132">
                  <c:v>2.2138181682269664E-2</c:v>
                </c:pt>
                <c:pt idx="3133">
                  <c:v>2.2143984390846638E-2</c:v>
                </c:pt>
                <c:pt idx="3134">
                  <c:v>2.2149772566771864E-2</c:v>
                </c:pt>
                <c:pt idx="3135">
                  <c:v>2.215554621004534E-2</c:v>
                </c:pt>
                <c:pt idx="3136">
                  <c:v>2.2161305320748115E-2</c:v>
                </c:pt>
                <c:pt idx="3137">
                  <c:v>2.216704989879914E-2</c:v>
                </c:pt>
                <c:pt idx="3138">
                  <c:v>2.2172779944117371E-2</c:v>
                </c:pt>
                <c:pt idx="3139">
                  <c:v>2.2178495457026992E-2</c:v>
                </c:pt>
                <c:pt idx="3140">
                  <c:v>2.2184196437122772E-2</c:v>
                </c:pt>
                <c:pt idx="3141">
                  <c:v>2.2189882884566803E-2</c:v>
                </c:pt>
                <c:pt idx="3142">
                  <c:v>2.2195554799440131E-2</c:v>
                </c:pt>
                <c:pt idx="3143">
                  <c:v>2.2201212181661711E-2</c:v>
                </c:pt>
                <c:pt idx="3144">
                  <c:v>2.2206855031231543E-2</c:v>
                </c:pt>
                <c:pt idx="3145">
                  <c:v>2.2212483348068579E-2</c:v>
                </c:pt>
                <c:pt idx="3146">
                  <c:v>2.2218097132497006E-2</c:v>
                </c:pt>
                <c:pt idx="3147">
                  <c:v>2.2223696384192637E-2</c:v>
                </c:pt>
                <c:pt idx="3148">
                  <c:v>2.2229281103074428E-2</c:v>
                </c:pt>
                <c:pt idx="3149">
                  <c:v>2.2234851289466562E-2</c:v>
                </c:pt>
                <c:pt idx="3150">
                  <c:v>2.224040694336904E-2</c:v>
                </c:pt>
                <c:pt idx="3151">
                  <c:v>2.2245948064376631E-2</c:v>
                </c:pt>
                <c:pt idx="3152">
                  <c:v>2.2251474652732472E-2</c:v>
                </c:pt>
                <c:pt idx="3153">
                  <c:v>2.2256986708679705E-2</c:v>
                </c:pt>
                <c:pt idx="3154">
                  <c:v>2.2262484231813096E-2</c:v>
                </c:pt>
                <c:pt idx="3155">
                  <c:v>2.2267967222375784E-2</c:v>
                </c:pt>
                <c:pt idx="3156">
                  <c:v>2.2273435680124631E-2</c:v>
                </c:pt>
                <c:pt idx="3157">
                  <c:v>2.2278889605464869E-2</c:v>
                </c:pt>
                <c:pt idx="3158">
                  <c:v>2.2284328997991265E-2</c:v>
                </c:pt>
                <c:pt idx="3159">
                  <c:v>2.2289753857946959E-2</c:v>
                </c:pt>
                <c:pt idx="3160">
                  <c:v>2.2295164185250904E-2</c:v>
                </c:pt>
                <c:pt idx="3161">
                  <c:v>2.2300559979822054E-2</c:v>
                </c:pt>
                <c:pt idx="3162">
                  <c:v>2.2305941241903549E-2</c:v>
                </c:pt>
                <c:pt idx="3163">
                  <c:v>2.2311307971171201E-2</c:v>
                </c:pt>
                <c:pt idx="3164">
                  <c:v>2.2316660167949198E-2</c:v>
                </c:pt>
                <c:pt idx="3165">
                  <c:v>2.2321997831913354E-2</c:v>
                </c:pt>
                <c:pt idx="3166">
                  <c:v>2.2327320963306807E-2</c:v>
                </c:pt>
                <c:pt idx="3167">
                  <c:v>2.2332629561967465E-2</c:v>
                </c:pt>
                <c:pt idx="3168">
                  <c:v>2.2337923628057421E-2</c:v>
                </c:pt>
                <c:pt idx="3169">
                  <c:v>2.2343203161576675E-2</c:v>
                </c:pt>
                <c:pt idx="3170">
                  <c:v>2.2348468162282087E-2</c:v>
                </c:pt>
                <c:pt idx="3171">
                  <c:v>2.235371863033575E-2</c:v>
                </c:pt>
                <c:pt idx="3172">
                  <c:v>2.2358954565899758E-2</c:v>
                </c:pt>
                <c:pt idx="3173">
                  <c:v>2.236417596873097E-2</c:v>
                </c:pt>
                <c:pt idx="3174">
                  <c:v>2.2369382838748342E-2</c:v>
                </c:pt>
                <c:pt idx="3175">
                  <c:v>2.2374575176357103E-2</c:v>
                </c:pt>
                <c:pt idx="3176">
                  <c:v>2.2379752981152023E-2</c:v>
                </c:pt>
                <c:pt idx="3177">
                  <c:v>2.2384916253214149E-2</c:v>
                </c:pt>
                <c:pt idx="3178">
                  <c:v>2.2390064992705572E-2</c:v>
                </c:pt>
                <c:pt idx="3179">
                  <c:v>2.2395199199707339E-2</c:v>
                </c:pt>
                <c:pt idx="3180">
                  <c:v>2.240031887397631E-2</c:v>
                </c:pt>
                <c:pt idx="3181">
                  <c:v>2.2405424015269348E-2</c:v>
                </c:pt>
                <c:pt idx="3182">
                  <c:v>2.2410514624234823E-2</c:v>
                </c:pt>
                <c:pt idx="3183">
                  <c:v>2.2415590700467503E-2</c:v>
                </c:pt>
                <c:pt idx="3184">
                  <c:v>2.2420652243967387E-2</c:v>
                </c:pt>
                <c:pt idx="3185">
                  <c:v>2.2425699254734477E-2</c:v>
                </c:pt>
                <c:pt idx="3186">
                  <c:v>2.2430731733174003E-2</c:v>
                </c:pt>
                <c:pt idx="3187">
                  <c:v>2.2435749678637595E-2</c:v>
                </c:pt>
                <c:pt idx="3188">
                  <c:v>2.2440753091449439E-2</c:v>
                </c:pt>
                <c:pt idx="3189">
                  <c:v>2.244574197169058E-2</c:v>
                </c:pt>
                <c:pt idx="3190">
                  <c:v>2.2450716319279973E-2</c:v>
                </c:pt>
                <c:pt idx="3191">
                  <c:v>2.2455676134217617E-2</c:v>
                </c:pt>
                <c:pt idx="3192">
                  <c:v>2.246062141634142E-2</c:v>
                </c:pt>
                <c:pt idx="3193">
                  <c:v>2.2466255372297628E-2</c:v>
                </c:pt>
                <c:pt idx="3194">
                  <c:v>2.247116951311745E-2</c:v>
                </c:pt>
                <c:pt idx="3195">
                  <c:v>2.2476069121285525E-2</c:v>
                </c:pt>
                <c:pt idx="3196">
                  <c:v>2.2480954196720804E-2</c:v>
                </c:pt>
                <c:pt idx="3197">
                  <c:v>2.2485824739342242E-2</c:v>
                </c:pt>
                <c:pt idx="3198">
                  <c:v>2.249068074955507E-2</c:v>
                </c:pt>
                <c:pt idx="3199">
                  <c:v>2.249552222687301E-2</c:v>
                </c:pt>
                <c:pt idx="3200">
                  <c:v>2.2500349171539202E-2</c:v>
                </c:pt>
                <c:pt idx="3201">
                  <c:v>2.2505161583796784E-2</c:v>
                </c:pt>
                <c:pt idx="3202">
                  <c:v>2.2509959463159479E-2</c:v>
                </c:pt>
                <c:pt idx="3203">
                  <c:v>2.2514742809951471E-2</c:v>
                </c:pt>
                <c:pt idx="3204">
                  <c:v>2.2519511624010669E-2</c:v>
                </c:pt>
                <c:pt idx="3205">
                  <c:v>2.2524265905337071E-2</c:v>
                </c:pt>
                <c:pt idx="3206">
                  <c:v>2.2529005654011725E-2</c:v>
                </c:pt>
                <c:pt idx="3207">
                  <c:v>2.2533730870196722E-2</c:v>
                </c:pt>
                <c:pt idx="3208">
                  <c:v>2.2542568460157009E-2</c:v>
                </c:pt>
                <c:pt idx="3209">
                  <c:v>2.2543137704125193E-2</c:v>
                </c:pt>
                <c:pt idx="3210">
                  <c:v>2.2547819322111806E-2</c:v>
                </c:pt>
                <c:pt idx="3211">
                  <c:v>2.2552486407365624E-2</c:v>
                </c:pt>
                <c:pt idx="3212">
                  <c:v>2.2557138959967693E-2</c:v>
                </c:pt>
                <c:pt idx="3213">
                  <c:v>2.256177697999906E-2</c:v>
                </c:pt>
                <c:pt idx="3214">
                  <c:v>2.2566400467297631E-2</c:v>
                </c:pt>
                <c:pt idx="3215">
                  <c:v>2.2571009421782362E-2</c:v>
                </c:pt>
                <c:pt idx="3216">
                  <c:v>2.2575603843777436E-2</c:v>
                </c:pt>
                <c:pt idx="3217">
                  <c:v>2.2580183733039716E-2</c:v>
                </c:pt>
                <c:pt idx="3218">
                  <c:v>2.25847490895692E-2</c:v>
                </c:pt>
                <c:pt idx="3219">
                  <c:v>2.2589299913284844E-2</c:v>
                </c:pt>
                <c:pt idx="3220">
                  <c:v>2.2593836204672924E-2</c:v>
                </c:pt>
                <c:pt idx="3221">
                  <c:v>2.2598357963085069E-2</c:v>
                </c:pt>
                <c:pt idx="3222">
                  <c:v>2.2602865188845467E-2</c:v>
                </c:pt>
                <c:pt idx="3223">
                  <c:v>2.2607357881954115E-2</c:v>
                </c:pt>
                <c:pt idx="3224">
                  <c:v>2.2611836042492062E-2</c:v>
                </c:pt>
                <c:pt idx="3225">
                  <c:v>2.2616299670216167E-2</c:v>
                </c:pt>
                <c:pt idx="3226">
                  <c:v>2.2620748765126431E-2</c:v>
                </c:pt>
                <c:pt idx="3227">
                  <c:v>2.2625183327709131E-2</c:v>
                </c:pt>
                <c:pt idx="3228">
                  <c:v>2.2629603357396944E-2</c:v>
                </c:pt>
                <c:pt idx="3229">
                  <c:v>2.2634008854270915E-2</c:v>
                </c:pt>
                <c:pt idx="3230">
                  <c:v>2.2638399818493138E-2</c:v>
                </c:pt>
                <c:pt idx="3231">
                  <c:v>2.2642776250225705E-2</c:v>
                </c:pt>
                <c:pt idx="3232">
                  <c:v>2.2647138149225476E-2</c:v>
                </c:pt>
                <c:pt idx="3233">
                  <c:v>2.2651485515249314E-2</c:v>
                </c:pt>
                <c:pt idx="3234">
                  <c:v>2.2655818348945589E-2</c:v>
                </c:pt>
                <c:pt idx="3235">
                  <c:v>2.2660136649746976E-2</c:v>
                </c:pt>
                <c:pt idx="3236">
                  <c:v>2.266444041797766E-2</c:v>
                </c:pt>
                <c:pt idx="3237">
                  <c:v>2.2668729653313457E-2</c:v>
                </c:pt>
                <c:pt idx="3238">
                  <c:v>2.2673004356240645E-2</c:v>
                </c:pt>
                <c:pt idx="3239">
                  <c:v>2.2677264526272944E-2</c:v>
                </c:pt>
                <c:pt idx="3240">
                  <c:v>2.2681510163653495E-2</c:v>
                </c:pt>
                <c:pt idx="3241">
                  <c:v>2.2685741268382298E-2</c:v>
                </c:pt>
                <c:pt idx="3242">
                  <c:v>2.2689957840297259E-2</c:v>
                </c:pt>
                <c:pt idx="3243">
                  <c:v>2.269415987980361E-2</c:v>
                </c:pt>
                <c:pt idx="3244">
                  <c:v>2.2698347386252982E-2</c:v>
                </c:pt>
                <c:pt idx="3245">
                  <c:v>2.2705122114456598E-2</c:v>
                </c:pt>
                <c:pt idx="3246">
                  <c:v>2.2709276920352593E-2</c:v>
                </c:pt>
                <c:pt idx="3247">
                  <c:v>2.2713417191813821E-2</c:v>
                </c:pt>
                <c:pt idx="3248">
                  <c:v>2.2717542928921329E-2</c:v>
                </c:pt>
                <c:pt idx="3249">
                  <c:v>2.272165413154004E-2</c:v>
                </c:pt>
                <c:pt idx="3250">
                  <c:v>2.2725750799778014E-2</c:v>
                </c:pt>
                <c:pt idx="3251">
                  <c:v>2.2729832933527188E-2</c:v>
                </c:pt>
                <c:pt idx="3252">
                  <c:v>2.2733900532922645E-2</c:v>
                </c:pt>
                <c:pt idx="3253">
                  <c:v>2.2737953597910348E-2</c:v>
                </c:pt>
                <c:pt idx="3254">
                  <c:v>2.2741992128490301E-2</c:v>
                </c:pt>
                <c:pt idx="3255">
                  <c:v>2.2746016124554441E-2</c:v>
                </c:pt>
                <c:pt idx="3256">
                  <c:v>2.2750025586237847E-2</c:v>
                </c:pt>
                <c:pt idx="3257">
                  <c:v>2.2754020513567529E-2</c:v>
                </c:pt>
                <c:pt idx="3258">
                  <c:v>2.2758283396813184E-2</c:v>
                </c:pt>
                <c:pt idx="3259">
                  <c:v>2.2762242532511356E-2</c:v>
                </c:pt>
                <c:pt idx="3260">
                  <c:v>2.2766187135476734E-2</c:v>
                </c:pt>
                <c:pt idx="3261">
                  <c:v>2.2770117205547225E-2</c:v>
                </c:pt>
                <c:pt idx="3262">
                  <c:v>2.2774032742965966E-2</c:v>
                </c:pt>
                <c:pt idx="3263">
                  <c:v>2.2777933747732959E-2</c:v>
                </c:pt>
                <c:pt idx="3264">
                  <c:v>2.278182021992925E-2</c:v>
                </c:pt>
                <c:pt idx="3265">
                  <c:v>2.2785692159149606E-2</c:v>
                </c:pt>
                <c:pt idx="3266">
                  <c:v>2.2789549565880307E-2</c:v>
                </c:pt>
                <c:pt idx="3267">
                  <c:v>2.2793392439797167E-2</c:v>
                </c:pt>
                <c:pt idx="3268">
                  <c:v>2.2797220780981231E-2</c:v>
                </c:pt>
                <c:pt idx="3269">
                  <c:v>2.2801034589513547E-2</c:v>
                </c:pt>
                <c:pt idx="3270">
                  <c:v>2.280483386547516E-2</c:v>
                </c:pt>
                <c:pt idx="3271">
                  <c:v>2.2808618608541886E-2</c:v>
                </c:pt>
                <c:pt idx="3272">
                  <c:v>2.2812388818875817E-2</c:v>
                </c:pt>
                <c:pt idx="3273">
                  <c:v>2.2816144496558E-2</c:v>
                </c:pt>
                <c:pt idx="3274">
                  <c:v>2.2819885641588433E-2</c:v>
                </c:pt>
                <c:pt idx="3275">
                  <c:v>2.2823612253967118E-2</c:v>
                </c:pt>
                <c:pt idx="3276">
                  <c:v>2.2827324333288823E-2</c:v>
                </c:pt>
                <c:pt idx="3277">
                  <c:v>2.2831021880120872E-2</c:v>
                </c:pt>
                <c:pt idx="3278">
                  <c:v>2.2834704894382218E-2</c:v>
                </c:pt>
                <c:pt idx="3279">
                  <c:v>2.2838373375748677E-2</c:v>
                </c:pt>
                <c:pt idx="3280">
                  <c:v>2.2842027324463388E-2</c:v>
                </c:pt>
                <c:pt idx="3281">
                  <c:v>2.2845666740445303E-2</c:v>
                </c:pt>
                <c:pt idx="3282">
                  <c:v>2.2849291623694423E-2</c:v>
                </c:pt>
                <c:pt idx="3283">
                  <c:v>2.2852901974210749E-2</c:v>
                </c:pt>
                <c:pt idx="3284">
                  <c:v>2.2856497792075325E-2</c:v>
                </c:pt>
                <c:pt idx="3285">
                  <c:v>2.2860079077288153E-2</c:v>
                </c:pt>
                <c:pt idx="3286">
                  <c:v>2.2863645829606094E-2</c:v>
                </c:pt>
                <c:pt idx="3287">
                  <c:v>2.2867198049272286E-2</c:v>
                </c:pt>
                <c:pt idx="3288">
                  <c:v>2.2870735736286729E-2</c:v>
                </c:pt>
                <c:pt idx="3289">
                  <c:v>2.2874258890568377E-2</c:v>
                </c:pt>
                <c:pt idx="3290">
                  <c:v>2.2877767512036185E-2</c:v>
                </c:pt>
                <c:pt idx="3291">
                  <c:v>2.2881261600852243E-2</c:v>
                </c:pt>
                <c:pt idx="3292">
                  <c:v>2.2884741157016553E-2</c:v>
                </c:pt>
                <c:pt idx="3293">
                  <c:v>2.2888206180448067E-2</c:v>
                </c:pt>
                <c:pt idx="3294">
                  <c:v>2.2891656670984695E-2</c:v>
                </c:pt>
                <c:pt idx="3295">
                  <c:v>2.289509262895062E-2</c:v>
                </c:pt>
                <c:pt idx="3296">
                  <c:v>2.2898514054264796E-2</c:v>
                </c:pt>
                <c:pt idx="3297">
                  <c:v>2.2901920946846177E-2</c:v>
                </c:pt>
                <c:pt idx="3298">
                  <c:v>2.2905313306370578E-2</c:v>
                </c:pt>
                <c:pt idx="3299">
                  <c:v>2.2908691133648462E-2</c:v>
                </c:pt>
                <c:pt idx="3300">
                  <c:v>2.2912054427950412E-2</c:v>
                </c:pt>
                <c:pt idx="3301">
                  <c:v>2.2915403189519568E-2</c:v>
                </c:pt>
                <c:pt idx="3302">
                  <c:v>2.2918737418274882E-2</c:v>
                </c:pt>
                <c:pt idx="3303">
                  <c:v>2.2922057114621586E-2</c:v>
                </c:pt>
                <c:pt idx="3304">
                  <c:v>2.2925362278073402E-2</c:v>
                </c:pt>
                <c:pt idx="3305">
                  <c:v>2.2928652908711378E-2</c:v>
                </c:pt>
                <c:pt idx="3306">
                  <c:v>2.2931929006778651E-2</c:v>
                </c:pt>
                <c:pt idx="3307">
                  <c:v>2.2935190572113129E-2</c:v>
                </c:pt>
                <c:pt idx="3308">
                  <c:v>2.2938437604633766E-2</c:v>
                </c:pt>
                <c:pt idx="3309">
                  <c:v>2.2941670104340561E-2</c:v>
                </c:pt>
                <c:pt idx="3310">
                  <c:v>2.2944888071557701E-2</c:v>
                </c:pt>
                <c:pt idx="3311">
                  <c:v>2.2948091505879953E-2</c:v>
                </c:pt>
                <c:pt idx="3312">
                  <c:v>2.295128040746941E-2</c:v>
                </c:pt>
                <c:pt idx="3313">
                  <c:v>2.2954454776407118E-2</c:v>
                </c:pt>
                <c:pt idx="3314">
                  <c:v>2.2957614612612032E-2</c:v>
                </c:pt>
                <c:pt idx="3315">
                  <c:v>2.2960759916003104E-2</c:v>
                </c:pt>
                <c:pt idx="3316">
                  <c:v>2.2963890686823474E-2</c:v>
                </c:pt>
                <c:pt idx="3317">
                  <c:v>2.2967006924830002E-2</c:v>
                </c:pt>
                <c:pt idx="3318">
                  <c:v>2.2970108630103736E-2</c:v>
                </c:pt>
                <c:pt idx="3319">
                  <c:v>2.2973195802482582E-2</c:v>
                </c:pt>
                <c:pt idx="3320">
                  <c:v>2.2976268442371772E-2</c:v>
                </c:pt>
                <c:pt idx="3321">
                  <c:v>2.2979326549528167E-2</c:v>
                </c:pt>
                <c:pt idx="3322">
                  <c:v>2.2982370123870721E-2</c:v>
                </c:pt>
                <c:pt idx="3323">
                  <c:v>2.2985399165399434E-2</c:v>
                </c:pt>
                <c:pt idx="3324">
                  <c:v>2.2988413674357444E-2</c:v>
                </c:pt>
                <c:pt idx="3325">
                  <c:v>2.2991413650582659E-2</c:v>
                </c:pt>
                <c:pt idx="3326">
                  <c:v>2.2994399093994033E-2</c:v>
                </c:pt>
                <c:pt idx="3327">
                  <c:v>2.299737000451052E-2</c:v>
                </c:pt>
                <c:pt idx="3328">
                  <c:v>2.3000326382537351E-2</c:v>
                </c:pt>
                <c:pt idx="3329">
                  <c:v>2.3003268227669293E-2</c:v>
                </c:pt>
                <c:pt idx="3330">
                  <c:v>2.300619554031158E-2</c:v>
                </c:pt>
                <c:pt idx="3331">
                  <c:v>2.300910832005898E-2</c:v>
                </c:pt>
                <c:pt idx="3332">
                  <c:v>2.301200656715463E-2</c:v>
                </c:pt>
                <c:pt idx="3333">
                  <c:v>2.3014890281355393E-2</c:v>
                </c:pt>
                <c:pt idx="3334">
                  <c:v>2.3017759462904408E-2</c:v>
                </c:pt>
                <c:pt idx="3335">
                  <c:v>2.3020614111720628E-2</c:v>
                </c:pt>
                <c:pt idx="3336">
                  <c:v>2.3023454227885098E-2</c:v>
                </c:pt>
                <c:pt idx="3337">
                  <c:v>2.3026279811154682E-2</c:v>
                </c:pt>
                <c:pt idx="3338">
                  <c:v>2.3029090861772517E-2</c:v>
                </c:pt>
                <c:pt idx="3339">
                  <c:v>2.3031887379738603E-2</c:v>
                </c:pt>
                <c:pt idx="3340">
                  <c:v>2.3034669364890847E-2</c:v>
                </c:pt>
                <c:pt idx="3341">
                  <c:v>2.3037436817229251E-2</c:v>
                </c:pt>
                <c:pt idx="3342">
                  <c:v>2.3040189736915906E-2</c:v>
                </c:pt>
                <c:pt idx="3343">
                  <c:v>2.3042928123950812E-2</c:v>
                </c:pt>
                <c:pt idx="3344">
                  <c:v>2.3045651978009785E-2</c:v>
                </c:pt>
                <c:pt idx="3345">
                  <c:v>2.3048361299498055E-2</c:v>
                </c:pt>
                <c:pt idx="3346">
                  <c:v>2.305105608825353E-2</c:v>
                </c:pt>
                <c:pt idx="3347">
                  <c:v>2.3053736344195164E-2</c:v>
                </c:pt>
                <c:pt idx="3348">
                  <c:v>2.3056402067404003E-2</c:v>
                </c:pt>
                <c:pt idx="3349">
                  <c:v>2.3059053257799E-2</c:v>
                </c:pt>
                <c:pt idx="3350">
                  <c:v>2.3061689915623296E-2</c:v>
                </c:pt>
                <c:pt idx="3351">
                  <c:v>2.306431204063375E-2</c:v>
                </c:pt>
                <c:pt idx="3352">
                  <c:v>2.3066919632830363E-2</c:v>
                </c:pt>
                <c:pt idx="3353">
                  <c:v>2.306951269253732E-2</c:v>
                </c:pt>
                <c:pt idx="3354">
                  <c:v>2.3072091219268342E-2</c:v>
                </c:pt>
                <c:pt idx="3355">
                  <c:v>2.3074655213266571E-2</c:v>
                </c:pt>
                <c:pt idx="3356">
                  <c:v>2.3077204674532004E-2</c:v>
                </c:pt>
                <c:pt idx="3357">
                  <c:v>2.3079739603226734E-2</c:v>
                </c:pt>
                <c:pt idx="3358">
                  <c:v>2.3082259999026578E-2</c:v>
                </c:pt>
                <c:pt idx="3359">
                  <c:v>2.308476586201258E-2</c:v>
                </c:pt>
                <c:pt idx="3360">
                  <c:v>2.3087257192427879E-2</c:v>
                </c:pt>
                <c:pt idx="3361">
                  <c:v>2.3089733990029337E-2</c:v>
                </c:pt>
                <c:pt idx="3362">
                  <c:v>2.3092196254898001E-2</c:v>
                </c:pt>
                <c:pt idx="3363">
                  <c:v>2.3094643986871777E-2</c:v>
                </c:pt>
                <c:pt idx="3364">
                  <c:v>2.3097077186355897E-2</c:v>
                </c:pt>
                <c:pt idx="3365">
                  <c:v>2.3099495852945129E-2</c:v>
                </c:pt>
                <c:pt idx="3366">
                  <c:v>2.310189998672052E-2</c:v>
                </c:pt>
                <c:pt idx="3367">
                  <c:v>2.3104289587925209E-2</c:v>
                </c:pt>
                <c:pt idx="3368">
                  <c:v>2.3106664656316056E-2</c:v>
                </c:pt>
                <c:pt idx="3369">
                  <c:v>2.3109025192055155E-2</c:v>
                </c:pt>
                <c:pt idx="3370">
                  <c:v>2.3111371194737274E-2</c:v>
                </c:pt>
                <c:pt idx="3371">
                  <c:v>2.3113702665010782E-2</c:v>
                </c:pt>
                <c:pt idx="3372">
                  <c:v>2.311601960247045E-2</c:v>
                </c:pt>
                <c:pt idx="3373">
                  <c:v>2.3118322007116276E-2</c:v>
                </c:pt>
                <c:pt idx="3374">
                  <c:v>2.3120609878948262E-2</c:v>
                </c:pt>
                <c:pt idx="3375">
                  <c:v>2.3122883218047452E-2</c:v>
                </c:pt>
                <c:pt idx="3376">
                  <c:v>2.3125142024494894E-2</c:v>
                </c:pt>
                <c:pt idx="3377">
                  <c:v>2.3127386298128494E-2</c:v>
                </c:pt>
                <c:pt idx="3378">
                  <c:v>2.3129616039110346E-2</c:v>
                </c:pt>
                <c:pt idx="3379">
                  <c:v>2.313183124719731E-2</c:v>
                </c:pt>
                <c:pt idx="3380">
                  <c:v>2.3134031922632525E-2</c:v>
                </c:pt>
                <c:pt idx="3381">
                  <c:v>2.3136218065334946E-2</c:v>
                </c:pt>
                <c:pt idx="3382">
                  <c:v>2.3138389675223525E-2</c:v>
                </c:pt>
                <c:pt idx="3383">
                  <c:v>2.314054675237931E-2</c:v>
                </c:pt>
                <c:pt idx="3384">
                  <c:v>2.3142689296802299E-2</c:v>
                </c:pt>
                <c:pt idx="3385">
                  <c:v>2.3144817308411447E-2</c:v>
                </c:pt>
                <c:pt idx="3386">
                  <c:v>2.3146930787368847E-2</c:v>
                </c:pt>
                <c:pt idx="3387">
                  <c:v>2.3149029733593451E-2</c:v>
                </c:pt>
                <c:pt idx="3388">
                  <c:v>2.3151114146842122E-2</c:v>
                </c:pt>
                <c:pt idx="3389">
                  <c:v>2.3153184027601137E-2</c:v>
                </c:pt>
                <c:pt idx="3390">
                  <c:v>2.315523937554631E-2</c:v>
                </c:pt>
                <c:pt idx="3391">
                  <c:v>2.3157280190758689E-2</c:v>
                </c:pt>
                <c:pt idx="3392">
                  <c:v>2.315930647307618E-2</c:v>
                </c:pt>
                <c:pt idx="3393">
                  <c:v>2.3161318222741922E-2</c:v>
                </c:pt>
                <c:pt idx="3394">
                  <c:v>2.3163315439755916E-2</c:v>
                </c:pt>
                <c:pt idx="3395">
                  <c:v>2.3165298123793976E-2</c:v>
                </c:pt>
                <c:pt idx="3396">
                  <c:v>2.3167266275099241E-2</c:v>
                </c:pt>
                <c:pt idx="3397">
                  <c:v>2.3169219893833803E-2</c:v>
                </c:pt>
                <c:pt idx="3398">
                  <c:v>2.3171158979916617E-2</c:v>
                </c:pt>
                <c:pt idx="3399">
                  <c:v>2.3173083532861405E-2</c:v>
                </c:pt>
                <c:pt idx="3400">
                  <c:v>2.3174993553316536E-2</c:v>
                </c:pt>
                <c:pt idx="3401">
                  <c:v>2.3177158638412187E-2</c:v>
                </c:pt>
                <c:pt idx="3402">
                  <c:v>2.31790375173202E-2</c:v>
                </c:pt>
                <c:pt idx="3403">
                  <c:v>2.3180901863333325E-2</c:v>
                </c:pt>
                <c:pt idx="3404">
                  <c:v>2.3182751676451563E-2</c:v>
                </c:pt>
                <c:pt idx="3405">
                  <c:v>2.3184586957080144E-2</c:v>
                </c:pt>
                <c:pt idx="3406">
                  <c:v>2.3186407704813838E-2</c:v>
                </c:pt>
                <c:pt idx="3407">
                  <c:v>2.3188213919814737E-2</c:v>
                </c:pt>
                <c:pt idx="3408">
                  <c:v>2.3190005602001795E-2</c:v>
                </c:pt>
                <c:pt idx="3409">
                  <c:v>2.3191782751618151E-2</c:v>
                </c:pt>
                <c:pt idx="3410">
                  <c:v>2.3193545368339619E-2</c:v>
                </c:pt>
                <c:pt idx="3411">
                  <c:v>2.3195293452247245E-2</c:v>
                </c:pt>
                <c:pt idx="3412">
                  <c:v>2.3197027003422077E-2</c:v>
                </c:pt>
                <c:pt idx="3413">
                  <c:v>2.3198746021864114E-2</c:v>
                </c:pt>
                <c:pt idx="3414">
                  <c:v>2.3200450507654402E-2</c:v>
                </c:pt>
                <c:pt idx="3415">
                  <c:v>2.3202140460549803E-2</c:v>
                </c:pt>
                <c:pt idx="3416">
                  <c:v>2.3203815880793455E-2</c:v>
                </c:pt>
                <c:pt idx="3417">
                  <c:v>2.3205476768142219E-2</c:v>
                </c:pt>
                <c:pt idx="3418">
                  <c:v>2.3207123122920281E-2</c:v>
                </c:pt>
                <c:pt idx="3419">
                  <c:v>2.320875494472241E-2</c:v>
                </c:pt>
                <c:pt idx="3420">
                  <c:v>2.3210372233953835E-2</c:v>
                </c:pt>
                <c:pt idx="3421">
                  <c:v>2.321197499037142E-2</c:v>
                </c:pt>
                <c:pt idx="3422">
                  <c:v>2.3213563213975164E-2</c:v>
                </c:pt>
                <c:pt idx="3423">
                  <c:v>2.3215136904927158E-2</c:v>
                </c:pt>
                <c:pt idx="3424">
                  <c:v>2.3216696063065312E-2</c:v>
                </c:pt>
                <c:pt idx="3425">
                  <c:v>2.321824068847067E-2</c:v>
                </c:pt>
                <c:pt idx="3426">
                  <c:v>2.3219770780900095E-2</c:v>
                </c:pt>
                <c:pt idx="3427">
                  <c:v>2.3221286340758818E-2</c:v>
                </c:pt>
                <c:pt idx="3428">
                  <c:v>2.3222787367965791E-2</c:v>
                </c:pt>
                <c:pt idx="3429">
                  <c:v>2.3224273862196831E-2</c:v>
                </c:pt>
                <c:pt idx="3430">
                  <c:v>2.3225745823695076E-2</c:v>
                </c:pt>
                <c:pt idx="3431">
                  <c:v>2.3227203252622619E-2</c:v>
                </c:pt>
                <c:pt idx="3432">
                  <c:v>2.3228646148655274E-2</c:v>
                </c:pt>
                <c:pt idx="3433">
                  <c:v>2.3230074511793042E-2</c:v>
                </c:pt>
                <c:pt idx="3434">
                  <c:v>2.3231488342441153E-2</c:v>
                </c:pt>
                <c:pt idx="3435">
                  <c:v>2.3232887640194377E-2</c:v>
                </c:pt>
                <c:pt idx="3436">
                  <c:v>2.3234272405214806E-2</c:v>
                </c:pt>
                <c:pt idx="3437">
                  <c:v>2.3235642637421394E-2</c:v>
                </c:pt>
                <c:pt idx="3438">
                  <c:v>2.3236998336976233E-2</c:v>
                </c:pt>
                <c:pt idx="3439">
                  <c:v>2.3238339503717231E-2</c:v>
                </c:pt>
                <c:pt idx="3440">
                  <c:v>2.3239666137563342E-2</c:v>
                </c:pt>
                <c:pt idx="3441">
                  <c:v>2.3240978238757704E-2</c:v>
                </c:pt>
                <c:pt idx="3442">
                  <c:v>2.3242275807300317E-2</c:v>
                </c:pt>
                <c:pt idx="3443">
                  <c:v>2.3243558842948042E-2</c:v>
                </c:pt>
                <c:pt idx="3444">
                  <c:v>2.3244827345781927E-2</c:v>
                </c:pt>
                <c:pt idx="3445">
                  <c:v>2.3246081315964062E-2</c:v>
                </c:pt>
                <c:pt idx="3446">
                  <c:v>2.3247320753413403E-2</c:v>
                </c:pt>
                <c:pt idx="3447">
                  <c:v>2.3248545658048902E-2</c:v>
                </c:pt>
                <c:pt idx="3448">
                  <c:v>2.3249756029870561E-2</c:v>
                </c:pt>
                <c:pt idx="3449">
                  <c:v>2.3250951869121517E-2</c:v>
                </c:pt>
                <c:pt idx="3450">
                  <c:v>2.3252133175396539E-2</c:v>
                </c:pt>
                <c:pt idx="3451">
                  <c:v>2.325329994885772E-2</c:v>
                </c:pt>
                <c:pt idx="3452">
                  <c:v>2.3254452189748198E-2</c:v>
                </c:pt>
                <c:pt idx="3453">
                  <c:v>2.3255589897824835E-2</c:v>
                </c:pt>
                <c:pt idx="3454">
                  <c:v>2.3256713073006585E-2</c:v>
                </c:pt>
                <c:pt idx="3455">
                  <c:v>2.3257821715536586E-2</c:v>
                </c:pt>
                <c:pt idx="3456">
                  <c:v>2.3258915825333792E-2</c:v>
                </c:pt>
                <c:pt idx="3457">
                  <c:v>2.3259995402317157E-2</c:v>
                </c:pt>
                <c:pt idx="3458">
                  <c:v>2.3261060446486681E-2</c:v>
                </c:pt>
                <c:pt idx="3459">
                  <c:v>2.3262110958085502E-2</c:v>
                </c:pt>
                <c:pt idx="3460">
                  <c:v>2.3263146936789436E-2</c:v>
                </c:pt>
                <c:pt idx="3461">
                  <c:v>2.3264168382679529E-2</c:v>
                </c:pt>
                <c:pt idx="3462">
                  <c:v>2.3265175295674734E-2</c:v>
                </c:pt>
                <c:pt idx="3463">
                  <c:v>2.3266167676261329E-2</c:v>
                </c:pt>
                <c:pt idx="3464">
                  <c:v>2.326714552387199E-2</c:v>
                </c:pt>
                <c:pt idx="3465">
                  <c:v>2.3268108838749857E-2</c:v>
                </c:pt>
                <c:pt idx="3466">
                  <c:v>2.3269057620813882E-2</c:v>
                </c:pt>
                <c:pt idx="3467">
                  <c:v>2.3269991870226159E-2</c:v>
                </c:pt>
                <c:pt idx="3468">
                  <c:v>2.3270911586824594E-2</c:v>
                </c:pt>
                <c:pt idx="3469">
                  <c:v>2.3271816770609188E-2</c:v>
                </c:pt>
                <c:pt idx="3470">
                  <c:v>2.3272707421660987E-2</c:v>
                </c:pt>
                <c:pt idx="3471">
                  <c:v>2.3273583539979992E-2</c:v>
                </c:pt>
                <c:pt idx="3472">
                  <c:v>2.3274445125566201E-2</c:v>
                </c:pt>
                <c:pt idx="3473">
                  <c:v>2.327529217809543E-2</c:v>
                </c:pt>
                <c:pt idx="3474">
                  <c:v>2.327612469821605E-2</c:v>
                </c:pt>
                <c:pt idx="3475">
                  <c:v>2.3276942685360735E-2</c:v>
                </c:pt>
                <c:pt idx="3476">
                  <c:v>2.3277746139772626E-2</c:v>
                </c:pt>
                <c:pt idx="3477">
                  <c:v>2.3278535061532768E-2</c:v>
                </c:pt>
                <c:pt idx="3478">
                  <c:v>2.3279309450479069E-2</c:v>
                </c:pt>
                <c:pt idx="3479">
                  <c:v>2.3280069306692575E-2</c:v>
                </c:pt>
                <c:pt idx="3480">
                  <c:v>2.32808146298491E-2</c:v>
                </c:pt>
                <c:pt idx="3481">
                  <c:v>2.3281545420678063E-2</c:v>
                </c:pt>
                <c:pt idx="3482">
                  <c:v>2.3282261678531091E-2</c:v>
                </c:pt>
                <c:pt idx="3483">
                  <c:v>2.3282963403570278E-2</c:v>
                </c:pt>
                <c:pt idx="3484">
                  <c:v>2.3283650595714578E-2</c:v>
                </c:pt>
                <c:pt idx="3485">
                  <c:v>2.3284323255531314E-2</c:v>
                </c:pt>
                <c:pt idx="3486">
                  <c:v>2.328498138229107E-2</c:v>
                </c:pt>
                <c:pt idx="3487">
                  <c:v>2.3285624976155939E-2</c:v>
                </c:pt>
                <c:pt idx="3488">
                  <c:v>2.3286254037450105E-2</c:v>
                </c:pt>
                <c:pt idx="3489">
                  <c:v>2.3286868566092522E-2</c:v>
                </c:pt>
                <c:pt idx="3490">
                  <c:v>2.3287468561759006E-2</c:v>
                </c:pt>
                <c:pt idx="3491">
                  <c:v>2.3288054024530602E-2</c:v>
                </c:pt>
                <c:pt idx="3492">
                  <c:v>2.3288624954893589E-2</c:v>
                </c:pt>
                <c:pt idx="3493">
                  <c:v>2.3289181352280641E-2</c:v>
                </c:pt>
                <c:pt idx="3494">
                  <c:v>2.3289723216853853E-2</c:v>
                </c:pt>
                <c:pt idx="3495">
                  <c:v>2.3290250548775315E-2</c:v>
                </c:pt>
                <c:pt idx="3496">
                  <c:v>2.3290763347963983E-2</c:v>
                </c:pt>
                <c:pt idx="3497">
                  <c:v>2.3291261614176717E-2</c:v>
                </c:pt>
                <c:pt idx="3498">
                  <c:v>2.3291745347818749E-2</c:v>
                </c:pt>
                <c:pt idx="3499">
                  <c:v>2.3292214548646939E-2</c:v>
                </c:pt>
                <c:pt idx="3500">
                  <c:v>2.3292669216661288E-2</c:v>
                </c:pt>
                <c:pt idx="3501">
                  <c:v>2.3293109351942842E-2</c:v>
                </c:pt>
                <c:pt idx="3502">
                  <c:v>2.3293534954491601E-2</c:v>
                </c:pt>
                <c:pt idx="3503">
                  <c:v>2.3293946024307566E-2</c:v>
                </c:pt>
                <c:pt idx="3504">
                  <c:v>2.3294342561147596E-2</c:v>
                </c:pt>
                <c:pt idx="3505">
                  <c:v>2.329477795116941E-2</c:v>
                </c:pt>
                <c:pt idx="3506">
                  <c:v>2.3295143346462321E-2</c:v>
                </c:pt>
                <c:pt idx="3507">
                  <c:v>2.3295494209022438E-2</c:v>
                </c:pt>
                <c:pt idx="3508">
                  <c:v>2.329583053884976E-2</c:v>
                </c:pt>
                <c:pt idx="3509">
                  <c:v>2.3296152335782194E-2</c:v>
                </c:pt>
                <c:pt idx="3510">
                  <c:v>2.3296459599981834E-2</c:v>
                </c:pt>
                <c:pt idx="3511">
                  <c:v>2.3296752331448678E-2</c:v>
                </c:pt>
                <c:pt idx="3512">
                  <c:v>2.3297030530263774E-2</c:v>
                </c:pt>
                <c:pt idx="3513">
                  <c:v>2.3297294196183982E-2</c:v>
                </c:pt>
                <c:pt idx="3514">
                  <c:v>2.3297543329371395E-2</c:v>
                </c:pt>
                <c:pt idx="3515">
                  <c:v>2.329777792990706E-2</c:v>
                </c:pt>
                <c:pt idx="3516">
                  <c:v>2.3297997997547837E-2</c:v>
                </c:pt>
                <c:pt idx="3517">
                  <c:v>2.3298203532374773E-2</c:v>
                </c:pt>
                <c:pt idx="3518">
                  <c:v>2.3298394534387867E-2</c:v>
                </c:pt>
                <c:pt idx="3519">
                  <c:v>2.330159303449908E-2</c:v>
                </c:pt>
                <c:pt idx="3520">
                  <c:v>2.3298732940296718E-2</c:v>
                </c:pt>
                <c:pt idx="3521">
                  <c:v>2.3298880344030382E-2</c:v>
                </c:pt>
                <c:pt idx="3522">
                  <c:v>2.3299013215112296E-2</c:v>
                </c:pt>
                <c:pt idx="3523">
                  <c:v>2.329913155338037E-2</c:v>
                </c:pt>
                <c:pt idx="3524">
                  <c:v>2.3299235358915649E-2</c:v>
                </c:pt>
                <c:pt idx="3525">
                  <c:v>2.3299324631637086E-2</c:v>
                </c:pt>
                <c:pt idx="3526">
                  <c:v>2.3299399371625729E-2</c:v>
                </c:pt>
                <c:pt idx="3527">
                  <c:v>2.3299459578719484E-2</c:v>
                </c:pt>
                <c:pt idx="3528">
                  <c:v>2.3299505253080444E-2</c:v>
                </c:pt>
                <c:pt idx="3529">
                  <c:v>2.3299536394789655E-2</c:v>
                </c:pt>
                <c:pt idx="3530">
                  <c:v>2.3299553003685025E-2</c:v>
                </c:pt>
                <c:pt idx="3531">
                  <c:v>2.3299556019011902E-2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04352"/>
        <c:axId val="119603584"/>
      </c:lineChart>
      <c:dateAx>
        <c:axId val="118004352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035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19603584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80043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7.3809999999987115E-3</c:v>
                </c:pt>
                <c:pt idx="1">
                  <c:v>7.3871461011501219E-3</c:v>
                </c:pt>
                <c:pt idx="2">
                  <c:v>7.4059529944712358E-3</c:v>
                </c:pt>
                <c:pt idx="3">
                  <c:v>7.4214235248547126E-3</c:v>
                </c:pt>
                <c:pt idx="4">
                  <c:v>7.4451984728808153E-3</c:v>
                </c:pt>
                <c:pt idx="5">
                  <c:v>7.4516102840292706E-3</c:v>
                </c:pt>
                <c:pt idx="6">
                  <c:v>7.4580657333838171E-3</c:v>
                </c:pt>
                <c:pt idx="7">
                  <c:v>7.4858978048295355E-3</c:v>
                </c:pt>
                <c:pt idx="8">
                  <c:v>7.4965066733157244E-3</c:v>
                </c:pt>
                <c:pt idx="9">
                  <c:v>7.5070757702032356E-3</c:v>
                </c:pt>
                <c:pt idx="10">
                  <c:v>7.525398105246636E-3</c:v>
                </c:pt>
                <c:pt idx="11">
                  <c:v>7.5319623200213346E-3</c:v>
                </c:pt>
                <c:pt idx="12">
                  <c:v>7.5593158462451491E-3</c:v>
                </c:pt>
                <c:pt idx="13">
                  <c:v>7.5696410128521935E-3</c:v>
                </c:pt>
                <c:pt idx="14">
                  <c:v>7.5799246409384378E-3</c:v>
                </c:pt>
                <c:pt idx="15">
                  <c:v>7.5975747408240603E-3</c:v>
                </c:pt>
                <c:pt idx="16">
                  <c:v>7.6040552167967726E-3</c:v>
                </c:pt>
                <c:pt idx="17">
                  <c:v>7.6307108684819267E-3</c:v>
                </c:pt>
                <c:pt idx="18">
                  <c:v>7.6407399643625149E-3</c:v>
                </c:pt>
                <c:pt idx="19">
                  <c:v>7.6507257546728855E-3</c:v>
                </c:pt>
                <c:pt idx="20">
                  <c:v>7.6680545731959973E-3</c:v>
                </c:pt>
                <c:pt idx="21">
                  <c:v>7.6742583259662277E-3</c:v>
                </c:pt>
                <c:pt idx="22">
                  <c:v>7.7000000010667381E-3</c:v>
                </c:pt>
                <c:pt idx="23">
                  <c:v>7.709730440648945E-3</c:v>
                </c:pt>
                <c:pt idx="24">
                  <c:v>7.7194299433888782E-3</c:v>
                </c:pt>
                <c:pt idx="25">
                  <c:v>7.7252844975870347E-3</c:v>
                </c:pt>
                <c:pt idx="26">
                  <c:v>7.7310881263545567E-3</c:v>
                </c:pt>
                <c:pt idx="27">
                  <c:v>7.7677543457142298E-3</c:v>
                </c:pt>
                <c:pt idx="28">
                  <c:v>7.7774427944193444E-3</c:v>
                </c:pt>
                <c:pt idx="29">
                  <c:v>7.7871584967973582E-3</c:v>
                </c:pt>
                <c:pt idx="30">
                  <c:v>7.8057945675033338E-3</c:v>
                </c:pt>
                <c:pt idx="31">
                  <c:v>7.8111930383132563E-3</c:v>
                </c:pt>
                <c:pt idx="32">
                  <c:v>7.8364367948392608E-3</c:v>
                </c:pt>
                <c:pt idx="33">
                  <c:v>7.8464906102354379E-3</c:v>
                </c:pt>
                <c:pt idx="34">
                  <c:v>7.8566298778820296E-3</c:v>
                </c:pt>
                <c:pt idx="35">
                  <c:v>7.877392553628593E-3</c:v>
                </c:pt>
                <c:pt idx="36">
                  <c:v>7.8825320418298879E-3</c:v>
                </c:pt>
                <c:pt idx="37">
                  <c:v>7.9088990235744294E-3</c:v>
                </c:pt>
                <c:pt idx="38">
                  <c:v>7.9197256216117749E-3</c:v>
                </c:pt>
                <c:pt idx="39">
                  <c:v>7.9306958793458927E-3</c:v>
                </c:pt>
                <c:pt idx="40">
                  <c:v>7.9545506027848996E-3</c:v>
                </c:pt>
                <c:pt idx="41">
                  <c:v>7.9595588588304324E-3</c:v>
                </c:pt>
                <c:pt idx="42">
                  <c:v>7.9879931368394327E-3</c:v>
                </c:pt>
                <c:pt idx="43">
                  <c:v>7.9999999999986835E-3</c:v>
                </c:pt>
                <c:pt idx="44">
                  <c:v>8.0122060243533865E-3</c:v>
                </c:pt>
                <c:pt idx="45">
                  <c:v>8.0399300303531859E-3</c:v>
                </c:pt>
                <c:pt idx="46">
                  <c:v>8.0449452462975461E-3</c:v>
                </c:pt>
                <c:pt idx="47">
                  <c:v>8.072921808855462E-3</c:v>
                </c:pt>
                <c:pt idx="48">
                  <c:v>8.0860446787383092E-3</c:v>
                </c:pt>
                <c:pt idx="49">
                  <c:v>8.099324779392264E-3</c:v>
                </c:pt>
                <c:pt idx="50">
                  <c:v>8.1127540414653084E-3</c:v>
                </c:pt>
                <c:pt idx="51">
                  <c:v>8.1538560999312379E-3</c:v>
                </c:pt>
                <c:pt idx="52">
                  <c:v>8.1678013104572664E-3</c:v>
                </c:pt>
                <c:pt idx="53">
                  <c:v>8.1818553328159155E-3</c:v>
                </c:pt>
                <c:pt idx="54">
                  <c:v>8.1960100964893496E-3</c:v>
                </c:pt>
                <c:pt idx="55">
                  <c:v>8.2102575307482079E-3</c:v>
                </c:pt>
                <c:pt idx="56">
                  <c:v>8.2534751464920786E-3</c:v>
                </c:pt>
                <c:pt idx="57">
                  <c:v>8.2680125514448029E-3</c:v>
                </c:pt>
                <c:pt idx="58">
                  <c:v>8.2826022700444278E-3</c:v>
                </c:pt>
                <c:pt idx="59">
                  <c:v>8.2972362302252203E-3</c:v>
                </c:pt>
                <c:pt idx="60">
                  <c:v>8.3119063596894405E-3</c:v>
                </c:pt>
                <c:pt idx="61">
                  <c:v>8.3560530373131773E-3</c:v>
                </c:pt>
                <c:pt idx="62">
                  <c:v>8.3707871162646622E-3</c:v>
                </c:pt>
                <c:pt idx="63">
                  <c:v>8.3855169994982819E-3</c:v>
                </c:pt>
                <c:pt idx="64">
                  <c:v>8.4002346133060062E-3</c:v>
                </c:pt>
                <c:pt idx="65">
                  <c:v>8.4499999999910601E-3</c:v>
                </c:pt>
                <c:pt idx="66">
                  <c:v>8.4674616819685553E-3</c:v>
                </c:pt>
                <c:pt idx="67">
                  <c:v>8.4733228039325544E-3</c:v>
                </c:pt>
                <c:pt idx="68">
                  <c:v>8.4962214721896554E-3</c:v>
                </c:pt>
                <c:pt idx="69">
                  <c:v>8.5104994898125459E-3</c:v>
                </c:pt>
                <c:pt idx="70">
                  <c:v>8.5409592072664305E-3</c:v>
                </c:pt>
                <c:pt idx="71">
                  <c:v>8.5669679363232377E-3</c:v>
                </c:pt>
                <c:pt idx="72">
                  <c:v>8.5809317622930516E-3</c:v>
                </c:pt>
                <c:pt idx="73">
                  <c:v>8.5948373223045955E-3</c:v>
                </c:pt>
                <c:pt idx="74">
                  <c:v>8.6086861405939435E-3</c:v>
                </c:pt>
                <c:pt idx="75">
                  <c:v>8.637786088389823E-3</c:v>
                </c:pt>
                <c:pt idx="76">
                  <c:v>8.6635444828926135E-3</c:v>
                </c:pt>
                <c:pt idx="77">
                  <c:v>8.677132457746756E-3</c:v>
                </c:pt>
                <c:pt idx="78">
                  <c:v>8.6906728372703624E-3</c:v>
                </c:pt>
                <c:pt idx="79">
                  <c:v>8.7041671460201479E-3</c:v>
                </c:pt>
                <c:pt idx="80">
                  <c:v>8.7323836499693941E-3</c:v>
                </c:pt>
                <c:pt idx="81">
                  <c:v>8.7577141659725723E-3</c:v>
                </c:pt>
                <c:pt idx="82">
                  <c:v>8.7710009907531836E-3</c:v>
                </c:pt>
                <c:pt idx="83">
                  <c:v>8.784250893023671E-3</c:v>
                </c:pt>
                <c:pt idx="84">
                  <c:v>8.7974653976441199E-3</c:v>
                </c:pt>
                <c:pt idx="85">
                  <c:v>8.8252692262300175E-3</c:v>
                </c:pt>
                <c:pt idx="86">
                  <c:v>8.8499999997067643E-3</c:v>
                </c:pt>
                <c:pt idx="87">
                  <c:v>8.8630615993106291E-3</c:v>
                </c:pt>
                <c:pt idx="88">
                  <c:v>8.8761023628492822E-3</c:v>
                </c:pt>
                <c:pt idx="89">
                  <c:v>8.8891288588146562E-3</c:v>
                </c:pt>
                <c:pt idx="90">
                  <c:v>8.8947394142016127E-3</c:v>
                </c:pt>
                <c:pt idx="91">
                  <c:v>8.9412235427670066E-3</c:v>
                </c:pt>
                <c:pt idx="92">
                  <c:v>8.9467250177394028E-3</c:v>
                </c:pt>
                <c:pt idx="93">
                  <c:v>8.9597575060478656E-3</c:v>
                </c:pt>
                <c:pt idx="94">
                  <c:v>8.9728176400972557E-3</c:v>
                </c:pt>
                <c:pt idx="95">
                  <c:v>8.9859120255749315E-3</c:v>
                </c:pt>
                <c:pt idx="96">
                  <c:v>9.0254667500434156E-3</c:v>
                </c:pt>
                <c:pt idx="97">
                  <c:v>9.0387642015807932E-3</c:v>
                </c:pt>
                <c:pt idx="98">
                  <c:v>9.05212893560523E-3</c:v>
                </c:pt>
                <c:pt idx="99">
                  <c:v>9.0655675588652597E-3</c:v>
                </c:pt>
                <c:pt idx="100">
                  <c:v>9.0790866782942126E-3</c:v>
                </c:pt>
                <c:pt idx="101">
                  <c:v>9.1201930857342951E-3</c:v>
                </c:pt>
                <c:pt idx="102">
                  <c:v>9.1341002629373742E-3</c:v>
                </c:pt>
                <c:pt idx="103">
                  <c:v>9.1481209738286974E-3</c:v>
                </c:pt>
                <c:pt idx="104">
                  <c:v>9.1622618265047463E-3</c:v>
                </c:pt>
                <c:pt idx="105">
                  <c:v>9.176529429269515E-3</c:v>
                </c:pt>
                <c:pt idx="106">
                  <c:v>9.2201588243049325E-3</c:v>
                </c:pt>
                <c:pt idx="107">
                  <c:v>9.2349995147252631E-3</c:v>
                </c:pt>
                <c:pt idx="108">
                  <c:v>9.2499999999930277E-3</c:v>
                </c:pt>
                <c:pt idx="109">
                  <c:v>9.2651652963894014E-3</c:v>
                </c:pt>
                <c:pt idx="110">
                  <c:v>9.280494046934238E-3</c:v>
                </c:pt>
                <c:pt idx="111">
                  <c:v>9.3374220119595442E-3</c:v>
                </c:pt>
                <c:pt idx="112">
                  <c:v>9.3534648058914444E-3</c:v>
                </c:pt>
                <c:pt idx="113">
                  <c:v>9.3696505913890681E-3</c:v>
                </c:pt>
                <c:pt idx="114">
                  <c:v>9.3859764337634842E-3</c:v>
                </c:pt>
                <c:pt idx="115">
                  <c:v>9.4232014263078562E-3</c:v>
                </c:pt>
                <c:pt idx="116">
                  <c:v>9.4526216759453722E-3</c:v>
                </c:pt>
                <c:pt idx="117">
                  <c:v>9.4696037800221598E-3</c:v>
                </c:pt>
                <c:pt idx="118">
                  <c:v>9.4867083313984E-3</c:v>
                </c:pt>
                <c:pt idx="119">
                  <c:v>9.5039323948851572E-3</c:v>
                </c:pt>
                <c:pt idx="120">
                  <c:v>9.5426237513079673E-3</c:v>
                </c:pt>
                <c:pt idx="121">
                  <c:v>9.5739650633158476E-3</c:v>
                </c:pt>
                <c:pt idx="122">
                  <c:v>9.5917426566655105E-3</c:v>
                </c:pt>
                <c:pt idx="123">
                  <c:v>9.6096221492604373E-3</c:v>
                </c:pt>
                <c:pt idx="124">
                  <c:v>9.6276006053213417E-3</c:v>
                </c:pt>
                <c:pt idx="125">
                  <c:v>9.6670792774456137E-3</c:v>
                </c:pt>
                <c:pt idx="126">
                  <c:v>9.7004453454250152E-3</c:v>
                </c:pt>
                <c:pt idx="127">
                  <c:v>9.7188745788992451E-3</c:v>
                </c:pt>
                <c:pt idx="128">
                  <c:v>9.7373851592115271E-3</c:v>
                </c:pt>
                <c:pt idx="129">
                  <c:v>9.7559741499191437E-3</c:v>
                </c:pt>
                <c:pt idx="130">
                  <c:v>9.8500000015587438E-3</c:v>
                </c:pt>
                <c:pt idx="131">
                  <c:v>9.8690147366554109E-3</c:v>
                </c:pt>
                <c:pt idx="132">
                  <c:v>9.8778755245140949E-3</c:v>
                </c:pt>
                <c:pt idx="133">
                  <c:v>9.9550753867729928E-3</c:v>
                </c:pt>
                <c:pt idx="134">
                  <c:v>9.9745194361969599E-3</c:v>
                </c:pt>
                <c:pt idx="135">
                  <c:v>9.9940154806036491E-3</c:v>
                </c:pt>
                <c:pt idx="136">
                  <c:v>1.0013560700529216E-2</c:v>
                </c:pt>
                <c:pt idx="137">
                  <c:v>1.0033152276405166E-2</c:v>
                </c:pt>
                <c:pt idx="138">
                  <c:v>1.0092176942443732E-2</c:v>
                </c:pt>
                <c:pt idx="139">
                  <c:v>1.0111925744292583E-2</c:v>
                </c:pt>
                <c:pt idx="140">
                  <c:v>1.0131706802638675E-2</c:v>
                </c:pt>
                <c:pt idx="141">
                  <c:v>1.0151517297266037E-2</c:v>
                </c:pt>
                <c:pt idx="142">
                  <c:v>1.0171354407850042E-2</c:v>
                </c:pt>
                <c:pt idx="143">
                  <c:v>1.0230997230431966E-2</c:v>
                </c:pt>
                <c:pt idx="144">
                  <c:v>1.0250912599382192E-2</c:v>
                </c:pt>
                <c:pt idx="145">
                  <c:v>1.0270840481005813E-2</c:v>
                </c:pt>
                <c:pt idx="146">
                  <c:v>1.0290778054313355E-2</c:v>
                </c:pt>
                <c:pt idx="147">
                  <c:v>1.0310722498204462E-2</c:v>
                </c:pt>
                <c:pt idx="148">
                  <c:v>1.037056884069457E-2</c:v>
                </c:pt>
                <c:pt idx="149">
                  <c:v>1.0390512083711357E-2</c:v>
                </c:pt>
                <c:pt idx="150">
                  <c:v>1.0410445270299887E-2</c:v>
                </c:pt>
                <c:pt idx="151">
                  <c:v>1.0430362758753302E-2</c:v>
                </c:pt>
                <c:pt idx="152">
                  <c:v>1.0450258907144306E-2</c:v>
                </c:pt>
                <c:pt idx="153">
                  <c:v>1.0509762889325673E-2</c:v>
                </c:pt>
                <c:pt idx="154">
                  <c:v>1.0529517253747711E-2</c:v>
                </c:pt>
                <c:pt idx="155">
                  <c:v>1.0549222065148427E-2</c:v>
                </c:pt>
                <c:pt idx="156">
                  <c:v>1.0568871680279746E-2</c:v>
                </c:pt>
                <c:pt idx="157">
                  <c:v>1.0588460455677611E-2</c:v>
                </c:pt>
                <c:pt idx="158">
                  <c:v>1.064680530563397E-2</c:v>
                </c:pt>
                <c:pt idx="159">
                  <c:v>1.0666094283207455E-2</c:v>
                </c:pt>
                <c:pt idx="160">
                  <c:v>1.0685294200555728E-2</c:v>
                </c:pt>
                <c:pt idx="161">
                  <c:v>1.070439941296074E-2</c:v>
                </c:pt>
                <c:pt idx="162">
                  <c:v>1.0723404275502724E-2</c:v>
                </c:pt>
                <c:pt idx="163">
                  <c:v>1.0779760311801745E-2</c:v>
                </c:pt>
                <c:pt idx="164">
                  <c:v>1.0798307321776978E-2</c:v>
                </c:pt>
                <c:pt idx="165">
                  <c:v>1.0816725754378457E-2</c:v>
                </c:pt>
                <c:pt idx="166">
                  <c:v>1.0835009963542858E-2</c:v>
                </c:pt>
                <c:pt idx="167">
                  <c:v>1.0853154303029624E-2</c:v>
                </c:pt>
                <c:pt idx="168">
                  <c:v>1.0906691638412149E-2</c:v>
                </c:pt>
                <c:pt idx="169">
                  <c:v>1.0924220033339675E-2</c:v>
                </c:pt>
                <c:pt idx="170">
                  <c:v>1.0941580324844066E-2</c:v>
                </c:pt>
                <c:pt idx="171">
                  <c:v>1.0958766865698405E-2</c:v>
                </c:pt>
                <c:pt idx="172">
                  <c:v>1.0975776549888145E-2</c:v>
                </c:pt>
                <c:pt idx="173">
                  <c:v>1.1042052637952018E-2</c:v>
                </c:pt>
                <c:pt idx="174">
                  <c:v>1.1058445948348971E-2</c:v>
                </c:pt>
                <c:pt idx="175">
                  <c:v>1.1074710757997486E-2</c:v>
                </c:pt>
                <c:pt idx="176">
                  <c:v>1.1107138666266924E-2</c:v>
                </c:pt>
                <c:pt idx="177">
                  <c:v>1.1115037578284926E-2</c:v>
                </c:pt>
                <c:pt idx="178">
                  <c:v>1.115443976459681E-2</c:v>
                </c:pt>
                <c:pt idx="179">
                  <c:v>1.1170133056009177E-2</c:v>
                </c:pt>
                <c:pt idx="180">
                  <c:v>1.1185764345057088E-2</c:v>
                </c:pt>
                <c:pt idx="181">
                  <c:v>1.1217788110300678E-2</c:v>
                </c:pt>
                <c:pt idx="182">
                  <c:v>1.1225110734279077E-2</c:v>
                </c:pt>
                <c:pt idx="183">
                  <c:v>1.1263323300898742E-2</c:v>
                </c:pt>
                <c:pt idx="184">
                  <c:v>1.127878210757957E-2</c:v>
                </c:pt>
                <c:pt idx="185">
                  <c:v>1.1294245425276564E-2</c:v>
                </c:pt>
                <c:pt idx="186">
                  <c:v>1.1326424419920215E-2</c:v>
                </c:pt>
                <c:pt idx="187">
                  <c:v>1.1333587182375504E-2</c:v>
                </c:pt>
                <c:pt idx="188">
                  <c:v>1.1371962297665364E-2</c:v>
                </c:pt>
                <c:pt idx="189">
                  <c:v>1.1387652256816731E-2</c:v>
                </c:pt>
                <c:pt idx="190">
                  <c:v>1.1403413254891115E-2</c:v>
                </c:pt>
                <c:pt idx="191">
                  <c:v>1.1436272142321584E-2</c:v>
                </c:pt>
                <c:pt idx="192">
                  <c:v>1.1500000000935645E-2</c:v>
                </c:pt>
                <c:pt idx="193">
                  <c:v>1.1516517711806536E-2</c:v>
                </c:pt>
                <c:pt idx="194">
                  <c:v>1.1524530057491201E-2</c:v>
                </c:pt>
                <c:pt idx="195">
                  <c:v>1.1558619483574874E-2</c:v>
                </c:pt>
                <c:pt idx="196">
                  <c:v>1.1592288632559069E-2</c:v>
                </c:pt>
                <c:pt idx="197">
                  <c:v>1.1609520121674807E-2</c:v>
                </c:pt>
                <c:pt idx="198">
                  <c:v>1.1626860610736969E-2</c:v>
                </c:pt>
                <c:pt idx="199">
                  <c:v>1.16443062304473E-2</c:v>
                </c:pt>
                <c:pt idx="200">
                  <c:v>1.1679428813860937E-2</c:v>
                </c:pt>
                <c:pt idx="201">
                  <c:v>1.1715062625672817E-2</c:v>
                </c:pt>
                <c:pt idx="202">
                  <c:v>1.1732975854981877E-2</c:v>
                </c:pt>
                <c:pt idx="203">
                  <c:v>1.1750970996617677E-2</c:v>
                </c:pt>
                <c:pt idx="204">
                  <c:v>1.1769044180419241E-2</c:v>
                </c:pt>
                <c:pt idx="205">
                  <c:v>1.1804957736024142E-2</c:v>
                </c:pt>
                <c:pt idx="206">
                  <c:v>1.1842039929493203E-2</c:v>
                </c:pt>
                <c:pt idx="207">
                  <c:v>1.1860445267114597E-2</c:v>
                </c:pt>
                <c:pt idx="208">
                  <c:v>1.1878905423157752E-2</c:v>
                </c:pt>
                <c:pt idx="209">
                  <c:v>1.1897416526523687E-2</c:v>
                </c:pt>
                <c:pt idx="210">
                  <c:v>1.1933893089917234E-2</c:v>
                </c:pt>
                <c:pt idx="211">
                  <c:v>1.1971892986342176E-2</c:v>
                </c:pt>
                <c:pt idx="212">
                  <c:v>1.1990600693454125E-2</c:v>
                </c:pt>
                <c:pt idx="213">
                  <c:v>1.2009335749444423E-2</c:v>
                </c:pt>
                <c:pt idx="214">
                  <c:v>1.2028093913311328E-2</c:v>
                </c:pt>
                <c:pt idx="215">
                  <c:v>1.2064917504126129E-2</c:v>
                </c:pt>
                <c:pt idx="216">
                  <c:v>1.2131133089827342E-2</c:v>
                </c:pt>
                <c:pt idx="217">
                  <c:v>1.2149949346884794E-2</c:v>
                </c:pt>
                <c:pt idx="218">
                  <c:v>1.2186935886172196E-2</c:v>
                </c:pt>
                <c:pt idx="219">
                  <c:v>1.2196647879020197E-2</c:v>
                </c:pt>
                <c:pt idx="220">
                  <c:v>1.2243847819064596E-2</c:v>
                </c:pt>
                <c:pt idx="221">
                  <c:v>1.2262561413027036E-2</c:v>
                </c:pt>
                <c:pt idx="222">
                  <c:v>1.2281243126809898E-2</c:v>
                </c:pt>
                <c:pt idx="223">
                  <c:v>1.2318188055521265E-2</c:v>
                </c:pt>
                <c:pt idx="224">
                  <c:v>1.2327646487989898E-2</c:v>
                </c:pt>
                <c:pt idx="225">
                  <c:v>1.2374025776291748E-2</c:v>
                </c:pt>
                <c:pt idx="226">
                  <c:v>1.2392427576789752E-2</c:v>
                </c:pt>
                <c:pt idx="227">
                  <c:v>1.2410767951605469E-2</c:v>
                </c:pt>
                <c:pt idx="228">
                  <c:v>1.2447484251516478E-2</c:v>
                </c:pt>
                <c:pt idx="229">
                  <c:v>1.2456473583128387E-2</c:v>
                </c:pt>
                <c:pt idx="230">
                  <c:v>1.2501400686496147E-2</c:v>
                </c:pt>
                <c:pt idx="231">
                  <c:v>1.2519283852803618E-2</c:v>
                </c:pt>
                <c:pt idx="232">
                  <c:v>1.2537076040609461E-2</c:v>
                </c:pt>
                <c:pt idx="233">
                  <c:v>1.2573393592315168E-2</c:v>
                </c:pt>
                <c:pt idx="234">
                  <c:v>1.2581701103845412E-2</c:v>
                </c:pt>
                <c:pt idx="235">
                  <c:v>1.2632639251212829E-2</c:v>
                </c:pt>
                <c:pt idx="236">
                  <c:v>1.2649852043952489E-2</c:v>
                </c:pt>
                <c:pt idx="237">
                  <c:v>1.2667003399238789E-2</c:v>
                </c:pt>
                <c:pt idx="238">
                  <c:v>1.2702951082141154E-2</c:v>
                </c:pt>
                <c:pt idx="239">
                  <c:v>1.2735092366077594E-2</c:v>
                </c:pt>
                <c:pt idx="240">
                  <c:v>1.2752009975755773E-2</c:v>
                </c:pt>
                <c:pt idx="241">
                  <c:v>1.276889552582911E-2</c:v>
                </c:pt>
                <c:pt idx="242">
                  <c:v>1.2785753913194491E-2</c:v>
                </c:pt>
                <c:pt idx="243">
                  <c:v>1.2821696289383929E-2</c:v>
                </c:pt>
                <c:pt idx="244">
                  <c:v>1.2853013779290693E-2</c:v>
                </c:pt>
                <c:pt idx="245">
                  <c:v>1.2869809812344301E-2</c:v>
                </c:pt>
                <c:pt idx="246">
                  <c:v>1.2886608067531922E-2</c:v>
                </c:pt>
                <c:pt idx="247">
                  <c:v>1.2903413442902807E-2</c:v>
                </c:pt>
                <c:pt idx="248">
                  <c:v>1.293959827162593E-2</c:v>
                </c:pt>
                <c:pt idx="249">
                  <c:v>1.2970804112927772E-2</c:v>
                </c:pt>
                <c:pt idx="250">
                  <c:v>1.2987718565690335E-2</c:v>
                </c:pt>
                <c:pt idx="251">
                  <c:v>1.3004669530383452E-2</c:v>
                </c:pt>
                <c:pt idx="252">
                  <c:v>1.3021661906213166E-2</c:v>
                </c:pt>
                <c:pt idx="253">
                  <c:v>1.307796060930658E-2</c:v>
                </c:pt>
                <c:pt idx="254">
                  <c:v>1.3100000000000091E-2</c:v>
                </c:pt>
                <c:pt idx="255">
                  <c:v>1.3107415494344658E-2</c:v>
                </c:pt>
                <c:pt idx="256">
                  <c:v>1.3124752595473873E-2</c:v>
                </c:pt>
                <c:pt idx="257">
                  <c:v>1.3142153864275793E-2</c:v>
                </c:pt>
                <c:pt idx="258">
                  <c:v>1.3189380454481071E-2</c:v>
                </c:pt>
                <c:pt idx="259">
                  <c:v>1.3222337214486839E-2</c:v>
                </c:pt>
                <c:pt idx="260">
                  <c:v>1.3240056436403603E-2</c:v>
                </c:pt>
                <c:pt idx="261">
                  <c:v>1.325783332456873E-2</c:v>
                </c:pt>
                <c:pt idx="262">
                  <c:v>1.3295652292334939E-2</c:v>
                </c:pt>
                <c:pt idx="263">
                  <c:v>1.3303558174461249E-2</c:v>
                </c:pt>
                <c:pt idx="264">
                  <c:v>1.3347548303812294E-2</c:v>
                </c:pt>
                <c:pt idx="265">
                  <c:v>1.336565051585019E-2</c:v>
                </c:pt>
                <c:pt idx="266">
                  <c:v>1.3383803502640816E-2</c:v>
                </c:pt>
                <c:pt idx="267">
                  <c:v>1.3422106057476494E-2</c:v>
                </c:pt>
                <c:pt idx="268">
                  <c:v>1.3430314534459593E-2</c:v>
                </c:pt>
                <c:pt idx="269">
                  <c:v>1.3475295594867818E-2</c:v>
                </c:pt>
                <c:pt idx="270">
                  <c:v>1.3493732551910454E-2</c:v>
                </c:pt>
                <c:pt idx="271">
                  <c:v>1.3512213390645641E-2</c:v>
                </c:pt>
                <c:pt idx="272">
                  <c:v>1.3550901579829746E-2</c:v>
                </c:pt>
                <c:pt idx="273">
                  <c:v>1.3559389378857603E-2</c:v>
                </c:pt>
                <c:pt idx="274">
                  <c:v>1.3605241338587664E-2</c:v>
                </c:pt>
                <c:pt idx="275">
                  <c:v>1.3623964784327655E-2</c:v>
                </c:pt>
                <c:pt idx="276">
                  <c:v>1.3642725217056626E-2</c:v>
                </c:pt>
                <c:pt idx="277">
                  <c:v>1.368170468073741E-2</c:v>
                </c:pt>
                <c:pt idx="278">
                  <c:v>1.3700535232617881E-2</c:v>
                </c:pt>
                <c:pt idx="279">
                  <c:v>1.3737047705946444E-2</c:v>
                </c:pt>
                <c:pt idx="280">
                  <c:v>1.3756009372359051E-2</c:v>
                </c:pt>
                <c:pt idx="281">
                  <c:v>1.3775001129345843E-2</c:v>
                </c:pt>
                <c:pt idx="282">
                  <c:v>1.381418109979265E-2</c:v>
                </c:pt>
                <c:pt idx="283">
                  <c:v>1.3823150508950836E-2</c:v>
                </c:pt>
                <c:pt idx="284">
                  <c:v>1.3870376784520829E-2</c:v>
                </c:pt>
                <c:pt idx="285">
                  <c:v>1.3889528391421723E-2</c:v>
                </c:pt>
                <c:pt idx="286">
                  <c:v>1.3908703190711328E-2</c:v>
                </c:pt>
                <c:pt idx="287">
                  <c:v>1.3947996491725762E-2</c:v>
                </c:pt>
                <c:pt idx="288">
                  <c:v>1.3957164580342917E-2</c:v>
                </c:pt>
                <c:pt idx="289">
                  <c:v>1.4004890575629132E-2</c:v>
                </c:pt>
                <c:pt idx="290">
                  <c:v>1.4024183830309258E-2</c:v>
                </c:pt>
                <c:pt idx="291">
                  <c:v>1.4043493377380529E-2</c:v>
                </c:pt>
                <c:pt idx="292">
                  <c:v>1.4082816423854708E-2</c:v>
                </c:pt>
                <c:pt idx="293">
                  <c:v>1.4092152701953718E-2</c:v>
                </c:pt>
                <c:pt idx="294">
                  <c:v>1.4140250992038684E-2</c:v>
                </c:pt>
                <c:pt idx="295">
                  <c:v>1.4159637588985431E-2</c:v>
                </c:pt>
                <c:pt idx="296">
                  <c:v>1.417903357647843E-2</c:v>
                </c:pt>
                <c:pt idx="297">
                  <c:v>1.4218306374100353E-2</c:v>
                </c:pt>
                <c:pt idx="298">
                  <c:v>1.4227778546735141E-2</c:v>
                </c:pt>
                <c:pt idx="299">
                  <c:v>1.4275751330807E-2</c:v>
                </c:pt>
                <c:pt idx="300">
                  <c:v>1.4285304415020374E-2</c:v>
                </c:pt>
                <c:pt idx="301">
                  <c:v>1.4304775377930736E-2</c:v>
                </c:pt>
                <c:pt idx="302">
                  <c:v>1.4324247624715382E-2</c:v>
                </c:pt>
                <c:pt idx="303">
                  <c:v>1.4392505342085748E-2</c:v>
                </c:pt>
                <c:pt idx="304">
                  <c:v>1.4402129396594637E-2</c:v>
                </c:pt>
                <c:pt idx="305">
                  <c:v>1.4421593021912801E-2</c:v>
                </c:pt>
                <c:pt idx="306">
                  <c:v>1.4441051914499816E-2</c:v>
                </c:pt>
                <c:pt idx="307">
                  <c:v>1.446050507145542E-2</c:v>
                </c:pt>
                <c:pt idx="308">
                  <c:v>1.4528568331746226E-2</c:v>
                </c:pt>
                <c:pt idx="309">
                  <c:v>1.4538240283573546E-2</c:v>
                </c:pt>
                <c:pt idx="310">
                  <c:v>1.4557649717497104E-2</c:v>
                </c:pt>
                <c:pt idx="311">
                  <c:v>1.4577047397572294E-2</c:v>
                </c:pt>
                <c:pt idx="312">
                  <c:v>1.4596432320628851E-2</c:v>
                </c:pt>
                <c:pt idx="313">
                  <c:v>1.4664143910485618E-2</c:v>
                </c:pt>
                <c:pt idx="314">
                  <c:v>1.4673824377949661E-2</c:v>
                </c:pt>
                <c:pt idx="315">
                  <c:v>1.4693130467040376E-2</c:v>
                </c:pt>
                <c:pt idx="316">
                  <c:v>1.4712417779297408E-2</c:v>
                </c:pt>
                <c:pt idx="317">
                  <c:v>1.4731685311287209E-2</c:v>
                </c:pt>
                <c:pt idx="318">
                  <c:v>1.47988898504916E-2</c:v>
                </c:pt>
                <c:pt idx="319">
                  <c:v>1.4808537693746805E-2</c:v>
                </c:pt>
                <c:pt idx="320">
                  <c:v>1.4827692161848096E-2</c:v>
                </c:pt>
                <c:pt idx="321">
                  <c:v>1.484682235451198E-2</c:v>
                </c:pt>
                <c:pt idx="322">
                  <c:v>1.4875391401141082E-2</c:v>
                </c:pt>
                <c:pt idx="323">
                  <c:v>1.4932507221371459E-2</c:v>
                </c:pt>
                <c:pt idx="324">
                  <c:v>1.4951494962963663E-2</c:v>
                </c:pt>
                <c:pt idx="325">
                  <c:v>1.4970456873182885E-2</c:v>
                </c:pt>
                <c:pt idx="326">
                  <c:v>1.4989392712739094E-2</c:v>
                </c:pt>
                <c:pt idx="327">
                  <c:v>1.5008302242333346E-2</c:v>
                </c:pt>
                <c:pt idx="328">
                  <c:v>1.5064870578248525E-2</c:v>
                </c:pt>
                <c:pt idx="329">
                  <c:v>1.5083672474857255E-2</c:v>
                </c:pt>
                <c:pt idx="330">
                  <c:v>1.5102446864895326E-2</c:v>
                </c:pt>
                <c:pt idx="331">
                  <c:v>1.5121193509017928E-2</c:v>
                </c:pt>
                <c:pt idx="332">
                  <c:v>1.5176629901381038E-2</c:v>
                </c:pt>
                <c:pt idx="333">
                  <c:v>1.5205041458923686E-2</c:v>
                </c:pt>
                <c:pt idx="334">
                  <c:v>1.5214502163269123E-2</c:v>
                </c:pt>
                <c:pt idx="335">
                  <c:v>1.5233077305216213E-2</c:v>
                </c:pt>
                <c:pt idx="336">
                  <c:v>1.5251623025616423E-2</c:v>
                </c:pt>
                <c:pt idx="337">
                  <c:v>1.5270139085064386E-2</c:v>
                </c:pt>
                <c:pt idx="338">
                  <c:v>1.5325506903518636E-2</c:v>
                </c:pt>
                <c:pt idx="339">
                  <c:v>1.5343901924946718E-2</c:v>
                </c:pt>
                <c:pt idx="340">
                  <c:v>1.5362266088280369E-2</c:v>
                </c:pt>
                <c:pt idx="341">
                  <c:v>1.5380599154070133E-2</c:v>
                </c:pt>
                <c:pt idx="342">
                  <c:v>1.5398900882858094E-2</c:v>
                </c:pt>
                <c:pt idx="343">
                  <c:v>1.5426920077291888E-2</c:v>
                </c:pt>
                <c:pt idx="344">
                  <c:v>1.547178963859757E-2</c:v>
                </c:pt>
                <c:pt idx="345">
                  <c:v>1.5481087077468656E-2</c:v>
                </c:pt>
                <c:pt idx="346">
                  <c:v>1.5499216031678656E-2</c:v>
                </c:pt>
                <c:pt idx="347">
                  <c:v>1.5517312046013674E-2</c:v>
                </c:pt>
                <c:pt idx="348">
                  <c:v>1.5580141949935776E-2</c:v>
                </c:pt>
                <c:pt idx="349">
                  <c:v>1.5589361888199864E-2</c:v>
                </c:pt>
                <c:pt idx="350">
                  <c:v>1.5607289590795584E-2</c:v>
                </c:pt>
                <c:pt idx="351">
                  <c:v>1.5625182908522477E-2</c:v>
                </c:pt>
                <c:pt idx="352">
                  <c:v>1.5643041600523537E-2</c:v>
                </c:pt>
                <c:pt idx="353">
                  <c:v>1.5705003642545037E-2</c:v>
                </c:pt>
                <c:pt idx="354">
                  <c:v>1.5714125293921487E-2</c:v>
                </c:pt>
                <c:pt idx="355">
                  <c:v>1.5731807244222414E-2</c:v>
                </c:pt>
                <c:pt idx="356">
                  <c:v>1.5749453123522463E-2</c:v>
                </c:pt>
                <c:pt idx="357">
                  <c:v>1.5767062690919851E-2</c:v>
                </c:pt>
                <c:pt idx="358">
                  <c:v>1.5828118560931411E-2</c:v>
                </c:pt>
                <c:pt idx="359">
                  <c:v>1.5837133023220044E-2</c:v>
                </c:pt>
                <c:pt idx="360">
                  <c:v>1.5854557417352106E-2</c:v>
                </c:pt>
                <c:pt idx="361">
                  <c:v>1.5871944054037353E-2</c:v>
                </c:pt>
                <c:pt idx="362">
                  <c:v>1.5889292692329672E-2</c:v>
                </c:pt>
                <c:pt idx="363">
                  <c:v>1.5957686193811705E-2</c:v>
                </c:pt>
                <c:pt idx="364">
                  <c:v>1.5966576990105241E-2</c:v>
                </c:pt>
                <c:pt idx="365">
                  <c:v>1.598371021720291E-2</c:v>
                </c:pt>
                <c:pt idx="366">
                  <c:v>1.6000803961725849E-2</c:v>
                </c:pt>
                <c:pt idx="367">
                  <c:v>1.6017857983988588E-2</c:v>
                </c:pt>
                <c:pt idx="368">
                  <c:v>1.6068779320280308E-2</c:v>
                </c:pt>
                <c:pt idx="369">
                  <c:v>1.6085672056538009E-2</c:v>
                </c:pt>
                <c:pt idx="370">
                  <c:v>1.6102523872024887E-2</c:v>
                </c:pt>
                <c:pt idx="371">
                  <c:v>1.6119334527022525E-2</c:v>
                </c:pt>
                <c:pt idx="372">
                  <c:v>1.6136103781807153E-2</c:v>
                </c:pt>
                <c:pt idx="373">
                  <c:v>1.6186160747554943E-2</c:v>
                </c:pt>
                <c:pt idx="374">
                  <c:v>1.6202762004135441E-2</c:v>
                </c:pt>
                <c:pt idx="375">
                  <c:v>1.6219320661801272E-2</c:v>
                </c:pt>
                <c:pt idx="376">
                  <c:v>1.6235836480797058E-2</c:v>
                </c:pt>
                <c:pt idx="377">
                  <c:v>1.6252309221361179E-2</c:v>
                </c:pt>
                <c:pt idx="378">
                  <c:v>1.6301466574782816E-2</c:v>
                </c:pt>
                <c:pt idx="379">
                  <c:v>1.6317764603913709E-2</c:v>
                </c:pt>
                <c:pt idx="380">
                  <c:v>1.6334018355734049E-2</c:v>
                </c:pt>
                <c:pt idx="381">
                  <c:v>1.6350227590454163E-2</c:v>
                </c:pt>
                <c:pt idx="382">
                  <c:v>1.6366392068278592E-2</c:v>
                </c:pt>
                <c:pt idx="383">
                  <c:v>1.6446534963394661E-2</c:v>
                </c:pt>
                <c:pt idx="384">
                  <c:v>1.6462426503558489E-2</c:v>
                </c:pt>
                <c:pt idx="385">
                  <c:v>1.6478272415187241E-2</c:v>
                </c:pt>
                <c:pt idx="386">
                  <c:v>1.6533701249166369E-2</c:v>
                </c:pt>
                <c:pt idx="387">
                  <c:v>1.6549342758310371E-2</c:v>
                </c:pt>
                <c:pt idx="388">
                  <c:v>1.6564939590003411E-2</c:v>
                </c:pt>
                <c:pt idx="389">
                  <c:v>1.65804919337008E-2</c:v>
                </c:pt>
                <c:pt idx="390">
                  <c:v>1.6634263406248392E-2</c:v>
                </c:pt>
                <c:pt idx="391">
                  <c:v>1.6642260217898386E-2</c:v>
                </c:pt>
                <c:pt idx="392">
                  <c:v>1.6657592963720734E-2</c:v>
                </c:pt>
                <c:pt idx="393">
                  <c:v>1.6672882358449437E-2</c:v>
                </c:pt>
                <c:pt idx="394">
                  <c:v>1.6688128591600248E-2</c:v>
                </c:pt>
                <c:pt idx="395">
                  <c:v>1.6740854304821882E-2</c:v>
                </c:pt>
                <c:pt idx="396">
                  <c:v>1.6748685698989137E-2</c:v>
                </c:pt>
                <c:pt idx="397">
                  <c:v>1.6763718967250592E-2</c:v>
                </c:pt>
                <c:pt idx="398">
                  <c:v>1.6778710211193478E-2</c:v>
                </c:pt>
                <c:pt idx="399">
                  <c:v>1.6793659620390866E-2</c:v>
                </c:pt>
                <c:pt idx="400">
                  <c:v>1.6845375608474118E-2</c:v>
                </c:pt>
                <c:pt idx="401">
                  <c:v>1.685304270145601E-2</c:v>
                </c:pt>
                <c:pt idx="402">
                  <c:v>1.6867785780796035E-2</c:v>
                </c:pt>
                <c:pt idx="403">
                  <c:v>1.6882488162995559E-2</c:v>
                </c:pt>
                <c:pt idx="404">
                  <c:v>1.6897150037683637E-2</c:v>
                </c:pt>
                <c:pt idx="405">
                  <c:v>1.6947891987349216E-2</c:v>
                </c:pt>
                <c:pt idx="406">
                  <c:v>1.6955396254177208E-2</c:v>
                </c:pt>
                <c:pt idx="407">
                  <c:v>1.6969858436018597E-2</c:v>
                </c:pt>
                <c:pt idx="408">
                  <c:v>1.6984281248287571E-2</c:v>
                </c:pt>
                <c:pt idx="409">
                  <c:v>1.6998664880667806E-2</c:v>
                </c:pt>
                <c:pt idx="410">
                  <c:v>1.7048468130862936E-2</c:v>
                </c:pt>
                <c:pt idx="411">
                  <c:v>1.7055811405241129E-2</c:v>
                </c:pt>
                <c:pt idx="412">
                  <c:v>1.7070001983699127E-2</c:v>
                </c:pt>
                <c:pt idx="413">
                  <c:v>1.7084154520529811E-2</c:v>
                </c:pt>
                <c:pt idx="414">
                  <c:v>1.709826920547014E-2</c:v>
                </c:pt>
                <c:pt idx="415">
                  <c:v>1.714716874707034E-2</c:v>
                </c:pt>
                <c:pt idx="416">
                  <c:v>1.7154353221312806E-2</c:v>
                </c:pt>
                <c:pt idx="417">
                  <c:v>1.7168281493105977E-2</c:v>
                </c:pt>
                <c:pt idx="418">
                  <c:v>1.7182173051581873E-2</c:v>
                </c:pt>
                <c:pt idx="419">
                  <c:v>1.7196028086528491E-2</c:v>
                </c:pt>
                <c:pt idx="420">
                  <c:v>1.7244058562053067E-2</c:v>
                </c:pt>
                <c:pt idx="421">
                  <c:v>1.7251086787024E-2</c:v>
                </c:pt>
                <c:pt idx="422">
                  <c:v>1.7264762051388279E-2</c:v>
                </c:pt>
                <c:pt idx="423">
                  <c:v>1.7278401931098607E-2</c:v>
                </c:pt>
                <c:pt idx="424">
                  <c:v>1.7292006615992232E-2</c:v>
                </c:pt>
                <c:pt idx="425">
                  <c:v>1.7345786690833774E-2</c:v>
                </c:pt>
                <c:pt idx="426">
                  <c:v>1.7365792812948661E-2</c:v>
                </c:pt>
                <c:pt idx="427">
                  <c:v>1.7379187176367199E-2</c:v>
                </c:pt>
                <c:pt idx="428">
                  <c:v>1.7405611055851655E-2</c:v>
                </c:pt>
                <c:pt idx="429">
                  <c:v>1.7412397681510251E-2</c:v>
                </c:pt>
                <c:pt idx="430">
                  <c:v>1.7445657285209856E-2</c:v>
                </c:pt>
                <c:pt idx="431">
                  <c:v>1.7458852273052754E-2</c:v>
                </c:pt>
                <c:pt idx="432">
                  <c:v>1.7472014685525308E-2</c:v>
                </c:pt>
                <c:pt idx="433">
                  <c:v>1.7498044995356187E-2</c:v>
                </c:pt>
                <c:pt idx="434">
                  <c:v>1.7504684295453668E-2</c:v>
                </c:pt>
                <c:pt idx="435">
                  <c:v>1.7537344657111851E-2</c:v>
                </c:pt>
                <c:pt idx="436">
                  <c:v>1.7550315541317987E-2</c:v>
                </c:pt>
                <c:pt idx="437">
                  <c:v>1.756325515819802E-2</c:v>
                </c:pt>
                <c:pt idx="438">
                  <c:v>1.7588911692775669E-2</c:v>
                </c:pt>
                <c:pt idx="439">
                  <c:v>1.7595407483576891E-2</c:v>
                </c:pt>
                <c:pt idx="440">
                  <c:v>1.7627490774042291E-2</c:v>
                </c:pt>
                <c:pt idx="441">
                  <c:v>1.76402467118543E-2</c:v>
                </c:pt>
                <c:pt idx="442">
                  <c:v>1.7652972690693665E-2</c:v>
                </c:pt>
                <c:pt idx="443">
                  <c:v>1.7678274561070101E-2</c:v>
                </c:pt>
                <c:pt idx="444">
                  <c:v>1.7684631001932474E-2</c:v>
                </c:pt>
                <c:pt idx="445">
                  <c:v>1.7716159743152073E-2</c:v>
                </c:pt>
                <c:pt idx="446">
                  <c:v>1.7728709893950194E-2</c:v>
                </c:pt>
                <c:pt idx="447">
                  <c:v>1.7741231394429523E-2</c:v>
                </c:pt>
                <c:pt idx="448">
                  <c:v>1.7747481219655196E-2</c:v>
                </c:pt>
                <c:pt idx="449">
                  <c:v>1.7753716592776209E-2</c:v>
                </c:pt>
                <c:pt idx="450">
                  <c:v>1.7797208785895816E-2</c:v>
                </c:pt>
                <c:pt idx="451">
                  <c:v>1.7809571174075906E-2</c:v>
                </c:pt>
                <c:pt idx="452">
                  <c:v>1.7821906136944805E-2</c:v>
                </c:pt>
                <c:pt idx="453">
                  <c:v>1.7834213862534757E-2</c:v>
                </c:pt>
                <c:pt idx="454">
                  <c:v>1.785883412786517E-2</c:v>
                </c:pt>
                <c:pt idx="455">
                  <c:v>1.7883176152920014E-2</c:v>
                </c:pt>
                <c:pt idx="456">
                  <c:v>1.7895350512778241E-2</c:v>
                </c:pt>
                <c:pt idx="457">
                  <c:v>1.7907498763661701E-2</c:v>
                </c:pt>
                <c:pt idx="458">
                  <c:v>1.7919621093642046E-2</c:v>
                </c:pt>
                <c:pt idx="459">
                  <c:v>1.7979850512849296E-2</c:v>
                </c:pt>
                <c:pt idx="460">
                  <c:v>1.7991821267200146E-2</c:v>
                </c:pt>
                <c:pt idx="461">
                  <c:v>1.8003767417295202E-2</c:v>
                </c:pt>
                <c:pt idx="462">
                  <c:v>1.8027804012474211E-2</c:v>
                </c:pt>
                <c:pt idx="463">
                  <c:v>1.8051309737487385E-2</c:v>
                </c:pt>
                <c:pt idx="464">
                  <c:v>1.8063135688126387E-2</c:v>
                </c:pt>
                <c:pt idx="465">
                  <c:v>1.8074938163275697E-2</c:v>
                </c:pt>
                <c:pt idx="466">
                  <c:v>1.8086717351080934E-2</c:v>
                </c:pt>
                <c:pt idx="467">
                  <c:v>1.8116486703469551E-2</c:v>
                </c:pt>
                <c:pt idx="468">
                  <c:v>1.8151250806564514E-2</c:v>
                </c:pt>
                <c:pt idx="469">
                  <c:v>1.8162887380425638E-2</c:v>
                </c:pt>
                <c:pt idx="470">
                  <c:v>1.8186424318706495E-2</c:v>
                </c:pt>
                <c:pt idx="471">
                  <c:v>1.8192051212829189E-2</c:v>
                </c:pt>
                <c:pt idx="472">
                  <c:v>1.8220745257732009E-2</c:v>
                </c:pt>
                <c:pt idx="473">
                  <c:v>1.8232253145064603E-2</c:v>
                </c:pt>
                <c:pt idx="474">
                  <c:v>1.824374023980075E-2</c:v>
                </c:pt>
                <c:pt idx="475">
                  <c:v>1.8267037150076691E-2</c:v>
                </c:pt>
                <c:pt idx="476">
                  <c:v>1.8272563411891159E-2</c:v>
                </c:pt>
                <c:pt idx="477">
                  <c:v>1.8300870376761064E-2</c:v>
                </c:pt>
                <c:pt idx="478">
                  <c:v>1.8312236647322552E-2</c:v>
                </c:pt>
                <c:pt idx="479">
                  <c:v>1.8323583435801559E-2</c:v>
                </c:pt>
                <c:pt idx="480">
                  <c:v>1.8346653959323219E-2</c:v>
                </c:pt>
                <c:pt idx="481">
                  <c:v>1.8352086491066063E-2</c:v>
                </c:pt>
                <c:pt idx="482">
                  <c:v>1.8380031700364622E-2</c:v>
                </c:pt>
                <c:pt idx="483">
                  <c:v>1.839126552846098E-2</c:v>
                </c:pt>
                <c:pt idx="484">
                  <c:v>1.8402481185223574E-2</c:v>
                </c:pt>
                <c:pt idx="485">
                  <c:v>1.8425338279219949E-2</c:v>
                </c:pt>
                <c:pt idx="486">
                  <c:v>1.8430684325780194E-2</c:v>
                </c:pt>
                <c:pt idx="487">
                  <c:v>1.8469404015187263E-2</c:v>
                </c:pt>
                <c:pt idx="488">
                  <c:v>1.8474697466367349E-2</c:v>
                </c:pt>
                <c:pt idx="489">
                  <c:v>1.8485780168450379E-2</c:v>
                </c:pt>
                <c:pt idx="490">
                  <c:v>1.8508420802913643E-2</c:v>
                </c:pt>
                <c:pt idx="491">
                  <c:v>1.8529947752474255E-2</c:v>
                </c:pt>
                <c:pt idx="492">
                  <c:v>1.8540949784069487E-2</c:v>
                </c:pt>
                <c:pt idx="493">
                  <c:v>1.8551936246582509E-2</c:v>
                </c:pt>
                <c:pt idx="494">
                  <c:v>1.8562907328362209E-2</c:v>
                </c:pt>
                <c:pt idx="495">
                  <c:v>1.8585359820514687E-2</c:v>
                </c:pt>
                <c:pt idx="496">
                  <c:v>1.8606641615284827E-2</c:v>
                </c:pt>
                <c:pt idx="497">
                  <c:v>1.8617538618789096E-2</c:v>
                </c:pt>
                <c:pt idx="498">
                  <c:v>1.8628421371747333E-2</c:v>
                </c:pt>
                <c:pt idx="499">
                  <c:v>1.8639290062539882E-2</c:v>
                </c:pt>
                <c:pt idx="500">
                  <c:v>1.8661565287532988E-2</c:v>
                </c:pt>
                <c:pt idx="501">
                  <c:v>1.8682627971800023E-2</c:v>
                </c:pt>
                <c:pt idx="502">
                  <c:v>1.8693429177613661E-2</c:v>
                </c:pt>
                <c:pt idx="503">
                  <c:v>1.8704217451632248E-2</c:v>
                </c:pt>
                <c:pt idx="504">
                  <c:v>1.8714992982266244E-2</c:v>
                </c:pt>
                <c:pt idx="505">
                  <c:v>1.8748432717153814E-2</c:v>
                </c:pt>
                <c:pt idx="506">
                  <c:v>1.8763629655444924E-2</c:v>
                </c:pt>
                <c:pt idx="507">
                  <c:v>1.8768686047886375E-2</c:v>
                </c:pt>
                <c:pt idx="508">
                  <c:v>1.8779388855004381E-2</c:v>
                </c:pt>
                <c:pt idx="509">
                  <c:v>1.8790079860474321E-2</c:v>
                </c:pt>
                <c:pt idx="510">
                  <c:v>1.8795118870127237E-2</c:v>
                </c:pt>
                <c:pt idx="511">
                  <c:v>1.8838346595011435E-2</c:v>
                </c:pt>
                <c:pt idx="512">
                  <c:v>1.8848973233109637E-2</c:v>
                </c:pt>
                <c:pt idx="513">
                  <c:v>1.8859588068038901E-2</c:v>
                </c:pt>
                <c:pt idx="514">
                  <c:v>1.8881390234164512E-2</c:v>
                </c:pt>
                <c:pt idx="515">
                  <c:v>1.888637823571826E-2</c:v>
                </c:pt>
                <c:pt idx="516">
                  <c:v>1.8912485188563075E-2</c:v>
                </c:pt>
                <c:pt idx="517">
                  <c:v>1.8923029200529469E-2</c:v>
                </c:pt>
                <c:pt idx="518">
                  <c:v>1.8996506748328111E-2</c:v>
                </c:pt>
                <c:pt idx="519">
                  <c:v>1.9069405812637129E-2</c:v>
                </c:pt>
                <c:pt idx="520">
                  <c:v>1.914172633008978E-2</c:v>
                </c:pt>
                <c:pt idx="521">
                  <c:v>1.9213468237821024E-2</c:v>
                </c:pt>
                <c:pt idx="522">
                  <c:v>1.9284631473466624E-2</c:v>
                </c:pt>
                <c:pt idx="523">
                  <c:v>1.9355215975164045E-2</c:v>
                </c:pt>
                <c:pt idx="524">
                  <c:v>1.9419906912459491E-2</c:v>
                </c:pt>
                <c:pt idx="525">
                  <c:v>1.9478806980380195E-2</c:v>
                </c:pt>
                <c:pt idx="526">
                  <c:v>1.9547767983414354E-2</c:v>
                </c:pt>
                <c:pt idx="527">
                  <c:v>1.9616150076871865E-2</c:v>
                </c:pt>
                <c:pt idx="528">
                  <c:v>1.9683953202270003E-2</c:v>
                </c:pt>
                <c:pt idx="529">
                  <c:v>1.9756310354598045E-2</c:v>
                </c:pt>
                <c:pt idx="530">
                  <c:v>1.9822917592756385E-2</c:v>
                </c:pt>
                <c:pt idx="531">
                  <c:v>1.9888945666999065E-2</c:v>
                </c:pt>
                <c:pt idx="532">
                  <c:v>1.9954394520539362E-2</c:v>
                </c:pt>
                <c:pt idx="533">
                  <c:v>2.0014282296018652E-2</c:v>
                </c:pt>
                <c:pt idx="534">
                  <c:v>2.0083554340850285E-2</c:v>
                </c:pt>
                <c:pt idx="535">
                  <c:v>2.0142359165508879E-2</c:v>
                </c:pt>
                <c:pt idx="536">
                  <c:v>2.0205528500308496E-2</c:v>
                </c:pt>
                <c:pt idx="537">
                  <c:v>2.0272948524956844E-2</c:v>
                </c:pt>
                <c:pt idx="538">
                  <c:v>2.0334920889593898E-2</c:v>
                </c:pt>
                <c:pt idx="539">
                  <c:v>2.039631364993964E-2</c:v>
                </c:pt>
                <c:pt idx="540">
                  <c:v>2.0457126753185288E-2</c:v>
                </c:pt>
                <c:pt idx="541">
                  <c:v>2.0525917634378804E-2</c:v>
                </c:pt>
                <c:pt idx="542">
                  <c:v>2.058085656622978E-2</c:v>
                </c:pt>
                <c:pt idx="543">
                  <c:v>2.0639901152334571E-2</c:v>
                </c:pt>
                <c:pt idx="544">
                  <c:v>2.0698389762653271E-2</c:v>
                </c:pt>
                <c:pt idx="545">
                  <c:v>2.0756333487490435E-2</c:v>
                </c:pt>
                <c:pt idx="546">
                  <c:v>2.0813743418861098E-2</c:v>
                </c:pt>
                <c:pt idx="547">
                  <c:v>2.0870630650461672E-2</c:v>
                </c:pt>
                <c:pt idx="548">
                  <c:v>2.0927006277639937E-2</c:v>
                </c:pt>
                <c:pt idx="549">
                  <c:v>2.0982881397368189E-2</c:v>
                </c:pt>
                <c:pt idx="550">
                  <c:v>2.1051426350582509E-2</c:v>
                </c:pt>
                <c:pt idx="551">
                  <c:v>2.1106256705452454E-2</c:v>
                </c:pt>
                <c:pt idx="552">
                  <c:v>2.1160622644447246E-2</c:v>
                </c:pt>
                <c:pt idx="553">
                  <c:v>2.1214535090745876E-2</c:v>
                </c:pt>
                <c:pt idx="554">
                  <c:v>2.1268004969018324E-2</c:v>
                </c:pt>
                <c:pt idx="555">
                  <c:v>2.131677822030029E-2</c:v>
                </c:pt>
                <c:pt idx="556">
                  <c:v>2.1369417333026101E-2</c:v>
                </c:pt>
                <c:pt idx="557">
                  <c:v>2.1421646037114609E-2</c:v>
                </c:pt>
                <c:pt idx="558">
                  <c:v>2.1473475322314379E-2</c:v>
                </c:pt>
                <c:pt idx="559">
                  <c:v>2.1529098304841853E-2</c:v>
                </c:pt>
                <c:pt idx="560">
                  <c:v>2.1580142273566073E-2</c:v>
                </c:pt>
                <c:pt idx="561">
                  <c:v>2.1630820186746363E-2</c:v>
                </c:pt>
                <c:pt idx="562">
                  <c:v>2.1681142980156047E-2</c:v>
                </c:pt>
                <c:pt idx="563">
                  <c:v>2.1731121590862542E-2</c:v>
                </c:pt>
                <c:pt idx="564">
                  <c:v>2.1776678833475598E-2</c:v>
                </c:pt>
                <c:pt idx="565">
                  <c:v>2.1826020012340908E-2</c:v>
                </c:pt>
                <c:pt idx="566">
                  <c:v>2.1875049738095009E-2</c:v>
                </c:pt>
                <c:pt idx="567">
                  <c:v>2.1923778969287204E-2</c:v>
                </c:pt>
                <c:pt idx="568">
                  <c:v>2.1976230905172089E-2</c:v>
                </c:pt>
                <c:pt idx="569">
                  <c:v>2.2024356227949508E-2</c:v>
                </c:pt>
                <c:pt idx="570">
                  <c:v>2.207218889678746E-2</c:v>
                </c:pt>
                <c:pt idx="571">
                  <c:v>2.2119728890693191E-2</c:v>
                </c:pt>
                <c:pt idx="572">
                  <c:v>2.2166976188802132E-2</c:v>
                </c:pt>
                <c:pt idx="573">
                  <c:v>2.2213930770377886E-2</c:v>
                </c:pt>
                <c:pt idx="574">
                  <c:v>2.2260592614812235E-2</c:v>
                </c:pt>
                <c:pt idx="575">
                  <c:v>2.2306961701624696E-2</c:v>
                </c:pt>
                <c:pt idx="576">
                  <c:v>2.2349166559627414E-2</c:v>
                </c:pt>
                <c:pt idx="577">
                  <c:v>2.2387256806439722E-2</c:v>
                </c:pt>
                <c:pt idx="578">
                  <c:v>2.2432801909927021E-2</c:v>
                </c:pt>
                <c:pt idx="579">
                  <c:v>2.2478054216317898E-2</c:v>
                </c:pt>
                <c:pt idx="580">
                  <c:v>2.2523013706072587E-2</c:v>
                </c:pt>
                <c:pt idx="581">
                  <c:v>2.2571464219805631E-2</c:v>
                </c:pt>
                <c:pt idx="582">
                  <c:v>2.2615819827424388E-2</c:v>
                </c:pt>
                <c:pt idx="583">
                  <c:v>2.2659882546444042E-2</c:v>
                </c:pt>
                <c:pt idx="584">
                  <c:v>2.2703652357732765E-2</c:v>
                </c:pt>
                <c:pt idx="585">
                  <c:v>2.2743418230262054E-2</c:v>
                </c:pt>
                <c:pt idx="586">
                  <c:v>2.2786620416940195E-2</c:v>
                </c:pt>
                <c:pt idx="587">
                  <c:v>2.2829529653738932E-2</c:v>
                </c:pt>
                <c:pt idx="588">
                  <c:v>2.287214592212956E-2</c:v>
                </c:pt>
                <c:pt idx="589">
                  <c:v>2.2914469203707856E-2</c:v>
                </c:pt>
                <c:pt idx="590">
                  <c:v>2.2960119107728296E-2</c:v>
                </c:pt>
                <c:pt idx="591">
                  <c:v>2.3001838039871145E-2</c:v>
                </c:pt>
                <c:pt idx="592">
                  <c:v>2.3043263915797373E-2</c:v>
                </c:pt>
                <c:pt idx="593">
                  <c:v>2.3090248905868097E-2</c:v>
                </c:pt>
                <c:pt idx="594">
                  <c:v>2.3127503070491075E-2</c:v>
                </c:pt>
                <c:pt idx="595">
                  <c:v>2.3168025922791411E-2</c:v>
                </c:pt>
                <c:pt idx="596">
                  <c:v>2.3208255264746413E-2</c:v>
                </c:pt>
                <c:pt idx="597">
                  <c:v>2.3248190894274566E-2</c:v>
                </c:pt>
                <c:pt idx="598">
                  <c:v>2.3287832609406749E-2</c:v>
                </c:pt>
                <c:pt idx="599">
                  <c:v>2.3327180208286676E-2</c:v>
                </c:pt>
                <c:pt idx="600">
                  <c:v>2.3366233489171346E-2</c:v>
                </c:pt>
                <c:pt idx="601">
                  <c:v>2.340499225043105E-2</c:v>
                </c:pt>
                <c:pt idx="602">
                  <c:v>2.3450244917555308E-2</c:v>
                </c:pt>
                <c:pt idx="603">
                  <c:v>2.3498490972352903E-2</c:v>
                </c:pt>
                <c:pt idx="604">
                  <c:v>2.3536271187256246E-2</c:v>
                </c:pt>
                <c:pt idx="605">
                  <c:v>2.3573755922768048E-2</c:v>
                </c:pt>
                <c:pt idx="606">
                  <c:v>2.3610944982321452E-2</c:v>
                </c:pt>
                <c:pt idx="607">
                  <c:v>2.3637949447016145E-2</c:v>
                </c:pt>
                <c:pt idx="608">
                  <c:v>2.3674603195629789E-2</c:v>
                </c:pt>
                <c:pt idx="609">
                  <c:v>2.3710960760823283E-2</c:v>
                </c:pt>
                <c:pt idx="610">
                  <c:v>2.3747021943831284E-2</c:v>
                </c:pt>
                <c:pt idx="611">
                  <c:v>2.3792448269178264E-2</c:v>
                </c:pt>
                <c:pt idx="612">
                  <c:v>2.3827859151731696E-2</c:v>
                </c:pt>
                <c:pt idx="613">
                  <c:v>2.3862972985693367E-2</c:v>
                </c:pt>
                <c:pt idx="614">
                  <c:v>2.3897789575451973E-2</c:v>
                </c:pt>
                <c:pt idx="615">
                  <c:v>2.3922875177606415E-2</c:v>
                </c:pt>
                <c:pt idx="616">
                  <c:v>2.3957153900063182E-2</c:v>
                </c:pt>
                <c:pt idx="617">
                  <c:v>2.3991134852292893E-2</c:v>
                </c:pt>
                <c:pt idx="618">
                  <c:v>2.4024817836478852E-2</c:v>
                </c:pt>
                <c:pt idx="619">
                  <c:v>2.4058202655636077E-2</c:v>
                </c:pt>
                <c:pt idx="620">
                  <c:v>2.4100436110505767E-2</c:v>
                </c:pt>
                <c:pt idx="621">
                  <c:v>2.4133166818179532E-2</c:v>
                </c:pt>
                <c:pt idx="622">
                  <c:v>2.4165599132250574E-2</c:v>
                </c:pt>
                <c:pt idx="623">
                  <c:v>2.4197733038086117E-2</c:v>
                </c:pt>
                <c:pt idx="624">
                  <c:v>2.422956852118846E-2</c:v>
                </c:pt>
                <c:pt idx="625">
                  <c:v>2.4261105567193682E-2</c:v>
                </c:pt>
                <c:pt idx="626">
                  <c:v>2.4292344161872925E-2</c:v>
                </c:pt>
                <c:pt idx="627">
                  <c:v>2.4323284291131543E-2</c:v>
                </c:pt>
                <c:pt idx="628">
                  <c:v>2.4345240393908986E-2</c:v>
                </c:pt>
                <c:pt idx="629">
                  <c:v>2.4372762149528781E-2</c:v>
                </c:pt>
                <c:pt idx="630">
                  <c:v>2.4402884091040217E-2</c:v>
                </c:pt>
                <c:pt idx="631">
                  <c:v>2.443270758551316E-2</c:v>
                </c:pt>
                <c:pt idx="632">
                  <c:v>2.4462232619781164E-2</c:v>
                </c:pt>
                <c:pt idx="633">
                  <c:v>2.4494261112048204E-2</c:v>
                </c:pt>
                <c:pt idx="634">
                  <c:v>2.4534282612084634E-2</c:v>
                </c:pt>
                <c:pt idx="635">
                  <c:v>2.4551779958287275E-2</c:v>
                </c:pt>
                <c:pt idx="636">
                  <c:v>2.4580091592445327E-2</c:v>
                </c:pt>
                <c:pt idx="637">
                  <c:v>2.460538043639255E-2</c:v>
                </c:pt>
                <c:pt idx="638">
                  <c:v>2.4633114440282863E-2</c:v>
                </c:pt>
                <c:pt idx="639">
                  <c:v>2.4660549895481724E-2</c:v>
                </c:pt>
                <c:pt idx="640">
                  <c:v>2.4687686789875388E-2</c:v>
                </c:pt>
                <c:pt idx="641">
                  <c:v>2.4714525111481023E-2</c:v>
                </c:pt>
                <c:pt idx="642">
                  <c:v>2.4743691568406202E-2</c:v>
                </c:pt>
                <c:pt idx="643">
                  <c:v>2.4769913146582102E-2</c:v>
                </c:pt>
                <c:pt idx="644">
                  <c:v>2.4795836097703024E-2</c:v>
                </c:pt>
                <c:pt idx="645">
                  <c:v>2.4830222109887192E-2</c:v>
                </c:pt>
                <c:pt idx="646">
                  <c:v>2.4847837348039688E-2</c:v>
                </c:pt>
                <c:pt idx="647">
                  <c:v>2.4872859523582296E-2</c:v>
                </c:pt>
                <c:pt idx="648">
                  <c:v>2.4897611077920202E-2</c:v>
                </c:pt>
                <c:pt idx="649">
                  <c:v>2.4922105083325086E-2</c:v>
                </c:pt>
                <c:pt idx="650">
                  <c:v>2.494635461280207E-2</c:v>
                </c:pt>
                <c:pt idx="651">
                  <c:v>2.497037274007188E-2</c:v>
                </c:pt>
                <c:pt idx="652">
                  <c:v>2.4994172539556599E-2</c:v>
                </c:pt>
                <c:pt idx="653">
                  <c:v>2.5017767086365432E-2</c:v>
                </c:pt>
                <c:pt idx="654">
                  <c:v>2.5041169456280887E-2</c:v>
                </c:pt>
                <c:pt idx="655">
                  <c:v>2.5071751109784667E-2</c:v>
                </c:pt>
                <c:pt idx="656">
                  <c:v>2.5094796926932995E-2</c:v>
                </c:pt>
                <c:pt idx="657">
                  <c:v>2.5117692923444172E-2</c:v>
                </c:pt>
                <c:pt idx="658">
                  <c:v>2.514045196820722E-2</c:v>
                </c:pt>
                <c:pt idx="659">
                  <c:v>2.5163086930724905E-2</c:v>
                </c:pt>
                <c:pt idx="660">
                  <c:v>2.5193548467045145E-2</c:v>
                </c:pt>
                <c:pt idx="661">
                  <c:v>2.5215921213065061E-2</c:v>
                </c:pt>
                <c:pt idx="662">
                  <c:v>2.5238214546051047E-2</c:v>
                </c:pt>
                <c:pt idx="663">
                  <c:v>2.5262890455402337E-2</c:v>
                </c:pt>
                <c:pt idx="664">
                  <c:v>2.5285066849558942E-2</c:v>
                </c:pt>
                <c:pt idx="665">
                  <c:v>2.5307203308909482E-2</c:v>
                </c:pt>
                <c:pt idx="666">
                  <c:v>2.5329312776477167E-2</c:v>
                </c:pt>
                <c:pt idx="667">
                  <c:v>2.5348945424624892E-2</c:v>
                </c:pt>
                <c:pt idx="668">
                  <c:v>2.5371035532949272E-2</c:v>
                </c:pt>
                <c:pt idx="669">
                  <c:v>2.5393137318102919E-2</c:v>
                </c:pt>
                <c:pt idx="670">
                  <c:v>2.5415263795207973E-2</c:v>
                </c:pt>
                <c:pt idx="671">
                  <c:v>2.5439907497031723E-2</c:v>
                </c:pt>
                <c:pt idx="672">
                  <c:v>2.5462116766144488E-2</c:v>
                </c:pt>
                <c:pt idx="673">
                  <c:v>2.5484367468366357E-2</c:v>
                </c:pt>
                <c:pt idx="674">
                  <c:v>2.5506659605068063E-2</c:v>
                </c:pt>
                <c:pt idx="675">
                  <c:v>2.5528993177623874E-2</c:v>
                </c:pt>
                <c:pt idx="676">
                  <c:v>2.5551368187410248E-2</c:v>
                </c:pt>
                <c:pt idx="677">
                  <c:v>2.5573784635804977E-2</c:v>
                </c:pt>
                <c:pt idx="678">
                  <c:v>2.5596242524189811E-2</c:v>
                </c:pt>
                <c:pt idx="679">
                  <c:v>2.5618741853949585E-2</c:v>
                </c:pt>
                <c:pt idx="680">
                  <c:v>2.5633721439999188E-2</c:v>
                </c:pt>
                <c:pt idx="681">
                  <c:v>2.5656290047700137E-2</c:v>
                </c:pt>
                <c:pt idx="682">
                  <c:v>2.5678900087818517E-2</c:v>
                </c:pt>
                <c:pt idx="683">
                  <c:v>2.5701551561724052E-2</c:v>
                </c:pt>
                <c:pt idx="684">
                  <c:v>2.5724244470790948E-2</c:v>
                </c:pt>
                <c:pt idx="685">
                  <c:v>2.5749521383772629E-2</c:v>
                </c:pt>
                <c:pt idx="686">
                  <c:v>2.5772301724829576E-2</c:v>
                </c:pt>
                <c:pt idx="687">
                  <c:v>2.5795123509594221E-2</c:v>
                </c:pt>
                <c:pt idx="688">
                  <c:v>2.5817986739458152E-2</c:v>
                </c:pt>
                <c:pt idx="689">
                  <c:v>2.5840891415815189E-2</c:v>
                </c:pt>
                <c:pt idx="690">
                  <c:v>2.5861272140784423E-2</c:v>
                </c:pt>
                <c:pt idx="691">
                  <c:v>2.5884255134637685E-2</c:v>
                </c:pt>
                <c:pt idx="692">
                  <c:v>2.5907279574726539E-2</c:v>
                </c:pt>
                <c:pt idx="693">
                  <c:v>2.593292461413536E-2</c:v>
                </c:pt>
                <c:pt idx="694">
                  <c:v>2.5956036543951139E-2</c:v>
                </c:pt>
                <c:pt idx="695">
                  <c:v>2.5979189928675477E-2</c:v>
                </c:pt>
                <c:pt idx="696">
                  <c:v>2.6002384769719115E-2</c:v>
                </c:pt>
                <c:pt idx="697">
                  <c:v>2.6025620843182794E-2</c:v>
                </c:pt>
                <c:pt idx="698">
                  <c:v>2.6046293124805175E-2</c:v>
                </c:pt>
                <c:pt idx="699">
                  <c:v>2.6069593876450657E-2</c:v>
                </c:pt>
                <c:pt idx="700">
                  <c:v>2.6092918393069587E-2</c:v>
                </c:pt>
                <c:pt idx="701">
                  <c:v>2.6116259390370464E-2</c:v>
                </c:pt>
                <c:pt idx="702">
                  <c:v>2.6139609583729535E-2</c:v>
                </c:pt>
                <c:pt idx="703">
                  <c:v>2.6162961688188564E-2</c:v>
                </c:pt>
                <c:pt idx="704">
                  <c:v>2.6186308418457968E-2</c:v>
                </c:pt>
                <c:pt idx="705">
                  <c:v>2.620964248891457E-2</c:v>
                </c:pt>
                <c:pt idx="706">
                  <c:v>2.6240749483935615E-2</c:v>
                </c:pt>
                <c:pt idx="707">
                  <c:v>2.6264024955472327E-2</c:v>
                </c:pt>
                <c:pt idx="708">
                  <c:v>2.628726407172649E-2</c:v>
                </c:pt>
                <c:pt idx="709">
                  <c:v>2.6310459662898345E-2</c:v>
                </c:pt>
                <c:pt idx="710">
                  <c:v>2.633360455885999E-2</c:v>
                </c:pt>
                <c:pt idx="711">
                  <c:v>2.6354119346323635E-2</c:v>
                </c:pt>
                <c:pt idx="712">
                  <c:v>2.6377147844450822E-2</c:v>
                </c:pt>
                <c:pt idx="713">
                  <c:v>2.6400104547532201E-2</c:v>
                </c:pt>
                <c:pt idx="714">
                  <c:v>2.6422982245521451E-2</c:v>
                </c:pt>
                <c:pt idx="715">
                  <c:v>2.6448317633291765E-2</c:v>
                </c:pt>
                <c:pt idx="716">
                  <c:v>2.6471007767163709E-2</c:v>
                </c:pt>
                <c:pt idx="717">
                  <c:v>2.6493597005909759E-2</c:v>
                </c:pt>
                <c:pt idx="718">
                  <c:v>2.6516078176856982E-2</c:v>
                </c:pt>
                <c:pt idx="719">
                  <c:v>2.65359332854227E-2</c:v>
                </c:pt>
                <c:pt idx="720">
                  <c:v>2.6558185524331784E-2</c:v>
                </c:pt>
                <c:pt idx="721">
                  <c:v>2.6580308279117126E-2</c:v>
                </c:pt>
                <c:pt idx="722">
                  <c:v>2.6602294337289507E-2</c:v>
                </c:pt>
                <c:pt idx="723">
                  <c:v>2.662413671023655E-2</c:v>
                </c:pt>
                <c:pt idx="724">
                  <c:v>2.6648298708291076E-2</c:v>
                </c:pt>
                <c:pt idx="725">
                  <c:v>2.6669838225773443E-2</c:v>
                </c:pt>
                <c:pt idx="726">
                  <c:v>2.6691230720689855E-2</c:v>
                </c:pt>
                <c:pt idx="727">
                  <c:v>2.6712476188342268E-2</c:v>
                </c:pt>
                <c:pt idx="728">
                  <c:v>2.6733574624064796E-2</c:v>
                </c:pt>
                <c:pt idx="729">
                  <c:v>2.6754526023223261E-2</c:v>
                </c:pt>
                <c:pt idx="730">
                  <c:v>2.6775330381215649E-2</c:v>
                </c:pt>
                <c:pt idx="731">
                  <c:v>2.6795987693473855E-2</c:v>
                </c:pt>
                <c:pt idx="732">
                  <c:v>2.6809311463519458E-2</c:v>
                </c:pt>
                <c:pt idx="733">
                  <c:v>2.6829701718661423E-2</c:v>
                </c:pt>
                <c:pt idx="734">
                  <c:v>2.6849944944362939E-2</c:v>
                </c:pt>
                <c:pt idx="735">
                  <c:v>2.6870041136251542E-2</c:v>
                </c:pt>
                <c:pt idx="736">
                  <c:v>2.6889990289984313E-2</c:v>
                </c:pt>
                <c:pt idx="737">
                  <c:v>2.6912143471994058E-2</c:v>
                </c:pt>
                <c:pt idx="738">
                  <c:v>2.6931789471950483E-2</c:v>
                </c:pt>
                <c:pt idx="739">
                  <c:v>2.6951288410874324E-2</c:v>
                </c:pt>
                <c:pt idx="740">
                  <c:v>2.6970640284529359E-2</c:v>
                </c:pt>
                <c:pt idx="741">
                  <c:v>2.6989845088710527E-2</c:v>
                </c:pt>
                <c:pt idx="742">
                  <c:v>2.7006597171961053E-2</c:v>
                </c:pt>
                <c:pt idx="743">
                  <c:v>2.7025516939695571E-2</c:v>
                </c:pt>
                <c:pt idx="744">
                  <c:v>2.7044289635681246E-2</c:v>
                </c:pt>
                <c:pt idx="745">
                  <c:v>2.7065193527731447E-2</c:v>
                </c:pt>
                <c:pt idx="746">
                  <c:v>2.7083662922596771E-2</c:v>
                </c:pt>
                <c:pt idx="747">
                  <c:v>2.7101985223433437E-2</c:v>
                </c:pt>
                <c:pt idx="748">
                  <c:v>2.7120160426259934E-2</c:v>
                </c:pt>
                <c:pt idx="749">
                  <c:v>2.7140751947589008E-2</c:v>
                </c:pt>
                <c:pt idx="750">
                  <c:v>2.7156379913324962E-2</c:v>
                </c:pt>
                <c:pt idx="751">
                  <c:v>2.7174096954806336E-2</c:v>
                </c:pt>
                <c:pt idx="752">
                  <c:v>2.7191659150619912E-2</c:v>
                </c:pt>
                <c:pt idx="753">
                  <c:v>2.7209062883933911E-2</c:v>
                </c:pt>
                <c:pt idx="754">
                  <c:v>2.7226304537830592E-2</c:v>
                </c:pt>
                <c:pt idx="755">
                  <c:v>2.7243380495308021E-2</c:v>
                </c:pt>
                <c:pt idx="756">
                  <c:v>2.7260287139283228E-2</c:v>
                </c:pt>
                <c:pt idx="757">
                  <c:v>2.7277020852594876E-2</c:v>
                </c:pt>
                <c:pt idx="758">
                  <c:v>2.7299988128551819E-2</c:v>
                </c:pt>
                <c:pt idx="759">
                  <c:v>2.7316324966935854E-2</c:v>
                </c:pt>
                <c:pt idx="760">
                  <c:v>2.7332477056983617E-2</c:v>
                </c:pt>
                <c:pt idx="761">
                  <c:v>2.7348440839278555E-2</c:v>
                </c:pt>
                <c:pt idx="762">
                  <c:v>2.7364212754344665E-2</c:v>
                </c:pt>
                <c:pt idx="763">
                  <c:v>2.7377723874366572E-2</c:v>
                </c:pt>
                <c:pt idx="764">
                  <c:v>2.7393116195491458E-2</c:v>
                </c:pt>
                <c:pt idx="765">
                  <c:v>2.7408306193565386E-2</c:v>
                </c:pt>
                <c:pt idx="766">
                  <c:v>2.7423290289768826E-2</c:v>
                </c:pt>
                <c:pt idx="767">
                  <c:v>2.7440069735730443E-2</c:v>
                </c:pt>
                <c:pt idx="768">
                  <c:v>2.7454615695443153E-2</c:v>
                </c:pt>
                <c:pt idx="769">
                  <c:v>2.7468944870181488E-2</c:v>
                </c:pt>
                <c:pt idx="770">
                  <c:v>2.7483053700109575E-2</c:v>
                </c:pt>
                <c:pt idx="771">
                  <c:v>2.749499698124205E-2</c:v>
                </c:pt>
                <c:pt idx="772">
                  <c:v>2.75086705088518E-2</c:v>
                </c:pt>
                <c:pt idx="773">
                  <c:v>2.7522113081848189E-2</c:v>
                </c:pt>
                <c:pt idx="774">
                  <c:v>2.7535321121169434E-2</c:v>
                </c:pt>
                <c:pt idx="775">
                  <c:v>2.7548291061635265E-2</c:v>
                </c:pt>
                <c:pt idx="776">
                  <c:v>2.756288134423162E-2</c:v>
                </c:pt>
                <c:pt idx="777">
                  <c:v>2.7575353900010108E-2</c:v>
                </c:pt>
                <c:pt idx="778">
                  <c:v>2.7587585758285259E-2</c:v>
                </c:pt>
                <c:pt idx="779">
                  <c:v>2.7599576914664279E-2</c:v>
                </c:pt>
                <c:pt idx="780">
                  <c:v>2.7611327364841586E-2</c:v>
                </c:pt>
                <c:pt idx="781">
                  <c:v>2.7622837104596603E-2</c:v>
                </c:pt>
                <c:pt idx="782">
                  <c:v>2.763410612979729E-2</c:v>
                </c:pt>
                <c:pt idx="783">
                  <c:v>2.7645134436395741E-2</c:v>
                </c:pt>
                <c:pt idx="784">
                  <c:v>2.7650726847800438E-2</c:v>
                </c:pt>
                <c:pt idx="785">
                  <c:v>2.7661322898651544E-2</c:v>
                </c:pt>
                <c:pt idx="786">
                  <c:v>2.767167827351882E-2</c:v>
                </c:pt>
                <c:pt idx="787">
                  <c:v>2.768179296874488E-2</c:v>
                </c:pt>
                <c:pt idx="788">
                  <c:v>2.7691666980756972E-2</c:v>
                </c:pt>
                <c:pt idx="789">
                  <c:v>2.7702951354620434E-2</c:v>
                </c:pt>
                <c:pt idx="790">
                  <c:v>2.7712327504062731E-2</c:v>
                </c:pt>
                <c:pt idx="791">
                  <c:v>2.7721462941938186E-2</c:v>
                </c:pt>
                <c:pt idx="792">
                  <c:v>2.7730357665001381E-2</c:v>
                </c:pt>
                <c:pt idx="793">
                  <c:v>2.7737426673494086E-2</c:v>
                </c:pt>
                <c:pt idx="794">
                  <c:v>2.7745856515945848E-2</c:v>
                </c:pt>
                <c:pt idx="795">
                  <c:v>2.7754045652552031E-2</c:v>
                </c:pt>
                <c:pt idx="796">
                  <c:v>2.7761994080419596E-2</c:v>
                </c:pt>
                <c:pt idx="797">
                  <c:v>2.7771220450545423E-2</c:v>
                </c:pt>
                <c:pt idx="798">
                  <c:v>2.777867082137914E-2</c:v>
                </c:pt>
                <c:pt idx="799">
                  <c:v>2.7785880457078912E-2</c:v>
                </c:pt>
                <c:pt idx="800">
                  <c:v>2.7792849355085542E-2</c:v>
                </c:pt>
                <c:pt idx="801">
                  <c:v>2.7799577560532019E-2</c:v>
                </c:pt>
                <c:pt idx="802">
                  <c:v>2.7804632676517886E-2</c:v>
                </c:pt>
                <c:pt idx="803">
                  <c:v>2.7810913200942547E-2</c:v>
                </c:pt>
                <c:pt idx="804">
                  <c:v>2.7816979385216049E-2</c:v>
                </c:pt>
                <c:pt idx="805">
                  <c:v>2.7822843542132061E-2</c:v>
                </c:pt>
                <c:pt idx="806">
                  <c:v>2.7828517984686645E-2</c:v>
                </c:pt>
                <c:pt idx="807">
                  <c:v>2.7834015026068405E-2</c:v>
                </c:pt>
                <c:pt idx="808">
                  <c:v>2.7839346979646844E-2</c:v>
                </c:pt>
                <c:pt idx="809">
                  <c:v>2.7844526158961609E-2</c:v>
                </c:pt>
                <c:pt idx="810">
                  <c:v>2.7853665459311616E-2</c:v>
                </c:pt>
                <c:pt idx="811">
                  <c:v>2.7858567390680138E-2</c:v>
                </c:pt>
                <c:pt idx="812">
                  <c:v>2.7863356619026718E-2</c:v>
                </c:pt>
                <c:pt idx="813">
                  <c:v>2.7868045260467725E-2</c:v>
                </c:pt>
                <c:pt idx="814">
                  <c:v>2.7872645431250804E-2</c:v>
                </c:pt>
                <c:pt idx="815">
                  <c:v>2.7875806584002637E-2</c:v>
                </c:pt>
                <c:pt idx="816">
                  <c:v>2.7880264440560149E-2</c:v>
                </c:pt>
                <c:pt idx="817">
                  <c:v>2.7884669470451651E-2</c:v>
                </c:pt>
                <c:pt idx="818">
                  <c:v>2.7889033855675406E-2</c:v>
                </c:pt>
                <c:pt idx="819">
                  <c:v>2.7894743302334744E-2</c:v>
                </c:pt>
                <c:pt idx="820">
                  <c:v>2.7899067096972357E-2</c:v>
                </c:pt>
                <c:pt idx="821">
                  <c:v>2.7903387237915897E-2</c:v>
                </c:pt>
                <c:pt idx="822">
                  <c:v>2.7907715842303626E-2</c:v>
                </c:pt>
                <c:pt idx="823">
                  <c:v>2.791067248923813E-2</c:v>
                </c:pt>
                <c:pt idx="824">
                  <c:v>2.7915048834396442E-2</c:v>
                </c:pt>
                <c:pt idx="825">
                  <c:v>2.7919469811845662E-2</c:v>
                </c:pt>
                <c:pt idx="826">
                  <c:v>2.792394760443305E-2</c:v>
                </c:pt>
                <c:pt idx="827">
                  <c:v>2.7928494347762081E-2</c:v>
                </c:pt>
                <c:pt idx="828">
                  <c:v>2.7934539481713566E-2</c:v>
                </c:pt>
                <c:pt idx="829">
                  <c:v>2.7939246794385759E-2</c:v>
                </c:pt>
                <c:pt idx="830">
                  <c:v>2.7944031814563657E-2</c:v>
                </c:pt>
                <c:pt idx="831">
                  <c:v>2.7948894542802246E-2</c:v>
                </c:pt>
                <c:pt idx="832">
                  <c:v>2.7953834979664888E-2</c:v>
                </c:pt>
                <c:pt idx="833">
                  <c:v>2.795885312572419E-2</c:v>
                </c:pt>
                <c:pt idx="834">
                  <c:v>2.7963948981560696E-2</c:v>
                </c:pt>
                <c:pt idx="835">
                  <c:v>2.796912254776639E-2</c:v>
                </c:pt>
                <c:pt idx="836">
                  <c:v>2.797290496306842E-2</c:v>
                </c:pt>
                <c:pt idx="837">
                  <c:v>2.7976753822603468E-2</c:v>
                </c:pt>
                <c:pt idx="838">
                  <c:v>2.7982148600206778E-2</c:v>
                </c:pt>
                <c:pt idx="839">
                  <c:v>2.7987621078547169E-2</c:v>
                </c:pt>
                <c:pt idx="840">
                  <c:v>2.7993171258250751E-2</c:v>
                </c:pt>
                <c:pt idx="841">
                  <c:v>2.8000297194253669E-2</c:v>
                </c:pt>
                <c:pt idx="842">
                  <c:v>2.8006008764017706E-2</c:v>
                </c:pt>
                <c:pt idx="843">
                  <c:v>2.8011798043139149E-2</c:v>
                </c:pt>
                <c:pt idx="844">
                  <c:v>2.8017665032285411E-2</c:v>
                </c:pt>
                <c:pt idx="845">
                  <c:v>2.8022087699810145E-2</c:v>
                </c:pt>
                <c:pt idx="846">
                  <c:v>2.802810410136964E-2</c:v>
                </c:pt>
                <c:pt idx="847">
                  <c:v>2.8034198208932892E-2</c:v>
                </c:pt>
                <c:pt idx="848">
                  <c:v>2.8040370023199479E-2</c:v>
                </c:pt>
                <c:pt idx="849">
                  <c:v>2.8046619544875667E-2</c:v>
                </c:pt>
                <c:pt idx="850">
                  <c:v>2.8054498916171462E-2</c:v>
                </c:pt>
                <c:pt idx="851">
                  <c:v>2.8060909894923977E-2</c:v>
                </c:pt>
                <c:pt idx="852">
                  <c:v>2.8067398589361265E-2</c:v>
                </c:pt>
                <c:pt idx="853">
                  <c:v>2.8073964956709489E-2</c:v>
                </c:pt>
                <c:pt idx="854">
                  <c:v>2.8079029989297084E-2</c:v>
                </c:pt>
                <c:pt idx="855">
                  <c:v>2.8085730110928332E-2</c:v>
                </c:pt>
                <c:pt idx="856">
                  <c:v>2.8092483823454459E-2</c:v>
                </c:pt>
                <c:pt idx="857">
                  <c:v>2.8099279870620244E-2</c:v>
                </c:pt>
                <c:pt idx="858">
                  <c:v>2.8106106996022201E-2</c:v>
                </c:pt>
                <c:pt idx="859">
                  <c:v>2.8112953943108098E-2</c:v>
                </c:pt>
                <c:pt idx="860">
                  <c:v>2.81198094551743E-2</c:v>
                </c:pt>
                <c:pt idx="861">
                  <c:v>2.8126662275366664E-2</c:v>
                </c:pt>
                <c:pt idx="862">
                  <c:v>2.8133501146678289E-2</c:v>
                </c:pt>
                <c:pt idx="863">
                  <c:v>2.8143430419573286E-2</c:v>
                </c:pt>
                <c:pt idx="864">
                  <c:v>2.8150192380994258E-2</c:v>
                </c:pt>
                <c:pt idx="865">
                  <c:v>2.8156904796223254E-2</c:v>
                </c:pt>
                <c:pt idx="866">
                  <c:v>2.8163556528285588E-2</c:v>
                </c:pt>
                <c:pt idx="867">
                  <c:v>2.8168614929158526E-2</c:v>
                </c:pt>
                <c:pt idx="868">
                  <c:v>2.8175122814971577E-2</c:v>
                </c:pt>
                <c:pt idx="869">
                  <c:v>2.8181537273712323E-2</c:v>
                </c:pt>
                <c:pt idx="870">
                  <c:v>2.8187847107873823E-2</c:v>
                </c:pt>
                <c:pt idx="871">
                  <c:v>2.8195515137190839E-2</c:v>
                </c:pt>
                <c:pt idx="872">
                  <c:v>2.8201568886075081E-2</c:v>
                </c:pt>
                <c:pt idx="873">
                  <c:v>2.8207483989223747E-2</c:v>
                </c:pt>
                <c:pt idx="874">
                  <c:v>2.8213249308657894E-2</c:v>
                </c:pt>
                <c:pt idx="875">
                  <c:v>2.8218853706304319E-2</c:v>
                </c:pt>
                <c:pt idx="876">
                  <c:v>2.8222881921453204E-2</c:v>
                </c:pt>
                <c:pt idx="877">
                  <c:v>2.8228145843767434E-2</c:v>
                </c:pt>
                <c:pt idx="878">
                  <c:v>2.8233215557557943E-2</c:v>
                </c:pt>
                <c:pt idx="879">
                  <c:v>2.8239439320102932E-2</c:v>
                </c:pt>
                <c:pt idx="880">
                  <c:v>2.8244074800283927E-2</c:v>
                </c:pt>
                <c:pt idx="881">
                  <c:v>2.8248495256703754E-2</c:v>
                </c:pt>
                <c:pt idx="882">
                  <c:v>2.825270068794454E-2</c:v>
                </c:pt>
                <c:pt idx="883">
                  <c:v>2.8256691092658895E-2</c:v>
                </c:pt>
                <c:pt idx="884">
                  <c:v>2.8260466469567692E-2</c:v>
                </c:pt>
                <c:pt idx="885">
                  <c:v>2.8264026817458765E-2</c:v>
                </c:pt>
                <c:pt idx="886">
                  <c:v>2.8267372135191739E-2</c:v>
                </c:pt>
                <c:pt idx="887">
                  <c:v>2.8270502421694068E-2</c:v>
                </c:pt>
                <c:pt idx="888">
                  <c:v>2.8273417675961931E-2</c:v>
                </c:pt>
                <c:pt idx="889">
                  <c:v>2.8272487667347097E-2</c:v>
                </c:pt>
                <c:pt idx="890">
                  <c:v>2.8275018349372984E-2</c:v>
                </c:pt>
                <c:pt idx="891">
                  <c:v>2.8277334046283201E-2</c:v>
                </c:pt>
                <c:pt idx="892">
                  <c:v>2.8279434757348332E-2</c:v>
                </c:pt>
                <c:pt idx="893">
                  <c:v>2.828247119667673E-2</c:v>
                </c:pt>
                <c:pt idx="894">
                  <c:v>2.8284126705214952E-2</c:v>
                </c:pt>
                <c:pt idx="895">
                  <c:v>2.8285567209558504E-2</c:v>
                </c:pt>
                <c:pt idx="896">
                  <c:v>2.8286792709249154E-2</c:v>
                </c:pt>
                <c:pt idx="897">
                  <c:v>2.82878032038986E-2</c:v>
                </c:pt>
                <c:pt idx="898">
                  <c:v>2.8287524288615876E-2</c:v>
                </c:pt>
                <c:pt idx="899">
                  <c:v>2.8288120084005122E-2</c:v>
                </c:pt>
                <c:pt idx="900">
                  <c:v>2.8288500890146236E-2</c:v>
                </c:pt>
                <c:pt idx="901">
                  <c:v>2.8288666706919215E-2</c:v>
                </c:pt>
                <c:pt idx="902">
                  <c:v>2.8289630592700808E-2</c:v>
                </c:pt>
                <c:pt idx="903">
                  <c:v>2.8289351052761248E-2</c:v>
                </c:pt>
                <c:pt idx="904">
                  <c:v>2.8288856506968683E-2</c:v>
                </c:pt>
                <c:pt idx="905">
                  <c:v>2.8287904793403238E-2</c:v>
                </c:pt>
                <c:pt idx="906">
                  <c:v>2.8285975426719921E-2</c:v>
                </c:pt>
                <c:pt idx="907">
                  <c:v>2.8284810656369959E-2</c:v>
                </c:pt>
                <c:pt idx="908">
                  <c:v>2.8283462895431311E-2</c:v>
                </c:pt>
                <c:pt idx="909">
                  <c:v>2.8281947076484199E-2</c:v>
                </c:pt>
                <c:pt idx="910">
                  <c:v>2.8280278132109728E-2</c:v>
                </c:pt>
                <c:pt idx="911">
                  <c:v>2.8278470994876934E-2</c:v>
                </c:pt>
                <c:pt idx="912">
                  <c:v>2.8276540597331996E-2</c:v>
                </c:pt>
                <c:pt idx="913">
                  <c:v>2.8274501871987521E-2</c:v>
                </c:pt>
                <c:pt idx="914">
                  <c:v>2.827327249873153E-2</c:v>
                </c:pt>
                <c:pt idx="915">
                  <c:v>2.8273778923025895E-2</c:v>
                </c:pt>
                <c:pt idx="916">
                  <c:v>2.8271515623484799E-2</c:v>
                </c:pt>
                <c:pt idx="917">
                  <c:v>2.8269208462878493E-2</c:v>
                </c:pt>
                <c:pt idx="918">
                  <c:v>2.8266872055076303E-2</c:v>
                </c:pt>
                <c:pt idx="919">
                  <c:v>2.8264521013877896E-2</c:v>
                </c:pt>
                <c:pt idx="920">
                  <c:v>2.8262169953016784E-2</c:v>
                </c:pt>
                <c:pt idx="921">
                  <c:v>2.8256624038134521E-2</c:v>
                </c:pt>
                <c:pt idx="922">
                  <c:v>2.8254321903267408E-2</c:v>
                </c:pt>
                <c:pt idx="923">
                  <c:v>2.8253032088970485E-2</c:v>
                </c:pt>
                <c:pt idx="924">
                  <c:v>2.8250856734353919E-2</c:v>
                </c:pt>
                <c:pt idx="925">
                  <c:v>2.8248762284150158E-2</c:v>
                </c:pt>
                <c:pt idx="926">
                  <c:v>2.8246763429975747E-2</c:v>
                </c:pt>
                <c:pt idx="927">
                  <c:v>2.8243869596335132E-2</c:v>
                </c:pt>
                <c:pt idx="928">
                  <c:v>2.8242094203836689E-2</c:v>
                </c:pt>
                <c:pt idx="929">
                  <c:v>2.8240458299236933E-2</c:v>
                </c:pt>
                <c:pt idx="930">
                  <c:v>2.8238976653165181E-2</c:v>
                </c:pt>
                <c:pt idx="931">
                  <c:v>2.8239770251693379E-2</c:v>
                </c:pt>
                <c:pt idx="932">
                  <c:v>2.8237584863205909E-2</c:v>
                </c:pt>
                <c:pt idx="933">
                  <c:v>2.8236625116859215E-2</c:v>
                </c:pt>
                <c:pt idx="934">
                  <c:v>2.8235836522069721E-2</c:v>
                </c:pt>
                <c:pt idx="935">
                  <c:v>2.8235219078637457E-2</c:v>
                </c:pt>
                <c:pt idx="936">
                  <c:v>2.8234772786403413E-2</c:v>
                </c:pt>
                <c:pt idx="937">
                  <c:v>2.8234497645254389E-2</c:v>
                </c:pt>
                <c:pt idx="938">
                  <c:v>2.8234393655119906E-2</c:v>
                </c:pt>
                <c:pt idx="939">
                  <c:v>2.8234460815974423E-2</c:v>
                </c:pt>
                <c:pt idx="940">
                  <c:v>2.8231213869673467E-2</c:v>
                </c:pt>
                <c:pt idx="941">
                  <c:v>2.8231586571442625E-2</c:v>
                </c:pt>
                <c:pt idx="942">
                  <c:v>2.8232130384906646E-2</c:v>
                </c:pt>
                <c:pt idx="943">
                  <c:v>2.8232845310202096E-2</c:v>
                </c:pt>
                <c:pt idx="944">
                  <c:v>2.8234940955192887E-2</c:v>
                </c:pt>
                <c:pt idx="945">
                  <c:v>2.8236010409223251E-2</c:v>
                </c:pt>
                <c:pt idx="946">
                  <c:v>2.8237250988926405E-2</c:v>
                </c:pt>
                <c:pt idx="947">
                  <c:v>2.8238662694615845E-2</c:v>
                </c:pt>
                <c:pt idx="948">
                  <c:v>2.824024552664782E-2</c:v>
                </c:pt>
                <c:pt idx="949">
                  <c:v>2.824199948542222E-2</c:v>
                </c:pt>
                <c:pt idx="950">
                  <c:v>2.824264093905015E-2</c:v>
                </c:pt>
                <c:pt idx="951">
                  <c:v>2.8244724769069633E-2</c:v>
                </c:pt>
                <c:pt idx="952">
                  <c:v>2.8248288126840514E-2</c:v>
                </c:pt>
                <c:pt idx="953">
                  <c:v>2.8250726597442037E-2</c:v>
                </c:pt>
                <c:pt idx="954">
                  <c:v>2.8253336197432005E-2</c:v>
                </c:pt>
                <c:pt idx="955">
                  <c:v>2.8256116927468149E-2</c:v>
                </c:pt>
                <c:pt idx="956">
                  <c:v>2.8259068788252715E-2</c:v>
                </c:pt>
                <c:pt idx="957">
                  <c:v>2.826219116568067E-2</c:v>
                </c:pt>
                <c:pt idx="958">
                  <c:v>2.8264096251132471E-2</c:v>
                </c:pt>
                <c:pt idx="959">
                  <c:v>2.8267526759143482E-2</c:v>
                </c:pt>
                <c:pt idx="960">
                  <c:v>2.827110221557317E-2</c:v>
                </c:pt>
                <c:pt idx="961">
                  <c:v>2.8274812443076017E-2</c:v>
                </c:pt>
                <c:pt idx="962">
                  <c:v>2.8278647264259042E-2</c:v>
                </c:pt>
                <c:pt idx="963">
                  <c:v>2.8282596501677776E-2</c:v>
                </c:pt>
                <c:pt idx="964">
                  <c:v>2.8286649977830428E-2</c:v>
                </c:pt>
                <c:pt idx="965">
                  <c:v>2.8290797515149835E-2</c:v>
                </c:pt>
                <c:pt idx="966">
                  <c:v>2.829930123596586E-2</c:v>
                </c:pt>
                <c:pt idx="967">
                  <c:v>2.8303608315000103E-2</c:v>
                </c:pt>
                <c:pt idx="968">
                  <c:v>2.8307976399688999E-2</c:v>
                </c:pt>
                <c:pt idx="969">
                  <c:v>2.8312395475789794E-2</c:v>
                </c:pt>
                <c:pt idx="970">
                  <c:v>2.8315433985041685E-2</c:v>
                </c:pt>
                <c:pt idx="971">
                  <c:v>2.8319927428454215E-2</c:v>
                </c:pt>
                <c:pt idx="972">
                  <c:v>2.8324442435942794E-2</c:v>
                </c:pt>
                <c:pt idx="973">
                  <c:v>2.8328968938973395E-2</c:v>
                </c:pt>
                <c:pt idx="974">
                  <c:v>2.833349686892209E-2</c:v>
                </c:pt>
                <c:pt idx="975">
                  <c:v>2.8339419943614087E-2</c:v>
                </c:pt>
                <c:pt idx="976">
                  <c:v>2.8343915553528609E-2</c:v>
                </c:pt>
                <c:pt idx="977">
                  <c:v>2.8348382037767642E-2</c:v>
                </c:pt>
                <c:pt idx="978">
                  <c:v>2.8352809381296033E-2</c:v>
                </c:pt>
                <c:pt idx="979">
                  <c:v>2.8355805514336207E-2</c:v>
                </c:pt>
                <c:pt idx="980">
                  <c:v>2.8360130559696592E-2</c:v>
                </c:pt>
                <c:pt idx="981">
                  <c:v>2.8364386549133203E-2</c:v>
                </c:pt>
                <c:pt idx="982">
                  <c:v>2.8368563413334769E-2</c:v>
                </c:pt>
                <c:pt idx="983">
                  <c:v>2.8374009064402423E-2</c:v>
                </c:pt>
                <c:pt idx="984">
                  <c:v>2.83779990440352E-2</c:v>
                </c:pt>
                <c:pt idx="985">
                  <c:v>2.8381896944027089E-2</c:v>
                </c:pt>
                <c:pt idx="986">
                  <c:v>2.8385702763842925E-2</c:v>
                </c:pt>
                <c:pt idx="987">
                  <c:v>2.8389416502959865E-2</c:v>
                </c:pt>
                <c:pt idx="988">
                  <c:v>2.839303816086873E-2</c:v>
                </c:pt>
                <c:pt idx="989">
                  <c:v>2.8396567737072234E-2</c:v>
                </c:pt>
                <c:pt idx="990">
                  <c:v>2.8400005231085414E-2</c:v>
                </c:pt>
                <c:pt idx="991">
                  <c:v>2.8403350642436091E-2</c:v>
                </c:pt>
                <c:pt idx="992">
                  <c:v>2.8402700266899769E-2</c:v>
                </c:pt>
                <c:pt idx="993">
                  <c:v>2.8405880506563189E-2</c:v>
                </c:pt>
                <c:pt idx="994">
                  <c:v>2.8408968683579193E-2</c:v>
                </c:pt>
                <c:pt idx="995">
                  <c:v>2.8411964797530911E-2</c:v>
                </c:pt>
                <c:pt idx="996">
                  <c:v>2.8416145255715237E-2</c:v>
                </c:pt>
                <c:pt idx="997">
                  <c:v>2.8418950883187098E-2</c:v>
                </c:pt>
                <c:pt idx="998">
                  <c:v>2.8421664439294555E-2</c:v>
                </c:pt>
                <c:pt idx="999">
                  <c:v>2.8424285923670231E-2</c:v>
                </c:pt>
                <c:pt idx="1000">
                  <c:v>2.8426815335956982E-2</c:v>
                </c:pt>
                <c:pt idx="1001">
                  <c:v>2.8429252675811926E-2</c:v>
                </c:pt>
                <c:pt idx="1002">
                  <c:v>2.8430359796964996E-2</c:v>
                </c:pt>
                <c:pt idx="1003">
                  <c:v>2.8432619392878437E-2</c:v>
                </c:pt>
                <c:pt idx="1004">
                  <c:v>2.8434786922533206E-2</c:v>
                </c:pt>
                <c:pt idx="1005">
                  <c:v>2.8438081304479779E-2</c:v>
                </c:pt>
                <c:pt idx="1006">
                  <c:v>2.8440058277459851E-2</c:v>
                </c:pt>
                <c:pt idx="1007">
                  <c:v>2.844194317620951E-2</c:v>
                </c:pt>
                <c:pt idx="1008">
                  <c:v>2.8443736000472258E-2</c:v>
                </c:pt>
                <c:pt idx="1009">
                  <c:v>2.844543676927571E-2</c:v>
                </c:pt>
                <c:pt idx="1010">
                  <c:v>2.8445858996237066E-2</c:v>
                </c:pt>
                <c:pt idx="1011">
                  <c:v>2.844738323916237E-2</c:v>
                </c:pt>
                <c:pt idx="1012">
                  <c:v>2.8448816926883173E-2</c:v>
                </c:pt>
                <c:pt idx="1013">
                  <c:v>2.8450160682227155E-2</c:v>
                </c:pt>
                <c:pt idx="1014">
                  <c:v>2.8451415128036329E-2</c:v>
                </c:pt>
                <c:pt idx="1015">
                  <c:v>2.8452580887165693E-2</c:v>
                </c:pt>
                <c:pt idx="1016">
                  <c:v>2.8453658582484571E-2</c:v>
                </c:pt>
                <c:pt idx="1017">
                  <c:v>2.8454648836874378E-2</c:v>
                </c:pt>
                <c:pt idx="1018">
                  <c:v>2.8458965975677014E-2</c:v>
                </c:pt>
                <c:pt idx="1019">
                  <c:v>2.8459765836447482E-2</c:v>
                </c:pt>
                <c:pt idx="1020">
                  <c:v>2.8460480261876697E-2</c:v>
                </c:pt>
                <c:pt idx="1021">
                  <c:v>2.846110986487848E-2</c:v>
                </c:pt>
                <c:pt idx="1022">
                  <c:v>2.8461655258379862E-2</c:v>
                </c:pt>
                <c:pt idx="1023">
                  <c:v>2.8461008167253259E-2</c:v>
                </c:pt>
                <c:pt idx="1024">
                  <c:v>2.8461392577984631E-2</c:v>
                </c:pt>
                <c:pt idx="1025">
                  <c:v>2.8461694589510152E-2</c:v>
                </c:pt>
                <c:pt idx="1026">
                  <c:v>2.846191481810087E-2</c:v>
                </c:pt>
                <c:pt idx="1027">
                  <c:v>2.8463140536580171E-2</c:v>
                </c:pt>
                <c:pt idx="1028">
                  <c:v>2.8463193545147227E-2</c:v>
                </c:pt>
                <c:pt idx="1029">
                  <c:v>2.8463166635000002E-2</c:v>
                </c:pt>
                <c:pt idx="1030">
                  <c:v>2.8463060419148332E-2</c:v>
                </c:pt>
                <c:pt idx="1031">
                  <c:v>2.8461810787238775E-2</c:v>
                </c:pt>
                <c:pt idx="1032">
                  <c:v>2.8461553260479118E-2</c:v>
                </c:pt>
                <c:pt idx="1033">
                  <c:v>2.8461218264958347E-2</c:v>
                </c:pt>
                <c:pt idx="1034">
                  <c:v>2.8460806417022796E-2</c:v>
                </c:pt>
                <c:pt idx="1035">
                  <c:v>2.8460318313861328E-2</c:v>
                </c:pt>
                <c:pt idx="1036">
                  <c:v>2.846079163746915E-2</c:v>
                </c:pt>
                <c:pt idx="1037">
                  <c:v>2.8460146106018516E-2</c:v>
                </c:pt>
                <c:pt idx="1038">
                  <c:v>2.8459424596956717E-2</c:v>
                </c:pt>
                <c:pt idx="1039">
                  <c:v>2.8458627110364811E-2</c:v>
                </c:pt>
                <c:pt idx="1040">
                  <c:v>2.8457753646333964E-2</c:v>
                </c:pt>
                <c:pt idx="1041">
                  <c:v>2.8456804204963732E-2</c:v>
                </c:pt>
                <c:pt idx="1042">
                  <c:v>2.8455778786360703E-2</c:v>
                </c:pt>
                <c:pt idx="1043">
                  <c:v>2.8454677390641159E-2</c:v>
                </c:pt>
                <c:pt idx="1044">
                  <c:v>2.8451512680843668E-2</c:v>
                </c:pt>
                <c:pt idx="1045">
                  <c:v>2.8450270377396558E-2</c:v>
                </c:pt>
                <c:pt idx="1046">
                  <c:v>2.8448952108961856E-2</c:v>
                </c:pt>
                <c:pt idx="1047">
                  <c:v>2.8447557875686518E-2</c:v>
                </c:pt>
                <c:pt idx="1048">
                  <c:v>2.8446087677728178E-2</c:v>
                </c:pt>
                <c:pt idx="1049">
                  <c:v>2.8445507750387847E-2</c:v>
                </c:pt>
                <c:pt idx="1050">
                  <c:v>2.8443880071620221E-2</c:v>
                </c:pt>
                <c:pt idx="1051">
                  <c:v>2.8442176422831634E-2</c:v>
                </c:pt>
                <c:pt idx="1052">
                  <c:v>2.8440396804214736E-2</c:v>
                </c:pt>
                <c:pt idx="1053">
                  <c:v>2.8437597223741021E-2</c:v>
                </c:pt>
                <c:pt idx="1054">
                  <c:v>2.8435671241436859E-2</c:v>
                </c:pt>
                <c:pt idx="1055">
                  <c:v>2.8433669295781176E-2</c:v>
                </c:pt>
                <c:pt idx="1056">
                  <c:v>2.8431591386997065E-2</c:v>
                </c:pt>
                <c:pt idx="1057">
                  <c:v>2.8430359171017053E-2</c:v>
                </c:pt>
                <c:pt idx="1058">
                  <c:v>2.8428123737937891E-2</c:v>
                </c:pt>
                <c:pt idx="1059">
                  <c:v>2.8425812336613704E-2</c:v>
                </c:pt>
                <c:pt idx="1060">
                  <c:v>2.842342496730401E-2</c:v>
                </c:pt>
                <c:pt idx="1061">
                  <c:v>2.842060352355958E-2</c:v>
                </c:pt>
                <c:pt idx="1062">
                  <c:v>2.8417160566692658E-2</c:v>
                </c:pt>
                <c:pt idx="1063">
                  <c:v>2.8414540071417818E-2</c:v>
                </c:pt>
                <c:pt idx="1064">
                  <c:v>2.8411843615158274E-2</c:v>
                </c:pt>
                <c:pt idx="1065">
                  <c:v>2.8409071198216385E-2</c:v>
                </c:pt>
                <c:pt idx="1066">
                  <c:v>2.8406222820903427E-2</c:v>
                </c:pt>
                <c:pt idx="1067">
                  <c:v>2.8403298483537797E-2</c:v>
                </c:pt>
                <c:pt idx="1068">
                  <c:v>2.8400298186447237E-2</c:v>
                </c:pt>
                <c:pt idx="1069">
                  <c:v>2.8397221929968852E-2</c:v>
                </c:pt>
                <c:pt idx="1070">
                  <c:v>2.8395764428759917E-2</c:v>
                </c:pt>
                <c:pt idx="1071">
                  <c:v>2.8392524903002161E-2</c:v>
                </c:pt>
                <c:pt idx="1072">
                  <c:v>2.8389209407292559E-2</c:v>
                </c:pt>
                <c:pt idx="1073">
                  <c:v>2.8385817942007716E-2</c:v>
                </c:pt>
                <c:pt idx="1074">
                  <c:v>2.8382350507531271E-2</c:v>
                </c:pt>
                <c:pt idx="1075">
                  <c:v>2.8377988435677994E-2</c:v>
                </c:pt>
                <c:pt idx="1076">
                  <c:v>2.8374374769231919E-2</c:v>
                </c:pt>
                <c:pt idx="1077">
                  <c:v>2.8370685140595819E-2</c:v>
                </c:pt>
                <c:pt idx="1078">
                  <c:v>2.8366919550185103E-2</c:v>
                </c:pt>
                <c:pt idx="1079">
                  <c:v>2.836387381132521E-2</c:v>
                </c:pt>
                <c:pt idx="1080">
                  <c:v>2.8359950570249575E-2</c:v>
                </c:pt>
                <c:pt idx="1081">
                  <c:v>2.8355951362911906E-2</c:v>
                </c:pt>
                <c:pt idx="1082">
                  <c:v>2.8351876189766322E-2</c:v>
                </c:pt>
                <c:pt idx="1083">
                  <c:v>2.8346952186663141E-2</c:v>
                </c:pt>
                <c:pt idx="1084">
                  <c:v>2.8342730834814363E-2</c:v>
                </c:pt>
                <c:pt idx="1085">
                  <c:v>2.8338433524340258E-2</c:v>
                </c:pt>
                <c:pt idx="1086">
                  <c:v>2.8334060255725785E-2</c:v>
                </c:pt>
                <c:pt idx="1087">
                  <c:v>2.8329611029462531E-2</c:v>
                </c:pt>
                <c:pt idx="1088">
                  <c:v>2.8325829895370632E-2</c:v>
                </c:pt>
                <c:pt idx="1089">
                  <c:v>2.8321222974973127E-2</c:v>
                </c:pt>
                <c:pt idx="1090">
                  <c:v>2.8316540092701972E-2</c:v>
                </c:pt>
                <c:pt idx="1091">
                  <c:v>2.8311781249086176E-2</c:v>
                </c:pt>
                <c:pt idx="1092">
                  <c:v>2.8306946444665314E-2</c:v>
                </c:pt>
                <c:pt idx="1093">
                  <c:v>2.8302035679986886E-2</c:v>
                </c:pt>
                <c:pt idx="1094">
                  <c:v>2.8297048955608087E-2</c:v>
                </c:pt>
                <c:pt idx="1095">
                  <c:v>2.8291986272092718E-2</c:v>
                </c:pt>
                <c:pt idx="1096">
                  <c:v>2.8285451817737318E-2</c:v>
                </c:pt>
                <c:pt idx="1097">
                  <c:v>2.8279556006265968E-2</c:v>
                </c:pt>
                <c:pt idx="1098">
                  <c:v>2.8274282942321153E-2</c:v>
                </c:pt>
                <c:pt idx="1099">
                  <c:v>2.8268933938751843E-2</c:v>
                </c:pt>
                <c:pt idx="1100">
                  <c:v>2.8263508996154468E-2</c:v>
                </c:pt>
                <c:pt idx="1101">
                  <c:v>2.8258677622694382E-2</c:v>
                </c:pt>
                <c:pt idx="1102">
                  <c:v>2.8253094950680499E-2</c:v>
                </c:pt>
                <c:pt idx="1103">
                  <c:v>2.8247436335770815E-2</c:v>
                </c:pt>
                <c:pt idx="1104">
                  <c:v>2.8241701778599453E-2</c:v>
                </c:pt>
                <c:pt idx="1105">
                  <c:v>2.8235245219198755E-2</c:v>
                </c:pt>
                <c:pt idx="1106">
                  <c:v>2.8229364655422765E-2</c:v>
                </c:pt>
                <c:pt idx="1107">
                  <c:v>2.8223408157027445E-2</c:v>
                </c:pt>
                <c:pt idx="1108">
                  <c:v>2.8217375724676391E-2</c:v>
                </c:pt>
                <c:pt idx="1109">
                  <c:v>2.8211267359041708E-2</c:v>
                </c:pt>
                <c:pt idx="1110">
                  <c:v>2.8205699684651486E-2</c:v>
                </c:pt>
                <c:pt idx="1111">
                  <c:v>2.8199433550115342E-2</c:v>
                </c:pt>
                <c:pt idx="1112">
                  <c:v>2.8193091478695517E-2</c:v>
                </c:pt>
                <c:pt idx="1113">
                  <c:v>2.8186673471102281E-2</c:v>
                </c:pt>
                <c:pt idx="1114">
                  <c:v>2.8179586555737369E-2</c:v>
                </c:pt>
                <c:pt idx="1115">
                  <c:v>2.8173022604991455E-2</c:v>
                </c:pt>
                <c:pt idx="1116">
                  <c:v>2.8166382725904389E-2</c:v>
                </c:pt>
                <c:pt idx="1117">
                  <c:v>2.815966691921544E-2</c:v>
                </c:pt>
                <c:pt idx="1118">
                  <c:v>2.8152875185673273E-2</c:v>
                </c:pt>
                <c:pt idx="1119">
                  <c:v>2.8146007526034175E-2</c:v>
                </c:pt>
                <c:pt idx="1120">
                  <c:v>2.8139063941064281E-2</c:v>
                </c:pt>
                <c:pt idx="1121">
                  <c:v>2.8132044431535989E-2</c:v>
                </c:pt>
                <c:pt idx="1122">
                  <c:v>2.8126583563393977E-2</c:v>
                </c:pt>
                <c:pt idx="1123">
                  <c:v>2.8119394288319225E-2</c:v>
                </c:pt>
                <c:pt idx="1124">
                  <c:v>2.8112129074231607E-2</c:v>
                </c:pt>
                <c:pt idx="1125">
                  <c:v>2.8104787921953034E-2</c:v>
                </c:pt>
                <c:pt idx="1126">
                  <c:v>2.8097370832315113E-2</c:v>
                </c:pt>
                <c:pt idx="1127">
                  <c:v>2.8089363419204878E-2</c:v>
                </c:pt>
                <c:pt idx="1128">
                  <c:v>2.8081800459145153E-2</c:v>
                </c:pt>
                <c:pt idx="1129">
                  <c:v>2.807416156985466E-2</c:v>
                </c:pt>
                <c:pt idx="1130">
                  <c:v>2.8066446752194354E-2</c:v>
                </c:pt>
                <c:pt idx="1131">
                  <c:v>2.8059146353442286E-2</c:v>
                </c:pt>
                <c:pt idx="1132">
                  <c:v>2.8051273657592985E-2</c:v>
                </c:pt>
                <c:pt idx="1133">
                  <c:v>2.8043325030444748E-2</c:v>
                </c:pt>
                <c:pt idx="1134">
                  <c:v>2.8035300472899215E-2</c:v>
                </c:pt>
                <c:pt idx="1135">
                  <c:v>2.8027199985864632E-2</c:v>
                </c:pt>
                <c:pt idx="1136">
                  <c:v>2.8018563399731463E-2</c:v>
                </c:pt>
                <c:pt idx="1137">
                  <c:v>2.8010317108294127E-2</c:v>
                </c:pt>
                <c:pt idx="1138">
                  <c:v>2.800199489567928E-2</c:v>
                </c:pt>
                <c:pt idx="1139">
                  <c:v>2.7993596762823605E-2</c:v>
                </c:pt>
                <c:pt idx="1140">
                  <c:v>2.7985558640773622E-2</c:v>
                </c:pt>
                <c:pt idx="1141">
                  <c:v>2.797700259637434E-2</c:v>
                </c:pt>
                <c:pt idx="1142">
                  <c:v>2.7968370629089519E-2</c:v>
                </c:pt>
                <c:pt idx="1143">
                  <c:v>2.7959662739896123E-2</c:v>
                </c:pt>
                <c:pt idx="1144">
                  <c:v>2.7950878929780792E-2</c:v>
                </c:pt>
                <c:pt idx="1145">
                  <c:v>2.7942019199738558E-2</c:v>
                </c:pt>
                <c:pt idx="1146">
                  <c:v>2.7933083550771919E-2</c:v>
                </c:pt>
                <c:pt idx="1147">
                  <c:v>2.7924071983893958E-2</c:v>
                </c:pt>
                <c:pt idx="1148">
                  <c:v>2.7914597315211238E-2</c:v>
                </c:pt>
                <c:pt idx="1149">
                  <c:v>2.79046762014168E-2</c:v>
                </c:pt>
                <c:pt idx="1150">
                  <c:v>2.7895455254264515E-2</c:v>
                </c:pt>
                <c:pt idx="1151">
                  <c:v>2.7886158409696278E-2</c:v>
                </c:pt>
                <c:pt idx="1152">
                  <c:v>2.7876785668747333E-2</c:v>
                </c:pt>
                <c:pt idx="1153">
                  <c:v>2.7867694712279133E-2</c:v>
                </c:pt>
                <c:pt idx="1154">
                  <c:v>2.7858164038334191E-2</c:v>
                </c:pt>
                <c:pt idx="1155">
                  <c:v>2.784855746573893E-2</c:v>
                </c:pt>
                <c:pt idx="1156">
                  <c:v>2.7838874995569661E-2</c:v>
                </c:pt>
                <c:pt idx="1157">
                  <c:v>2.7828783555143854E-2</c:v>
                </c:pt>
                <c:pt idx="1158">
                  <c:v>2.7818955458137937E-2</c:v>
                </c:pt>
                <c:pt idx="1159">
                  <c:v>2.7809051472238909E-2</c:v>
                </c:pt>
                <c:pt idx="1160">
                  <c:v>2.7799071598550079E-2</c:v>
                </c:pt>
                <c:pt idx="1161">
                  <c:v>2.7789015838182812E-2</c:v>
                </c:pt>
                <c:pt idx="1162">
                  <c:v>2.7779186386822096E-2</c:v>
                </c:pt>
                <c:pt idx="1163">
                  <c:v>2.7768972664477788E-2</c:v>
                </c:pt>
                <c:pt idx="1164">
                  <c:v>2.7758683053474117E-2</c:v>
                </c:pt>
                <c:pt idx="1165">
                  <c:v>2.7746830587901821E-2</c:v>
                </c:pt>
                <c:pt idx="1166">
                  <c:v>2.7736102695769226E-2</c:v>
                </c:pt>
                <c:pt idx="1167">
                  <c:v>2.772558557422887E-2</c:v>
                </c:pt>
                <c:pt idx="1168">
                  <c:v>2.7714999929180657E-2</c:v>
                </c:pt>
                <c:pt idx="1169">
                  <c:v>2.770434919401997E-2</c:v>
                </c:pt>
                <c:pt idx="1170">
                  <c:v>2.7693636802076826E-2</c:v>
                </c:pt>
                <c:pt idx="1171">
                  <c:v>2.7682866186615855E-2</c:v>
                </c:pt>
                <c:pt idx="1172">
                  <c:v>2.7672040780833188E-2</c:v>
                </c:pt>
                <c:pt idx="1173">
                  <c:v>2.7661164017858682E-2</c:v>
                </c:pt>
                <c:pt idx="1174">
                  <c:v>2.765072914505581E-2</c:v>
                </c:pt>
                <c:pt idx="1175">
                  <c:v>2.764048199793084E-2</c:v>
                </c:pt>
                <c:pt idx="1176">
                  <c:v>2.762946153647633E-2</c:v>
                </c:pt>
                <c:pt idx="1177">
                  <c:v>2.761840479538059E-2</c:v>
                </c:pt>
                <c:pt idx="1178">
                  <c:v>2.7607315116401382E-2</c:v>
                </c:pt>
                <c:pt idx="1179">
                  <c:v>2.7595488752755123E-2</c:v>
                </c:pt>
                <c:pt idx="1180">
                  <c:v>2.7584346417964402E-2</c:v>
                </c:pt>
                <c:pt idx="1181">
                  <c:v>2.7573180587522506E-2</c:v>
                </c:pt>
                <c:pt idx="1182">
                  <c:v>2.7561994656907656E-2</c:v>
                </c:pt>
                <c:pt idx="1183">
                  <c:v>2.7551489609592146E-2</c:v>
                </c:pt>
                <c:pt idx="1184">
                  <c:v>2.7540272476084038E-2</c:v>
                </c:pt>
                <c:pt idx="1185">
                  <c:v>2.7529045794924049E-2</c:v>
                </c:pt>
                <c:pt idx="1186">
                  <c:v>2.7517812907276042E-2</c:v>
                </c:pt>
                <c:pt idx="1187">
                  <c:v>2.7505882337732341E-2</c:v>
                </c:pt>
                <c:pt idx="1188">
                  <c:v>2.7494647106925292E-2</c:v>
                </c:pt>
                <c:pt idx="1189">
                  <c:v>2.7483415542191841E-2</c:v>
                </c:pt>
                <c:pt idx="1190">
                  <c:v>2.7472191038409224E-2</c:v>
                </c:pt>
                <c:pt idx="1191">
                  <c:v>2.7460976977181691E-2</c:v>
                </c:pt>
                <c:pt idx="1192">
                  <c:v>2.7450471157320359E-2</c:v>
                </c:pt>
                <c:pt idx="1193">
                  <c:v>2.7439282904647005E-2</c:v>
                </c:pt>
                <c:pt idx="1194">
                  <c:v>2.742810753591006E-2</c:v>
                </c:pt>
                <c:pt idx="1195">
                  <c:v>2.7416945050892528E-2</c:v>
                </c:pt>
                <c:pt idx="1196">
                  <c:v>2.7405795449378288E-2</c:v>
                </c:pt>
                <c:pt idx="1197">
                  <c:v>2.7394658731151648E-2</c:v>
                </c:pt>
                <c:pt idx="1198">
                  <c:v>2.7383534895996927E-2</c:v>
                </c:pt>
                <c:pt idx="1199">
                  <c:v>2.7372423943698432E-2</c:v>
                </c:pt>
                <c:pt idx="1200">
                  <c:v>2.7360628167673706E-2</c:v>
                </c:pt>
                <c:pt idx="1201">
                  <c:v>2.7349077473281538E-2</c:v>
                </c:pt>
                <c:pt idx="1202">
                  <c:v>2.7338004688031183E-2</c:v>
                </c:pt>
                <c:pt idx="1203">
                  <c:v>2.7326944778408677E-2</c:v>
                </c:pt>
                <c:pt idx="1204">
                  <c:v>2.731589774420581E-2</c:v>
                </c:pt>
                <c:pt idx="1205">
                  <c:v>2.7305096576829856E-2</c:v>
                </c:pt>
                <c:pt idx="1206">
                  <c:v>2.729407539373423E-2</c:v>
                </c:pt>
                <c:pt idx="1207">
                  <c:v>2.728306708670393E-2</c:v>
                </c:pt>
                <c:pt idx="1208">
                  <c:v>2.7272071655530548E-2</c:v>
                </c:pt>
                <c:pt idx="1209">
                  <c:v>2.72608556972062E-2</c:v>
                </c:pt>
                <c:pt idx="1210">
                  <c:v>2.7249885911158091E-2</c:v>
                </c:pt>
                <c:pt idx="1211">
                  <c:v>2.7238928999077056E-2</c:v>
                </c:pt>
                <c:pt idx="1212">
                  <c:v>2.7227984960758018E-2</c:v>
                </c:pt>
                <c:pt idx="1213">
                  <c:v>2.7217053795994105E-2</c:v>
                </c:pt>
                <c:pt idx="1214">
                  <c:v>2.7206369449832707E-2</c:v>
                </c:pt>
                <c:pt idx="1215">
                  <c:v>2.7195464143838013E-2</c:v>
                </c:pt>
                <c:pt idx="1216">
                  <c:v>2.7184571712040126E-2</c:v>
                </c:pt>
                <c:pt idx="1217">
                  <c:v>2.7172138982615203E-2</c:v>
                </c:pt>
                <c:pt idx="1218">
                  <c:v>2.7161039719097661E-2</c:v>
                </c:pt>
                <c:pt idx="1219">
                  <c:v>2.7150187630234832E-2</c:v>
                </c:pt>
                <c:pt idx="1220">
                  <c:v>2.7139348413461127E-2</c:v>
                </c:pt>
                <c:pt idx="1221">
                  <c:v>2.7128522068573264E-2</c:v>
                </c:pt>
                <c:pt idx="1222">
                  <c:v>2.7117708595366167E-2</c:v>
                </c:pt>
                <c:pt idx="1223">
                  <c:v>2.7106907993637436E-2</c:v>
                </c:pt>
                <c:pt idx="1224">
                  <c:v>2.7096120263182893E-2</c:v>
                </c:pt>
                <c:pt idx="1225">
                  <c:v>2.7085345403799251E-2</c:v>
                </c:pt>
                <c:pt idx="1226">
                  <c:v>2.7074818808821725E-2</c:v>
                </c:pt>
                <c:pt idx="1227">
                  <c:v>2.7064776526317318E-2</c:v>
                </c:pt>
                <c:pt idx="1228">
                  <c:v>2.7054040794593302E-2</c:v>
                </c:pt>
                <c:pt idx="1229">
                  <c:v>2.7043317938107502E-2</c:v>
                </c:pt>
                <c:pt idx="1230">
                  <c:v>2.7032607956652712E-2</c:v>
                </c:pt>
                <c:pt idx="1231">
                  <c:v>2.7021910850023461E-2</c:v>
                </c:pt>
                <c:pt idx="1232">
                  <c:v>2.7004654490741131E-2</c:v>
                </c:pt>
                <c:pt idx="1233">
                  <c:v>2.699399021795024E-2</c:v>
                </c:pt>
                <c:pt idx="1234">
                  <c:v>2.6983338816774213E-2</c:v>
                </c:pt>
                <c:pt idx="1235">
                  <c:v>2.697293700209678E-2</c:v>
                </c:pt>
                <c:pt idx="1236">
                  <c:v>2.6962311483146404E-2</c:v>
                </c:pt>
                <c:pt idx="1237">
                  <c:v>2.6951698836438092E-2</c:v>
                </c:pt>
                <c:pt idx="1238">
                  <c:v>2.6941099061766578E-2</c:v>
                </c:pt>
                <c:pt idx="1239">
                  <c:v>2.6930274878017347E-2</c:v>
                </c:pt>
                <c:pt idx="1240">
                  <c:v>2.6919700702276256E-2</c:v>
                </c:pt>
                <c:pt idx="1241">
                  <c:v>2.6909139396734602E-2</c:v>
                </c:pt>
                <c:pt idx="1242">
                  <c:v>2.6898590961190873E-2</c:v>
                </c:pt>
                <c:pt idx="1243">
                  <c:v>2.688853115446882E-2</c:v>
                </c:pt>
                <c:pt idx="1244">
                  <c:v>2.6877770715193323E-2</c:v>
                </c:pt>
                <c:pt idx="1245">
                  <c:v>2.6867261039120266E-2</c:v>
                </c:pt>
                <c:pt idx="1246">
                  <c:v>2.6856764233467487E-2</c:v>
                </c:pt>
                <c:pt idx="1247">
                  <c:v>2.6846280298035451E-2</c:v>
                </c:pt>
                <c:pt idx="1248">
                  <c:v>2.6835809232622871E-2</c:v>
                </c:pt>
                <c:pt idx="1249">
                  <c:v>2.6825351037028888E-2</c:v>
                </c:pt>
                <c:pt idx="1250">
                  <c:v>2.6814905711053532E-2</c:v>
                </c:pt>
                <c:pt idx="1251">
                  <c:v>2.6804473254496388E-2</c:v>
                </c:pt>
                <c:pt idx="1252">
                  <c:v>2.6793575183224606E-2</c:v>
                </c:pt>
                <c:pt idx="1253">
                  <c:v>2.678316814412976E-2</c:v>
                </c:pt>
                <c:pt idx="1254">
                  <c:v>2.6772773971422775E-2</c:v>
                </c:pt>
                <c:pt idx="1255">
                  <c:v>2.6762392664905935E-2</c:v>
                </c:pt>
                <c:pt idx="1256">
                  <c:v>2.6752264101359512E-2</c:v>
                </c:pt>
                <c:pt idx="1257">
                  <c:v>2.6741908691822008E-2</c:v>
                </c:pt>
                <c:pt idx="1258">
                  <c:v>2.6731566149097268E-2</c:v>
                </c:pt>
                <c:pt idx="1259">
                  <c:v>2.6721236472989542E-2</c:v>
                </c:pt>
                <c:pt idx="1260">
                  <c:v>2.6710919663301306E-2</c:v>
                </c:pt>
                <c:pt idx="1261">
                  <c:v>2.6700375004815761E-2</c:v>
                </c:pt>
                <c:pt idx="1262">
                  <c:v>2.6690083756141954E-2</c:v>
                </c:pt>
                <c:pt idx="1263">
                  <c:v>2.667980537209259E-2</c:v>
                </c:pt>
                <c:pt idx="1264">
                  <c:v>2.666953985247306E-2</c:v>
                </c:pt>
                <c:pt idx="1265">
                  <c:v>2.6659528604289669E-2</c:v>
                </c:pt>
                <c:pt idx="1266">
                  <c:v>2.6649288989002286E-2</c:v>
                </c:pt>
                <c:pt idx="1267">
                  <c:v>2.6639062238764579E-2</c:v>
                </c:pt>
                <c:pt idx="1268">
                  <c:v>2.6628848353382566E-2</c:v>
                </c:pt>
                <c:pt idx="1269">
                  <c:v>2.6618647332660499E-2</c:v>
                </c:pt>
                <c:pt idx="1270">
                  <c:v>2.6608216876911176E-2</c:v>
                </c:pt>
                <c:pt idx="1271">
                  <c:v>2.6598041402869976E-2</c:v>
                </c:pt>
                <c:pt idx="1272">
                  <c:v>2.6587878791709828E-2</c:v>
                </c:pt>
                <c:pt idx="1273">
                  <c:v>2.6577729043238803E-2</c:v>
                </c:pt>
                <c:pt idx="1274">
                  <c:v>2.6567592157264085E-2</c:v>
                </c:pt>
                <c:pt idx="1275">
                  <c:v>2.6557468133593748E-2</c:v>
                </c:pt>
                <c:pt idx="1276">
                  <c:v>2.6547356972036303E-2</c:v>
                </c:pt>
                <c:pt idx="1277">
                  <c:v>2.6537258672399824E-2</c:v>
                </c:pt>
                <c:pt idx="1278">
                  <c:v>2.6527660843588291E-2</c:v>
                </c:pt>
                <c:pt idx="1279">
                  <c:v>2.6517588650547118E-2</c:v>
                </c:pt>
                <c:pt idx="1280">
                  <c:v>2.6507529321231092E-2</c:v>
                </c:pt>
                <c:pt idx="1281">
                  <c:v>2.6497482855447736E-2</c:v>
                </c:pt>
                <c:pt idx="1282">
                  <c:v>2.6487449253005002E-2</c:v>
                </c:pt>
                <c:pt idx="1283">
                  <c:v>2.6477183723539539E-2</c:v>
                </c:pt>
                <c:pt idx="1284">
                  <c:v>2.6467175649547144E-2</c:v>
                </c:pt>
                <c:pt idx="1285">
                  <c:v>2.645718043713715E-2</c:v>
                </c:pt>
                <c:pt idx="1286">
                  <c:v>2.6447198086117792E-2</c:v>
                </c:pt>
                <c:pt idx="1287">
                  <c:v>2.6437474184183952E-2</c:v>
                </c:pt>
                <c:pt idx="1288">
                  <c:v>2.6427517757758184E-2</c:v>
                </c:pt>
                <c:pt idx="1289">
                  <c:v>2.6417574193333571E-2</c:v>
                </c:pt>
                <c:pt idx="1290">
                  <c:v>2.640764349071939E-2</c:v>
                </c:pt>
                <c:pt idx="1291">
                  <c:v>2.6397479245243587E-2</c:v>
                </c:pt>
                <c:pt idx="1292">
                  <c:v>2.6387574058588353E-2</c:v>
                </c:pt>
                <c:pt idx="1293">
                  <c:v>2.6377681731998229E-2</c:v>
                </c:pt>
                <c:pt idx="1294">
                  <c:v>2.6367802265285876E-2</c:v>
                </c:pt>
                <c:pt idx="1295">
                  <c:v>2.6357935658262187E-2</c:v>
                </c:pt>
                <c:pt idx="1296">
                  <c:v>2.6348329362423577E-2</c:v>
                </c:pt>
                <c:pt idx="1297">
                  <c:v>2.6338488687173017E-2</c:v>
                </c:pt>
                <c:pt idx="1298">
                  <c:v>2.6328660872218117E-2</c:v>
                </c:pt>
                <c:pt idx="1299">
                  <c:v>2.6318845917371679E-2</c:v>
                </c:pt>
                <c:pt idx="1300">
                  <c:v>2.6309043822445182E-2</c:v>
                </c:pt>
                <c:pt idx="1301">
                  <c:v>2.6299254587251426E-2</c:v>
                </c:pt>
                <c:pt idx="1302">
                  <c:v>2.6289478211602772E-2</c:v>
                </c:pt>
                <c:pt idx="1303">
                  <c:v>2.6279714695311578E-2</c:v>
                </c:pt>
                <c:pt idx="1304">
                  <c:v>2.62692165740427E-2</c:v>
                </c:pt>
                <c:pt idx="1305">
                  <c:v>2.6259478109391013E-2</c:v>
                </c:pt>
                <c:pt idx="1306">
                  <c:v>2.6249752500051429E-2</c:v>
                </c:pt>
                <c:pt idx="1307">
                  <c:v>2.6240039745840806E-2</c:v>
                </c:pt>
                <c:pt idx="1308">
                  <c:v>2.6230339846576009E-2</c:v>
                </c:pt>
                <c:pt idx="1309">
                  <c:v>2.622090304535071E-2</c:v>
                </c:pt>
                <c:pt idx="1310">
                  <c:v>2.6211229083285072E-2</c:v>
                </c:pt>
                <c:pt idx="1311">
                  <c:v>2.6201567976775149E-2</c:v>
                </c:pt>
                <c:pt idx="1312">
                  <c:v>2.6191919725638366E-2</c:v>
                </c:pt>
                <c:pt idx="1313">
                  <c:v>2.6182284329690809E-2</c:v>
                </c:pt>
                <c:pt idx="1314">
                  <c:v>2.6172410394642635E-2</c:v>
                </c:pt>
                <c:pt idx="1315">
                  <c:v>2.6162800474898964E-2</c:v>
                </c:pt>
                <c:pt idx="1316">
                  <c:v>2.6153203408646315E-2</c:v>
                </c:pt>
                <c:pt idx="1317">
                  <c:v>2.6143871294156455E-2</c:v>
                </c:pt>
                <c:pt idx="1318">
                  <c:v>2.613430017142707E-2</c:v>
                </c:pt>
                <c:pt idx="1319">
                  <c:v>2.6124741902796348E-2</c:v>
                </c:pt>
                <c:pt idx="1320">
                  <c:v>2.6115196488083494E-2</c:v>
                </c:pt>
                <c:pt idx="1321">
                  <c:v>2.6104303181957438E-2</c:v>
                </c:pt>
                <c:pt idx="1322">
                  <c:v>2.6094531980785277E-2</c:v>
                </c:pt>
                <c:pt idx="1323">
                  <c:v>2.608502671994407E-2</c:v>
                </c:pt>
                <c:pt idx="1324">
                  <c:v>2.607553431113013E-2</c:v>
                </c:pt>
                <c:pt idx="1325">
                  <c:v>2.6066054754163445E-2</c:v>
                </c:pt>
                <c:pt idx="1326">
                  <c:v>2.6056588048866708E-2</c:v>
                </c:pt>
                <c:pt idx="1327">
                  <c:v>2.6047134195060356E-2</c:v>
                </c:pt>
                <c:pt idx="1328">
                  <c:v>2.6037693192567522E-2</c:v>
                </c:pt>
                <c:pt idx="1329">
                  <c:v>2.6028265041209545E-2</c:v>
                </c:pt>
                <c:pt idx="1330">
                  <c:v>2.6019615767245621E-2</c:v>
                </c:pt>
                <c:pt idx="1331">
                  <c:v>2.6010214074285797E-2</c:v>
                </c:pt>
                <c:pt idx="1332">
                  <c:v>2.6000825235337022E-2</c:v>
                </c:pt>
                <c:pt idx="1333">
                  <c:v>2.5991449250219588E-2</c:v>
                </c:pt>
                <c:pt idx="1334">
                  <c:v>2.5982086118755101E-2</c:v>
                </c:pt>
                <c:pt idx="1335">
                  <c:v>2.5972479189217308E-2</c:v>
                </c:pt>
                <c:pt idx="1336">
                  <c:v>2.5963141506513292E-2</c:v>
                </c:pt>
                <c:pt idx="1337">
                  <c:v>2.5953816675794116E-2</c:v>
                </c:pt>
                <c:pt idx="1338">
                  <c:v>2.5944504696880408E-2</c:v>
                </c:pt>
                <c:pt idx="1339">
                  <c:v>2.5935463259946251E-2</c:v>
                </c:pt>
                <c:pt idx="1340">
                  <c:v>2.5926177246638732E-2</c:v>
                </c:pt>
                <c:pt idx="1341">
                  <c:v>2.5916904085733675E-2</c:v>
                </c:pt>
                <c:pt idx="1342">
                  <c:v>2.5907643777053561E-2</c:v>
                </c:pt>
                <c:pt idx="1343">
                  <c:v>2.589813757321497E-2</c:v>
                </c:pt>
                <c:pt idx="1344">
                  <c:v>2.5888902701426787E-2</c:v>
                </c:pt>
                <c:pt idx="1345">
                  <c:v>2.5879680680208014E-2</c:v>
                </c:pt>
                <c:pt idx="1346">
                  <c:v>2.5870471509385037E-2</c:v>
                </c:pt>
                <c:pt idx="1347">
                  <c:v>2.586127518878115E-2</c:v>
                </c:pt>
                <c:pt idx="1348">
                  <c:v>2.5852351811788462E-2</c:v>
                </c:pt>
                <c:pt idx="1349">
                  <c:v>2.5843181463733881E-2</c:v>
                </c:pt>
                <c:pt idx="1350">
                  <c:v>2.5834023966492987E-2</c:v>
                </c:pt>
                <c:pt idx="1351">
                  <c:v>2.582487931989047E-2</c:v>
                </c:pt>
                <c:pt idx="1352">
                  <c:v>2.581574752375191E-2</c:v>
                </c:pt>
                <c:pt idx="1353">
                  <c:v>2.5806628577901114E-2</c:v>
                </c:pt>
                <c:pt idx="1354">
                  <c:v>2.5797522482164541E-2</c:v>
                </c:pt>
                <c:pt idx="1355">
                  <c:v>2.5788429236367764E-2</c:v>
                </c:pt>
                <c:pt idx="1356">
                  <c:v>2.5778562040709562E-2</c:v>
                </c:pt>
                <c:pt idx="1357">
                  <c:v>2.5769493649942573E-2</c:v>
                </c:pt>
                <c:pt idx="1358">
                  <c:v>2.5760438105260498E-2</c:v>
                </c:pt>
                <c:pt idx="1359">
                  <c:v>2.5751395406492288E-2</c:v>
                </c:pt>
                <c:pt idx="1360">
                  <c:v>2.5742365553468691E-2</c:v>
                </c:pt>
                <c:pt idx="1361">
                  <c:v>2.5733612190937082E-2</c:v>
                </c:pt>
                <c:pt idx="1362">
                  <c:v>2.5724608315765785E-2</c:v>
                </c:pt>
                <c:pt idx="1363">
                  <c:v>2.5715617286935864E-2</c:v>
                </c:pt>
                <c:pt idx="1364">
                  <c:v>2.5706639104277215E-2</c:v>
                </c:pt>
                <c:pt idx="1365">
                  <c:v>2.5697408968568525E-2</c:v>
                </c:pt>
                <c:pt idx="1366">
                  <c:v>2.5688456186446992E-2</c:v>
                </c:pt>
                <c:pt idx="1367">
                  <c:v>2.5679516248884374E-2</c:v>
                </c:pt>
                <c:pt idx="1368">
                  <c:v>2.5670589155712312E-2</c:v>
                </c:pt>
                <c:pt idx="1369">
                  <c:v>2.5661940877604567E-2</c:v>
                </c:pt>
                <c:pt idx="1370">
                  <c:v>2.5653039768409724E-2</c:v>
                </c:pt>
                <c:pt idx="1371">
                  <c:v>2.5644151504201629E-2</c:v>
                </c:pt>
                <c:pt idx="1372">
                  <c:v>2.5635276084810619E-2</c:v>
                </c:pt>
                <c:pt idx="1373">
                  <c:v>2.5626413510069255E-2</c:v>
                </c:pt>
                <c:pt idx="1374">
                  <c:v>2.5617296319485578E-2</c:v>
                </c:pt>
                <c:pt idx="1375">
                  <c:v>2.560845913235477E-2</c:v>
                </c:pt>
                <c:pt idx="1376">
                  <c:v>2.5599634788276582E-2</c:v>
                </c:pt>
                <c:pt idx="1377">
                  <c:v>2.5590823287084442E-2</c:v>
                </c:pt>
                <c:pt idx="1378">
                  <c:v>2.5582024628612674E-2</c:v>
                </c:pt>
                <c:pt idx="1379">
                  <c:v>2.5573238812696505E-2</c:v>
                </c:pt>
                <c:pt idx="1380">
                  <c:v>2.5564465839169805E-2</c:v>
                </c:pt>
                <c:pt idx="1381">
                  <c:v>2.5555705707866902E-2</c:v>
                </c:pt>
                <c:pt idx="1382">
                  <c:v>2.5547768246865402E-2</c:v>
                </c:pt>
                <c:pt idx="1383">
                  <c:v>2.5539034729608664E-2</c:v>
                </c:pt>
                <c:pt idx="1384">
                  <c:v>2.5530314057343056E-2</c:v>
                </c:pt>
                <c:pt idx="1385">
                  <c:v>2.5521606229902957E-2</c:v>
                </c:pt>
                <c:pt idx="1386">
                  <c:v>2.5512911247120112E-2</c:v>
                </c:pt>
                <c:pt idx="1387">
                  <c:v>2.5503957562157661E-2</c:v>
                </c:pt>
                <c:pt idx="1388">
                  <c:v>2.5495287952621314E-2</c:v>
                </c:pt>
                <c:pt idx="1389">
                  <c:v>2.5486631186161797E-2</c:v>
                </c:pt>
                <c:pt idx="1390">
                  <c:v>2.5477987262614365E-2</c:v>
                </c:pt>
                <c:pt idx="1391">
                  <c:v>2.5469628997265011E-2</c:v>
                </c:pt>
                <c:pt idx="1392">
                  <c:v>2.5461011078944214E-2</c:v>
                </c:pt>
                <c:pt idx="1393">
                  <c:v>2.5452406004123115E-2</c:v>
                </c:pt>
                <c:pt idx="1394">
                  <c:v>2.5443813772634778E-2</c:v>
                </c:pt>
                <c:pt idx="1395">
                  <c:v>2.5434960282810355E-2</c:v>
                </c:pt>
                <c:pt idx="1396">
                  <c:v>2.5426393413288957E-2</c:v>
                </c:pt>
                <c:pt idx="1397">
                  <c:v>2.5417839385532597E-2</c:v>
                </c:pt>
                <c:pt idx="1398">
                  <c:v>2.5409298199379621E-2</c:v>
                </c:pt>
                <c:pt idx="1399">
                  <c:v>2.540076985466572E-2</c:v>
                </c:pt>
                <c:pt idx="1400">
                  <c:v>2.5392530084518666E-2</c:v>
                </c:pt>
                <c:pt idx="1401">
                  <c:v>2.5384027751774823E-2</c:v>
                </c:pt>
                <c:pt idx="1402">
                  <c:v>2.5375538261055108E-2</c:v>
                </c:pt>
                <c:pt idx="1403">
                  <c:v>2.5367061612198309E-2</c:v>
                </c:pt>
                <c:pt idx="1404">
                  <c:v>2.5358597805040576E-2</c:v>
                </c:pt>
                <c:pt idx="1405">
                  <c:v>2.5350146839422012E-2</c:v>
                </c:pt>
                <c:pt idx="1406">
                  <c:v>2.5341708715179649E-2</c:v>
                </c:pt>
                <c:pt idx="1407">
                  <c:v>2.5333283432151833E-2</c:v>
                </c:pt>
                <c:pt idx="1408">
                  <c:v>2.5324314235784962E-2</c:v>
                </c:pt>
                <c:pt idx="1409">
                  <c:v>2.531563531140308E-2</c:v>
                </c:pt>
                <c:pt idx="1410">
                  <c:v>2.5307247533836459E-2</c:v>
                </c:pt>
                <c:pt idx="1411">
                  <c:v>2.5298872593651454E-2</c:v>
                </c:pt>
                <c:pt idx="1412">
                  <c:v>2.5290510490690005E-2</c:v>
                </c:pt>
                <c:pt idx="1413">
                  <c:v>2.5282441234180494E-2</c:v>
                </c:pt>
                <c:pt idx="1414">
                  <c:v>2.5274105148401789E-2</c:v>
                </c:pt>
                <c:pt idx="1415">
                  <c:v>2.5265781900435009E-2</c:v>
                </c:pt>
                <c:pt idx="1416">
                  <c:v>2.5257471490122512E-2</c:v>
                </c:pt>
                <c:pt idx="1417">
                  <c:v>2.5248892528734797E-2</c:v>
                </c:pt>
                <c:pt idx="1418">
                  <c:v>2.5240607445817752E-2</c:v>
                </c:pt>
                <c:pt idx="1419">
                  <c:v>2.5232335199026783E-2</c:v>
                </c:pt>
                <c:pt idx="1420">
                  <c:v>2.5224075788206957E-2</c:v>
                </c:pt>
                <c:pt idx="1421">
                  <c:v>2.5215829213202003E-2</c:v>
                </c:pt>
                <c:pt idx="1422">
                  <c:v>2.5207878610196681E-2</c:v>
                </c:pt>
                <c:pt idx="1423">
                  <c:v>2.5199658059073878E-2</c:v>
                </c:pt>
                <c:pt idx="1424">
                  <c:v>2.5191450344352707E-2</c:v>
                </c:pt>
                <c:pt idx="1425">
                  <c:v>2.518325546676748E-2</c:v>
                </c:pt>
                <c:pt idx="1426">
                  <c:v>2.5174788927114569E-2</c:v>
                </c:pt>
                <c:pt idx="1427">
                  <c:v>2.5166619683202929E-2</c:v>
                </c:pt>
                <c:pt idx="1428">
                  <c:v>2.5158463766085878E-2</c:v>
                </c:pt>
                <c:pt idx="1429">
                  <c:v>2.5150321405233638E-2</c:v>
                </c:pt>
                <c:pt idx="1430">
                  <c:v>2.5142192830111969E-2</c:v>
                </c:pt>
                <c:pt idx="1431">
                  <c:v>2.5134078270183931E-2</c:v>
                </c:pt>
                <c:pt idx="1432">
                  <c:v>2.5125977954908119E-2</c:v>
                </c:pt>
                <c:pt idx="1433">
                  <c:v>2.5117892113740877E-2</c:v>
                </c:pt>
                <c:pt idx="1434">
                  <c:v>2.5110687203867877E-2</c:v>
                </c:pt>
                <c:pt idx="1435">
                  <c:v>2.5102632877800971E-2</c:v>
                </c:pt>
                <c:pt idx="1436">
                  <c:v>2.5094593776628527E-2</c:v>
                </c:pt>
                <c:pt idx="1437">
                  <c:v>2.5086570126092184E-2</c:v>
                </c:pt>
                <c:pt idx="1438">
                  <c:v>2.5078562151930061E-2</c:v>
                </c:pt>
                <c:pt idx="1439">
                  <c:v>2.5070277924754095E-2</c:v>
                </c:pt>
                <c:pt idx="1440">
                  <c:v>2.5062301261623624E-2</c:v>
                </c:pt>
                <c:pt idx="1441">
                  <c:v>2.505434093756154E-2</c:v>
                </c:pt>
                <c:pt idx="1442">
                  <c:v>2.5046397179515584E-2</c:v>
                </c:pt>
                <c:pt idx="1443">
                  <c:v>2.5038765327337394E-2</c:v>
                </c:pt>
                <c:pt idx="1444">
                  <c:v>2.5030856151739597E-2</c:v>
                </c:pt>
                <c:pt idx="1445">
                  <c:v>2.5022964232592988E-2</c:v>
                </c:pt>
                <c:pt idx="1446">
                  <c:v>2.5015089795610578E-2</c:v>
                </c:pt>
                <c:pt idx="1447">
                  <c:v>2.5007233066501416E-2</c:v>
                </c:pt>
                <c:pt idx="1448">
                  <c:v>2.4999095226113283E-2</c:v>
                </c:pt>
                <c:pt idx="1449">
                  <c:v>2.4991273784385804E-2</c:v>
                </c:pt>
                <c:pt idx="1450">
                  <c:v>2.4983470724126204E-2</c:v>
                </c:pt>
                <c:pt idx="1451">
                  <c:v>2.4975686271367686E-2</c:v>
                </c:pt>
                <c:pt idx="1452">
                  <c:v>2.496822285865893E-2</c:v>
                </c:pt>
                <c:pt idx="1453">
                  <c:v>2.4960476746922318E-2</c:v>
                </c:pt>
                <c:pt idx="1454">
                  <c:v>2.4952749406582167E-2</c:v>
                </c:pt>
                <c:pt idx="1455">
                  <c:v>2.4945040837421325E-2</c:v>
                </c:pt>
                <c:pt idx="1456">
                  <c:v>2.4937351039223964E-2</c:v>
                </c:pt>
                <c:pt idx="1457">
                  <c:v>2.4929680011774692E-2</c:v>
                </c:pt>
                <c:pt idx="1458">
                  <c:v>2.4922027754859001E-2</c:v>
                </c:pt>
                <c:pt idx="1459">
                  <c:v>2.4914394268262384E-2</c:v>
                </c:pt>
                <c:pt idx="1460">
                  <c:v>2.4906779551770331E-2</c:v>
                </c:pt>
                <c:pt idx="1461">
                  <c:v>2.4898564373285949E-2</c:v>
                </c:pt>
                <c:pt idx="1462">
                  <c:v>2.4890985542571985E-2</c:v>
                </c:pt>
                <c:pt idx="1463">
                  <c:v>2.4883425478501961E-2</c:v>
                </c:pt>
                <c:pt idx="1464">
                  <c:v>2.4875884180864356E-2</c:v>
                </c:pt>
                <c:pt idx="1465">
                  <c:v>2.4868674534516799E-2</c:v>
                </c:pt>
                <c:pt idx="1466">
                  <c:v>2.4861171601575381E-2</c:v>
                </c:pt>
                <c:pt idx="1467">
                  <c:v>2.4853687435850251E-2</c:v>
                </c:pt>
                <c:pt idx="1468">
                  <c:v>2.4846222037132812E-2</c:v>
                </c:pt>
                <c:pt idx="1469">
                  <c:v>2.4838459181892057E-2</c:v>
                </c:pt>
                <c:pt idx="1470">
                  <c:v>2.4831030478488499E-2</c:v>
                </c:pt>
                <c:pt idx="1471">
                  <c:v>2.4823620540067433E-2</c:v>
                </c:pt>
                <c:pt idx="1472">
                  <c:v>2.4816229366423571E-2</c:v>
                </c:pt>
                <c:pt idx="1473">
                  <c:v>2.4808856957352073E-2</c:v>
                </c:pt>
                <c:pt idx="1474">
                  <c:v>2.4801823740379307E-2</c:v>
                </c:pt>
                <c:pt idx="1475">
                  <c:v>2.4794489704922464E-2</c:v>
                </c:pt>
                <c:pt idx="1476">
                  <c:v>2.4787174434824481E-2</c:v>
                </c:pt>
                <c:pt idx="1477">
                  <c:v>2.4778837103870074E-2</c:v>
                </c:pt>
                <c:pt idx="1478">
                  <c:v>2.4771238106691719E-2</c:v>
                </c:pt>
                <c:pt idx="1479">
                  <c:v>2.4763980961246674E-2</c:v>
                </c:pt>
                <c:pt idx="1480">
                  <c:v>2.4756742578926735E-2</c:v>
                </c:pt>
                <c:pt idx="1481">
                  <c:v>2.4749522959531957E-2</c:v>
                </c:pt>
                <c:pt idx="1482">
                  <c:v>2.4742322102861064E-2</c:v>
                </c:pt>
                <c:pt idx="1483">
                  <c:v>2.4735140008715892E-2</c:v>
                </c:pt>
                <c:pt idx="1484">
                  <c:v>2.4727976676896499E-2</c:v>
                </c:pt>
                <c:pt idx="1485">
                  <c:v>2.4720832107205611E-2</c:v>
                </c:pt>
                <c:pt idx="1486">
                  <c:v>2.4713706299443729E-2</c:v>
                </c:pt>
                <c:pt idx="1487">
                  <c:v>2.4707926421761086E-2</c:v>
                </c:pt>
                <c:pt idx="1488">
                  <c:v>2.4700841591721003E-2</c:v>
                </c:pt>
                <c:pt idx="1489">
                  <c:v>2.4693775528553782E-2</c:v>
                </c:pt>
                <c:pt idx="1490">
                  <c:v>2.4686728232059852E-2</c:v>
                </c:pt>
                <c:pt idx="1491">
                  <c:v>2.4678693790167676E-2</c:v>
                </c:pt>
                <c:pt idx="1492">
                  <c:v>2.4671681418750393E-2</c:v>
                </c:pt>
                <c:pt idx="1493">
                  <c:v>2.4664687809270759E-2</c:v>
                </c:pt>
                <c:pt idx="1494">
                  <c:v>2.4657712961535242E-2</c:v>
                </c:pt>
                <c:pt idx="1495">
                  <c:v>2.4651773242716567E-2</c:v>
                </c:pt>
                <c:pt idx="1496">
                  <c:v>2.4644838542088512E-2</c:v>
                </c:pt>
                <c:pt idx="1497">
                  <c:v>2.463792260674812E-2</c:v>
                </c:pt>
                <c:pt idx="1498">
                  <c:v>2.4631025436498876E-2</c:v>
                </c:pt>
                <c:pt idx="1499">
                  <c:v>2.4623120142231829E-2</c:v>
                </c:pt>
                <c:pt idx="1500">
                  <c:v>2.4616257860897162E-2</c:v>
                </c:pt>
                <c:pt idx="1501">
                  <c:v>2.4609414339956722E-2</c:v>
                </c:pt>
                <c:pt idx="1502">
                  <c:v>2.460258957922096E-2</c:v>
                </c:pt>
                <c:pt idx="1503">
                  <c:v>2.4596821054816771E-2</c:v>
                </c:pt>
                <c:pt idx="1504">
                  <c:v>2.4590036471036827E-2</c:v>
                </c:pt>
                <c:pt idx="1505">
                  <c:v>2.4583270650994207E-2</c:v>
                </c:pt>
                <c:pt idx="1506">
                  <c:v>2.4576523594495449E-2</c:v>
                </c:pt>
                <c:pt idx="1507">
                  <c:v>2.4569795301350571E-2</c:v>
                </c:pt>
                <c:pt idx="1508">
                  <c:v>2.4562034968487977E-2</c:v>
                </c:pt>
                <c:pt idx="1509">
                  <c:v>2.4556395004360364E-2</c:v>
                </c:pt>
                <c:pt idx="1510">
                  <c:v>2.4549723000135949E-2</c:v>
                </c:pt>
                <c:pt idx="1511">
                  <c:v>2.4543069758506366E-2</c:v>
                </c:pt>
                <c:pt idx="1512">
                  <c:v>2.4535373741538944E-2</c:v>
                </c:pt>
                <c:pt idx="1513">
                  <c:v>2.4528046352235718E-2</c:v>
                </c:pt>
                <c:pt idx="1514">
                  <c:v>2.4521444901440606E-2</c:v>
                </c:pt>
                <c:pt idx="1515">
                  <c:v>2.4514862205705038E-2</c:v>
                </c:pt>
                <c:pt idx="1516">
                  <c:v>2.4508298264849009E-2</c:v>
                </c:pt>
                <c:pt idx="1517">
                  <c:v>2.450211112043468E-2</c:v>
                </c:pt>
                <c:pt idx="1518">
                  <c:v>2.4495585593050411E-2</c:v>
                </c:pt>
                <c:pt idx="1519">
                  <c:v>2.4489078821357261E-2</c:v>
                </c:pt>
                <c:pt idx="1520">
                  <c:v>2.4482590805173982E-2</c:v>
                </c:pt>
                <c:pt idx="1521">
                  <c:v>2.4476121544322008E-2</c:v>
                </c:pt>
                <c:pt idx="1522">
                  <c:v>2.4469308462070762E-2</c:v>
                </c:pt>
                <c:pt idx="1523">
                  <c:v>2.4462875800330974E-2</c:v>
                </c:pt>
                <c:pt idx="1524">
                  <c:v>2.4456461892036967E-2</c:v>
                </c:pt>
                <c:pt idx="1525">
                  <c:v>2.4450066737013665E-2</c:v>
                </c:pt>
                <c:pt idx="1526">
                  <c:v>2.4444056563776018E-2</c:v>
                </c:pt>
                <c:pt idx="1527">
                  <c:v>2.4437699831165487E-2</c:v>
                </c:pt>
                <c:pt idx="1528">
                  <c:v>2.4431361852643406E-2</c:v>
                </c:pt>
                <c:pt idx="1529">
                  <c:v>2.4421440062597066E-2</c:v>
                </c:pt>
                <c:pt idx="1530">
                  <c:v>2.4415150308066885E-2</c:v>
                </c:pt>
                <c:pt idx="1531">
                  <c:v>2.4408879306999046E-2</c:v>
                </c:pt>
                <c:pt idx="1532">
                  <c:v>2.4402627059221658E-2</c:v>
                </c:pt>
                <c:pt idx="1533">
                  <c:v>2.4396393564559717E-2</c:v>
                </c:pt>
                <c:pt idx="1534">
                  <c:v>2.4390178822841779E-2</c:v>
                </c:pt>
                <c:pt idx="1535">
                  <c:v>2.4383982833895063E-2</c:v>
                </c:pt>
                <c:pt idx="1536">
                  <c:v>2.4377805597548124E-2</c:v>
                </c:pt>
                <c:pt idx="1537">
                  <c:v>2.4371647113630858E-2</c:v>
                </c:pt>
                <c:pt idx="1538">
                  <c:v>2.436626339361506E-2</c:v>
                </c:pt>
                <c:pt idx="1539">
                  <c:v>2.4360144281011065E-2</c:v>
                </c:pt>
                <c:pt idx="1540">
                  <c:v>2.4354043922991276E-2</c:v>
                </c:pt>
                <c:pt idx="1541">
                  <c:v>2.4347962319385224E-2</c:v>
                </c:pt>
                <c:pt idx="1542">
                  <c:v>2.4341899470022896E-2</c:v>
                </c:pt>
                <c:pt idx="1543">
                  <c:v>2.4334610589237707E-2</c:v>
                </c:pt>
                <c:pt idx="1544">
                  <c:v>2.4328586986558702E-2</c:v>
                </c:pt>
                <c:pt idx="1545">
                  <c:v>2.4322582136261855E-2</c:v>
                </c:pt>
                <c:pt idx="1546">
                  <c:v>2.4316596038181093E-2</c:v>
                </c:pt>
                <c:pt idx="1547">
                  <c:v>2.431101533600815E-2</c:v>
                </c:pt>
                <c:pt idx="1548">
                  <c:v>2.4305067687578889E-2</c:v>
                </c:pt>
                <c:pt idx="1549">
                  <c:v>2.4299138792193069E-2</c:v>
                </c:pt>
                <c:pt idx="1550">
                  <c:v>2.4293228649683311E-2</c:v>
                </c:pt>
                <c:pt idx="1551">
                  <c:v>2.428694682520488E-2</c:v>
                </c:pt>
                <c:pt idx="1552">
                  <c:v>2.4281073236939163E-2</c:v>
                </c:pt>
                <c:pt idx="1553">
                  <c:v>2.4275218399733622E-2</c:v>
                </c:pt>
                <c:pt idx="1554">
                  <c:v>2.4269382313424837E-2</c:v>
                </c:pt>
                <c:pt idx="1555">
                  <c:v>2.4263959224507543E-2</c:v>
                </c:pt>
                <c:pt idx="1556">
                  <c:v>2.425816159579957E-2</c:v>
                </c:pt>
                <c:pt idx="1557">
                  <c:v>2.4252382718820679E-2</c:v>
                </c:pt>
                <c:pt idx="1558">
                  <c:v>2.424662259340922E-2</c:v>
                </c:pt>
                <c:pt idx="1559">
                  <c:v>2.4240881219403536E-2</c:v>
                </c:pt>
                <c:pt idx="1560">
                  <c:v>2.4235158596643304E-2</c:v>
                </c:pt>
                <c:pt idx="1561">
                  <c:v>2.4229454724967747E-2</c:v>
                </c:pt>
                <c:pt idx="1562">
                  <c:v>2.4223769604217855E-2</c:v>
                </c:pt>
                <c:pt idx="1563">
                  <c:v>2.4218103234233745E-2</c:v>
                </c:pt>
                <c:pt idx="1564">
                  <c:v>2.4211247243913402E-2</c:v>
                </c:pt>
                <c:pt idx="1565">
                  <c:v>2.4205615471105335E-2</c:v>
                </c:pt>
                <c:pt idx="1566">
                  <c:v>2.4200002444657996E-2</c:v>
                </c:pt>
                <c:pt idx="1567">
                  <c:v>2.4194408164416901E-2</c:v>
                </c:pt>
                <c:pt idx="1568">
                  <c:v>2.4188832630228019E-2</c:v>
                </c:pt>
                <c:pt idx="1569">
                  <c:v>2.4183683373987557E-2</c:v>
                </c:pt>
                <c:pt idx="1570">
                  <c:v>2.4178146305782956E-2</c:v>
                </c:pt>
                <c:pt idx="1571">
                  <c:v>2.4172627984477731E-2</c:v>
                </c:pt>
                <c:pt idx="1572">
                  <c:v>2.4167128409918692E-2</c:v>
                </c:pt>
                <c:pt idx="1573">
                  <c:v>2.4161647581954437E-2</c:v>
                </c:pt>
                <c:pt idx="1574">
                  <c:v>2.4155773083624901E-2</c:v>
                </c:pt>
                <c:pt idx="1575">
                  <c:v>2.4150328767529334E-2</c:v>
                </c:pt>
                <c:pt idx="1576">
                  <c:v>2.4144903196272077E-2</c:v>
                </c:pt>
                <c:pt idx="1577">
                  <c:v>2.4139911733006461E-2</c:v>
                </c:pt>
                <c:pt idx="1578">
                  <c:v>2.4134524635745488E-2</c:v>
                </c:pt>
                <c:pt idx="1579">
                  <c:v>2.4129156284175324E-2</c:v>
                </c:pt>
                <c:pt idx="1580">
                  <c:v>2.4123806678147678E-2</c:v>
                </c:pt>
                <c:pt idx="1581">
                  <c:v>2.4118475817514706E-2</c:v>
                </c:pt>
                <c:pt idx="1582">
                  <c:v>2.4112743401995547E-2</c:v>
                </c:pt>
                <c:pt idx="1583">
                  <c:v>2.4107449040449362E-2</c:v>
                </c:pt>
                <c:pt idx="1584">
                  <c:v>2.4102173422560266E-2</c:v>
                </c:pt>
                <c:pt idx="1585">
                  <c:v>2.4096916548182738E-2</c:v>
                </c:pt>
                <c:pt idx="1586">
                  <c:v>2.40916784171726E-2</c:v>
                </c:pt>
                <c:pt idx="1587">
                  <c:v>2.4086459029384766E-2</c:v>
                </c:pt>
                <c:pt idx="1588">
                  <c:v>2.4081258384675959E-2</c:v>
                </c:pt>
                <c:pt idx="1589">
                  <c:v>2.4076076482902886E-2</c:v>
                </c:pt>
                <c:pt idx="1590">
                  <c:v>2.4072198467012106E-2</c:v>
                </c:pt>
                <c:pt idx="1591">
                  <c:v>2.4067057055984827E-2</c:v>
                </c:pt>
                <c:pt idx="1592">
                  <c:v>2.4061934391336259E-2</c:v>
                </c:pt>
                <c:pt idx="1593">
                  <c:v>2.4056830472922359E-2</c:v>
                </c:pt>
                <c:pt idx="1594">
                  <c:v>2.4051745300601304E-2</c:v>
                </c:pt>
                <c:pt idx="1595">
                  <c:v>2.4046245356068831E-2</c:v>
                </c:pt>
                <c:pt idx="1596">
                  <c:v>2.4041196667133981E-2</c:v>
                </c:pt>
                <c:pt idx="1597">
                  <c:v>2.4036166722578522E-2</c:v>
                </c:pt>
                <c:pt idx="1598">
                  <c:v>2.4031155522264723E-2</c:v>
                </c:pt>
                <c:pt idx="1599">
                  <c:v>2.4026600625410045E-2</c:v>
                </c:pt>
                <c:pt idx="1600">
                  <c:v>2.4021627926668915E-2</c:v>
                </c:pt>
                <c:pt idx="1601">
                  <c:v>2.4016673973035738E-2</c:v>
                </c:pt>
                <c:pt idx="1602">
                  <c:v>2.4011738764369125E-2</c:v>
                </c:pt>
                <c:pt idx="1603">
                  <c:v>2.4006380679434378E-2</c:v>
                </c:pt>
                <c:pt idx="1604">
                  <c:v>2.4001481941651099E-2</c:v>
                </c:pt>
                <c:pt idx="1605">
                  <c:v>2.3996601947142239E-2</c:v>
                </c:pt>
                <c:pt idx="1606">
                  <c:v>2.3991740695772281E-2</c:v>
                </c:pt>
                <c:pt idx="1607">
                  <c:v>2.3986898187405258E-2</c:v>
                </c:pt>
                <c:pt idx="1608">
                  <c:v>2.3982521148994303E-2</c:v>
                </c:pt>
                <c:pt idx="1609">
                  <c:v>2.3977717151263313E-2</c:v>
                </c:pt>
                <c:pt idx="1610">
                  <c:v>2.3972931897409167E-2</c:v>
                </c:pt>
                <c:pt idx="1611">
                  <c:v>2.3968165387298405E-2</c:v>
                </c:pt>
                <c:pt idx="1612">
                  <c:v>2.396341762079756E-2</c:v>
                </c:pt>
                <c:pt idx="1613">
                  <c:v>2.3958688597772729E-2</c:v>
                </c:pt>
                <c:pt idx="1614">
                  <c:v>2.3953978318093098E-2</c:v>
                </c:pt>
                <c:pt idx="1615">
                  <c:v>2.3949286781625202E-2</c:v>
                </c:pt>
                <c:pt idx="1616">
                  <c:v>2.3943249455514154E-2</c:v>
                </c:pt>
                <c:pt idx="1617">
                  <c:v>2.3938592299885431E-2</c:v>
                </c:pt>
                <c:pt idx="1618">
                  <c:v>2.3933953883262821E-2</c:v>
                </c:pt>
                <c:pt idx="1619">
                  <c:v>2.3929334205520052E-2</c:v>
                </c:pt>
                <c:pt idx="1620">
                  <c:v>2.3924733266528164E-2</c:v>
                </c:pt>
                <c:pt idx="1621">
                  <c:v>2.3920610978810521E-2</c:v>
                </c:pt>
                <c:pt idx="1622">
                  <c:v>2.3916048558193691E-2</c:v>
                </c:pt>
                <c:pt idx="1623">
                  <c:v>2.3911504877217694E-2</c:v>
                </c:pt>
                <c:pt idx="1624">
                  <c:v>2.3906979935756512E-2</c:v>
                </c:pt>
                <c:pt idx="1625">
                  <c:v>2.3902473733685006E-2</c:v>
                </c:pt>
                <c:pt idx="1626">
                  <c:v>2.3897521139303299E-2</c:v>
                </c:pt>
                <c:pt idx="1627">
                  <c:v>2.3893051368053492E-2</c:v>
                </c:pt>
                <c:pt idx="1628">
                  <c:v>2.3888600334556941E-2</c:v>
                </c:pt>
                <c:pt idx="1629">
                  <c:v>2.3884636316808736E-2</c:v>
                </c:pt>
                <c:pt idx="1630">
                  <c:v>2.3880223809824238E-2</c:v>
                </c:pt>
                <c:pt idx="1631">
                  <c:v>2.3875830041489316E-2</c:v>
                </c:pt>
                <c:pt idx="1632">
                  <c:v>2.3871455011680622E-2</c:v>
                </c:pt>
                <c:pt idx="1633">
                  <c:v>2.386647792259346E-2</c:v>
                </c:pt>
                <c:pt idx="1634">
                  <c:v>2.3861669347731783E-2</c:v>
                </c:pt>
                <c:pt idx="1635">
                  <c:v>2.3857352151789118E-2</c:v>
                </c:pt>
                <c:pt idx="1636">
                  <c:v>2.3853053692616848E-2</c:v>
                </c:pt>
                <c:pt idx="1637">
                  <c:v>2.3848773970094082E-2</c:v>
                </c:pt>
                <c:pt idx="1638">
                  <c:v>2.3844512984104841E-2</c:v>
                </c:pt>
                <c:pt idx="1639">
                  <c:v>2.3840270734531366E-2</c:v>
                </c:pt>
                <c:pt idx="1640">
                  <c:v>2.3836047221257237E-2</c:v>
                </c:pt>
                <c:pt idx="1641">
                  <c:v>2.3831842444165134E-2</c:v>
                </c:pt>
                <c:pt idx="1642">
                  <c:v>2.3829103362535201E-2</c:v>
                </c:pt>
                <c:pt idx="1643">
                  <c:v>2.382493926170378E-2</c:v>
                </c:pt>
                <c:pt idx="1644">
                  <c:v>2.3820793900472693E-2</c:v>
                </c:pt>
                <c:pt idx="1645">
                  <c:v>2.3816667278725209E-2</c:v>
                </c:pt>
                <c:pt idx="1646">
                  <c:v>2.3812559396346369E-2</c:v>
                </c:pt>
                <c:pt idx="1647">
                  <c:v>2.3807982456614328E-2</c:v>
                </c:pt>
                <c:pt idx="1648">
                  <c:v>2.3803910978118892E-2</c:v>
                </c:pt>
                <c:pt idx="1649">
                  <c:v>2.379985823739603E-2</c:v>
                </c:pt>
                <c:pt idx="1650">
                  <c:v>2.3795824234334136E-2</c:v>
                </c:pt>
                <c:pt idx="1651">
                  <c:v>2.3792301070968271E-2</c:v>
                </c:pt>
                <c:pt idx="1652">
                  <c:v>2.3788305622402504E-2</c:v>
                </c:pt>
                <c:pt idx="1653">
                  <c:v>2.3784328912410769E-2</c:v>
                </c:pt>
                <c:pt idx="1654">
                  <c:v>2.3780370940882516E-2</c:v>
                </c:pt>
                <c:pt idx="1655">
                  <c:v>2.3775935280021931E-2</c:v>
                </c:pt>
                <c:pt idx="1656">
                  <c:v>2.3772013700583468E-2</c:v>
                </c:pt>
                <c:pt idx="1657">
                  <c:v>2.3768110858030499E-2</c:v>
                </c:pt>
                <c:pt idx="1658">
                  <c:v>2.3764226752254074E-2</c:v>
                </c:pt>
                <c:pt idx="1659">
                  <c:v>2.3760361383146574E-2</c:v>
                </c:pt>
                <c:pt idx="1660">
                  <c:v>2.3757016613265864E-2</c:v>
                </c:pt>
                <c:pt idx="1661">
                  <c:v>2.3753189807904855E-2</c:v>
                </c:pt>
                <c:pt idx="1662">
                  <c:v>2.3749381740136081E-2</c:v>
                </c:pt>
                <c:pt idx="1663">
                  <c:v>2.3745592409851184E-2</c:v>
                </c:pt>
                <c:pt idx="1664">
                  <c:v>2.374182181694489E-2</c:v>
                </c:pt>
                <c:pt idx="1665">
                  <c:v>2.373806996131193E-2</c:v>
                </c:pt>
                <c:pt idx="1666">
                  <c:v>2.3734336842847033E-2</c:v>
                </c:pt>
                <c:pt idx="1667">
                  <c:v>2.3730622461445364E-2</c:v>
                </c:pt>
                <c:pt idx="1668">
                  <c:v>2.3725905697623371E-2</c:v>
                </c:pt>
                <c:pt idx="1669">
                  <c:v>2.3722226588860727E-2</c:v>
                </c:pt>
                <c:pt idx="1670">
                  <c:v>2.3718566214371607E-2</c:v>
                </c:pt>
                <c:pt idx="1671">
                  <c:v>2.3714924574054028E-2</c:v>
                </c:pt>
                <c:pt idx="1672">
                  <c:v>2.3711301667809586E-2</c:v>
                </c:pt>
                <c:pt idx="1673">
                  <c:v>2.3708213506515235E-2</c:v>
                </c:pt>
                <c:pt idx="1674">
                  <c:v>2.3704629174813013E-2</c:v>
                </c:pt>
                <c:pt idx="1675">
                  <c:v>2.3701063578120261E-2</c:v>
                </c:pt>
                <c:pt idx="1676">
                  <c:v>2.3697516716337332E-2</c:v>
                </c:pt>
                <c:pt idx="1677">
                  <c:v>2.3693468144162858E-2</c:v>
                </c:pt>
                <c:pt idx="1678">
                  <c:v>2.3689957640258025E-2</c:v>
                </c:pt>
                <c:pt idx="1679">
                  <c:v>2.3686465869733421E-2</c:v>
                </c:pt>
                <c:pt idx="1680">
                  <c:v>2.3682992832492419E-2</c:v>
                </c:pt>
                <c:pt idx="1681">
                  <c:v>2.3680063427633753E-2</c:v>
                </c:pt>
                <c:pt idx="1682">
                  <c:v>2.3676628973254375E-2</c:v>
                </c:pt>
                <c:pt idx="1683">
                  <c:v>2.3673213253105001E-2</c:v>
                </c:pt>
                <c:pt idx="1684">
                  <c:v>2.3669816267090419E-2</c:v>
                </c:pt>
                <c:pt idx="1685">
                  <c:v>2.3666437995079705E-2</c:v>
                </c:pt>
                <c:pt idx="1686">
                  <c:v>2.3662547458751796E-2</c:v>
                </c:pt>
                <c:pt idx="1687">
                  <c:v>2.3659203039758145E-2</c:v>
                </c:pt>
                <c:pt idx="1688">
                  <c:v>2.3655873843715026E-2</c:v>
                </c:pt>
                <c:pt idx="1689">
                  <c:v>2.3652558335105801E-2</c:v>
                </c:pt>
                <c:pt idx="1690">
                  <c:v>2.3649254978425401E-2</c:v>
                </c:pt>
                <c:pt idx="1691">
                  <c:v>2.3645962238176339E-2</c:v>
                </c:pt>
                <c:pt idx="1692">
                  <c:v>2.3642678578874032E-2</c:v>
                </c:pt>
                <c:pt idx="1693">
                  <c:v>2.3639402465042814E-2</c:v>
                </c:pt>
                <c:pt idx="1694">
                  <c:v>2.3637194423877583E-2</c:v>
                </c:pt>
                <c:pt idx="1695">
                  <c:v>2.3633927541570565E-2</c:v>
                </c:pt>
                <c:pt idx="1696">
                  <c:v>2.3630663336510711E-2</c:v>
                </c:pt>
                <c:pt idx="1697">
                  <c:v>2.3627400289755931E-2</c:v>
                </c:pt>
                <c:pt idx="1698">
                  <c:v>2.3624136882376919E-2</c:v>
                </c:pt>
                <c:pt idx="1699">
                  <c:v>2.3620344982122097E-2</c:v>
                </c:pt>
                <c:pt idx="1700">
                  <c:v>2.3617077498360377E-2</c:v>
                </c:pt>
                <c:pt idx="1701">
                  <c:v>2.3613805186448501E-2</c:v>
                </c:pt>
                <c:pt idx="1702">
                  <c:v>2.3610526519294288E-2</c:v>
                </c:pt>
                <c:pt idx="1703">
                  <c:v>2.3607761274231066E-2</c:v>
                </c:pt>
                <c:pt idx="1704">
                  <c:v>2.3604463806116124E-2</c:v>
                </c:pt>
                <c:pt idx="1705">
                  <c:v>2.3601155345139565E-2</c:v>
                </c:pt>
                <c:pt idx="1706">
                  <c:v>2.3597834372451366E-2</c:v>
                </c:pt>
                <c:pt idx="1707">
                  <c:v>2.3594499369210747E-2</c:v>
                </c:pt>
                <c:pt idx="1708">
                  <c:v>2.3590635540278581E-2</c:v>
                </c:pt>
                <c:pt idx="1709">
                  <c:v>2.3587269628645009E-2</c:v>
                </c:pt>
                <c:pt idx="1710">
                  <c:v>2.3583885145384627E-2</c:v>
                </c:pt>
                <c:pt idx="1711">
                  <c:v>2.3580480569432793E-2</c:v>
                </c:pt>
                <c:pt idx="1712">
                  <c:v>2.3577561274077896E-2</c:v>
                </c:pt>
                <c:pt idx="1713">
                  <c:v>2.3574112677446173E-2</c:v>
                </c:pt>
                <c:pt idx="1714">
                  <c:v>2.3570642890404545E-2</c:v>
                </c:pt>
                <c:pt idx="1715">
                  <c:v>2.3567151913062238E-2</c:v>
                </c:pt>
                <c:pt idx="1716">
                  <c:v>2.356363974553026E-2</c:v>
                </c:pt>
                <c:pt idx="1717">
                  <c:v>2.3560106387919159E-2</c:v>
                </c:pt>
                <c:pt idx="1718">
                  <c:v>2.3556551840342145E-2</c:v>
                </c:pt>
                <c:pt idx="1719">
                  <c:v>2.3552976102910652E-2</c:v>
                </c:pt>
                <c:pt idx="1720">
                  <c:v>2.3548886714940414E-2</c:v>
                </c:pt>
                <c:pt idx="1721">
                  <c:v>2.3544288475443258E-2</c:v>
                </c:pt>
                <c:pt idx="1722">
                  <c:v>2.3540654408881704E-2</c:v>
                </c:pt>
                <c:pt idx="1723">
                  <c:v>2.3536999156866228E-2</c:v>
                </c:pt>
                <c:pt idx="1724">
                  <c:v>2.3533322719509673E-2</c:v>
                </c:pt>
                <c:pt idx="1725">
                  <c:v>2.3530109110519264E-2</c:v>
                </c:pt>
                <c:pt idx="1726">
                  <c:v>2.3526388551194724E-2</c:v>
                </c:pt>
                <c:pt idx="1727">
                  <c:v>2.3522646805563256E-2</c:v>
                </c:pt>
                <c:pt idx="1728">
                  <c:v>2.3518883873742867E-2</c:v>
                </c:pt>
                <c:pt idx="1729">
                  <c:v>2.3514622756658964E-2</c:v>
                </c:pt>
                <c:pt idx="1730">
                  <c:v>2.3510819209689549E-2</c:v>
                </c:pt>
                <c:pt idx="1731">
                  <c:v>2.3506994478196232E-2</c:v>
                </c:pt>
                <c:pt idx="1732">
                  <c:v>2.3503148562297224E-2</c:v>
                </c:pt>
                <c:pt idx="1733">
                  <c:v>2.3499281462113424E-2</c:v>
                </c:pt>
                <c:pt idx="1734">
                  <c:v>2.3495861379502124E-2</c:v>
                </c:pt>
                <c:pt idx="1735">
                  <c:v>2.3491950147698219E-2</c:v>
                </c:pt>
                <c:pt idx="1736">
                  <c:v>2.3488017730666375E-2</c:v>
                </c:pt>
                <c:pt idx="1737">
                  <c:v>2.3483497598837052E-2</c:v>
                </c:pt>
                <c:pt idx="1738">
                  <c:v>2.3479058897622661E-2</c:v>
                </c:pt>
                <c:pt idx="1739">
                  <c:v>2.3475061668066653E-2</c:v>
                </c:pt>
                <c:pt idx="1740">
                  <c:v>2.347104325510169E-2</c:v>
                </c:pt>
                <c:pt idx="1741">
                  <c:v>2.3467003658850457E-2</c:v>
                </c:pt>
                <c:pt idx="1742">
                  <c:v>2.3462942879441024E-2</c:v>
                </c:pt>
                <c:pt idx="1743">
                  <c:v>2.3458860916998312E-2</c:v>
                </c:pt>
                <c:pt idx="1744">
                  <c:v>2.3454757771649935E-2</c:v>
                </c:pt>
                <c:pt idx="1745">
                  <c:v>2.3450633443524407E-2</c:v>
                </c:pt>
                <c:pt idx="1746">
                  <c:v>2.3447381183350477E-2</c:v>
                </c:pt>
                <c:pt idx="1747">
                  <c:v>2.3444544335683867E-2</c:v>
                </c:pt>
                <c:pt idx="1748">
                  <c:v>2.3440347555449763E-2</c:v>
                </c:pt>
                <c:pt idx="1749">
                  <c:v>2.3436129586479927E-2</c:v>
                </c:pt>
                <c:pt idx="1750">
                  <c:v>2.3431890428909877E-2</c:v>
                </c:pt>
                <c:pt idx="1751">
                  <c:v>2.3426318075278667E-2</c:v>
                </c:pt>
                <c:pt idx="1752">
                  <c:v>2.3422041899780859E-2</c:v>
                </c:pt>
                <c:pt idx="1753">
                  <c:v>2.3417744539967287E-2</c:v>
                </c:pt>
                <c:pt idx="1754">
                  <c:v>2.3413425995974357E-2</c:v>
                </c:pt>
                <c:pt idx="1755">
                  <c:v>2.3410376816830246E-2</c:v>
                </c:pt>
                <c:pt idx="1756">
                  <c:v>2.3406010530532984E-2</c:v>
                </c:pt>
                <c:pt idx="1757">
                  <c:v>2.340162305659978E-2</c:v>
                </c:pt>
                <c:pt idx="1758">
                  <c:v>2.3397214395170941E-2</c:v>
                </c:pt>
                <c:pt idx="1759">
                  <c:v>2.3391515518095728E-2</c:v>
                </c:pt>
                <c:pt idx="1760">
                  <c:v>2.3387069871904448E-2</c:v>
                </c:pt>
                <c:pt idx="1761">
                  <c:v>2.3382603042498836E-2</c:v>
                </c:pt>
                <c:pt idx="1762">
                  <c:v>2.3378115030020612E-2</c:v>
                </c:pt>
                <c:pt idx="1763">
                  <c:v>2.3373605834611497E-2</c:v>
                </c:pt>
                <c:pt idx="1764">
                  <c:v>2.3370317497146496E-2</c:v>
                </c:pt>
                <c:pt idx="1765">
                  <c:v>2.3365760527239959E-2</c:v>
                </c:pt>
                <c:pt idx="1766">
                  <c:v>2.3361182370986815E-2</c:v>
                </c:pt>
                <c:pt idx="1767">
                  <c:v>2.3356583028533037E-2</c:v>
                </c:pt>
                <c:pt idx="1768">
                  <c:v>2.3351962500025459E-2</c:v>
                </c:pt>
                <c:pt idx="1769">
                  <c:v>2.3347320785613111E-2</c:v>
                </c:pt>
                <c:pt idx="1770">
                  <c:v>2.3342657885443697E-2</c:v>
                </c:pt>
                <c:pt idx="1771">
                  <c:v>2.3337973799666682E-2</c:v>
                </c:pt>
                <c:pt idx="1772">
                  <c:v>2.3332069867672937E-2</c:v>
                </c:pt>
                <c:pt idx="1773">
                  <c:v>2.3326552588092547E-2</c:v>
                </c:pt>
                <c:pt idx="1774">
                  <c:v>2.3321814017994699E-2</c:v>
                </c:pt>
                <c:pt idx="1775">
                  <c:v>2.3317054269261121E-2</c:v>
                </c:pt>
                <c:pt idx="1776">
                  <c:v>2.3312273342040019E-2</c:v>
                </c:pt>
                <c:pt idx="1777">
                  <c:v>2.3307862182757561E-2</c:v>
                </c:pt>
                <c:pt idx="1778">
                  <c:v>2.3303037080004366E-2</c:v>
                </c:pt>
                <c:pt idx="1779">
                  <c:v>2.3298190797942722E-2</c:v>
                </c:pt>
                <c:pt idx="1780">
                  <c:v>2.3293323336724927E-2</c:v>
                </c:pt>
                <c:pt idx="1781">
                  <c:v>2.3288051033866421E-2</c:v>
                </c:pt>
                <c:pt idx="1782">
                  <c:v>2.3283143038874729E-2</c:v>
                </c:pt>
                <c:pt idx="1783">
                  <c:v>2.32782138664527E-2</c:v>
                </c:pt>
                <c:pt idx="1784">
                  <c:v>2.3273263516753025E-2</c:v>
                </c:pt>
                <c:pt idx="1785">
                  <c:v>2.3268291989931075E-2</c:v>
                </c:pt>
                <c:pt idx="1786">
                  <c:v>2.3263673815712954E-2</c:v>
                </c:pt>
                <c:pt idx="1787">
                  <c:v>2.3258658104705565E-2</c:v>
                </c:pt>
                <c:pt idx="1788">
                  <c:v>2.325362121578043E-2</c:v>
                </c:pt>
                <c:pt idx="1789">
                  <c:v>2.3247838839351605E-2</c:v>
                </c:pt>
                <c:pt idx="1790">
                  <c:v>2.3242389631452642E-2</c:v>
                </c:pt>
                <c:pt idx="1791">
                  <c:v>2.3237288020014391E-2</c:v>
                </c:pt>
                <c:pt idx="1792">
                  <c:v>2.3232165232573293E-2</c:v>
                </c:pt>
                <c:pt idx="1793">
                  <c:v>2.3227021269291888E-2</c:v>
                </c:pt>
                <c:pt idx="1794">
                  <c:v>2.3221856130327342E-2</c:v>
                </c:pt>
                <c:pt idx="1795">
                  <c:v>2.3216669815841296E-2</c:v>
                </c:pt>
                <c:pt idx="1796">
                  <c:v>2.3211462325996298E-2</c:v>
                </c:pt>
                <c:pt idx="1797">
                  <c:v>2.3206233660954884E-2</c:v>
                </c:pt>
                <c:pt idx="1798">
                  <c:v>2.3201336038934713E-2</c:v>
                </c:pt>
                <c:pt idx="1799">
                  <c:v>2.3197113325555092E-2</c:v>
                </c:pt>
                <c:pt idx="1800">
                  <c:v>2.3191813747032691E-2</c:v>
                </c:pt>
                <c:pt idx="1801">
                  <c:v>2.3186492988970048E-2</c:v>
                </c:pt>
                <c:pt idx="1802">
                  <c:v>2.3181151051536706E-2</c:v>
                </c:pt>
                <c:pt idx="1803">
                  <c:v>2.3172030762445603E-2</c:v>
                </c:pt>
                <c:pt idx="1804">
                  <c:v>2.3166638070800404E-2</c:v>
                </c:pt>
                <c:pt idx="1805">
                  <c:v>2.3161224202886049E-2</c:v>
                </c:pt>
                <c:pt idx="1806">
                  <c:v>2.3155789158872606E-2</c:v>
                </c:pt>
                <c:pt idx="1807">
                  <c:v>2.315066711339403E-2</c:v>
                </c:pt>
                <c:pt idx="1808">
                  <c:v>2.3145187859701363E-2</c:v>
                </c:pt>
                <c:pt idx="1809">
                  <c:v>2.3139687429183289E-2</c:v>
                </c:pt>
                <c:pt idx="1810">
                  <c:v>2.3134165822016436E-2</c:v>
                </c:pt>
                <c:pt idx="1811">
                  <c:v>2.3128296303333302E-2</c:v>
                </c:pt>
                <c:pt idx="1812">
                  <c:v>2.3122734206344503E-2</c:v>
                </c:pt>
                <c:pt idx="1813">
                  <c:v>2.3117150934468769E-2</c:v>
                </c:pt>
                <c:pt idx="1814">
                  <c:v>2.3111546487881472E-2</c:v>
                </c:pt>
                <c:pt idx="1815">
                  <c:v>2.3106559253371284E-2</c:v>
                </c:pt>
                <c:pt idx="1816">
                  <c:v>2.3100591479194889E-2</c:v>
                </c:pt>
                <c:pt idx="1817">
                  <c:v>2.3094921640409695E-2</c:v>
                </c:pt>
                <c:pt idx="1818">
                  <c:v>2.308923062639183E-2</c:v>
                </c:pt>
                <c:pt idx="1819">
                  <c:v>2.3083518437321884E-2</c:v>
                </c:pt>
                <c:pt idx="1820">
                  <c:v>2.3077785073380892E-2</c:v>
                </c:pt>
                <c:pt idx="1821">
                  <c:v>2.3072030534749887E-2</c:v>
                </c:pt>
                <c:pt idx="1822">
                  <c:v>2.3066254821611218E-2</c:v>
                </c:pt>
                <c:pt idx="1823">
                  <c:v>2.3060457934148123E-2</c:v>
                </c:pt>
                <c:pt idx="1824">
                  <c:v>2.3053732110906569E-2</c:v>
                </c:pt>
                <c:pt idx="1825">
                  <c:v>2.3047898511610418E-2</c:v>
                </c:pt>
                <c:pt idx="1826">
                  <c:v>2.3042043742212571E-2</c:v>
                </c:pt>
                <c:pt idx="1827">
                  <c:v>2.3036167802897065E-2</c:v>
                </c:pt>
                <c:pt idx="1828">
                  <c:v>2.3030565926241621E-2</c:v>
                </c:pt>
                <c:pt idx="1829">
                  <c:v>2.3024645764192626E-2</c:v>
                </c:pt>
                <c:pt idx="1830">
                  <c:v>2.3018704431557454E-2</c:v>
                </c:pt>
                <c:pt idx="1831">
                  <c:v>2.3012741928521357E-2</c:v>
                </c:pt>
                <c:pt idx="1832">
                  <c:v>2.3006758255271806E-2</c:v>
                </c:pt>
                <c:pt idx="1833">
                  <c:v>2.30007534119945E-2</c:v>
                </c:pt>
                <c:pt idx="1834">
                  <c:v>2.2994443485414757E-2</c:v>
                </c:pt>
                <c:pt idx="1835">
                  <c:v>2.2988398193393461E-2</c:v>
                </c:pt>
                <c:pt idx="1836">
                  <c:v>2.2982611863888152E-2</c:v>
                </c:pt>
                <c:pt idx="1837">
                  <c:v>2.2976522342392378E-2</c:v>
                </c:pt>
                <c:pt idx="1838">
                  <c:v>2.2970411651817353E-2</c:v>
                </c:pt>
                <c:pt idx="1839">
                  <c:v>2.296427979235412E-2</c:v>
                </c:pt>
                <c:pt idx="1840">
                  <c:v>2.295812676419505E-2</c:v>
                </c:pt>
                <c:pt idx="1841">
                  <c:v>2.2951952567532959E-2</c:v>
                </c:pt>
                <c:pt idx="1842">
                  <c:v>2.2945488448940524E-2</c:v>
                </c:pt>
                <c:pt idx="1843">
                  <c:v>2.2939273816267845E-2</c:v>
                </c:pt>
                <c:pt idx="1844">
                  <c:v>2.2933038016877266E-2</c:v>
                </c:pt>
                <c:pt idx="1845">
                  <c:v>2.2926781050963567E-2</c:v>
                </c:pt>
                <c:pt idx="1846">
                  <c:v>2.2920502918722423E-2</c:v>
                </c:pt>
                <c:pt idx="1847">
                  <c:v>2.2914203620348617E-2</c:v>
                </c:pt>
                <c:pt idx="1848">
                  <c:v>2.2907883156038714E-2</c:v>
                </c:pt>
                <c:pt idx="1849">
                  <c:v>2.2901541525989735E-2</c:v>
                </c:pt>
                <c:pt idx="1850">
                  <c:v>2.2895938764739377E-2</c:v>
                </c:pt>
                <c:pt idx="1851">
                  <c:v>2.2889549073176647E-2</c:v>
                </c:pt>
                <c:pt idx="1852">
                  <c:v>2.2883138212886088E-2</c:v>
                </c:pt>
                <c:pt idx="1853">
                  <c:v>2.2876706184070322E-2</c:v>
                </c:pt>
                <c:pt idx="1854">
                  <c:v>2.2870007462827878E-2</c:v>
                </c:pt>
                <c:pt idx="1855">
                  <c:v>2.286353501275042E-2</c:v>
                </c:pt>
                <c:pt idx="1856">
                  <c:v>2.2857041395949552E-2</c:v>
                </c:pt>
                <c:pt idx="1857">
                  <c:v>2.2850526612631657E-2</c:v>
                </c:pt>
                <c:pt idx="1858">
                  <c:v>2.2843990663000902E-2</c:v>
                </c:pt>
                <c:pt idx="1859">
                  <c:v>2.2837669483599773E-2</c:v>
                </c:pt>
                <c:pt idx="1860">
                  <c:v>2.2831089280848593E-2</c:v>
                </c:pt>
                <c:pt idx="1861">
                  <c:v>2.2824487911220437E-2</c:v>
                </c:pt>
                <c:pt idx="1862">
                  <c:v>2.2817865374924525E-2</c:v>
                </c:pt>
                <c:pt idx="1863">
                  <c:v>2.2810993427387245E-2</c:v>
                </c:pt>
                <c:pt idx="1864">
                  <c:v>2.2804330484227035E-2</c:v>
                </c:pt>
                <c:pt idx="1865">
                  <c:v>2.2797646376209249E-2</c:v>
                </c:pt>
                <c:pt idx="1866">
                  <c:v>2.2790941103545147E-2</c:v>
                </c:pt>
                <c:pt idx="1867">
                  <c:v>2.2784435200790217E-2</c:v>
                </c:pt>
                <c:pt idx="1868">
                  <c:v>2.2777685668915373E-2</c:v>
                </c:pt>
                <c:pt idx="1869">
                  <c:v>2.2770914971854954E-2</c:v>
                </c:pt>
                <c:pt idx="1870">
                  <c:v>2.2764123109822586E-2</c:v>
                </c:pt>
                <c:pt idx="1871">
                  <c:v>2.2757310083034096E-2</c:v>
                </c:pt>
                <c:pt idx="1872">
                  <c:v>2.2750475891704879E-2</c:v>
                </c:pt>
                <c:pt idx="1873">
                  <c:v>2.2743620536052524E-2</c:v>
                </c:pt>
                <c:pt idx="1874">
                  <c:v>2.2736744016292422E-2</c:v>
                </c:pt>
                <c:pt idx="1875">
                  <c:v>2.272984633264348E-2</c:v>
                </c:pt>
                <c:pt idx="1876">
                  <c:v>2.2722521073911348E-2</c:v>
                </c:pt>
                <c:pt idx="1877">
                  <c:v>2.271558494509494E-2</c:v>
                </c:pt>
                <c:pt idx="1878">
                  <c:v>2.2708627655372935E-2</c:v>
                </c:pt>
                <c:pt idx="1879">
                  <c:v>2.2701649204963086E-2</c:v>
                </c:pt>
                <c:pt idx="1880">
                  <c:v>2.2694649594083599E-2</c:v>
                </c:pt>
                <c:pt idx="1881">
                  <c:v>2.2687822401124203E-2</c:v>
                </c:pt>
                <c:pt idx="1882">
                  <c:v>2.2680778523281472E-2</c:v>
                </c:pt>
                <c:pt idx="1883">
                  <c:v>2.267371348447228E-2</c:v>
                </c:pt>
                <c:pt idx="1884">
                  <c:v>2.2666627284919829E-2</c:v>
                </c:pt>
                <c:pt idx="1885">
                  <c:v>2.2659334140347188E-2</c:v>
                </c:pt>
                <c:pt idx="1886">
                  <c:v>2.2652207571280628E-2</c:v>
                </c:pt>
                <c:pt idx="1887">
                  <c:v>2.2645059843293215E-2</c:v>
                </c:pt>
                <c:pt idx="1888">
                  <c:v>2.263789095660983E-2</c:v>
                </c:pt>
                <c:pt idx="1889">
                  <c:v>2.263087888383571E-2</c:v>
                </c:pt>
                <c:pt idx="1890">
                  <c:v>2.2623665724531061E-2</c:v>
                </c:pt>
                <c:pt idx="1891">
                  <c:v>2.2616431406058467E-2</c:v>
                </c:pt>
                <c:pt idx="1892">
                  <c:v>2.260917592864645E-2</c:v>
                </c:pt>
                <c:pt idx="1893">
                  <c:v>2.2601899292523091E-2</c:v>
                </c:pt>
                <c:pt idx="1894">
                  <c:v>2.2594433316498987E-2</c:v>
                </c:pt>
                <c:pt idx="1895">
                  <c:v>2.2587116325263168E-2</c:v>
                </c:pt>
                <c:pt idx="1896">
                  <c:v>2.2579778177145567E-2</c:v>
                </c:pt>
                <c:pt idx="1897">
                  <c:v>2.2572418872376852E-2</c:v>
                </c:pt>
                <c:pt idx="1898">
                  <c:v>2.2565038411185911E-2</c:v>
                </c:pt>
                <c:pt idx="1899">
                  <c:v>2.2557636793805645E-2</c:v>
                </c:pt>
                <c:pt idx="1900">
                  <c:v>2.2550214020466273E-2</c:v>
                </c:pt>
                <c:pt idx="1901">
                  <c:v>2.254277009140114E-2</c:v>
                </c:pt>
                <c:pt idx="1902">
                  <c:v>2.253560973808464E-2</c:v>
                </c:pt>
                <c:pt idx="1903">
                  <c:v>2.2528119556670303E-2</c:v>
                </c:pt>
                <c:pt idx="1904">
                  <c:v>2.2520608217973283E-2</c:v>
                </c:pt>
                <c:pt idx="1905">
                  <c:v>2.2513075722231431E-2</c:v>
                </c:pt>
                <c:pt idx="1906">
                  <c:v>2.2505522069683044E-2</c:v>
                </c:pt>
                <c:pt idx="1907">
                  <c:v>2.24978048516771E-2</c:v>
                </c:pt>
                <c:pt idx="1908">
                  <c:v>2.2490210862760457E-2</c:v>
                </c:pt>
                <c:pt idx="1909">
                  <c:v>2.2482595718879204E-2</c:v>
                </c:pt>
                <c:pt idx="1910">
                  <c:v>2.2474959420273378E-2</c:v>
                </c:pt>
                <c:pt idx="1911">
                  <c:v>2.2467436463240609E-2</c:v>
                </c:pt>
                <c:pt idx="1912">
                  <c:v>2.2459755874900338E-2</c:v>
                </c:pt>
                <c:pt idx="1913">
                  <c:v>2.245205413144229E-2</c:v>
                </c:pt>
                <c:pt idx="1914">
                  <c:v>2.2444331233109602E-2</c:v>
                </c:pt>
                <c:pt idx="1915">
                  <c:v>2.2436460614813789E-2</c:v>
                </c:pt>
                <c:pt idx="1916">
                  <c:v>2.2428697392933232E-2</c:v>
                </c:pt>
                <c:pt idx="1917">
                  <c:v>2.2420913018025648E-2</c:v>
                </c:pt>
                <c:pt idx="1918">
                  <c:v>2.2413107490335499E-2</c:v>
                </c:pt>
                <c:pt idx="1919">
                  <c:v>2.2405280810109916E-2</c:v>
                </c:pt>
                <c:pt idx="1920">
                  <c:v>2.2397549604500563E-2</c:v>
                </c:pt>
                <c:pt idx="1921">
                  <c:v>2.2389678628933454E-2</c:v>
                </c:pt>
                <c:pt idx="1922">
                  <c:v>2.2381786500468084E-2</c:v>
                </c:pt>
                <c:pt idx="1923">
                  <c:v>2.237387321935333E-2</c:v>
                </c:pt>
                <c:pt idx="1924">
                  <c:v>2.2365938785840245E-2</c:v>
                </c:pt>
                <c:pt idx="1925">
                  <c:v>2.2357983200179468E-2</c:v>
                </c:pt>
                <c:pt idx="1926">
                  <c:v>2.2350006462623383E-2</c:v>
                </c:pt>
                <c:pt idx="1927">
                  <c:v>2.2342008573424822E-2</c:v>
                </c:pt>
                <c:pt idx="1928">
                  <c:v>2.2333788009951679E-2</c:v>
                </c:pt>
                <c:pt idx="1929">
                  <c:v>2.2325652775351156E-2</c:v>
                </c:pt>
                <c:pt idx="1930">
                  <c:v>2.2317597434867199E-2</c:v>
                </c:pt>
                <c:pt idx="1931">
                  <c:v>2.2309520947031817E-2</c:v>
                </c:pt>
                <c:pt idx="1932">
                  <c:v>2.2301423312096662E-2</c:v>
                </c:pt>
                <c:pt idx="1933">
                  <c:v>2.2293395563980155E-2</c:v>
                </c:pt>
                <c:pt idx="1934">
                  <c:v>2.2285253630723499E-2</c:v>
                </c:pt>
                <c:pt idx="1935">
                  <c:v>2.2277090550040315E-2</c:v>
                </c:pt>
                <c:pt idx="1936">
                  <c:v>2.2268906322184867E-2</c:v>
                </c:pt>
                <c:pt idx="1937">
                  <c:v>2.2260700947414547E-2</c:v>
                </c:pt>
                <c:pt idx="1938">
                  <c:v>2.2252393427552527E-2</c:v>
                </c:pt>
                <c:pt idx="1939">
                  <c:v>2.2244147770015203E-2</c:v>
                </c:pt>
                <c:pt idx="1940">
                  <c:v>2.2235880967414114E-2</c:v>
                </c:pt>
                <c:pt idx="1941">
                  <c:v>2.2227667984330089E-2</c:v>
                </c:pt>
                <c:pt idx="1942">
                  <c:v>2.2219356878851581E-2</c:v>
                </c:pt>
                <c:pt idx="1943">
                  <c:v>2.2211024628009213E-2</c:v>
                </c:pt>
                <c:pt idx="1944">
                  <c:v>2.2202671232065273E-2</c:v>
                </c:pt>
                <c:pt idx="1945">
                  <c:v>2.2193098607675661E-2</c:v>
                </c:pt>
                <c:pt idx="1946">
                  <c:v>2.2184635649907348E-2</c:v>
                </c:pt>
                <c:pt idx="1947">
                  <c:v>2.2176219783211024E-2</c:v>
                </c:pt>
                <c:pt idx="1948">
                  <c:v>2.2167785799617153E-2</c:v>
                </c:pt>
                <c:pt idx="1949">
                  <c:v>2.2159335111510761E-2</c:v>
                </c:pt>
                <c:pt idx="1950">
                  <c:v>2.2150869131251357E-2</c:v>
                </c:pt>
                <c:pt idx="1951">
                  <c:v>2.2142389271178297E-2</c:v>
                </c:pt>
                <c:pt idx="1952">
                  <c:v>2.2133896943605857E-2</c:v>
                </c:pt>
                <c:pt idx="1953">
                  <c:v>2.2125393560824588E-2</c:v>
                </c:pt>
                <c:pt idx="1954">
                  <c:v>2.2117048377733539E-2</c:v>
                </c:pt>
                <c:pt idx="1955">
                  <c:v>2.2108525847637221E-2</c:v>
                </c:pt>
                <c:pt idx="1956">
                  <c:v>2.2099996860295203E-2</c:v>
                </c:pt>
                <c:pt idx="1957">
                  <c:v>2.2091462805127048E-2</c:v>
                </c:pt>
                <c:pt idx="1958">
                  <c:v>2.2082925071529844E-2</c:v>
                </c:pt>
                <c:pt idx="1959">
                  <c:v>2.2074330060613007E-2</c:v>
                </c:pt>
                <c:pt idx="1960">
                  <c:v>2.2065789031343042E-2</c:v>
                </c:pt>
                <c:pt idx="1961">
                  <c:v>2.2057248410133574E-2</c:v>
                </c:pt>
                <c:pt idx="1962">
                  <c:v>2.2048709593796876E-2</c:v>
                </c:pt>
                <c:pt idx="1963">
                  <c:v>2.2040229854344513E-2</c:v>
                </c:pt>
                <c:pt idx="1964">
                  <c:v>2.2031699226183102E-2</c:v>
                </c:pt>
                <c:pt idx="1965">
                  <c:v>2.2023174644708512E-2</c:v>
                </c:pt>
                <c:pt idx="1966">
                  <c:v>2.2014657499129321E-2</c:v>
                </c:pt>
                <c:pt idx="1967">
                  <c:v>2.2006091471965483E-2</c:v>
                </c:pt>
                <c:pt idx="1968">
                  <c:v>2.1997592816588855E-2</c:v>
                </c:pt>
                <c:pt idx="1969">
                  <c:v>2.1989105743107515E-2</c:v>
                </c:pt>
                <c:pt idx="1970">
                  <c:v>2.19806316481433E-2</c:v>
                </c:pt>
                <c:pt idx="1971">
                  <c:v>2.197217192286758E-2</c:v>
                </c:pt>
                <c:pt idx="1972">
                  <c:v>2.196378808001086E-2</c:v>
                </c:pt>
                <c:pt idx="1973">
                  <c:v>2.1955359608668169E-2</c:v>
                </c:pt>
                <c:pt idx="1974">
                  <c:v>2.1946946510661043E-2</c:v>
                </c:pt>
                <c:pt idx="1975">
                  <c:v>2.1938548785794799E-2</c:v>
                </c:pt>
                <c:pt idx="1976">
                  <c:v>2.1930166433877837E-2</c:v>
                </c:pt>
                <c:pt idx="1977">
                  <c:v>2.1921799454716784E-2</c:v>
                </c:pt>
                <c:pt idx="1978">
                  <c:v>2.1913447848119601E-2</c:v>
                </c:pt>
                <c:pt idx="1979">
                  <c:v>2.1905111613895561E-2</c:v>
                </c:pt>
                <c:pt idx="1980">
                  <c:v>2.1896660061940406E-2</c:v>
                </c:pt>
                <c:pt idx="1981">
                  <c:v>2.1888287510262838E-2</c:v>
                </c:pt>
                <c:pt idx="1982">
                  <c:v>2.187999558169109E-2</c:v>
                </c:pt>
                <c:pt idx="1983">
                  <c:v>2.1871719021462128E-2</c:v>
                </c:pt>
                <c:pt idx="1984">
                  <c:v>2.1863457829387888E-2</c:v>
                </c:pt>
                <c:pt idx="1985">
                  <c:v>2.185528028186122E-2</c:v>
                </c:pt>
                <c:pt idx="1986">
                  <c:v>2.1847050433200371E-2</c:v>
                </c:pt>
                <c:pt idx="1987">
                  <c:v>2.1838835953221957E-2</c:v>
                </c:pt>
                <c:pt idx="1988">
                  <c:v>2.1830636841738051E-2</c:v>
                </c:pt>
                <c:pt idx="1989">
                  <c:v>2.1822382384832788E-2</c:v>
                </c:pt>
                <c:pt idx="1990">
                  <c:v>2.1814213397785023E-2</c:v>
                </c:pt>
                <c:pt idx="1991">
                  <c:v>2.1806059777594793E-2</c:v>
                </c:pt>
                <c:pt idx="1992">
                  <c:v>2.1797921524076721E-2</c:v>
                </c:pt>
                <c:pt idx="1993">
                  <c:v>2.1789798637047667E-2</c:v>
                </c:pt>
                <c:pt idx="1994">
                  <c:v>2.1781764900830742E-2</c:v>
                </c:pt>
                <c:pt idx="1995">
                  <c:v>2.1773673363618781E-2</c:v>
                </c:pt>
                <c:pt idx="1996">
                  <c:v>2.176559719342246E-2</c:v>
                </c:pt>
                <c:pt idx="1997">
                  <c:v>2.1757536390057421E-2</c:v>
                </c:pt>
                <c:pt idx="1998">
                  <c:v>2.1749414692825656E-2</c:v>
                </c:pt>
                <c:pt idx="1999">
                  <c:v>2.1741384000888864E-2</c:v>
                </c:pt>
                <c:pt idx="2000">
                  <c:v>2.1733368674164057E-2</c:v>
                </c:pt>
                <c:pt idx="2001">
                  <c:v>2.172536871246988E-2</c:v>
                </c:pt>
                <c:pt idx="2002">
                  <c:v>2.1717384115626785E-2</c:v>
                </c:pt>
                <c:pt idx="2003">
                  <c:v>2.1709414883452977E-2</c:v>
                </c:pt>
                <c:pt idx="2004">
                  <c:v>2.1701461015769346E-2</c:v>
                </c:pt>
                <c:pt idx="2005">
                  <c:v>2.1693522512395886E-2</c:v>
                </c:pt>
                <c:pt idx="2006">
                  <c:v>2.1685843355649374E-2</c:v>
                </c:pt>
                <c:pt idx="2007">
                  <c:v>2.1677937471437942E-2</c:v>
                </c:pt>
                <c:pt idx="2008">
                  <c:v>2.1670046954192015E-2</c:v>
                </c:pt>
                <c:pt idx="2009">
                  <c:v>2.1662171803730128E-2</c:v>
                </c:pt>
                <c:pt idx="2010">
                  <c:v>2.1654312019871679E-2</c:v>
                </c:pt>
                <c:pt idx="2011">
                  <c:v>2.1646383048351248E-2</c:v>
                </c:pt>
                <c:pt idx="2012">
                  <c:v>2.1638553361364894E-2</c:v>
                </c:pt>
                <c:pt idx="2013">
                  <c:v>2.1630739039381789E-2</c:v>
                </c:pt>
                <c:pt idx="2014">
                  <c:v>2.1622940082225674E-2</c:v>
                </c:pt>
                <c:pt idx="2015">
                  <c:v>2.1615243593329735E-2</c:v>
                </c:pt>
                <c:pt idx="2016">
                  <c:v>2.1607476005314923E-2</c:v>
                </c:pt>
                <c:pt idx="2017">
                  <c:v>2.1599723782648659E-2</c:v>
                </c:pt>
                <c:pt idx="2018">
                  <c:v>2.1591986925152549E-2</c:v>
                </c:pt>
                <c:pt idx="2019">
                  <c:v>2.1584265432647767E-2</c:v>
                </c:pt>
                <c:pt idx="2020">
                  <c:v>2.1576468990678627E-2</c:v>
                </c:pt>
                <c:pt idx="2021">
                  <c:v>2.1568777582336163E-2</c:v>
                </c:pt>
                <c:pt idx="2022">
                  <c:v>2.1561101537403926E-2</c:v>
                </c:pt>
                <c:pt idx="2023">
                  <c:v>2.155344085570831E-2</c:v>
                </c:pt>
                <c:pt idx="2024">
                  <c:v>2.1545888438818817E-2</c:v>
                </c:pt>
                <c:pt idx="2025">
                  <c:v>2.1538259132557649E-2</c:v>
                </c:pt>
                <c:pt idx="2026">
                  <c:v>2.1530645190055816E-2</c:v>
                </c:pt>
                <c:pt idx="2027">
                  <c:v>2.1523046611137568E-2</c:v>
                </c:pt>
                <c:pt idx="2028">
                  <c:v>2.1515463395629368E-2</c:v>
                </c:pt>
                <c:pt idx="2029">
                  <c:v>2.1507895543356342E-2</c:v>
                </c:pt>
                <c:pt idx="2030">
                  <c:v>2.1500343054145828E-2</c:v>
                </c:pt>
                <c:pt idx="2031">
                  <c:v>2.1492805927822524E-2</c:v>
                </c:pt>
                <c:pt idx="2032">
                  <c:v>2.1485186037311432E-2</c:v>
                </c:pt>
                <c:pt idx="2033">
                  <c:v>2.1477481609597723E-2</c:v>
                </c:pt>
                <c:pt idx="2034">
                  <c:v>2.1469988594648489E-2</c:v>
                </c:pt>
                <c:pt idx="2035">
                  <c:v>2.146251093878351E-2</c:v>
                </c:pt>
                <c:pt idx="2036">
                  <c:v>2.1455048641832185E-2</c:v>
                </c:pt>
                <c:pt idx="2037">
                  <c:v>2.1447702995334904E-2</c:v>
                </c:pt>
                <c:pt idx="2038">
                  <c:v>2.1440272078483497E-2</c:v>
                </c:pt>
                <c:pt idx="2039">
                  <c:v>2.1432856521077025E-2</c:v>
                </c:pt>
                <c:pt idx="2040">
                  <c:v>2.142545632294672E-2</c:v>
                </c:pt>
                <c:pt idx="2041">
                  <c:v>2.1417967534904773E-2</c:v>
                </c:pt>
                <c:pt idx="2042">
                  <c:v>2.1410597387912782E-2</c:v>
                </c:pt>
                <c:pt idx="2043">
                  <c:v>2.1403242598663084E-2</c:v>
                </c:pt>
                <c:pt idx="2044">
                  <c:v>2.1395903166988656E-2</c:v>
                </c:pt>
                <c:pt idx="2045">
                  <c:v>2.1388579092724722E-2</c:v>
                </c:pt>
                <c:pt idx="2046">
                  <c:v>2.1381377669580783E-2</c:v>
                </c:pt>
                <c:pt idx="2047">
                  <c:v>2.1374084981698977E-2</c:v>
                </c:pt>
                <c:pt idx="2048">
                  <c:v>2.1366807651758298E-2</c:v>
                </c:pt>
                <c:pt idx="2049">
                  <c:v>2.135850950868657E-2</c:v>
                </c:pt>
                <c:pt idx="2050">
                  <c:v>2.1351155003273045E-2</c:v>
                </c:pt>
                <c:pt idx="2051">
                  <c:v>2.1343925263770651E-2</c:v>
                </c:pt>
                <c:pt idx="2052">
                  <c:v>2.1336710880504248E-2</c:v>
                </c:pt>
                <c:pt idx="2053">
                  <c:v>2.1329511853312642E-2</c:v>
                </c:pt>
                <c:pt idx="2054">
                  <c:v>2.1322328182030607E-2</c:v>
                </c:pt>
                <c:pt idx="2055">
                  <c:v>2.131515986649829E-2</c:v>
                </c:pt>
                <c:pt idx="2056">
                  <c:v>2.1308006906552702E-2</c:v>
                </c:pt>
                <c:pt idx="2057">
                  <c:v>2.130086930203309E-2</c:v>
                </c:pt>
                <c:pt idx="2058">
                  <c:v>2.1293978170396573E-2</c:v>
                </c:pt>
                <c:pt idx="2059">
                  <c:v>2.1287221901078401E-2</c:v>
                </c:pt>
                <c:pt idx="2060">
                  <c:v>2.1280133790490104E-2</c:v>
                </c:pt>
                <c:pt idx="2061">
                  <c:v>2.1273061039759393E-2</c:v>
                </c:pt>
                <c:pt idx="2062">
                  <c:v>2.1266003648721991E-2</c:v>
                </c:pt>
                <c:pt idx="2063">
                  <c:v>2.1258604113022661E-2</c:v>
                </c:pt>
                <c:pt idx="2064">
                  <c:v>2.1251575371180942E-2</c:v>
                </c:pt>
                <c:pt idx="2065">
                  <c:v>2.1244561985507098E-2</c:v>
                </c:pt>
                <c:pt idx="2066">
                  <c:v>2.1237563955843471E-2</c:v>
                </c:pt>
                <c:pt idx="2067">
                  <c:v>2.1230947083225305E-2</c:v>
                </c:pt>
                <c:pt idx="2068">
                  <c:v>2.1223981846924676E-2</c:v>
                </c:pt>
                <c:pt idx="2069">
                  <c:v>2.1217031969178356E-2</c:v>
                </c:pt>
                <c:pt idx="2070">
                  <c:v>2.121009744982643E-2</c:v>
                </c:pt>
                <c:pt idx="2071">
                  <c:v>2.1202804142078851E-2</c:v>
                </c:pt>
                <c:pt idx="2072">
                  <c:v>2.119589824512572E-2</c:v>
                </c:pt>
                <c:pt idx="2073">
                  <c:v>2.1189007703070299E-2</c:v>
                </c:pt>
                <c:pt idx="2074">
                  <c:v>2.1182132515756697E-2</c:v>
                </c:pt>
                <c:pt idx="2075">
                  <c:v>2.1175272683025926E-2</c:v>
                </c:pt>
                <c:pt idx="2076">
                  <c:v>2.1168812850994059E-2</c:v>
                </c:pt>
                <c:pt idx="2077">
                  <c:v>2.1161985835911799E-2</c:v>
                </c:pt>
                <c:pt idx="2078">
                  <c:v>2.1155174177946368E-2</c:v>
                </c:pt>
                <c:pt idx="2079">
                  <c:v>2.1148377876938719E-2</c:v>
                </c:pt>
                <c:pt idx="2080">
                  <c:v>2.1141596932732428E-2</c:v>
                </c:pt>
                <c:pt idx="2081">
                  <c:v>2.1134831345168453E-2</c:v>
                </c:pt>
                <c:pt idx="2082">
                  <c:v>2.112808111409167E-2</c:v>
                </c:pt>
                <c:pt idx="2083">
                  <c:v>2.1121346239344342E-2</c:v>
                </c:pt>
                <c:pt idx="2084">
                  <c:v>2.1114225118994683E-2</c:v>
                </c:pt>
                <c:pt idx="2085">
                  <c:v>2.1107384391835786E-2</c:v>
                </c:pt>
                <c:pt idx="2086">
                  <c:v>2.1100692737550348E-2</c:v>
                </c:pt>
                <c:pt idx="2087">
                  <c:v>2.1094016434999759E-2</c:v>
                </c:pt>
                <c:pt idx="2088">
                  <c:v>2.108735548403173E-2</c:v>
                </c:pt>
                <c:pt idx="2089">
                  <c:v>2.1081397044594798E-2</c:v>
                </c:pt>
                <c:pt idx="2090">
                  <c:v>2.1074217636459579E-2</c:v>
                </c:pt>
                <c:pt idx="2091">
                  <c:v>2.1067603456008572E-2</c:v>
                </c:pt>
                <c:pt idx="2092">
                  <c:v>2.1061004627527427E-2</c:v>
                </c:pt>
                <c:pt idx="2093">
                  <c:v>2.1054280997653909E-2</c:v>
                </c:pt>
                <c:pt idx="2094">
                  <c:v>2.1047712153020415E-2</c:v>
                </c:pt>
                <c:pt idx="2095">
                  <c:v>2.1041158658918105E-2</c:v>
                </c:pt>
                <c:pt idx="2096">
                  <c:v>2.1034620515198242E-2</c:v>
                </c:pt>
                <c:pt idx="2097">
                  <c:v>2.1028097721712987E-2</c:v>
                </c:pt>
                <c:pt idx="2098">
                  <c:v>2.1021734039581883E-2</c:v>
                </c:pt>
                <c:pt idx="2099">
                  <c:v>2.101524267068686E-2</c:v>
                </c:pt>
                <c:pt idx="2100">
                  <c:v>2.1008766652565489E-2</c:v>
                </c:pt>
                <c:pt idx="2101">
                  <c:v>2.1001676594794568E-2</c:v>
                </c:pt>
                <c:pt idx="2102">
                  <c:v>2.0994794392140703E-2</c:v>
                </c:pt>
                <c:pt idx="2103">
                  <c:v>2.0988365889718062E-2</c:v>
                </c:pt>
                <c:pt idx="2104">
                  <c:v>2.0981952736478203E-2</c:v>
                </c:pt>
                <c:pt idx="2105">
                  <c:v>2.0975554932277742E-2</c:v>
                </c:pt>
                <c:pt idx="2106">
                  <c:v>2.0969172476970617E-2</c:v>
                </c:pt>
                <c:pt idx="2107">
                  <c:v>2.0962805370411654E-2</c:v>
                </c:pt>
                <c:pt idx="2108">
                  <c:v>2.0956453612457019E-2</c:v>
                </c:pt>
                <c:pt idx="2109">
                  <c:v>2.0950117202962432E-2</c:v>
                </c:pt>
                <c:pt idx="2110">
                  <c:v>2.0943796141784061E-2</c:v>
                </c:pt>
                <c:pt idx="2111">
                  <c:v>2.0937950744821104E-2</c:v>
                </c:pt>
                <c:pt idx="2112">
                  <c:v>2.0931662592453729E-2</c:v>
                </c:pt>
                <c:pt idx="2113">
                  <c:v>2.092538979088979E-2</c:v>
                </c:pt>
                <c:pt idx="2114">
                  <c:v>2.0919132339985162E-2</c:v>
                </c:pt>
                <c:pt idx="2115">
                  <c:v>2.0909016503757552E-2</c:v>
                </c:pt>
                <c:pt idx="2116">
                  <c:v>2.0902797041243055E-2</c:v>
                </c:pt>
                <c:pt idx="2117">
                  <c:v>2.089659292693663E-2</c:v>
                </c:pt>
                <c:pt idx="2118">
                  <c:v>2.0890404160695226E-2</c:v>
                </c:pt>
                <c:pt idx="2119">
                  <c:v>2.0884390534293851E-2</c:v>
                </c:pt>
                <c:pt idx="2120">
                  <c:v>2.0878233209605739E-2</c:v>
                </c:pt>
                <c:pt idx="2121">
                  <c:v>2.0872091233527033E-2</c:v>
                </c:pt>
                <c:pt idx="2122">
                  <c:v>2.0865964605915905E-2</c:v>
                </c:pt>
                <c:pt idx="2123">
                  <c:v>2.0859690545537452E-2</c:v>
                </c:pt>
                <c:pt idx="2124">
                  <c:v>2.085359386473442E-2</c:v>
                </c:pt>
                <c:pt idx="2125">
                  <c:v>2.0847512531014998E-2</c:v>
                </c:pt>
                <c:pt idx="2126">
                  <c:v>2.0841446544241009E-2</c:v>
                </c:pt>
                <c:pt idx="2127">
                  <c:v>2.0835561689962659E-2</c:v>
                </c:pt>
                <c:pt idx="2128">
                  <c:v>2.0829527150216409E-2</c:v>
                </c:pt>
                <c:pt idx="2129">
                  <c:v>2.0823507957961219E-2</c:v>
                </c:pt>
                <c:pt idx="2130">
                  <c:v>2.0817504113057453E-2</c:v>
                </c:pt>
                <c:pt idx="2131">
                  <c:v>2.0811515615369012E-2</c:v>
                </c:pt>
                <c:pt idx="2132">
                  <c:v>2.0805542464757142E-2</c:v>
                </c:pt>
                <c:pt idx="2133">
                  <c:v>2.0799584661086626E-2</c:v>
                </c:pt>
                <c:pt idx="2134">
                  <c:v>2.079364220421915E-2</c:v>
                </c:pt>
                <c:pt idx="2135">
                  <c:v>2.0787715094018173E-2</c:v>
                </c:pt>
                <c:pt idx="2136">
                  <c:v>2.0781285762060224E-2</c:v>
                </c:pt>
                <c:pt idx="2137">
                  <c:v>2.0775387058642236E-2</c:v>
                </c:pt>
                <c:pt idx="2138">
                  <c:v>2.0769503698624035E-2</c:v>
                </c:pt>
                <c:pt idx="2139">
                  <c:v>2.076363568187263E-2</c:v>
                </c:pt>
                <c:pt idx="2140">
                  <c:v>2.0757783008255933E-2</c:v>
                </c:pt>
                <c:pt idx="2141">
                  <c:v>2.0752121940191996E-2</c:v>
                </c:pt>
                <c:pt idx="2142">
                  <c:v>2.0746300719137561E-2</c:v>
                </c:pt>
                <c:pt idx="2143">
                  <c:v>2.0740494841773469E-2</c:v>
                </c:pt>
                <c:pt idx="2144">
                  <c:v>2.0734704307965677E-2</c:v>
                </c:pt>
                <c:pt idx="2145">
                  <c:v>2.0728929117583717E-2</c:v>
                </c:pt>
                <c:pt idx="2146">
                  <c:v>2.07229891650022E-2</c:v>
                </c:pt>
                <c:pt idx="2147">
                  <c:v>2.0717243889645989E-2</c:v>
                </c:pt>
                <c:pt idx="2148">
                  <c:v>2.0711513956376704E-2</c:v>
                </c:pt>
                <c:pt idx="2149">
                  <c:v>2.0705981787697066E-2</c:v>
                </c:pt>
                <c:pt idx="2150">
                  <c:v>2.0700283312484434E-2</c:v>
                </c:pt>
                <c:pt idx="2151">
                  <c:v>2.0694600179916117E-2</c:v>
                </c:pt>
                <c:pt idx="2152">
                  <c:v>2.0688932389862968E-2</c:v>
                </c:pt>
                <c:pt idx="2153">
                  <c:v>2.0683279942196296E-2</c:v>
                </c:pt>
                <c:pt idx="2154">
                  <c:v>2.0677456533370182E-2</c:v>
                </c:pt>
                <c:pt idx="2155">
                  <c:v>2.0671833991107967E-2</c:v>
                </c:pt>
                <c:pt idx="2156">
                  <c:v>2.0666226789907285E-2</c:v>
                </c:pt>
                <c:pt idx="2157">
                  <c:v>2.0660634929641864E-2</c:v>
                </c:pt>
                <c:pt idx="2158">
                  <c:v>2.065505841018633E-2</c:v>
                </c:pt>
                <c:pt idx="2159">
                  <c:v>2.0649497231413072E-2</c:v>
                </c:pt>
                <c:pt idx="2160">
                  <c:v>2.0643951393197604E-2</c:v>
                </c:pt>
                <c:pt idx="2161">
                  <c:v>2.0638420895414553E-2</c:v>
                </c:pt>
                <c:pt idx="2162">
                  <c:v>2.0633483670068734E-2</c:v>
                </c:pt>
                <c:pt idx="2163">
                  <c:v>2.0627986212604411E-2</c:v>
                </c:pt>
                <c:pt idx="2164">
                  <c:v>2.0622504098006224E-2</c:v>
                </c:pt>
                <c:pt idx="2165">
                  <c:v>2.0617037326146871E-2</c:v>
                </c:pt>
                <c:pt idx="2166">
                  <c:v>2.0611585896902145E-2</c:v>
                </c:pt>
                <c:pt idx="2167">
                  <c:v>2.0605953140678538E-2</c:v>
                </c:pt>
                <c:pt idx="2168">
                  <c:v>2.0600531604890525E-2</c:v>
                </c:pt>
                <c:pt idx="2169">
                  <c:v>2.0595125410409247E-2</c:v>
                </c:pt>
                <c:pt idx="2170">
                  <c:v>2.0589734557112032E-2</c:v>
                </c:pt>
                <c:pt idx="2171">
                  <c:v>2.0584558885519615E-2</c:v>
                </c:pt>
                <c:pt idx="2172">
                  <c:v>2.0579199509343605E-2</c:v>
                </c:pt>
                <c:pt idx="2173">
                  <c:v>2.0573855474913177E-2</c:v>
                </c:pt>
                <c:pt idx="2174">
                  <c:v>2.0568526782104555E-2</c:v>
                </c:pt>
                <c:pt idx="2175">
                  <c:v>2.0563010404096287E-2</c:v>
                </c:pt>
                <c:pt idx="2176">
                  <c:v>2.0557711595332987E-2</c:v>
                </c:pt>
                <c:pt idx="2177">
                  <c:v>2.0552428126899881E-2</c:v>
                </c:pt>
                <c:pt idx="2178">
                  <c:v>2.0547159998676068E-2</c:v>
                </c:pt>
                <c:pt idx="2179">
                  <c:v>2.0541907210541967E-2</c:v>
                </c:pt>
                <c:pt idx="2180">
                  <c:v>2.0536876792517866E-2</c:v>
                </c:pt>
                <c:pt idx="2181">
                  <c:v>2.053165548766632E-2</c:v>
                </c:pt>
                <c:pt idx="2182">
                  <c:v>2.0526449523469315E-2</c:v>
                </c:pt>
                <c:pt idx="2183">
                  <c:v>2.0521258899807479E-2</c:v>
                </c:pt>
                <c:pt idx="2184">
                  <c:v>2.0516083616561445E-2</c:v>
                </c:pt>
                <c:pt idx="2185">
                  <c:v>2.0510923673612732E-2</c:v>
                </c:pt>
                <c:pt idx="2186">
                  <c:v>2.0505779070842407E-2</c:v>
                </c:pt>
                <c:pt idx="2187">
                  <c:v>2.0500649808133306E-2</c:v>
                </c:pt>
                <c:pt idx="2188">
                  <c:v>2.0494895690748669E-2</c:v>
                </c:pt>
                <c:pt idx="2189">
                  <c:v>2.0489794675649403E-2</c:v>
                </c:pt>
                <c:pt idx="2190">
                  <c:v>2.0484708997502488E-2</c:v>
                </c:pt>
                <c:pt idx="2191">
                  <c:v>2.0479638656193296E-2</c:v>
                </c:pt>
                <c:pt idx="2192">
                  <c:v>2.0474583651606749E-2</c:v>
                </c:pt>
                <c:pt idx="2193">
                  <c:v>2.0469761358572963E-2</c:v>
                </c:pt>
                <c:pt idx="2194">
                  <c:v>2.0464737842282376E-2</c:v>
                </c:pt>
                <c:pt idx="2195">
                  <c:v>2.0459729663289718E-2</c:v>
                </c:pt>
                <c:pt idx="2196">
                  <c:v>2.04547368214801E-2</c:v>
                </c:pt>
                <c:pt idx="2197">
                  <c:v>2.0449759316741298E-2</c:v>
                </c:pt>
                <c:pt idx="2198">
                  <c:v>2.0444575688907871E-2</c:v>
                </c:pt>
                <c:pt idx="2199">
                  <c:v>2.043962803820696E-2</c:v>
                </c:pt>
                <c:pt idx="2200">
                  <c:v>2.0434695723325992E-2</c:v>
                </c:pt>
                <c:pt idx="2201">
                  <c:v>2.0430002666236579E-2</c:v>
                </c:pt>
                <c:pt idx="2202">
                  <c:v>2.0425101845162819E-2</c:v>
                </c:pt>
                <c:pt idx="2203">
                  <c:v>2.0420216360485681E-2</c:v>
                </c:pt>
                <c:pt idx="2204">
                  <c:v>2.0415346212096508E-2</c:v>
                </c:pt>
                <c:pt idx="2205">
                  <c:v>2.0409799107208217E-2</c:v>
                </c:pt>
                <c:pt idx="2206">
                  <c:v>2.0404733660137332E-2</c:v>
                </c:pt>
                <c:pt idx="2207">
                  <c:v>2.0399910883609717E-2</c:v>
                </c:pt>
                <c:pt idx="2208">
                  <c:v>2.0395103442005614E-2</c:v>
                </c:pt>
                <c:pt idx="2209">
                  <c:v>2.039031133521621E-2</c:v>
                </c:pt>
                <c:pt idx="2210">
                  <c:v>2.0385534563133592E-2</c:v>
                </c:pt>
                <c:pt idx="2211">
                  <c:v>2.0380773125649856E-2</c:v>
                </c:pt>
                <c:pt idx="2212">
                  <c:v>2.0376027022657527E-2</c:v>
                </c:pt>
                <c:pt idx="2213">
                  <c:v>2.0371296254049147E-2</c:v>
                </c:pt>
                <c:pt idx="2214">
                  <c:v>2.0367285498960896E-2</c:v>
                </c:pt>
                <c:pt idx="2215">
                  <c:v>2.0362587902423849E-2</c:v>
                </c:pt>
                <c:pt idx="2216">
                  <c:v>2.035790564266125E-2</c:v>
                </c:pt>
                <c:pt idx="2217">
                  <c:v>2.0353238719565625E-2</c:v>
                </c:pt>
                <c:pt idx="2218">
                  <c:v>2.0348587133031257E-2</c:v>
                </c:pt>
                <c:pt idx="2219">
                  <c:v>2.0343711719076958E-2</c:v>
                </c:pt>
                <c:pt idx="2220">
                  <c:v>2.0339089966176765E-2</c:v>
                </c:pt>
                <c:pt idx="2221">
                  <c:v>2.033448354861556E-2</c:v>
                </c:pt>
                <c:pt idx="2222">
                  <c:v>2.0329892466290151E-2</c:v>
                </c:pt>
                <c:pt idx="2223">
                  <c:v>2.0325559245033903E-2</c:v>
                </c:pt>
                <c:pt idx="2224">
                  <c:v>2.0320999675631276E-2</c:v>
                </c:pt>
                <c:pt idx="2225">
                  <c:v>2.0316455442048163E-2</c:v>
                </c:pt>
                <c:pt idx="2226">
                  <c:v>2.0311926544181045E-2</c:v>
                </c:pt>
                <c:pt idx="2227">
                  <c:v>2.0307167079540101E-2</c:v>
                </c:pt>
                <c:pt idx="2228">
                  <c:v>2.0302668006438998E-2</c:v>
                </c:pt>
                <c:pt idx="2229">
                  <c:v>2.0298184267847373E-2</c:v>
                </c:pt>
                <c:pt idx="2230">
                  <c:v>2.0293715863662038E-2</c:v>
                </c:pt>
                <c:pt idx="2231">
                  <c:v>2.0289262793782903E-2</c:v>
                </c:pt>
                <c:pt idx="2232">
                  <c:v>2.0285075201221314E-2</c:v>
                </c:pt>
                <c:pt idx="2233">
                  <c:v>2.0280653650477164E-2</c:v>
                </c:pt>
                <c:pt idx="2234">
                  <c:v>2.0276247434627099E-2</c:v>
                </c:pt>
                <c:pt idx="2235">
                  <c:v>2.0271856553570253E-2</c:v>
                </c:pt>
                <c:pt idx="2236">
                  <c:v>2.0267481007206198E-2</c:v>
                </c:pt>
                <c:pt idx="2237">
                  <c:v>2.0263120795434065E-2</c:v>
                </c:pt>
                <c:pt idx="2238">
                  <c:v>2.0258775918154753E-2</c:v>
                </c:pt>
                <c:pt idx="2239">
                  <c:v>2.025444637526783E-2</c:v>
                </c:pt>
                <c:pt idx="2240">
                  <c:v>2.0249361516853043E-2</c:v>
                </c:pt>
                <c:pt idx="2241">
                  <c:v>2.0245060068909766E-2</c:v>
                </c:pt>
                <c:pt idx="2242">
                  <c:v>2.0240773952394708E-2</c:v>
                </c:pt>
                <c:pt idx="2243">
                  <c:v>2.0236503167210703E-2</c:v>
                </c:pt>
                <c:pt idx="2244">
                  <c:v>2.023224771326193E-2</c:v>
                </c:pt>
                <c:pt idx="2245">
                  <c:v>2.0228268679819812E-2</c:v>
                </c:pt>
                <c:pt idx="2246">
                  <c:v>2.0224044750226461E-2</c:v>
                </c:pt>
                <c:pt idx="2247">
                  <c:v>2.0219836152467537E-2</c:v>
                </c:pt>
                <c:pt idx="2248">
                  <c:v>2.0215642886446852E-2</c:v>
                </c:pt>
                <c:pt idx="2249">
                  <c:v>2.0211200408685584E-2</c:v>
                </c:pt>
                <c:pt idx="2250">
                  <c:v>2.0207036940139509E-2</c:v>
                </c:pt>
                <c:pt idx="2251">
                  <c:v>2.0202888802162831E-2</c:v>
                </c:pt>
                <c:pt idx="2252">
                  <c:v>2.0198755994661966E-2</c:v>
                </c:pt>
                <c:pt idx="2253">
                  <c:v>2.0194906529108412E-2</c:v>
                </c:pt>
                <c:pt idx="2254">
                  <c:v>2.0190805251533772E-2</c:v>
                </c:pt>
                <c:pt idx="2255">
                  <c:v>2.0186719305039205E-2</c:v>
                </c:pt>
                <c:pt idx="2256">
                  <c:v>2.0182648689531645E-2</c:v>
                </c:pt>
                <c:pt idx="2257">
                  <c:v>2.0178593404919353E-2</c:v>
                </c:pt>
                <c:pt idx="2258">
                  <c:v>2.0174281084453419E-2</c:v>
                </c:pt>
                <c:pt idx="2259">
                  <c:v>2.0170255587691567E-2</c:v>
                </c:pt>
                <c:pt idx="2260">
                  <c:v>2.0166245420669398E-2</c:v>
                </c:pt>
                <c:pt idx="2261">
                  <c:v>2.0162250583295564E-2</c:v>
                </c:pt>
                <c:pt idx="2262">
                  <c:v>2.0158271075480513E-2</c:v>
                </c:pt>
                <c:pt idx="2263">
                  <c:v>2.0154306897135137E-2</c:v>
                </c:pt>
                <c:pt idx="2264">
                  <c:v>2.0150358048168542E-2</c:v>
                </c:pt>
                <c:pt idx="2265">
                  <c:v>2.0146424528491618E-2</c:v>
                </c:pt>
                <c:pt idx="2266">
                  <c:v>2.0143344763020609E-2</c:v>
                </c:pt>
                <c:pt idx="2267">
                  <c:v>2.0139444544073948E-2</c:v>
                </c:pt>
                <c:pt idx="2268">
                  <c:v>2.0135559656781727E-2</c:v>
                </c:pt>
                <c:pt idx="2269">
                  <c:v>2.0131690101054527E-2</c:v>
                </c:pt>
                <c:pt idx="2270">
                  <c:v>2.012783587680337E-2</c:v>
                </c:pt>
                <c:pt idx="2271">
                  <c:v>2.0123713001154949E-2</c:v>
                </c:pt>
                <c:pt idx="2272">
                  <c:v>2.0119888554296049E-2</c:v>
                </c:pt>
                <c:pt idx="2273">
                  <c:v>2.0116079437773854E-2</c:v>
                </c:pt>
                <c:pt idx="2274">
                  <c:v>2.0112285651503328E-2</c:v>
                </c:pt>
                <c:pt idx="2275">
                  <c:v>2.0108794724611176E-2</c:v>
                </c:pt>
                <c:pt idx="2276">
                  <c:v>2.0105032487373817E-2</c:v>
                </c:pt>
                <c:pt idx="2277">
                  <c:v>2.0101285581000695E-2</c:v>
                </c:pt>
                <c:pt idx="2278">
                  <c:v>2.0097554005406356E-2</c:v>
                </c:pt>
                <c:pt idx="2279">
                  <c:v>2.0093546670897373E-2</c:v>
                </c:pt>
                <c:pt idx="2280">
                  <c:v>2.0089844864326391E-2</c:v>
                </c:pt>
                <c:pt idx="2281">
                  <c:v>2.0086158387408758E-2</c:v>
                </c:pt>
                <c:pt idx="2282">
                  <c:v>2.0082487240058549E-2</c:v>
                </c:pt>
                <c:pt idx="2283">
                  <c:v>2.0078831422192953E-2</c:v>
                </c:pt>
                <c:pt idx="2284">
                  <c:v>2.007548649342231E-2</c:v>
                </c:pt>
                <c:pt idx="2285">
                  <c:v>2.007186223090093E-2</c:v>
                </c:pt>
                <c:pt idx="2286">
                  <c:v>2.0068253298483534E-2</c:v>
                </c:pt>
                <c:pt idx="2287">
                  <c:v>2.0064659696086874E-2</c:v>
                </c:pt>
                <c:pt idx="2288">
                  <c:v>2.0061081423627704E-2</c:v>
                </c:pt>
                <c:pt idx="2289">
                  <c:v>2.0057518481025417E-2</c:v>
                </c:pt>
                <c:pt idx="2290">
                  <c:v>2.0053970868197643E-2</c:v>
                </c:pt>
                <c:pt idx="2291">
                  <c:v>2.0050438585062457E-2</c:v>
                </c:pt>
                <c:pt idx="2292">
                  <c:v>2.0046618874551708E-2</c:v>
                </c:pt>
                <c:pt idx="2293">
                  <c:v>2.0042812783952767E-2</c:v>
                </c:pt>
                <c:pt idx="2294">
                  <c:v>2.0039324680674403E-2</c:v>
                </c:pt>
                <c:pt idx="2295">
                  <c:v>2.0035851905037878E-2</c:v>
                </c:pt>
                <c:pt idx="2296">
                  <c:v>2.0032394456963934E-2</c:v>
                </c:pt>
                <c:pt idx="2297">
                  <c:v>2.0029259521855643E-2</c:v>
                </c:pt>
                <c:pt idx="2298">
                  <c:v>2.002583363644107E-2</c:v>
                </c:pt>
                <c:pt idx="2299">
                  <c:v>2.0022423079217911E-2</c:v>
                </c:pt>
                <c:pt idx="2300">
                  <c:v>2.0019027850108218E-2</c:v>
                </c:pt>
                <c:pt idx="2301">
                  <c:v>2.0015337127305789E-2</c:v>
                </c:pt>
                <c:pt idx="2302">
                  <c:v>2.001197164297391E-2</c:v>
                </c:pt>
                <c:pt idx="2303">
                  <c:v>2.0008621485663115E-2</c:v>
                </c:pt>
                <c:pt idx="2304">
                  <c:v>2.0005286655297695E-2</c:v>
                </c:pt>
                <c:pt idx="2305">
                  <c:v>2.0001967151801504E-2</c:v>
                </c:pt>
                <c:pt idx="2306">
                  <c:v>1.9998978361524547E-2</c:v>
                </c:pt>
                <c:pt idx="2307">
                  <c:v>1.9995690427061168E-2</c:v>
                </c:pt>
                <c:pt idx="2308">
                  <c:v>1.9992417820101853E-2</c:v>
                </c:pt>
                <c:pt idx="2309">
                  <c:v>1.9989160540570879E-2</c:v>
                </c:pt>
                <c:pt idx="2310">
                  <c:v>1.9985599534733476E-2</c:v>
                </c:pt>
                <c:pt idx="2311">
                  <c:v>1.9982371990882958E-2</c:v>
                </c:pt>
                <c:pt idx="2312">
                  <c:v>1.9979159773381546E-2</c:v>
                </c:pt>
                <c:pt idx="2313">
                  <c:v>1.9975962882155768E-2</c:v>
                </c:pt>
                <c:pt idx="2314">
                  <c:v>1.9972781317134373E-2</c:v>
                </c:pt>
                <c:pt idx="2315">
                  <c:v>1.9969615078244331E-2</c:v>
                </c:pt>
                <c:pt idx="2316">
                  <c:v>1.9966464165414394E-2</c:v>
                </c:pt>
                <c:pt idx="2317">
                  <c:v>1.9963328578571974E-2</c:v>
                </c:pt>
                <c:pt idx="2318">
                  <c:v>1.9960208317646711E-2</c:v>
                </c:pt>
                <c:pt idx="2319">
                  <c:v>1.9957758193236756E-2</c:v>
                </c:pt>
                <c:pt idx="2320">
                  <c:v>1.9954670437371817E-2</c:v>
                </c:pt>
                <c:pt idx="2321">
                  <c:v>1.9951598008920921E-2</c:v>
                </c:pt>
                <c:pt idx="2322">
                  <c:v>1.9948540907815355E-2</c:v>
                </c:pt>
                <c:pt idx="2323">
                  <c:v>1.9945167966196189E-2</c:v>
                </c:pt>
                <c:pt idx="2324">
                  <c:v>1.9942140589376683E-2</c:v>
                </c:pt>
                <c:pt idx="2325">
                  <c:v>1.9939128538838467E-2</c:v>
                </c:pt>
                <c:pt idx="2326">
                  <c:v>1.9936131814513338E-2</c:v>
                </c:pt>
                <c:pt idx="2327">
                  <c:v>1.993348531000259E-2</c:v>
                </c:pt>
                <c:pt idx="2328">
                  <c:v>1.9930520171500033E-2</c:v>
                </c:pt>
                <c:pt idx="2329">
                  <c:v>1.992757035985785E-2</c:v>
                </c:pt>
                <c:pt idx="2330">
                  <c:v>1.9924635875009089E-2</c:v>
                </c:pt>
                <c:pt idx="2331">
                  <c:v>1.9921716716885474E-2</c:v>
                </c:pt>
                <c:pt idx="2332">
                  <c:v>1.9918473315229505E-2</c:v>
                </c:pt>
                <c:pt idx="2333">
                  <c:v>1.9915583872500021E-2</c:v>
                </c:pt>
                <c:pt idx="2334">
                  <c:v>1.9912709755445974E-2</c:v>
                </c:pt>
                <c:pt idx="2335">
                  <c:v>1.9910193350311408E-2</c:v>
                </c:pt>
                <c:pt idx="2336">
                  <c:v>1.9907350824817194E-2</c:v>
                </c:pt>
                <c:pt idx="2337">
                  <c:v>1.9904523625652593E-2</c:v>
                </c:pt>
                <c:pt idx="2338">
                  <c:v>1.9901711752751083E-2</c:v>
                </c:pt>
                <c:pt idx="2339">
                  <c:v>1.9898915206049687E-2</c:v>
                </c:pt>
                <c:pt idx="2340">
                  <c:v>1.9896133985483649E-2</c:v>
                </c:pt>
                <c:pt idx="2341">
                  <c:v>1.9893368090989107E-2</c:v>
                </c:pt>
                <c:pt idx="2342">
                  <c:v>1.9890617522502187E-2</c:v>
                </c:pt>
                <c:pt idx="2343">
                  <c:v>1.9887882279960786E-2</c:v>
                </c:pt>
                <c:pt idx="2344">
                  <c:v>1.9885162363301481E-2</c:v>
                </c:pt>
                <c:pt idx="2345">
                  <c:v>1.9881402597041142E-2</c:v>
                </c:pt>
                <c:pt idx="2346">
                  <c:v>1.9878710485658507E-2</c:v>
                </c:pt>
                <c:pt idx="2347">
                  <c:v>1.9876033697435583E-2</c:v>
                </c:pt>
                <c:pt idx="2348">
                  <c:v>1.9873372232310574E-2</c:v>
                </c:pt>
                <c:pt idx="2349">
                  <c:v>1.9871081511673605E-2</c:v>
                </c:pt>
                <c:pt idx="2350">
                  <c:v>1.9868451644600063E-2</c:v>
                </c:pt>
                <c:pt idx="2351">
                  <c:v>1.9865837101291053E-2</c:v>
                </c:pt>
                <c:pt idx="2352">
                  <c:v>1.9863237881686462E-2</c:v>
                </c:pt>
                <c:pt idx="2353">
                  <c:v>1.9860653985726617E-2</c:v>
                </c:pt>
                <c:pt idx="2354">
                  <c:v>1.9857725223290733E-2</c:v>
                </c:pt>
                <c:pt idx="2355">
                  <c:v>1.9855171018193049E-2</c:v>
                </c:pt>
                <c:pt idx="2356">
                  <c:v>1.9852632135722227E-2</c:v>
                </c:pt>
                <c:pt idx="2357">
                  <c:v>1.9850108575822745E-2</c:v>
                </c:pt>
                <c:pt idx="2358">
                  <c:v>1.9847964358571536E-2</c:v>
                </c:pt>
                <c:pt idx="2359">
                  <c:v>1.9845472403266257E-2</c:v>
                </c:pt>
                <c:pt idx="2360">
                  <c:v>1.9842995771202718E-2</c:v>
                </c:pt>
                <c:pt idx="2361">
                  <c:v>1.9839834045671842E-2</c:v>
                </c:pt>
                <c:pt idx="2362">
                  <c:v>1.983702429921726E-2</c:v>
                </c:pt>
                <c:pt idx="2363">
                  <c:v>1.9834597051326026E-2</c:v>
                </c:pt>
                <c:pt idx="2364">
                  <c:v>1.9832185125598659E-2</c:v>
                </c:pt>
                <c:pt idx="2365">
                  <c:v>1.9829788521979638E-2</c:v>
                </c:pt>
                <c:pt idx="2366">
                  <c:v>1.9827407240415675E-2</c:v>
                </c:pt>
                <c:pt idx="2367">
                  <c:v>1.9825041280852149E-2</c:v>
                </c:pt>
                <c:pt idx="2368">
                  <c:v>1.9822690643237113E-2</c:v>
                </c:pt>
                <c:pt idx="2369">
                  <c:v>1.982035532751639E-2</c:v>
                </c:pt>
                <c:pt idx="2370">
                  <c:v>1.9818411201730377E-2</c:v>
                </c:pt>
                <c:pt idx="2371">
                  <c:v>1.981723865186176E-2</c:v>
                </c:pt>
                <c:pt idx="2372">
                  <c:v>1.9814953185329179E-2</c:v>
                </c:pt>
                <c:pt idx="2373">
                  <c:v>1.9812683043835648E-2</c:v>
                </c:pt>
                <c:pt idx="2374">
                  <c:v>1.9810428227327277E-2</c:v>
                </c:pt>
                <c:pt idx="2375">
                  <c:v>1.9806152806941459E-2</c:v>
                </c:pt>
                <c:pt idx="2376">
                  <c:v>1.9803935447506658E-2</c:v>
                </c:pt>
                <c:pt idx="2377">
                  <c:v>1.9801733411200756E-2</c:v>
                </c:pt>
                <c:pt idx="2378">
                  <c:v>1.9799546697972379E-2</c:v>
                </c:pt>
                <c:pt idx="2379">
                  <c:v>1.9797760708658501E-2</c:v>
                </c:pt>
                <c:pt idx="2380">
                  <c:v>1.9795605619623482E-2</c:v>
                </c:pt>
                <c:pt idx="2381">
                  <c:v>1.9793465854353664E-2</c:v>
                </c:pt>
                <c:pt idx="2382">
                  <c:v>1.9791341412799267E-2</c:v>
                </c:pt>
                <c:pt idx="2383">
                  <c:v>1.9788842976259935E-2</c:v>
                </c:pt>
                <c:pt idx="2384">
                  <c:v>1.9786748200462591E-2</c:v>
                </c:pt>
                <c:pt idx="2385">
                  <c:v>1.9784668747400425E-2</c:v>
                </c:pt>
                <c:pt idx="2386">
                  <c:v>1.9782604617026054E-2</c:v>
                </c:pt>
                <c:pt idx="2387">
                  <c:v>1.9781342417112269E-2</c:v>
                </c:pt>
                <c:pt idx="2388">
                  <c:v>1.9778916558803785E-2</c:v>
                </c:pt>
                <c:pt idx="2389">
                  <c:v>1.9776899381915694E-2</c:v>
                </c:pt>
                <c:pt idx="2390">
                  <c:v>1.9774897528363783E-2</c:v>
                </c:pt>
                <c:pt idx="2391">
                  <c:v>1.9772910998101804E-2</c:v>
                </c:pt>
                <c:pt idx="2392">
                  <c:v>1.977093979108439E-2</c:v>
                </c:pt>
                <c:pt idx="2393">
                  <c:v>1.9768983907266169E-2</c:v>
                </c:pt>
                <c:pt idx="2394">
                  <c:v>1.9767043346601332E-2</c:v>
                </c:pt>
                <c:pt idx="2395">
                  <c:v>1.9765118109046721E-2</c:v>
                </c:pt>
                <c:pt idx="2396">
                  <c:v>1.9762002091520261E-2</c:v>
                </c:pt>
                <c:pt idx="2397">
                  <c:v>1.9760104523291983E-2</c:v>
                </c:pt>
                <c:pt idx="2398">
                  <c:v>1.9758222275546203E-2</c:v>
                </c:pt>
                <c:pt idx="2399">
                  <c:v>1.9756355348240377E-2</c:v>
                </c:pt>
                <c:pt idx="2400">
                  <c:v>1.9754909639975927E-2</c:v>
                </c:pt>
                <c:pt idx="2401">
                  <c:v>1.9753074348889704E-2</c:v>
                </c:pt>
                <c:pt idx="2402">
                  <c:v>1.9751254378948705E-2</c:v>
                </c:pt>
                <c:pt idx="2403">
                  <c:v>1.9749449730111966E-2</c:v>
                </c:pt>
                <c:pt idx="2404">
                  <c:v>1.9747660402338513E-2</c:v>
                </c:pt>
                <c:pt idx="2405">
                  <c:v>1.9745886395587827E-2</c:v>
                </c:pt>
                <c:pt idx="2406">
                  <c:v>1.9743715825907875E-2</c:v>
                </c:pt>
                <c:pt idx="2407">
                  <c:v>1.9741971460629736E-2</c:v>
                </c:pt>
                <c:pt idx="2408">
                  <c:v>1.9740656301068908E-2</c:v>
                </c:pt>
                <c:pt idx="2409">
                  <c:v>1.9738943578009396E-2</c:v>
                </c:pt>
                <c:pt idx="2410">
                  <c:v>1.9737246175773594E-2</c:v>
                </c:pt>
                <c:pt idx="2411">
                  <c:v>1.9735564094325437E-2</c:v>
                </c:pt>
                <c:pt idx="2412">
                  <c:v>1.9733897333624396E-2</c:v>
                </c:pt>
                <c:pt idx="2413">
                  <c:v>1.9732245893633517E-2</c:v>
                </c:pt>
                <c:pt idx="2414">
                  <c:v>1.9730189863564295E-2</c:v>
                </c:pt>
                <c:pt idx="2415">
                  <c:v>1.9728568057795135E-2</c:v>
                </c:pt>
                <c:pt idx="2416">
                  <c:v>1.9726961571796965E-2</c:v>
                </c:pt>
                <c:pt idx="2417">
                  <c:v>1.9725370405533516E-2</c:v>
                </c:pt>
                <c:pt idx="2418">
                  <c:v>1.9723794558967618E-2</c:v>
                </c:pt>
                <c:pt idx="2419">
                  <c:v>1.9722234032063454E-2</c:v>
                </c:pt>
                <c:pt idx="2420">
                  <c:v>1.9720688824787443E-2</c:v>
                </c:pt>
                <c:pt idx="2421">
                  <c:v>1.9719158937104207E-2</c:v>
                </c:pt>
                <c:pt idx="2422">
                  <c:v>1.9718928677498034E-2</c:v>
                </c:pt>
                <c:pt idx="2423">
                  <c:v>1.9717432470366648E-2</c:v>
                </c:pt>
                <c:pt idx="2424">
                  <c:v>1.9715951585206871E-2</c:v>
                </c:pt>
                <c:pt idx="2425">
                  <c:v>1.9714486021985229E-2</c:v>
                </c:pt>
                <c:pt idx="2426">
                  <c:v>1.9712603504899257E-2</c:v>
                </c:pt>
                <c:pt idx="2427">
                  <c:v>1.9711167568206216E-2</c:v>
                </c:pt>
                <c:pt idx="2428">
                  <c:v>1.9709746952524684E-2</c:v>
                </c:pt>
                <c:pt idx="2429">
                  <c:v>1.9708341657821444E-2</c:v>
                </c:pt>
                <c:pt idx="2430">
                  <c:v>1.9706951684064607E-2</c:v>
                </c:pt>
                <c:pt idx="2431">
                  <c:v>1.9706014401481949E-2</c:v>
                </c:pt>
                <c:pt idx="2432">
                  <c:v>1.9704656090900927E-2</c:v>
                </c:pt>
                <c:pt idx="2433">
                  <c:v>1.970331310199816E-2</c:v>
                </c:pt>
                <c:pt idx="2434">
                  <c:v>1.9701985434743254E-2</c:v>
                </c:pt>
                <c:pt idx="2435">
                  <c:v>1.9700231628384395E-2</c:v>
                </c:pt>
                <c:pt idx="2436">
                  <c:v>1.9698933579654524E-2</c:v>
                </c:pt>
                <c:pt idx="2437">
                  <c:v>1.9697650851655382E-2</c:v>
                </c:pt>
                <c:pt idx="2438">
                  <c:v>1.9696383444359946E-2</c:v>
                </c:pt>
                <c:pt idx="2439">
                  <c:v>1.9695576922126479E-2</c:v>
                </c:pt>
                <c:pt idx="2440">
                  <c:v>1.9694341184129768E-2</c:v>
                </c:pt>
                <c:pt idx="2441">
                  <c:v>1.9693120767573458E-2</c:v>
                </c:pt>
                <c:pt idx="2442">
                  <c:v>1.9691915672432003E-2</c:v>
                </c:pt>
                <c:pt idx="2443">
                  <c:v>1.9690725898676775E-2</c:v>
                </c:pt>
                <c:pt idx="2444">
                  <c:v>1.9689551446279579E-2</c:v>
                </c:pt>
                <c:pt idx="2445">
                  <c:v>1.9688392315214433E-2</c:v>
                </c:pt>
                <c:pt idx="2446">
                  <c:v>1.9687248505455345E-2</c:v>
                </c:pt>
                <c:pt idx="2447">
                  <c:v>1.9686120016974566E-2</c:v>
                </c:pt>
                <c:pt idx="2448">
                  <c:v>1.968364265765319E-2</c:v>
                </c:pt>
                <c:pt idx="2449">
                  <c:v>1.9682541705804479E-2</c:v>
                </c:pt>
                <c:pt idx="2450">
                  <c:v>1.9681456072687484E-2</c:v>
                </c:pt>
                <c:pt idx="2451">
                  <c:v>1.9680385758276683E-2</c:v>
                </c:pt>
                <c:pt idx="2452">
                  <c:v>1.967933076254879E-2</c:v>
                </c:pt>
                <c:pt idx="2453">
                  <c:v>1.9678750885075032E-2</c:v>
                </c:pt>
                <c:pt idx="2454">
                  <c:v>1.9677727565927963E-2</c:v>
                </c:pt>
                <c:pt idx="2455">
                  <c:v>1.9676719566215688E-2</c:v>
                </c:pt>
                <c:pt idx="2456">
                  <c:v>1.9675726885916383E-2</c:v>
                </c:pt>
                <c:pt idx="2457">
                  <c:v>1.9674749525007341E-2</c:v>
                </c:pt>
                <c:pt idx="2458">
                  <c:v>1.9673322479216378E-2</c:v>
                </c:pt>
                <c:pt idx="2459">
                  <c:v>1.9672374713622268E-2</c:v>
                </c:pt>
                <c:pt idx="2460">
                  <c:v>1.9671442266529723E-2</c:v>
                </c:pt>
                <c:pt idx="2461">
                  <c:v>1.9670993274833379E-2</c:v>
                </c:pt>
                <c:pt idx="2462">
                  <c:v>1.9670092510549679E-2</c:v>
                </c:pt>
                <c:pt idx="2463">
                  <c:v>1.9669207065527994E-2</c:v>
                </c:pt>
                <c:pt idx="2464">
                  <c:v>1.9668336939748281E-2</c:v>
                </c:pt>
                <c:pt idx="2465">
                  <c:v>1.9667482133971129E-2</c:v>
                </c:pt>
                <c:pt idx="2466">
                  <c:v>1.9666169283625367E-2</c:v>
                </c:pt>
                <c:pt idx="2467">
                  <c:v>1.9665344113452696E-2</c:v>
                </c:pt>
                <c:pt idx="2468">
                  <c:v>1.9664534322900783E-2</c:v>
                </c:pt>
                <c:pt idx="2469">
                  <c:v>1.9663739937182186E-2</c:v>
                </c:pt>
                <c:pt idx="2470">
                  <c:v>1.9662960981511251E-2</c:v>
                </c:pt>
                <c:pt idx="2471">
                  <c:v>1.9662197481101876E-2</c:v>
                </c:pt>
                <c:pt idx="2472">
                  <c:v>1.966144946116842E-2</c:v>
                </c:pt>
                <c:pt idx="2473">
                  <c:v>1.9660716946925668E-2</c:v>
                </c:pt>
                <c:pt idx="2474">
                  <c:v>1.9661446147789467E-2</c:v>
                </c:pt>
                <c:pt idx="2475">
                  <c:v>1.9660747978382759E-2</c:v>
                </c:pt>
                <c:pt idx="2476">
                  <c:v>1.9660065399166361E-2</c:v>
                </c:pt>
                <c:pt idx="2477">
                  <c:v>1.9659398434948804E-2</c:v>
                </c:pt>
                <c:pt idx="2478">
                  <c:v>1.9658747110539502E-2</c:v>
                </c:pt>
                <c:pt idx="2479">
                  <c:v>1.965762380865798E-2</c:v>
                </c:pt>
                <c:pt idx="2480">
                  <c:v>1.9657002738746765E-2</c:v>
                </c:pt>
                <c:pt idx="2481">
                  <c:v>1.9656397380815205E-2</c:v>
                </c:pt>
                <c:pt idx="2482">
                  <c:v>1.965580775980651E-2</c:v>
                </c:pt>
                <c:pt idx="2483">
                  <c:v>1.9655725953936058E-2</c:v>
                </c:pt>
                <c:pt idx="2484">
                  <c:v>1.9655168989373476E-2</c:v>
                </c:pt>
                <c:pt idx="2485">
                  <c:v>1.9654627838289435E-2</c:v>
                </c:pt>
                <c:pt idx="2486">
                  <c:v>1.9654102525494668E-2</c:v>
                </c:pt>
                <c:pt idx="2487">
                  <c:v>1.9653096581692769E-2</c:v>
                </c:pt>
                <c:pt idx="2488">
                  <c:v>1.9652601906076067E-2</c:v>
                </c:pt>
                <c:pt idx="2489">
                  <c:v>1.9652123142002424E-2</c:v>
                </c:pt>
                <c:pt idx="2490">
                  <c:v>1.9651660314420803E-2</c:v>
                </c:pt>
                <c:pt idx="2491">
                  <c:v>1.965121344750027E-2</c:v>
                </c:pt>
                <c:pt idx="2492">
                  <c:v>1.9651284626226933E-2</c:v>
                </c:pt>
                <c:pt idx="2493">
                  <c:v>1.9650870821913417E-2</c:v>
                </c:pt>
                <c:pt idx="2494">
                  <c:v>1.9650472990559466E-2</c:v>
                </c:pt>
                <c:pt idx="2495">
                  <c:v>1.9650091132154501E-2</c:v>
                </c:pt>
                <c:pt idx="2496">
                  <c:v>1.9649725246691483E-2</c:v>
                </c:pt>
                <c:pt idx="2497">
                  <c:v>1.9649375334160273E-2</c:v>
                </c:pt>
                <c:pt idx="2498">
                  <c:v>1.9649041394553389E-2</c:v>
                </c:pt>
                <c:pt idx="2499">
                  <c:v>1.9648723427862017E-2</c:v>
                </c:pt>
                <c:pt idx="2500">
                  <c:v>1.9647399465111525E-2</c:v>
                </c:pt>
                <c:pt idx="2501">
                  <c:v>1.9647111193273725E-2</c:v>
                </c:pt>
                <c:pt idx="2502">
                  <c:v>1.9646838892618191E-2</c:v>
                </c:pt>
                <c:pt idx="2503">
                  <c:v>1.9646582563140471E-2</c:v>
                </c:pt>
                <c:pt idx="2504">
                  <c:v>1.9646342204833432E-2</c:v>
                </c:pt>
                <c:pt idx="2505">
                  <c:v>1.9646634374932945E-2</c:v>
                </c:pt>
                <c:pt idx="2506">
                  <c:v>1.9646427088644954E-2</c:v>
                </c:pt>
                <c:pt idx="2507">
                  <c:v>1.9646235774367624E-2</c:v>
                </c:pt>
                <c:pt idx="2508">
                  <c:v>1.9646060432096088E-2</c:v>
                </c:pt>
                <c:pt idx="2509">
                  <c:v>1.9645379980678196E-2</c:v>
                </c:pt>
                <c:pt idx="2510">
                  <c:v>1.9645235449290629E-2</c:v>
                </c:pt>
                <c:pt idx="2511">
                  <c:v>1.9645106889042578E-2</c:v>
                </c:pt>
                <c:pt idx="2512">
                  <c:v>1.9644994299930923E-2</c:v>
                </c:pt>
                <c:pt idx="2513">
                  <c:v>1.9645423300692473E-2</c:v>
                </c:pt>
                <c:pt idx="2514">
                  <c:v>1.9645343790381301E-2</c:v>
                </c:pt>
                <c:pt idx="2515">
                  <c:v>1.964528025205511E-2</c:v>
                </c:pt>
                <c:pt idx="2516">
                  <c:v>1.9645232685711684E-2</c:v>
                </c:pt>
                <c:pt idx="2517">
                  <c:v>1.9645197881705281E-2</c:v>
                </c:pt>
                <c:pt idx="2518">
                  <c:v>1.9644653068139541E-2</c:v>
                </c:pt>
                <c:pt idx="2519">
                  <c:v>1.9644654558516075E-2</c:v>
                </c:pt>
                <c:pt idx="2520">
                  <c:v>1.9644672020018319E-2</c:v>
                </c:pt>
                <c:pt idx="2521">
                  <c:v>1.9644705452645829E-2</c:v>
                </c:pt>
                <c:pt idx="2522">
                  <c:v>1.9644754856399937E-2</c:v>
                </c:pt>
                <c:pt idx="2523">
                  <c:v>1.9644820231281539E-2</c:v>
                </c:pt>
                <c:pt idx="2524">
                  <c:v>1.9644901577293303E-2</c:v>
                </c:pt>
                <c:pt idx="2525">
                  <c:v>1.9644998894435675E-2</c:v>
                </c:pt>
                <c:pt idx="2526">
                  <c:v>1.9646193560339264E-2</c:v>
                </c:pt>
                <c:pt idx="2527">
                  <c:v>1.9646325115435279E-2</c:v>
                </c:pt>
                <c:pt idx="2528">
                  <c:v>1.9646472643382058E-2</c:v>
                </c:pt>
                <c:pt idx="2529">
                  <c:v>1.9646636144182245E-2</c:v>
                </c:pt>
                <c:pt idx="2530">
                  <c:v>1.9646815617841127E-2</c:v>
                </c:pt>
                <c:pt idx="2531">
                  <c:v>1.9646464562998761E-2</c:v>
                </c:pt>
                <c:pt idx="2532">
                  <c:v>1.9646674830204835E-2</c:v>
                </c:pt>
                <c:pt idx="2533">
                  <c:v>1.9646901069427777E-2</c:v>
                </c:pt>
                <c:pt idx="2534">
                  <c:v>1.9647143280672012E-2</c:v>
                </c:pt>
                <c:pt idx="2535">
                  <c:v>1.9647952579175391E-2</c:v>
                </c:pt>
                <c:pt idx="2536">
                  <c:v>1.9648227890087744E-2</c:v>
                </c:pt>
                <c:pt idx="2537">
                  <c:v>1.964851917389623E-2</c:v>
                </c:pt>
                <c:pt idx="2538">
                  <c:v>1.9648826430608779E-2</c:v>
                </c:pt>
                <c:pt idx="2539">
                  <c:v>1.9648593917432292E-2</c:v>
                </c:pt>
                <c:pt idx="2540">
                  <c:v>1.9648931960941148E-2</c:v>
                </c:pt>
                <c:pt idx="2541">
                  <c:v>1.9649285976519573E-2</c:v>
                </c:pt>
                <c:pt idx="2542">
                  <c:v>1.9649655964175981E-2</c:v>
                </c:pt>
                <c:pt idx="2543">
                  <c:v>1.9650041923919229E-2</c:v>
                </c:pt>
                <c:pt idx="2544">
                  <c:v>1.9651005402290023E-2</c:v>
                </c:pt>
                <c:pt idx="2545">
                  <c:v>1.9651424469553005E-2</c:v>
                </c:pt>
                <c:pt idx="2546">
                  <c:v>1.965185950978832E-2</c:v>
                </c:pt>
                <c:pt idx="2547">
                  <c:v>1.9652310523006984E-2</c:v>
                </c:pt>
                <c:pt idx="2548">
                  <c:v>1.9652777509220003E-2</c:v>
                </c:pt>
                <c:pt idx="2549">
                  <c:v>1.9653260468437954E-2</c:v>
                </c:pt>
                <c:pt idx="2550">
                  <c:v>1.9653759400672724E-2</c:v>
                </c:pt>
                <c:pt idx="2551">
                  <c:v>1.9654274305935773E-2</c:v>
                </c:pt>
                <c:pt idx="2552">
                  <c:v>1.9653663562272865E-2</c:v>
                </c:pt>
                <c:pt idx="2553">
                  <c:v>1.9653636290715284E-2</c:v>
                </c:pt>
                <c:pt idx="2554">
                  <c:v>1.9654195602414201E-2</c:v>
                </c:pt>
                <c:pt idx="2555">
                  <c:v>1.9654770884620372E-2</c:v>
                </c:pt>
                <c:pt idx="2556">
                  <c:v>1.9655362137347223E-2</c:v>
                </c:pt>
                <c:pt idx="2557">
                  <c:v>1.9656545831582762E-2</c:v>
                </c:pt>
                <c:pt idx="2558">
                  <c:v>1.9657170199607929E-2</c:v>
                </c:pt>
                <c:pt idx="2559">
                  <c:v>1.9657810539055385E-2</c:v>
                </c:pt>
                <c:pt idx="2560">
                  <c:v>1.9658466849939375E-2</c:v>
                </c:pt>
                <c:pt idx="2561">
                  <c:v>1.9658557959287847E-2</c:v>
                </c:pt>
                <c:pt idx="2562">
                  <c:v>1.9659245035442384E-2</c:v>
                </c:pt>
                <c:pt idx="2563">
                  <c:v>1.9659948082223721E-2</c:v>
                </c:pt>
                <c:pt idx="2564">
                  <c:v>1.9660667099646638E-2</c:v>
                </c:pt>
                <c:pt idx="2565">
                  <c:v>1.9661402087729048E-2</c:v>
                </c:pt>
                <c:pt idx="2566">
                  <c:v>1.966274011630743E-2</c:v>
                </c:pt>
                <c:pt idx="2567">
                  <c:v>1.9663508227703172E-2</c:v>
                </c:pt>
                <c:pt idx="2568">
                  <c:v>1.9664292310671266E-2</c:v>
                </c:pt>
                <c:pt idx="2569">
                  <c:v>1.9665092365228194E-2</c:v>
                </c:pt>
                <c:pt idx="2570">
                  <c:v>1.9665316588647799E-2</c:v>
                </c:pt>
                <c:pt idx="2571">
                  <c:v>1.9666147401061491E-2</c:v>
                </c:pt>
                <c:pt idx="2572">
                  <c:v>1.9666994184263632E-2</c:v>
                </c:pt>
                <c:pt idx="2573">
                  <c:v>1.9667856938273921E-2</c:v>
                </c:pt>
                <c:pt idx="2574">
                  <c:v>1.9668735663113408E-2</c:v>
                </c:pt>
                <c:pt idx="2575">
                  <c:v>1.9669630358800896E-2</c:v>
                </c:pt>
                <c:pt idx="2576">
                  <c:v>1.967054102535877E-2</c:v>
                </c:pt>
                <c:pt idx="2577">
                  <c:v>1.9671467662808532E-2</c:v>
                </c:pt>
                <c:pt idx="2578">
                  <c:v>1.96742146069682E-2</c:v>
                </c:pt>
                <c:pt idx="2579">
                  <c:v>1.9675176763430873E-2</c:v>
                </c:pt>
                <c:pt idx="2580">
                  <c:v>1.9676154893434966E-2</c:v>
                </c:pt>
                <c:pt idx="2581">
                  <c:v>1.9677148997002944E-2</c:v>
                </c:pt>
                <c:pt idx="2582">
                  <c:v>1.9678159074159915E-2</c:v>
                </c:pt>
                <c:pt idx="2583">
                  <c:v>1.9678577573083365E-2</c:v>
                </c:pt>
                <c:pt idx="2584">
                  <c:v>1.9679618400668914E-2</c:v>
                </c:pt>
                <c:pt idx="2585">
                  <c:v>1.9680675201053894E-2</c:v>
                </c:pt>
                <c:pt idx="2586">
                  <c:v>1.9681747974264432E-2</c:v>
                </c:pt>
                <c:pt idx="2587">
                  <c:v>1.9683449064623132E-2</c:v>
                </c:pt>
                <c:pt idx="2588">
                  <c:v>1.96845549838294E-2</c:v>
                </c:pt>
                <c:pt idx="2589">
                  <c:v>1.9685676876801284E-2</c:v>
                </c:pt>
                <c:pt idx="2590">
                  <c:v>1.9686814743564336E-2</c:v>
                </c:pt>
                <c:pt idx="2591">
                  <c:v>1.9687968584146745E-2</c:v>
                </c:pt>
                <c:pt idx="2592">
                  <c:v>1.9688520044308145E-2</c:v>
                </c:pt>
                <c:pt idx="2593">
                  <c:v>1.9689704628029658E-2</c:v>
                </c:pt>
                <c:pt idx="2594">
                  <c:v>1.9690905184790639E-2</c:v>
                </c:pt>
                <c:pt idx="2595">
                  <c:v>1.9692121714621202E-2</c:v>
                </c:pt>
                <c:pt idx="2596">
                  <c:v>1.9693977395331387E-2</c:v>
                </c:pt>
                <c:pt idx="2597">
                  <c:v>1.9695227079423248E-2</c:v>
                </c:pt>
                <c:pt idx="2598">
                  <c:v>1.969649273753532E-2</c:v>
                </c:pt>
                <c:pt idx="2599">
                  <c:v>1.9697774369699314E-2</c:v>
                </c:pt>
                <c:pt idx="2600">
                  <c:v>1.9699071975944307E-2</c:v>
                </c:pt>
                <c:pt idx="2601">
                  <c:v>1.9700385556301124E-2</c:v>
                </c:pt>
                <c:pt idx="2602">
                  <c:v>1.9701715110802365E-2</c:v>
                </c:pt>
                <c:pt idx="2603">
                  <c:v>1.9703060639479304E-2</c:v>
                </c:pt>
                <c:pt idx="2604">
                  <c:v>1.9703789276073427E-2</c:v>
                </c:pt>
                <c:pt idx="2605">
                  <c:v>1.9703897792194461E-2</c:v>
                </c:pt>
                <c:pt idx="2606">
                  <c:v>1.970528759651009E-2</c:v>
                </c:pt>
                <c:pt idx="2607">
                  <c:v>1.9706693372534782E-2</c:v>
                </c:pt>
                <c:pt idx="2608">
                  <c:v>1.9708115120301222E-2</c:v>
                </c:pt>
                <c:pt idx="2609">
                  <c:v>1.9710191510929304E-2</c:v>
                </c:pt>
                <c:pt idx="2610">
                  <c:v>1.9711646421312502E-2</c:v>
                </c:pt>
                <c:pt idx="2611">
                  <c:v>1.9713117304406707E-2</c:v>
                </c:pt>
                <c:pt idx="2612">
                  <c:v>1.9714604160245768E-2</c:v>
                </c:pt>
                <c:pt idx="2613">
                  <c:v>1.9715463436451641E-2</c:v>
                </c:pt>
                <c:pt idx="2614">
                  <c:v>1.97169810153877E-2</c:v>
                </c:pt>
                <c:pt idx="2615">
                  <c:v>1.971851456630775E-2</c:v>
                </c:pt>
                <c:pt idx="2616">
                  <c:v>1.9720064089248066E-2</c:v>
                </c:pt>
                <c:pt idx="2617">
                  <c:v>1.972162958424491E-2</c:v>
                </c:pt>
                <c:pt idx="2618">
                  <c:v>1.9723860724924186E-2</c:v>
                </c:pt>
                <c:pt idx="2619">
                  <c:v>1.9725459390984964E-2</c:v>
                </c:pt>
                <c:pt idx="2620">
                  <c:v>1.9727074030084054E-2</c:v>
                </c:pt>
                <c:pt idx="2621">
                  <c:v>1.9728938890780694E-2</c:v>
                </c:pt>
                <c:pt idx="2622">
                  <c:v>1.9729932996079259E-2</c:v>
                </c:pt>
                <c:pt idx="2623">
                  <c:v>1.9731596605962447E-2</c:v>
                </c:pt>
                <c:pt idx="2624">
                  <c:v>1.9733276188173072E-2</c:v>
                </c:pt>
                <c:pt idx="2625">
                  <c:v>1.9734971742751427E-2</c:v>
                </c:pt>
                <c:pt idx="2626">
                  <c:v>1.9736683269738261E-2</c:v>
                </c:pt>
                <c:pt idx="2627">
                  <c:v>1.9738410769172529E-2</c:v>
                </c:pt>
                <c:pt idx="2628">
                  <c:v>1.974015424109498E-2</c:v>
                </c:pt>
                <c:pt idx="2629">
                  <c:v>1.9741913685547702E-2</c:v>
                </c:pt>
                <c:pt idx="2630">
                  <c:v>1.9745018504111821E-2</c:v>
                </c:pt>
                <c:pt idx="2631">
                  <c:v>1.9748811249833707E-2</c:v>
                </c:pt>
                <c:pt idx="2632">
                  <c:v>1.9750624804805404E-2</c:v>
                </c:pt>
                <c:pt idx="2633">
                  <c:v>1.9752454336835232E-2</c:v>
                </c:pt>
                <c:pt idx="2634">
                  <c:v>1.9754299845967636E-2</c:v>
                </c:pt>
                <c:pt idx="2635">
                  <c:v>1.9754147571406484E-2</c:v>
                </c:pt>
                <c:pt idx="2636">
                  <c:v>1.9756021308408499E-2</c:v>
                </c:pt>
                <c:pt idx="2637">
                  <c:v>1.9757911020028836E-2</c:v>
                </c:pt>
                <c:pt idx="2638">
                  <c:v>1.9759816706311335E-2</c:v>
                </c:pt>
                <c:pt idx="2639">
                  <c:v>1.976376704974343E-2</c:v>
                </c:pt>
                <c:pt idx="2640">
                  <c:v>1.9765708422442047E-2</c:v>
                </c:pt>
                <c:pt idx="2641">
                  <c:v>1.9767665772563933E-2</c:v>
                </c:pt>
                <c:pt idx="2642">
                  <c:v>1.9769639100155282E-2</c:v>
                </c:pt>
                <c:pt idx="2643">
                  <c:v>1.9769584759260828E-2</c:v>
                </c:pt>
                <c:pt idx="2644">
                  <c:v>1.9771586294483993E-2</c:v>
                </c:pt>
                <c:pt idx="2645">
                  <c:v>1.9773603804694836E-2</c:v>
                </c:pt>
                <c:pt idx="2646">
                  <c:v>1.9775637289941628E-2</c:v>
                </c:pt>
                <c:pt idx="2647">
                  <c:v>1.9777686750272649E-2</c:v>
                </c:pt>
                <c:pt idx="2648">
                  <c:v>1.9781814595286697E-2</c:v>
                </c:pt>
                <c:pt idx="2649">
                  <c:v>1.978389976652942E-2</c:v>
                </c:pt>
                <c:pt idx="2650">
                  <c:v>1.9786000915635513E-2</c:v>
                </c:pt>
                <c:pt idx="2651">
                  <c:v>1.9788118042655074E-2</c:v>
                </c:pt>
                <c:pt idx="2652">
                  <c:v>1.9790251147639527E-2</c:v>
                </c:pt>
                <c:pt idx="2653">
                  <c:v>1.979240023064072E-2</c:v>
                </c:pt>
                <c:pt idx="2654">
                  <c:v>1.9794565291710507E-2</c:v>
                </c:pt>
                <c:pt idx="2655">
                  <c:v>1.9796746330901172E-2</c:v>
                </c:pt>
                <c:pt idx="2656">
                  <c:v>1.9796850780211653E-2</c:v>
                </c:pt>
                <c:pt idx="2657">
                  <c:v>1.9797663155594076E-2</c:v>
                </c:pt>
                <c:pt idx="2658">
                  <c:v>1.9799885822939376E-2</c:v>
                </c:pt>
                <c:pt idx="2659">
                  <c:v>1.9802124464218258E-2</c:v>
                </c:pt>
                <c:pt idx="2660">
                  <c:v>1.9804379079484905E-2</c:v>
                </c:pt>
                <c:pt idx="2661">
                  <c:v>1.9807353064724021E-2</c:v>
                </c:pt>
                <c:pt idx="2662">
                  <c:v>1.9809640892687701E-2</c:v>
                </c:pt>
                <c:pt idx="2663">
                  <c:v>1.9811944695681118E-2</c:v>
                </c:pt>
                <c:pt idx="2664">
                  <c:v>1.981426447375682E-2</c:v>
                </c:pt>
                <c:pt idx="2665">
                  <c:v>1.9815891767507126E-2</c:v>
                </c:pt>
                <c:pt idx="2666">
                  <c:v>1.9818242227826927E-2</c:v>
                </c:pt>
                <c:pt idx="2667">
                  <c:v>1.9820608662515546E-2</c:v>
                </c:pt>
                <c:pt idx="2668">
                  <c:v>1.9822991071624916E-2</c:v>
                </c:pt>
                <c:pt idx="2669">
                  <c:v>1.982538945521415E-2</c:v>
                </c:pt>
                <c:pt idx="2670">
                  <c:v>1.9828518622068594E-2</c:v>
                </c:pt>
                <c:pt idx="2671">
                  <c:v>1.9830950227285982E-2</c:v>
                </c:pt>
                <c:pt idx="2672">
                  <c:v>1.9833397808038528E-2</c:v>
                </c:pt>
                <c:pt idx="2673">
                  <c:v>1.9836214605134694E-2</c:v>
                </c:pt>
                <c:pt idx="2674">
                  <c:v>1.9837976333085986E-2</c:v>
                </c:pt>
                <c:pt idx="2675">
                  <c:v>1.9840472846868563E-2</c:v>
                </c:pt>
                <c:pt idx="2676">
                  <c:v>1.984298533554071E-2</c:v>
                </c:pt>
                <c:pt idx="2677">
                  <c:v>1.9845513799161982E-2</c:v>
                </c:pt>
                <c:pt idx="2678">
                  <c:v>1.9848058237792822E-2</c:v>
                </c:pt>
                <c:pt idx="2679">
                  <c:v>1.9850618651490997E-2</c:v>
                </c:pt>
                <c:pt idx="2680">
                  <c:v>1.9853195040318298E-2</c:v>
                </c:pt>
                <c:pt idx="2681">
                  <c:v>1.9855787404336071E-2</c:v>
                </c:pt>
                <c:pt idx="2682">
                  <c:v>1.9859126064030088E-2</c:v>
                </c:pt>
                <c:pt idx="2683">
                  <c:v>1.986394736727809E-2</c:v>
                </c:pt>
                <c:pt idx="2684">
                  <c:v>1.9866592794631526E-2</c:v>
                </c:pt>
                <c:pt idx="2685">
                  <c:v>1.9869254200977682E-2</c:v>
                </c:pt>
                <c:pt idx="2686">
                  <c:v>1.9871995559452724E-2</c:v>
                </c:pt>
                <c:pt idx="2687">
                  <c:v>1.9874695479604753E-2</c:v>
                </c:pt>
                <c:pt idx="2688">
                  <c:v>1.9877411377197989E-2</c:v>
                </c:pt>
                <c:pt idx="2689">
                  <c:v>1.9880143252295767E-2</c:v>
                </c:pt>
                <c:pt idx="2690">
                  <c:v>1.9882891104964964E-2</c:v>
                </c:pt>
                <c:pt idx="2691">
                  <c:v>1.9886397875230603E-2</c:v>
                </c:pt>
                <c:pt idx="2692">
                  <c:v>1.9889178975286106E-2</c:v>
                </c:pt>
                <c:pt idx="2693">
                  <c:v>1.9891976054001278E-2</c:v>
                </c:pt>
                <c:pt idx="2694">
                  <c:v>1.989478911144351E-2</c:v>
                </c:pt>
                <c:pt idx="2695">
                  <c:v>1.9896870034168283E-2</c:v>
                </c:pt>
                <c:pt idx="2696">
                  <c:v>1.9899713753645971E-2</c:v>
                </c:pt>
                <c:pt idx="2697">
                  <c:v>1.9902573451160536E-2</c:v>
                </c:pt>
                <c:pt idx="2698">
                  <c:v>1.9905449126778409E-2</c:v>
                </c:pt>
                <c:pt idx="2699">
                  <c:v>1.9909847534613591E-2</c:v>
                </c:pt>
                <c:pt idx="2700">
                  <c:v>1.9912003013158076E-2</c:v>
                </c:pt>
                <c:pt idx="2701">
                  <c:v>1.9914927923594325E-2</c:v>
                </c:pt>
                <c:pt idx="2702">
                  <c:v>1.9917868813306903E-2</c:v>
                </c:pt>
                <c:pt idx="2703">
                  <c:v>1.99208256823654E-2</c:v>
                </c:pt>
                <c:pt idx="2704">
                  <c:v>1.9923798530840732E-2</c:v>
                </c:pt>
                <c:pt idx="2705">
                  <c:v>1.9926787358804255E-2</c:v>
                </c:pt>
                <c:pt idx="2706">
                  <c:v>1.9929792166327325E-2</c:v>
                </c:pt>
                <c:pt idx="2707">
                  <c:v>1.993281295348218E-2</c:v>
                </c:pt>
                <c:pt idx="2708">
                  <c:v>1.9934319820055682E-2</c:v>
                </c:pt>
                <c:pt idx="2709">
                  <c:v>1.9937369952283873E-2</c:v>
                </c:pt>
                <c:pt idx="2710">
                  <c:v>1.9940436062564116E-2</c:v>
                </c:pt>
                <c:pt idx="2711">
                  <c:v>1.9943518150966767E-2</c:v>
                </c:pt>
                <c:pt idx="2712">
                  <c:v>1.9947386325376279E-2</c:v>
                </c:pt>
                <c:pt idx="2713">
                  <c:v>1.9950501680980132E-2</c:v>
                </c:pt>
                <c:pt idx="2714">
                  <c:v>1.9953633015827699E-2</c:v>
                </c:pt>
                <c:pt idx="2715">
                  <c:v>1.9956780329995157E-2</c:v>
                </c:pt>
                <c:pt idx="2716">
                  <c:v>1.9959943623555576E-2</c:v>
                </c:pt>
                <c:pt idx="2717">
                  <c:v>1.9962346226095527E-2</c:v>
                </c:pt>
                <c:pt idx="2718">
                  <c:v>1.9965540163427508E-2</c:v>
                </c:pt>
                <c:pt idx="2719">
                  <c:v>1.9968750079477279E-2</c:v>
                </c:pt>
                <c:pt idx="2720">
                  <c:v>1.9971975974321429E-2</c:v>
                </c:pt>
                <c:pt idx="2721">
                  <c:v>1.9975999784913816E-2</c:v>
                </c:pt>
                <c:pt idx="2722">
                  <c:v>1.9979258956431687E-2</c:v>
                </c:pt>
                <c:pt idx="2723">
                  <c:v>1.9982534107877516E-2</c:v>
                </c:pt>
                <c:pt idx="2724">
                  <c:v>1.998582523932969E-2</c:v>
                </c:pt>
                <c:pt idx="2725">
                  <c:v>1.998913235086704E-2</c:v>
                </c:pt>
                <c:pt idx="2726">
                  <c:v>1.9991666902351747E-2</c:v>
                </c:pt>
                <c:pt idx="2727">
                  <c:v>1.9995004650909629E-2</c:v>
                </c:pt>
                <c:pt idx="2728">
                  <c:v>1.9998358378882652E-2</c:v>
                </c:pt>
                <c:pt idx="2729">
                  <c:v>2.0001728086349195E-2</c:v>
                </c:pt>
                <c:pt idx="2730">
                  <c:v>2.0005113773390298E-2</c:v>
                </c:pt>
                <c:pt idx="2731">
                  <c:v>2.000851544008567E-2</c:v>
                </c:pt>
                <c:pt idx="2732">
                  <c:v>2.001193308651503E-2</c:v>
                </c:pt>
                <c:pt idx="2733">
                  <c:v>2.0015366712760309E-2</c:v>
                </c:pt>
                <c:pt idx="2734">
                  <c:v>2.0020414780499381E-2</c:v>
                </c:pt>
                <c:pt idx="2735">
                  <c:v>2.0023883028072634E-2</c:v>
                </c:pt>
                <c:pt idx="2736">
                  <c:v>2.0027367257527146E-2</c:v>
                </c:pt>
                <c:pt idx="2737">
                  <c:v>2.0030867468947486E-2</c:v>
                </c:pt>
                <c:pt idx="2738">
                  <c:v>2.0034383662417346E-2</c:v>
                </c:pt>
                <c:pt idx="2739">
                  <c:v>2.0037109866055339E-2</c:v>
                </c:pt>
                <c:pt idx="2740">
                  <c:v>2.0040656688520637E-2</c:v>
                </c:pt>
                <c:pt idx="2741">
                  <c:v>2.0044219492375382E-2</c:v>
                </c:pt>
                <c:pt idx="2742">
                  <c:v>2.004779827770372E-2</c:v>
                </c:pt>
                <c:pt idx="2743">
                  <c:v>2.0052204363466292E-2</c:v>
                </c:pt>
                <c:pt idx="2744">
                  <c:v>2.0055816451012756E-2</c:v>
                </c:pt>
                <c:pt idx="2745">
                  <c:v>2.0059444521206456E-2</c:v>
                </c:pt>
                <c:pt idx="2746">
                  <c:v>2.006308857413196E-2</c:v>
                </c:pt>
                <c:pt idx="2747">
                  <c:v>2.0065931929453801E-2</c:v>
                </c:pt>
                <c:pt idx="2748">
                  <c:v>2.0069606605428426E-2</c:v>
                </c:pt>
                <c:pt idx="2749">
                  <c:v>2.00732972634825E-2</c:v>
                </c:pt>
                <c:pt idx="2750">
                  <c:v>2.0077003903701939E-2</c:v>
                </c:pt>
                <c:pt idx="2751">
                  <c:v>2.0080726526175322E-2</c:v>
                </c:pt>
                <c:pt idx="2752">
                  <c:v>2.0085288533989217E-2</c:v>
                </c:pt>
                <c:pt idx="2753">
                  <c:v>2.0089044468509266E-2</c:v>
                </c:pt>
                <c:pt idx="2754">
                  <c:v>2.0092816386469835E-2</c:v>
                </c:pt>
                <c:pt idx="2755">
                  <c:v>2.0096604287961659E-2</c:v>
                </c:pt>
                <c:pt idx="2756">
                  <c:v>2.0100408173075915E-2</c:v>
                </c:pt>
                <c:pt idx="2757">
                  <c:v>2.010422804190334E-2</c:v>
                </c:pt>
                <c:pt idx="2758">
                  <c:v>2.0108063894534671E-2</c:v>
                </c:pt>
                <c:pt idx="2759">
                  <c:v>2.011191573106241E-2</c:v>
                </c:pt>
                <c:pt idx="2760">
                  <c:v>2.0113281410141563E-2</c:v>
                </c:pt>
                <c:pt idx="2761">
                  <c:v>2.0117161151227959E-2</c:v>
                </c:pt>
                <c:pt idx="2762">
                  <c:v>2.0121056873714942E-2</c:v>
                </c:pt>
                <c:pt idx="2763">
                  <c:v>2.0124968577694753E-2</c:v>
                </c:pt>
                <c:pt idx="2764">
                  <c:v>2.0128896263259182E-2</c:v>
                </c:pt>
                <c:pt idx="2765">
                  <c:v>2.0133680598885501E-2</c:v>
                </c:pt>
                <c:pt idx="2766">
                  <c:v>2.0137641606883683E-2</c:v>
                </c:pt>
                <c:pt idx="2767">
                  <c:v>2.0141618597672002E-2</c:v>
                </c:pt>
                <c:pt idx="2768">
                  <c:v>2.0145611571344424E-2</c:v>
                </c:pt>
                <c:pt idx="2769">
                  <c:v>2.0149620527994905E-2</c:v>
                </c:pt>
                <c:pt idx="2770">
                  <c:v>2.0152797995129874E-2</c:v>
                </c:pt>
                <c:pt idx="2771">
                  <c:v>2.0156837554397133E-2</c:v>
                </c:pt>
                <c:pt idx="2772">
                  <c:v>2.0160893095999475E-2</c:v>
                </c:pt>
                <c:pt idx="2773">
                  <c:v>2.0165816186287815E-2</c:v>
                </c:pt>
                <c:pt idx="2774">
                  <c:v>2.016990505926294E-2</c:v>
                </c:pt>
                <c:pt idx="2775">
                  <c:v>2.0174009915791467E-2</c:v>
                </c:pt>
                <c:pt idx="2776">
                  <c:v>2.0178130755970469E-2</c:v>
                </c:pt>
                <c:pt idx="2777">
                  <c:v>2.018285985954478E-2</c:v>
                </c:pt>
                <c:pt idx="2778">
                  <c:v>2.0186156347265293E-2</c:v>
                </c:pt>
                <c:pt idx="2779">
                  <c:v>2.0190326051200119E-2</c:v>
                </c:pt>
                <c:pt idx="2780">
                  <c:v>2.0194511738257651E-2</c:v>
                </c:pt>
                <c:pt idx="2781">
                  <c:v>2.0198713408536403E-2</c:v>
                </c:pt>
                <c:pt idx="2782">
                  <c:v>2.0202931062135773E-2</c:v>
                </c:pt>
                <c:pt idx="2783">
                  <c:v>2.0207164699153828E-2</c:v>
                </c:pt>
                <c:pt idx="2784">
                  <c:v>2.0211414319690868E-2</c:v>
                </c:pt>
                <c:pt idx="2785">
                  <c:v>2.0215679923848085E-2</c:v>
                </c:pt>
                <c:pt idx="2786">
                  <c:v>2.0222570800573422E-2</c:v>
                </c:pt>
                <c:pt idx="2787">
                  <c:v>2.0226872508815552E-2</c:v>
                </c:pt>
                <c:pt idx="2788">
                  <c:v>2.0231190203795549E-2</c:v>
                </c:pt>
                <c:pt idx="2789">
                  <c:v>2.0235523885616925E-2</c:v>
                </c:pt>
                <c:pt idx="2790">
                  <c:v>2.0239873554384957E-2</c:v>
                </c:pt>
                <c:pt idx="2791">
                  <c:v>2.0243362379272527E-2</c:v>
                </c:pt>
                <c:pt idx="2792">
                  <c:v>2.024774263854591E-2</c:v>
                </c:pt>
                <c:pt idx="2793">
                  <c:v>2.0252138884137062E-2</c:v>
                </c:pt>
                <c:pt idx="2794">
                  <c:v>2.0256551116148734E-2</c:v>
                </c:pt>
                <c:pt idx="2795">
                  <c:v>2.0261861706058745E-2</c:v>
                </c:pt>
                <c:pt idx="2796">
                  <c:v>2.0266307298697578E-2</c:v>
                </c:pt>
                <c:pt idx="2797">
                  <c:v>2.0270768879019085E-2</c:v>
                </c:pt>
                <c:pt idx="2798">
                  <c:v>2.0275246447128099E-2</c:v>
                </c:pt>
                <c:pt idx="2799">
                  <c:v>2.0278852076215083E-2</c:v>
                </c:pt>
                <c:pt idx="2800">
                  <c:v>2.0283360228973094E-2</c:v>
                </c:pt>
                <c:pt idx="2801">
                  <c:v>2.0287884368894331E-2</c:v>
                </c:pt>
                <c:pt idx="2802">
                  <c:v>2.0292424496088618E-2</c:v>
                </c:pt>
                <c:pt idx="2803">
                  <c:v>2.0296980610661364E-2</c:v>
                </c:pt>
                <c:pt idx="2804">
                  <c:v>2.0302447605372313E-2</c:v>
                </c:pt>
                <c:pt idx="2805">
                  <c:v>2.0307037091023862E-2</c:v>
                </c:pt>
                <c:pt idx="2806">
                  <c:v>2.0311642565330641E-2</c:v>
                </c:pt>
                <c:pt idx="2807">
                  <c:v>2.0316264028404089E-2</c:v>
                </c:pt>
                <c:pt idx="2808">
                  <c:v>2.0320901480355646E-2</c:v>
                </c:pt>
                <c:pt idx="2809">
                  <c:v>2.0325554921294547E-2</c:v>
                </c:pt>
                <c:pt idx="2810">
                  <c:v>2.0330224351332672E-2</c:v>
                </c:pt>
                <c:pt idx="2811">
                  <c:v>2.0334909770582339E-2</c:v>
                </c:pt>
                <c:pt idx="2812">
                  <c:v>2.0336893419879237E-2</c:v>
                </c:pt>
                <c:pt idx="2813">
                  <c:v>2.0341606607505246E-2</c:v>
                </c:pt>
                <c:pt idx="2814">
                  <c:v>2.0346335781812833E-2</c:v>
                </c:pt>
                <c:pt idx="2815">
                  <c:v>2.0351080942916627E-2</c:v>
                </c:pt>
                <c:pt idx="2816">
                  <c:v>2.0355842090925887E-2</c:v>
                </c:pt>
                <c:pt idx="2817">
                  <c:v>2.0361532004357981E-2</c:v>
                </c:pt>
                <c:pt idx="2818">
                  <c:v>2.036632653460781E-2</c:v>
                </c:pt>
                <c:pt idx="2819">
                  <c:v>2.037113705305962E-2</c:v>
                </c:pt>
                <c:pt idx="2820">
                  <c:v>2.0375963559826078E-2</c:v>
                </c:pt>
                <c:pt idx="2821">
                  <c:v>2.0379887638498108E-2</c:v>
                </c:pt>
                <c:pt idx="2822">
                  <c:v>2.0384744710310196E-2</c:v>
                </c:pt>
                <c:pt idx="2823">
                  <c:v>2.0389617769820751E-2</c:v>
                </c:pt>
                <c:pt idx="2824">
                  <c:v>2.0394506817144397E-2</c:v>
                </c:pt>
                <c:pt idx="2825">
                  <c:v>2.0400335922404547E-2</c:v>
                </c:pt>
                <c:pt idx="2826">
                  <c:v>2.0405258361476469E-2</c:v>
                </c:pt>
                <c:pt idx="2827">
                  <c:v>2.0410196789671715E-2</c:v>
                </c:pt>
                <c:pt idx="2828">
                  <c:v>2.0415151207106075E-2</c:v>
                </c:pt>
                <c:pt idx="2829">
                  <c:v>2.0420121613897991E-2</c:v>
                </c:pt>
                <c:pt idx="2830">
                  <c:v>2.0424176851631053E-2</c:v>
                </c:pt>
                <c:pt idx="2831">
                  <c:v>2.042917781688865E-2</c:v>
                </c:pt>
                <c:pt idx="2832">
                  <c:v>2.0434194770891149E-2</c:v>
                </c:pt>
                <c:pt idx="2833">
                  <c:v>2.0439227713755864E-2</c:v>
                </c:pt>
                <c:pt idx="2834">
                  <c:v>2.044427664560056E-2</c:v>
                </c:pt>
                <c:pt idx="2835">
                  <c:v>2.0449341566544793E-2</c:v>
                </c:pt>
                <c:pt idx="2836">
                  <c:v>2.0454422476708558E-2</c:v>
                </c:pt>
                <c:pt idx="2837">
                  <c:v>2.0459519376210076E-2</c:v>
                </c:pt>
                <c:pt idx="2838">
                  <c:v>2.0467460430814419E-2</c:v>
                </c:pt>
                <c:pt idx="2839">
                  <c:v>2.0472593594884896E-2</c:v>
                </c:pt>
                <c:pt idx="2840">
                  <c:v>2.0477742751573061E-2</c:v>
                </c:pt>
                <c:pt idx="2841">
                  <c:v>2.0482907901001365E-2</c:v>
                </c:pt>
                <c:pt idx="2842">
                  <c:v>2.0488089043294022E-2</c:v>
                </c:pt>
                <c:pt idx="2843">
                  <c:v>2.0492336132199952E-2</c:v>
                </c:pt>
                <c:pt idx="2844">
                  <c:v>2.0497547827056539E-2</c:v>
                </c:pt>
                <c:pt idx="2845">
                  <c:v>2.050277551417385E-2</c:v>
                </c:pt>
                <c:pt idx="2846">
                  <c:v>2.0508019193676331E-2</c:v>
                </c:pt>
                <c:pt idx="2847">
                  <c:v>2.0514234652071767E-2</c:v>
                </c:pt>
                <c:pt idx="2848">
                  <c:v>2.0519511754166036E-2</c:v>
                </c:pt>
                <c:pt idx="2849">
                  <c:v>2.052480484999987E-2</c:v>
                </c:pt>
                <c:pt idx="2850">
                  <c:v>2.0530113939700563E-2</c:v>
                </c:pt>
                <c:pt idx="2851">
                  <c:v>2.0534477481348082E-2</c:v>
                </c:pt>
                <c:pt idx="2852">
                  <c:v>2.0539817117795806E-2</c:v>
                </c:pt>
                <c:pt idx="2853">
                  <c:v>2.0545172747509135E-2</c:v>
                </c:pt>
                <c:pt idx="2854">
                  <c:v>2.0550544370617832E-2</c:v>
                </c:pt>
                <c:pt idx="2855">
                  <c:v>2.0555931987247679E-2</c:v>
                </c:pt>
                <c:pt idx="2856">
                  <c:v>2.0562304356241713E-2</c:v>
                </c:pt>
                <c:pt idx="2857">
                  <c:v>2.0567725406586145E-2</c:v>
                </c:pt>
                <c:pt idx="2858">
                  <c:v>2.057316245182373E-2</c:v>
                </c:pt>
                <c:pt idx="2859">
                  <c:v>2.0578615492086165E-2</c:v>
                </c:pt>
                <c:pt idx="2860">
                  <c:v>2.0584084527501628E-2</c:v>
                </c:pt>
                <c:pt idx="2861">
                  <c:v>2.0589569558202701E-2</c:v>
                </c:pt>
                <c:pt idx="2862">
                  <c:v>2.0595070584319322E-2</c:v>
                </c:pt>
                <c:pt idx="2863">
                  <c:v>2.0600587605983631E-2</c:v>
                </c:pt>
                <c:pt idx="2864">
                  <c:v>2.0604160085545765E-2</c:v>
                </c:pt>
                <c:pt idx="2865">
                  <c:v>2.0608724730946507E-2</c:v>
                </c:pt>
                <c:pt idx="2866">
                  <c:v>2.0614285374968795E-2</c:v>
                </c:pt>
                <c:pt idx="2867">
                  <c:v>2.0619862012092333E-2</c:v>
                </c:pt>
                <c:pt idx="2868">
                  <c:v>2.0625454642446975E-2</c:v>
                </c:pt>
                <c:pt idx="2869">
                  <c:v>2.0632050551120731E-2</c:v>
                </c:pt>
                <c:pt idx="2870">
                  <c:v>2.0637676627177283E-2</c:v>
                </c:pt>
                <c:pt idx="2871">
                  <c:v>2.0643318697856732E-2</c:v>
                </c:pt>
                <c:pt idx="2872">
                  <c:v>2.0648976763293116E-2</c:v>
                </c:pt>
                <c:pt idx="2873">
                  <c:v>2.0653657697326536E-2</c:v>
                </c:pt>
                <c:pt idx="2874">
                  <c:v>2.0659346289852033E-2</c:v>
                </c:pt>
                <c:pt idx="2875">
                  <c:v>2.0665050876538204E-2</c:v>
                </c:pt>
                <c:pt idx="2876">
                  <c:v>2.0670771457521619E-2</c:v>
                </c:pt>
                <c:pt idx="2877">
                  <c:v>2.067650803293437E-2</c:v>
                </c:pt>
                <c:pt idx="2878">
                  <c:v>2.0683261053331892E-2</c:v>
                </c:pt>
                <c:pt idx="2879">
                  <c:v>2.0689031085837702E-2</c:v>
                </c:pt>
                <c:pt idx="2880">
                  <c:v>2.0694817114181654E-2</c:v>
                </c:pt>
                <c:pt idx="2881">
                  <c:v>2.0700619138502248E-2</c:v>
                </c:pt>
                <c:pt idx="2882">
                  <c:v>2.0705430831192567E-2</c:v>
                </c:pt>
                <c:pt idx="2883">
                  <c:v>2.0711263376036307E-2</c:v>
                </c:pt>
                <c:pt idx="2884">
                  <c:v>2.0717111916264474E-2</c:v>
                </c:pt>
                <c:pt idx="2885">
                  <c:v>2.0722976452012296E-2</c:v>
                </c:pt>
                <c:pt idx="2886">
                  <c:v>2.072885698341858E-2</c:v>
                </c:pt>
                <c:pt idx="2887">
                  <c:v>2.0734753510624374E-2</c:v>
                </c:pt>
                <c:pt idx="2888">
                  <c:v>2.0740666033765801E-2</c:v>
                </c:pt>
                <c:pt idx="2889">
                  <c:v>2.0746594552981668E-2</c:v>
                </c:pt>
                <c:pt idx="2890">
                  <c:v>2.075559399942313E-2</c:v>
                </c:pt>
                <c:pt idx="2891">
                  <c:v>2.0761558951419221E-2</c:v>
                </c:pt>
                <c:pt idx="2892">
                  <c:v>2.0767539902945279E-2</c:v>
                </c:pt>
                <c:pt idx="2893">
                  <c:v>2.0773536854147102E-2</c:v>
                </c:pt>
                <c:pt idx="2894">
                  <c:v>2.0779549805166955E-2</c:v>
                </c:pt>
                <c:pt idx="2895">
                  <c:v>2.0784552854836609E-2</c:v>
                </c:pt>
                <c:pt idx="2896">
                  <c:v>2.0790596320621111E-2</c:v>
                </c:pt>
                <c:pt idx="2897">
                  <c:v>2.0796655785641629E-2</c:v>
                </c:pt>
                <c:pt idx="2898">
                  <c:v>2.0802731250040327E-2</c:v>
                </c:pt>
                <c:pt idx="2899">
                  <c:v>2.0809854562583645E-2</c:v>
                </c:pt>
                <c:pt idx="2900">
                  <c:v>2.0815963515545658E-2</c:v>
                </c:pt>
                <c:pt idx="2901">
                  <c:v>2.0822088469341866E-2</c:v>
                </c:pt>
                <c:pt idx="2902">
                  <c:v>2.0828229424117623E-2</c:v>
                </c:pt>
                <c:pt idx="2903">
                  <c:v>2.0834386380019613E-2</c:v>
                </c:pt>
                <c:pt idx="2904">
                  <c:v>2.0839520031509018E-2</c:v>
                </c:pt>
                <c:pt idx="2905">
                  <c:v>2.0845707495628103E-2</c:v>
                </c:pt>
                <c:pt idx="2906">
                  <c:v>2.0851910960294113E-2</c:v>
                </c:pt>
                <c:pt idx="2907">
                  <c:v>2.0858130425652315E-2</c:v>
                </c:pt>
                <c:pt idx="2908">
                  <c:v>2.0865411181601987E-2</c:v>
                </c:pt>
                <c:pt idx="2909">
                  <c:v>2.0871664147372366E-2</c:v>
                </c:pt>
                <c:pt idx="2910">
                  <c:v>2.0877933115308042E-2</c:v>
                </c:pt>
                <c:pt idx="2911">
                  <c:v>2.0884218085559653E-2</c:v>
                </c:pt>
                <c:pt idx="2912">
                  <c:v>2.0890519058278715E-2</c:v>
                </c:pt>
                <c:pt idx="2913">
                  <c:v>2.0896836033614991E-2</c:v>
                </c:pt>
                <c:pt idx="2914">
                  <c:v>2.0903169011719566E-2</c:v>
                </c:pt>
                <c:pt idx="2915">
                  <c:v>2.0909517992743515E-2</c:v>
                </c:pt>
                <c:pt idx="2916">
                  <c:v>2.0915882976839682E-2</c:v>
                </c:pt>
                <c:pt idx="2917">
                  <c:v>2.0920146520297073E-2</c:v>
                </c:pt>
                <c:pt idx="2918">
                  <c:v>2.0926540495453082E-2</c:v>
                </c:pt>
                <c:pt idx="2919">
                  <c:v>2.0932950472069268E-2</c:v>
                </c:pt>
                <c:pt idx="2920">
                  <c:v>2.0939376450298371E-2</c:v>
                </c:pt>
                <c:pt idx="2921">
                  <c:v>2.094688309710133E-2</c:v>
                </c:pt>
                <c:pt idx="2922">
                  <c:v>2.0953342590841331E-2</c:v>
                </c:pt>
                <c:pt idx="2923">
                  <c:v>2.0959818087689409E-2</c:v>
                </c:pt>
                <c:pt idx="2924">
                  <c:v>2.0966309587799249E-2</c:v>
                </c:pt>
                <c:pt idx="2925">
                  <c:v>2.0971746370957292E-2</c:v>
                </c:pt>
                <c:pt idx="2926">
                  <c:v>2.0978268362064775E-2</c:v>
                </c:pt>
                <c:pt idx="2927">
                  <c:v>2.0984806355857477E-2</c:v>
                </c:pt>
                <c:pt idx="2928">
                  <c:v>2.0991360352490371E-2</c:v>
                </c:pt>
                <c:pt idx="2929">
                  <c:v>2.0997930352116639E-2</c:v>
                </c:pt>
                <c:pt idx="2930">
                  <c:v>2.1005594665631563E-2</c:v>
                </c:pt>
                <c:pt idx="2931">
                  <c:v>2.101219819292097E-2</c:v>
                </c:pt>
                <c:pt idx="2932">
                  <c:v>2.1018817724718836E-2</c:v>
                </c:pt>
                <c:pt idx="2933">
                  <c:v>2.1026402501474983E-2</c:v>
                </c:pt>
                <c:pt idx="2934">
                  <c:v>2.1031971709484072E-2</c:v>
                </c:pt>
                <c:pt idx="2935">
                  <c:v>2.1038640016645835E-2</c:v>
                </c:pt>
                <c:pt idx="2936">
                  <c:v>2.1045324327921368E-2</c:v>
                </c:pt>
                <c:pt idx="2937">
                  <c:v>2.1052024643469652E-2</c:v>
                </c:pt>
                <c:pt idx="2938">
                  <c:v>2.1058740963446985E-2</c:v>
                </c:pt>
                <c:pt idx="2939">
                  <c:v>2.1065473288014131E-2</c:v>
                </c:pt>
                <c:pt idx="2940">
                  <c:v>2.1072221617330501E-2</c:v>
                </c:pt>
                <c:pt idx="2941">
                  <c:v>2.1078985951555523E-2</c:v>
                </c:pt>
                <c:pt idx="2942">
                  <c:v>2.1085766290849062E-2</c:v>
                </c:pt>
                <c:pt idx="2943">
                  <c:v>2.1096957317127536E-2</c:v>
                </c:pt>
                <c:pt idx="2944">
                  <c:v>2.1103775808196404E-2</c:v>
                </c:pt>
                <c:pt idx="2945">
                  <c:v>2.1110610309049108E-2</c:v>
                </c:pt>
                <c:pt idx="2946">
                  <c:v>2.1117460819853398E-2</c:v>
                </c:pt>
                <c:pt idx="2947">
                  <c:v>2.1121012602938239E-2</c:v>
                </c:pt>
                <c:pt idx="2948">
                  <c:v>2.1127890515294855E-2</c:v>
                </c:pt>
                <c:pt idx="2949">
                  <c:v>2.1134784434913283E-2</c:v>
                </c:pt>
                <c:pt idx="2950">
                  <c:v>2.1141694361957831E-2</c:v>
                </c:pt>
                <c:pt idx="2951">
                  <c:v>2.1151953528943963E-2</c:v>
                </c:pt>
                <c:pt idx="2952">
                  <c:v>2.1158900102944096E-2</c:v>
                </c:pt>
                <c:pt idx="2953">
                  <c:v>2.116586268806445E-2</c:v>
                </c:pt>
                <c:pt idx="2954">
                  <c:v>2.1172841284470178E-2</c:v>
                </c:pt>
                <c:pt idx="2955">
                  <c:v>2.1176484114341254E-2</c:v>
                </c:pt>
                <c:pt idx="2956">
                  <c:v>2.1183490089409791E-2</c:v>
                </c:pt>
                <c:pt idx="2957">
                  <c:v>2.1190512073063012E-2</c:v>
                </c:pt>
                <c:pt idx="2958">
                  <c:v>2.1197550065468765E-2</c:v>
                </c:pt>
                <c:pt idx="2959">
                  <c:v>2.1207974441733175E-2</c:v>
                </c:pt>
                <c:pt idx="2960">
                  <c:v>2.1215049109421499E-2</c:v>
                </c:pt>
                <c:pt idx="2961">
                  <c:v>2.1222139789587362E-2</c:v>
                </c:pt>
                <c:pt idx="2962">
                  <c:v>2.122924648240156E-2</c:v>
                </c:pt>
                <c:pt idx="2963">
                  <c:v>2.1236369188035342E-2</c:v>
                </c:pt>
                <c:pt idx="2964">
                  <c:v>2.1240114213112702E-2</c:v>
                </c:pt>
                <c:pt idx="2965">
                  <c:v>2.1250662638456649E-2</c:v>
                </c:pt>
                <c:pt idx="2966">
                  <c:v>2.1257833383588838E-2</c:v>
                </c:pt>
                <c:pt idx="2967">
                  <c:v>2.1265020142231684E-2</c:v>
                </c:pt>
                <c:pt idx="2968">
                  <c:v>2.1268810507953283E-2</c:v>
                </c:pt>
                <c:pt idx="2969">
                  <c:v>2.1273747511737183E-2</c:v>
                </c:pt>
                <c:pt idx="2970">
                  <c:v>2.1280974496829336E-2</c:v>
                </c:pt>
                <c:pt idx="2971">
                  <c:v>2.128821749071751E-2</c:v>
                </c:pt>
                <c:pt idx="2972">
                  <c:v>2.1295476493568721E-2</c:v>
                </c:pt>
                <c:pt idx="2973">
                  <c:v>2.130389621417856E-2</c:v>
                </c:pt>
                <c:pt idx="2974">
                  <c:v>2.1311188802479425E-2</c:v>
                </c:pt>
                <c:pt idx="2975">
                  <c:v>2.1318497401345258E-2</c:v>
                </c:pt>
                <c:pt idx="2976">
                  <c:v>2.1325822010950173E-2</c:v>
                </c:pt>
                <c:pt idx="2977">
                  <c:v>2.1333162631465171E-2</c:v>
                </c:pt>
                <c:pt idx="2978">
                  <c:v>2.1339366708536242E-2</c:v>
                </c:pt>
                <c:pt idx="2979">
                  <c:v>2.1346737778948063E-2</c:v>
                </c:pt>
                <c:pt idx="2980">
                  <c:v>2.1354124859701604E-2</c:v>
                </c:pt>
                <c:pt idx="2981">
                  <c:v>2.1361527950971498E-2</c:v>
                </c:pt>
                <c:pt idx="2982">
                  <c:v>2.1370105903814406E-2</c:v>
                </c:pt>
                <c:pt idx="2983">
                  <c:v>2.1377542593462365E-2</c:v>
                </c:pt>
                <c:pt idx="2984">
                  <c:v>2.1384995295247233E-2</c:v>
                </c:pt>
                <c:pt idx="2985">
                  <c:v>2.1396738998502619E-2</c:v>
                </c:pt>
                <c:pt idx="2986">
                  <c:v>2.1404232147882958E-2</c:v>
                </c:pt>
                <c:pt idx="2987">
                  <c:v>2.1411739453650561E-2</c:v>
                </c:pt>
                <c:pt idx="2988">
                  <c:v>2.1419259734628025E-2</c:v>
                </c:pt>
                <c:pt idx="2989">
                  <c:v>2.1426791809621471E-2</c:v>
                </c:pt>
                <c:pt idx="2990">
                  <c:v>2.1434334497418765E-2</c:v>
                </c:pt>
                <c:pt idx="2991">
                  <c:v>2.1441886616790404E-2</c:v>
                </c:pt>
                <c:pt idx="2992">
                  <c:v>2.1449446986490851E-2</c:v>
                </c:pt>
                <c:pt idx="2993">
                  <c:v>2.1457014425256313E-2</c:v>
                </c:pt>
                <c:pt idx="2994">
                  <c:v>2.1466931953314183E-2</c:v>
                </c:pt>
                <c:pt idx="2995">
                  <c:v>2.1474510402403842E-2</c:v>
                </c:pt>
                <c:pt idx="2996">
                  <c:v>2.1482092179241012E-2</c:v>
                </c:pt>
                <c:pt idx="2997">
                  <c:v>2.1489676115193389E-2</c:v>
                </c:pt>
                <c:pt idx="2998">
                  <c:v>2.1497172260868905E-2</c:v>
                </c:pt>
                <c:pt idx="2999">
                  <c:v>2.1504757050237272E-2</c:v>
                </c:pt>
                <c:pt idx="3000">
                  <c:v>2.1512340397766616E-2</c:v>
                </c:pt>
                <c:pt idx="3001">
                  <c:v>2.1519921128435118E-2</c:v>
                </c:pt>
                <c:pt idx="3002">
                  <c:v>2.1527498067202791E-2</c:v>
                </c:pt>
                <c:pt idx="3003">
                  <c:v>2.1536240926402054E-2</c:v>
                </c:pt>
                <c:pt idx="3004">
                  <c:v>2.1543806297290347E-2</c:v>
                </c:pt>
                <c:pt idx="3005">
                  <c:v>2.1551364310627694E-2</c:v>
                </c:pt>
                <c:pt idx="3006">
                  <c:v>2.1558913797617481E-2</c:v>
                </c:pt>
                <c:pt idx="3007">
                  <c:v>2.1565284754906704E-2</c:v>
                </c:pt>
                <c:pt idx="3008">
                  <c:v>2.157281426544843E-2</c:v>
                </c:pt>
                <c:pt idx="3009">
                  <c:v>2.1580331758319204E-2</c:v>
                </c:pt>
                <c:pt idx="3010">
                  <c:v>2.1587836058338215E-2</c:v>
                </c:pt>
                <c:pt idx="3011">
                  <c:v>2.1596492499351836E-2</c:v>
                </c:pt>
                <c:pt idx="3012">
                  <c:v>2.1603967192958019E-2</c:v>
                </c:pt>
                <c:pt idx="3013">
                  <c:v>2.1611427181734474E-2</c:v>
                </c:pt>
                <c:pt idx="3014">
                  <c:v>2.1618872465519551E-2</c:v>
                </c:pt>
                <c:pt idx="3015">
                  <c:v>2.1626303044149392E-2</c:v>
                </c:pt>
                <c:pt idx="3016">
                  <c:v>2.1633718917457946E-2</c:v>
                </c:pt>
                <c:pt idx="3017">
                  <c:v>2.1641120085283554E-2</c:v>
                </c:pt>
                <c:pt idx="3018">
                  <c:v>2.1648506547462809E-2</c:v>
                </c:pt>
                <c:pt idx="3019">
                  <c:v>2.1655878303833611E-2</c:v>
                </c:pt>
                <c:pt idx="3020">
                  <c:v>2.1659752559498226E-2</c:v>
                </c:pt>
                <c:pt idx="3021">
                  <c:v>2.1667096754325713E-2</c:v>
                </c:pt>
                <c:pt idx="3022">
                  <c:v>2.1674426245061253E-2</c:v>
                </c:pt>
                <c:pt idx="3023">
                  <c:v>2.16817410315432E-2</c:v>
                </c:pt>
                <c:pt idx="3024">
                  <c:v>2.168904111361394E-2</c:v>
                </c:pt>
                <c:pt idx="3025">
                  <c:v>2.1697484344881952E-2</c:v>
                </c:pt>
                <c:pt idx="3026">
                  <c:v>2.1704754397204606E-2</c:v>
                </c:pt>
                <c:pt idx="3027">
                  <c:v>2.1712009743904487E-2</c:v>
                </c:pt>
                <c:pt idx="3028">
                  <c:v>2.1719250384823516E-2</c:v>
                </c:pt>
                <c:pt idx="3029">
                  <c:v>2.1726476319804941E-2</c:v>
                </c:pt>
                <c:pt idx="3030">
                  <c:v>2.1732532804576175E-2</c:v>
                </c:pt>
                <c:pt idx="3031">
                  <c:v>2.1739729951360184E-2</c:v>
                </c:pt>
                <c:pt idx="3032">
                  <c:v>2.1746912392476545E-2</c:v>
                </c:pt>
                <c:pt idx="3033">
                  <c:v>2.1755232997201824E-2</c:v>
                </c:pt>
                <c:pt idx="3034">
                  <c:v>2.176238540013643E-2</c:v>
                </c:pt>
                <c:pt idx="3035">
                  <c:v>2.1769523096192497E-2</c:v>
                </c:pt>
                <c:pt idx="3036">
                  <c:v>2.1776646085214606E-2</c:v>
                </c:pt>
                <c:pt idx="3037">
                  <c:v>2.1783754367048686E-2</c:v>
                </c:pt>
                <c:pt idx="3038">
                  <c:v>2.1789698211463798E-2</c:v>
                </c:pt>
                <c:pt idx="3039">
                  <c:v>2.1796777708568187E-2</c:v>
                </c:pt>
                <c:pt idx="3040">
                  <c:v>2.1803842498769085E-2</c:v>
                </c:pt>
                <c:pt idx="3041">
                  <c:v>2.1810892581912458E-2</c:v>
                </c:pt>
                <c:pt idx="3042">
                  <c:v>2.1817927957846515E-2</c:v>
                </c:pt>
                <c:pt idx="3043">
                  <c:v>2.1824948626419011E-2</c:v>
                </c:pt>
                <c:pt idx="3044">
                  <c:v>2.1831954587478157E-2</c:v>
                </c:pt>
                <c:pt idx="3045">
                  <c:v>2.1838945840870361E-2</c:v>
                </c:pt>
                <c:pt idx="3046">
                  <c:v>2.1849356344390503E-2</c:v>
                </c:pt>
                <c:pt idx="3047">
                  <c:v>2.1856316273365671E-2</c:v>
                </c:pt>
                <c:pt idx="3048">
                  <c:v>2.18632614919546E-2</c:v>
                </c:pt>
                <c:pt idx="3049">
                  <c:v>2.1870192000003563E-2</c:v>
                </c:pt>
                <c:pt idx="3050">
                  <c:v>2.1877107797360597E-2</c:v>
                </c:pt>
                <c:pt idx="3051">
                  <c:v>2.1882867435766871E-2</c:v>
                </c:pt>
                <c:pt idx="3052">
                  <c:v>2.1889754451363534E-2</c:v>
                </c:pt>
                <c:pt idx="3053">
                  <c:v>2.1896626756571301E-2</c:v>
                </c:pt>
                <c:pt idx="3054">
                  <c:v>2.190348435124136E-2</c:v>
                </c:pt>
                <c:pt idx="3055">
                  <c:v>2.191146611844158E-2</c:v>
                </c:pt>
                <c:pt idx="3056">
                  <c:v>2.1918293648457172E-2</c:v>
                </c:pt>
                <c:pt idx="3057">
                  <c:v>2.1925106466720183E-2</c:v>
                </c:pt>
                <c:pt idx="3058">
                  <c:v>2.1931904573083066E-2</c:v>
                </c:pt>
                <c:pt idx="3059">
                  <c:v>2.1937551661255845E-2</c:v>
                </c:pt>
                <c:pt idx="3060">
                  <c:v>2.1944320989547277E-2</c:v>
                </c:pt>
                <c:pt idx="3061">
                  <c:v>2.195107560625582E-2</c:v>
                </c:pt>
                <c:pt idx="3062">
                  <c:v>2.195781551123133E-2</c:v>
                </c:pt>
                <c:pt idx="3063">
                  <c:v>2.1964540704328111E-2</c:v>
                </c:pt>
                <c:pt idx="3064">
                  <c:v>2.1972384252948535E-2</c:v>
                </c:pt>
                <c:pt idx="3065">
                  <c:v>2.1979079371821177E-2</c:v>
                </c:pt>
                <c:pt idx="3066">
                  <c:v>2.1985759777603534E-2</c:v>
                </c:pt>
                <c:pt idx="3067">
                  <c:v>2.1992425470148055E-2</c:v>
                </c:pt>
                <c:pt idx="3068">
                  <c:v>2.1999076449306744E-2</c:v>
                </c:pt>
                <c:pt idx="3069">
                  <c:v>2.2005712714934237E-2</c:v>
                </c:pt>
                <c:pt idx="3070">
                  <c:v>2.2012334266884748E-2</c:v>
                </c:pt>
                <c:pt idx="3071">
                  <c:v>2.2018941105010275E-2</c:v>
                </c:pt>
                <c:pt idx="3072">
                  <c:v>2.2022149638768019E-2</c:v>
                </c:pt>
                <c:pt idx="3073">
                  <c:v>2.2028729017172295E-2</c:v>
                </c:pt>
                <c:pt idx="3074">
                  <c:v>2.2035293683646869E-2</c:v>
                </c:pt>
                <c:pt idx="3075">
                  <c:v>2.2041843638048453E-2</c:v>
                </c:pt>
                <c:pt idx="3076">
                  <c:v>2.2048378880236447E-2</c:v>
                </c:pt>
                <c:pt idx="3077">
                  <c:v>2.2056024003302574E-2</c:v>
                </c:pt>
                <c:pt idx="3078">
                  <c:v>2.2062529160715015E-2</c:v>
                </c:pt>
                <c:pt idx="3079">
                  <c:v>2.2069019604709101E-2</c:v>
                </c:pt>
                <c:pt idx="3080">
                  <c:v>2.2075495335143226E-2</c:v>
                </c:pt>
                <c:pt idx="3081">
                  <c:v>2.2081956351877565E-2</c:v>
                </c:pt>
                <c:pt idx="3082">
                  <c:v>2.2087281368956636E-2</c:v>
                </c:pt>
                <c:pt idx="3083">
                  <c:v>2.2093713621697937E-2</c:v>
                </c:pt>
                <c:pt idx="3084">
                  <c:v>2.2100131161100402E-2</c:v>
                </c:pt>
                <c:pt idx="3085">
                  <c:v>2.210765327899377E-2</c:v>
                </c:pt>
                <c:pt idx="3086">
                  <c:v>2.2114040725117957E-2</c:v>
                </c:pt>
                <c:pt idx="3087">
                  <c:v>2.2120413456702053E-2</c:v>
                </c:pt>
                <c:pt idx="3088">
                  <c:v>2.2126771473606234E-2</c:v>
                </c:pt>
                <c:pt idx="3089">
                  <c:v>2.2134019760486612E-2</c:v>
                </c:pt>
                <c:pt idx="3090">
                  <c:v>2.2139230387976449E-2</c:v>
                </c:pt>
                <c:pt idx="3091">
                  <c:v>2.2145542828079914E-2</c:v>
                </c:pt>
                <c:pt idx="3092">
                  <c:v>2.2151840553722435E-2</c:v>
                </c:pt>
                <c:pt idx="3093">
                  <c:v>2.2158123564766544E-2</c:v>
                </c:pt>
                <c:pt idx="3094">
                  <c:v>2.216439186107657E-2</c:v>
                </c:pt>
                <c:pt idx="3095">
                  <c:v>2.2170645442516387E-2</c:v>
                </c:pt>
                <c:pt idx="3096">
                  <c:v>2.2176884308951671E-2</c:v>
                </c:pt>
                <c:pt idx="3097">
                  <c:v>2.2183108460245845E-2</c:v>
                </c:pt>
                <c:pt idx="3098">
                  <c:v>2.2192649256542865E-2</c:v>
                </c:pt>
                <c:pt idx="3099">
                  <c:v>2.2198841947151188E-2</c:v>
                </c:pt>
                <c:pt idx="3100">
                  <c:v>2.2205019919828033E-2</c:v>
                </c:pt>
                <c:pt idx="3101">
                  <c:v>2.2211183174435978E-2</c:v>
                </c:pt>
                <c:pt idx="3102">
                  <c:v>2.2217331710839359E-2</c:v>
                </c:pt>
                <c:pt idx="3103">
                  <c:v>2.2222358487255421E-2</c:v>
                </c:pt>
                <c:pt idx="3104">
                  <c:v>2.2228478267589953E-2</c:v>
                </c:pt>
                <c:pt idx="3105">
                  <c:v>2.2234583330113425E-2</c:v>
                </c:pt>
                <c:pt idx="3106">
                  <c:v>2.224067367469431E-2</c:v>
                </c:pt>
                <c:pt idx="3107">
                  <c:v>2.2247853615064626E-2</c:v>
                </c:pt>
                <c:pt idx="3108">
                  <c:v>2.2253913839410597E-2</c:v>
                </c:pt>
                <c:pt idx="3109">
                  <c:v>2.2259959344608962E-2</c:v>
                </c:pt>
                <c:pt idx="3110">
                  <c:v>2.2265990130529337E-2</c:v>
                </c:pt>
                <c:pt idx="3111">
                  <c:v>2.2270904623781337E-2</c:v>
                </c:pt>
                <c:pt idx="3112">
                  <c:v>2.2276906657908588E-2</c:v>
                </c:pt>
                <c:pt idx="3113">
                  <c:v>2.228289397316454E-2</c:v>
                </c:pt>
                <c:pt idx="3114">
                  <c:v>2.2288866569418544E-2</c:v>
                </c:pt>
                <c:pt idx="3115">
                  <c:v>2.2294824446539064E-2</c:v>
                </c:pt>
                <c:pt idx="3116">
                  <c:v>2.2301865733778268E-2</c:v>
                </c:pt>
                <c:pt idx="3117">
                  <c:v>2.2307793481044856E-2</c:v>
                </c:pt>
                <c:pt idx="3118">
                  <c:v>2.2313706507978974E-2</c:v>
                </c:pt>
                <c:pt idx="3119">
                  <c:v>2.2319604814449799E-2</c:v>
                </c:pt>
                <c:pt idx="3120">
                  <c:v>2.2325488400326957E-2</c:v>
                </c:pt>
                <c:pt idx="3121">
                  <c:v>2.2331357265481827E-2</c:v>
                </c:pt>
                <c:pt idx="3122">
                  <c:v>2.2337211409785354E-2</c:v>
                </c:pt>
                <c:pt idx="3123">
                  <c:v>2.23430508331076E-2</c:v>
                </c:pt>
                <c:pt idx="3124">
                  <c:v>2.2346690358648072E-2</c:v>
                </c:pt>
                <c:pt idx="3125">
                  <c:v>2.2352501734903014E-2</c:v>
                </c:pt>
                <c:pt idx="3126">
                  <c:v>2.2358298391421557E-2</c:v>
                </c:pt>
                <c:pt idx="3127">
                  <c:v>2.2364080328075447E-2</c:v>
                </c:pt>
                <c:pt idx="3128">
                  <c:v>2.2369847544740001E-2</c:v>
                </c:pt>
                <c:pt idx="3129">
                  <c:v>2.2376689144728189E-2</c:v>
                </c:pt>
                <c:pt idx="3130">
                  <c:v>2.2382426219365731E-2</c:v>
                </c:pt>
                <c:pt idx="3131">
                  <c:v>2.2388148572821048E-2</c:v>
                </c:pt>
                <c:pt idx="3132">
                  <c:v>2.2393856204967474E-2</c:v>
                </c:pt>
                <c:pt idx="3133">
                  <c:v>2.2398462823834214E-2</c:v>
                </c:pt>
                <c:pt idx="3134">
                  <c:v>2.2404141717933201E-2</c:v>
                </c:pt>
                <c:pt idx="3135">
                  <c:v>2.2409805891170045E-2</c:v>
                </c:pt>
                <c:pt idx="3136">
                  <c:v>2.2415455343420508E-2</c:v>
                </c:pt>
                <c:pt idx="3137">
                  <c:v>2.2422173541703051E-2</c:v>
                </c:pt>
                <c:pt idx="3138">
                  <c:v>2.242779284338273E-2</c:v>
                </c:pt>
                <c:pt idx="3139">
                  <c:v>2.2433397422884152E-2</c:v>
                </c:pt>
                <c:pt idx="3140">
                  <c:v>2.2438987280085976E-2</c:v>
                </c:pt>
                <c:pt idx="3141">
                  <c:v>2.2444562414865074E-2</c:v>
                </c:pt>
                <c:pt idx="3142">
                  <c:v>2.2449042909346566E-2</c:v>
                </c:pt>
                <c:pt idx="3143">
                  <c:v>2.2454589311265243E-2</c:v>
                </c:pt>
                <c:pt idx="3144">
                  <c:v>2.2460120991223201E-2</c:v>
                </c:pt>
                <c:pt idx="3145">
                  <c:v>2.2465637949097977E-2</c:v>
                </c:pt>
                <c:pt idx="3146">
                  <c:v>2.2471140184768899E-2</c:v>
                </c:pt>
                <c:pt idx="3147">
                  <c:v>2.2476627698118395E-2</c:v>
                </c:pt>
                <c:pt idx="3148">
                  <c:v>2.2482100489024458E-2</c:v>
                </c:pt>
                <c:pt idx="3149">
                  <c:v>2.2487558557369523E-2</c:v>
                </c:pt>
                <c:pt idx="3150">
                  <c:v>2.2495150269649471E-2</c:v>
                </c:pt>
                <c:pt idx="3151">
                  <c:v>2.2500577454459575E-2</c:v>
                </c:pt>
                <c:pt idx="3152">
                  <c:v>2.2505989914688444E-2</c:v>
                </c:pt>
                <c:pt idx="3153">
                  <c:v>2.2511387650217592E-2</c:v>
                </c:pt>
                <c:pt idx="3154">
                  <c:v>2.2516770660929858E-2</c:v>
                </c:pt>
                <c:pt idx="3155">
                  <c:v>2.2521068379565485E-2</c:v>
                </c:pt>
                <c:pt idx="3156">
                  <c:v>2.2526422663524809E-2</c:v>
                </c:pt>
                <c:pt idx="3157">
                  <c:v>2.2531762223145527E-2</c:v>
                </c:pt>
                <c:pt idx="3158">
                  <c:v>2.2537087058310725E-2</c:v>
                </c:pt>
                <c:pt idx="3159">
                  <c:v>2.2543464838068857E-2</c:v>
                </c:pt>
                <c:pt idx="3160">
                  <c:v>2.254875949739072E-2</c:v>
                </c:pt>
                <c:pt idx="3161">
                  <c:v>2.2554039431070261E-2</c:v>
                </c:pt>
                <c:pt idx="3162">
                  <c:v>2.255930463899207E-2</c:v>
                </c:pt>
                <c:pt idx="3163">
                  <c:v>2.2564555121038551E-2</c:v>
                </c:pt>
                <c:pt idx="3164">
                  <c:v>2.2568726849219903E-2</c:v>
                </c:pt>
                <c:pt idx="3165">
                  <c:v>2.2573948609946177E-2</c:v>
                </c:pt>
                <c:pt idx="3166">
                  <c:v>2.2579155645292649E-2</c:v>
                </c:pt>
                <c:pt idx="3167">
                  <c:v>2.2584347955144166E-2</c:v>
                </c:pt>
                <c:pt idx="3168">
                  <c:v>2.2590586639123895E-2</c:v>
                </c:pt>
                <c:pt idx="3169">
                  <c:v>2.2595748763508137E-2</c:v>
                </c:pt>
                <c:pt idx="3170">
                  <c:v>2.2600896161214516E-2</c:v>
                </c:pt>
                <c:pt idx="3171">
                  <c:v>2.2606028832130705E-2</c:v>
                </c:pt>
                <c:pt idx="3172">
                  <c:v>2.261114677614395E-2</c:v>
                </c:pt>
                <c:pt idx="3173">
                  <c:v>2.2616249993139288E-2</c:v>
                </c:pt>
                <c:pt idx="3174">
                  <c:v>2.2621338483006157E-2</c:v>
                </c:pt>
                <c:pt idx="3175">
                  <c:v>2.2626412245631802E-2</c:v>
                </c:pt>
                <c:pt idx="3176">
                  <c:v>2.263041607790009E-2</c:v>
                </c:pt>
                <c:pt idx="3177">
                  <c:v>2.2633352119538347E-2</c:v>
                </c:pt>
                <c:pt idx="3178">
                  <c:v>2.263838392469552E-2</c:v>
                </c:pt>
                <c:pt idx="3179">
                  <c:v>2.2643401004709313E-2</c:v>
                </c:pt>
                <c:pt idx="3180">
                  <c:v>2.2648403359471367E-2</c:v>
                </c:pt>
                <c:pt idx="3181">
                  <c:v>2.2654442534962745E-2</c:v>
                </c:pt>
                <c:pt idx="3182">
                  <c:v>2.2659414693962338E-2</c:v>
                </c:pt>
                <c:pt idx="3183">
                  <c:v>2.2664372126536988E-2</c:v>
                </c:pt>
                <c:pt idx="3184">
                  <c:v>2.2669314832576701E-2</c:v>
                </c:pt>
                <c:pt idx="3185">
                  <c:v>2.2673194250720938E-2</c:v>
                </c:pt>
                <c:pt idx="3186">
                  <c:v>2.2678108251706821E-2</c:v>
                </c:pt>
                <c:pt idx="3187">
                  <c:v>2.2683007526688261E-2</c:v>
                </c:pt>
                <c:pt idx="3188">
                  <c:v>2.2687892075558689E-2</c:v>
                </c:pt>
                <c:pt idx="3189">
                  <c:v>2.2692761898213776E-2</c:v>
                </c:pt>
                <c:pt idx="3190">
                  <c:v>2.2698661805589233E-2</c:v>
                </c:pt>
                <c:pt idx="3191">
                  <c:v>2.270350142289191E-2</c:v>
                </c:pt>
                <c:pt idx="3192">
                  <c:v>2.2708326312807777E-2</c:v>
                </c:pt>
                <c:pt idx="3193">
                  <c:v>2.2713822439041721E-2</c:v>
                </c:pt>
                <c:pt idx="3194">
                  <c:v>2.2717574082376128E-2</c:v>
                </c:pt>
                <c:pt idx="3195">
                  <c:v>2.2722353441685734E-2</c:v>
                </c:pt>
                <c:pt idx="3196">
                  <c:v>2.2727118074032666E-2</c:v>
                </c:pt>
                <c:pt idx="3197">
                  <c:v>2.2731867979312152E-2</c:v>
                </c:pt>
                <c:pt idx="3198">
                  <c:v>2.2736603157423443E-2</c:v>
                </c:pt>
                <c:pt idx="3199">
                  <c:v>2.2741323608262656E-2</c:v>
                </c:pt>
                <c:pt idx="3200">
                  <c:v>2.2746029331726803E-2</c:v>
                </c:pt>
                <c:pt idx="3201">
                  <c:v>2.2750720327714687E-2</c:v>
                </c:pt>
                <c:pt idx="3202">
                  <c:v>2.275746779453414E-2</c:v>
                </c:pt>
                <c:pt idx="3203">
                  <c:v>2.2765232090082924E-2</c:v>
                </c:pt>
                <c:pt idx="3204">
                  <c:v>2.2769875082551988E-2</c:v>
                </c:pt>
                <c:pt idx="3205">
                  <c:v>2.2774503342827691E-2</c:v>
                </c:pt>
                <c:pt idx="3206">
                  <c:v>2.2779116870806772E-2</c:v>
                </c:pt>
                <c:pt idx="3207">
                  <c:v>2.278062057136359E-2</c:v>
                </c:pt>
                <c:pt idx="3208">
                  <c:v>2.2785206937406183E-2</c:v>
                </c:pt>
                <c:pt idx="3209">
                  <c:v>2.2789778573438262E-2</c:v>
                </c:pt>
                <c:pt idx="3210">
                  <c:v>2.2794335479360179E-2</c:v>
                </c:pt>
                <c:pt idx="3211">
                  <c:v>2.2801963522658432E-2</c:v>
                </c:pt>
                <c:pt idx="3212">
                  <c:v>2.2806488654708291E-2</c:v>
                </c:pt>
                <c:pt idx="3213">
                  <c:v>2.281099905374823E-2</c:v>
                </c:pt>
                <c:pt idx="3214">
                  <c:v>2.2815494719678468E-2</c:v>
                </c:pt>
                <c:pt idx="3215">
                  <c:v>2.2816899053836343E-2</c:v>
                </c:pt>
                <c:pt idx="3216">
                  <c:v>2.282136757701312E-2</c:v>
                </c:pt>
                <c:pt idx="3217">
                  <c:v>2.2825821369386635E-2</c:v>
                </c:pt>
                <c:pt idx="3218">
                  <c:v>2.2830260430860339E-2</c:v>
                </c:pt>
                <c:pt idx="3219">
                  <c:v>2.2834684761337688E-2</c:v>
                </c:pt>
                <c:pt idx="3220">
                  <c:v>2.284215931436482E-2</c:v>
                </c:pt>
                <c:pt idx="3221">
                  <c:v>2.2846551845739759E-2</c:v>
                </c:pt>
                <c:pt idx="3222">
                  <c:v>2.2850929643211962E-2</c:v>
                </c:pt>
                <c:pt idx="3223">
                  <c:v>2.2855292706685133E-2</c:v>
                </c:pt>
                <c:pt idx="3224">
                  <c:v>2.2859641036062101E-2</c:v>
                </c:pt>
                <c:pt idx="3225">
                  <c:v>2.2863974631244829E-2</c:v>
                </c:pt>
                <c:pt idx="3226">
                  <c:v>2.2868293492137891E-2</c:v>
                </c:pt>
                <c:pt idx="3227">
                  <c:v>2.2872597618644987E-2</c:v>
                </c:pt>
                <c:pt idx="3228">
                  <c:v>2.2873840824858712E-2</c:v>
                </c:pt>
                <c:pt idx="3229">
                  <c:v>2.2876088455935476E-2</c:v>
                </c:pt>
                <c:pt idx="3230">
                  <c:v>2.2880352312175618E-2</c:v>
                </c:pt>
                <c:pt idx="3231">
                  <c:v>2.2884601438028545E-2</c:v>
                </c:pt>
                <c:pt idx="3232">
                  <c:v>2.2888835833400682E-2</c:v>
                </c:pt>
                <c:pt idx="3233">
                  <c:v>2.2894067055648646E-2</c:v>
                </c:pt>
                <c:pt idx="3234">
                  <c:v>2.2898271199803113E-2</c:v>
                </c:pt>
                <c:pt idx="3235">
                  <c:v>2.2902460612326082E-2</c:v>
                </c:pt>
                <c:pt idx="3236">
                  <c:v>2.2906635293124922E-2</c:v>
                </c:pt>
                <c:pt idx="3237">
                  <c:v>2.2909786849860416E-2</c:v>
                </c:pt>
                <c:pt idx="3238">
                  <c:v>2.2913932860436255E-2</c:v>
                </c:pt>
                <c:pt idx="3239">
                  <c:v>2.2918064139896364E-2</c:v>
                </c:pt>
                <c:pt idx="3240">
                  <c:v>2.2922180688150735E-2</c:v>
                </c:pt>
                <c:pt idx="3241">
                  <c:v>2.2926282505110716E-2</c:v>
                </c:pt>
                <c:pt idx="3242">
                  <c:v>2.293137400665397E-2</c:v>
                </c:pt>
                <c:pt idx="3243">
                  <c:v>2.2935445562859924E-2</c:v>
                </c:pt>
                <c:pt idx="3244">
                  <c:v>2.2939502386622578E-2</c:v>
                </c:pt>
                <c:pt idx="3245">
                  <c:v>2.2944120716798015E-2</c:v>
                </c:pt>
                <c:pt idx="3246">
                  <c:v>2.2947144866102862E-2</c:v>
                </c:pt>
                <c:pt idx="3247">
                  <c:v>2.2951156188885744E-2</c:v>
                </c:pt>
                <c:pt idx="3248">
                  <c:v>2.2955152779746014E-2</c:v>
                </c:pt>
                <c:pt idx="3249">
                  <c:v>2.2959134638596803E-2</c:v>
                </c:pt>
                <c:pt idx="3250">
                  <c:v>2.2963101765351247E-2</c:v>
                </c:pt>
                <c:pt idx="3251">
                  <c:v>2.2967054159925608E-2</c:v>
                </c:pt>
                <c:pt idx="3252">
                  <c:v>2.2970991822230787E-2</c:v>
                </c:pt>
                <c:pt idx="3253">
                  <c:v>2.2974914752183939E-2</c:v>
                </c:pt>
                <c:pt idx="3254">
                  <c:v>2.2979817617118061E-2</c:v>
                </c:pt>
                <c:pt idx="3255">
                  <c:v>2.2986691634094312E-2</c:v>
                </c:pt>
                <c:pt idx="3256">
                  <c:v>2.2990567127701825E-2</c:v>
                </c:pt>
                <c:pt idx="3257">
                  <c:v>2.2994427885065827E-2</c:v>
                </c:pt>
                <c:pt idx="3258">
                  <c:v>2.2998483270762725E-2</c:v>
                </c:pt>
                <c:pt idx="3259">
                  <c:v>2.3002307760497765E-2</c:v>
                </c:pt>
                <c:pt idx="3260">
                  <c:v>2.3006117515464917E-2</c:v>
                </c:pt>
                <c:pt idx="3261">
                  <c:v>2.300991253558092E-2</c:v>
                </c:pt>
                <c:pt idx="3262">
                  <c:v>2.3013692820762072E-2</c:v>
                </c:pt>
                <c:pt idx="3263">
                  <c:v>2.3018445188233472E-2</c:v>
                </c:pt>
                <c:pt idx="3264">
                  <c:v>2.3022195185919647E-2</c:v>
                </c:pt>
                <c:pt idx="3265">
                  <c:v>2.3025930447530991E-2</c:v>
                </c:pt>
                <c:pt idx="3266">
                  <c:v>2.3029650972985576E-2</c:v>
                </c:pt>
                <c:pt idx="3267">
                  <c:v>2.303237321975974E-2</c:v>
                </c:pt>
                <c:pt idx="3268">
                  <c:v>2.3036065093604129E-2</c:v>
                </c:pt>
                <c:pt idx="3269">
                  <c:v>2.3039742231941471E-2</c:v>
                </c:pt>
                <c:pt idx="3270">
                  <c:v>2.3043404634690724E-2</c:v>
                </c:pt>
                <c:pt idx="3271">
                  <c:v>2.3049012770509424E-2</c:v>
                </c:pt>
                <c:pt idx="3272">
                  <c:v>2.3051664661861454E-2</c:v>
                </c:pt>
                <c:pt idx="3273">
                  <c:v>2.3055282031943278E-2</c:v>
                </c:pt>
                <c:pt idx="3274">
                  <c:v>2.3058884665222174E-2</c:v>
                </c:pt>
                <c:pt idx="3275">
                  <c:v>2.3062472561618419E-2</c:v>
                </c:pt>
                <c:pt idx="3276">
                  <c:v>2.3066045721052291E-2</c:v>
                </c:pt>
                <c:pt idx="3277">
                  <c:v>2.3069604143445825E-2</c:v>
                </c:pt>
                <c:pt idx="3278">
                  <c:v>2.3073147828721496E-2</c:v>
                </c:pt>
                <c:pt idx="3279">
                  <c:v>2.3076676776799143E-2</c:v>
                </c:pt>
                <c:pt idx="3280">
                  <c:v>2.3077272470240676E-2</c:v>
                </c:pt>
                <c:pt idx="3281">
                  <c:v>2.308077444114516E-2</c:v>
                </c:pt>
                <c:pt idx="3282">
                  <c:v>2.3084261677318172E-2</c:v>
                </c:pt>
                <c:pt idx="3283">
                  <c:v>2.3087734178681357E-2</c:v>
                </c:pt>
                <c:pt idx="3284">
                  <c:v>2.3092161488237575E-2</c:v>
                </c:pt>
                <c:pt idx="3285">
                  <c:v>2.3095603683792012E-2</c:v>
                </c:pt>
                <c:pt idx="3286">
                  <c:v>2.3099031143413259E-2</c:v>
                </c:pt>
                <c:pt idx="3287">
                  <c:v>2.3102443867025171E-2</c:v>
                </c:pt>
                <c:pt idx="3288">
                  <c:v>2.3105841854555161E-2</c:v>
                </c:pt>
                <c:pt idx="3289">
                  <c:v>2.3109225105928419E-2</c:v>
                </c:pt>
                <c:pt idx="3290">
                  <c:v>2.3111629107316786E-2</c:v>
                </c:pt>
                <c:pt idx="3291">
                  <c:v>2.3114983727532172E-2</c:v>
                </c:pt>
                <c:pt idx="3292">
                  <c:v>2.311928644237303E-2</c:v>
                </c:pt>
                <c:pt idx="3293">
                  <c:v>2.3122610748385484E-2</c:v>
                </c:pt>
                <c:pt idx="3294">
                  <c:v>2.3125920317876497E-2</c:v>
                </c:pt>
                <c:pt idx="3295">
                  <c:v>2.3129215150771702E-2</c:v>
                </c:pt>
                <c:pt idx="3296">
                  <c:v>2.313249524700163E-2</c:v>
                </c:pt>
                <c:pt idx="3297">
                  <c:v>2.3135760606495033E-2</c:v>
                </c:pt>
                <c:pt idx="3298">
                  <c:v>2.3138053471730789E-2</c:v>
                </c:pt>
                <c:pt idx="3299">
                  <c:v>2.3141290206144263E-2</c:v>
                </c:pt>
                <c:pt idx="3300">
                  <c:v>2.3144512204512063E-2</c:v>
                </c:pt>
                <c:pt idx="3301">
                  <c:v>2.3147719466764787E-2</c:v>
                </c:pt>
                <c:pt idx="3302">
                  <c:v>2.3150911992835713E-2</c:v>
                </c:pt>
                <c:pt idx="3303">
                  <c:v>2.3154089782652754E-2</c:v>
                </c:pt>
                <c:pt idx="3304">
                  <c:v>2.3157252836147845E-2</c:v>
                </c:pt>
                <c:pt idx="3305">
                  <c:v>2.3160401153252033E-2</c:v>
                </c:pt>
                <c:pt idx="3306">
                  <c:v>2.3166387437973508E-2</c:v>
                </c:pt>
                <c:pt idx="3307">
                  <c:v>2.3169503714147992E-2</c:v>
                </c:pt>
                <c:pt idx="3308">
                  <c:v>2.3172605251000504E-2</c:v>
                </c:pt>
                <c:pt idx="3309">
                  <c:v>2.3175692048464983E-2</c:v>
                </c:pt>
                <c:pt idx="3310">
                  <c:v>2.3177816676807139E-2</c:v>
                </c:pt>
                <c:pt idx="3311">
                  <c:v>2.3180874855026061E-2</c:v>
                </c:pt>
                <c:pt idx="3312">
                  <c:v>2.3183918294562966E-2</c:v>
                </c:pt>
                <c:pt idx="3313">
                  <c:v>2.3186946995353182E-2</c:v>
                </c:pt>
                <c:pt idx="3314">
                  <c:v>2.3189960957327189E-2</c:v>
                </c:pt>
                <c:pt idx="3315">
                  <c:v>2.3193903302297852E-2</c:v>
                </c:pt>
                <c:pt idx="3316">
                  <c:v>2.3196886922153371E-2</c:v>
                </c:pt>
                <c:pt idx="3317">
                  <c:v>2.3199855802085244E-2</c:v>
                </c:pt>
                <c:pt idx="3318">
                  <c:v>2.320280994202828E-2</c:v>
                </c:pt>
                <c:pt idx="3319">
                  <c:v>2.3204809682675388E-2</c:v>
                </c:pt>
                <c:pt idx="3320">
                  <c:v>2.3207735210384946E-2</c:v>
                </c:pt>
                <c:pt idx="3321">
                  <c:v>2.3210645998824338E-2</c:v>
                </c:pt>
                <c:pt idx="3322">
                  <c:v>2.3213542047928911E-2</c:v>
                </c:pt>
                <c:pt idx="3323">
                  <c:v>2.3217359539631919E-2</c:v>
                </c:pt>
                <c:pt idx="3324">
                  <c:v>2.3220225238282207E-2</c:v>
                </c:pt>
                <c:pt idx="3325">
                  <c:v>2.3223076196494379E-2</c:v>
                </c:pt>
                <c:pt idx="3326">
                  <c:v>2.3225912414205446E-2</c:v>
                </c:pt>
                <c:pt idx="3327">
                  <c:v>2.3228733891352427E-2</c:v>
                </c:pt>
                <c:pt idx="3328">
                  <c:v>2.3231540627873651E-2</c:v>
                </c:pt>
                <c:pt idx="3329">
                  <c:v>2.3234332623707454E-2</c:v>
                </c:pt>
                <c:pt idx="3330">
                  <c:v>2.3237109878790851E-2</c:v>
                </c:pt>
                <c:pt idx="3331">
                  <c:v>2.3239872393065256E-2</c:v>
                </c:pt>
                <c:pt idx="3332">
                  <c:v>2.3240763512176823E-2</c:v>
                </c:pt>
                <c:pt idx="3333">
                  <c:v>2.3243498304204444E-2</c:v>
                </c:pt>
                <c:pt idx="3334">
                  <c:v>2.3246218357075733E-2</c:v>
                </c:pt>
                <c:pt idx="3335">
                  <c:v>2.3248923670729674E-2</c:v>
                </c:pt>
                <c:pt idx="3336">
                  <c:v>2.3251614245108385E-2</c:v>
                </c:pt>
                <c:pt idx="3337">
                  <c:v>2.3255214021992703E-2</c:v>
                </c:pt>
                <c:pt idx="3338">
                  <c:v>2.3257874233336105E-2</c:v>
                </c:pt>
                <c:pt idx="3339">
                  <c:v>2.3260519704310124E-2</c:v>
                </c:pt>
                <c:pt idx="3340">
                  <c:v>2.3263150434856304E-2</c:v>
                </c:pt>
                <c:pt idx="3341">
                  <c:v>2.3264846025825448E-2</c:v>
                </c:pt>
                <c:pt idx="3342">
                  <c:v>2.3267448163329488E-2</c:v>
                </c:pt>
                <c:pt idx="3343">
                  <c:v>2.3270035561154846E-2</c:v>
                </c:pt>
                <c:pt idx="3344">
                  <c:v>2.3272608219244078E-2</c:v>
                </c:pt>
                <c:pt idx="3345">
                  <c:v>2.3276082979170457E-2</c:v>
                </c:pt>
                <c:pt idx="3346">
                  <c:v>2.3278625265952504E-2</c:v>
                </c:pt>
                <c:pt idx="3347">
                  <c:v>2.3281152811909893E-2</c:v>
                </c:pt>
                <c:pt idx="3348">
                  <c:v>2.328366561698815E-2</c:v>
                </c:pt>
                <c:pt idx="3349">
                  <c:v>2.3286163681131476E-2</c:v>
                </c:pt>
                <c:pt idx="3350">
                  <c:v>2.3287734630207148E-2</c:v>
                </c:pt>
                <c:pt idx="3351">
                  <c:v>2.3290204108593799E-2</c:v>
                </c:pt>
                <c:pt idx="3352">
                  <c:v>2.3292658846803909E-2</c:v>
                </c:pt>
                <c:pt idx="3353">
                  <c:v>2.3295098844785381E-2</c:v>
                </c:pt>
                <c:pt idx="3354">
                  <c:v>2.3297524102484774E-2</c:v>
                </c:pt>
                <c:pt idx="3355">
                  <c:v>2.3299934619849097E-2</c:v>
                </c:pt>
                <c:pt idx="3356">
                  <c:v>2.3302330396824913E-2</c:v>
                </c:pt>
                <c:pt idx="3357">
                  <c:v>2.3304711433361457E-2</c:v>
                </c:pt>
                <c:pt idx="3358">
                  <c:v>2.3308888037376511E-2</c:v>
                </c:pt>
                <c:pt idx="3359">
                  <c:v>2.3311237785427503E-2</c:v>
                </c:pt>
                <c:pt idx="3360">
                  <c:v>2.3313572791033597E-2</c:v>
                </c:pt>
                <c:pt idx="3361">
                  <c:v>2.3315893054145474E-2</c:v>
                </c:pt>
                <c:pt idx="3362">
                  <c:v>2.3318198574710264E-2</c:v>
                </c:pt>
                <c:pt idx="3363">
                  <c:v>2.3319588750913417E-2</c:v>
                </c:pt>
                <c:pt idx="3364">
                  <c:v>2.3321865694646036E-2</c:v>
                </c:pt>
                <c:pt idx="3365">
                  <c:v>2.3324127896606244E-2</c:v>
                </c:pt>
                <c:pt idx="3366">
                  <c:v>2.3326375356744436E-2</c:v>
                </c:pt>
                <c:pt idx="3367">
                  <c:v>2.3329505037564823E-2</c:v>
                </c:pt>
                <c:pt idx="3368">
                  <c:v>2.3331722101793091E-2</c:v>
                </c:pt>
                <c:pt idx="3369">
                  <c:v>2.3333924423126748E-2</c:v>
                </c:pt>
                <c:pt idx="3370">
                  <c:v>2.3336112001515141E-2</c:v>
                </c:pt>
                <c:pt idx="3371">
                  <c:v>2.3337391528398366E-2</c:v>
                </c:pt>
                <c:pt idx="3372">
                  <c:v>2.3339550536583209E-2</c:v>
                </c:pt>
                <c:pt idx="3373">
                  <c:v>2.3341694802608566E-2</c:v>
                </c:pt>
                <c:pt idx="3374">
                  <c:v>2.3343824326427495E-2</c:v>
                </c:pt>
                <c:pt idx="3375">
                  <c:v>2.3345939107992163E-2</c:v>
                </c:pt>
                <c:pt idx="3376">
                  <c:v>2.3348927867345087E-2</c:v>
                </c:pt>
                <c:pt idx="3377">
                  <c:v>2.3351012243793458E-2</c:v>
                </c:pt>
                <c:pt idx="3378">
                  <c:v>2.335308187692129E-2</c:v>
                </c:pt>
                <c:pt idx="3379">
                  <c:v>2.3355136766682324E-2</c:v>
                </c:pt>
                <c:pt idx="3380">
                  <c:v>2.3357176913032081E-2</c:v>
                </c:pt>
                <c:pt idx="3381">
                  <c:v>2.3359202315924307E-2</c:v>
                </c:pt>
                <c:pt idx="3382">
                  <c:v>2.3361212975316278E-2</c:v>
                </c:pt>
                <c:pt idx="3383">
                  <c:v>2.3363208891163067E-2</c:v>
                </c:pt>
                <c:pt idx="3384">
                  <c:v>2.3363427351555589E-2</c:v>
                </c:pt>
                <c:pt idx="3385">
                  <c:v>2.3364515130683803E-2</c:v>
                </c:pt>
                <c:pt idx="3386">
                  <c:v>2.3366469601782101E-2</c:v>
                </c:pt>
                <c:pt idx="3387">
                  <c:v>2.336840933195538E-2</c:v>
                </c:pt>
                <c:pt idx="3388">
                  <c:v>2.3371212037781482E-2</c:v>
                </c:pt>
                <c:pt idx="3389">
                  <c:v>2.337312135458924E-2</c:v>
                </c:pt>
                <c:pt idx="3390">
                  <c:v>2.3375015929414288E-2</c:v>
                </c:pt>
                <c:pt idx="3391">
                  <c:v>2.3376895762216094E-2</c:v>
                </c:pt>
                <c:pt idx="3392">
                  <c:v>2.3378760852951024E-2</c:v>
                </c:pt>
                <c:pt idx="3393">
                  <c:v>2.3380611201580335E-2</c:v>
                </c:pt>
                <c:pt idx="3394">
                  <c:v>2.3381574693736709E-2</c:v>
                </c:pt>
                <c:pt idx="3395">
                  <c:v>2.3383396495011605E-2</c:v>
                </c:pt>
                <c:pt idx="3396">
                  <c:v>2.3385203554993864E-2</c:v>
                </c:pt>
                <c:pt idx="3397">
                  <c:v>2.3387865174235824E-2</c:v>
                </c:pt>
                <c:pt idx="3398">
                  <c:v>2.3389641811736764E-2</c:v>
                </c:pt>
                <c:pt idx="3399">
                  <c:v>2.339140370689384E-2</c:v>
                </c:pt>
                <c:pt idx="3400">
                  <c:v>2.3393150859669653E-2</c:v>
                </c:pt>
                <c:pt idx="3401">
                  <c:v>2.3395129553754335E-2</c:v>
                </c:pt>
                <c:pt idx="3402">
                  <c:v>2.3395980658083789E-2</c:v>
                </c:pt>
                <c:pt idx="3403">
                  <c:v>2.339768242199429E-2</c:v>
                </c:pt>
                <c:pt idx="3404">
                  <c:v>2.3399369444301849E-2</c:v>
                </c:pt>
                <c:pt idx="3405">
                  <c:v>2.3401041724969301E-2</c:v>
                </c:pt>
                <c:pt idx="3406">
                  <c:v>2.3402699263961723E-2</c:v>
                </c:pt>
                <c:pt idx="3407">
                  <c:v>2.3404342061242842E-2</c:v>
                </c:pt>
                <c:pt idx="3408">
                  <c:v>2.3405970116775941E-2</c:v>
                </c:pt>
                <c:pt idx="3409">
                  <c:v>2.3407583430526544E-2</c:v>
                </c:pt>
                <c:pt idx="3410">
                  <c:v>2.3411752462784471E-2</c:v>
                </c:pt>
                <c:pt idx="3411">
                  <c:v>2.3413333436300667E-2</c:v>
                </c:pt>
                <c:pt idx="3412">
                  <c:v>2.3414899665123376E-2</c:v>
                </c:pt>
                <c:pt idx="3413">
                  <c:v>2.3416451149216925E-2</c:v>
                </c:pt>
                <c:pt idx="3414">
                  <c:v>2.3417987888548274E-2</c:v>
                </c:pt>
                <c:pt idx="3415">
                  <c:v>2.3418657888489285E-2</c:v>
                </c:pt>
                <c:pt idx="3416">
                  <c:v>2.3420166095190344E-2</c:v>
                </c:pt>
                <c:pt idx="3417">
                  <c:v>2.3421659557963073E-2</c:v>
                </c:pt>
                <c:pt idx="3418">
                  <c:v>2.3423138276776469E-2</c:v>
                </c:pt>
                <c:pt idx="3419">
                  <c:v>2.342545041258233E-2</c:v>
                </c:pt>
                <c:pt idx="3420">
                  <c:v>2.3426898682634856E-2</c:v>
                </c:pt>
                <c:pt idx="3421">
                  <c:v>2.3428332207695256E-2</c:v>
                </c:pt>
                <c:pt idx="3422">
                  <c:v>2.342975098772962E-2</c:v>
                </c:pt>
                <c:pt idx="3423">
                  <c:v>2.3430310710329003E-2</c:v>
                </c:pt>
                <c:pt idx="3424">
                  <c:v>2.3431700964716334E-2</c:v>
                </c:pt>
                <c:pt idx="3425">
                  <c:v>2.3433076474923341E-2</c:v>
                </c:pt>
                <c:pt idx="3426">
                  <c:v>2.3434437240920786E-2</c:v>
                </c:pt>
                <c:pt idx="3427">
                  <c:v>2.3435783262678561E-2</c:v>
                </c:pt>
                <c:pt idx="3428">
                  <c:v>2.3437954020689197E-2</c:v>
                </c:pt>
                <c:pt idx="3429">
                  <c:v>2.3439269584692498E-2</c:v>
                </c:pt>
                <c:pt idx="3430">
                  <c:v>2.3440570403430585E-2</c:v>
                </c:pt>
                <c:pt idx="3431">
                  <c:v>2.3441856476873951E-2</c:v>
                </c:pt>
                <c:pt idx="3432">
                  <c:v>2.3443127804994395E-2</c:v>
                </c:pt>
                <c:pt idx="3433">
                  <c:v>2.3444384387763296E-2</c:v>
                </c:pt>
                <c:pt idx="3434">
                  <c:v>2.3445626225153345E-2</c:v>
                </c:pt>
                <c:pt idx="3435">
                  <c:v>2.3446853317138985E-2</c:v>
                </c:pt>
                <c:pt idx="3436">
                  <c:v>2.3446402204299804E-2</c:v>
                </c:pt>
                <c:pt idx="3437">
                  <c:v>2.3446770918548684E-2</c:v>
                </c:pt>
                <c:pt idx="3438">
                  <c:v>2.3447956706685719E-2</c:v>
                </c:pt>
                <c:pt idx="3439">
                  <c:v>2.3449127752129945E-2</c:v>
                </c:pt>
                <c:pt idx="3440">
                  <c:v>2.3450284054854491E-2</c:v>
                </c:pt>
                <c:pt idx="3441">
                  <c:v>2.3452252539787815E-2</c:v>
                </c:pt>
                <c:pt idx="3442">
                  <c:v>2.345337837586146E-2</c:v>
                </c:pt>
                <c:pt idx="3443">
                  <c:v>2.3454489468203221E-2</c:v>
                </c:pt>
                <c:pt idx="3444">
                  <c:v>2.3455585816786372E-2</c:v>
                </c:pt>
                <c:pt idx="3445">
                  <c:v>2.3455844426842475E-2</c:v>
                </c:pt>
                <c:pt idx="3446">
                  <c:v>2.3456912272743418E-2</c:v>
                </c:pt>
                <c:pt idx="3447">
                  <c:v>2.3457965375756319E-2</c:v>
                </c:pt>
                <c:pt idx="3448">
                  <c:v>2.3459003735859688E-2</c:v>
                </c:pt>
                <c:pt idx="3449">
                  <c:v>2.3460027353030689E-2</c:v>
                </c:pt>
                <c:pt idx="3450">
                  <c:v>2.3461854288078721E-2</c:v>
                </c:pt>
                <c:pt idx="3451">
                  <c:v>2.3462847429711713E-2</c:v>
                </c:pt>
                <c:pt idx="3452">
                  <c:v>2.3463825827407529E-2</c:v>
                </c:pt>
                <c:pt idx="3453">
                  <c:v>2.3464789481142122E-2</c:v>
                </c:pt>
                <c:pt idx="3454">
                  <c:v>2.3464924294134024E-2</c:v>
                </c:pt>
                <c:pt idx="3455">
                  <c:v>2.3465859453255876E-2</c:v>
                </c:pt>
                <c:pt idx="3456">
                  <c:v>2.3466779869296253E-2</c:v>
                </c:pt>
                <c:pt idx="3457">
                  <c:v>2.346768554223545E-2</c:v>
                </c:pt>
                <c:pt idx="3458">
                  <c:v>2.3468576472054217E-2</c:v>
                </c:pt>
                <c:pt idx="3459">
                  <c:v>2.3469452658733743E-2</c:v>
                </c:pt>
                <c:pt idx="3460">
                  <c:v>2.3470314102253882E-2</c:v>
                </c:pt>
                <c:pt idx="3461">
                  <c:v>2.3471160802596275E-2</c:v>
                </c:pt>
                <c:pt idx="3462">
                  <c:v>2.3474410946153903E-2</c:v>
                </c:pt>
                <c:pt idx="3463">
                  <c:v>2.3475225156977527E-2</c:v>
                </c:pt>
                <c:pt idx="3464">
                  <c:v>2.3476024621743537E-2</c:v>
                </c:pt>
                <c:pt idx="3465">
                  <c:v>2.3476809340432985E-2</c:v>
                </c:pt>
                <c:pt idx="3466">
                  <c:v>2.3477579313029136E-2</c:v>
                </c:pt>
                <c:pt idx="3467">
                  <c:v>2.3477533553935354E-2</c:v>
                </c:pt>
                <c:pt idx="3468">
                  <c:v>2.3478275040173167E-2</c:v>
                </c:pt>
                <c:pt idx="3469">
                  <c:v>2.347900178121071E-2</c:v>
                </c:pt>
                <c:pt idx="3470">
                  <c:v>2.3479713777032927E-2</c:v>
                </c:pt>
                <c:pt idx="3471">
                  <c:v>2.3481207984028606E-2</c:v>
                </c:pt>
                <c:pt idx="3472">
                  <c:v>2.3481889479720536E-2</c:v>
                </c:pt>
                <c:pt idx="3473">
                  <c:v>2.3482556229206412E-2</c:v>
                </c:pt>
                <c:pt idx="3474">
                  <c:v>2.3483208232472581E-2</c:v>
                </c:pt>
                <c:pt idx="3475">
                  <c:v>2.348384548950494E-2</c:v>
                </c:pt>
                <c:pt idx="3476">
                  <c:v>2.3483676101561674E-2</c:v>
                </c:pt>
                <c:pt idx="3477">
                  <c:v>2.3484284880449662E-2</c:v>
                </c:pt>
                <c:pt idx="3478">
                  <c:v>2.3484878914003186E-2</c:v>
                </c:pt>
                <c:pt idx="3479">
                  <c:v>2.3485458202212064E-2</c:v>
                </c:pt>
                <c:pt idx="3480">
                  <c:v>2.3486810580669863E-2</c:v>
                </c:pt>
                <c:pt idx="3481">
                  <c:v>2.3487359360012207E-2</c:v>
                </c:pt>
                <c:pt idx="3482">
                  <c:v>2.3487893393029126E-2</c:v>
                </c:pt>
                <c:pt idx="3483">
                  <c:v>2.348841267970873E-2</c:v>
                </c:pt>
                <c:pt idx="3484">
                  <c:v>2.3488917220037805E-2</c:v>
                </c:pt>
                <c:pt idx="3485">
                  <c:v>2.3489407014007983E-2</c:v>
                </c:pt>
                <c:pt idx="3486">
                  <c:v>2.3489882061606928E-2</c:v>
                </c:pt>
                <c:pt idx="3487">
                  <c:v>2.3490342362824951E-2</c:v>
                </c:pt>
                <c:pt idx="3488">
                  <c:v>2.3490008253564624E-2</c:v>
                </c:pt>
                <c:pt idx="3489">
                  <c:v>2.348888261628192E-2</c:v>
                </c:pt>
                <c:pt idx="3490">
                  <c:v>2.3489301757784457E-2</c:v>
                </c:pt>
                <c:pt idx="3491">
                  <c:v>2.3489706155697298E-2</c:v>
                </c:pt>
                <c:pt idx="3492">
                  <c:v>2.3490095810013281E-2</c:v>
                </c:pt>
                <c:pt idx="3493">
                  <c:v>2.3491245377730223E-2</c:v>
                </c:pt>
                <c:pt idx="3494">
                  <c:v>2.3491604514686779E-2</c:v>
                </c:pt>
                <c:pt idx="3495">
                  <c:v>2.3491948907077825E-2</c:v>
                </c:pt>
                <c:pt idx="3496">
                  <c:v>2.3492278554894455E-2</c:v>
                </c:pt>
                <c:pt idx="3497">
                  <c:v>2.3491822927334038E-2</c:v>
                </c:pt>
                <c:pt idx="3498">
                  <c:v>2.3492124119893789E-2</c:v>
                </c:pt>
                <c:pt idx="3499">
                  <c:v>2.349241056880429E-2</c:v>
                </c:pt>
                <c:pt idx="3500">
                  <c:v>2.3492682274057038E-2</c:v>
                </c:pt>
                <c:pt idx="3501">
                  <c:v>2.3492939235648002E-2</c:v>
                </c:pt>
                <c:pt idx="3502">
                  <c:v>2.3493946805370862E-2</c:v>
                </c:pt>
                <c:pt idx="3503">
                  <c:v>2.3494173240990256E-2</c:v>
                </c:pt>
                <c:pt idx="3504">
                  <c:v>2.3494384931986252E-2</c:v>
                </c:pt>
                <c:pt idx="3505">
                  <c:v>2.3494608812113547E-2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47072"/>
        <c:axId val="1193492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  <c:pt idx="9">
                  <c:v>42485</c:v>
                </c:pt>
                <c:pt idx="10">
                  <c:v>42515</c:v>
                </c:pt>
                <c:pt idx="11">
                  <c:v>42548</c:v>
                </c:pt>
                <c:pt idx="12">
                  <c:v>42576</c:v>
                </c:pt>
                <c:pt idx="13">
                  <c:v>42607</c:v>
                </c:pt>
                <c:pt idx="14">
                  <c:v>42639</c:v>
                </c:pt>
                <c:pt idx="15">
                  <c:v>42668</c:v>
                </c:pt>
                <c:pt idx="16">
                  <c:v>42699</c:v>
                </c:pt>
                <c:pt idx="17">
                  <c:v>42732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7.7000000000000002E-3</c:v>
                </c:pt>
                <c:pt idx="1">
                  <c:v>8.0000000000000002E-3</c:v>
                </c:pt>
                <c:pt idx="2">
                  <c:v>8.4499999999999992E-3</c:v>
                </c:pt>
                <c:pt idx="3">
                  <c:v>8.8500000000000002E-3</c:v>
                </c:pt>
                <c:pt idx="4">
                  <c:v>9.2500000000000013E-3</c:v>
                </c:pt>
                <c:pt idx="5">
                  <c:v>9.8499999999999994E-3</c:v>
                </c:pt>
                <c:pt idx="6">
                  <c:v>0</c:v>
                </c:pt>
                <c:pt idx="7">
                  <c:v>0</c:v>
                </c:pt>
                <c:pt idx="8">
                  <c:v>1.15E-2</c:v>
                </c:pt>
                <c:pt idx="9">
                  <c:v>0</c:v>
                </c:pt>
                <c:pt idx="10">
                  <c:v>0</c:v>
                </c:pt>
                <c:pt idx="11">
                  <c:v>1.3100000000000001E-2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47072"/>
        <c:axId val="119349248"/>
      </c:scatterChart>
      <c:dateAx>
        <c:axId val="119347072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92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19349248"/>
        <c:scaling>
          <c:orientation val="minMax"/>
          <c:max val="0.0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93470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6.2144315257883775E-3</c:v>
                </c:pt>
                <c:pt idx="1">
                  <c:v>6.2168417190429839E-3</c:v>
                </c:pt>
                <c:pt idx="2">
                  <c:v>6.2213444506520332E-3</c:v>
                </c:pt>
                <c:pt idx="3">
                  <c:v>6.2248009132459536E-3</c:v>
                </c:pt>
                <c:pt idx="4">
                  <c:v>6.2289486681965656E-3</c:v>
                </c:pt>
                <c:pt idx="5">
                  <c:v>6.2337877158280541E-3</c:v>
                </c:pt>
                <c:pt idx="6">
                  <c:v>6.2458769961089757E-3</c:v>
                </c:pt>
                <c:pt idx="7">
                  <c:v>6.2600568325954509E-3</c:v>
                </c:pt>
                <c:pt idx="8">
                  <c:v>6.2683523435502764E-3</c:v>
                </c:pt>
                <c:pt idx="9">
                  <c:v>6.2773391473480711E-3</c:v>
                </c:pt>
                <c:pt idx="10">
                  <c:v>6.2870172439077887E-3</c:v>
                </c:pt>
                <c:pt idx="11">
                  <c:v>6.3087867867913285E-3</c:v>
                </c:pt>
                <c:pt idx="12">
                  <c:v>6.3326425597920455E-3</c:v>
                </c:pt>
                <c:pt idx="13">
                  <c:v>6.3457771215391645E-3</c:v>
                </c:pt>
                <c:pt idx="14">
                  <c:v>6.3596029763723916E-3</c:v>
                </c:pt>
                <c:pt idx="15">
                  <c:v>6.3741201246969581E-3</c:v>
                </c:pt>
                <c:pt idx="16">
                  <c:v>6.4055711437160942E-3</c:v>
                </c:pt>
                <c:pt idx="17">
                  <c:v>6.439101652422341E-3</c:v>
                </c:pt>
                <c:pt idx="18">
                  <c:v>6.4570752685277899E-3</c:v>
                </c:pt>
                <c:pt idx="19">
                  <c:v>6.4757401785298097E-3</c:v>
                </c:pt>
                <c:pt idx="20">
                  <c:v>6.4950963825094465E-3</c:v>
                </c:pt>
                <c:pt idx="21">
                  <c:v>6.5362301476593982E-3</c:v>
                </c:pt>
                <c:pt idx="22">
                  <c:v>6.579257598575694E-3</c:v>
                </c:pt>
                <c:pt idx="23">
                  <c:v>6.6010110242176179E-3</c:v>
                </c:pt>
                <c:pt idx="24">
                  <c:v>6.6223964946388048E-3</c:v>
                </c:pt>
                <c:pt idx="25">
                  <c:v>6.6434140095961158E-3</c:v>
                </c:pt>
                <c:pt idx="26">
                  <c:v>6.6843449294399599E-3</c:v>
                </c:pt>
                <c:pt idx="27">
                  <c:v>6.7238045143813707E-3</c:v>
                </c:pt>
                <c:pt idx="28">
                  <c:v>6.7429822515330251E-3</c:v>
                </c:pt>
                <c:pt idx="29">
                  <c:v>6.7617920328966186E-3</c:v>
                </c:pt>
                <c:pt idx="30">
                  <c:v>6.7802338583911048E-3</c:v>
                </c:pt>
                <c:pt idx="31">
                  <c:v>6.8160182681376033E-3</c:v>
                </c:pt>
                <c:pt idx="32">
                  <c:v>6.8503216014348389E-3</c:v>
                </c:pt>
                <c:pt idx="33">
                  <c:v>6.8669236471785577E-3</c:v>
                </c:pt>
                <c:pt idx="34">
                  <c:v>6.8831577367289842E-3</c:v>
                </c:pt>
                <c:pt idx="35">
                  <c:v>6.8990238700861184E-3</c:v>
                </c:pt>
                <c:pt idx="36">
                  <c:v>6.9296611738559983E-3</c:v>
                </c:pt>
                <c:pt idx="37">
                  <c:v>6.9588088409333615E-3</c:v>
                </c:pt>
                <c:pt idx="38">
                  <c:v>6.9728351926756638E-3</c:v>
                </c:pt>
                <c:pt idx="39">
                  <c:v>6.9864935881436274E-3</c:v>
                </c:pt>
                <c:pt idx="40">
                  <c:v>6.9997840269320211E-3</c:v>
                </c:pt>
                <c:pt idx="41">
                  <c:v>7.0252735961303294E-3</c:v>
                </c:pt>
                <c:pt idx="42">
                  <c:v>7.0492662167487286E-3</c:v>
                </c:pt>
                <c:pt idx="43">
                  <c:v>7.0607546807155419E-3</c:v>
                </c:pt>
                <c:pt idx="44">
                  <c:v>7.072064228533792E-3</c:v>
                </c:pt>
                <c:pt idx="45">
                  <c:v>7.083232668293471E-3</c:v>
                </c:pt>
                <c:pt idx="46">
                  <c:v>7.1106560042505373E-3</c:v>
                </c:pt>
                <c:pt idx="47">
                  <c:v>7.1369582456459746E-3</c:v>
                </c:pt>
                <c:pt idx="48">
                  <c:v>7.1472800367300415E-3</c:v>
                </c:pt>
                <c:pt idx="49">
                  <c:v>7.1574607197555373E-3</c:v>
                </c:pt>
                <c:pt idx="50">
                  <c:v>7.1774928612255992E-3</c:v>
                </c:pt>
                <c:pt idx="51">
                  <c:v>7.1967723698940222E-3</c:v>
                </c:pt>
                <c:pt idx="52">
                  <c:v>7.2062475118972458E-3</c:v>
                </c:pt>
                <c:pt idx="53">
                  <c:v>7.2155815457608519E-3</c:v>
                </c:pt>
                <c:pt idx="54">
                  <c:v>7.2247744714037943E-3</c:v>
                </c:pt>
                <c:pt idx="55">
                  <c:v>7.2428336793247308E-3</c:v>
                </c:pt>
                <c:pt idx="56">
                  <c:v>7.2601350913636953E-3</c:v>
                </c:pt>
                <c:pt idx="57">
                  <c:v>7.2686224757412266E-3</c:v>
                </c:pt>
                <c:pt idx="58">
                  <c:v>7.2769687518170478E-3</c:v>
                </c:pt>
                <c:pt idx="59">
                  <c:v>7.2851739195101128E-3</c:v>
                </c:pt>
                <c:pt idx="60">
                  <c:v>7.3012599394236179E-3</c:v>
                </c:pt>
                <c:pt idx="61">
                  <c:v>7.3165835073463192E-3</c:v>
                </c:pt>
                <c:pt idx="62">
                  <c:v>7.324083133449788E-3</c:v>
                </c:pt>
                <c:pt idx="63">
                  <c:v>7.3314416511705005E-3</c:v>
                </c:pt>
                <c:pt idx="64">
                  <c:v>7.338659060589503E-3</c:v>
                </c:pt>
                <c:pt idx="65">
                  <c:v>7.3536188598451648E-3</c:v>
                </c:pt>
                <c:pt idx="66">
                  <c:v>7.3696005234868966E-3</c:v>
                </c:pt>
                <c:pt idx="67">
                  <c:v>7.3783715753583667E-3</c:v>
                </c:pt>
                <c:pt idx="68">
                  <c:v>7.3875663148981197E-3</c:v>
                </c:pt>
                <c:pt idx="69">
                  <c:v>7.397184742268248E-3</c:v>
                </c:pt>
                <c:pt idx="70">
                  <c:v>7.4179846423153943E-3</c:v>
                </c:pt>
                <c:pt idx="71">
                  <c:v>7.4398953307008853E-3</c:v>
                </c:pt>
                <c:pt idx="72">
                  <c:v>7.4516321976281219E-3</c:v>
                </c:pt>
                <c:pt idx="73">
                  <c:v>7.4637927526288728E-3</c:v>
                </c:pt>
                <c:pt idx="74">
                  <c:v>7.4763769957031379E-3</c:v>
                </c:pt>
                <c:pt idx="75">
                  <c:v>7.5031120076100404E-3</c:v>
                </c:pt>
                <c:pt idx="76">
                  <c:v>7.530950849464757E-3</c:v>
                </c:pt>
                <c:pt idx="77">
                  <c:v>7.5456535335549635E-3</c:v>
                </c:pt>
                <c:pt idx="78">
                  <c:v>7.560779905961823E-3</c:v>
                </c:pt>
                <c:pt idx="79">
                  <c:v>7.5763299668474282E-3</c:v>
                </c:pt>
                <c:pt idx="80">
                  <c:v>7.6090009993590177E-3</c:v>
                </c:pt>
                <c:pt idx="81">
                  <c:v>7.6427670954204441E-3</c:v>
                </c:pt>
                <c:pt idx="82">
                  <c:v>7.6604355991050088E-3</c:v>
                </c:pt>
                <c:pt idx="83">
                  <c:v>7.6785277915925043E-3</c:v>
                </c:pt>
                <c:pt idx="84">
                  <c:v>7.6970436728829306E-3</c:v>
                </c:pt>
                <c:pt idx="85">
                  <c:v>7.7356516717012429E-3</c:v>
                </c:pt>
                <c:pt idx="86">
                  <c:v>7.7752021323784781E-3</c:v>
                </c:pt>
                <c:pt idx="87">
                  <c:v>7.7949847280545104E-3</c:v>
                </c:pt>
                <c:pt idx="88">
                  <c:v>7.8143392820939628E-3</c:v>
                </c:pt>
                <c:pt idx="89">
                  <c:v>7.8332657944157891E-3</c:v>
                </c:pt>
                <c:pt idx="90">
                  <c:v>7.869861690990021E-3</c:v>
                </c:pt>
                <c:pt idx="91">
                  <c:v>7.9046914257163703E-3</c:v>
                </c:pt>
                <c:pt idx="92">
                  <c:v>7.9214777287206495E-3</c:v>
                </c:pt>
                <c:pt idx="93">
                  <c:v>7.9378359896831174E-3</c:v>
                </c:pt>
                <c:pt idx="94">
                  <c:v>7.9537662084416816E-3</c:v>
                </c:pt>
                <c:pt idx="95">
                  <c:v>7.9843744902948401E-3</c:v>
                </c:pt>
                <c:pt idx="96">
                  <c:v>8.0132066613558539E-3</c:v>
                </c:pt>
                <c:pt idx="97">
                  <c:v>8.0269966687707139E-3</c:v>
                </c:pt>
                <c:pt idx="98">
                  <c:v>8.0403586337385313E-3</c:v>
                </c:pt>
                <c:pt idx="99">
                  <c:v>8.0532925561782598E-3</c:v>
                </c:pt>
                <c:pt idx="100">
                  <c:v>8.0779123604105933E-3</c:v>
                </c:pt>
                <c:pt idx="101">
                  <c:v>8.1007478204941918E-3</c:v>
                </c:pt>
                <c:pt idx="102">
                  <c:v>8.1115415298882443E-3</c:v>
                </c:pt>
                <c:pt idx="103">
                  <c:v>8.1219071966731615E-3</c:v>
                </c:pt>
                <c:pt idx="104">
                  <c:v>8.1318448206058047E-3</c:v>
                </c:pt>
                <c:pt idx="105">
                  <c:v>8.1504752529256343E-3</c:v>
                </c:pt>
                <c:pt idx="106">
                  <c:v>8.1673148881378221E-3</c:v>
                </c:pt>
                <c:pt idx="107">
                  <c:v>8.1751122976470025E-3</c:v>
                </c:pt>
                <c:pt idx="108">
                  <c:v>8.1824932940399719E-3</c:v>
                </c:pt>
                <c:pt idx="109">
                  <c:v>8.1895043957747049E-3</c:v>
                </c:pt>
                <c:pt idx="110">
                  <c:v>8.2025167080412853E-3</c:v>
                </c:pt>
                <c:pt idx="111">
                  <c:v>8.2139661529245789E-3</c:v>
                </c:pt>
                <c:pt idx="112">
                  <c:v>8.2191859297242598E-3</c:v>
                </c:pt>
                <c:pt idx="113">
                  <c:v>8.2240474414396747E-3</c:v>
                </c:pt>
                <c:pt idx="114">
                  <c:v>8.2285506880708237E-3</c:v>
                </c:pt>
                <c:pt idx="115">
                  <c:v>8.2365488224722672E-3</c:v>
                </c:pt>
                <c:pt idx="116">
                  <c:v>8.2429810238338064E-3</c:v>
                </c:pt>
                <c:pt idx="117">
                  <c:v>8.2456929450436256E-3</c:v>
                </c:pt>
                <c:pt idx="118">
                  <c:v>8.2480466010070863E-3</c:v>
                </c:pt>
                <c:pt idx="119">
                  <c:v>8.2500419919673273E-3</c:v>
                </c:pt>
                <c:pt idx="120">
                  <c:v>8.2530251590047978E-3</c:v>
                </c:pt>
                <c:pt idx="121">
                  <c:v>8.2544409042362155E-3</c:v>
                </c:pt>
                <c:pt idx="122">
                  <c:v>8.2546449693698953E-3</c:v>
                </c:pt>
                <c:pt idx="123">
                  <c:v>8.2544907694193093E-3</c:v>
                </c:pt>
                <c:pt idx="124">
                  <c:v>8.253978304303411E-3</c:v>
                </c:pt>
                <c:pt idx="125">
                  <c:v>8.251945710479788E-3</c:v>
                </c:pt>
                <c:pt idx="126">
                  <c:v>8.2483457924298342E-3</c:v>
                </c:pt>
                <c:pt idx="127">
                  <c:v>8.246042001568421E-3</c:v>
                </c:pt>
                <c:pt idx="128">
                  <c:v>8.2433799456227419E-3</c:v>
                </c:pt>
                <c:pt idx="129">
                  <c:v>8.2332573298908862E-3</c:v>
                </c:pt>
                <c:pt idx="130">
                  <c:v>8.2200512776409163E-3</c:v>
                </c:pt>
                <c:pt idx="131">
                  <c:v>8.2158847747404451E-3</c:v>
                </c:pt>
                <c:pt idx="132">
                  <c:v>8.2089711544997002E-3</c:v>
                </c:pt>
                <c:pt idx="133">
                  <c:v>8.204729413581191E-3</c:v>
                </c:pt>
                <c:pt idx="134">
                  <c:v>8.204433771985542E-3</c:v>
                </c:pt>
                <c:pt idx="135">
                  <c:v>8.2047832738596504E-3</c:v>
                </c:pt>
                <c:pt idx="136">
                  <c:v>8.2057779192845626E-3</c:v>
                </c:pt>
                <c:pt idx="137">
                  <c:v>8.2101023549652208E-3</c:v>
                </c:pt>
                <c:pt idx="138">
                  <c:v>8.2162079363301554E-3</c:v>
                </c:pt>
                <c:pt idx="139">
                  <c:v>8.2204282994280398E-3</c:v>
                </c:pt>
                <c:pt idx="140">
                  <c:v>8.2252938062388203E-3</c:v>
                </c:pt>
                <c:pt idx="141">
                  <c:v>8.2308044566004046E-3</c:v>
                </c:pt>
                <c:pt idx="142">
                  <c:v>8.2441624380894911E-3</c:v>
                </c:pt>
                <c:pt idx="143">
                  <c:v>8.2592984951757042E-3</c:v>
                </c:pt>
                <c:pt idx="144">
                  <c:v>8.2680348641828161E-3</c:v>
                </c:pt>
                <c:pt idx="145">
                  <c:v>8.2774163770649167E-3</c:v>
                </c:pt>
                <c:pt idx="146">
                  <c:v>8.2874430339840988E-3</c:v>
                </c:pt>
                <c:pt idx="147">
                  <c:v>8.3098360075254778E-3</c:v>
                </c:pt>
                <c:pt idx="148">
                  <c:v>8.334086196249979E-3</c:v>
                </c:pt>
                <c:pt idx="149">
                  <c:v>8.3478491427979584E-3</c:v>
                </c:pt>
                <c:pt idx="150">
                  <c:v>8.3627678029885022E-3</c:v>
                </c:pt>
                <c:pt idx="151">
                  <c:v>8.3788421768216104E-3</c:v>
                </c:pt>
                <c:pt idx="152">
                  <c:v>8.4150373048863525E-3</c:v>
                </c:pt>
                <c:pt idx="153">
                  <c:v>8.4546968137666489E-3</c:v>
                </c:pt>
                <c:pt idx="154">
                  <c:v>8.4765497590544303E-3</c:v>
                </c:pt>
                <c:pt idx="155">
                  <c:v>8.4995584193625628E-3</c:v>
                </c:pt>
                <c:pt idx="156">
                  <c:v>8.5237227946910465E-3</c:v>
                </c:pt>
                <c:pt idx="157">
                  <c:v>8.5761054272552144E-3</c:v>
                </c:pt>
                <c:pt idx="158">
                  <c:v>8.6319374515575475E-3</c:v>
                </c:pt>
                <c:pt idx="159">
                  <c:v>8.6618804059590548E-3</c:v>
                </c:pt>
                <c:pt idx="160">
                  <c:v>8.6929790770018389E-3</c:v>
                </c:pt>
                <c:pt idx="161">
                  <c:v>8.7252334649290386E-3</c:v>
                </c:pt>
                <c:pt idx="162">
                  <c:v>8.7938064883208433E-3</c:v>
                </c:pt>
                <c:pt idx="163">
                  <c:v>8.865808192208835E-3</c:v>
                </c:pt>
                <c:pt idx="164">
                  <c:v>8.9038411695829822E-3</c:v>
                </c:pt>
                <c:pt idx="165">
                  <c:v>8.9430298658677021E-3</c:v>
                </c:pt>
                <c:pt idx="166">
                  <c:v>8.9833742813871797E-3</c:v>
                </c:pt>
                <c:pt idx="167">
                  <c:v>9.0681407920608272E-3</c:v>
                </c:pt>
                <c:pt idx="168">
                  <c:v>9.1563091445656664E-3</c:v>
                </c:pt>
                <c:pt idx="169">
                  <c:v>9.2024321625805428E-3</c:v>
                </c:pt>
                <c:pt idx="170">
                  <c:v>9.2497109023426116E-3</c:v>
                </c:pt>
                <c:pt idx="171">
                  <c:v>9.2976853424875383E-3</c:v>
                </c:pt>
                <c:pt idx="172">
                  <c:v>9.3894477619601204E-3</c:v>
                </c:pt>
                <c:pt idx="173">
                  <c:v>9.4753790935819815E-3</c:v>
                </c:pt>
                <c:pt idx="174">
                  <c:v>9.5157915042565211E-3</c:v>
                </c:pt>
                <c:pt idx="175">
                  <c:v>9.5545995029810982E-3</c:v>
                </c:pt>
                <c:pt idx="176">
                  <c:v>9.591803089269435E-3</c:v>
                </c:pt>
                <c:pt idx="177">
                  <c:v>9.6611179240283888E-3</c:v>
                </c:pt>
                <c:pt idx="178">
                  <c:v>9.7245733004969193E-3</c:v>
                </c:pt>
                <c:pt idx="179">
                  <c:v>9.7537548176340749E-3</c:v>
                </c:pt>
                <c:pt idx="180">
                  <c:v>9.7813319196604631E-3</c:v>
                </c:pt>
                <c:pt idx="181">
                  <c:v>9.8073046062518987E-3</c:v>
                </c:pt>
                <c:pt idx="182">
                  <c:v>9.8541679540268649E-3</c:v>
                </c:pt>
                <c:pt idx="183">
                  <c:v>9.8951511918654589E-3</c:v>
                </c:pt>
                <c:pt idx="184">
                  <c:v>9.9131017965004009E-3</c:v>
                </c:pt>
                <c:pt idx="185">
                  <c:v>9.9294479840794647E-3</c:v>
                </c:pt>
                <c:pt idx="186">
                  <c:v>9.9441897541974189E-3</c:v>
                </c:pt>
                <c:pt idx="187">
                  <c:v>9.9685974777648702E-3</c:v>
                </c:pt>
                <c:pt idx="188">
                  <c:v>9.9871126573025659E-3</c:v>
                </c:pt>
                <c:pt idx="189">
                  <c:v>9.993832338088815E-3</c:v>
                </c:pt>
                <c:pt idx="190">
                  <c:v>9.9989476005224454E-3</c:v>
                </c:pt>
                <c:pt idx="191">
                  <c:v>1.0003610755436876E-2</c:v>
                </c:pt>
                <c:pt idx="192">
                  <c:v>9.9963307357398001E-3</c:v>
                </c:pt>
                <c:pt idx="193">
                  <c:v>9.9925211441265205E-3</c:v>
                </c:pt>
                <c:pt idx="194">
                  <c:v>9.9894132085820431E-3</c:v>
                </c:pt>
                <c:pt idx="195">
                  <c:v>9.985809374024603E-3</c:v>
                </c:pt>
                <c:pt idx="196">
                  <c:v>9.9839980265248318E-3</c:v>
                </c:pt>
                <c:pt idx="197">
                  <c:v>9.9843983710001805E-3</c:v>
                </c:pt>
                <c:pt idx="198">
                  <c:v>9.9855003714632851E-3</c:v>
                </c:pt>
                <c:pt idx="199">
                  <c:v>9.9873040279141456E-3</c:v>
                </c:pt>
                <c:pt idx="200">
                  <c:v>9.9935237995714878E-3</c:v>
                </c:pt>
                <c:pt idx="201">
                  <c:v>1.0001535214000379E-2</c:v>
                </c:pt>
                <c:pt idx="202">
                  <c:v>1.0006847150714204E-2</c:v>
                </c:pt>
                <c:pt idx="203">
                  <c:v>1.0012860743496832E-2</c:v>
                </c:pt>
                <c:pt idx="204">
                  <c:v>1.0019575992510354E-2</c:v>
                </c:pt>
                <c:pt idx="205">
                  <c:v>1.0035621259733379E-2</c:v>
                </c:pt>
                <c:pt idx="206">
                  <c:v>1.0053453550792346E-2</c:v>
                </c:pt>
                <c:pt idx="207">
                  <c:v>1.0063677081203481E-2</c:v>
                </c:pt>
                <c:pt idx="208">
                  <c:v>1.007460226808865E-2</c:v>
                </c:pt>
                <c:pt idx="209">
                  <c:v>1.0086229111528899E-2</c:v>
                </c:pt>
                <c:pt idx="210">
                  <c:v>1.0112101790143621E-2</c:v>
                </c:pt>
                <c:pt idx="211">
                  <c:v>1.0139764236037907E-2</c:v>
                </c:pt>
                <c:pt idx="212">
                  <c:v>1.0154966469465565E-2</c:v>
                </c:pt>
                <c:pt idx="213">
                  <c:v>1.017093746649822E-2</c:v>
                </c:pt>
                <c:pt idx="214">
                  <c:v>1.0187677227135872E-2</c:v>
                </c:pt>
                <c:pt idx="215">
                  <c:v>1.0233800818695016E-2</c:v>
                </c:pt>
                <c:pt idx="216">
                  <c:v>1.0282907487559889E-2</c:v>
                </c:pt>
                <c:pt idx="217">
                  <c:v>1.0304259832015772E-2</c:v>
                </c:pt>
                <c:pt idx="218">
                  <c:v>1.0326380940887114E-2</c:v>
                </c:pt>
                <c:pt idx="219">
                  <c:v>1.0373480512338626E-2</c:v>
                </c:pt>
                <c:pt idx="220">
                  <c:v>1.0422553023363701E-2</c:v>
                </c:pt>
                <c:pt idx="221">
                  <c:v>1.0448517956581638E-2</c:v>
                </c:pt>
                <c:pt idx="222">
                  <c:v>1.0475251655025497E-2</c:v>
                </c:pt>
                <c:pt idx="223">
                  <c:v>1.0502754119019464E-2</c:v>
                </c:pt>
                <c:pt idx="224">
                  <c:v>1.0560627136998088E-2</c:v>
                </c:pt>
                <c:pt idx="225">
                  <c:v>1.062045163349512E-2</c:v>
                </c:pt>
                <c:pt idx="226">
                  <c:v>1.0651797927671014E-2</c:v>
                </c:pt>
                <c:pt idx="227">
                  <c:v>1.0683912988531663E-2</c:v>
                </c:pt>
                <c:pt idx="228">
                  <c:v>1.0716796816077068E-2</c:v>
                </c:pt>
                <c:pt idx="229">
                  <c:v>1.0785445712592583E-2</c:v>
                </c:pt>
                <c:pt idx="230">
                  <c:v>1.085601979902262E-2</c:v>
                </c:pt>
                <c:pt idx="231">
                  <c:v>1.0892747463963071E-2</c:v>
                </c:pt>
                <c:pt idx="232">
                  <c:v>1.0929966861813467E-2</c:v>
                </c:pt>
                <c:pt idx="233">
                  <c:v>1.0966569851720287E-2</c:v>
                </c:pt>
                <c:pt idx="234">
                  <c:v>1.1054112235994729E-2</c:v>
                </c:pt>
                <c:pt idx="235">
                  <c:v>1.1136183145815659E-2</c:v>
                </c:pt>
                <c:pt idx="236">
                  <c:v>1.1167425471877435E-2</c:v>
                </c:pt>
                <c:pt idx="237">
                  <c:v>1.1197774352897927E-2</c:v>
                </c:pt>
                <c:pt idx="238">
                  <c:v>1.1255841052765966E-2</c:v>
                </c:pt>
                <c:pt idx="239">
                  <c:v>1.1310235424702997E-2</c:v>
                </c:pt>
                <c:pt idx="240">
                  <c:v>1.1336117078409869E-2</c:v>
                </c:pt>
                <c:pt idx="241">
                  <c:v>1.1361105286021855E-2</c:v>
                </c:pt>
                <c:pt idx="242">
                  <c:v>1.1385200047376864E-2</c:v>
                </c:pt>
                <c:pt idx="243">
                  <c:v>1.14307693753557E-2</c:v>
                </c:pt>
                <c:pt idx="244">
                  <c:v>1.1472644626823181E-2</c:v>
                </c:pt>
                <c:pt idx="245">
                  <c:v>1.1492272154380867E-2</c:v>
                </c:pt>
                <c:pt idx="246">
                  <c:v>1.151100623470902E-2</c:v>
                </c:pt>
                <c:pt idx="247">
                  <c:v>1.1528846867726594E-2</c:v>
                </c:pt>
                <c:pt idx="248">
                  <c:v>1.1561916196349832E-2</c:v>
                </c:pt>
                <c:pt idx="249">
                  <c:v>1.15912749233682E-2</c:v>
                </c:pt>
                <c:pt idx="250">
                  <c:v>1.1604648317725674E-2</c:v>
                </c:pt>
                <c:pt idx="251">
                  <c:v>1.1617128263962107E-2</c:v>
                </c:pt>
                <c:pt idx="252">
                  <c:v>1.1628714762077497E-2</c:v>
                </c:pt>
                <c:pt idx="253">
                  <c:v>1.1649281374187527E-2</c:v>
                </c:pt>
                <c:pt idx="254">
                  <c:v>1.1666297557673122E-2</c:v>
                </c:pt>
                <c:pt idx="255">
                  <c:v>1.1674444530408445E-2</c:v>
                </c:pt>
                <c:pt idx="256">
                  <c:v>1.1682725771139379E-2</c:v>
                </c:pt>
                <c:pt idx="257">
                  <c:v>1.1691141279865924E-2</c:v>
                </c:pt>
                <c:pt idx="258">
                  <c:v>1.1708795442384087E-2</c:v>
                </c:pt>
                <c:pt idx="259">
                  <c:v>1.1726145994890302E-2</c:v>
                </c:pt>
                <c:pt idx="260">
                  <c:v>1.1735232843756993E-2</c:v>
                </c:pt>
                <c:pt idx="261">
                  <c:v>1.1744453960619294E-2</c:v>
                </c:pt>
                <c:pt idx="262">
                  <c:v>1.1753809345558253E-2</c:v>
                </c:pt>
                <c:pt idx="263">
                  <c:v>1.1773347413339687E-2</c:v>
                </c:pt>
                <c:pt idx="264">
                  <c:v>1.1792573566161701E-2</c:v>
                </c:pt>
                <c:pt idx="265">
                  <c:v>1.1802600291564991E-2</c:v>
                </c:pt>
                <c:pt idx="266">
                  <c:v>1.1812761285125983E-2</c:v>
                </c:pt>
                <c:pt idx="267">
                  <c:v>1.1823056546763633E-2</c:v>
                </c:pt>
                <c:pt idx="268">
                  <c:v>1.1844478970506705E-2</c:v>
                </c:pt>
                <c:pt idx="269">
                  <c:v>1.1865580275053356E-2</c:v>
                </c:pt>
                <c:pt idx="270">
                  <c:v>1.1876546877560568E-2</c:v>
                </c:pt>
                <c:pt idx="271">
                  <c:v>1.1887647748225483E-2</c:v>
                </c:pt>
                <c:pt idx="272">
                  <c:v>1.1898882887210194E-2</c:v>
                </c:pt>
                <c:pt idx="273">
                  <c:v>1.1922190125447745E-2</c:v>
                </c:pt>
                <c:pt idx="274">
                  <c:v>1.1945166125455486E-2</c:v>
                </c:pt>
                <c:pt idx="275">
                  <c:v>1.1957072605714991E-2</c:v>
                </c:pt>
                <c:pt idx="276">
                  <c:v>1.1969113354213246E-2</c:v>
                </c:pt>
                <c:pt idx="277">
                  <c:v>1.1981288371031296E-2</c:v>
                </c:pt>
                <c:pt idx="278">
                  <c:v>1.2006480890779011E-2</c:v>
                </c:pt>
                <c:pt idx="279">
                  <c:v>1.2031331121663547E-2</c:v>
                </c:pt>
                <c:pt idx="280">
                  <c:v>1.2044177480242668E-2</c:v>
                </c:pt>
                <c:pt idx="281">
                  <c:v>1.2057158107222632E-2</c:v>
                </c:pt>
                <c:pt idx="282">
                  <c:v>1.2070273002603438E-2</c:v>
                </c:pt>
                <c:pt idx="283">
                  <c:v>1.2097351280143295E-2</c:v>
                </c:pt>
                <c:pt idx="284">
                  <c:v>1.212407526837822E-2</c:v>
                </c:pt>
                <c:pt idx="285">
                  <c:v>1.2137861506087422E-2</c:v>
                </c:pt>
                <c:pt idx="286">
                  <c:v>1.2151782012197465E-2</c:v>
                </c:pt>
                <c:pt idx="287">
                  <c:v>1.2165836786789397E-2</c:v>
                </c:pt>
                <c:pt idx="288">
                  <c:v>1.2194801308318034E-2</c:v>
                </c:pt>
                <c:pt idx="289">
                  <c:v>1.2223398570624378E-2</c:v>
                </c:pt>
                <c:pt idx="290">
                  <c:v>1.2238124688112029E-2</c:v>
                </c:pt>
                <c:pt idx="291">
                  <c:v>1.2252985074081568E-2</c:v>
                </c:pt>
                <c:pt idx="292">
                  <c:v>1.2267979728776135E-2</c:v>
                </c:pt>
                <c:pt idx="293">
                  <c:v>1.2298830991053224E-2</c:v>
                </c:pt>
                <c:pt idx="294">
                  <c:v>1.2329301033832119E-2</c:v>
                </c:pt>
                <c:pt idx="295">
                  <c:v>1.2344967031908682E-2</c:v>
                </c:pt>
                <c:pt idx="296">
                  <c:v>1.2360767298548181E-2</c:v>
                </c:pt>
                <c:pt idx="297">
                  <c:v>1.2376701833993753E-2</c:v>
                </c:pt>
                <c:pt idx="298">
                  <c:v>1.2417843176011911E-2</c:v>
                </c:pt>
                <c:pt idx="299">
                  <c:v>1.2458388543069576E-2</c:v>
                </c:pt>
                <c:pt idx="300">
                  <c:v>1.2475128691351589E-2</c:v>
                </c:pt>
                <c:pt idx="301">
                  <c:v>1.2492003108439675E-2</c:v>
                </c:pt>
                <c:pt idx="302">
                  <c:v>1.2526629388959211E-2</c:v>
                </c:pt>
                <c:pt idx="303">
                  <c:v>1.256084346606845E-2</c:v>
                </c:pt>
                <c:pt idx="304">
                  <c:v>1.2578389227835274E-2</c:v>
                </c:pt>
                <c:pt idx="305">
                  <c:v>1.259606925865131E-2</c:v>
                </c:pt>
                <c:pt idx="306">
                  <c:v>1.2613883558354466E-2</c:v>
                </c:pt>
                <c:pt idx="307">
                  <c:v>1.2650398141033083E-2</c:v>
                </c:pt>
                <c:pt idx="308">
                  <c:v>1.2686483447659214E-2</c:v>
                </c:pt>
                <c:pt idx="309">
                  <c:v>1.2704969092689478E-2</c:v>
                </c:pt>
                <c:pt idx="310">
                  <c:v>1.272358900685E-2</c:v>
                </c:pt>
                <c:pt idx="311">
                  <c:v>1.2742343190221828E-2</c:v>
                </c:pt>
                <c:pt idx="312">
                  <c:v>1.2780746621608626E-2</c:v>
                </c:pt>
                <c:pt idx="313">
                  <c:v>1.2818702615254862E-2</c:v>
                </c:pt>
                <c:pt idx="314">
                  <c:v>1.2838128144521121E-2</c:v>
                </c:pt>
                <c:pt idx="315">
                  <c:v>1.2857687943160778E-2</c:v>
                </c:pt>
                <c:pt idx="316">
                  <c:v>1.287738201101174E-2</c:v>
                </c:pt>
                <c:pt idx="317">
                  <c:v>1.2917674851838925E-2</c:v>
                </c:pt>
                <c:pt idx="318">
                  <c:v>1.2957478123043487E-2</c:v>
                </c:pt>
                <c:pt idx="319">
                  <c:v>1.2977706420826962E-2</c:v>
                </c:pt>
                <c:pt idx="320">
                  <c:v>1.2997931871130408E-2</c:v>
                </c:pt>
                <c:pt idx="321">
                  <c:v>1.3018154474034871E-2</c:v>
                </c:pt>
                <c:pt idx="322">
                  <c:v>1.3059057390038358E-2</c:v>
                </c:pt>
                <c:pt idx="323">
                  <c:v>1.309901641077138E-2</c:v>
                </c:pt>
                <c:pt idx="324">
                  <c:v>1.3119224776356742E-2</c:v>
                </c:pt>
                <c:pt idx="325">
                  <c:v>1.3139430294462073E-2</c:v>
                </c:pt>
                <c:pt idx="326">
                  <c:v>1.3159632965087376E-2</c:v>
                </c:pt>
                <c:pt idx="327">
                  <c:v>1.3200506192028174E-2</c:v>
                </c:pt>
                <c:pt idx="328">
                  <c:v>1.3240415172788289E-2</c:v>
                </c:pt>
                <c:pt idx="329">
                  <c:v>1.326060360609449E-2</c:v>
                </c:pt>
                <c:pt idx="330">
                  <c:v>1.3280789191920661E-2</c:v>
                </c:pt>
                <c:pt idx="331">
                  <c:v>1.3300971930185757E-2</c:v>
                </c:pt>
                <c:pt idx="332">
                  <c:v>1.3341815567534667E-2</c:v>
                </c:pt>
                <c:pt idx="333">
                  <c:v>1.3381674408851074E-2</c:v>
                </c:pt>
                <c:pt idx="334">
                  <c:v>1.3401842909878114E-2</c:v>
                </c:pt>
                <c:pt idx="335">
                  <c:v>1.3422008563344079E-2</c:v>
                </c:pt>
                <c:pt idx="336">
                  <c:v>1.3442171369330014E-2</c:v>
                </c:pt>
                <c:pt idx="337">
                  <c:v>1.3482985516098575E-2</c:v>
                </c:pt>
                <c:pt idx="338">
                  <c:v>1.3522794118797643E-2</c:v>
                </c:pt>
                <c:pt idx="339">
                  <c:v>1.3542942687464476E-2</c:v>
                </c:pt>
                <c:pt idx="340">
                  <c:v>1.3563088408570234E-2</c:v>
                </c:pt>
                <c:pt idx="341">
                  <c:v>1.3583231282358055E-2</c:v>
                </c:pt>
                <c:pt idx="342">
                  <c:v>1.3624016037179592E-2</c:v>
                </c:pt>
                <c:pt idx="343">
                  <c:v>1.3663774302465903E-2</c:v>
                </c:pt>
                <c:pt idx="344">
                  <c:v>1.368390293877253E-2</c:v>
                </c:pt>
                <c:pt idx="345">
                  <c:v>1.3704028727599127E-2</c:v>
                </c:pt>
                <c:pt idx="346">
                  <c:v>1.3724151668945694E-2</c:v>
                </c:pt>
                <c:pt idx="347">
                  <c:v>1.3764907130291439E-2</c:v>
                </c:pt>
                <c:pt idx="348">
                  <c:v>1.3804614959612715E-2</c:v>
                </c:pt>
                <c:pt idx="349">
                  <c:v>1.3824723663559135E-2</c:v>
                </c:pt>
                <c:pt idx="350">
                  <c:v>1.3844829520025526E-2</c:v>
                </c:pt>
                <c:pt idx="351">
                  <c:v>1.3864932529092933E-2</c:v>
                </c:pt>
                <c:pt idx="352">
                  <c:v>1.3905658795001868E-2</c:v>
                </c:pt>
                <c:pt idx="353">
                  <c:v>1.394531609023808E-2</c:v>
                </c:pt>
                <c:pt idx="354">
                  <c:v>1.3965404861824293E-2</c:v>
                </c:pt>
                <c:pt idx="355">
                  <c:v>1.3985490785930477E-2</c:v>
                </c:pt>
                <c:pt idx="356">
                  <c:v>1.4005573862475584E-2</c:v>
                </c:pt>
                <c:pt idx="357">
                  <c:v>1.4046271030797588E-2</c:v>
                </c:pt>
                <c:pt idx="358">
                  <c:v>1.4085877694098858E-2</c:v>
                </c:pt>
                <c:pt idx="359">
                  <c:v>1.4105946533243818E-2</c:v>
                </c:pt>
                <c:pt idx="360">
                  <c:v>1.4126012524908749E-2</c:v>
                </c:pt>
                <c:pt idx="361">
                  <c:v>1.414607566909365E-2</c:v>
                </c:pt>
                <c:pt idx="362">
                  <c:v>1.4186743837192319E-2</c:v>
                </c:pt>
                <c:pt idx="363">
                  <c:v>1.4226299771032958E-2</c:v>
                </c:pt>
                <c:pt idx="364">
                  <c:v>1.4246348677736664E-2</c:v>
                </c:pt>
                <c:pt idx="365">
                  <c:v>1.4266394736960342E-2</c:v>
                </c:pt>
                <c:pt idx="366">
                  <c:v>1.4286437948703989E-2</c:v>
                </c:pt>
                <c:pt idx="367">
                  <c:v>1.4327077213672769E-2</c:v>
                </c:pt>
                <c:pt idx="368">
                  <c:v>1.4366582320797239E-2</c:v>
                </c:pt>
                <c:pt idx="369">
                  <c:v>1.4386611295140739E-2</c:v>
                </c:pt>
                <c:pt idx="370">
                  <c:v>1.4406637421842117E-2</c:v>
                </c:pt>
                <c:pt idx="371">
                  <c:v>1.4426660701144511E-2</c:v>
                </c:pt>
                <c:pt idx="372">
                  <c:v>1.4467271159833707E-2</c:v>
                </c:pt>
                <c:pt idx="373">
                  <c:v>1.4506725343391702E-2</c:v>
                </c:pt>
                <c:pt idx="374">
                  <c:v>1.4526734385212903E-2</c:v>
                </c:pt>
                <c:pt idx="375">
                  <c:v>1.4546740579473028E-2</c:v>
                </c:pt>
                <c:pt idx="376">
                  <c:v>1.4566743926334169E-2</c:v>
                </c:pt>
                <c:pt idx="377">
                  <c:v>1.4607325675134824E-2</c:v>
                </c:pt>
                <c:pt idx="378">
                  <c:v>1.4646728838573209E-2</c:v>
                </c:pt>
                <c:pt idx="379">
                  <c:v>1.466671794787211E-2</c:v>
                </c:pt>
                <c:pt idx="380">
                  <c:v>1.4686704209690982E-2</c:v>
                </c:pt>
                <c:pt idx="381">
                  <c:v>1.4706687623948778E-2</c:v>
                </c:pt>
                <c:pt idx="382">
                  <c:v>1.4767812792596313E-2</c:v>
                </c:pt>
                <c:pt idx="383">
                  <c:v>1.4826521129364112E-2</c:v>
                </c:pt>
                <c:pt idx="384">
                  <c:v>1.48464415135241E-2</c:v>
                </c:pt>
                <c:pt idx="385">
                  <c:v>1.4896924654855259E-2</c:v>
                </c:pt>
                <c:pt idx="386">
                  <c:v>1.4945354259382482E-2</c:v>
                </c:pt>
                <c:pt idx="387">
                  <c:v>1.4964998973371335E-2</c:v>
                </c:pt>
                <c:pt idx="388">
                  <c:v>1.4984597742304651E-2</c:v>
                </c:pt>
                <c:pt idx="389">
                  <c:v>1.5024260521186255E-2</c:v>
                </c:pt>
                <c:pt idx="390">
                  <c:v>1.5062533367320441E-2</c:v>
                </c:pt>
                <c:pt idx="391">
                  <c:v>1.5081902410732928E-2</c:v>
                </c:pt>
                <c:pt idx="392">
                  <c:v>1.5101225509170924E-2</c:v>
                </c:pt>
                <c:pt idx="393">
                  <c:v>1.5120502662391289E-2</c:v>
                </c:pt>
                <c:pt idx="394">
                  <c:v>1.515953339501719E-2</c:v>
                </c:pt>
                <c:pt idx="395">
                  <c:v>1.5197151824069E-2</c:v>
                </c:pt>
                <c:pt idx="396">
                  <c:v>1.521619925168749E-2</c:v>
                </c:pt>
                <c:pt idx="397">
                  <c:v>1.523520073408835E-2</c:v>
                </c:pt>
                <c:pt idx="398">
                  <c:v>1.5254156271352626E-2</c:v>
                </c:pt>
                <c:pt idx="399">
                  <c:v>1.5292554868490869E-2</c:v>
                </c:pt>
                <c:pt idx="400">
                  <c:v>1.5329518968314471E-2</c:v>
                </c:pt>
                <c:pt idx="401">
                  <c:v>1.534824477957164E-2</c:v>
                </c:pt>
                <c:pt idx="402">
                  <c:v>1.536692464561118E-2</c:v>
                </c:pt>
                <c:pt idx="403">
                  <c:v>1.5385558566433089E-2</c:v>
                </c:pt>
                <c:pt idx="404">
                  <c:v>1.5423324934286111E-2</c:v>
                </c:pt>
                <c:pt idx="405">
                  <c:v>1.5459634797382327E-2</c:v>
                </c:pt>
                <c:pt idx="406">
                  <c:v>1.5478038992035037E-2</c:v>
                </c:pt>
                <c:pt idx="407">
                  <c:v>1.549639724138907E-2</c:v>
                </c:pt>
                <c:pt idx="408">
                  <c:v>1.5514709545525474E-2</c:v>
                </c:pt>
                <c:pt idx="409">
                  <c:v>1.5551843585081736E-2</c:v>
                </c:pt>
                <c:pt idx="410">
                  <c:v>1.5587499309003272E-2</c:v>
                </c:pt>
                <c:pt idx="411">
                  <c:v>1.5605581886646291E-2</c:v>
                </c:pt>
                <c:pt idx="412">
                  <c:v>1.5623618518990634E-2</c:v>
                </c:pt>
                <c:pt idx="413">
                  <c:v>1.56416092060363E-2</c:v>
                </c:pt>
                <c:pt idx="414">
                  <c:v>1.5678110813772683E-2</c:v>
                </c:pt>
                <c:pt idx="415">
                  <c:v>1.5713112500745918E-2</c:v>
                </c:pt>
                <c:pt idx="416">
                  <c:v>1.5730873461136108E-2</c:v>
                </c:pt>
                <c:pt idx="417">
                  <c:v>1.5748588476065528E-2</c:v>
                </c:pt>
                <c:pt idx="418">
                  <c:v>1.5766257545696272E-2</c:v>
                </c:pt>
                <c:pt idx="419">
                  <c:v>1.5802126613361965E-2</c:v>
                </c:pt>
                <c:pt idx="420">
                  <c:v>1.5836474370340969E-2</c:v>
                </c:pt>
                <c:pt idx="421">
                  <c:v>1.5853913713073098E-2</c:v>
                </c:pt>
                <c:pt idx="422">
                  <c:v>1.5871307110344457E-2</c:v>
                </c:pt>
                <c:pt idx="423">
                  <c:v>1.5888654562236093E-2</c:v>
                </c:pt>
                <c:pt idx="424">
                  <c:v>1.5923890976933624E-2</c:v>
                </c:pt>
                <c:pt idx="425">
                  <c:v>1.5957584915438083E-2</c:v>
                </c:pt>
                <c:pt idx="426">
                  <c:v>1.5974702640269012E-2</c:v>
                </c:pt>
                <c:pt idx="427">
                  <c:v>1.5991774419477078E-2</c:v>
                </c:pt>
                <c:pt idx="428">
                  <c:v>1.6008800253305422E-2</c:v>
                </c:pt>
                <c:pt idx="429">
                  <c:v>1.6043403897760822E-2</c:v>
                </c:pt>
                <c:pt idx="430">
                  <c:v>1.607644413384901E-2</c:v>
                </c:pt>
                <c:pt idx="431">
                  <c:v>1.6093240240292461E-2</c:v>
                </c:pt>
                <c:pt idx="432">
                  <c:v>1.6109990401275143E-2</c:v>
                </c:pt>
                <c:pt idx="433">
                  <c:v>1.6126694616716009E-2</c:v>
                </c:pt>
                <c:pt idx="434">
                  <c:v>1.6160665369197767E-2</c:v>
                </c:pt>
                <c:pt idx="435">
                  <c:v>1.6193052023385501E-2</c:v>
                </c:pt>
                <c:pt idx="436">
                  <c:v>1.6209526511198336E-2</c:v>
                </c:pt>
                <c:pt idx="437">
                  <c:v>1.62259550535504E-2</c:v>
                </c:pt>
                <c:pt idx="438">
                  <c:v>1.6242337650279604E-2</c:v>
                </c:pt>
                <c:pt idx="439">
                  <c:v>1.6275675384706721E-2</c:v>
                </c:pt>
                <c:pt idx="440">
                  <c:v>1.630740858177826E-2</c:v>
                </c:pt>
                <c:pt idx="441">
                  <c:v>1.6323561450798385E-2</c:v>
                </c:pt>
                <c:pt idx="442">
                  <c:v>1.6339668374114602E-2</c:v>
                </c:pt>
                <c:pt idx="443">
                  <c:v>1.6355729351889003E-2</c:v>
                </c:pt>
                <c:pt idx="444">
                  <c:v>1.6388433937939061E-2</c:v>
                </c:pt>
                <c:pt idx="445">
                  <c:v>1.6419513807082176E-2</c:v>
                </c:pt>
                <c:pt idx="446">
                  <c:v>1.6435345056823314E-2</c:v>
                </c:pt>
                <c:pt idx="447">
                  <c:v>1.645113036094159E-2</c:v>
                </c:pt>
                <c:pt idx="448">
                  <c:v>1.6466869719518051E-2</c:v>
                </c:pt>
                <c:pt idx="449">
                  <c:v>1.6498941022627205E-2</c:v>
                </c:pt>
                <c:pt idx="450">
                  <c:v>1.6529367697027952E-2</c:v>
                </c:pt>
                <c:pt idx="451">
                  <c:v>1.6544877327409058E-2</c:v>
                </c:pt>
                <c:pt idx="452">
                  <c:v>1.6560341011924162E-2</c:v>
                </c:pt>
                <c:pt idx="453">
                  <c:v>1.6575758750897451E-2</c:v>
                </c:pt>
                <c:pt idx="454">
                  <c:v>1.6607196632638654E-2</c:v>
                </c:pt>
                <c:pt idx="455">
                  <c:v>1.6636970249751526E-2</c:v>
                </c:pt>
                <c:pt idx="456">
                  <c:v>1.6652158260286321E-2</c:v>
                </c:pt>
                <c:pt idx="457">
                  <c:v>1.6667300325036161E-2</c:v>
                </c:pt>
                <c:pt idx="458">
                  <c:v>1.6713935404394364E-2</c:v>
                </c:pt>
                <c:pt idx="459">
                  <c:v>1.6757187853672084E-2</c:v>
                </c:pt>
                <c:pt idx="460">
                  <c:v>1.6772008298413521E-2</c:v>
                </c:pt>
                <c:pt idx="461">
                  <c:v>1.6786782797370003E-2</c:v>
                </c:pt>
                <c:pt idx="462">
                  <c:v>1.6816953404668787E-2</c:v>
                </c:pt>
                <c:pt idx="463">
                  <c:v>1.6845421335427435E-2</c:v>
                </c:pt>
                <c:pt idx="464">
                  <c:v>1.6859966105621238E-2</c:v>
                </c:pt>
                <c:pt idx="465">
                  <c:v>1.6874464929867994E-2</c:v>
                </c:pt>
                <c:pt idx="466">
                  <c:v>1.6888917808410842E-2</c:v>
                </c:pt>
                <c:pt idx="467">
                  <c:v>1.6925997501701373E-2</c:v>
                </c:pt>
                <c:pt idx="468">
                  <c:v>1.6960493014026579E-2</c:v>
                </c:pt>
                <c:pt idx="469">
                  <c:v>1.6974670217697607E-2</c:v>
                </c:pt>
                <c:pt idx="470">
                  <c:v>1.6988801475583681E-2</c:v>
                </c:pt>
                <c:pt idx="471">
                  <c:v>1.70177042075359E-2</c:v>
                </c:pt>
                <c:pt idx="472">
                  <c:v>1.7044867048630064E-2</c:v>
                </c:pt>
                <c:pt idx="473">
                  <c:v>1.705876857726718E-2</c:v>
                </c:pt>
                <c:pt idx="474">
                  <c:v>1.7072624160038297E-2</c:v>
                </c:pt>
                <c:pt idx="475">
                  <c:v>1.7086433797024458E-2</c:v>
                </c:pt>
                <c:pt idx="476">
                  <c:v>1.7114702356498812E-2</c:v>
                </c:pt>
                <c:pt idx="477">
                  <c:v>1.7141212885903867E-2</c:v>
                </c:pt>
                <c:pt idx="478">
                  <c:v>1.7154792793397933E-2</c:v>
                </c:pt>
                <c:pt idx="479">
                  <c:v>1.7168326755025998E-2</c:v>
                </c:pt>
                <c:pt idx="480">
                  <c:v>1.7181814770788062E-2</c:v>
                </c:pt>
                <c:pt idx="481">
                  <c:v>1.7209448996583498E-2</c:v>
                </c:pt>
                <c:pt idx="482">
                  <c:v>1.7235307374527942E-2</c:v>
                </c:pt>
                <c:pt idx="483">
                  <c:v>1.7248565660716864E-2</c:v>
                </c:pt>
                <c:pt idx="484">
                  <c:v>1.7261778000877692E-2</c:v>
                </c:pt>
                <c:pt idx="485">
                  <c:v>1.727494439517252E-2</c:v>
                </c:pt>
                <c:pt idx="486">
                  <c:v>1.730886173396784E-2</c:v>
                </c:pt>
                <c:pt idx="487">
                  <c:v>1.7340087177440955E-2</c:v>
                </c:pt>
                <c:pt idx="488">
                  <c:v>1.7352977895972455E-2</c:v>
                </c:pt>
                <c:pt idx="489">
                  <c:v>1.7365822668475861E-2</c:v>
                </c:pt>
                <c:pt idx="490">
                  <c:v>1.7392187729316316E-2</c:v>
                </c:pt>
                <c:pt idx="491">
                  <c:v>1.7416742299100063E-2</c:v>
                </c:pt>
                <c:pt idx="492">
                  <c:v>1.7429357341787188E-2</c:v>
                </c:pt>
                <c:pt idx="493">
                  <c:v>1.744192643844622E-2</c:v>
                </c:pt>
                <c:pt idx="494">
                  <c:v>1.7454449589158205E-2</c:v>
                </c:pt>
                <c:pt idx="495">
                  <c:v>1.7480179811752615E-2</c:v>
                </c:pt>
                <c:pt idx="496">
                  <c:v>1.7504082731644166E-2</c:v>
                </c:pt>
                <c:pt idx="497">
                  <c:v>1.7516376152296731E-2</c:v>
                </c:pt>
                <c:pt idx="498">
                  <c:v>1.7528623626840156E-2</c:v>
                </c:pt>
                <c:pt idx="499">
                  <c:v>1.7540825155274442E-2</c:v>
                </c:pt>
                <c:pt idx="500">
                  <c:v>1.7565920365049115E-2</c:v>
                </c:pt>
                <c:pt idx="501">
                  <c:v>1.7589171808892745E-2</c:v>
                </c:pt>
                <c:pt idx="502">
                  <c:v>1.7601143607186565E-2</c:v>
                </c:pt>
                <c:pt idx="503">
                  <c:v>1.7613069459371244E-2</c:v>
                </c:pt>
                <c:pt idx="504">
                  <c:v>1.7624949365527831E-2</c:v>
                </c:pt>
                <c:pt idx="505">
                  <c:v>1.7649409384451108E-2</c:v>
                </c:pt>
                <c:pt idx="506">
                  <c:v>1.7672015228885618E-2</c:v>
                </c:pt>
                <c:pt idx="507">
                  <c:v>1.7683699602704106E-2</c:v>
                </c:pt>
                <c:pt idx="508">
                  <c:v>1.7695372228377915E-2</c:v>
                </c:pt>
                <c:pt idx="509">
                  <c:v>1.770703310598809E-2</c:v>
                </c:pt>
                <c:pt idx="510">
                  <c:v>1.7731176986279056E-2</c:v>
                </c:pt>
                <c:pt idx="511">
                  <c:v>1.7753559135792463E-2</c:v>
                </c:pt>
                <c:pt idx="512">
                  <c:v>1.7765161273003427E-2</c:v>
                </c:pt>
                <c:pt idx="513">
                  <c:v>1.7776751662231804E-2</c:v>
                </c:pt>
                <c:pt idx="514">
                  <c:v>1.7788330303315503E-2</c:v>
                </c:pt>
                <c:pt idx="515">
                  <c:v>1.7812317611080045E-2</c:v>
                </c:pt>
                <c:pt idx="516">
                  <c:v>1.7834527387013965E-2</c:v>
                </c:pt>
                <c:pt idx="517">
                  <c:v>1.7846047287698452E-2</c:v>
                </c:pt>
                <c:pt idx="518">
                  <c:v>1.7926357646546043E-2</c:v>
                </c:pt>
                <c:pt idx="519">
                  <c:v>1.8006092348978875E-2</c:v>
                </c:pt>
                <c:pt idx="520">
                  <c:v>1.8085251394672763E-2</c:v>
                </c:pt>
                <c:pt idx="521">
                  <c:v>1.8163834783222477E-2</c:v>
                </c:pt>
                <c:pt idx="522">
                  <c:v>1.824184251430383E-2</c:v>
                </c:pt>
                <c:pt idx="523">
                  <c:v>1.8319274587511591E-2</c:v>
                </c:pt>
                <c:pt idx="524">
                  <c:v>1.8396131002521576E-2</c:v>
                </c:pt>
                <c:pt idx="525">
                  <c:v>1.8472411759009599E-2</c:v>
                </c:pt>
                <c:pt idx="526">
                  <c:v>1.8548116856489383E-2</c:v>
                </c:pt>
                <c:pt idx="527">
                  <c:v>1.8623246294717788E-2</c:v>
                </c:pt>
                <c:pt idx="528">
                  <c:v>1.8697800073289583E-2</c:v>
                </c:pt>
                <c:pt idx="529">
                  <c:v>1.8771778191880584E-2</c:v>
                </c:pt>
                <c:pt idx="530">
                  <c:v>1.8845180650085558E-2</c:v>
                </c:pt>
                <c:pt idx="531">
                  <c:v>1.8918007447499274E-2</c:v>
                </c:pt>
                <c:pt idx="532">
                  <c:v>1.8990258583959641E-2</c:v>
                </c:pt>
                <c:pt idx="533">
                  <c:v>1.9061934059061425E-2</c:v>
                </c:pt>
                <c:pt idx="534">
                  <c:v>1.913303387231835E-2</c:v>
                </c:pt>
                <c:pt idx="535">
                  <c:v>1.9203558023568323E-2</c:v>
                </c:pt>
                <c:pt idx="536">
                  <c:v>1.927350651248716E-2</c:v>
                </c:pt>
                <c:pt idx="537">
                  <c:v>1.9342879338588581E-2</c:v>
                </c:pt>
                <c:pt idx="538">
                  <c:v>1.9411676501629449E-2</c:v>
                </c:pt>
                <c:pt idx="539">
                  <c:v>1.9479898001285578E-2</c:v>
                </c:pt>
                <c:pt idx="540">
                  <c:v>1.954754383731383E-2</c:v>
                </c:pt>
                <c:pt idx="541">
                  <c:v>1.9624148469328251E-2</c:v>
                </c:pt>
                <c:pt idx="542">
                  <c:v>1.9690560739142882E-2</c:v>
                </c:pt>
                <c:pt idx="543">
                  <c:v>1.9756397344276033E-2</c:v>
                </c:pt>
                <c:pt idx="544">
                  <c:v>1.9821658284403521E-2</c:v>
                </c:pt>
                <c:pt idx="545">
                  <c:v>1.9886343559120112E-2</c:v>
                </c:pt>
                <c:pt idx="546">
                  <c:v>1.9950453168263715E-2</c:v>
                </c:pt>
                <c:pt idx="547">
                  <c:v>2.0013987111510145E-2</c:v>
                </c:pt>
                <c:pt idx="548">
                  <c:v>2.007694538845417E-2</c:v>
                </c:pt>
                <c:pt idx="549">
                  <c:v>2.0139327998933698E-2</c:v>
                </c:pt>
                <c:pt idx="550">
                  <c:v>2.0201134942543497E-2</c:v>
                </c:pt>
                <c:pt idx="551">
                  <c:v>2.0262366219040429E-2</c:v>
                </c:pt>
                <c:pt idx="552">
                  <c:v>2.0323021828100307E-2</c:v>
                </c:pt>
                <c:pt idx="553">
                  <c:v>2.0383101769561041E-2</c:v>
                </c:pt>
                <c:pt idx="554">
                  <c:v>2.0442606042936351E-2</c:v>
                </c:pt>
                <c:pt idx="555">
                  <c:v>2.0501534648064146E-2</c:v>
                </c:pt>
                <c:pt idx="556">
                  <c:v>2.0559887584701286E-2</c:v>
                </c:pt>
                <c:pt idx="557">
                  <c:v>2.0617664852523587E-2</c:v>
                </c:pt>
                <c:pt idx="558">
                  <c:v>2.0674866451206864E-2</c:v>
                </c:pt>
                <c:pt idx="559">
                  <c:v>2.0731492380507976E-2</c:v>
                </c:pt>
                <c:pt idx="560">
                  <c:v>2.0787542640183787E-2</c:v>
                </c:pt>
                <c:pt idx="561">
                  <c:v>2.0843017230072203E-2</c:v>
                </c:pt>
                <c:pt idx="562">
                  <c:v>2.0897916149686946E-2</c:v>
                </c:pt>
                <c:pt idx="563">
                  <c:v>2.095223939894697E-2</c:v>
                </c:pt>
                <c:pt idx="564">
                  <c:v>2.1005986977609137E-2</c:v>
                </c:pt>
                <c:pt idx="565">
                  <c:v>2.1059158885187168E-2</c:v>
                </c:pt>
                <c:pt idx="566">
                  <c:v>2.1111755121681064E-2</c:v>
                </c:pt>
                <c:pt idx="567">
                  <c:v>2.1163794110693468E-2</c:v>
                </c:pt>
                <c:pt idx="568">
                  <c:v>2.121548336409429E-2</c:v>
                </c:pt>
                <c:pt idx="569">
                  <c:v>2.1266882032376921E-2</c:v>
                </c:pt>
                <c:pt idx="570">
                  <c:v>2.1317990115460317E-2</c:v>
                </c:pt>
                <c:pt idx="571">
                  <c:v>2.1368807613182383E-2</c:v>
                </c:pt>
                <c:pt idx="572">
                  <c:v>2.1419334525462075E-2</c:v>
                </c:pt>
                <c:pt idx="573">
                  <c:v>2.1469570852137299E-2</c:v>
                </c:pt>
                <c:pt idx="574">
                  <c:v>2.1519516593127008E-2</c:v>
                </c:pt>
                <c:pt idx="575">
                  <c:v>2.1569171748188065E-2</c:v>
                </c:pt>
                <c:pt idx="576">
                  <c:v>2.1618536317401515E-2</c:v>
                </c:pt>
                <c:pt idx="577">
                  <c:v>2.166761030052422E-2</c:v>
                </c:pt>
                <c:pt idx="578">
                  <c:v>2.1716393697475134E-2</c:v>
                </c:pt>
                <c:pt idx="579">
                  <c:v>2.1764886508092163E-2</c:v>
                </c:pt>
                <c:pt idx="580">
                  <c:v>2.1813088732294261E-2</c:v>
                </c:pt>
                <c:pt idx="581">
                  <c:v>2.1861000370081429E-2</c:v>
                </c:pt>
                <c:pt idx="582">
                  <c:v>2.1908621421129482E-2</c:v>
                </c:pt>
                <c:pt idx="583">
                  <c:v>2.1955951885438418E-2</c:v>
                </c:pt>
                <c:pt idx="584">
                  <c:v>2.2002991762846147E-2</c:v>
                </c:pt>
                <c:pt idx="585">
                  <c:v>2.2049741053271621E-2</c:v>
                </c:pt>
                <c:pt idx="586">
                  <c:v>2.209619975671484E-2</c:v>
                </c:pt>
                <c:pt idx="587">
                  <c:v>2.214236787285162E-2</c:v>
                </c:pt>
                <c:pt idx="588">
                  <c:v>2.2188245401681961E-2</c:v>
                </c:pt>
                <c:pt idx="589">
                  <c:v>2.2233832343043769E-2</c:v>
                </c:pt>
                <c:pt idx="590">
                  <c:v>2.2279128696937045E-2</c:v>
                </c:pt>
                <c:pt idx="591">
                  <c:v>2.2324134463199696E-2</c:v>
                </c:pt>
                <c:pt idx="592">
                  <c:v>2.236884964166963E-2</c:v>
                </c:pt>
                <c:pt idx="593">
                  <c:v>2.2419596880938197E-2</c:v>
                </c:pt>
                <c:pt idx="594">
                  <c:v>2.2463689371026163E-2</c:v>
                </c:pt>
                <c:pt idx="595">
                  <c:v>2.2507491272997227E-2</c:v>
                </c:pt>
                <c:pt idx="596">
                  <c:v>2.2551002586851387E-2</c:v>
                </c:pt>
                <c:pt idx="597">
                  <c:v>2.2594223312426553E-2</c:v>
                </c:pt>
                <c:pt idx="598">
                  <c:v>2.2637153449560632E-2</c:v>
                </c:pt>
                <c:pt idx="599">
                  <c:v>2.2679792998172577E-2</c:v>
                </c:pt>
                <c:pt idx="600">
                  <c:v>2.2722141958181341E-2</c:v>
                </c:pt>
                <c:pt idx="601">
                  <c:v>2.2764200329586926E-2</c:v>
                </c:pt>
                <c:pt idx="602">
                  <c:v>2.2805968112146191E-2</c:v>
                </c:pt>
                <c:pt idx="603">
                  <c:v>2.2847445305697045E-2</c:v>
                </c:pt>
                <c:pt idx="604">
                  <c:v>2.288863191040158E-2</c:v>
                </c:pt>
                <c:pt idx="605">
                  <c:v>2.2929527925935611E-2</c:v>
                </c:pt>
                <c:pt idx="606">
                  <c:v>2.2970133352299138E-2</c:v>
                </c:pt>
                <c:pt idx="607">
                  <c:v>2.3010448189330068E-2</c:v>
                </c:pt>
                <c:pt idx="608">
                  <c:v>2.3050472437028402E-2</c:v>
                </c:pt>
                <c:pt idx="609">
                  <c:v>2.3104423719941369E-2</c:v>
                </c:pt>
                <c:pt idx="610">
                  <c:v>2.3129649163778909E-2</c:v>
                </c:pt>
                <c:pt idx="611">
                  <c:v>2.3168801642750037E-2</c:v>
                </c:pt>
                <c:pt idx="612">
                  <c:v>2.3207663531902289E-2</c:v>
                </c:pt>
                <c:pt idx="613">
                  <c:v>2.3246234831235668E-2</c:v>
                </c:pt>
                <c:pt idx="614">
                  <c:v>2.328451554058808E-2</c:v>
                </c:pt>
                <c:pt idx="615">
                  <c:v>2.3322505659878479E-2</c:v>
                </c:pt>
                <c:pt idx="616">
                  <c:v>2.3360205189025818E-2</c:v>
                </c:pt>
                <c:pt idx="617">
                  <c:v>2.3397614128030098E-2</c:v>
                </c:pt>
                <c:pt idx="618">
                  <c:v>2.3434732476648179E-2</c:v>
                </c:pt>
                <c:pt idx="619">
                  <c:v>2.3471559929740815E-2</c:v>
                </c:pt>
                <c:pt idx="620">
                  <c:v>2.3508093050702561E-2</c:v>
                </c:pt>
                <c:pt idx="621">
                  <c:v>2.3544330859845974E-2</c:v>
                </c:pt>
                <c:pt idx="622">
                  <c:v>2.3580273357008963E-2</c:v>
                </c:pt>
                <c:pt idx="623">
                  <c:v>2.3615920542191526E-2</c:v>
                </c:pt>
                <c:pt idx="624">
                  <c:v>2.3651272415312619E-2</c:v>
                </c:pt>
                <c:pt idx="625">
                  <c:v>2.3686328976210147E-2</c:v>
                </c:pt>
                <c:pt idx="626">
                  <c:v>2.3721090224803065E-2</c:v>
                </c:pt>
                <c:pt idx="627">
                  <c:v>2.3755556161091373E-2</c:v>
                </c:pt>
                <c:pt idx="628">
                  <c:v>2.3789726784912979E-2</c:v>
                </c:pt>
                <c:pt idx="629">
                  <c:v>2.3823602096267882E-2</c:v>
                </c:pt>
                <c:pt idx="630">
                  <c:v>2.3857182095075036E-2</c:v>
                </c:pt>
                <c:pt idx="631">
                  <c:v>2.3890466781091302E-2</c:v>
                </c:pt>
                <c:pt idx="632">
                  <c:v>2.392345615431668E-2</c:v>
                </c:pt>
                <c:pt idx="633">
                  <c:v>2.3956150214832217E-2</c:v>
                </c:pt>
                <c:pt idx="634">
                  <c:v>2.3988548962313727E-2</c:v>
                </c:pt>
                <c:pt idx="635">
                  <c:v>2.4020652396842257E-2</c:v>
                </c:pt>
                <c:pt idx="636">
                  <c:v>2.4052460518255714E-2</c:v>
                </c:pt>
                <c:pt idx="637">
                  <c:v>2.4083973326473052E-2</c:v>
                </c:pt>
                <c:pt idx="638">
                  <c:v>2.4115190821575316E-2</c:v>
                </c:pt>
                <c:pt idx="639">
                  <c:v>2.4146113003238323E-2</c:v>
                </c:pt>
                <c:pt idx="640">
                  <c:v>2.4176739871624164E-2</c:v>
                </c:pt>
                <c:pt idx="641">
                  <c:v>2.4207071426489701E-2</c:v>
                </c:pt>
                <c:pt idx="642">
                  <c:v>2.4237107667834934E-2</c:v>
                </c:pt>
                <c:pt idx="643">
                  <c:v>2.4266848595659862E-2</c:v>
                </c:pt>
                <c:pt idx="644">
                  <c:v>2.4296294209640301E-2</c:v>
                </c:pt>
                <c:pt idx="645">
                  <c:v>2.433533922640304E-2</c:v>
                </c:pt>
                <c:pt idx="646">
                  <c:v>2.4364113676059732E-2</c:v>
                </c:pt>
                <c:pt idx="647">
                  <c:v>2.4392592776859939E-2</c:v>
                </c:pt>
                <c:pt idx="648">
                  <c:v>2.4420776528614557E-2</c:v>
                </c:pt>
                <c:pt idx="649">
                  <c:v>2.4448664931134477E-2</c:v>
                </c:pt>
                <c:pt idx="650">
                  <c:v>2.4476257984176557E-2</c:v>
                </c:pt>
                <c:pt idx="651">
                  <c:v>2.4503555687551696E-2</c:v>
                </c:pt>
                <c:pt idx="652">
                  <c:v>2.4530558041070776E-2</c:v>
                </c:pt>
                <c:pt idx="653">
                  <c:v>2.45572650445447E-2</c:v>
                </c:pt>
                <c:pt idx="654">
                  <c:v>2.4583676697757333E-2</c:v>
                </c:pt>
                <c:pt idx="655">
                  <c:v>2.4609793000546592E-2</c:v>
                </c:pt>
                <c:pt idx="656">
                  <c:v>2.463561395269635E-2</c:v>
                </c:pt>
                <c:pt idx="657">
                  <c:v>2.4661139553990484E-2</c:v>
                </c:pt>
                <c:pt idx="658">
                  <c:v>2.4686369804320932E-2</c:v>
                </c:pt>
                <c:pt idx="659">
                  <c:v>2.4711304703444553E-2</c:v>
                </c:pt>
                <c:pt idx="660">
                  <c:v>2.4744738075076489E-2</c:v>
                </c:pt>
                <c:pt idx="661">
                  <c:v>2.4768952407170364E-2</c:v>
                </c:pt>
                <c:pt idx="662">
                  <c:v>2.4792871424204055E-2</c:v>
                </c:pt>
                <c:pt idx="663">
                  <c:v>2.4816495126420701E-2</c:v>
                </c:pt>
                <c:pt idx="664">
                  <c:v>2.483982351365821E-2</c:v>
                </c:pt>
                <c:pt idx="665">
                  <c:v>2.4862856585673443E-2</c:v>
                </c:pt>
                <c:pt idx="666">
                  <c:v>2.4885594342709538E-2</c:v>
                </c:pt>
                <c:pt idx="667">
                  <c:v>2.4908036784523357E-2</c:v>
                </c:pt>
                <c:pt idx="668">
                  <c:v>2.4930183911033854E-2</c:v>
                </c:pt>
                <c:pt idx="669">
                  <c:v>2.4952035722322075E-2</c:v>
                </c:pt>
                <c:pt idx="670">
                  <c:v>2.4973592218225926E-2</c:v>
                </c:pt>
                <c:pt idx="671">
                  <c:v>2.4994957394091077E-2</c:v>
                </c:pt>
                <c:pt idx="672">
                  <c:v>2.5016355239468879E-2</c:v>
                </c:pt>
                <c:pt idx="673">
                  <c:v>2.5037793754113524E-2</c:v>
                </c:pt>
                <c:pt idx="674">
                  <c:v>2.505927293786292E-2</c:v>
                </c:pt>
                <c:pt idx="675">
                  <c:v>2.5080792790960205E-2</c:v>
                </c:pt>
                <c:pt idx="676">
                  <c:v>2.5102353313243286E-2</c:v>
                </c:pt>
                <c:pt idx="677">
                  <c:v>2.5123954504874257E-2</c:v>
                </c:pt>
                <c:pt idx="678">
                  <c:v>2.5145596365691025E-2</c:v>
                </c:pt>
                <c:pt idx="679">
                  <c:v>2.5167278895855683E-2</c:v>
                </c:pt>
                <c:pt idx="680">
                  <c:v>2.5189002095287183E-2</c:v>
                </c:pt>
                <c:pt idx="681">
                  <c:v>2.521076596390448E-2</c:v>
                </c:pt>
                <c:pt idx="682">
                  <c:v>2.5232570501869667E-2</c:v>
                </c:pt>
                <c:pt idx="683">
                  <c:v>2.5254415709101696E-2</c:v>
                </c:pt>
                <c:pt idx="684">
                  <c:v>2.5276301585681615E-2</c:v>
                </c:pt>
                <c:pt idx="685">
                  <c:v>2.5298228131609424E-2</c:v>
                </c:pt>
                <c:pt idx="686">
                  <c:v>2.5320195346804075E-2</c:v>
                </c:pt>
                <c:pt idx="687">
                  <c:v>2.5342203231346616E-2</c:v>
                </c:pt>
                <c:pt idx="688">
                  <c:v>2.5364251785237046E-2</c:v>
                </c:pt>
                <c:pt idx="689">
                  <c:v>2.538634100839432E-2</c:v>
                </c:pt>
                <c:pt idx="690">
                  <c:v>2.5408470900980529E-2</c:v>
                </c:pt>
                <c:pt idx="691">
                  <c:v>2.5430641462914627E-2</c:v>
                </c:pt>
                <c:pt idx="692">
                  <c:v>2.5452852694196615E-2</c:v>
                </c:pt>
                <c:pt idx="693">
                  <c:v>2.5475104594907538E-2</c:v>
                </c:pt>
                <c:pt idx="694">
                  <c:v>2.5497397164966351E-2</c:v>
                </c:pt>
                <c:pt idx="695">
                  <c:v>2.5519730404373053E-2</c:v>
                </c:pt>
                <c:pt idx="696">
                  <c:v>2.5542104313127645E-2</c:v>
                </c:pt>
                <c:pt idx="697">
                  <c:v>2.5564518891473265E-2</c:v>
                </c:pt>
                <c:pt idx="698">
                  <c:v>2.5586974139085727E-2</c:v>
                </c:pt>
                <c:pt idx="699">
                  <c:v>2.5609470056127126E-2</c:v>
                </c:pt>
                <c:pt idx="700">
                  <c:v>2.563200664259746E-2</c:v>
                </c:pt>
                <c:pt idx="701">
                  <c:v>2.565458389849673E-2</c:v>
                </c:pt>
                <c:pt idx="702">
                  <c:v>2.5677201823824936E-2</c:v>
                </c:pt>
                <c:pt idx="703">
                  <c:v>2.5699860418663123E-2</c:v>
                </c:pt>
                <c:pt idx="704">
                  <c:v>2.5722559682930246E-2</c:v>
                </c:pt>
                <c:pt idx="705">
                  <c:v>2.5745299616626305E-2</c:v>
                </c:pt>
                <c:pt idx="706">
                  <c:v>2.5768080219832346E-2</c:v>
                </c:pt>
                <c:pt idx="707">
                  <c:v>2.5790901492467322E-2</c:v>
                </c:pt>
                <c:pt idx="708">
                  <c:v>2.581376343461228E-2</c:v>
                </c:pt>
                <c:pt idx="709">
                  <c:v>2.583666604626722E-2</c:v>
                </c:pt>
                <c:pt idx="710">
                  <c:v>2.5859609327432143E-2</c:v>
                </c:pt>
                <c:pt idx="711">
                  <c:v>2.5882593278107047E-2</c:v>
                </c:pt>
                <c:pt idx="712">
                  <c:v>2.5905617898291933E-2</c:v>
                </c:pt>
                <c:pt idx="713">
                  <c:v>2.5928683187905754E-2</c:v>
                </c:pt>
                <c:pt idx="714">
                  <c:v>2.5951789147191651E-2</c:v>
                </c:pt>
                <c:pt idx="715">
                  <c:v>2.5974935775906483E-2</c:v>
                </c:pt>
                <c:pt idx="716">
                  <c:v>2.5998123074212343E-2</c:v>
                </c:pt>
                <c:pt idx="717">
                  <c:v>2.6021351042109231E-2</c:v>
                </c:pt>
                <c:pt idx="718">
                  <c:v>2.6044619679597147E-2</c:v>
                </c:pt>
                <c:pt idx="719">
                  <c:v>2.6067928986595046E-2</c:v>
                </c:pt>
                <c:pt idx="720">
                  <c:v>2.6091278963102926E-2</c:v>
                </c:pt>
                <c:pt idx="721">
                  <c:v>2.6114669609282881E-2</c:v>
                </c:pt>
                <c:pt idx="722">
                  <c:v>2.6138100925134911E-2</c:v>
                </c:pt>
                <c:pt idx="723">
                  <c:v>2.6161534323471125E-2</c:v>
                </c:pt>
                <c:pt idx="724">
                  <c:v>2.6184834433418125E-2</c:v>
                </c:pt>
                <c:pt idx="725">
                  <c:v>2.6207989236217699E-2</c:v>
                </c:pt>
                <c:pt idx="726">
                  <c:v>2.6230998731707755E-2</c:v>
                </c:pt>
                <c:pt idx="727">
                  <c:v>2.6253862919807247E-2</c:v>
                </c:pt>
                <c:pt idx="728">
                  <c:v>2.6276581800678267E-2</c:v>
                </c:pt>
                <c:pt idx="729">
                  <c:v>2.6299155374158723E-2</c:v>
                </c:pt>
                <c:pt idx="730">
                  <c:v>2.6321583640248614E-2</c:v>
                </c:pt>
                <c:pt idx="731">
                  <c:v>2.6343866598866894E-2</c:v>
                </c:pt>
                <c:pt idx="732">
                  <c:v>2.636600425009461E-2</c:v>
                </c:pt>
                <c:pt idx="733">
                  <c:v>2.6387996593850715E-2</c:v>
                </c:pt>
                <c:pt idx="734">
                  <c:v>2.6409843630054164E-2</c:v>
                </c:pt>
                <c:pt idx="735">
                  <c:v>2.6431545358867048E-2</c:v>
                </c:pt>
                <c:pt idx="736">
                  <c:v>2.6453101780046229E-2</c:v>
                </c:pt>
                <c:pt idx="737">
                  <c:v>2.6474512893591706E-2</c:v>
                </c:pt>
                <c:pt idx="738">
                  <c:v>2.6495778699584527E-2</c:v>
                </c:pt>
                <c:pt idx="739">
                  <c:v>2.651689919802469E-2</c:v>
                </c:pt>
                <c:pt idx="740">
                  <c:v>2.6537874388750105E-2</c:v>
                </c:pt>
                <c:pt idx="741">
                  <c:v>2.6558704271760769E-2</c:v>
                </c:pt>
                <c:pt idx="742">
                  <c:v>2.6579388847056684E-2</c:v>
                </c:pt>
                <c:pt idx="743">
                  <c:v>2.6599928114718896E-2</c:v>
                </c:pt>
                <c:pt idx="744">
                  <c:v>2.6620322074504266E-2</c:v>
                </c:pt>
                <c:pt idx="745">
                  <c:v>2.6640570726655932E-2</c:v>
                </c:pt>
                <c:pt idx="746">
                  <c:v>2.6660674070930757E-2</c:v>
                </c:pt>
                <c:pt idx="747">
                  <c:v>2.6680632107409785E-2</c:v>
                </c:pt>
                <c:pt idx="748">
                  <c:v>2.6700444836093018E-2</c:v>
                </c:pt>
                <c:pt idx="749">
                  <c:v>2.6722910026463209E-2</c:v>
                </c:pt>
                <c:pt idx="750">
                  <c:v>2.6742411381089903E-2</c:v>
                </c:pt>
                <c:pt idx="751">
                  <c:v>2.6761767427758709E-2</c:v>
                </c:pt>
                <c:pt idx="752">
                  <c:v>2.6780978166469627E-2</c:v>
                </c:pt>
                <c:pt idx="753">
                  <c:v>2.6800043597303702E-2</c:v>
                </c:pt>
                <c:pt idx="754">
                  <c:v>2.6818963720017797E-2</c:v>
                </c:pt>
                <c:pt idx="755">
                  <c:v>2.6837738534774003E-2</c:v>
                </c:pt>
                <c:pt idx="756">
                  <c:v>2.6856368041491274E-2</c:v>
                </c:pt>
                <c:pt idx="757">
                  <c:v>2.6874852240169611E-2</c:v>
                </c:pt>
                <c:pt idx="758">
                  <c:v>2.6893191130727967E-2</c:v>
                </c:pt>
                <c:pt idx="759">
                  <c:v>2.6911384713247388E-2</c:v>
                </c:pt>
                <c:pt idx="760">
                  <c:v>2.6929432987565782E-2</c:v>
                </c:pt>
                <c:pt idx="761">
                  <c:v>2.6947335953845242E-2</c:v>
                </c:pt>
                <c:pt idx="762">
                  <c:v>2.6965093611923674E-2</c:v>
                </c:pt>
                <c:pt idx="763">
                  <c:v>2.6982705961720033E-2</c:v>
                </c:pt>
                <c:pt idx="764">
                  <c:v>2.700017300339641E-2</c:v>
                </c:pt>
                <c:pt idx="765">
                  <c:v>2.7017494736871761E-2</c:v>
                </c:pt>
                <c:pt idx="766">
                  <c:v>2.7034671161983992E-2</c:v>
                </c:pt>
                <c:pt idx="767">
                  <c:v>2.7051702278976242E-2</c:v>
                </c:pt>
                <c:pt idx="768">
                  <c:v>2.7068588087605372E-2</c:v>
                </c:pt>
                <c:pt idx="769">
                  <c:v>2.7085328587871382E-2</c:v>
                </c:pt>
                <c:pt idx="770">
                  <c:v>2.7101923779855319E-2</c:v>
                </c:pt>
                <c:pt idx="771">
                  <c:v>2.7118373663557183E-2</c:v>
                </c:pt>
                <c:pt idx="772">
                  <c:v>2.713467823881488E-2</c:v>
                </c:pt>
                <c:pt idx="773">
                  <c:v>2.7150837505628411E-2</c:v>
                </c:pt>
                <c:pt idx="774">
                  <c:v>2.7166851464159869E-2</c:v>
                </c:pt>
                <c:pt idx="775">
                  <c:v>2.7182714156940291E-2</c:v>
                </c:pt>
                <c:pt idx="776">
                  <c:v>2.7198358486402174E-2</c:v>
                </c:pt>
                <c:pt idx="777">
                  <c:v>2.7213765326514761E-2</c:v>
                </c:pt>
                <c:pt idx="778">
                  <c:v>2.7228934677359096E-2</c:v>
                </c:pt>
                <c:pt idx="779">
                  <c:v>2.7243866538773087E-2</c:v>
                </c:pt>
                <c:pt idx="780">
                  <c:v>2.7258560910918828E-2</c:v>
                </c:pt>
                <c:pt idx="781">
                  <c:v>2.7273017793472132E-2</c:v>
                </c:pt>
                <c:pt idx="782">
                  <c:v>2.7287237186676139E-2</c:v>
                </c:pt>
                <c:pt idx="783">
                  <c:v>2.7301219090449802E-2</c:v>
                </c:pt>
                <c:pt idx="784">
                  <c:v>2.7314963504631029E-2</c:v>
                </c:pt>
                <c:pt idx="785">
                  <c:v>2.7328470429300866E-2</c:v>
                </c:pt>
                <c:pt idx="786">
                  <c:v>2.7341739864378267E-2</c:v>
                </c:pt>
                <c:pt idx="787">
                  <c:v>2.7354771809863232E-2</c:v>
                </c:pt>
                <c:pt idx="788">
                  <c:v>2.7367566265836807E-2</c:v>
                </c:pt>
                <c:pt idx="789">
                  <c:v>2.7380123232136899E-2</c:v>
                </c:pt>
                <c:pt idx="790">
                  <c:v>2.7392442708682463E-2</c:v>
                </c:pt>
                <c:pt idx="791">
                  <c:v>2.740452469563559E-2</c:v>
                </c:pt>
                <c:pt idx="792">
                  <c:v>2.7416369192915235E-2</c:v>
                </c:pt>
                <c:pt idx="793">
                  <c:v>2.7427976200440352E-2</c:v>
                </c:pt>
                <c:pt idx="794">
                  <c:v>2.7439345718129893E-2</c:v>
                </c:pt>
                <c:pt idx="795">
                  <c:v>2.7450477746064905E-2</c:v>
                </c:pt>
                <c:pt idx="796">
                  <c:v>2.7461372284245389E-2</c:v>
                </c:pt>
                <c:pt idx="797">
                  <c:v>2.7472029332671344E-2</c:v>
                </c:pt>
                <c:pt idx="798">
                  <c:v>2.7482448891180677E-2</c:v>
                </c:pt>
                <c:pt idx="799">
                  <c:v>2.749263095977339E-2</c:v>
                </c:pt>
                <c:pt idx="800">
                  <c:v>2.7502575538611573E-2</c:v>
                </c:pt>
                <c:pt idx="801">
                  <c:v>2.7512282627452089E-2</c:v>
                </c:pt>
                <c:pt idx="802">
                  <c:v>2.752175222645703E-2</c:v>
                </c:pt>
                <c:pt idx="803">
                  <c:v>2.7530984335464304E-2</c:v>
                </c:pt>
                <c:pt idx="804">
                  <c:v>2.7539978954554956E-2</c:v>
                </c:pt>
                <c:pt idx="805">
                  <c:v>2.754873608364794E-2</c:v>
                </c:pt>
                <c:pt idx="806">
                  <c:v>2.7557255722824303E-2</c:v>
                </c:pt>
                <c:pt idx="807">
                  <c:v>2.7565537871921952E-2</c:v>
                </c:pt>
                <c:pt idx="808">
                  <c:v>2.7573582530940888E-2</c:v>
                </c:pt>
                <c:pt idx="809">
                  <c:v>2.7581389700043202E-2</c:v>
                </c:pt>
                <c:pt idx="810">
                  <c:v>2.7588959379066802E-2</c:v>
                </c:pt>
                <c:pt idx="811">
                  <c:v>2.7596291567930642E-2</c:v>
                </c:pt>
                <c:pt idx="812">
                  <c:v>2.7603386266796814E-2</c:v>
                </c:pt>
                <c:pt idx="813">
                  <c:v>2.7610243475584273E-2</c:v>
                </c:pt>
                <c:pt idx="814">
                  <c:v>2.7616863194211971E-2</c:v>
                </c:pt>
                <c:pt idx="815">
                  <c:v>2.7623245422760956E-2</c:v>
                </c:pt>
                <c:pt idx="816">
                  <c:v>2.762939016115018E-2</c:v>
                </c:pt>
                <c:pt idx="817">
                  <c:v>2.7635297409379644E-2</c:v>
                </c:pt>
                <c:pt idx="818">
                  <c:v>2.7640967167449348E-2</c:v>
                </c:pt>
                <c:pt idx="819">
                  <c:v>2.7646399435359292E-2</c:v>
                </c:pt>
                <c:pt idx="820">
                  <c:v>2.7651594213109476E-2</c:v>
                </c:pt>
                <c:pt idx="821">
                  <c:v>2.7656551500618853E-2</c:v>
                </c:pt>
                <c:pt idx="822">
                  <c:v>2.7661271297968471E-2</c:v>
                </c:pt>
                <c:pt idx="823">
                  <c:v>2.7665753605077281E-2</c:v>
                </c:pt>
                <c:pt idx="824">
                  <c:v>2.7669998422026332E-2</c:v>
                </c:pt>
                <c:pt idx="825">
                  <c:v>2.7674005748734576E-2</c:v>
                </c:pt>
                <c:pt idx="826">
                  <c:v>2.7677775585120967E-2</c:v>
                </c:pt>
                <c:pt idx="827">
                  <c:v>2.7681328231252689E-2</c:v>
                </c:pt>
                <c:pt idx="828">
                  <c:v>2.768489232719773E-2</c:v>
                </c:pt>
                <c:pt idx="829">
                  <c:v>2.7688533046241748E-2</c:v>
                </c:pt>
                <c:pt idx="830">
                  <c:v>2.769225038822265E-2</c:v>
                </c:pt>
                <c:pt idx="831">
                  <c:v>2.7696044353302529E-2</c:v>
                </c:pt>
                <c:pt idx="832">
                  <c:v>2.7699914941400339E-2</c:v>
                </c:pt>
                <c:pt idx="833">
                  <c:v>2.7703862152597125E-2</c:v>
                </c:pt>
                <c:pt idx="834">
                  <c:v>2.7707885986811842E-2</c:v>
                </c:pt>
                <c:pt idx="835">
                  <c:v>2.7711986444206582E-2</c:v>
                </c:pt>
                <c:pt idx="836">
                  <c:v>2.7716163524538207E-2</c:v>
                </c:pt>
                <c:pt idx="837">
                  <c:v>2.7720417227887761E-2</c:v>
                </c:pt>
                <c:pt idx="838">
                  <c:v>2.7724747554336293E-2</c:v>
                </c:pt>
                <c:pt idx="839">
                  <c:v>2.7729154503883802E-2</c:v>
                </c:pt>
                <c:pt idx="840">
                  <c:v>2.7733638076611333E-2</c:v>
                </c:pt>
                <c:pt idx="841">
                  <c:v>2.7738198272275749E-2</c:v>
                </c:pt>
                <c:pt idx="842">
                  <c:v>2.7742835091039142E-2</c:v>
                </c:pt>
                <c:pt idx="843">
                  <c:v>2.7747548532901511E-2</c:v>
                </c:pt>
                <c:pt idx="844">
                  <c:v>2.7752338597781812E-2</c:v>
                </c:pt>
                <c:pt idx="845">
                  <c:v>2.7757205285923181E-2</c:v>
                </c:pt>
                <c:pt idx="846">
                  <c:v>2.7762148597001435E-2</c:v>
                </c:pt>
                <c:pt idx="847">
                  <c:v>2.7767168531259712E-2</c:v>
                </c:pt>
                <c:pt idx="848">
                  <c:v>2.7772265088535919E-2</c:v>
                </c:pt>
                <c:pt idx="849">
                  <c:v>2.7777438268911103E-2</c:v>
                </c:pt>
                <c:pt idx="850">
                  <c:v>2.7782688072385264E-2</c:v>
                </c:pt>
                <c:pt idx="851">
                  <c:v>2.7788014499039448E-2</c:v>
                </c:pt>
                <c:pt idx="852">
                  <c:v>2.7793417548711563E-2</c:v>
                </c:pt>
                <c:pt idx="853">
                  <c:v>2.7798897221644747E-2</c:v>
                </c:pt>
                <c:pt idx="854">
                  <c:v>2.7804453517514816E-2</c:v>
                </c:pt>
                <c:pt idx="855">
                  <c:v>2.7810086436645953E-2</c:v>
                </c:pt>
                <c:pt idx="856">
                  <c:v>2.7815795978795022E-2</c:v>
                </c:pt>
                <c:pt idx="857">
                  <c:v>2.7821582144124113E-2</c:v>
                </c:pt>
                <c:pt idx="858">
                  <c:v>2.7827444932552181E-2</c:v>
                </c:pt>
                <c:pt idx="859">
                  <c:v>2.7833384344160272E-2</c:v>
                </c:pt>
                <c:pt idx="860">
                  <c:v>2.7839400378786294E-2</c:v>
                </c:pt>
                <c:pt idx="861">
                  <c:v>2.7845493036673385E-2</c:v>
                </c:pt>
                <c:pt idx="862">
                  <c:v>2.78516623177405E-2</c:v>
                </c:pt>
                <c:pt idx="863">
                  <c:v>2.7857908221906591E-2</c:v>
                </c:pt>
                <c:pt idx="864">
                  <c:v>2.7864230749171659E-2</c:v>
                </c:pt>
                <c:pt idx="865">
                  <c:v>2.787062989961675E-2</c:v>
                </c:pt>
                <c:pt idx="866">
                  <c:v>2.7877105673322911E-2</c:v>
                </c:pt>
                <c:pt idx="867">
                  <c:v>2.7883658070047002E-2</c:v>
                </c:pt>
                <c:pt idx="868">
                  <c:v>2.7890287089951116E-2</c:v>
                </c:pt>
                <c:pt idx="869">
                  <c:v>2.7896992733116299E-2</c:v>
                </c:pt>
                <c:pt idx="870">
                  <c:v>2.790377499938046E-2</c:v>
                </c:pt>
                <c:pt idx="871">
                  <c:v>2.7910633888905689E-2</c:v>
                </c:pt>
                <c:pt idx="872">
                  <c:v>2.7917569401610942E-2</c:v>
                </c:pt>
                <c:pt idx="873">
                  <c:v>2.7924581537496218E-2</c:v>
                </c:pt>
                <c:pt idx="874">
                  <c:v>2.7931670296561517E-2</c:v>
                </c:pt>
                <c:pt idx="875">
                  <c:v>2.7938835678806839E-2</c:v>
                </c:pt>
                <c:pt idx="876">
                  <c:v>2.7946077684313231E-2</c:v>
                </c:pt>
                <c:pt idx="877">
                  <c:v>2.7953396312918599E-2</c:v>
                </c:pt>
                <c:pt idx="878">
                  <c:v>2.7960791564785037E-2</c:v>
                </c:pt>
                <c:pt idx="879">
                  <c:v>2.7968256567106886E-2</c:v>
                </c:pt>
                <c:pt idx="880">
                  <c:v>2.7975598883676067E-2</c:v>
                </c:pt>
                <c:pt idx="881">
                  <c:v>2.7982729168748444E-2</c:v>
                </c:pt>
                <c:pt idx="882">
                  <c:v>2.7989647422567154E-2</c:v>
                </c:pt>
                <c:pt idx="883">
                  <c:v>2.7996353644808014E-2</c:v>
                </c:pt>
                <c:pt idx="884">
                  <c:v>2.8002847835795208E-2</c:v>
                </c:pt>
                <c:pt idx="885">
                  <c:v>2.8009129995285598E-2</c:v>
                </c:pt>
                <c:pt idx="886">
                  <c:v>2.8015200123441275E-2</c:v>
                </c:pt>
                <c:pt idx="887">
                  <c:v>2.8021058220019102E-2</c:v>
                </c:pt>
                <c:pt idx="888">
                  <c:v>2.8026704285262216E-2</c:v>
                </c:pt>
                <c:pt idx="889">
                  <c:v>2.8032138319008526E-2</c:v>
                </c:pt>
                <c:pt idx="890">
                  <c:v>2.8037360321339078E-2</c:v>
                </c:pt>
                <c:pt idx="891">
                  <c:v>2.8042370292091778E-2</c:v>
                </c:pt>
                <c:pt idx="892">
                  <c:v>2.8047168231509767E-2</c:v>
                </c:pt>
                <c:pt idx="893">
                  <c:v>2.8051754139349905E-2</c:v>
                </c:pt>
                <c:pt idx="894">
                  <c:v>2.8056128015693238E-2</c:v>
                </c:pt>
                <c:pt idx="895">
                  <c:v>2.8060289860539767E-2</c:v>
                </c:pt>
                <c:pt idx="896">
                  <c:v>2.8064239673808444E-2</c:v>
                </c:pt>
                <c:pt idx="897">
                  <c:v>2.8067977455580317E-2</c:v>
                </c:pt>
                <c:pt idx="898">
                  <c:v>2.8071503205855386E-2</c:v>
                </c:pt>
                <c:pt idx="899">
                  <c:v>2.8074816924552604E-2</c:v>
                </c:pt>
                <c:pt idx="900">
                  <c:v>2.8077918611753017E-2</c:v>
                </c:pt>
                <c:pt idx="901">
                  <c:v>2.8080808267456625E-2</c:v>
                </c:pt>
                <c:pt idx="902">
                  <c:v>2.8083485891501336E-2</c:v>
                </c:pt>
                <c:pt idx="903">
                  <c:v>2.8085951484049243E-2</c:v>
                </c:pt>
                <c:pt idx="904">
                  <c:v>2.8088205045100345E-2</c:v>
                </c:pt>
                <c:pt idx="905">
                  <c:v>2.8093217159148958E-2</c:v>
                </c:pt>
                <c:pt idx="906">
                  <c:v>2.8094956053948222E-2</c:v>
                </c:pt>
                <c:pt idx="907">
                  <c:v>2.8096482884562016E-2</c:v>
                </c:pt>
                <c:pt idx="908">
                  <c:v>2.8097797650990335E-2</c:v>
                </c:pt>
                <c:pt idx="909">
                  <c:v>2.8098900353179156E-2</c:v>
                </c:pt>
                <c:pt idx="910">
                  <c:v>2.8099790991155487E-2</c:v>
                </c:pt>
                <c:pt idx="911">
                  <c:v>2.8100469564919333E-2</c:v>
                </c:pt>
                <c:pt idx="912">
                  <c:v>2.8100936074470693E-2</c:v>
                </c:pt>
                <c:pt idx="913">
                  <c:v>2.8101190519755535E-2</c:v>
                </c:pt>
                <c:pt idx="914">
                  <c:v>2.8101232900854905E-2</c:v>
                </c:pt>
                <c:pt idx="915">
                  <c:v>2.8101063217687759E-2</c:v>
                </c:pt>
                <c:pt idx="916">
                  <c:v>2.8100681470308125E-2</c:v>
                </c:pt>
                <c:pt idx="917">
                  <c:v>2.8100087658688992E-2</c:v>
                </c:pt>
                <c:pt idx="918">
                  <c:v>2.8099281782857369E-2</c:v>
                </c:pt>
                <c:pt idx="919">
                  <c:v>2.8098263842813258E-2</c:v>
                </c:pt>
                <c:pt idx="920">
                  <c:v>2.8097033838556666E-2</c:v>
                </c:pt>
                <c:pt idx="921">
                  <c:v>2.8092748011622204E-2</c:v>
                </c:pt>
                <c:pt idx="922">
                  <c:v>2.8091003262931125E-2</c:v>
                </c:pt>
                <c:pt idx="923">
                  <c:v>2.8089046482581148E-2</c:v>
                </c:pt>
                <c:pt idx="924">
                  <c:v>2.8086877670734367E-2</c:v>
                </c:pt>
                <c:pt idx="925">
                  <c:v>2.8084496827228689E-2</c:v>
                </c:pt>
                <c:pt idx="926">
                  <c:v>2.8081903952307252E-2</c:v>
                </c:pt>
                <c:pt idx="927">
                  <c:v>2.8079099045645872E-2</c:v>
                </c:pt>
                <c:pt idx="928">
                  <c:v>2.8076082107568734E-2</c:v>
                </c:pt>
                <c:pt idx="929">
                  <c:v>2.8072853137913745E-2</c:v>
                </c:pt>
                <c:pt idx="930">
                  <c:v>2.8069412136761951E-2</c:v>
                </c:pt>
                <c:pt idx="931">
                  <c:v>2.8065923596536368E-2</c:v>
                </c:pt>
                <c:pt idx="932">
                  <c:v>2.80626025232944E-2</c:v>
                </c:pt>
                <c:pt idx="933">
                  <c:v>2.8059450212155612E-2</c:v>
                </c:pt>
                <c:pt idx="934">
                  <c:v>2.8056466663120005E-2</c:v>
                </c:pt>
                <c:pt idx="935">
                  <c:v>2.8053651876349672E-2</c:v>
                </c:pt>
                <c:pt idx="936">
                  <c:v>2.8051005851520427E-2</c:v>
                </c:pt>
                <c:pt idx="937">
                  <c:v>2.8048528588956456E-2</c:v>
                </c:pt>
                <c:pt idx="938">
                  <c:v>2.804622008841462E-2</c:v>
                </c:pt>
                <c:pt idx="939">
                  <c:v>2.804408035005701E-2</c:v>
                </c:pt>
                <c:pt idx="940">
                  <c:v>2.8042109373802582E-2</c:v>
                </c:pt>
                <c:pt idx="941">
                  <c:v>2.8040307159732381E-2</c:v>
                </c:pt>
                <c:pt idx="942">
                  <c:v>2.8038673707684314E-2</c:v>
                </c:pt>
                <c:pt idx="943">
                  <c:v>2.8037209017739428E-2</c:v>
                </c:pt>
                <c:pt idx="944">
                  <c:v>2.803591308997877E-2</c:v>
                </c:pt>
                <c:pt idx="945">
                  <c:v>2.8034785924240246E-2</c:v>
                </c:pt>
                <c:pt idx="946">
                  <c:v>2.8033827520604904E-2</c:v>
                </c:pt>
                <c:pt idx="947">
                  <c:v>2.8033037879153788E-2</c:v>
                </c:pt>
                <c:pt idx="948">
                  <c:v>2.8032416999724807E-2</c:v>
                </c:pt>
                <c:pt idx="949">
                  <c:v>2.8031964882480054E-2</c:v>
                </c:pt>
                <c:pt idx="950">
                  <c:v>2.8031681527257435E-2</c:v>
                </c:pt>
                <c:pt idx="951">
                  <c:v>2.8031566934219043E-2</c:v>
                </c:pt>
                <c:pt idx="952">
                  <c:v>2.8031621103202786E-2</c:v>
                </c:pt>
                <c:pt idx="953">
                  <c:v>2.803184403428971E-2</c:v>
                </c:pt>
                <c:pt idx="954">
                  <c:v>2.8032235727479815E-2</c:v>
                </c:pt>
                <c:pt idx="955">
                  <c:v>2.8032796182773101E-2</c:v>
                </c:pt>
                <c:pt idx="956">
                  <c:v>2.8033525400169568E-2</c:v>
                </c:pt>
                <c:pt idx="957">
                  <c:v>2.8034423379669215E-2</c:v>
                </c:pt>
                <c:pt idx="958">
                  <c:v>2.8035490121272044E-2</c:v>
                </c:pt>
                <c:pt idx="959">
                  <c:v>2.8036725624978054E-2</c:v>
                </c:pt>
                <c:pt idx="960">
                  <c:v>2.8038129890787244E-2</c:v>
                </c:pt>
                <c:pt idx="961">
                  <c:v>2.8039702918699616E-2</c:v>
                </c:pt>
                <c:pt idx="962">
                  <c:v>2.8041444708796215E-2</c:v>
                </c:pt>
                <c:pt idx="963">
                  <c:v>2.8043355260914948E-2</c:v>
                </c:pt>
                <c:pt idx="964">
                  <c:v>2.8045434575136863E-2</c:v>
                </c:pt>
                <c:pt idx="965">
                  <c:v>2.8047682651543004E-2</c:v>
                </c:pt>
                <c:pt idx="966">
                  <c:v>2.8050099490052327E-2</c:v>
                </c:pt>
                <c:pt idx="967">
                  <c:v>2.8052685090664831E-2</c:v>
                </c:pt>
                <c:pt idx="968">
                  <c:v>2.8055439453380515E-2</c:v>
                </c:pt>
                <c:pt idx="969">
                  <c:v>2.8058362578361473E-2</c:v>
                </c:pt>
                <c:pt idx="970">
                  <c:v>2.8061454465364566E-2</c:v>
                </c:pt>
                <c:pt idx="971">
                  <c:v>2.8064715114551886E-2</c:v>
                </c:pt>
                <c:pt idx="972">
                  <c:v>2.8068144525842387E-2</c:v>
                </c:pt>
                <c:pt idx="973">
                  <c:v>2.8071742699317115E-2</c:v>
                </c:pt>
                <c:pt idx="974">
                  <c:v>2.8075509634895024E-2</c:v>
                </c:pt>
                <c:pt idx="975">
                  <c:v>2.807944533265716E-2</c:v>
                </c:pt>
                <c:pt idx="976">
                  <c:v>2.8083549792603524E-2</c:v>
                </c:pt>
                <c:pt idx="977">
                  <c:v>2.8087823014734115E-2</c:v>
                </c:pt>
                <c:pt idx="978">
                  <c:v>2.8092264999048933E-2</c:v>
                </c:pt>
                <c:pt idx="979">
                  <c:v>2.8096875745547978E-2</c:v>
                </c:pt>
                <c:pt idx="980">
                  <c:v>2.8101655254150204E-2</c:v>
                </c:pt>
                <c:pt idx="981">
                  <c:v>2.810660352509875E-2</c:v>
                </c:pt>
                <c:pt idx="982">
                  <c:v>2.8111720558069431E-2</c:v>
                </c:pt>
                <c:pt idx="983">
                  <c:v>2.8116926014072341E-2</c:v>
                </c:pt>
                <c:pt idx="984">
                  <c:v>2.8122046854516247E-2</c:v>
                </c:pt>
                <c:pt idx="985">
                  <c:v>2.81270768993791E-2</c:v>
                </c:pt>
                <c:pt idx="986">
                  <c:v>2.8132016148822991E-2</c:v>
                </c:pt>
                <c:pt idx="987">
                  <c:v>2.8136864602604783E-2</c:v>
                </c:pt>
                <c:pt idx="988">
                  <c:v>2.814162226104866E-2</c:v>
                </c:pt>
                <c:pt idx="989">
                  <c:v>2.8146289123830437E-2</c:v>
                </c:pt>
                <c:pt idx="990">
                  <c:v>2.8150865191193253E-2</c:v>
                </c:pt>
                <c:pt idx="991">
                  <c:v>2.8155350462975015E-2</c:v>
                </c:pt>
                <c:pt idx="992">
                  <c:v>2.8159744939094677E-2</c:v>
                </c:pt>
                <c:pt idx="993">
                  <c:v>2.8164048619876425E-2</c:v>
                </c:pt>
                <c:pt idx="994">
                  <c:v>2.8168261504996073E-2</c:v>
                </c:pt>
                <c:pt idx="995">
                  <c:v>2.8172383594615713E-2</c:v>
                </c:pt>
                <c:pt idx="996">
                  <c:v>2.8176414888735346E-2</c:v>
                </c:pt>
                <c:pt idx="997">
                  <c:v>2.8180355387192879E-2</c:v>
                </c:pt>
                <c:pt idx="998">
                  <c:v>2.8184205090150405E-2</c:v>
                </c:pt>
                <c:pt idx="999">
                  <c:v>2.8187963997607923E-2</c:v>
                </c:pt>
                <c:pt idx="1000">
                  <c:v>2.8191632109403342E-2</c:v>
                </c:pt>
                <c:pt idx="1001">
                  <c:v>2.8195209425698753E-2</c:v>
                </c:pt>
                <c:pt idx="1002">
                  <c:v>2.819869594641311E-2</c:v>
                </c:pt>
                <c:pt idx="1003">
                  <c:v>2.8202091671627461E-2</c:v>
                </c:pt>
                <c:pt idx="1004">
                  <c:v>2.8205396601179711E-2</c:v>
                </c:pt>
                <c:pt idx="1005">
                  <c:v>2.8208610735150907E-2</c:v>
                </c:pt>
                <c:pt idx="1006">
                  <c:v>2.8211734073622097E-2</c:v>
                </c:pt>
                <c:pt idx="1007">
                  <c:v>2.8214766616512232E-2</c:v>
                </c:pt>
                <c:pt idx="1008">
                  <c:v>2.8217708363740268E-2</c:v>
                </c:pt>
                <c:pt idx="1009">
                  <c:v>2.8220559315468297E-2</c:v>
                </c:pt>
                <c:pt idx="1010">
                  <c:v>2.8223319471615271E-2</c:v>
                </c:pt>
                <c:pt idx="1011">
                  <c:v>2.8225988832100146E-2</c:v>
                </c:pt>
                <c:pt idx="1012">
                  <c:v>2.8228567397085014E-2</c:v>
                </c:pt>
                <c:pt idx="1013">
                  <c:v>2.8231055166488828E-2</c:v>
                </c:pt>
                <c:pt idx="1014">
                  <c:v>2.8233452140230542E-2</c:v>
                </c:pt>
                <c:pt idx="1015">
                  <c:v>2.8235758318391202E-2</c:v>
                </c:pt>
                <c:pt idx="1016">
                  <c:v>2.8237973700970809E-2</c:v>
                </c:pt>
                <c:pt idx="1017">
                  <c:v>2.8240098287969362E-2</c:v>
                </c:pt>
                <c:pt idx="1018">
                  <c:v>2.8242132079386861E-2</c:v>
                </c:pt>
                <c:pt idx="1019">
                  <c:v>2.8244075075142261E-2</c:v>
                </c:pt>
                <c:pt idx="1020">
                  <c:v>2.8245927275316607E-2</c:v>
                </c:pt>
                <c:pt idx="1021">
                  <c:v>2.8247688679828853E-2</c:v>
                </c:pt>
                <c:pt idx="1022">
                  <c:v>2.8249359288841092E-2</c:v>
                </c:pt>
                <c:pt idx="1023">
                  <c:v>2.8250939102272277E-2</c:v>
                </c:pt>
                <c:pt idx="1024">
                  <c:v>2.8252428119960316E-2</c:v>
                </c:pt>
                <c:pt idx="1025">
                  <c:v>2.8253826342148347E-2</c:v>
                </c:pt>
                <c:pt idx="1026">
                  <c:v>2.8255133768755325E-2</c:v>
                </c:pt>
                <c:pt idx="1027">
                  <c:v>2.8256350399700203E-2</c:v>
                </c:pt>
                <c:pt idx="1028">
                  <c:v>2.8257476235064027E-2</c:v>
                </c:pt>
                <c:pt idx="1029">
                  <c:v>2.8258511274765752E-2</c:v>
                </c:pt>
                <c:pt idx="1030">
                  <c:v>2.8259455518805376E-2</c:v>
                </c:pt>
                <c:pt idx="1031">
                  <c:v>2.8260308967344994E-2</c:v>
                </c:pt>
                <c:pt idx="1032">
                  <c:v>2.8261071620222511E-2</c:v>
                </c:pt>
                <c:pt idx="1033">
                  <c:v>2.8261743477518975E-2</c:v>
                </c:pt>
                <c:pt idx="1034">
                  <c:v>2.8262324539153338E-2</c:v>
                </c:pt>
                <c:pt idx="1035">
                  <c:v>2.8262818101439935E-2</c:v>
                </c:pt>
                <c:pt idx="1036">
                  <c:v>2.8263235727981062E-2</c:v>
                </c:pt>
                <c:pt idx="1037">
                  <c:v>2.8263578445471005E-2</c:v>
                </c:pt>
                <c:pt idx="1038">
                  <c:v>2.8263846254071856E-2</c:v>
                </c:pt>
                <c:pt idx="1039">
                  <c:v>2.8264039153621523E-2</c:v>
                </c:pt>
                <c:pt idx="1040">
                  <c:v>2.8264157144038959E-2</c:v>
                </c:pt>
                <c:pt idx="1041">
                  <c:v>2.826420022564835E-2</c:v>
                </c:pt>
                <c:pt idx="1042">
                  <c:v>2.8264168398206557E-2</c:v>
                </c:pt>
                <c:pt idx="1043">
                  <c:v>2.826406166171358E-2</c:v>
                </c:pt>
                <c:pt idx="1044">
                  <c:v>2.8263880016250464E-2</c:v>
                </c:pt>
                <c:pt idx="1045">
                  <c:v>2.8263623461736165E-2</c:v>
                </c:pt>
                <c:pt idx="1046">
                  <c:v>2.8263291998251727E-2</c:v>
                </c:pt>
                <c:pt idx="1047">
                  <c:v>2.8262885625716105E-2</c:v>
                </c:pt>
                <c:pt idx="1048">
                  <c:v>2.8262404344210346E-2</c:v>
                </c:pt>
                <c:pt idx="1049">
                  <c:v>2.8261848153653402E-2</c:v>
                </c:pt>
                <c:pt idx="1050">
                  <c:v>2.826121705412632E-2</c:v>
                </c:pt>
                <c:pt idx="1051">
                  <c:v>2.82605110456291E-2</c:v>
                </c:pt>
                <c:pt idx="1052">
                  <c:v>2.8259730128161742E-2</c:v>
                </c:pt>
                <c:pt idx="1053">
                  <c:v>2.8258874301562154E-2</c:v>
                </c:pt>
                <c:pt idx="1054">
                  <c:v>2.8257943566073473E-2</c:v>
                </c:pt>
                <c:pt idx="1055">
                  <c:v>2.8256937921614655E-2</c:v>
                </c:pt>
                <c:pt idx="1056">
                  <c:v>2.8255857368023607E-2</c:v>
                </c:pt>
                <c:pt idx="1057">
                  <c:v>2.8254701905543467E-2</c:v>
                </c:pt>
                <c:pt idx="1058">
                  <c:v>2.8253471533931096E-2</c:v>
                </c:pt>
                <c:pt idx="1059">
                  <c:v>2.8252166253429634E-2</c:v>
                </c:pt>
                <c:pt idx="1060">
                  <c:v>2.8250786063876987E-2</c:v>
                </c:pt>
                <c:pt idx="1061">
                  <c:v>2.8249116979183198E-2</c:v>
                </c:pt>
                <c:pt idx="1062">
                  <c:v>2.8247576270339358E-2</c:v>
                </c:pt>
                <c:pt idx="1063">
                  <c:v>2.8245960652525381E-2</c:v>
                </c:pt>
                <c:pt idx="1064">
                  <c:v>2.8244270125741266E-2</c:v>
                </c:pt>
                <c:pt idx="1065">
                  <c:v>2.8242504689905967E-2</c:v>
                </c:pt>
                <c:pt idx="1066">
                  <c:v>2.824066434510053E-2</c:v>
                </c:pt>
                <c:pt idx="1067">
                  <c:v>2.8238749091406001E-2</c:v>
                </c:pt>
                <c:pt idx="1068">
                  <c:v>2.8236758928660288E-2</c:v>
                </c:pt>
                <c:pt idx="1069">
                  <c:v>2.8234693856944437E-2</c:v>
                </c:pt>
                <c:pt idx="1070">
                  <c:v>2.8232553876177402E-2</c:v>
                </c:pt>
                <c:pt idx="1071">
                  <c:v>2.8230338986521275E-2</c:v>
                </c:pt>
                <c:pt idx="1072">
                  <c:v>2.8228049187732918E-2</c:v>
                </c:pt>
                <c:pt idx="1073">
                  <c:v>2.8225684480055468E-2</c:v>
                </c:pt>
                <c:pt idx="1074">
                  <c:v>2.8223244863407881E-2</c:v>
                </c:pt>
                <c:pt idx="1075">
                  <c:v>2.8220730337628064E-2</c:v>
                </c:pt>
                <c:pt idx="1076">
                  <c:v>2.8218140903040201E-2</c:v>
                </c:pt>
                <c:pt idx="1077">
                  <c:v>2.8215476559401154E-2</c:v>
                </c:pt>
                <c:pt idx="1078">
                  <c:v>2.8212737306873015E-2</c:v>
                </c:pt>
                <c:pt idx="1079">
                  <c:v>2.8209923145293692E-2</c:v>
                </c:pt>
                <c:pt idx="1080">
                  <c:v>2.8207034074744231E-2</c:v>
                </c:pt>
                <c:pt idx="1081">
                  <c:v>2.8204070095305678E-2</c:v>
                </c:pt>
                <c:pt idx="1082">
                  <c:v>2.8201031206734894E-2</c:v>
                </c:pt>
                <c:pt idx="1083">
                  <c:v>2.8197917409356066E-2</c:v>
                </c:pt>
                <c:pt idx="1084">
                  <c:v>2.8194728702926053E-2</c:v>
                </c:pt>
                <c:pt idx="1085">
                  <c:v>2.8191465087606948E-2</c:v>
                </c:pt>
                <c:pt idx="1086">
                  <c:v>2.8188126563317706E-2</c:v>
                </c:pt>
                <c:pt idx="1087">
                  <c:v>2.8184713129977279E-2</c:v>
                </c:pt>
                <c:pt idx="1088">
                  <c:v>2.8181224787828807E-2</c:v>
                </c:pt>
                <c:pt idx="1089">
                  <c:v>2.8177661536548104E-2</c:v>
                </c:pt>
                <c:pt idx="1090">
                  <c:v>2.8174023376459356E-2</c:v>
                </c:pt>
                <c:pt idx="1091">
                  <c:v>2.8170310307319424E-2</c:v>
                </c:pt>
                <c:pt idx="1092">
                  <c:v>2.8166522329209354E-2</c:v>
                </c:pt>
                <c:pt idx="1093">
                  <c:v>2.8162659442291238E-2</c:v>
                </c:pt>
                <c:pt idx="1094">
                  <c:v>2.8158721646402984E-2</c:v>
                </c:pt>
                <c:pt idx="1095">
                  <c:v>2.8154708941463547E-2</c:v>
                </c:pt>
                <c:pt idx="1096">
                  <c:v>2.8150621327716063E-2</c:v>
                </c:pt>
                <c:pt idx="1097">
                  <c:v>2.8146458804917396E-2</c:v>
                </c:pt>
                <c:pt idx="1098">
                  <c:v>2.8142221373229637E-2</c:v>
                </c:pt>
                <c:pt idx="1099">
                  <c:v>2.8137909032652786E-2</c:v>
                </c:pt>
                <c:pt idx="1100">
                  <c:v>2.8133521783024751E-2</c:v>
                </c:pt>
                <c:pt idx="1101">
                  <c:v>2.812905962458867E-2</c:v>
                </c:pt>
                <c:pt idx="1102">
                  <c:v>2.8124522557263498E-2</c:v>
                </c:pt>
                <c:pt idx="1103">
                  <c:v>2.8119910580968188E-2</c:v>
                </c:pt>
                <c:pt idx="1104">
                  <c:v>2.811522369570274E-2</c:v>
                </c:pt>
                <c:pt idx="1105">
                  <c:v>2.81104619015482E-2</c:v>
                </c:pt>
                <c:pt idx="1106">
                  <c:v>2.8105625198585615E-2</c:v>
                </c:pt>
                <c:pt idx="1107">
                  <c:v>2.8100713586571846E-2</c:v>
                </c:pt>
                <c:pt idx="1108">
                  <c:v>2.8095727065750031E-2</c:v>
                </c:pt>
                <c:pt idx="1109">
                  <c:v>2.8090665635958079E-2</c:v>
                </c:pt>
                <c:pt idx="1110">
                  <c:v>2.8085529297277034E-2</c:v>
                </c:pt>
                <c:pt idx="1111">
                  <c:v>2.8080318049706898E-2</c:v>
                </c:pt>
                <c:pt idx="1112">
                  <c:v>2.8075031893247671E-2</c:v>
                </c:pt>
                <c:pt idx="1113">
                  <c:v>2.8069670827899351E-2</c:v>
                </c:pt>
                <c:pt idx="1114">
                  <c:v>2.806423485366194E-2</c:v>
                </c:pt>
                <c:pt idx="1115">
                  <c:v>2.8058723970616484E-2</c:v>
                </c:pt>
                <c:pt idx="1116">
                  <c:v>2.8053138178681936E-2</c:v>
                </c:pt>
                <c:pt idx="1117">
                  <c:v>2.804747747777725E-2</c:v>
                </c:pt>
                <c:pt idx="1118">
                  <c:v>2.8041741867983472E-2</c:v>
                </c:pt>
                <c:pt idx="1119">
                  <c:v>2.8035931349381649E-2</c:v>
                </c:pt>
                <c:pt idx="1120">
                  <c:v>2.803004592197178E-2</c:v>
                </c:pt>
                <c:pt idx="1121">
                  <c:v>2.8024085585591774E-2</c:v>
                </c:pt>
                <c:pt idx="1122">
                  <c:v>2.8018050340403722E-2</c:v>
                </c:pt>
                <c:pt idx="1123">
                  <c:v>2.8011940186407625E-2</c:v>
                </c:pt>
                <c:pt idx="1124">
                  <c:v>2.8005755123522436E-2</c:v>
                </c:pt>
                <c:pt idx="1125">
                  <c:v>2.7999495151829201E-2</c:v>
                </c:pt>
                <c:pt idx="1126">
                  <c:v>2.7993160271246875E-2</c:v>
                </c:pt>
                <c:pt idx="1127">
                  <c:v>2.7986750481775458E-2</c:v>
                </c:pt>
                <c:pt idx="1128">
                  <c:v>2.7980265783577041E-2</c:v>
                </c:pt>
                <c:pt idx="1129">
                  <c:v>2.7973706176489532E-2</c:v>
                </c:pt>
                <c:pt idx="1130">
                  <c:v>2.7967071660512932E-2</c:v>
                </c:pt>
                <c:pt idx="1131">
                  <c:v>2.7960362235809333E-2</c:v>
                </c:pt>
                <c:pt idx="1132">
                  <c:v>2.7953577902216642E-2</c:v>
                </c:pt>
                <c:pt idx="1133">
                  <c:v>2.7946718659896952E-2</c:v>
                </c:pt>
                <c:pt idx="1134">
                  <c:v>2.793978450868817E-2</c:v>
                </c:pt>
                <c:pt idx="1135">
                  <c:v>2.7932775448752389E-2</c:v>
                </c:pt>
                <c:pt idx="1136">
                  <c:v>2.7925691480008563E-2</c:v>
                </c:pt>
                <c:pt idx="1137">
                  <c:v>2.7918532602375645E-2</c:v>
                </c:pt>
                <c:pt idx="1138">
                  <c:v>2.7911298815934682E-2</c:v>
                </c:pt>
                <c:pt idx="1139">
                  <c:v>2.7903990120847766E-2</c:v>
                </c:pt>
                <c:pt idx="1140">
                  <c:v>2.7896606516952804E-2</c:v>
                </c:pt>
                <c:pt idx="1141">
                  <c:v>2.7889148004087705E-2</c:v>
                </c:pt>
                <c:pt idx="1142">
                  <c:v>2.7881614582657699E-2</c:v>
                </c:pt>
                <c:pt idx="1143">
                  <c:v>2.7874006252419647E-2</c:v>
                </c:pt>
                <c:pt idx="1144">
                  <c:v>2.7866323013454597E-2</c:v>
                </c:pt>
                <c:pt idx="1145">
                  <c:v>2.7858564865600455E-2</c:v>
                </c:pt>
                <c:pt idx="1146">
                  <c:v>2.785073180910036E-2</c:v>
                </c:pt>
                <c:pt idx="1147">
                  <c:v>2.7842823843711173E-2</c:v>
                </c:pt>
                <c:pt idx="1148">
                  <c:v>2.7834840969676033E-2</c:v>
                </c:pt>
                <c:pt idx="1149">
                  <c:v>2.7826783186913895E-2</c:v>
                </c:pt>
                <c:pt idx="1150">
                  <c:v>2.7818650495424757E-2</c:v>
                </c:pt>
                <c:pt idx="1151">
                  <c:v>2.7810442895127574E-2</c:v>
                </c:pt>
                <c:pt idx="1152">
                  <c:v>2.7802160386103392E-2</c:v>
                </c:pt>
                <c:pt idx="1153">
                  <c:v>2.7793802968433257E-2</c:v>
                </c:pt>
                <c:pt idx="1154">
                  <c:v>2.7785370642036122E-2</c:v>
                </c:pt>
                <c:pt idx="1155">
                  <c:v>2.7776863406911989E-2</c:v>
                </c:pt>
                <c:pt idx="1156">
                  <c:v>2.7768281263060857E-2</c:v>
                </c:pt>
                <c:pt idx="1157">
                  <c:v>2.7759624210563771E-2</c:v>
                </c:pt>
                <c:pt idx="1158">
                  <c:v>2.7750892249258641E-2</c:v>
                </c:pt>
                <c:pt idx="1159">
                  <c:v>2.7742085379388604E-2</c:v>
                </c:pt>
                <c:pt idx="1160">
                  <c:v>2.7733203600791567E-2</c:v>
                </c:pt>
                <c:pt idx="1161">
                  <c:v>2.7724246913548578E-2</c:v>
                </c:pt>
                <c:pt idx="1162">
                  <c:v>2.7715215317497544E-2</c:v>
                </c:pt>
                <c:pt idx="1163">
                  <c:v>2.7706108812881602E-2</c:v>
                </c:pt>
                <c:pt idx="1164">
                  <c:v>2.7696927399619709E-2</c:v>
                </c:pt>
                <c:pt idx="1165">
                  <c:v>2.7686342631022542E-2</c:v>
                </c:pt>
                <c:pt idx="1166">
                  <c:v>2.7677000699117826E-2</c:v>
                </c:pt>
                <c:pt idx="1167">
                  <c:v>2.766758385872925E-2</c:v>
                </c:pt>
                <c:pt idx="1168">
                  <c:v>2.7658092109532628E-2</c:v>
                </c:pt>
                <c:pt idx="1169">
                  <c:v>2.7648525451852146E-2</c:v>
                </c:pt>
                <c:pt idx="1170">
                  <c:v>2.7638883885525711E-2</c:v>
                </c:pt>
                <c:pt idx="1171">
                  <c:v>2.7629167410472277E-2</c:v>
                </c:pt>
                <c:pt idx="1172">
                  <c:v>2.7619376026853937E-2</c:v>
                </c:pt>
                <c:pt idx="1173">
                  <c:v>2.7609509734589643E-2</c:v>
                </c:pt>
                <c:pt idx="1174">
                  <c:v>2.759956853384149E-2</c:v>
                </c:pt>
                <c:pt idx="1175">
                  <c:v>2.7589552424447383E-2</c:v>
                </c:pt>
                <c:pt idx="1176">
                  <c:v>2.757946140648837E-2</c:v>
                </c:pt>
                <c:pt idx="1177">
                  <c:v>2.7569295479883404E-2</c:v>
                </c:pt>
                <c:pt idx="1178">
                  <c:v>2.7559054644713532E-2</c:v>
                </c:pt>
                <c:pt idx="1179">
                  <c:v>2.7548738900978753E-2</c:v>
                </c:pt>
                <c:pt idx="1180">
                  <c:v>2.7538348248679068E-2</c:v>
                </c:pt>
                <c:pt idx="1181">
                  <c:v>2.7529028889427876E-2</c:v>
                </c:pt>
                <c:pt idx="1182">
                  <c:v>2.7517342218384977E-2</c:v>
                </c:pt>
                <c:pt idx="1183">
                  <c:v>2.7506726840471618E-2</c:v>
                </c:pt>
                <c:pt idx="1184">
                  <c:v>2.7496036553912306E-2</c:v>
                </c:pt>
                <c:pt idx="1185">
                  <c:v>2.7485271358950181E-2</c:v>
                </c:pt>
                <c:pt idx="1186">
                  <c:v>2.7474431255423148E-2</c:v>
                </c:pt>
                <c:pt idx="1187">
                  <c:v>2.746351624333121E-2</c:v>
                </c:pt>
                <c:pt idx="1188">
                  <c:v>2.7452526322674364E-2</c:v>
                </c:pt>
                <c:pt idx="1189">
                  <c:v>2.7441461493614705E-2</c:v>
                </c:pt>
                <c:pt idx="1190">
                  <c:v>2.7430321756071185E-2</c:v>
                </c:pt>
                <c:pt idx="1191">
                  <c:v>2.7419112768208853E-2</c:v>
                </c:pt>
                <c:pt idx="1192">
                  <c:v>2.7407898259960151E-2</c:v>
                </c:pt>
                <c:pt idx="1193">
                  <c:v>2.7396696397362641E-2</c:v>
                </c:pt>
                <c:pt idx="1194">
                  <c:v>2.7385507180254232E-2</c:v>
                </c:pt>
                <c:pt idx="1195">
                  <c:v>2.7374330608878061E-2</c:v>
                </c:pt>
                <c:pt idx="1196">
                  <c:v>2.7363166683072038E-2</c:v>
                </c:pt>
                <c:pt idx="1197">
                  <c:v>2.7352015402755114E-2</c:v>
                </c:pt>
                <c:pt idx="1198">
                  <c:v>2.7340876768089384E-2</c:v>
                </c:pt>
                <c:pt idx="1199">
                  <c:v>2.7329750778912754E-2</c:v>
                </c:pt>
                <c:pt idx="1200">
                  <c:v>2.7318637435468363E-2</c:v>
                </c:pt>
                <c:pt idx="1201">
                  <c:v>2.7307536737432025E-2</c:v>
                </c:pt>
                <c:pt idx="1202">
                  <c:v>2.7296448685127928E-2</c:v>
                </c:pt>
                <c:pt idx="1203">
                  <c:v>2.728537327831293E-2</c:v>
                </c:pt>
                <c:pt idx="1204">
                  <c:v>2.7274310517149125E-2</c:v>
                </c:pt>
                <c:pt idx="1205">
                  <c:v>2.7263260401474421E-2</c:v>
                </c:pt>
                <c:pt idx="1206">
                  <c:v>2.7252222931450909E-2</c:v>
                </c:pt>
                <c:pt idx="1207">
                  <c:v>2.7241198106997544E-2</c:v>
                </c:pt>
                <c:pt idx="1208">
                  <c:v>2.7230185928114325E-2</c:v>
                </c:pt>
                <c:pt idx="1209">
                  <c:v>2.7219186394720207E-2</c:v>
                </c:pt>
                <c:pt idx="1210">
                  <c:v>2.7208199506977282E-2</c:v>
                </c:pt>
                <c:pt idx="1211">
                  <c:v>2.7197225264723457E-2</c:v>
                </c:pt>
                <c:pt idx="1212">
                  <c:v>2.7186263668120825E-2</c:v>
                </c:pt>
                <c:pt idx="1213">
                  <c:v>2.7175314717088339E-2</c:v>
                </c:pt>
                <c:pt idx="1214">
                  <c:v>2.7164378411626E-2</c:v>
                </c:pt>
                <c:pt idx="1215">
                  <c:v>2.7153454751733808E-2</c:v>
                </c:pt>
                <c:pt idx="1216">
                  <c:v>2.7142543737330715E-2</c:v>
                </c:pt>
                <c:pt idx="1217">
                  <c:v>2.713055032901868E-2</c:v>
                </c:pt>
                <c:pt idx="1218">
                  <c:v>2.71196666014395E-2</c:v>
                </c:pt>
                <c:pt idx="1219">
                  <c:v>2.7108795521969913E-2</c:v>
                </c:pt>
                <c:pt idx="1220">
                  <c:v>2.7097937090555895E-2</c:v>
                </c:pt>
                <c:pt idx="1221">
                  <c:v>2.7087091307251475E-2</c:v>
                </c:pt>
                <c:pt idx="1222">
                  <c:v>2.7076258171975603E-2</c:v>
                </c:pt>
                <c:pt idx="1223">
                  <c:v>2.7065437684836345E-2</c:v>
                </c:pt>
                <c:pt idx="1224">
                  <c:v>2.7054629845725636E-2</c:v>
                </c:pt>
                <c:pt idx="1225">
                  <c:v>2.7043834654697511E-2</c:v>
                </c:pt>
                <c:pt idx="1226">
                  <c:v>2.7033052111724947E-2</c:v>
                </c:pt>
                <c:pt idx="1227">
                  <c:v>2.7022282216834968E-2</c:v>
                </c:pt>
                <c:pt idx="1228">
                  <c:v>2.7011524969946524E-2</c:v>
                </c:pt>
                <c:pt idx="1229">
                  <c:v>2.7000780371167675E-2</c:v>
                </c:pt>
                <c:pt idx="1230">
                  <c:v>2.6990048420444394E-2</c:v>
                </c:pt>
                <c:pt idx="1231">
                  <c:v>2.6979329117749661E-2</c:v>
                </c:pt>
                <c:pt idx="1232">
                  <c:v>2.6962045984537664E-2</c:v>
                </c:pt>
                <c:pt idx="1233">
                  <c:v>2.6951358977029827E-2</c:v>
                </c:pt>
                <c:pt idx="1234">
                  <c:v>2.6940684615173183E-2</c:v>
                </c:pt>
                <c:pt idx="1235">
                  <c:v>2.6930022898886685E-2</c:v>
                </c:pt>
                <c:pt idx="1236">
                  <c:v>2.6919373828008242E-2</c:v>
                </c:pt>
                <c:pt idx="1237">
                  <c:v>2.6908737402862037E-2</c:v>
                </c:pt>
                <c:pt idx="1238">
                  <c:v>2.6898113623123887E-2</c:v>
                </c:pt>
                <c:pt idx="1239">
                  <c:v>2.6887502488955883E-2</c:v>
                </c:pt>
                <c:pt idx="1240">
                  <c:v>2.6876904000358026E-2</c:v>
                </c:pt>
                <c:pt idx="1241">
                  <c:v>2.6866318157168223E-2</c:v>
                </c:pt>
                <c:pt idx="1242">
                  <c:v>2.6855744959629613E-2</c:v>
                </c:pt>
                <c:pt idx="1243">
                  <c:v>2.6845184407661149E-2</c:v>
                </c:pt>
                <c:pt idx="1244">
                  <c:v>2.6834636501100739E-2</c:v>
                </c:pt>
                <c:pt idx="1245">
                  <c:v>2.6824101240191522E-2</c:v>
                </c:pt>
                <c:pt idx="1246">
                  <c:v>2.6813578624771406E-2</c:v>
                </c:pt>
                <c:pt idx="1247">
                  <c:v>2.680306865484039E-2</c:v>
                </c:pt>
                <c:pt idx="1248">
                  <c:v>2.679257133047952E-2</c:v>
                </c:pt>
                <c:pt idx="1249">
                  <c:v>2.678208665160775E-2</c:v>
                </c:pt>
                <c:pt idx="1250">
                  <c:v>2.6771614618225081E-2</c:v>
                </c:pt>
                <c:pt idx="1251">
                  <c:v>2.6761155230412559E-2</c:v>
                </c:pt>
                <c:pt idx="1252">
                  <c:v>2.6750708488170183E-2</c:v>
                </c:pt>
                <c:pt idx="1253">
                  <c:v>2.6740274391416907E-2</c:v>
                </c:pt>
                <c:pt idx="1254">
                  <c:v>2.6729852940233778E-2</c:v>
                </c:pt>
                <c:pt idx="1255">
                  <c:v>2.6719444134458703E-2</c:v>
                </c:pt>
                <c:pt idx="1256">
                  <c:v>2.6709047974334821E-2</c:v>
                </c:pt>
                <c:pt idx="1257">
                  <c:v>2.6698664459618993E-2</c:v>
                </c:pt>
                <c:pt idx="1258">
                  <c:v>2.6688293590473311E-2</c:v>
                </c:pt>
                <c:pt idx="1259">
                  <c:v>2.667793536681673E-2</c:v>
                </c:pt>
                <c:pt idx="1260">
                  <c:v>2.6667589788649249E-2</c:v>
                </c:pt>
                <c:pt idx="1261">
                  <c:v>2.6657256856051914E-2</c:v>
                </c:pt>
                <c:pt idx="1262">
                  <c:v>2.6646936569024726E-2</c:v>
                </c:pt>
                <c:pt idx="1263">
                  <c:v>2.6636628927324546E-2</c:v>
                </c:pt>
                <c:pt idx="1264">
                  <c:v>2.6626333931275559E-2</c:v>
                </c:pt>
                <c:pt idx="1265">
                  <c:v>2.6616051580715672E-2</c:v>
                </c:pt>
                <c:pt idx="1266">
                  <c:v>2.6605781875563839E-2</c:v>
                </c:pt>
                <c:pt idx="1267">
                  <c:v>2.6595524816063199E-2</c:v>
                </c:pt>
                <c:pt idx="1268">
                  <c:v>2.6585280402051659E-2</c:v>
                </c:pt>
                <c:pt idx="1269">
                  <c:v>2.6575048633448173E-2</c:v>
                </c:pt>
                <c:pt idx="1270">
                  <c:v>2.6564829510414834E-2</c:v>
                </c:pt>
                <c:pt idx="1271">
                  <c:v>2.6554623032870595E-2</c:v>
                </c:pt>
                <c:pt idx="1272">
                  <c:v>2.6544429200815456E-2</c:v>
                </c:pt>
                <c:pt idx="1273">
                  <c:v>2.6534248014330464E-2</c:v>
                </c:pt>
                <c:pt idx="1274">
                  <c:v>2.6524079473334572E-2</c:v>
                </c:pt>
                <c:pt idx="1275">
                  <c:v>2.6513923577746734E-2</c:v>
                </c:pt>
                <c:pt idx="1276">
                  <c:v>2.6503780327729043E-2</c:v>
                </c:pt>
                <c:pt idx="1277">
                  <c:v>2.6493649723119406E-2</c:v>
                </c:pt>
                <c:pt idx="1278">
                  <c:v>2.6483531764079915E-2</c:v>
                </c:pt>
                <c:pt idx="1279">
                  <c:v>2.6473426450529525E-2</c:v>
                </c:pt>
                <c:pt idx="1280">
                  <c:v>2.6463333782468235E-2</c:v>
                </c:pt>
                <c:pt idx="1281">
                  <c:v>2.6453253759977091E-2</c:v>
                </c:pt>
                <c:pt idx="1282">
                  <c:v>2.6443186382812955E-2</c:v>
                </c:pt>
                <c:pt idx="1283">
                  <c:v>2.6433131651300013E-2</c:v>
                </c:pt>
                <c:pt idx="1284">
                  <c:v>2.6423089565114077E-2</c:v>
                </c:pt>
                <c:pt idx="1285">
                  <c:v>2.6413060124579335E-2</c:v>
                </c:pt>
                <c:pt idx="1286">
                  <c:v>2.6403043329452647E-2</c:v>
                </c:pt>
                <c:pt idx="1287">
                  <c:v>2.6393039179815059E-2</c:v>
                </c:pt>
                <c:pt idx="1288">
                  <c:v>2.6383047675585525E-2</c:v>
                </c:pt>
                <c:pt idx="1289">
                  <c:v>2.6373068817007184E-2</c:v>
                </c:pt>
                <c:pt idx="1290">
                  <c:v>2.636310260375585E-2</c:v>
                </c:pt>
                <c:pt idx="1291">
                  <c:v>2.6353149036074663E-2</c:v>
                </c:pt>
                <c:pt idx="1292">
                  <c:v>2.6343208113882577E-2</c:v>
                </c:pt>
                <c:pt idx="1293">
                  <c:v>2.6333279837098544E-2</c:v>
                </c:pt>
                <c:pt idx="1294">
                  <c:v>2.6323364205965705E-2</c:v>
                </c:pt>
                <c:pt idx="1295">
                  <c:v>2.6313461220159873E-2</c:v>
                </c:pt>
                <c:pt idx="1296">
                  <c:v>2.6303570879762095E-2</c:v>
                </c:pt>
                <c:pt idx="1297">
                  <c:v>2.6293693184934464E-2</c:v>
                </c:pt>
                <c:pt idx="1298">
                  <c:v>2.6283828135595932E-2</c:v>
                </c:pt>
                <c:pt idx="1299">
                  <c:v>2.6273975731746502E-2</c:v>
                </c:pt>
                <c:pt idx="1300">
                  <c:v>2.6264135973305125E-2</c:v>
                </c:pt>
                <c:pt idx="1301">
                  <c:v>2.6254308860352848E-2</c:v>
                </c:pt>
                <c:pt idx="1302">
                  <c:v>2.6244494392889672E-2</c:v>
                </c:pt>
                <c:pt idx="1303">
                  <c:v>2.6234692570915596E-2</c:v>
                </c:pt>
                <c:pt idx="1304">
                  <c:v>2.6224903394349575E-2</c:v>
                </c:pt>
                <c:pt idx="1305">
                  <c:v>2.6215126863353699E-2</c:v>
                </c:pt>
                <c:pt idx="1306">
                  <c:v>2.6205362977684832E-2</c:v>
                </c:pt>
                <c:pt idx="1307">
                  <c:v>2.6195611737586111E-2</c:v>
                </c:pt>
                <c:pt idx="1308">
                  <c:v>2.6185873142895444E-2</c:v>
                </c:pt>
                <c:pt idx="1309">
                  <c:v>2.6176147193693877E-2</c:v>
                </c:pt>
                <c:pt idx="1310">
                  <c:v>2.6166433889981411E-2</c:v>
                </c:pt>
                <c:pt idx="1311">
                  <c:v>2.6156733231676998E-2</c:v>
                </c:pt>
                <c:pt idx="1312">
                  <c:v>2.6147045218942733E-2</c:v>
                </c:pt>
                <c:pt idx="1313">
                  <c:v>2.6137369851535475E-2</c:v>
                </c:pt>
                <c:pt idx="1314">
                  <c:v>2.6127707129617317E-2</c:v>
                </c:pt>
                <c:pt idx="1315">
                  <c:v>2.6118057053188259E-2</c:v>
                </c:pt>
                <c:pt idx="1316">
                  <c:v>2.6108419622167256E-2</c:v>
                </c:pt>
                <c:pt idx="1317">
                  <c:v>2.6098794836635353E-2</c:v>
                </c:pt>
                <c:pt idx="1318">
                  <c:v>2.6089182696673596E-2</c:v>
                </c:pt>
                <c:pt idx="1319">
                  <c:v>2.6079583202038847E-2</c:v>
                </c:pt>
                <c:pt idx="1320">
                  <c:v>2.6069996352812153E-2</c:v>
                </c:pt>
                <c:pt idx="1321">
                  <c:v>2.6059055438004686E-2</c:v>
                </c:pt>
                <c:pt idx="1322">
                  <c:v>2.6049495686196744E-2</c:v>
                </c:pt>
                <c:pt idx="1323">
                  <c:v>2.6039948579877903E-2</c:v>
                </c:pt>
                <c:pt idx="1324">
                  <c:v>2.6030414119048162E-2</c:v>
                </c:pt>
                <c:pt idx="1325">
                  <c:v>2.6020892303626475E-2</c:v>
                </c:pt>
                <c:pt idx="1326">
                  <c:v>2.6011383133693888E-2</c:v>
                </c:pt>
                <c:pt idx="1327">
                  <c:v>2.6001886609088309E-2</c:v>
                </c:pt>
                <c:pt idx="1328">
                  <c:v>2.5992402730052877E-2</c:v>
                </c:pt>
                <c:pt idx="1329">
                  <c:v>2.5982931496344452E-2</c:v>
                </c:pt>
                <c:pt idx="1330">
                  <c:v>2.5973472908125128E-2</c:v>
                </c:pt>
                <c:pt idx="1331">
                  <c:v>2.5964026965394904E-2</c:v>
                </c:pt>
                <c:pt idx="1332">
                  <c:v>2.5954593668072734E-2</c:v>
                </c:pt>
                <c:pt idx="1333">
                  <c:v>2.5945173016239664E-2</c:v>
                </c:pt>
                <c:pt idx="1334">
                  <c:v>2.5935765009733602E-2</c:v>
                </c:pt>
                <c:pt idx="1335">
                  <c:v>2.5926369648797687E-2</c:v>
                </c:pt>
                <c:pt idx="1336">
                  <c:v>2.5916986933188779E-2</c:v>
                </c:pt>
                <c:pt idx="1337">
                  <c:v>2.5907616863068972E-2</c:v>
                </c:pt>
                <c:pt idx="1338">
                  <c:v>2.5898259438276172E-2</c:v>
                </c:pt>
                <c:pt idx="1339">
                  <c:v>2.5888914659053519E-2</c:v>
                </c:pt>
                <c:pt idx="1340">
                  <c:v>2.587958252523892E-2</c:v>
                </c:pt>
                <c:pt idx="1341">
                  <c:v>2.5870263036832375E-2</c:v>
                </c:pt>
                <c:pt idx="1342">
                  <c:v>2.5860956193833884E-2</c:v>
                </c:pt>
                <c:pt idx="1343">
                  <c:v>2.5851661996324493E-2</c:v>
                </c:pt>
                <c:pt idx="1344">
                  <c:v>2.5842380444223156E-2</c:v>
                </c:pt>
                <c:pt idx="1345">
                  <c:v>2.5833111537529874E-2</c:v>
                </c:pt>
                <c:pt idx="1346">
                  <c:v>2.5823855276325691E-2</c:v>
                </c:pt>
                <c:pt idx="1347">
                  <c:v>2.5814611660448517E-2</c:v>
                </c:pt>
                <c:pt idx="1348">
                  <c:v>2.5805380690060442E-2</c:v>
                </c:pt>
                <c:pt idx="1349">
                  <c:v>2.5796162364999375E-2</c:v>
                </c:pt>
                <c:pt idx="1350">
                  <c:v>2.5786956685589502E-2</c:v>
                </c:pt>
                <c:pt idx="1351">
                  <c:v>2.5777763651344543E-2</c:v>
                </c:pt>
                <c:pt idx="1352">
                  <c:v>2.5768583262669731E-2</c:v>
                </c:pt>
                <c:pt idx="1353">
                  <c:v>2.5759415519402973E-2</c:v>
                </c:pt>
                <c:pt idx="1354">
                  <c:v>2.5750260421382176E-2</c:v>
                </c:pt>
                <c:pt idx="1355">
                  <c:v>2.5741117969012572E-2</c:v>
                </c:pt>
                <c:pt idx="1356">
                  <c:v>2.5731988161969976E-2</c:v>
                </c:pt>
                <c:pt idx="1357">
                  <c:v>2.5722871000416481E-2</c:v>
                </c:pt>
                <c:pt idx="1358">
                  <c:v>2.5713766484108946E-2</c:v>
                </c:pt>
                <c:pt idx="1359">
                  <c:v>2.5704674613290512E-2</c:v>
                </c:pt>
                <c:pt idx="1360">
                  <c:v>2.5695595387961179E-2</c:v>
                </c:pt>
                <c:pt idx="1361">
                  <c:v>2.5686528808039899E-2</c:v>
                </c:pt>
                <c:pt idx="1362">
                  <c:v>2.5677474873445627E-2</c:v>
                </c:pt>
                <c:pt idx="1363">
                  <c:v>2.5668433584340455E-2</c:v>
                </c:pt>
                <c:pt idx="1364">
                  <c:v>2.5659404940562291E-2</c:v>
                </c:pt>
                <c:pt idx="1365">
                  <c:v>2.5650388942192182E-2</c:v>
                </c:pt>
                <c:pt idx="1366">
                  <c:v>2.5641385589392218E-2</c:v>
                </c:pt>
                <c:pt idx="1367">
                  <c:v>2.563239488175717E-2</c:v>
                </c:pt>
                <c:pt idx="1368">
                  <c:v>2.5623416819692268E-2</c:v>
                </c:pt>
                <c:pt idx="1369">
                  <c:v>2.5614451402954375E-2</c:v>
                </c:pt>
                <c:pt idx="1370">
                  <c:v>2.5605498631705581E-2</c:v>
                </c:pt>
                <c:pt idx="1371">
                  <c:v>2.5596558505864841E-2</c:v>
                </c:pt>
                <c:pt idx="1372">
                  <c:v>2.558763102535111E-2</c:v>
                </c:pt>
                <c:pt idx="1373">
                  <c:v>2.5578716190245432E-2</c:v>
                </c:pt>
                <c:pt idx="1374">
                  <c:v>2.5569814000466762E-2</c:v>
                </c:pt>
                <c:pt idx="1375">
                  <c:v>2.5560924456258238E-2</c:v>
                </c:pt>
                <c:pt idx="1376">
                  <c:v>2.5552047557376723E-2</c:v>
                </c:pt>
                <c:pt idx="1377">
                  <c:v>2.5543183303822214E-2</c:v>
                </c:pt>
                <c:pt idx="1378">
                  <c:v>2.5534331695756807E-2</c:v>
                </c:pt>
                <c:pt idx="1379">
                  <c:v>2.5525492733099453E-2</c:v>
                </c:pt>
                <c:pt idx="1380">
                  <c:v>2.5516666415769107E-2</c:v>
                </c:pt>
                <c:pt idx="1381">
                  <c:v>2.5507852743846815E-2</c:v>
                </c:pt>
                <c:pt idx="1382">
                  <c:v>2.5499051717413623E-2</c:v>
                </c:pt>
                <c:pt idx="1383">
                  <c:v>2.5490263336226393E-2</c:v>
                </c:pt>
                <c:pt idx="1384">
                  <c:v>2.5481487600447217E-2</c:v>
                </c:pt>
                <c:pt idx="1385">
                  <c:v>2.5472724510157141E-2</c:v>
                </c:pt>
                <c:pt idx="1386">
                  <c:v>2.5463974065194073E-2</c:v>
                </c:pt>
                <c:pt idx="1387">
                  <c:v>2.5455236265558012E-2</c:v>
                </c:pt>
                <c:pt idx="1388">
                  <c:v>2.5446511111411052E-2</c:v>
                </c:pt>
                <c:pt idx="1389">
                  <c:v>2.54377986025911E-2</c:v>
                </c:pt>
                <c:pt idx="1390">
                  <c:v>2.5429098739260247E-2</c:v>
                </c:pt>
                <c:pt idx="1391">
                  <c:v>2.5420411521256403E-2</c:v>
                </c:pt>
                <c:pt idx="1392">
                  <c:v>2.541173694849852E-2</c:v>
                </c:pt>
                <c:pt idx="1393">
                  <c:v>2.540307502139183E-2</c:v>
                </c:pt>
                <c:pt idx="1394">
                  <c:v>2.5394425739450055E-2</c:v>
                </c:pt>
                <c:pt idx="1395">
                  <c:v>2.5385789102916334E-2</c:v>
                </c:pt>
                <c:pt idx="1396">
                  <c:v>2.5377165111871713E-2</c:v>
                </c:pt>
                <c:pt idx="1397">
                  <c:v>2.5368553766073054E-2</c:v>
                </c:pt>
                <c:pt idx="1398">
                  <c:v>2.5359955065763495E-2</c:v>
                </c:pt>
                <c:pt idx="1399">
                  <c:v>2.5351369010780944E-2</c:v>
                </c:pt>
                <c:pt idx="1400">
                  <c:v>2.5342795601206447E-2</c:v>
                </c:pt>
                <c:pt idx="1401">
                  <c:v>2.5334234837040004E-2</c:v>
                </c:pt>
                <c:pt idx="1402">
                  <c:v>2.5325686718119522E-2</c:v>
                </c:pt>
                <c:pt idx="1403">
                  <c:v>2.5317151244688141E-2</c:v>
                </c:pt>
                <c:pt idx="1404">
                  <c:v>2.5308628416583767E-2</c:v>
                </c:pt>
                <c:pt idx="1405">
                  <c:v>2.5300118233806401E-2</c:v>
                </c:pt>
                <c:pt idx="1406">
                  <c:v>2.5291620696518136E-2</c:v>
                </c:pt>
                <c:pt idx="1407">
                  <c:v>2.5283135804556878E-2</c:v>
                </c:pt>
                <c:pt idx="1408">
                  <c:v>2.5274663557922628E-2</c:v>
                </c:pt>
                <c:pt idx="1409">
                  <c:v>2.5266203956696431E-2</c:v>
                </c:pt>
                <c:pt idx="1410">
                  <c:v>2.5257757000797243E-2</c:v>
                </c:pt>
                <c:pt idx="1411">
                  <c:v>2.5249322690306109E-2</c:v>
                </c:pt>
                <c:pt idx="1412">
                  <c:v>2.5240901025141982E-2</c:v>
                </c:pt>
                <c:pt idx="1413">
                  <c:v>2.5232492005385909E-2</c:v>
                </c:pt>
                <c:pt idx="1414">
                  <c:v>2.5224095630956844E-2</c:v>
                </c:pt>
                <c:pt idx="1415">
                  <c:v>2.5215711901854787E-2</c:v>
                </c:pt>
                <c:pt idx="1416">
                  <c:v>2.5207340818160784E-2</c:v>
                </c:pt>
                <c:pt idx="1417">
                  <c:v>2.5198982379874835E-2</c:v>
                </c:pt>
                <c:pt idx="1418">
                  <c:v>2.5190636586915893E-2</c:v>
                </c:pt>
                <c:pt idx="1419">
                  <c:v>2.518230343928396E-2</c:v>
                </c:pt>
                <c:pt idx="1420">
                  <c:v>2.5173982937141126E-2</c:v>
                </c:pt>
                <c:pt idx="1421">
                  <c:v>2.5165675080163208E-2</c:v>
                </c:pt>
                <c:pt idx="1422">
                  <c:v>2.5157379868593344E-2</c:v>
                </c:pt>
                <c:pt idx="1423">
                  <c:v>2.514909730251258E-2</c:v>
                </c:pt>
                <c:pt idx="1424">
                  <c:v>2.5140827381677777E-2</c:v>
                </c:pt>
                <c:pt idx="1425">
                  <c:v>2.5132570106169982E-2</c:v>
                </c:pt>
                <c:pt idx="1426">
                  <c:v>2.5124325476151288E-2</c:v>
                </c:pt>
                <c:pt idx="1427">
                  <c:v>2.5116093491297509E-2</c:v>
                </c:pt>
                <c:pt idx="1428">
                  <c:v>2.510787415193283E-2</c:v>
                </c:pt>
                <c:pt idx="1429">
                  <c:v>2.5099667457895158E-2</c:v>
                </c:pt>
                <c:pt idx="1430">
                  <c:v>2.5091473409184495E-2</c:v>
                </c:pt>
                <c:pt idx="1431">
                  <c:v>2.5083292005881885E-2</c:v>
                </c:pt>
                <c:pt idx="1432">
                  <c:v>2.5075123247825237E-2</c:v>
                </c:pt>
                <c:pt idx="1433">
                  <c:v>2.5066967135176643E-2</c:v>
                </c:pt>
                <c:pt idx="1434">
                  <c:v>2.5058823667936103E-2</c:v>
                </c:pt>
                <c:pt idx="1435">
                  <c:v>2.5050692845941525E-2</c:v>
                </c:pt>
                <c:pt idx="1436">
                  <c:v>2.5042574669355E-2</c:v>
                </c:pt>
                <c:pt idx="1437">
                  <c:v>2.5034469138014437E-2</c:v>
                </c:pt>
                <c:pt idx="1438">
                  <c:v>2.5026376252162974E-2</c:v>
                </c:pt>
                <c:pt idx="1439">
                  <c:v>2.5018296011476426E-2</c:v>
                </c:pt>
                <c:pt idx="1440">
                  <c:v>2.5010228416360025E-2</c:v>
                </c:pt>
                <c:pt idx="1441">
                  <c:v>2.5002173466327493E-2</c:v>
                </c:pt>
                <c:pt idx="1442">
                  <c:v>2.4994131161865107E-2</c:v>
                </c:pt>
                <c:pt idx="1443">
                  <c:v>2.4986101502648683E-2</c:v>
                </c:pt>
                <c:pt idx="1444">
                  <c:v>2.4978084488759267E-2</c:v>
                </c:pt>
                <c:pt idx="1445">
                  <c:v>2.4970080120196858E-2</c:v>
                </c:pt>
                <c:pt idx="1446">
                  <c:v>2.4962088397042503E-2</c:v>
                </c:pt>
                <c:pt idx="1447">
                  <c:v>2.495410931913411E-2</c:v>
                </c:pt>
                <c:pt idx="1448">
                  <c:v>2.4946142886633771E-2</c:v>
                </c:pt>
                <c:pt idx="1449">
                  <c:v>2.4938189099379393E-2</c:v>
                </c:pt>
                <c:pt idx="1450">
                  <c:v>2.4930247957614116E-2</c:v>
                </c:pt>
                <c:pt idx="1451">
                  <c:v>2.4922319839986162E-2</c:v>
                </c:pt>
                <c:pt idx="1452">
                  <c:v>2.4914409015851513E-2</c:v>
                </c:pt>
                <c:pt idx="1453">
                  <c:v>2.4906516701714843E-2</c:v>
                </c:pt>
                <c:pt idx="1454">
                  <c:v>2.489864289781929E-2</c:v>
                </c:pt>
                <c:pt idx="1455">
                  <c:v>2.4890787603921716E-2</c:v>
                </c:pt>
                <c:pt idx="1456">
                  <c:v>2.4882950820346306E-2</c:v>
                </c:pt>
                <c:pt idx="1457">
                  <c:v>2.4875132546768874E-2</c:v>
                </c:pt>
                <c:pt idx="1458">
                  <c:v>2.4867332783432561E-2</c:v>
                </c:pt>
                <c:pt idx="1459">
                  <c:v>2.4859551530094226E-2</c:v>
                </c:pt>
                <c:pt idx="1460">
                  <c:v>2.4851788786997009E-2</c:v>
                </c:pt>
                <c:pt idx="1461">
                  <c:v>2.4844044553978817E-2</c:v>
                </c:pt>
                <c:pt idx="1462">
                  <c:v>2.483631883103965E-2</c:v>
                </c:pt>
                <c:pt idx="1463">
                  <c:v>2.4828611618341601E-2</c:v>
                </c:pt>
                <c:pt idx="1464">
                  <c:v>2.4820922915722576E-2</c:v>
                </c:pt>
                <c:pt idx="1465">
                  <c:v>2.4813252723263624E-2</c:v>
                </c:pt>
                <c:pt idx="1466">
                  <c:v>2.4805601040883696E-2</c:v>
                </c:pt>
                <c:pt idx="1467">
                  <c:v>2.4797967868582793E-2</c:v>
                </c:pt>
                <c:pt idx="1468">
                  <c:v>2.4790353206523008E-2</c:v>
                </c:pt>
                <c:pt idx="1469">
                  <c:v>2.4782757054461202E-2</c:v>
                </c:pt>
                <c:pt idx="1470">
                  <c:v>2.4775179412559467E-2</c:v>
                </c:pt>
                <c:pt idx="1471">
                  <c:v>2.4767620280736757E-2</c:v>
                </c:pt>
                <c:pt idx="1472">
                  <c:v>2.4760079659074119E-2</c:v>
                </c:pt>
                <c:pt idx="1473">
                  <c:v>2.4752557547571552E-2</c:v>
                </c:pt>
                <c:pt idx="1474">
                  <c:v>2.474505394614801E-2</c:v>
                </c:pt>
                <c:pt idx="1475">
                  <c:v>2.473756885488454E-2</c:v>
                </c:pt>
                <c:pt idx="1476">
                  <c:v>2.4730102273619048E-2</c:v>
                </c:pt>
                <c:pt idx="1477">
                  <c:v>2.472159170344046E-2</c:v>
                </c:pt>
                <c:pt idx="1478">
                  <c:v>2.4714164786711068E-2</c:v>
                </c:pt>
                <c:pt idx="1479">
                  <c:v>2.4706756380060702E-2</c:v>
                </c:pt>
                <c:pt idx="1480">
                  <c:v>2.4699366483651453E-2</c:v>
                </c:pt>
                <c:pt idx="1481">
                  <c:v>2.4691995097402275E-2</c:v>
                </c:pt>
                <c:pt idx="1482">
                  <c:v>2.468464222107003E-2</c:v>
                </c:pt>
                <c:pt idx="1483">
                  <c:v>2.4677307854897856E-2</c:v>
                </c:pt>
                <c:pt idx="1484">
                  <c:v>2.4669991998885754E-2</c:v>
                </c:pt>
                <c:pt idx="1485">
                  <c:v>2.4662694652952677E-2</c:v>
                </c:pt>
                <c:pt idx="1486">
                  <c:v>2.4655415817098625E-2</c:v>
                </c:pt>
                <c:pt idx="1487">
                  <c:v>2.4648155491323598E-2</c:v>
                </c:pt>
                <c:pt idx="1488">
                  <c:v>2.4640913675708642E-2</c:v>
                </c:pt>
                <c:pt idx="1489">
                  <c:v>2.4633690370172712E-2</c:v>
                </c:pt>
                <c:pt idx="1490">
                  <c:v>2.4626485574715806E-2</c:v>
                </c:pt>
                <c:pt idx="1491">
                  <c:v>2.4619299289337926E-2</c:v>
                </c:pt>
                <c:pt idx="1492">
                  <c:v>2.4613406244825775E-2</c:v>
                </c:pt>
                <c:pt idx="1493">
                  <c:v>2.4604982248900287E-2</c:v>
                </c:pt>
                <c:pt idx="1494">
                  <c:v>2.4597851493921574E-2</c:v>
                </c:pt>
                <c:pt idx="1495">
                  <c:v>2.4590739248778748E-2</c:v>
                </c:pt>
                <c:pt idx="1496">
                  <c:v>2.4583645513958086E-2</c:v>
                </c:pt>
                <c:pt idx="1497">
                  <c:v>2.4576570289135402E-2</c:v>
                </c:pt>
                <c:pt idx="1498">
                  <c:v>2.456951357447279E-2</c:v>
                </c:pt>
                <c:pt idx="1499">
                  <c:v>2.4562475369808157E-2</c:v>
                </c:pt>
                <c:pt idx="1500">
                  <c:v>2.4555455675222548E-2</c:v>
                </c:pt>
                <c:pt idx="1501">
                  <c:v>2.4548454490797011E-2</c:v>
                </c:pt>
                <c:pt idx="1502">
                  <c:v>2.4541471816369453E-2</c:v>
                </c:pt>
                <c:pt idx="1503">
                  <c:v>2.4534507652101967E-2</c:v>
                </c:pt>
                <c:pt idx="1504">
                  <c:v>2.4527561997832459E-2</c:v>
                </c:pt>
                <c:pt idx="1505">
                  <c:v>2.4520634853723022E-2</c:v>
                </c:pt>
                <c:pt idx="1506">
                  <c:v>2.4513726219692611E-2</c:v>
                </c:pt>
                <c:pt idx="1507">
                  <c:v>2.4506836095741225E-2</c:v>
                </c:pt>
                <c:pt idx="1508">
                  <c:v>2.4499964481787817E-2</c:v>
                </c:pt>
                <c:pt idx="1509">
                  <c:v>2.4493111377994481E-2</c:v>
                </c:pt>
                <c:pt idx="1510">
                  <c:v>2.448627678428017E-2</c:v>
                </c:pt>
                <c:pt idx="1511">
                  <c:v>2.4479460700482791E-2</c:v>
                </c:pt>
                <c:pt idx="1512">
                  <c:v>2.4472663127007577E-2</c:v>
                </c:pt>
                <c:pt idx="1513">
                  <c:v>2.4465884063449295E-2</c:v>
                </c:pt>
                <c:pt idx="1514">
                  <c:v>2.4459123510051084E-2</c:v>
                </c:pt>
                <c:pt idx="1515">
                  <c:v>2.4452381466650852E-2</c:v>
                </c:pt>
                <c:pt idx="1516">
                  <c:v>2.4445657933248599E-2</c:v>
                </c:pt>
                <c:pt idx="1517">
                  <c:v>2.4438952910006417E-2</c:v>
                </c:pt>
                <c:pt idx="1518">
                  <c:v>2.4432266396924307E-2</c:v>
                </c:pt>
                <c:pt idx="1519">
                  <c:v>2.4425598393759129E-2</c:v>
                </c:pt>
                <c:pt idx="1520">
                  <c:v>2.4418948900672977E-2</c:v>
                </c:pt>
                <c:pt idx="1521">
                  <c:v>2.4412317917584803E-2</c:v>
                </c:pt>
                <c:pt idx="1522">
                  <c:v>2.4405705444737746E-2</c:v>
                </c:pt>
                <c:pt idx="1523">
                  <c:v>2.4399111481888669E-2</c:v>
                </c:pt>
                <c:pt idx="1524">
                  <c:v>2.439253602903757E-2</c:v>
                </c:pt>
                <c:pt idx="1525">
                  <c:v>2.4385979086346543E-2</c:v>
                </c:pt>
                <c:pt idx="1526">
                  <c:v>2.4379440653653495E-2</c:v>
                </c:pt>
                <c:pt idx="1527">
                  <c:v>2.4372920730958425E-2</c:v>
                </c:pt>
                <c:pt idx="1528">
                  <c:v>2.4366419318504473E-2</c:v>
                </c:pt>
                <c:pt idx="1529">
                  <c:v>2.4356240210856583E-2</c:v>
                </c:pt>
                <c:pt idx="1530">
                  <c:v>2.4349786395586603E-2</c:v>
                </c:pt>
                <c:pt idx="1531">
                  <c:v>2.4343351090314602E-2</c:v>
                </c:pt>
                <c:pt idx="1532">
                  <c:v>2.4336934295202672E-2</c:v>
                </c:pt>
                <c:pt idx="1533">
                  <c:v>2.4330536009926629E-2</c:v>
                </c:pt>
                <c:pt idx="1534">
                  <c:v>2.4324156234891703E-2</c:v>
                </c:pt>
                <c:pt idx="1535">
                  <c:v>2.4317794969854756E-2</c:v>
                </c:pt>
                <c:pt idx="1536">
                  <c:v>2.4311452214896834E-2</c:v>
                </c:pt>
                <c:pt idx="1537">
                  <c:v>2.4305127969936891E-2</c:v>
                </c:pt>
                <c:pt idx="1538">
                  <c:v>2.4298822235055972E-2</c:v>
                </c:pt>
                <c:pt idx="1539">
                  <c:v>2.4292535010254079E-2</c:v>
                </c:pt>
                <c:pt idx="1540">
                  <c:v>2.4286266295369119E-2</c:v>
                </c:pt>
                <c:pt idx="1541">
                  <c:v>2.428001609064423E-2</c:v>
                </c:pt>
                <c:pt idx="1542">
                  <c:v>2.4273784395998366E-2</c:v>
                </c:pt>
                <c:pt idx="1543">
                  <c:v>2.4266685124501031E-2</c:v>
                </c:pt>
                <c:pt idx="1544">
                  <c:v>2.4260493094229174E-2</c:v>
                </c:pt>
                <c:pt idx="1545">
                  <c:v>2.425431957387425E-2</c:v>
                </c:pt>
                <c:pt idx="1546">
                  <c:v>2.4248164563679397E-2</c:v>
                </c:pt>
                <c:pt idx="1547">
                  <c:v>2.4242028063401477E-2</c:v>
                </c:pt>
                <c:pt idx="1548">
                  <c:v>2.4235910073121536E-2</c:v>
                </c:pt>
                <c:pt idx="1549">
                  <c:v>2.4229810593001666E-2</c:v>
                </c:pt>
                <c:pt idx="1550">
                  <c:v>2.4223729622879775E-2</c:v>
                </c:pt>
                <c:pt idx="1551">
                  <c:v>2.4217667162755863E-2</c:v>
                </c:pt>
                <c:pt idx="1552">
                  <c:v>2.4211623212792022E-2</c:v>
                </c:pt>
                <c:pt idx="1553">
                  <c:v>2.4205597772745113E-2</c:v>
                </c:pt>
                <c:pt idx="1554">
                  <c:v>2.419959084277723E-2</c:v>
                </c:pt>
                <c:pt idx="1555">
                  <c:v>2.4193602422807325E-2</c:v>
                </c:pt>
                <c:pt idx="1556">
                  <c:v>2.4187632512916446E-2</c:v>
                </c:pt>
                <c:pt idx="1557">
                  <c:v>2.4181681113023545E-2</c:v>
                </c:pt>
                <c:pt idx="1558">
                  <c:v>2.4175748223128624E-2</c:v>
                </c:pt>
                <c:pt idx="1559">
                  <c:v>2.4169833843312727E-2</c:v>
                </c:pt>
                <c:pt idx="1560">
                  <c:v>2.4163937973413763E-2</c:v>
                </c:pt>
                <c:pt idx="1561">
                  <c:v>2.4158060613593824E-2</c:v>
                </c:pt>
                <c:pt idx="1562">
                  <c:v>2.4152201763933956E-2</c:v>
                </c:pt>
                <c:pt idx="1563">
                  <c:v>2.4146361424191021E-2</c:v>
                </c:pt>
                <c:pt idx="1564">
                  <c:v>2.4140539594446064E-2</c:v>
                </c:pt>
                <c:pt idx="1565">
                  <c:v>2.4134736274780133E-2</c:v>
                </c:pt>
                <c:pt idx="1566">
                  <c:v>2.4128951465031134E-2</c:v>
                </c:pt>
                <c:pt idx="1567">
                  <c:v>2.4123185165442207E-2</c:v>
                </c:pt>
                <c:pt idx="1568">
                  <c:v>2.4117437375770212E-2</c:v>
                </c:pt>
                <c:pt idx="1569">
                  <c:v>2.4111708096096196E-2</c:v>
                </c:pt>
                <c:pt idx="1570">
                  <c:v>2.4105997326582251E-2</c:v>
                </c:pt>
                <c:pt idx="1571">
                  <c:v>2.4100305066985239E-2</c:v>
                </c:pt>
                <c:pt idx="1572">
                  <c:v>2.4094631317386206E-2</c:v>
                </c:pt>
                <c:pt idx="1573">
                  <c:v>2.4088976077866198E-2</c:v>
                </c:pt>
                <c:pt idx="1574">
                  <c:v>2.4083339348263122E-2</c:v>
                </c:pt>
                <c:pt idx="1575">
                  <c:v>2.4077721128658025E-2</c:v>
                </c:pt>
                <c:pt idx="1576">
                  <c:v>2.4072121419213E-2</c:v>
                </c:pt>
                <c:pt idx="1577">
                  <c:v>2.4066540219684907E-2</c:v>
                </c:pt>
                <c:pt idx="1578">
                  <c:v>2.4060977530154792E-2</c:v>
                </c:pt>
                <c:pt idx="1579">
                  <c:v>2.4055433350703703E-2</c:v>
                </c:pt>
                <c:pt idx="1580">
                  <c:v>2.4049907681169547E-2</c:v>
                </c:pt>
                <c:pt idx="1581">
                  <c:v>2.4044400521714415E-2</c:v>
                </c:pt>
                <c:pt idx="1582">
                  <c:v>2.4038911872257263E-2</c:v>
                </c:pt>
                <c:pt idx="1583">
                  <c:v>2.4033441732798089E-2</c:v>
                </c:pt>
                <c:pt idx="1584">
                  <c:v>2.402799010341794E-2</c:v>
                </c:pt>
                <c:pt idx="1585">
                  <c:v>2.4022556983873677E-2</c:v>
                </c:pt>
                <c:pt idx="1586">
                  <c:v>2.401714237440844E-2</c:v>
                </c:pt>
                <c:pt idx="1587">
                  <c:v>2.4011746275022228E-2</c:v>
                </c:pt>
                <c:pt idx="1588">
                  <c:v>2.4006368685552948E-2</c:v>
                </c:pt>
                <c:pt idx="1589">
                  <c:v>2.4001009606081647E-2</c:v>
                </c:pt>
                <c:pt idx="1590">
                  <c:v>2.3995669036689371E-2</c:v>
                </c:pt>
                <c:pt idx="1591">
                  <c:v>2.3990346977295074E-2</c:v>
                </c:pt>
                <c:pt idx="1592">
                  <c:v>2.3985043427655617E-2</c:v>
                </c:pt>
                <c:pt idx="1593">
                  <c:v>2.3979758388338324E-2</c:v>
                </c:pt>
                <c:pt idx="1594">
                  <c:v>2.3974491858856917E-2</c:v>
                </c:pt>
                <c:pt idx="1595">
                  <c:v>2.3969243839373489E-2</c:v>
                </c:pt>
                <c:pt idx="1596">
                  <c:v>2.3964014329969086E-2</c:v>
                </c:pt>
                <c:pt idx="1597">
                  <c:v>2.3958803330481615E-2</c:v>
                </c:pt>
                <c:pt idx="1598">
                  <c:v>2.3953610840992123E-2</c:v>
                </c:pt>
                <c:pt idx="1599">
                  <c:v>2.394843686150061E-2</c:v>
                </c:pt>
                <c:pt idx="1600">
                  <c:v>2.3943281392007076E-2</c:v>
                </c:pt>
                <c:pt idx="1601">
                  <c:v>2.3938144432511521E-2</c:v>
                </c:pt>
                <c:pt idx="1602">
                  <c:v>2.3933025983013945E-2</c:v>
                </c:pt>
                <c:pt idx="1603">
                  <c:v>2.3927926043514347E-2</c:v>
                </c:pt>
                <c:pt idx="1604">
                  <c:v>2.3922844614012728E-2</c:v>
                </c:pt>
                <c:pt idx="1605">
                  <c:v>2.3917781694428042E-2</c:v>
                </c:pt>
                <c:pt idx="1606">
                  <c:v>2.3912737285003427E-2</c:v>
                </c:pt>
                <c:pt idx="1607">
                  <c:v>2.3907711385252606E-2</c:v>
                </c:pt>
                <c:pt idx="1608">
                  <c:v>2.3902703995742902E-2</c:v>
                </c:pt>
                <c:pt idx="1609">
                  <c:v>2.3897715116231177E-2</c:v>
                </c:pt>
                <c:pt idx="1610">
                  <c:v>2.3892744746555339E-2</c:v>
                </c:pt>
                <c:pt idx="1611">
                  <c:v>2.3887792887039572E-2</c:v>
                </c:pt>
                <c:pt idx="1612">
                  <c:v>2.3882859537197598E-2</c:v>
                </c:pt>
                <c:pt idx="1613">
                  <c:v>2.3877944697677789E-2</c:v>
                </c:pt>
                <c:pt idx="1614">
                  <c:v>2.3873048367912819E-2</c:v>
                </c:pt>
                <c:pt idx="1615">
                  <c:v>2.3868170548226875E-2</c:v>
                </c:pt>
                <c:pt idx="1616">
                  <c:v>2.3863311238538909E-2</c:v>
                </c:pt>
                <c:pt idx="1617">
                  <c:v>2.3858470438848922E-2</c:v>
                </c:pt>
                <c:pt idx="1618">
                  <c:v>2.3853648149075868E-2</c:v>
                </c:pt>
                <c:pt idx="1619">
                  <c:v>2.3848844369300792E-2</c:v>
                </c:pt>
                <c:pt idx="1620">
                  <c:v>2.3844059099523696E-2</c:v>
                </c:pt>
                <c:pt idx="1621">
                  <c:v>2.3839292339663531E-2</c:v>
                </c:pt>
                <c:pt idx="1622">
                  <c:v>2.3834544089801346E-2</c:v>
                </c:pt>
                <c:pt idx="1623">
                  <c:v>2.3829814349856093E-2</c:v>
                </c:pt>
                <c:pt idx="1624">
                  <c:v>2.3825103119989866E-2</c:v>
                </c:pt>
                <c:pt idx="1625">
                  <c:v>2.3820410400121617E-2</c:v>
                </c:pt>
                <c:pt idx="1626">
                  <c:v>2.3815736190089254E-2</c:v>
                </c:pt>
                <c:pt idx="1627">
                  <c:v>2.3811080490216963E-2</c:v>
                </c:pt>
                <c:pt idx="1628">
                  <c:v>2.3806443300099511E-2</c:v>
                </c:pt>
                <c:pt idx="1629">
                  <c:v>2.3801824620061085E-2</c:v>
                </c:pt>
                <c:pt idx="1630">
                  <c:v>2.3797224449939591E-2</c:v>
                </c:pt>
                <c:pt idx="1631">
                  <c:v>2.3792642789978169E-2</c:v>
                </c:pt>
                <c:pt idx="1632">
                  <c:v>2.3788079639771587E-2</c:v>
                </c:pt>
                <c:pt idx="1633">
                  <c:v>2.3782887276228015E-2</c:v>
                </c:pt>
                <c:pt idx="1634">
                  <c:v>2.377836379039544E-2</c:v>
                </c:pt>
                <c:pt idx="1635">
                  <c:v>2.3773858814398752E-2</c:v>
                </c:pt>
                <c:pt idx="1636">
                  <c:v>2.3769372348481088E-2</c:v>
                </c:pt>
                <c:pt idx="1637">
                  <c:v>2.3764904392318265E-2</c:v>
                </c:pt>
                <c:pt idx="1638">
                  <c:v>2.3760454946396559E-2</c:v>
                </c:pt>
                <c:pt idx="1639">
                  <c:v>2.3756024010229693E-2</c:v>
                </c:pt>
                <c:pt idx="1640">
                  <c:v>2.3751611584141852E-2</c:v>
                </c:pt>
                <c:pt idx="1641">
                  <c:v>2.3747217667970943E-2</c:v>
                </c:pt>
                <c:pt idx="1642">
                  <c:v>2.3742842261716968E-2</c:v>
                </c:pt>
                <c:pt idx="1643">
                  <c:v>2.3738485365542017E-2</c:v>
                </c:pt>
                <c:pt idx="1644">
                  <c:v>2.3734146979202952E-2</c:v>
                </c:pt>
                <c:pt idx="1645">
                  <c:v>2.3729827102861867E-2</c:v>
                </c:pt>
                <c:pt idx="1646">
                  <c:v>2.3725525736599806E-2</c:v>
                </c:pt>
                <c:pt idx="1647">
                  <c:v>2.3721242880092586E-2</c:v>
                </c:pt>
                <c:pt idx="1648">
                  <c:v>2.371697853366439E-2</c:v>
                </c:pt>
                <c:pt idx="1649">
                  <c:v>2.3712732697153127E-2</c:v>
                </c:pt>
                <c:pt idx="1650">
                  <c:v>2.3708505370639843E-2</c:v>
                </c:pt>
                <c:pt idx="1651">
                  <c:v>2.3704296554124538E-2</c:v>
                </c:pt>
                <c:pt idx="1652">
                  <c:v>2.3700106247445119E-2</c:v>
                </c:pt>
                <c:pt idx="1653">
                  <c:v>2.3695934450763678E-2</c:v>
                </c:pt>
                <c:pt idx="1654">
                  <c:v>2.3691781164080217E-2</c:v>
                </c:pt>
                <c:pt idx="1655">
                  <c:v>2.3687646387313688E-2</c:v>
                </c:pt>
                <c:pt idx="1656">
                  <c:v>2.3683530120464091E-2</c:v>
                </c:pt>
                <c:pt idx="1657">
                  <c:v>2.3679432363612474E-2</c:v>
                </c:pt>
                <c:pt idx="1658">
                  <c:v>2.3675353116677789E-2</c:v>
                </c:pt>
                <c:pt idx="1659">
                  <c:v>2.3671292379741082E-2</c:v>
                </c:pt>
                <c:pt idx="1660">
                  <c:v>2.3667250152640262E-2</c:v>
                </c:pt>
                <c:pt idx="1661">
                  <c:v>2.3663226435618467E-2</c:v>
                </c:pt>
                <c:pt idx="1662">
                  <c:v>2.3659221228513605E-2</c:v>
                </c:pt>
                <c:pt idx="1663">
                  <c:v>2.3655234531406721E-2</c:v>
                </c:pt>
                <c:pt idx="1664">
                  <c:v>2.3651266344135724E-2</c:v>
                </c:pt>
                <c:pt idx="1665">
                  <c:v>2.3647316666862706E-2</c:v>
                </c:pt>
                <c:pt idx="1666">
                  <c:v>2.3643385499506619E-2</c:v>
                </c:pt>
                <c:pt idx="1667">
                  <c:v>2.3639472842148512E-2</c:v>
                </c:pt>
                <c:pt idx="1668">
                  <c:v>2.3635578694707338E-2</c:v>
                </c:pt>
                <c:pt idx="1669">
                  <c:v>2.3631703057264142E-2</c:v>
                </c:pt>
                <c:pt idx="1670">
                  <c:v>2.3627845929737878E-2</c:v>
                </c:pt>
                <c:pt idx="1671">
                  <c:v>2.3624007312128548E-2</c:v>
                </c:pt>
                <c:pt idx="1672">
                  <c:v>2.3620187204436149E-2</c:v>
                </c:pt>
                <c:pt idx="1673">
                  <c:v>2.3616385606822776E-2</c:v>
                </c:pt>
                <c:pt idx="1674">
                  <c:v>2.3612602518964243E-2</c:v>
                </c:pt>
                <c:pt idx="1675">
                  <c:v>2.3608837941103689E-2</c:v>
                </c:pt>
                <c:pt idx="1676">
                  <c:v>2.3605091873241113E-2</c:v>
                </c:pt>
                <c:pt idx="1677">
                  <c:v>2.3601364315214424E-2</c:v>
                </c:pt>
                <c:pt idx="1678">
                  <c:v>2.3597655267266759E-2</c:v>
                </c:pt>
                <c:pt idx="1679">
                  <c:v>2.3593964729236028E-2</c:v>
                </c:pt>
                <c:pt idx="1680">
                  <c:v>2.3590292701122229E-2</c:v>
                </c:pt>
                <c:pt idx="1681">
                  <c:v>2.3586639182844316E-2</c:v>
                </c:pt>
                <c:pt idx="1682">
                  <c:v>2.3583004174564381E-2</c:v>
                </c:pt>
                <c:pt idx="1683">
                  <c:v>2.3579387676282426E-2</c:v>
                </c:pt>
                <c:pt idx="1684">
                  <c:v>2.3575789687917403E-2</c:v>
                </c:pt>
                <c:pt idx="1685">
                  <c:v>2.3572210209469313E-2</c:v>
                </c:pt>
                <c:pt idx="1686">
                  <c:v>2.3568649240938155E-2</c:v>
                </c:pt>
                <c:pt idx="1687">
                  <c:v>2.3565106782404976E-2</c:v>
                </c:pt>
                <c:pt idx="1688">
                  <c:v>2.3561582833707684E-2</c:v>
                </c:pt>
                <c:pt idx="1689">
                  <c:v>2.355807739500837E-2</c:v>
                </c:pt>
                <c:pt idx="1690">
                  <c:v>2.3554590466225989E-2</c:v>
                </c:pt>
                <c:pt idx="1691">
                  <c:v>2.355112204736054E-2</c:v>
                </c:pt>
                <c:pt idx="1692">
                  <c:v>2.354767213849307E-2</c:v>
                </c:pt>
                <c:pt idx="1693">
                  <c:v>2.3544240739461486E-2</c:v>
                </c:pt>
                <c:pt idx="1694">
                  <c:v>2.3540827850346835E-2</c:v>
                </c:pt>
                <c:pt idx="1695">
                  <c:v>2.3537433471149116E-2</c:v>
                </c:pt>
                <c:pt idx="1696">
                  <c:v>2.3534057602030423E-2</c:v>
                </c:pt>
                <c:pt idx="1697">
                  <c:v>2.3530700242747615E-2</c:v>
                </c:pt>
                <c:pt idx="1698">
                  <c:v>2.3527361393462787E-2</c:v>
                </c:pt>
                <c:pt idx="1699">
                  <c:v>2.3524041054094891E-2</c:v>
                </c:pt>
                <c:pt idx="1700">
                  <c:v>2.3520739224562881E-2</c:v>
                </c:pt>
                <c:pt idx="1701">
                  <c:v>2.351745590502885E-2</c:v>
                </c:pt>
                <c:pt idx="1702">
                  <c:v>2.3514191095330705E-2</c:v>
                </c:pt>
                <c:pt idx="1703">
                  <c:v>2.351094479563054E-2</c:v>
                </c:pt>
                <c:pt idx="1704">
                  <c:v>2.3507717005928352E-2</c:v>
                </c:pt>
                <c:pt idx="1705">
                  <c:v>2.3504507726062052E-2</c:v>
                </c:pt>
                <c:pt idx="1706">
                  <c:v>2.3501316956031637E-2</c:v>
                </c:pt>
                <c:pt idx="1707">
                  <c:v>2.3498144696080248E-2</c:v>
                </c:pt>
                <c:pt idx="1708">
                  <c:v>2.3494990946045791E-2</c:v>
                </c:pt>
                <c:pt idx="1709">
                  <c:v>2.349185570584722E-2</c:v>
                </c:pt>
                <c:pt idx="1710">
                  <c:v>2.3488738975646628E-2</c:v>
                </c:pt>
                <c:pt idx="1711">
                  <c:v>2.3485638205241743E-2</c:v>
                </c:pt>
                <c:pt idx="1712">
                  <c:v>2.3482524673046345E-2</c:v>
                </c:pt>
                <c:pt idx="1713">
                  <c:v>2.3479390192251426E-2</c:v>
                </c:pt>
                <c:pt idx="1714">
                  <c:v>2.3476234762613846E-2</c:v>
                </c:pt>
                <c:pt idx="1715">
                  <c:v>2.3473058384295697E-2</c:v>
                </c:pt>
                <c:pt idx="1716">
                  <c:v>2.3469861057053842E-2</c:v>
                </c:pt>
                <c:pt idx="1717">
                  <c:v>2.3466642781293512E-2</c:v>
                </c:pt>
                <c:pt idx="1718">
                  <c:v>2.3463403556690521E-2</c:v>
                </c:pt>
                <c:pt idx="1719">
                  <c:v>2.3460143383244869E-2</c:v>
                </c:pt>
                <c:pt idx="1720">
                  <c:v>2.3456862261118649E-2</c:v>
                </c:pt>
                <c:pt idx="1721">
                  <c:v>2.3453560190230816E-2</c:v>
                </c:pt>
                <c:pt idx="1722">
                  <c:v>2.3450237170581367E-2</c:v>
                </c:pt>
                <c:pt idx="1723">
                  <c:v>2.3446893202170305E-2</c:v>
                </c:pt>
                <c:pt idx="1724">
                  <c:v>2.3443528285078674E-2</c:v>
                </c:pt>
                <c:pt idx="1725">
                  <c:v>2.3440142419225429E-2</c:v>
                </c:pt>
                <c:pt idx="1726">
                  <c:v>2.343673560461057E-2</c:v>
                </c:pt>
                <c:pt idx="1727">
                  <c:v>2.343330784115305E-2</c:v>
                </c:pt>
                <c:pt idx="1728">
                  <c:v>2.3429859129096009E-2</c:v>
                </c:pt>
                <c:pt idx="1729">
                  <c:v>2.3426389468277353E-2</c:v>
                </c:pt>
                <c:pt idx="1730">
                  <c:v>2.3422898858616037E-2</c:v>
                </c:pt>
                <c:pt idx="1731">
                  <c:v>2.3419387300274153E-2</c:v>
                </c:pt>
                <c:pt idx="1732">
                  <c:v>2.3415854793089608E-2</c:v>
                </c:pt>
                <c:pt idx="1733">
                  <c:v>2.3412301337386587E-2</c:v>
                </c:pt>
                <c:pt idx="1734">
                  <c:v>2.340872693275986E-2</c:v>
                </c:pt>
                <c:pt idx="1735">
                  <c:v>2.3405131579371519E-2</c:v>
                </c:pt>
                <c:pt idx="1736">
                  <c:v>2.3401515277302609E-2</c:v>
                </c:pt>
                <c:pt idx="1737">
                  <c:v>2.3397356709076167E-2</c:v>
                </c:pt>
                <c:pt idx="1738">
                  <c:v>2.3393695516931157E-2</c:v>
                </c:pt>
                <c:pt idx="1739">
                  <c:v>2.339001337586244E-2</c:v>
                </c:pt>
                <c:pt idx="1740">
                  <c:v>2.3386310286275247E-2</c:v>
                </c:pt>
                <c:pt idx="1741">
                  <c:v>2.3382586247764348E-2</c:v>
                </c:pt>
                <c:pt idx="1742">
                  <c:v>2.3378841260653926E-2</c:v>
                </c:pt>
                <c:pt idx="1743">
                  <c:v>2.3375075324619798E-2</c:v>
                </c:pt>
                <c:pt idx="1744">
                  <c:v>2.3371288440067195E-2</c:v>
                </c:pt>
                <c:pt idx="1745">
                  <c:v>2.3367480606671931E-2</c:v>
                </c:pt>
                <c:pt idx="1746">
                  <c:v>2.3363651824515053E-2</c:v>
                </c:pt>
                <c:pt idx="1747">
                  <c:v>2.3359802093677606E-2</c:v>
                </c:pt>
                <c:pt idx="1748">
                  <c:v>2.3355931414078546E-2</c:v>
                </c:pt>
                <c:pt idx="1749">
                  <c:v>2.3352039785717871E-2</c:v>
                </c:pt>
                <c:pt idx="1750">
                  <c:v>2.3348127208757674E-2</c:v>
                </c:pt>
                <c:pt idx="1751">
                  <c:v>2.3344193682954817E-2</c:v>
                </c:pt>
                <c:pt idx="1752">
                  <c:v>2.3340239208309299E-2</c:v>
                </c:pt>
                <c:pt idx="1753">
                  <c:v>2.3338107580463729E-2</c:v>
                </c:pt>
                <c:pt idx="1754">
                  <c:v>2.3332267413138652E-2</c:v>
                </c:pt>
                <c:pt idx="1755">
                  <c:v>2.332825009245143E-2</c:v>
                </c:pt>
                <c:pt idx="1756">
                  <c:v>2.3324211823002594E-2</c:v>
                </c:pt>
                <c:pt idx="1757">
                  <c:v>2.3320152604792144E-2</c:v>
                </c:pt>
                <c:pt idx="1758">
                  <c:v>2.3316072437982172E-2</c:v>
                </c:pt>
                <c:pt idx="1759">
                  <c:v>2.3311971322329539E-2</c:v>
                </c:pt>
                <c:pt idx="1760">
                  <c:v>2.3307849258077384E-2</c:v>
                </c:pt>
                <c:pt idx="1761">
                  <c:v>2.3303706244982569E-2</c:v>
                </c:pt>
                <c:pt idx="1762">
                  <c:v>2.329954228312614E-2</c:v>
                </c:pt>
                <c:pt idx="1763">
                  <c:v>2.3295357372589143E-2</c:v>
                </c:pt>
                <c:pt idx="1764">
                  <c:v>2.3291151513371577E-2</c:v>
                </c:pt>
                <c:pt idx="1765">
                  <c:v>2.3286924705473444E-2</c:v>
                </c:pt>
                <c:pt idx="1766">
                  <c:v>2.328267694873265E-2</c:v>
                </c:pt>
                <c:pt idx="1767">
                  <c:v>2.3278408243392334E-2</c:v>
                </c:pt>
                <c:pt idx="1768">
                  <c:v>2.3274118589290405E-2</c:v>
                </c:pt>
                <c:pt idx="1769">
                  <c:v>2.326980798642686E-2</c:v>
                </c:pt>
                <c:pt idx="1770">
                  <c:v>2.3265476434882748E-2</c:v>
                </c:pt>
                <c:pt idx="1771">
                  <c:v>2.3261123934577022E-2</c:v>
                </c:pt>
                <c:pt idx="1772">
                  <c:v>2.3256750485590727E-2</c:v>
                </c:pt>
                <c:pt idx="1773">
                  <c:v>2.3252356087923864E-2</c:v>
                </c:pt>
                <c:pt idx="1774">
                  <c:v>2.3247940741495388E-2</c:v>
                </c:pt>
                <c:pt idx="1775">
                  <c:v>2.3243504446386343E-2</c:v>
                </c:pt>
                <c:pt idx="1776">
                  <c:v>2.3239047202434637E-2</c:v>
                </c:pt>
                <c:pt idx="1777">
                  <c:v>2.323456900988341E-2</c:v>
                </c:pt>
                <c:pt idx="1778">
                  <c:v>2.3230069868651615E-2</c:v>
                </c:pt>
                <c:pt idx="1779">
                  <c:v>2.3225549778658205E-2</c:v>
                </c:pt>
                <c:pt idx="1780">
                  <c:v>2.3221008740065274E-2</c:v>
                </c:pt>
                <c:pt idx="1781">
                  <c:v>2.3216446752548636E-2</c:v>
                </c:pt>
                <c:pt idx="1782">
                  <c:v>2.3211863816432476E-2</c:v>
                </c:pt>
                <c:pt idx="1783">
                  <c:v>2.3207259931635749E-2</c:v>
                </c:pt>
                <c:pt idx="1784">
                  <c:v>2.3202635098077407E-2</c:v>
                </c:pt>
                <c:pt idx="1785">
                  <c:v>2.3197989315919543E-2</c:v>
                </c:pt>
                <c:pt idx="1786">
                  <c:v>2.3193322585000065E-2</c:v>
                </c:pt>
                <c:pt idx="1787">
                  <c:v>2.3188634905318972E-2</c:v>
                </c:pt>
                <c:pt idx="1788">
                  <c:v>2.3183926276957312E-2</c:v>
                </c:pt>
                <c:pt idx="1789">
                  <c:v>2.3179313247681708E-2</c:v>
                </c:pt>
                <c:pt idx="1790">
                  <c:v>2.3174556132572098E-2</c:v>
                </c:pt>
                <c:pt idx="1791">
                  <c:v>2.3169778066161422E-2</c:v>
                </c:pt>
                <c:pt idx="1792">
                  <c:v>2.3164979048557747E-2</c:v>
                </c:pt>
                <c:pt idx="1793">
                  <c:v>2.3160159079707036E-2</c:v>
                </c:pt>
                <c:pt idx="1794">
                  <c:v>2.3155318159636305E-2</c:v>
                </c:pt>
                <c:pt idx="1795">
                  <c:v>2.3150456288345559E-2</c:v>
                </c:pt>
                <c:pt idx="1796">
                  <c:v>2.3145573465834793E-2</c:v>
                </c:pt>
                <c:pt idx="1797">
                  <c:v>2.3140669692076992E-2</c:v>
                </c:pt>
                <c:pt idx="1798">
                  <c:v>2.3135744967072162E-2</c:v>
                </c:pt>
                <c:pt idx="1799">
                  <c:v>2.3130799290901342E-2</c:v>
                </c:pt>
                <c:pt idx="1800">
                  <c:v>2.3125832663510502E-2</c:v>
                </c:pt>
                <c:pt idx="1801">
                  <c:v>2.3120845084899647E-2</c:v>
                </c:pt>
                <c:pt idx="1802">
                  <c:v>2.3115836555068773E-2</c:v>
                </c:pt>
                <c:pt idx="1803">
                  <c:v>2.3107182425667894E-2</c:v>
                </c:pt>
                <c:pt idx="1804">
                  <c:v>2.3102123654923368E-2</c:v>
                </c:pt>
                <c:pt idx="1805">
                  <c:v>2.3097043935336181E-2</c:v>
                </c:pt>
                <c:pt idx="1806">
                  <c:v>2.3091943267068427E-2</c:v>
                </c:pt>
                <c:pt idx="1807">
                  <c:v>2.308682165020115E-2</c:v>
                </c:pt>
                <c:pt idx="1808">
                  <c:v>2.3081679084653306E-2</c:v>
                </c:pt>
                <c:pt idx="1809">
                  <c:v>2.3076515570343847E-2</c:v>
                </c:pt>
                <c:pt idx="1810">
                  <c:v>2.3071331107353821E-2</c:v>
                </c:pt>
                <c:pt idx="1811">
                  <c:v>2.3066125695683226E-2</c:v>
                </c:pt>
                <c:pt idx="1812">
                  <c:v>2.3060899335332063E-2</c:v>
                </c:pt>
                <c:pt idx="1813">
                  <c:v>2.3055652026381379E-2</c:v>
                </c:pt>
                <c:pt idx="1814">
                  <c:v>2.305038376866908E-2</c:v>
                </c:pt>
                <c:pt idx="1815">
                  <c:v>2.3045094562276214E-2</c:v>
                </c:pt>
                <c:pt idx="1816">
                  <c:v>2.3039784407202779E-2</c:v>
                </c:pt>
                <c:pt idx="1817">
                  <c:v>2.3034453303448776E-2</c:v>
                </c:pt>
                <c:pt idx="1818">
                  <c:v>2.3029101251014206E-2</c:v>
                </c:pt>
                <c:pt idx="1819">
                  <c:v>2.3023728249899067E-2</c:v>
                </c:pt>
                <c:pt idx="1820">
                  <c:v>2.301833430010336E-2</c:v>
                </c:pt>
                <c:pt idx="1821">
                  <c:v>2.3012919401708132E-2</c:v>
                </c:pt>
                <c:pt idx="1822">
                  <c:v>2.3007483554551289E-2</c:v>
                </c:pt>
                <c:pt idx="1823">
                  <c:v>2.3002026758875971E-2</c:v>
                </c:pt>
                <c:pt idx="1824">
                  <c:v>2.2996549014276946E-2</c:v>
                </c:pt>
                <c:pt idx="1825">
                  <c:v>2.2991050321240492E-2</c:v>
                </c:pt>
                <c:pt idx="1826">
                  <c:v>2.2985530679361377E-2</c:v>
                </c:pt>
                <c:pt idx="1827">
                  <c:v>2.2979990088963786E-2</c:v>
                </c:pt>
                <c:pt idx="1828">
                  <c:v>2.2974428549723536E-2</c:v>
                </c:pt>
                <c:pt idx="1829">
                  <c:v>2.2968846061964809E-2</c:v>
                </c:pt>
                <c:pt idx="1830">
                  <c:v>2.2963242625444469E-2</c:v>
                </c:pt>
                <c:pt idx="1831">
                  <c:v>2.2957618240324607E-2</c:v>
                </c:pt>
                <c:pt idx="1832">
                  <c:v>2.2951972906605222E-2</c:v>
                </c:pt>
                <c:pt idx="1833">
                  <c:v>2.2946306624124224E-2</c:v>
                </c:pt>
                <c:pt idx="1834">
                  <c:v>2.2940619392962658E-2</c:v>
                </c:pt>
                <c:pt idx="1835">
                  <c:v>2.2934911213120523E-2</c:v>
                </c:pt>
                <c:pt idx="1836">
                  <c:v>2.2929182084678867E-2</c:v>
                </c:pt>
                <c:pt idx="1837">
                  <c:v>2.2923432007475597E-2</c:v>
                </c:pt>
                <c:pt idx="1838">
                  <c:v>2.2917660981915944E-2</c:v>
                </c:pt>
                <c:pt idx="1839">
                  <c:v>2.2911869007351537E-2</c:v>
                </c:pt>
                <c:pt idx="1840">
                  <c:v>2.2906056084268656E-2</c:v>
                </c:pt>
                <c:pt idx="1841">
                  <c:v>2.2900222212586252E-2</c:v>
                </c:pt>
                <c:pt idx="1842">
                  <c:v>2.2894367392061188E-2</c:v>
                </c:pt>
                <c:pt idx="1843">
                  <c:v>2.2888491623179741E-2</c:v>
                </c:pt>
                <c:pt idx="1844">
                  <c:v>2.2882594905455633E-2</c:v>
                </c:pt>
                <c:pt idx="1845">
                  <c:v>2.2876677239050958E-2</c:v>
                </c:pt>
                <c:pt idx="1846">
                  <c:v>2.2870738624127807E-2</c:v>
                </c:pt>
                <c:pt idx="1847">
                  <c:v>2.2864779060443041E-2</c:v>
                </c:pt>
                <c:pt idx="1848">
                  <c:v>2.2858798548077708E-2</c:v>
                </c:pt>
                <c:pt idx="1849">
                  <c:v>2.2852797087112853E-2</c:v>
                </c:pt>
                <c:pt idx="1850">
                  <c:v>2.2846774677548476E-2</c:v>
                </c:pt>
                <c:pt idx="1851">
                  <c:v>2.2840731319303531E-2</c:v>
                </c:pt>
                <c:pt idx="1852">
                  <c:v>2.2834667012540111E-2</c:v>
                </c:pt>
                <c:pt idx="1853">
                  <c:v>2.282858175693403E-2</c:v>
                </c:pt>
                <c:pt idx="1854">
                  <c:v>2.2822475552809474E-2</c:v>
                </c:pt>
                <c:pt idx="1855">
                  <c:v>2.2816348400004349E-2</c:v>
                </c:pt>
                <c:pt idx="1856">
                  <c:v>2.2810200298437611E-2</c:v>
                </c:pt>
                <c:pt idx="1857">
                  <c:v>2.2804031248433443E-2</c:v>
                </c:pt>
                <c:pt idx="1858">
                  <c:v>2.2797841249667661E-2</c:v>
                </c:pt>
                <c:pt idx="1859">
                  <c:v>2.2791630302302357E-2</c:v>
                </c:pt>
                <c:pt idx="1860">
                  <c:v>2.2785398406337531E-2</c:v>
                </c:pt>
                <c:pt idx="1861">
                  <c:v>2.2779145561773184E-2</c:v>
                </c:pt>
                <c:pt idx="1862">
                  <c:v>2.2772871768528269E-2</c:v>
                </c:pt>
                <c:pt idx="1863">
                  <c:v>2.2766577026521739E-2</c:v>
                </c:pt>
                <c:pt idx="1864">
                  <c:v>2.2760261335996734E-2</c:v>
                </c:pt>
                <c:pt idx="1865">
                  <c:v>2.2753924696791161E-2</c:v>
                </c:pt>
                <c:pt idx="1866">
                  <c:v>2.2747567109067113E-2</c:v>
                </c:pt>
                <c:pt idx="1867">
                  <c:v>2.274118857258145E-2</c:v>
                </c:pt>
                <c:pt idx="1868">
                  <c:v>2.2734789087577312E-2</c:v>
                </c:pt>
                <c:pt idx="1869">
                  <c:v>2.2728368653973652E-2</c:v>
                </c:pt>
                <c:pt idx="1870">
                  <c:v>2.2721927271608378E-2</c:v>
                </c:pt>
                <c:pt idx="1871">
                  <c:v>2.2715464940724628E-2</c:v>
                </c:pt>
                <c:pt idx="1872">
                  <c:v>2.270898166116031E-2</c:v>
                </c:pt>
                <c:pt idx="1873">
                  <c:v>2.2702477433077517E-2</c:v>
                </c:pt>
                <c:pt idx="1874">
                  <c:v>2.269595225623311E-2</c:v>
                </c:pt>
                <c:pt idx="1875">
                  <c:v>2.2689406130708134E-2</c:v>
                </c:pt>
                <c:pt idx="1876">
                  <c:v>2.2682839056745729E-2</c:v>
                </c:pt>
                <c:pt idx="1877">
                  <c:v>2.2676251034102757E-2</c:v>
                </c:pt>
                <c:pt idx="1878">
                  <c:v>2.2669642062941309E-2</c:v>
                </c:pt>
                <c:pt idx="1879">
                  <c:v>2.2663012143099293E-2</c:v>
                </c:pt>
                <c:pt idx="1880">
                  <c:v>2.2656361274576708E-2</c:v>
                </c:pt>
                <c:pt idx="1881">
                  <c:v>2.2649689457535649E-2</c:v>
                </c:pt>
                <c:pt idx="1882">
                  <c:v>2.2642996691732975E-2</c:v>
                </c:pt>
                <c:pt idx="1883">
                  <c:v>2.2636282977411826E-2</c:v>
                </c:pt>
                <c:pt idx="1884">
                  <c:v>2.2629548314491155E-2</c:v>
                </c:pt>
                <c:pt idx="1885">
                  <c:v>2.2622792702970962E-2</c:v>
                </c:pt>
                <c:pt idx="1886">
                  <c:v>2.2616016142851247E-2</c:v>
                </c:pt>
                <c:pt idx="1887">
                  <c:v>2.2609218634050965E-2</c:v>
                </c:pt>
                <c:pt idx="1888">
                  <c:v>2.2602400176732207E-2</c:v>
                </c:pt>
                <c:pt idx="1889">
                  <c:v>2.2595560770813927E-2</c:v>
                </c:pt>
                <c:pt idx="1890">
                  <c:v>2.2588700416296126E-2</c:v>
                </c:pt>
                <c:pt idx="1891">
                  <c:v>2.2581819113097756E-2</c:v>
                </c:pt>
                <c:pt idx="1892">
                  <c:v>2.2574916861380911E-2</c:v>
                </c:pt>
                <c:pt idx="1893">
                  <c:v>2.2567993660902452E-2</c:v>
                </c:pt>
                <c:pt idx="1894">
                  <c:v>2.2561049511986564E-2</c:v>
                </c:pt>
                <c:pt idx="1895">
                  <c:v>2.2554084414471154E-2</c:v>
                </c:pt>
                <c:pt idx="1896">
                  <c:v>2.2547098368356222E-2</c:v>
                </c:pt>
                <c:pt idx="1897">
                  <c:v>2.2540091373560722E-2</c:v>
                </c:pt>
                <c:pt idx="1898">
                  <c:v>2.2533063430246747E-2</c:v>
                </c:pt>
                <c:pt idx="1899">
                  <c:v>2.252601453833325E-2</c:v>
                </c:pt>
                <c:pt idx="1900">
                  <c:v>2.2518944697820231E-2</c:v>
                </c:pt>
                <c:pt idx="1901">
                  <c:v>2.2511853908707691E-2</c:v>
                </c:pt>
                <c:pt idx="1902">
                  <c:v>2.2504742170995629E-2</c:v>
                </c:pt>
                <c:pt idx="1903">
                  <c:v>2.2497609484765091E-2</c:v>
                </c:pt>
                <c:pt idx="1904">
                  <c:v>2.2490455849935032E-2</c:v>
                </c:pt>
                <c:pt idx="1905">
                  <c:v>2.248328126650545E-2</c:v>
                </c:pt>
                <c:pt idx="1906">
                  <c:v>2.2476085734476348E-2</c:v>
                </c:pt>
                <c:pt idx="1907">
                  <c:v>2.2468869253847723E-2</c:v>
                </c:pt>
                <c:pt idx="1908">
                  <c:v>2.2461631824700623E-2</c:v>
                </c:pt>
                <c:pt idx="1909">
                  <c:v>2.2454373446872955E-2</c:v>
                </c:pt>
                <c:pt idx="1910">
                  <c:v>2.2447094120607858E-2</c:v>
                </c:pt>
                <c:pt idx="1911">
                  <c:v>2.2439793845662193E-2</c:v>
                </c:pt>
                <c:pt idx="1912">
                  <c:v>2.2432472622117006E-2</c:v>
                </c:pt>
                <c:pt idx="1913">
                  <c:v>2.2425130450053343E-2</c:v>
                </c:pt>
                <c:pt idx="1914">
                  <c:v>2.2417767329552252E-2</c:v>
                </c:pt>
                <c:pt idx="1915">
                  <c:v>2.2410383260289546E-2</c:v>
                </c:pt>
                <c:pt idx="1916">
                  <c:v>2.2402978242427318E-2</c:v>
                </c:pt>
                <c:pt idx="1917">
                  <c:v>2.2395552276127662E-2</c:v>
                </c:pt>
                <c:pt idx="1918">
                  <c:v>2.2388105361147437E-2</c:v>
                </c:pt>
                <c:pt idx="1919">
                  <c:v>2.2380637497729783E-2</c:v>
                </c:pt>
                <c:pt idx="1920">
                  <c:v>2.2373148685712607E-2</c:v>
                </c:pt>
                <c:pt idx="1921">
                  <c:v>2.236563892509591E-2</c:v>
                </c:pt>
                <c:pt idx="1922">
                  <c:v>2.2358108215879691E-2</c:v>
                </c:pt>
                <c:pt idx="1923">
                  <c:v>2.2350556558144996E-2</c:v>
                </c:pt>
                <c:pt idx="1924">
                  <c:v>2.2342983951891826E-2</c:v>
                </c:pt>
                <c:pt idx="1925">
                  <c:v>2.2335390396958088E-2</c:v>
                </c:pt>
                <c:pt idx="1926">
                  <c:v>2.2327775893586921E-2</c:v>
                </c:pt>
                <c:pt idx="1927">
                  <c:v>2.2320140441616232E-2</c:v>
                </c:pt>
                <c:pt idx="1928">
                  <c:v>2.2312484041127068E-2</c:v>
                </c:pt>
                <c:pt idx="1929">
                  <c:v>2.2304806692038381E-2</c:v>
                </c:pt>
                <c:pt idx="1930">
                  <c:v>2.229710839443122E-2</c:v>
                </c:pt>
                <c:pt idx="1931">
                  <c:v>2.2289389148224537E-2</c:v>
                </c:pt>
                <c:pt idx="1932">
                  <c:v>2.2281648953499378E-2</c:v>
                </c:pt>
                <c:pt idx="1933">
                  <c:v>2.2273887810255744E-2</c:v>
                </c:pt>
                <c:pt idx="1934">
                  <c:v>2.2266105718412588E-2</c:v>
                </c:pt>
                <c:pt idx="1935">
                  <c:v>2.2258302678050956E-2</c:v>
                </c:pt>
                <c:pt idx="1936">
                  <c:v>2.2250478689170849E-2</c:v>
                </c:pt>
                <c:pt idx="1937">
                  <c:v>2.2242633751772267E-2</c:v>
                </c:pt>
                <c:pt idx="1938">
                  <c:v>2.2234767865774163E-2</c:v>
                </c:pt>
                <c:pt idx="1939">
                  <c:v>2.2226881031176537E-2</c:v>
                </c:pt>
                <c:pt idx="1940">
                  <c:v>2.2218973248141483E-2</c:v>
                </c:pt>
                <c:pt idx="1941">
                  <c:v>2.2211044516506906E-2</c:v>
                </c:pt>
                <c:pt idx="1942">
                  <c:v>2.2203094836353854E-2</c:v>
                </c:pt>
                <c:pt idx="1943">
                  <c:v>2.2195124207682326E-2</c:v>
                </c:pt>
                <c:pt idx="1944">
                  <c:v>2.2187132630411277E-2</c:v>
                </c:pt>
                <c:pt idx="1945">
                  <c:v>2.2177973748015445E-2</c:v>
                </c:pt>
                <c:pt idx="1946">
                  <c:v>2.2169937281235619E-2</c:v>
                </c:pt>
                <c:pt idx="1947">
                  <c:v>2.2161879865694178E-2</c:v>
                </c:pt>
                <c:pt idx="1948">
                  <c:v>2.2153801501715309E-2</c:v>
                </c:pt>
                <c:pt idx="1949">
                  <c:v>2.2145702189217964E-2</c:v>
                </c:pt>
                <c:pt idx="1950">
                  <c:v>2.2137581928202144E-2</c:v>
                </c:pt>
                <c:pt idx="1951">
                  <c:v>2.2129440718667848E-2</c:v>
                </c:pt>
                <c:pt idx="1952">
                  <c:v>2.212127856053403E-2</c:v>
                </c:pt>
                <c:pt idx="1953">
                  <c:v>2.211309545404383E-2</c:v>
                </c:pt>
                <c:pt idx="1954">
                  <c:v>2.2104891398873061E-2</c:v>
                </c:pt>
                <c:pt idx="1955">
                  <c:v>2.2096666395264863E-2</c:v>
                </c:pt>
                <c:pt idx="1956">
                  <c:v>2.2088420443057144E-2</c:v>
                </c:pt>
                <c:pt idx="1957">
                  <c:v>2.2080153542411995E-2</c:v>
                </c:pt>
                <c:pt idx="1958">
                  <c:v>2.2071865693248371E-2</c:v>
                </c:pt>
                <c:pt idx="1959">
                  <c:v>2.2063556895647318E-2</c:v>
                </c:pt>
                <c:pt idx="1960">
                  <c:v>2.2055227149446743E-2</c:v>
                </c:pt>
                <c:pt idx="1961">
                  <c:v>2.2046876454727693E-2</c:v>
                </c:pt>
                <c:pt idx="1962">
                  <c:v>2.2038504811490167E-2</c:v>
                </c:pt>
                <c:pt idx="1963">
                  <c:v>2.2030112219815212E-2</c:v>
                </c:pt>
                <c:pt idx="1964">
                  <c:v>2.2021698679459689E-2</c:v>
                </c:pt>
                <c:pt idx="1965">
                  <c:v>2.201326419082883E-2</c:v>
                </c:pt>
                <c:pt idx="1966">
                  <c:v>2.2004808753598448E-2</c:v>
                </c:pt>
                <c:pt idx="1967">
                  <c:v>2.1996332367930638E-2</c:v>
                </c:pt>
                <c:pt idx="1968">
                  <c:v>2.1987835033663305E-2</c:v>
                </c:pt>
                <c:pt idx="1969">
                  <c:v>2.1979316750958544E-2</c:v>
                </c:pt>
                <c:pt idx="1970">
                  <c:v>2.1970777519654261E-2</c:v>
                </c:pt>
                <c:pt idx="1971">
                  <c:v>2.1962219674288574E-2</c:v>
                </c:pt>
                <c:pt idx="1972">
                  <c:v>2.1953669505869744E-2</c:v>
                </c:pt>
                <c:pt idx="1973">
                  <c:v>2.1945134508504216E-2</c:v>
                </c:pt>
                <c:pt idx="1974">
                  <c:v>2.1936614682435129E-2</c:v>
                </c:pt>
                <c:pt idx="1975">
                  <c:v>2.1928110027500392E-2</c:v>
                </c:pt>
                <c:pt idx="1976">
                  <c:v>2.1919620543781049E-2</c:v>
                </c:pt>
                <c:pt idx="1977">
                  <c:v>2.1911146231277101E-2</c:v>
                </c:pt>
                <c:pt idx="1978">
                  <c:v>2.1902687089907502E-2</c:v>
                </c:pt>
                <c:pt idx="1979">
                  <c:v>2.1894243119753298E-2</c:v>
                </c:pt>
                <c:pt idx="1980">
                  <c:v>2.188581432081449E-2</c:v>
                </c:pt>
                <c:pt idx="1981">
                  <c:v>2.187740069301003E-2</c:v>
                </c:pt>
                <c:pt idx="1982">
                  <c:v>2.1869002236339918E-2</c:v>
                </c:pt>
                <c:pt idx="1983">
                  <c:v>2.1860618950966249E-2</c:v>
                </c:pt>
                <c:pt idx="1984">
                  <c:v>2.1852250836645881E-2</c:v>
                </c:pt>
                <c:pt idx="1985">
                  <c:v>2.1843897893621955E-2</c:v>
                </c:pt>
                <c:pt idx="1986">
                  <c:v>2.1835560121732378E-2</c:v>
                </c:pt>
                <c:pt idx="1987">
                  <c:v>2.182723752097715E-2</c:v>
                </c:pt>
                <c:pt idx="1988">
                  <c:v>2.1818930091437316E-2</c:v>
                </c:pt>
                <c:pt idx="1989">
                  <c:v>2.1810637833112878E-2</c:v>
                </c:pt>
                <c:pt idx="1990">
                  <c:v>2.1802360745841742E-2</c:v>
                </c:pt>
                <c:pt idx="1991">
                  <c:v>2.1794098829867048E-2</c:v>
                </c:pt>
                <c:pt idx="1992">
                  <c:v>2.1785852084945656E-2</c:v>
                </c:pt>
                <c:pt idx="1993">
                  <c:v>2.1777620511320706E-2</c:v>
                </c:pt>
                <c:pt idx="1994">
                  <c:v>2.1769404108749058E-2</c:v>
                </c:pt>
                <c:pt idx="1995">
                  <c:v>2.1761202877473851E-2</c:v>
                </c:pt>
                <c:pt idx="1996">
                  <c:v>2.1753016817251947E-2</c:v>
                </c:pt>
                <c:pt idx="1997">
                  <c:v>2.1744845928245438E-2</c:v>
                </c:pt>
                <c:pt idx="1998">
                  <c:v>2.1736690210454324E-2</c:v>
                </c:pt>
                <c:pt idx="1999">
                  <c:v>2.1728549663716512E-2</c:v>
                </c:pt>
                <c:pt idx="2000">
                  <c:v>2.1720424288275142E-2</c:v>
                </c:pt>
                <c:pt idx="2001">
                  <c:v>2.1712314083806028E-2</c:v>
                </c:pt>
                <c:pt idx="2002">
                  <c:v>2.1704219050633355E-2</c:v>
                </c:pt>
                <c:pt idx="2003">
                  <c:v>2.1696139188595032E-2</c:v>
                </c:pt>
                <c:pt idx="2004">
                  <c:v>2.1688074497691057E-2</c:v>
                </c:pt>
                <c:pt idx="2005">
                  <c:v>2.1680024978002477E-2</c:v>
                </c:pt>
                <c:pt idx="2006">
                  <c:v>2.1671990629448246E-2</c:v>
                </c:pt>
                <c:pt idx="2007">
                  <c:v>2.1663971452028363E-2</c:v>
                </c:pt>
                <c:pt idx="2008">
                  <c:v>2.165596744574283E-2</c:v>
                </c:pt>
                <c:pt idx="2009">
                  <c:v>2.1647978610672691E-2</c:v>
                </c:pt>
                <c:pt idx="2010">
                  <c:v>2.1640004946736902E-2</c:v>
                </c:pt>
                <c:pt idx="2011">
                  <c:v>2.1632046453935461E-2</c:v>
                </c:pt>
                <c:pt idx="2012">
                  <c:v>2.1624103132268369E-2</c:v>
                </c:pt>
                <c:pt idx="2013">
                  <c:v>2.1616174981816672E-2</c:v>
                </c:pt>
                <c:pt idx="2014">
                  <c:v>2.1608262002499323E-2</c:v>
                </c:pt>
                <c:pt idx="2015">
                  <c:v>2.1600364194235278E-2</c:v>
                </c:pt>
                <c:pt idx="2016">
                  <c:v>2.1592481557186627E-2</c:v>
                </c:pt>
                <c:pt idx="2017">
                  <c:v>2.1584614091272325E-2</c:v>
                </c:pt>
                <c:pt idx="2018">
                  <c:v>2.1576761796573418E-2</c:v>
                </c:pt>
                <c:pt idx="2019">
                  <c:v>2.1568924672846768E-2</c:v>
                </c:pt>
                <c:pt idx="2020">
                  <c:v>2.1561102720416558E-2</c:v>
                </c:pt>
                <c:pt idx="2021">
                  <c:v>2.1553295939120698E-2</c:v>
                </c:pt>
                <c:pt idx="2022">
                  <c:v>2.1545504328959186E-2</c:v>
                </c:pt>
                <c:pt idx="2023">
                  <c:v>2.1537727889850977E-2</c:v>
                </c:pt>
                <c:pt idx="2024">
                  <c:v>2.1529966621958163E-2</c:v>
                </c:pt>
                <c:pt idx="2025">
                  <c:v>2.1522220525199698E-2</c:v>
                </c:pt>
                <c:pt idx="2026">
                  <c:v>2.1514489599575581E-2</c:v>
                </c:pt>
                <c:pt idx="2027">
                  <c:v>2.1506773845085814E-2</c:v>
                </c:pt>
                <c:pt idx="2028">
                  <c:v>2.1499073261730395E-2</c:v>
                </c:pt>
                <c:pt idx="2029">
                  <c:v>2.1491387849509325E-2</c:v>
                </c:pt>
                <c:pt idx="2030">
                  <c:v>2.1483717608422603E-2</c:v>
                </c:pt>
                <c:pt idx="2031">
                  <c:v>2.1476062538389185E-2</c:v>
                </c:pt>
                <c:pt idx="2032">
                  <c:v>2.1468422639571161E-2</c:v>
                </c:pt>
                <c:pt idx="2033">
                  <c:v>2.1460797911887486E-2</c:v>
                </c:pt>
                <c:pt idx="2034">
                  <c:v>2.145318835533816E-2</c:v>
                </c:pt>
                <c:pt idx="2035">
                  <c:v>2.1445593969923182E-2</c:v>
                </c:pt>
                <c:pt idx="2036">
                  <c:v>2.1438014755642554E-2</c:v>
                </c:pt>
                <c:pt idx="2037">
                  <c:v>2.1430450712334181E-2</c:v>
                </c:pt>
                <c:pt idx="2038">
                  <c:v>2.142290184032225E-2</c:v>
                </c:pt>
                <c:pt idx="2039">
                  <c:v>2.1415368139363622E-2</c:v>
                </c:pt>
                <c:pt idx="2040">
                  <c:v>2.1407849609620389E-2</c:v>
                </c:pt>
                <c:pt idx="2041">
                  <c:v>2.1400346250849411E-2</c:v>
                </c:pt>
                <c:pt idx="2042">
                  <c:v>2.1392858063374875E-2</c:v>
                </c:pt>
                <c:pt idx="2043">
                  <c:v>2.1385385046872596E-2</c:v>
                </c:pt>
                <c:pt idx="2044">
                  <c:v>2.1377927201585711E-2</c:v>
                </c:pt>
                <c:pt idx="2045">
                  <c:v>2.1370484527352129E-2</c:v>
                </c:pt>
                <c:pt idx="2046">
                  <c:v>2.1363057024252896E-2</c:v>
                </c:pt>
                <c:pt idx="2047">
                  <c:v>2.1355644692288012E-2</c:v>
                </c:pt>
                <c:pt idx="2048">
                  <c:v>2.1348247531457476E-2</c:v>
                </c:pt>
                <c:pt idx="2049">
                  <c:v>2.1339812210157127E-2</c:v>
                </c:pt>
                <c:pt idx="2050">
                  <c:v>2.133244755893493E-2</c:v>
                </c:pt>
                <c:pt idx="2051">
                  <c:v>2.1325098078603943E-2</c:v>
                </c:pt>
                <c:pt idx="2052">
                  <c:v>2.1317763769569398E-2</c:v>
                </c:pt>
                <c:pt idx="2053">
                  <c:v>2.1310444631588155E-2</c:v>
                </c:pt>
                <c:pt idx="2054">
                  <c:v>2.1303140664660214E-2</c:v>
                </c:pt>
                <c:pt idx="2055">
                  <c:v>2.1295851868947668E-2</c:v>
                </c:pt>
                <c:pt idx="2056">
                  <c:v>2.1288578244369472E-2</c:v>
                </c:pt>
                <c:pt idx="2057">
                  <c:v>2.1281319790763531E-2</c:v>
                </c:pt>
                <c:pt idx="2058">
                  <c:v>2.1274076508372985E-2</c:v>
                </c:pt>
                <c:pt idx="2059">
                  <c:v>2.1266848397035742E-2</c:v>
                </c:pt>
                <c:pt idx="2060">
                  <c:v>2.1259635456751802E-2</c:v>
                </c:pt>
                <c:pt idx="2061">
                  <c:v>2.1252437687683257E-2</c:v>
                </c:pt>
                <c:pt idx="2062">
                  <c:v>2.1245255089586967E-2</c:v>
                </c:pt>
                <c:pt idx="2063">
                  <c:v>2.1238087662706073E-2</c:v>
                </c:pt>
                <c:pt idx="2064">
                  <c:v>2.1231364547664722E-2</c:v>
                </c:pt>
                <c:pt idx="2065">
                  <c:v>2.1223798322185239E-2</c:v>
                </c:pt>
                <c:pt idx="2066">
                  <c:v>2.1216676408626345E-2</c:v>
                </c:pt>
                <c:pt idx="2067">
                  <c:v>2.1209569666039707E-2</c:v>
                </c:pt>
                <c:pt idx="2068">
                  <c:v>2.1202478094668464E-2</c:v>
                </c:pt>
                <c:pt idx="2069">
                  <c:v>2.1195401694350524E-2</c:v>
                </c:pt>
                <c:pt idx="2070">
                  <c:v>2.1188340465166933E-2</c:v>
                </c:pt>
                <c:pt idx="2071">
                  <c:v>2.1181294407036644E-2</c:v>
                </c:pt>
                <c:pt idx="2072">
                  <c:v>2.1174263519959657E-2</c:v>
                </c:pt>
                <c:pt idx="2073">
                  <c:v>2.116724780401702E-2</c:v>
                </c:pt>
                <c:pt idx="2074">
                  <c:v>2.1160247259208731E-2</c:v>
                </c:pt>
                <c:pt idx="2075">
                  <c:v>2.1153261885453745E-2</c:v>
                </c:pt>
                <c:pt idx="2076">
                  <c:v>2.1146291682752061E-2</c:v>
                </c:pt>
                <c:pt idx="2077">
                  <c:v>2.1139336651184726E-2</c:v>
                </c:pt>
                <c:pt idx="2078">
                  <c:v>2.113239679075174E-2</c:v>
                </c:pt>
                <c:pt idx="2079">
                  <c:v>2.1125472101372056E-2</c:v>
                </c:pt>
                <c:pt idx="2080">
                  <c:v>2.1118562583126721E-2</c:v>
                </c:pt>
                <c:pt idx="2081">
                  <c:v>2.1111668235772596E-2</c:v>
                </c:pt>
                <c:pt idx="2082">
                  <c:v>2.1104789059714912E-2</c:v>
                </c:pt>
                <c:pt idx="2083">
                  <c:v>2.1097925054710531E-2</c:v>
                </c:pt>
                <c:pt idx="2084">
                  <c:v>2.1091076220678406E-2</c:v>
                </c:pt>
                <c:pt idx="2085">
                  <c:v>2.108424255778063E-2</c:v>
                </c:pt>
                <c:pt idx="2086">
                  <c:v>2.1077424066098249E-2</c:v>
                </c:pt>
                <c:pt idx="2087">
                  <c:v>2.1070620745307078E-2</c:v>
                </c:pt>
                <c:pt idx="2088">
                  <c:v>2.1063832595650256E-2</c:v>
                </c:pt>
                <c:pt idx="2089">
                  <c:v>2.1057059617127782E-2</c:v>
                </c:pt>
                <c:pt idx="2090">
                  <c:v>2.1050301809739658E-2</c:v>
                </c:pt>
                <c:pt idx="2091">
                  <c:v>2.1043559173242743E-2</c:v>
                </c:pt>
                <c:pt idx="2092">
                  <c:v>2.1036831707880177E-2</c:v>
                </c:pt>
                <c:pt idx="2093">
                  <c:v>2.1030119413733006E-2</c:v>
                </c:pt>
                <c:pt idx="2094">
                  <c:v>2.1023422290558091E-2</c:v>
                </c:pt>
                <c:pt idx="2095">
                  <c:v>2.1016740338436479E-2</c:v>
                </c:pt>
                <c:pt idx="2096">
                  <c:v>2.1010073557449216E-2</c:v>
                </c:pt>
                <c:pt idx="2097">
                  <c:v>2.1003421947596301E-2</c:v>
                </c:pt>
                <c:pt idx="2098">
                  <c:v>2.0996785508634597E-2</c:v>
                </c:pt>
                <c:pt idx="2099">
                  <c:v>2.0990164240807241E-2</c:v>
                </c:pt>
                <c:pt idx="2100">
                  <c:v>2.098355814419528E-2</c:v>
                </c:pt>
                <c:pt idx="2101">
                  <c:v>2.0976292363843466E-2</c:v>
                </c:pt>
                <c:pt idx="2102">
                  <c:v>2.0969720188666056E-2</c:v>
                </c:pt>
                <c:pt idx="2103">
                  <c:v>2.0963163186568105E-2</c:v>
                </c:pt>
                <c:pt idx="2104">
                  <c:v>2.095662135749558E-2</c:v>
                </c:pt>
                <c:pt idx="2105">
                  <c:v>2.0950094701475502E-2</c:v>
                </c:pt>
                <c:pt idx="2106">
                  <c:v>2.0943583218480853E-2</c:v>
                </c:pt>
                <c:pt idx="2107">
                  <c:v>2.0937086908484618E-2</c:v>
                </c:pt>
                <c:pt idx="2108">
                  <c:v>2.0930605771594855E-2</c:v>
                </c:pt>
                <c:pt idx="2109">
                  <c:v>2.0924139807730523E-2</c:v>
                </c:pt>
                <c:pt idx="2110">
                  <c:v>2.0917689016864603E-2</c:v>
                </c:pt>
                <c:pt idx="2111">
                  <c:v>2.0911253399051127E-2</c:v>
                </c:pt>
                <c:pt idx="2112">
                  <c:v>2.0904832954236067E-2</c:v>
                </c:pt>
                <c:pt idx="2113">
                  <c:v>2.0898427682473446E-2</c:v>
                </c:pt>
                <c:pt idx="2114">
                  <c:v>2.0892037583709243E-2</c:v>
                </c:pt>
                <c:pt idx="2115">
                  <c:v>2.0881740416295314E-2</c:v>
                </c:pt>
                <c:pt idx="2116">
                  <c:v>2.0875387892910213E-2</c:v>
                </c:pt>
                <c:pt idx="2117">
                  <c:v>2.0869050540821554E-2</c:v>
                </c:pt>
                <c:pt idx="2118">
                  <c:v>2.0862728359705152E-2</c:v>
                </c:pt>
                <c:pt idx="2119">
                  <c:v>2.0856421349723098E-2</c:v>
                </c:pt>
                <c:pt idx="2120">
                  <c:v>2.0850129510551207E-2</c:v>
                </c:pt>
                <c:pt idx="2121">
                  <c:v>2.0843852842756805E-2</c:v>
                </c:pt>
                <c:pt idx="2122">
                  <c:v>2.0837591345772566E-2</c:v>
                </c:pt>
                <c:pt idx="2123">
                  <c:v>2.0831345019922676E-2</c:v>
                </c:pt>
                <c:pt idx="2124">
                  <c:v>2.0825113865045042E-2</c:v>
                </c:pt>
                <c:pt idx="2125">
                  <c:v>2.0818897881382803E-2</c:v>
                </c:pt>
                <c:pt idx="2126">
                  <c:v>2.0812697068773867E-2</c:v>
                </c:pt>
                <c:pt idx="2127">
                  <c:v>2.0806511426975094E-2</c:v>
                </c:pt>
                <c:pt idx="2128">
                  <c:v>2.0800340956391716E-2</c:v>
                </c:pt>
                <c:pt idx="2129">
                  <c:v>2.0794185656861641E-2</c:v>
                </c:pt>
                <c:pt idx="2130">
                  <c:v>2.0788045528303822E-2</c:v>
                </c:pt>
                <c:pt idx="2131">
                  <c:v>2.0781920570880352E-2</c:v>
                </c:pt>
                <c:pt idx="2132">
                  <c:v>2.0775810784429138E-2</c:v>
                </c:pt>
                <c:pt idx="2133">
                  <c:v>2.0769716169112273E-2</c:v>
                </c:pt>
                <c:pt idx="2134">
                  <c:v>2.0763636724767665E-2</c:v>
                </c:pt>
                <c:pt idx="2135">
                  <c:v>2.0757572451395312E-2</c:v>
                </c:pt>
                <c:pt idx="2136">
                  <c:v>2.0751523349238354E-2</c:v>
                </c:pt>
                <c:pt idx="2137">
                  <c:v>2.0745489418053653E-2</c:v>
                </c:pt>
                <c:pt idx="2138">
                  <c:v>2.0739470657841208E-2</c:v>
                </c:pt>
                <c:pt idx="2139">
                  <c:v>2.0733467068763112E-2</c:v>
                </c:pt>
                <c:pt idx="2140">
                  <c:v>2.0727478650657272E-2</c:v>
                </c:pt>
                <c:pt idx="2141">
                  <c:v>2.072150540368578E-2</c:v>
                </c:pt>
                <c:pt idx="2142">
                  <c:v>2.0715547327524453E-2</c:v>
                </c:pt>
                <c:pt idx="2143">
                  <c:v>2.0709604422659567E-2</c:v>
                </c:pt>
                <c:pt idx="2144">
                  <c:v>2.070367668868589E-2</c:v>
                </c:pt>
                <c:pt idx="2145">
                  <c:v>2.069776412568447E-2</c:v>
                </c:pt>
                <c:pt idx="2146">
                  <c:v>2.0691866733898445E-2</c:v>
                </c:pt>
                <c:pt idx="2147">
                  <c:v>2.068598451300363E-2</c:v>
                </c:pt>
                <c:pt idx="2148">
                  <c:v>2.0680117463243164E-2</c:v>
                </c:pt>
                <c:pt idx="2149">
                  <c:v>2.0674265584536E-2</c:v>
                </c:pt>
                <c:pt idx="2150">
                  <c:v>2.0668428876801093E-2</c:v>
                </c:pt>
                <c:pt idx="2151">
                  <c:v>2.0662607340119488E-2</c:v>
                </c:pt>
                <c:pt idx="2152">
                  <c:v>2.0656800974410139E-2</c:v>
                </c:pt>
                <c:pt idx="2153">
                  <c:v>2.0651009779673046E-2</c:v>
                </c:pt>
                <c:pt idx="2154">
                  <c:v>2.0645233756151349E-2</c:v>
                </c:pt>
                <c:pt idx="2155">
                  <c:v>2.0639472903601908E-2</c:v>
                </c:pt>
                <c:pt idx="2156">
                  <c:v>2.0633727221943676E-2</c:v>
                </c:pt>
                <c:pt idx="2157">
                  <c:v>2.0627996711419794E-2</c:v>
                </c:pt>
                <c:pt idx="2158">
                  <c:v>2.062228137203026E-2</c:v>
                </c:pt>
                <c:pt idx="2159">
                  <c:v>2.061658120345089E-2</c:v>
                </c:pt>
                <c:pt idx="2160">
                  <c:v>2.0610896206005869E-2</c:v>
                </c:pt>
                <c:pt idx="2161">
                  <c:v>2.060522637961415E-2</c:v>
                </c:pt>
                <c:pt idx="2162">
                  <c:v>2.0599571724194687E-2</c:v>
                </c:pt>
                <c:pt idx="2163">
                  <c:v>2.0593932239666435E-2</c:v>
                </c:pt>
                <c:pt idx="2164">
                  <c:v>2.0588307926353577E-2</c:v>
                </c:pt>
                <c:pt idx="2165">
                  <c:v>2.0582698784012976E-2</c:v>
                </c:pt>
                <c:pt idx="2166">
                  <c:v>2.0577104812725677E-2</c:v>
                </c:pt>
                <c:pt idx="2167">
                  <c:v>2.0571526012329588E-2</c:v>
                </c:pt>
                <c:pt idx="2168">
                  <c:v>2.0565962383148895E-2</c:v>
                </c:pt>
                <c:pt idx="2169">
                  <c:v>2.0560413924778365E-2</c:v>
                </c:pt>
                <c:pt idx="2170">
                  <c:v>2.0554880637542183E-2</c:v>
                </c:pt>
                <c:pt idx="2171">
                  <c:v>2.0549362521359305E-2</c:v>
                </c:pt>
                <c:pt idx="2172">
                  <c:v>2.0543859576148682E-2</c:v>
                </c:pt>
                <c:pt idx="2173">
                  <c:v>2.0538371801910316E-2</c:v>
                </c:pt>
                <c:pt idx="2174">
                  <c:v>2.0532899198644206E-2</c:v>
                </c:pt>
                <c:pt idx="2175">
                  <c:v>2.0527441766512444E-2</c:v>
                </c:pt>
                <c:pt idx="2176">
                  <c:v>2.0521999505433985E-2</c:v>
                </c:pt>
                <c:pt idx="2177">
                  <c:v>2.051657241516569E-2</c:v>
                </c:pt>
                <c:pt idx="2178">
                  <c:v>2.0511160496031744E-2</c:v>
                </c:pt>
                <c:pt idx="2179">
                  <c:v>2.05057637479511E-2</c:v>
                </c:pt>
                <c:pt idx="2180">
                  <c:v>2.0500382170842713E-2</c:v>
                </c:pt>
                <c:pt idx="2181">
                  <c:v>2.0495015764706581E-2</c:v>
                </c:pt>
                <c:pt idx="2182">
                  <c:v>2.0489664529542706E-2</c:v>
                </c:pt>
                <c:pt idx="2183">
                  <c:v>2.048432846551318E-2</c:v>
                </c:pt>
                <c:pt idx="2184">
                  <c:v>2.047900757245591E-2</c:v>
                </c:pt>
                <c:pt idx="2185">
                  <c:v>2.0473701850370896E-2</c:v>
                </c:pt>
                <c:pt idx="2186">
                  <c:v>2.0468411299258138E-2</c:v>
                </c:pt>
                <c:pt idx="2187">
                  <c:v>2.0463135919279729E-2</c:v>
                </c:pt>
                <c:pt idx="2188">
                  <c:v>2.045787571019253E-2</c:v>
                </c:pt>
                <c:pt idx="2189">
                  <c:v>2.0452630672077587E-2</c:v>
                </c:pt>
                <c:pt idx="2190">
                  <c:v>2.0447400805015947E-2</c:v>
                </c:pt>
                <c:pt idx="2191">
                  <c:v>2.044218610900761E-2</c:v>
                </c:pt>
                <c:pt idx="2192">
                  <c:v>2.0436986583890482E-2</c:v>
                </c:pt>
                <c:pt idx="2193">
                  <c:v>2.0431802229907703E-2</c:v>
                </c:pt>
                <c:pt idx="2194">
                  <c:v>2.042663304689718E-2</c:v>
                </c:pt>
                <c:pt idx="2195">
                  <c:v>2.042147903493996E-2</c:v>
                </c:pt>
                <c:pt idx="2196">
                  <c:v>2.0416340193792903E-2</c:v>
                </c:pt>
                <c:pt idx="2197">
                  <c:v>2.0411216523780196E-2</c:v>
                </c:pt>
                <c:pt idx="2198">
                  <c:v>2.0406108024739744E-2</c:v>
                </c:pt>
                <c:pt idx="2199">
                  <c:v>2.0401014696752595E-2</c:v>
                </c:pt>
                <c:pt idx="2200">
                  <c:v>2.039593653957561E-2</c:v>
                </c:pt>
                <c:pt idx="2201">
                  <c:v>2.039087355361402E-2</c:v>
                </c:pt>
                <c:pt idx="2202">
                  <c:v>2.0385825738543639E-2</c:v>
                </c:pt>
                <c:pt idx="2203">
                  <c:v>2.0380793094445515E-2</c:v>
                </c:pt>
                <c:pt idx="2204">
                  <c:v>2.0375775621400694E-2</c:v>
                </c:pt>
                <c:pt idx="2205">
                  <c:v>2.0370059943237706E-2</c:v>
                </c:pt>
                <c:pt idx="2206">
                  <c:v>2.0365074979477038E-2</c:v>
                </c:pt>
                <c:pt idx="2207">
                  <c:v>2.036010518660758E-2</c:v>
                </c:pt>
                <c:pt idx="2208">
                  <c:v>2.0355150564791424E-2</c:v>
                </c:pt>
                <c:pt idx="2209">
                  <c:v>2.0350211114028571E-2</c:v>
                </c:pt>
                <c:pt idx="2210">
                  <c:v>2.0345286834156928E-2</c:v>
                </c:pt>
                <c:pt idx="2211">
                  <c:v>2.0340377725338588E-2</c:v>
                </c:pt>
                <c:pt idx="2212">
                  <c:v>2.0335483787492503E-2</c:v>
                </c:pt>
                <c:pt idx="2213">
                  <c:v>2.0330605020699721E-2</c:v>
                </c:pt>
                <c:pt idx="2214">
                  <c:v>2.0325741424798149E-2</c:v>
                </c:pt>
                <c:pt idx="2215">
                  <c:v>2.0320892999868834E-2</c:v>
                </c:pt>
                <c:pt idx="2216">
                  <c:v>2.031605974599282E-2</c:v>
                </c:pt>
                <c:pt idx="2217">
                  <c:v>2.031124166317011E-2</c:v>
                </c:pt>
                <c:pt idx="2218">
                  <c:v>2.0306438751238609E-2</c:v>
                </c:pt>
                <c:pt idx="2219">
                  <c:v>2.0301651010198318E-2</c:v>
                </c:pt>
                <c:pt idx="2220">
                  <c:v>2.0296878440373423E-2</c:v>
                </c:pt>
                <c:pt idx="2221">
                  <c:v>2.0292121041358691E-2</c:v>
                </c:pt>
                <c:pt idx="2222">
                  <c:v>2.0287378813397261E-2</c:v>
                </c:pt>
                <c:pt idx="2223">
                  <c:v>2.0282651756408088E-2</c:v>
                </c:pt>
                <c:pt idx="2224">
                  <c:v>2.0277939870472217E-2</c:v>
                </c:pt>
                <c:pt idx="2225">
                  <c:v>2.0273243155427556E-2</c:v>
                </c:pt>
                <c:pt idx="2226">
                  <c:v>2.0268561611355151E-2</c:v>
                </c:pt>
                <c:pt idx="2227">
                  <c:v>2.0263895238173957E-2</c:v>
                </c:pt>
                <c:pt idx="2228">
                  <c:v>2.0259244036208157E-2</c:v>
                </c:pt>
                <c:pt idx="2229">
                  <c:v>2.0254608005052521E-2</c:v>
                </c:pt>
                <c:pt idx="2230">
                  <c:v>2.0249987144869142E-2</c:v>
                </c:pt>
                <c:pt idx="2231">
                  <c:v>2.0245381455901157E-2</c:v>
                </c:pt>
                <c:pt idx="2232">
                  <c:v>2.024079093766229E-2</c:v>
                </c:pt>
                <c:pt idx="2233">
                  <c:v>2.0236215590476725E-2</c:v>
                </c:pt>
                <c:pt idx="2234">
                  <c:v>2.023165541418237E-2</c:v>
                </c:pt>
                <c:pt idx="2235">
                  <c:v>2.0227110409022364E-2</c:v>
                </c:pt>
                <c:pt idx="2236">
                  <c:v>2.0222580574753568E-2</c:v>
                </c:pt>
                <c:pt idx="2237">
                  <c:v>2.0218065911457028E-2</c:v>
                </c:pt>
                <c:pt idx="2238">
                  <c:v>2.0213566419051698E-2</c:v>
                </c:pt>
                <c:pt idx="2239">
                  <c:v>2.0209082097861764E-2</c:v>
                </c:pt>
                <c:pt idx="2240">
                  <c:v>2.0204612947481992E-2</c:v>
                </c:pt>
                <c:pt idx="2241">
                  <c:v>2.0200158967993431E-2</c:v>
                </c:pt>
                <c:pt idx="2242">
                  <c:v>2.0195720159639219E-2</c:v>
                </c:pt>
                <c:pt idx="2243">
                  <c:v>2.0191296522257263E-2</c:v>
                </c:pt>
                <c:pt idx="2244">
                  <c:v>2.018688805568547E-2</c:v>
                </c:pt>
                <c:pt idx="2245">
                  <c:v>2.018249476016698E-2</c:v>
                </c:pt>
                <c:pt idx="2246">
                  <c:v>2.0178116635701793E-2</c:v>
                </c:pt>
                <c:pt idx="2247">
                  <c:v>2.0173753682046769E-2</c:v>
                </c:pt>
                <c:pt idx="2248">
                  <c:v>2.0169405899445048E-2</c:v>
                </c:pt>
                <c:pt idx="2249">
                  <c:v>2.0165073287896629E-2</c:v>
                </c:pt>
                <c:pt idx="2250">
                  <c:v>2.016075584723942E-2</c:v>
                </c:pt>
                <c:pt idx="2251">
                  <c:v>2.0156453577554467E-2</c:v>
                </c:pt>
                <c:pt idx="2252">
                  <c:v>2.0152166478760725E-2</c:v>
                </c:pt>
                <c:pt idx="2253">
                  <c:v>2.0147894551101331E-2</c:v>
                </c:pt>
                <c:pt idx="2254">
                  <c:v>2.0143637794252101E-2</c:v>
                </c:pt>
                <c:pt idx="2255">
                  <c:v>2.0139396208375127E-2</c:v>
                </c:pt>
                <c:pt idx="2256">
                  <c:v>2.0135169793470409E-2</c:v>
                </c:pt>
                <c:pt idx="2257">
                  <c:v>2.013095854970004E-2</c:v>
                </c:pt>
                <c:pt idx="2258">
                  <c:v>2.0126762476739835E-2</c:v>
                </c:pt>
                <c:pt idx="2259">
                  <c:v>2.0122581574670839E-2</c:v>
                </c:pt>
                <c:pt idx="2260">
                  <c:v>2.0118415843736193E-2</c:v>
                </c:pt>
                <c:pt idx="2261">
                  <c:v>2.0114265283773802E-2</c:v>
                </c:pt>
                <c:pt idx="2262">
                  <c:v>2.0110129894621576E-2</c:v>
                </c:pt>
                <c:pt idx="2263">
                  <c:v>2.0106009676522651E-2</c:v>
                </c:pt>
                <c:pt idx="2264">
                  <c:v>2.0101904629395984E-2</c:v>
                </c:pt>
                <c:pt idx="2265">
                  <c:v>2.0097814753241572E-2</c:v>
                </c:pt>
                <c:pt idx="2266">
                  <c:v>2.0093740047897324E-2</c:v>
                </c:pt>
                <c:pt idx="2267">
                  <c:v>2.0089680513687425E-2</c:v>
                </c:pt>
                <c:pt idx="2268">
                  <c:v>2.0085636150287689E-2</c:v>
                </c:pt>
                <c:pt idx="2269">
                  <c:v>2.0081606957941256E-2</c:v>
                </c:pt>
                <c:pt idx="2270">
                  <c:v>2.0077592936486033E-2</c:v>
                </c:pt>
                <c:pt idx="2271">
                  <c:v>2.0073594086084112E-2</c:v>
                </c:pt>
                <c:pt idx="2272">
                  <c:v>2.0069610406573402E-2</c:v>
                </c:pt>
                <c:pt idx="2273">
                  <c:v>2.0065641898034947E-2</c:v>
                </c:pt>
                <c:pt idx="2274">
                  <c:v>2.0061688560468749E-2</c:v>
                </c:pt>
                <c:pt idx="2275">
                  <c:v>2.0057750393874807E-2</c:v>
                </c:pt>
                <c:pt idx="2276">
                  <c:v>2.0053827398172075E-2</c:v>
                </c:pt>
                <c:pt idx="2277">
                  <c:v>2.0049919573441599E-2</c:v>
                </c:pt>
                <c:pt idx="2278">
                  <c:v>2.0046026919764426E-2</c:v>
                </c:pt>
                <c:pt idx="2279">
                  <c:v>2.0042149436897416E-2</c:v>
                </c:pt>
                <c:pt idx="2280">
                  <c:v>2.0038287125002663E-2</c:v>
                </c:pt>
                <c:pt idx="2281">
                  <c:v>2.0034439984080166E-2</c:v>
                </c:pt>
                <c:pt idx="2282">
                  <c:v>2.0030608014210971E-2</c:v>
                </c:pt>
                <c:pt idx="2283">
                  <c:v>2.0026791215232986E-2</c:v>
                </c:pt>
                <c:pt idx="2284">
                  <c:v>2.0022989587065165E-2</c:v>
                </c:pt>
                <c:pt idx="2285">
                  <c:v>2.0019203129950647E-2</c:v>
                </c:pt>
                <c:pt idx="2286">
                  <c:v>2.0015431843889431E-2</c:v>
                </c:pt>
                <c:pt idx="2287">
                  <c:v>2.0011675728638378E-2</c:v>
                </c:pt>
                <c:pt idx="2288">
                  <c:v>2.0007934784359582E-2</c:v>
                </c:pt>
                <c:pt idx="2289">
                  <c:v>2.0004209011134089E-2</c:v>
                </c:pt>
                <c:pt idx="2290">
                  <c:v>2.0000498408799805E-2</c:v>
                </c:pt>
                <c:pt idx="2291">
                  <c:v>1.9996802977275685E-2</c:v>
                </c:pt>
                <c:pt idx="2292">
                  <c:v>1.9993122716804868E-2</c:v>
                </c:pt>
                <c:pt idx="2293">
                  <c:v>1.9989457627387353E-2</c:v>
                </c:pt>
                <c:pt idx="2294">
                  <c:v>1.9985807708780001E-2</c:v>
                </c:pt>
                <c:pt idx="2295">
                  <c:v>1.9982172961144906E-2</c:v>
                </c:pt>
                <c:pt idx="2296">
                  <c:v>1.9978553384482067E-2</c:v>
                </c:pt>
                <c:pt idx="2297">
                  <c:v>1.9974948978791485E-2</c:v>
                </c:pt>
                <c:pt idx="2298">
                  <c:v>1.9971359743992112E-2</c:v>
                </c:pt>
                <c:pt idx="2299">
                  <c:v>1.9967785680083949E-2</c:v>
                </c:pt>
                <c:pt idx="2300">
                  <c:v>1.9964226787229089E-2</c:v>
                </c:pt>
                <c:pt idx="2301">
                  <c:v>1.9960683065265439E-2</c:v>
                </c:pt>
                <c:pt idx="2302">
                  <c:v>1.9957154514192998E-2</c:v>
                </c:pt>
                <c:pt idx="2303">
                  <c:v>1.9953641134173861E-2</c:v>
                </c:pt>
                <c:pt idx="2304">
                  <c:v>1.9950142925045933E-2</c:v>
                </c:pt>
                <c:pt idx="2305">
                  <c:v>1.9946659886890261E-2</c:v>
                </c:pt>
                <c:pt idx="2306">
                  <c:v>1.9943192019544753E-2</c:v>
                </c:pt>
                <c:pt idx="2307">
                  <c:v>1.9939739323333594E-2</c:v>
                </c:pt>
                <c:pt idx="2308">
                  <c:v>1.9936301797932598E-2</c:v>
                </c:pt>
                <c:pt idx="2309">
                  <c:v>1.9932879443422813E-2</c:v>
                </c:pt>
                <c:pt idx="2310">
                  <c:v>1.992947225996633E-2</c:v>
                </c:pt>
                <c:pt idx="2311">
                  <c:v>1.9926080247482103E-2</c:v>
                </c:pt>
                <c:pt idx="2312">
                  <c:v>1.9922703405889086E-2</c:v>
                </c:pt>
                <c:pt idx="2313">
                  <c:v>1.9919341735106233E-2</c:v>
                </c:pt>
                <c:pt idx="2314">
                  <c:v>1.9915995235457729E-2</c:v>
                </c:pt>
                <c:pt idx="2315">
                  <c:v>1.9912663906700434E-2</c:v>
                </c:pt>
                <c:pt idx="2316">
                  <c:v>1.990934774883435E-2</c:v>
                </c:pt>
                <c:pt idx="2317">
                  <c:v>1.9906046761778429E-2</c:v>
                </c:pt>
                <c:pt idx="2318">
                  <c:v>1.9902760945856857E-2</c:v>
                </c:pt>
                <c:pt idx="2319">
                  <c:v>1.9899490300745448E-2</c:v>
                </c:pt>
                <c:pt idx="2320">
                  <c:v>1.9896234826606296E-2</c:v>
                </c:pt>
                <c:pt idx="2321">
                  <c:v>1.98929945234394E-2</c:v>
                </c:pt>
                <c:pt idx="2322">
                  <c:v>1.988976939124476E-2</c:v>
                </c:pt>
                <c:pt idx="2323">
                  <c:v>1.9886559429860284E-2</c:v>
                </c:pt>
                <c:pt idx="2324">
                  <c:v>1.9883364639529111E-2</c:v>
                </c:pt>
                <c:pt idx="2325">
                  <c:v>1.9880185020089147E-2</c:v>
                </c:pt>
                <c:pt idx="2326">
                  <c:v>1.9877020571540394E-2</c:v>
                </c:pt>
                <c:pt idx="2327">
                  <c:v>1.987387129388285E-2</c:v>
                </c:pt>
                <c:pt idx="2328">
                  <c:v>1.9870737187278609E-2</c:v>
                </c:pt>
                <c:pt idx="2329">
                  <c:v>1.9867618251565577E-2</c:v>
                </c:pt>
                <c:pt idx="2330">
                  <c:v>1.9864514486743756E-2</c:v>
                </c:pt>
                <c:pt idx="2331">
                  <c:v>1.9861425892813145E-2</c:v>
                </c:pt>
                <c:pt idx="2332">
                  <c:v>1.9858352469935836E-2</c:v>
                </c:pt>
                <c:pt idx="2333">
                  <c:v>1.9855294218030783E-2</c:v>
                </c:pt>
                <c:pt idx="2334">
                  <c:v>1.9852251136854848E-2</c:v>
                </c:pt>
                <c:pt idx="2335">
                  <c:v>1.9849223226732216E-2</c:v>
                </c:pt>
                <c:pt idx="2336">
                  <c:v>1.9846210487500793E-2</c:v>
                </c:pt>
                <c:pt idx="2337">
                  <c:v>1.9843212919241626E-2</c:v>
                </c:pt>
                <c:pt idx="2338">
                  <c:v>1.9840230521792623E-2</c:v>
                </c:pt>
                <c:pt idx="2339">
                  <c:v>1.9837263295396923E-2</c:v>
                </c:pt>
                <c:pt idx="2340">
                  <c:v>1.9834311239892433E-2</c:v>
                </c:pt>
                <c:pt idx="2341">
                  <c:v>1.9831374355360198E-2</c:v>
                </c:pt>
                <c:pt idx="2342">
                  <c:v>1.9828452641719174E-2</c:v>
                </c:pt>
                <c:pt idx="2343">
                  <c:v>1.982554609896936E-2</c:v>
                </c:pt>
                <c:pt idx="2344">
                  <c:v>1.9822654727191802E-2</c:v>
                </c:pt>
                <c:pt idx="2345">
                  <c:v>1.9819778526305454E-2</c:v>
                </c:pt>
                <c:pt idx="2346">
                  <c:v>1.9816917496310316E-2</c:v>
                </c:pt>
                <c:pt idx="2347">
                  <c:v>1.981407163736848E-2</c:v>
                </c:pt>
                <c:pt idx="2348">
                  <c:v>1.9811240949236808E-2</c:v>
                </c:pt>
                <c:pt idx="2349">
                  <c:v>1.9808425431996346E-2</c:v>
                </c:pt>
                <c:pt idx="2350">
                  <c:v>1.980562508572814E-2</c:v>
                </c:pt>
                <c:pt idx="2351">
                  <c:v>1.9802839910432191E-2</c:v>
                </c:pt>
                <c:pt idx="2352">
                  <c:v>1.9800069906027451E-2</c:v>
                </c:pt>
                <c:pt idx="2353">
                  <c:v>1.9797315072513921E-2</c:v>
                </c:pt>
                <c:pt idx="2354">
                  <c:v>1.9794575409972648E-2</c:v>
                </c:pt>
                <c:pt idx="2355">
                  <c:v>1.9791850918322584E-2</c:v>
                </c:pt>
                <c:pt idx="2356">
                  <c:v>1.9789141597563731E-2</c:v>
                </c:pt>
                <c:pt idx="2357">
                  <c:v>1.978644744785818E-2</c:v>
                </c:pt>
                <c:pt idx="2358">
                  <c:v>1.9783768468962792E-2</c:v>
                </c:pt>
                <c:pt idx="2359">
                  <c:v>1.9781104661039661E-2</c:v>
                </c:pt>
                <c:pt idx="2360">
                  <c:v>1.9778456023926694E-2</c:v>
                </c:pt>
                <c:pt idx="2361">
                  <c:v>1.9775770035149375E-2</c:v>
                </c:pt>
                <c:pt idx="2362">
                  <c:v>1.9773157958770108E-2</c:v>
                </c:pt>
                <c:pt idx="2363">
                  <c:v>1.9770561055011036E-2</c:v>
                </c:pt>
                <c:pt idx="2364">
                  <c:v>1.9767979323872163E-2</c:v>
                </c:pt>
                <c:pt idx="2365">
                  <c:v>1.9765412765272442E-2</c:v>
                </c:pt>
                <c:pt idx="2366">
                  <c:v>1.9762861379319933E-2</c:v>
                </c:pt>
                <c:pt idx="2367">
                  <c:v>1.9760325165960605E-2</c:v>
                </c:pt>
                <c:pt idx="2368">
                  <c:v>1.9757804125194459E-2</c:v>
                </c:pt>
                <c:pt idx="2369">
                  <c:v>1.9755298256994479E-2</c:v>
                </c:pt>
                <c:pt idx="2370">
                  <c:v>1.9752807561360667E-2</c:v>
                </c:pt>
                <c:pt idx="2371">
                  <c:v>1.975033203840108E-2</c:v>
                </c:pt>
                <c:pt idx="2372">
                  <c:v>1.9747871687980648E-2</c:v>
                </c:pt>
                <c:pt idx="2373">
                  <c:v>1.9745426510180412E-2</c:v>
                </c:pt>
                <c:pt idx="2374">
                  <c:v>1.974299650494634E-2</c:v>
                </c:pt>
                <c:pt idx="2375">
                  <c:v>1.9738483847734356E-2</c:v>
                </c:pt>
                <c:pt idx="2376">
                  <c:v>1.9736090948999641E-2</c:v>
                </c:pt>
                <c:pt idx="2377">
                  <c:v>1.9733713221318228E-2</c:v>
                </c:pt>
                <c:pt idx="2378">
                  <c:v>1.9731350664446978E-2</c:v>
                </c:pt>
                <c:pt idx="2379">
                  <c:v>1.9729003278385893E-2</c:v>
                </c:pt>
                <c:pt idx="2380">
                  <c:v>1.9726671063297063E-2</c:v>
                </c:pt>
                <c:pt idx="2381">
                  <c:v>1.9724354019261536E-2</c:v>
                </c:pt>
                <c:pt idx="2382">
                  <c:v>1.9722052146036173E-2</c:v>
                </c:pt>
                <c:pt idx="2383">
                  <c:v>1.9719765443539927E-2</c:v>
                </c:pt>
                <c:pt idx="2384">
                  <c:v>1.9717493912259076E-2</c:v>
                </c:pt>
                <c:pt idx="2385">
                  <c:v>1.9715237551788389E-2</c:v>
                </c:pt>
                <c:pt idx="2386">
                  <c:v>1.9712996362127866E-2</c:v>
                </c:pt>
                <c:pt idx="2387">
                  <c:v>1.9710770343439599E-2</c:v>
                </c:pt>
                <c:pt idx="2388">
                  <c:v>1.9708559495804634E-2</c:v>
                </c:pt>
                <c:pt idx="2389">
                  <c:v>1.970636381881774E-2</c:v>
                </c:pt>
                <c:pt idx="2390">
                  <c:v>1.9704183312884149E-2</c:v>
                </c:pt>
                <c:pt idx="2391">
                  <c:v>1.9702017977922814E-2</c:v>
                </c:pt>
                <c:pt idx="2392">
                  <c:v>1.9699867813771643E-2</c:v>
                </c:pt>
                <c:pt idx="2393">
                  <c:v>1.9697732820592728E-2</c:v>
                </c:pt>
                <c:pt idx="2394">
                  <c:v>1.9695612998223977E-2</c:v>
                </c:pt>
                <c:pt idx="2395">
                  <c:v>1.9693508346908528E-2</c:v>
                </c:pt>
                <c:pt idx="2396">
                  <c:v>1.9691418866403243E-2</c:v>
                </c:pt>
                <c:pt idx="2397">
                  <c:v>1.9689344556870214E-2</c:v>
                </c:pt>
                <c:pt idx="2398">
                  <c:v>1.9687285418147349E-2</c:v>
                </c:pt>
                <c:pt idx="2399">
                  <c:v>1.9685241450477786E-2</c:v>
                </c:pt>
                <c:pt idx="2400">
                  <c:v>1.9683212653618387E-2</c:v>
                </c:pt>
                <c:pt idx="2401">
                  <c:v>1.9681199027569152E-2</c:v>
                </c:pt>
                <c:pt idx="2402">
                  <c:v>1.9679200572573219E-2</c:v>
                </c:pt>
                <c:pt idx="2403">
                  <c:v>1.9677217288549542E-2</c:v>
                </c:pt>
                <c:pt idx="2404">
                  <c:v>1.9675249175254983E-2</c:v>
                </c:pt>
                <c:pt idx="2405">
                  <c:v>1.9673296233013726E-2</c:v>
                </c:pt>
                <c:pt idx="2406">
                  <c:v>1.9671358461582633E-2</c:v>
                </c:pt>
                <c:pt idx="2407">
                  <c:v>1.9669435861123796E-2</c:v>
                </c:pt>
                <c:pt idx="2408">
                  <c:v>1.9667528431475123E-2</c:v>
                </c:pt>
                <c:pt idx="2409">
                  <c:v>1.9665636172798706E-2</c:v>
                </c:pt>
                <c:pt idx="2410">
                  <c:v>1.9663759085094545E-2</c:v>
                </c:pt>
                <c:pt idx="2411">
                  <c:v>1.9661897168200548E-2</c:v>
                </c:pt>
                <c:pt idx="2412">
                  <c:v>1.9660050422197761E-2</c:v>
                </c:pt>
                <c:pt idx="2413">
                  <c:v>1.965821884716723E-2</c:v>
                </c:pt>
                <c:pt idx="2414">
                  <c:v>1.9656402443027909E-2</c:v>
                </c:pt>
                <c:pt idx="2415">
                  <c:v>1.9654601209698752E-2</c:v>
                </c:pt>
                <c:pt idx="2416">
                  <c:v>1.9652815147422897E-2</c:v>
                </c:pt>
                <c:pt idx="2417">
                  <c:v>1.9651044255957206E-2</c:v>
                </c:pt>
                <c:pt idx="2418">
                  <c:v>1.9649288535382725E-2</c:v>
                </c:pt>
                <c:pt idx="2419">
                  <c:v>1.96475479857805E-2</c:v>
                </c:pt>
                <c:pt idx="2420">
                  <c:v>1.9645822607069485E-2</c:v>
                </c:pt>
                <c:pt idx="2421">
                  <c:v>1.964411239924968E-2</c:v>
                </c:pt>
                <c:pt idx="2422">
                  <c:v>1.9642417362321085E-2</c:v>
                </c:pt>
                <c:pt idx="2423">
                  <c:v>1.96407374962837E-2</c:v>
                </c:pt>
                <c:pt idx="2424">
                  <c:v>1.9639072801218571E-2</c:v>
                </c:pt>
                <c:pt idx="2425">
                  <c:v>1.9637423276963606E-2</c:v>
                </c:pt>
                <c:pt idx="2426">
                  <c:v>1.9635788923680897E-2</c:v>
                </c:pt>
                <c:pt idx="2427">
                  <c:v>1.9634169741208352E-2</c:v>
                </c:pt>
                <c:pt idx="2428">
                  <c:v>1.9632565729789109E-2</c:v>
                </c:pt>
                <c:pt idx="2429">
                  <c:v>1.963097688918003E-2</c:v>
                </c:pt>
                <c:pt idx="2430">
                  <c:v>1.962940321946216E-2</c:v>
                </c:pt>
                <c:pt idx="2431">
                  <c:v>1.9627844720635501E-2</c:v>
                </c:pt>
                <c:pt idx="2432">
                  <c:v>1.9626301392781098E-2</c:v>
                </c:pt>
                <c:pt idx="2433">
                  <c:v>1.9624773235655812E-2</c:v>
                </c:pt>
                <c:pt idx="2434">
                  <c:v>1.9623260249583829E-2</c:v>
                </c:pt>
                <c:pt idx="2435">
                  <c:v>1.9621762434403056E-2</c:v>
                </c:pt>
                <c:pt idx="2436">
                  <c:v>1.9620279790194539E-2</c:v>
                </c:pt>
                <c:pt idx="2437">
                  <c:v>1.961881231671514E-2</c:v>
                </c:pt>
                <c:pt idx="2438">
                  <c:v>1.9617360014207996E-2</c:v>
                </c:pt>
                <c:pt idx="2439">
                  <c:v>1.9615922882673109E-2</c:v>
                </c:pt>
                <c:pt idx="2440">
                  <c:v>1.9614500921948386E-2</c:v>
                </c:pt>
                <c:pt idx="2441">
                  <c:v>1.9613094132114872E-2</c:v>
                </c:pt>
                <c:pt idx="2442">
                  <c:v>1.9611702513253615E-2</c:v>
                </c:pt>
                <c:pt idx="2443">
                  <c:v>1.9610326065283568E-2</c:v>
                </c:pt>
                <c:pt idx="2444">
                  <c:v>1.9608964788042638E-2</c:v>
                </c:pt>
                <c:pt idx="2445">
                  <c:v>1.960761868185501E-2</c:v>
                </c:pt>
                <c:pt idx="2446">
                  <c:v>1.9606287746720685E-2</c:v>
                </c:pt>
                <c:pt idx="2447">
                  <c:v>1.9604971982234431E-2</c:v>
                </c:pt>
                <c:pt idx="2448">
                  <c:v>1.9603671388639388E-2</c:v>
                </c:pt>
                <c:pt idx="2449">
                  <c:v>1.96023859660166E-2</c:v>
                </c:pt>
                <c:pt idx="2450">
                  <c:v>1.9601115714366069E-2</c:v>
                </c:pt>
                <c:pt idx="2451">
                  <c:v>1.9599860633525701E-2</c:v>
                </c:pt>
                <c:pt idx="2452">
                  <c:v>1.9598620723576543E-2</c:v>
                </c:pt>
                <c:pt idx="2453">
                  <c:v>1.9597395984599641E-2</c:v>
                </c:pt>
                <c:pt idx="2454">
                  <c:v>1.9596186416432904E-2</c:v>
                </c:pt>
                <c:pt idx="2455">
                  <c:v>1.9594992019157376E-2</c:v>
                </c:pt>
                <c:pt idx="2456">
                  <c:v>1.9593812792854104E-2</c:v>
                </c:pt>
                <c:pt idx="2457">
                  <c:v>1.9592648737523088E-2</c:v>
                </c:pt>
                <c:pt idx="2458">
                  <c:v>1.9591499853002237E-2</c:v>
                </c:pt>
                <c:pt idx="2459">
                  <c:v>1.9590366139372595E-2</c:v>
                </c:pt>
                <c:pt idx="2460">
                  <c:v>1.9589247596553117E-2</c:v>
                </c:pt>
                <c:pt idx="2461">
                  <c:v>1.9588144224705895E-2</c:v>
                </c:pt>
                <c:pt idx="2462">
                  <c:v>1.9587056023749883E-2</c:v>
                </c:pt>
                <c:pt idx="2463">
                  <c:v>1.958598299368508E-2</c:v>
                </c:pt>
                <c:pt idx="2464">
                  <c:v>1.9584925134592535E-2</c:v>
                </c:pt>
                <c:pt idx="2465">
                  <c:v>1.9583882446310152E-2</c:v>
                </c:pt>
                <c:pt idx="2466">
                  <c:v>1.958285492891898E-2</c:v>
                </c:pt>
                <c:pt idx="2467">
                  <c:v>1.9581842582500064E-2</c:v>
                </c:pt>
                <c:pt idx="2468">
                  <c:v>1.9580845406891312E-2</c:v>
                </c:pt>
                <c:pt idx="2469">
                  <c:v>1.9579863402254816E-2</c:v>
                </c:pt>
                <c:pt idx="2470">
                  <c:v>1.9578896568428483E-2</c:v>
                </c:pt>
                <c:pt idx="2471">
                  <c:v>1.9577944905493361E-2</c:v>
                </c:pt>
                <c:pt idx="2472">
                  <c:v>1.9577008413530494E-2</c:v>
                </c:pt>
                <c:pt idx="2473">
                  <c:v>1.9576087092377792E-2</c:v>
                </c:pt>
                <c:pt idx="2474">
                  <c:v>1.9575180942116299E-2</c:v>
                </c:pt>
                <c:pt idx="2475">
                  <c:v>1.9574289962908109E-2</c:v>
                </c:pt>
                <c:pt idx="2476">
                  <c:v>1.9573414154510083E-2</c:v>
                </c:pt>
                <c:pt idx="2477">
                  <c:v>1.957255351692222E-2</c:v>
                </c:pt>
                <c:pt idx="2478">
                  <c:v>1.9571708050306613E-2</c:v>
                </c:pt>
                <c:pt idx="2479">
                  <c:v>1.9570877754663263E-2</c:v>
                </c:pt>
                <c:pt idx="2480">
                  <c:v>1.957006262974903E-2</c:v>
                </c:pt>
                <c:pt idx="2481">
                  <c:v>1.9569262675726007E-2</c:v>
                </c:pt>
                <c:pt idx="2482">
                  <c:v>1.9568477892756286E-2</c:v>
                </c:pt>
                <c:pt idx="2483">
                  <c:v>1.956770828059673E-2</c:v>
                </c:pt>
                <c:pt idx="2484">
                  <c:v>1.9566953839247336E-2</c:v>
                </c:pt>
                <c:pt idx="2485">
                  <c:v>1.9566214568951246E-2</c:v>
                </c:pt>
                <c:pt idx="2486">
                  <c:v>1.9565490469465319E-2</c:v>
                </c:pt>
                <c:pt idx="2487">
                  <c:v>1.9564781540870602E-2</c:v>
                </c:pt>
                <c:pt idx="2488">
                  <c:v>1.9564087783167095E-2</c:v>
                </c:pt>
                <c:pt idx="2489">
                  <c:v>1.9563409196354797E-2</c:v>
                </c:pt>
                <c:pt idx="2490">
                  <c:v>1.956274578043371E-2</c:v>
                </c:pt>
                <c:pt idx="2491">
                  <c:v>1.9562097669535428E-2</c:v>
                </c:pt>
                <c:pt idx="2492">
                  <c:v>1.9561465333890471E-2</c:v>
                </c:pt>
                <c:pt idx="2493">
                  <c:v>1.9560848815318721E-2</c:v>
                </c:pt>
                <c:pt idx="2494">
                  <c:v>1.9560248113739132E-2</c:v>
                </c:pt>
                <c:pt idx="2495">
                  <c:v>1.9559663229151703E-2</c:v>
                </c:pt>
                <c:pt idx="2496">
                  <c:v>1.9559094161718527E-2</c:v>
                </c:pt>
                <c:pt idx="2497">
                  <c:v>1.9558540911277511E-2</c:v>
                </c:pt>
                <c:pt idx="2498">
                  <c:v>1.9558003477909702E-2</c:v>
                </c:pt>
                <c:pt idx="2499">
                  <c:v>1.95574818616151E-2</c:v>
                </c:pt>
                <c:pt idx="2500">
                  <c:v>1.9556976062312659E-2</c:v>
                </c:pt>
                <c:pt idx="2501">
                  <c:v>1.9556486080083424E-2</c:v>
                </c:pt>
                <c:pt idx="2502">
                  <c:v>1.9556011914927396E-2</c:v>
                </c:pt>
                <c:pt idx="2503">
                  <c:v>1.9555553566763528E-2</c:v>
                </c:pt>
                <c:pt idx="2504">
                  <c:v>1.9555111035753914E-2</c:v>
                </c:pt>
                <c:pt idx="2505">
                  <c:v>1.9554684321655413E-2</c:v>
                </c:pt>
                <c:pt idx="2506">
                  <c:v>1.955427342463012E-2</c:v>
                </c:pt>
                <c:pt idx="2507">
                  <c:v>1.9553878344759079E-2</c:v>
                </c:pt>
                <c:pt idx="2508">
                  <c:v>1.9553499081799153E-2</c:v>
                </c:pt>
                <c:pt idx="2509">
                  <c:v>1.9553135635912433E-2</c:v>
                </c:pt>
                <c:pt idx="2510">
                  <c:v>1.955278800709892E-2</c:v>
                </c:pt>
                <c:pt idx="2511">
                  <c:v>1.9552456195358614E-2</c:v>
                </c:pt>
                <c:pt idx="2512">
                  <c:v>1.9552140200610468E-2</c:v>
                </c:pt>
                <c:pt idx="2513">
                  <c:v>1.9551840022935529E-2</c:v>
                </c:pt>
                <c:pt idx="2514">
                  <c:v>1.9551555662333797E-2</c:v>
                </c:pt>
                <c:pt idx="2515">
                  <c:v>1.9551287118724225E-2</c:v>
                </c:pt>
                <c:pt idx="2516">
                  <c:v>1.9551034392268907E-2</c:v>
                </c:pt>
                <c:pt idx="2517">
                  <c:v>1.9550764929756603E-2</c:v>
                </c:pt>
                <c:pt idx="2518">
                  <c:v>1.9550546096774868E-2</c:v>
                </c:pt>
                <c:pt idx="2519">
                  <c:v>1.9550343081109478E-2</c:v>
                </c:pt>
                <c:pt idx="2520">
                  <c:v>1.9550155882355202E-2</c:v>
                </c:pt>
                <c:pt idx="2521">
                  <c:v>1.9549984500593087E-2</c:v>
                </c:pt>
                <c:pt idx="2522">
                  <c:v>1.9549828935904179E-2</c:v>
                </c:pt>
                <c:pt idx="2523">
                  <c:v>1.9549689188288477E-2</c:v>
                </c:pt>
                <c:pt idx="2524">
                  <c:v>1.9549565257745982E-2</c:v>
                </c:pt>
                <c:pt idx="2525">
                  <c:v>1.9549457144114601E-2</c:v>
                </c:pt>
                <c:pt idx="2526">
                  <c:v>1.9549364847637474E-2</c:v>
                </c:pt>
                <c:pt idx="2527">
                  <c:v>1.9549288368233553E-2</c:v>
                </c:pt>
                <c:pt idx="2528">
                  <c:v>1.9549227705902839E-2</c:v>
                </c:pt>
                <c:pt idx="2529">
                  <c:v>1.9549182860483238E-2</c:v>
                </c:pt>
                <c:pt idx="2530">
                  <c:v>1.9549153832136845E-2</c:v>
                </c:pt>
                <c:pt idx="2531">
                  <c:v>1.9549140620863659E-2</c:v>
                </c:pt>
                <c:pt idx="2532">
                  <c:v>1.9549143226663679E-2</c:v>
                </c:pt>
                <c:pt idx="2533">
                  <c:v>1.954916164945586E-2</c:v>
                </c:pt>
                <c:pt idx="2534">
                  <c:v>1.9549195889402293E-2</c:v>
                </c:pt>
                <c:pt idx="2535">
                  <c:v>1.9549245946340887E-2</c:v>
                </c:pt>
                <c:pt idx="2536">
                  <c:v>1.9549311820271642E-2</c:v>
                </c:pt>
                <c:pt idx="2537">
                  <c:v>1.9549393511275603E-2</c:v>
                </c:pt>
                <c:pt idx="2538">
                  <c:v>1.9549491019352772E-2</c:v>
                </c:pt>
                <c:pt idx="2539">
                  <c:v>1.9549604344503146E-2</c:v>
                </c:pt>
                <c:pt idx="2540">
                  <c:v>1.9549733486645682E-2</c:v>
                </c:pt>
                <c:pt idx="2541">
                  <c:v>1.9549878445861424E-2</c:v>
                </c:pt>
                <c:pt idx="2542">
                  <c:v>1.9550039222150373E-2</c:v>
                </c:pt>
                <c:pt idx="2543">
                  <c:v>1.9550215815350436E-2</c:v>
                </c:pt>
                <c:pt idx="2544">
                  <c:v>1.9550408225704752E-2</c:v>
                </c:pt>
                <c:pt idx="2545">
                  <c:v>1.9550616453213321E-2</c:v>
                </c:pt>
                <c:pt idx="2546">
                  <c:v>1.9550840497551958E-2</c:v>
                </c:pt>
                <c:pt idx="2547">
                  <c:v>1.9551080358963802E-2</c:v>
                </c:pt>
                <c:pt idx="2548">
                  <c:v>1.9551336037610945E-2</c:v>
                </c:pt>
                <c:pt idx="2549">
                  <c:v>1.9551607533250248E-2</c:v>
                </c:pt>
                <c:pt idx="2550">
                  <c:v>1.9551894845800666E-2</c:v>
                </c:pt>
                <c:pt idx="2551">
                  <c:v>1.9552197975343244E-2</c:v>
                </c:pt>
                <c:pt idx="2552">
                  <c:v>1.9552516922202168E-2</c:v>
                </c:pt>
                <c:pt idx="2553">
                  <c:v>1.9552851685972206E-2</c:v>
                </c:pt>
                <c:pt idx="2554">
                  <c:v>1.9553202266653358E-2</c:v>
                </c:pt>
                <c:pt idx="2555">
                  <c:v>1.9553568664488763E-2</c:v>
                </c:pt>
                <c:pt idx="2556">
                  <c:v>1.9553950879478421E-2</c:v>
                </c:pt>
                <c:pt idx="2557">
                  <c:v>1.9554348911379194E-2</c:v>
                </c:pt>
                <c:pt idx="2558">
                  <c:v>1.9554762760434219E-2</c:v>
                </c:pt>
                <c:pt idx="2559">
                  <c:v>1.9555192426481405E-2</c:v>
                </c:pt>
                <c:pt idx="2560">
                  <c:v>1.9555637909601797E-2</c:v>
                </c:pt>
                <c:pt idx="2561">
                  <c:v>1.9556099209633304E-2</c:v>
                </c:pt>
                <c:pt idx="2562">
                  <c:v>1.9556576326738018E-2</c:v>
                </c:pt>
                <c:pt idx="2563">
                  <c:v>1.9557069261078031E-2</c:v>
                </c:pt>
                <c:pt idx="2564">
                  <c:v>1.9557578012329158E-2</c:v>
                </c:pt>
                <c:pt idx="2565">
                  <c:v>1.9558102580653491E-2</c:v>
                </c:pt>
                <c:pt idx="2566">
                  <c:v>1.9558642966051032E-2</c:v>
                </c:pt>
                <c:pt idx="2567">
                  <c:v>1.9559199168521779E-2</c:v>
                </c:pt>
                <c:pt idx="2568">
                  <c:v>1.9559771187984687E-2</c:v>
                </c:pt>
                <c:pt idx="2569">
                  <c:v>1.9560359024358709E-2</c:v>
                </c:pt>
                <c:pt idx="2570">
                  <c:v>1.956096267796803E-2</c:v>
                </c:pt>
                <c:pt idx="2571">
                  <c:v>1.9561582148569512E-2</c:v>
                </c:pt>
                <c:pt idx="2572">
                  <c:v>1.95622174362442E-2</c:v>
                </c:pt>
                <c:pt idx="2573">
                  <c:v>1.9562868540911049E-2</c:v>
                </c:pt>
                <c:pt idx="2574">
                  <c:v>1.9563535462732151E-2</c:v>
                </c:pt>
                <c:pt idx="2575">
                  <c:v>1.9564218201545414E-2</c:v>
                </c:pt>
                <c:pt idx="2576">
                  <c:v>1.9564916757350836E-2</c:v>
                </c:pt>
                <c:pt idx="2577">
                  <c:v>1.9565631130310512E-2</c:v>
                </c:pt>
                <c:pt idx="2578">
                  <c:v>1.9566361320181302E-2</c:v>
                </c:pt>
                <c:pt idx="2579">
                  <c:v>1.9567107327125299E-2</c:v>
                </c:pt>
                <c:pt idx="2580">
                  <c:v>1.9567869151142503E-2</c:v>
                </c:pt>
                <c:pt idx="2581">
                  <c:v>1.956864679231396E-2</c:v>
                </c:pt>
                <c:pt idx="2582">
                  <c:v>1.9569440250477577E-2</c:v>
                </c:pt>
                <c:pt idx="2583">
                  <c:v>1.9570249525633354E-2</c:v>
                </c:pt>
                <c:pt idx="2584">
                  <c:v>1.9571074617943385E-2</c:v>
                </c:pt>
                <c:pt idx="2585">
                  <c:v>1.957191552716453E-2</c:v>
                </c:pt>
                <c:pt idx="2586">
                  <c:v>1.9572772253458881E-2</c:v>
                </c:pt>
                <c:pt idx="2587">
                  <c:v>1.9573644796826439E-2</c:v>
                </c:pt>
                <c:pt idx="2588">
                  <c:v>1.9574533157348251E-2</c:v>
                </c:pt>
                <c:pt idx="2589">
                  <c:v>1.9575437334781176E-2</c:v>
                </c:pt>
                <c:pt idx="2590">
                  <c:v>1.9576357329368355E-2</c:v>
                </c:pt>
                <c:pt idx="2591">
                  <c:v>1.9577293140866647E-2</c:v>
                </c:pt>
                <c:pt idx="2592">
                  <c:v>1.9578244769519193E-2</c:v>
                </c:pt>
                <c:pt idx="2593">
                  <c:v>1.9579212215325992E-2</c:v>
                </c:pt>
                <c:pt idx="2594">
                  <c:v>1.9580195477962858E-2</c:v>
                </c:pt>
                <c:pt idx="2595">
                  <c:v>1.9581194557753978E-2</c:v>
                </c:pt>
                <c:pt idx="2596">
                  <c:v>1.9582209454618305E-2</c:v>
                </c:pt>
                <c:pt idx="2597">
                  <c:v>1.9583240168474791E-2</c:v>
                </c:pt>
                <c:pt idx="2598">
                  <c:v>1.9584286699323439E-2</c:v>
                </c:pt>
                <c:pt idx="2599">
                  <c:v>1.9585349047407385E-2</c:v>
                </c:pt>
                <c:pt idx="2600">
                  <c:v>1.9586427212402446E-2</c:v>
                </c:pt>
                <c:pt idx="2601">
                  <c:v>1.9587521194470714E-2</c:v>
                </c:pt>
                <c:pt idx="2602">
                  <c:v>1.9588630993612188E-2</c:v>
                </c:pt>
                <c:pt idx="2603">
                  <c:v>1.9589756609745823E-2</c:v>
                </c:pt>
                <c:pt idx="2604">
                  <c:v>1.9590898043033711E-2</c:v>
                </c:pt>
                <c:pt idx="2605">
                  <c:v>1.9592055293313759E-2</c:v>
                </c:pt>
                <c:pt idx="2606">
                  <c:v>1.9593228360667014E-2</c:v>
                </c:pt>
                <c:pt idx="2607">
                  <c:v>1.9594417245093476E-2</c:v>
                </c:pt>
                <c:pt idx="2608">
                  <c:v>1.9595621946512098E-2</c:v>
                </c:pt>
                <c:pt idx="2609">
                  <c:v>1.9596842464922881E-2</c:v>
                </c:pt>
                <c:pt idx="2610">
                  <c:v>1.9598078800568963E-2</c:v>
                </c:pt>
                <c:pt idx="2611">
                  <c:v>1.9599330953207206E-2</c:v>
                </c:pt>
                <c:pt idx="2612">
                  <c:v>1.9600598922837609E-2</c:v>
                </c:pt>
                <c:pt idx="2613">
                  <c:v>1.9601882709541218E-2</c:v>
                </c:pt>
                <c:pt idx="2614">
                  <c:v>1.9603182313318035E-2</c:v>
                </c:pt>
                <c:pt idx="2615">
                  <c:v>1.9604497734168058E-2</c:v>
                </c:pt>
                <c:pt idx="2616">
                  <c:v>1.9605828971929196E-2</c:v>
                </c:pt>
                <c:pt idx="2617">
                  <c:v>1.9607176026925632E-2</c:v>
                </c:pt>
                <c:pt idx="2618">
                  <c:v>1.9608538898833183E-2</c:v>
                </c:pt>
                <c:pt idx="2619">
                  <c:v>1.9609917587813941E-2</c:v>
                </c:pt>
                <c:pt idx="2620">
                  <c:v>1.9611312093948952E-2</c:v>
                </c:pt>
                <c:pt idx="2621">
                  <c:v>1.9612925183037921E-2</c:v>
                </c:pt>
                <c:pt idx="2622">
                  <c:v>1.9614353582808608E-2</c:v>
                </c:pt>
                <c:pt idx="2623">
                  <c:v>1.9615797799571455E-2</c:v>
                </c:pt>
                <c:pt idx="2624">
                  <c:v>1.9617257833488555E-2</c:v>
                </c:pt>
                <c:pt idx="2625">
                  <c:v>1.9618733684478862E-2</c:v>
                </c:pt>
                <c:pt idx="2626">
                  <c:v>1.9620225352461329E-2</c:v>
                </c:pt>
                <c:pt idx="2627">
                  <c:v>1.9621732837435957E-2</c:v>
                </c:pt>
                <c:pt idx="2628">
                  <c:v>1.9623256139564837E-2</c:v>
                </c:pt>
                <c:pt idx="2629">
                  <c:v>1.9624795258766925E-2</c:v>
                </c:pt>
                <c:pt idx="2630">
                  <c:v>1.9626350194961173E-2</c:v>
                </c:pt>
                <c:pt idx="2631">
                  <c:v>1.9627920948228628E-2</c:v>
                </c:pt>
                <c:pt idx="2632">
                  <c:v>1.9629507518488243E-2</c:v>
                </c:pt>
                <c:pt idx="2633">
                  <c:v>1.9631109905902111E-2</c:v>
                </c:pt>
                <c:pt idx="2634">
                  <c:v>1.9632728110389186E-2</c:v>
                </c:pt>
                <c:pt idx="2635">
                  <c:v>1.9634362131787375E-2</c:v>
                </c:pt>
                <c:pt idx="2636">
                  <c:v>1.963859952520508E-2</c:v>
                </c:pt>
                <c:pt idx="2637">
                  <c:v>1.9637677625965466E-2</c:v>
                </c:pt>
                <c:pt idx="2638">
                  <c:v>1.9639359098664322E-2</c:v>
                </c:pt>
                <c:pt idx="2639">
                  <c:v>1.9641056388436384E-2</c:v>
                </c:pt>
                <c:pt idx="2640">
                  <c:v>1.9642769495200607E-2</c:v>
                </c:pt>
                <c:pt idx="2641">
                  <c:v>1.9644498419038037E-2</c:v>
                </c:pt>
                <c:pt idx="2642">
                  <c:v>1.9646243159948673E-2</c:v>
                </c:pt>
                <c:pt idx="2643">
                  <c:v>1.964800371785147E-2</c:v>
                </c:pt>
                <c:pt idx="2644">
                  <c:v>1.9649780092989566E-2</c:v>
                </c:pt>
                <c:pt idx="2645">
                  <c:v>1.9651572285038776E-2</c:v>
                </c:pt>
                <c:pt idx="2646">
                  <c:v>1.9653380294080147E-2</c:v>
                </c:pt>
                <c:pt idx="2647">
                  <c:v>1.9655204120356817E-2</c:v>
                </c:pt>
                <c:pt idx="2648">
                  <c:v>1.9657043763625648E-2</c:v>
                </c:pt>
                <c:pt idx="2649">
                  <c:v>1.9658899223886639E-2</c:v>
                </c:pt>
                <c:pt idx="2650">
                  <c:v>1.9660770501220837E-2</c:v>
                </c:pt>
                <c:pt idx="2651">
                  <c:v>1.9662657595709288E-2</c:v>
                </c:pt>
                <c:pt idx="2652">
                  <c:v>1.9664560507189899E-2</c:v>
                </c:pt>
                <c:pt idx="2653">
                  <c:v>1.9666479235743717E-2</c:v>
                </c:pt>
                <c:pt idx="2654">
                  <c:v>1.9668413781370742E-2</c:v>
                </c:pt>
                <c:pt idx="2655">
                  <c:v>1.9670364144070973E-2</c:v>
                </c:pt>
                <c:pt idx="2656">
                  <c:v>1.9672330323844411E-2</c:v>
                </c:pt>
                <c:pt idx="2657">
                  <c:v>1.967431232061001E-2</c:v>
                </c:pt>
                <c:pt idx="2658">
                  <c:v>1.9676310134610908E-2</c:v>
                </c:pt>
                <c:pt idx="2659">
                  <c:v>1.9678323765441874E-2</c:v>
                </c:pt>
                <c:pt idx="2660">
                  <c:v>1.9680353213427093E-2</c:v>
                </c:pt>
                <c:pt idx="2661">
                  <c:v>1.9682398478566565E-2</c:v>
                </c:pt>
                <c:pt idx="2662">
                  <c:v>1.9684459560617151E-2</c:v>
                </c:pt>
                <c:pt idx="2663">
                  <c:v>1.9686536459903037E-2</c:v>
                </c:pt>
                <c:pt idx="2664">
                  <c:v>1.968862917601899E-2</c:v>
                </c:pt>
                <c:pt idx="2665">
                  <c:v>1.9690737709451289E-2</c:v>
                </c:pt>
                <c:pt idx="2666">
                  <c:v>1.9692862059794702E-2</c:v>
                </c:pt>
                <c:pt idx="2667">
                  <c:v>1.9695002227211322E-2</c:v>
                </c:pt>
                <c:pt idx="2668">
                  <c:v>1.9697158211701149E-2</c:v>
                </c:pt>
                <c:pt idx="2669">
                  <c:v>1.9699330013264182E-2</c:v>
                </c:pt>
                <c:pt idx="2670">
                  <c:v>1.9701517631981469E-2</c:v>
                </c:pt>
                <c:pt idx="2671">
                  <c:v>1.970372106760987E-2</c:v>
                </c:pt>
                <c:pt idx="2672">
                  <c:v>1.9705940320473569E-2</c:v>
                </c:pt>
                <c:pt idx="2673">
                  <c:v>1.9709881225810449E-2</c:v>
                </c:pt>
                <c:pt idx="2674">
                  <c:v>1.9712136875424207E-2</c:v>
                </c:pt>
                <c:pt idx="2675">
                  <c:v>1.971440834389419E-2</c:v>
                </c:pt>
                <c:pt idx="2676">
                  <c:v>1.9716695631166369E-2</c:v>
                </c:pt>
                <c:pt idx="2677">
                  <c:v>1.9718998737240739E-2</c:v>
                </c:pt>
                <c:pt idx="2678">
                  <c:v>1.9721317662117304E-2</c:v>
                </c:pt>
                <c:pt idx="2679">
                  <c:v>1.9723652405796065E-2</c:v>
                </c:pt>
                <c:pt idx="2680">
                  <c:v>1.9726002968277017E-2</c:v>
                </c:pt>
                <c:pt idx="2681">
                  <c:v>1.9728369349587181E-2</c:v>
                </c:pt>
                <c:pt idx="2682">
                  <c:v>1.9730751549726554E-2</c:v>
                </c:pt>
                <c:pt idx="2683">
                  <c:v>1.9733149568641105E-2</c:v>
                </c:pt>
                <c:pt idx="2684">
                  <c:v>1.9735563406357851E-2</c:v>
                </c:pt>
                <c:pt idx="2685">
                  <c:v>1.9737993062930819E-2</c:v>
                </c:pt>
                <c:pt idx="2686">
                  <c:v>1.9740423686412933E-2</c:v>
                </c:pt>
                <c:pt idx="2687">
                  <c:v>1.9742891493145232E-2</c:v>
                </c:pt>
                <c:pt idx="2688">
                  <c:v>1.974537511686969E-2</c:v>
                </c:pt>
                <c:pt idx="2689">
                  <c:v>1.9747874557748402E-2</c:v>
                </c:pt>
                <c:pt idx="2690">
                  <c:v>1.9750389815781366E-2</c:v>
                </c:pt>
                <c:pt idx="2691">
                  <c:v>1.9752920890725445E-2</c:v>
                </c:pt>
                <c:pt idx="2692">
                  <c:v>1.9755467782823777E-2</c:v>
                </c:pt>
                <c:pt idx="2693">
                  <c:v>1.9758030491914269E-2</c:v>
                </c:pt>
                <c:pt idx="2694">
                  <c:v>1.9760609018077968E-2</c:v>
                </c:pt>
                <c:pt idx="2695">
                  <c:v>1.9763203361476966E-2</c:v>
                </c:pt>
                <c:pt idx="2696">
                  <c:v>1.9765813521787079E-2</c:v>
                </c:pt>
                <c:pt idx="2697">
                  <c:v>1.9768439499251445E-2</c:v>
                </c:pt>
                <c:pt idx="2698">
                  <c:v>1.9771081293707971E-2</c:v>
                </c:pt>
                <c:pt idx="2699">
                  <c:v>1.9773738905399796E-2</c:v>
                </c:pt>
                <c:pt idx="2700">
                  <c:v>1.9776412333921689E-2</c:v>
                </c:pt>
                <c:pt idx="2701">
                  <c:v>1.9779101579840974E-2</c:v>
                </c:pt>
                <c:pt idx="2702">
                  <c:v>1.9781806642590327E-2</c:v>
                </c:pt>
                <c:pt idx="2703">
                  <c:v>1.9784527522493933E-2</c:v>
                </c:pt>
                <c:pt idx="2704">
                  <c:v>1.97872642193897E-2</c:v>
                </c:pt>
                <c:pt idx="2705">
                  <c:v>1.9790016733439719E-2</c:v>
                </c:pt>
                <c:pt idx="2706">
                  <c:v>1.9792785064562946E-2</c:v>
                </c:pt>
                <c:pt idx="2707">
                  <c:v>1.9795569212759379E-2</c:v>
                </c:pt>
                <c:pt idx="2708">
                  <c:v>1.9798369178029018E-2</c:v>
                </c:pt>
                <c:pt idx="2709">
                  <c:v>1.9801184960371865E-2</c:v>
                </c:pt>
                <c:pt idx="2710">
                  <c:v>1.9804016559950011E-2</c:v>
                </c:pt>
                <c:pt idx="2711">
                  <c:v>1.9806863976358224E-2</c:v>
                </c:pt>
                <c:pt idx="2712">
                  <c:v>1.9809727209920691E-2</c:v>
                </c:pt>
                <c:pt idx="2713">
                  <c:v>1.9812606260637411E-2</c:v>
                </c:pt>
                <c:pt idx="2714">
                  <c:v>1.9815501128346291E-2</c:v>
                </c:pt>
                <c:pt idx="2715">
                  <c:v>1.9818411813209424E-2</c:v>
                </c:pt>
                <c:pt idx="2716">
                  <c:v>1.9821338315064718E-2</c:v>
                </c:pt>
                <c:pt idx="2717">
                  <c:v>1.9824280634155311E-2</c:v>
                </c:pt>
                <c:pt idx="2718">
                  <c:v>1.9827238770238065E-2</c:v>
                </c:pt>
                <c:pt idx="2719">
                  <c:v>1.9830212723312979E-2</c:v>
                </c:pt>
                <c:pt idx="2720">
                  <c:v>1.9833202493785285E-2</c:v>
                </c:pt>
                <c:pt idx="2721">
                  <c:v>1.9836208080925566E-2</c:v>
                </c:pt>
                <c:pt idx="2722">
                  <c:v>1.9839229485382193E-2</c:v>
                </c:pt>
                <c:pt idx="2723">
                  <c:v>1.9842266706912026E-2</c:v>
                </c:pt>
                <c:pt idx="2724">
                  <c:v>1.984531974543402E-2</c:v>
                </c:pt>
                <c:pt idx="2725">
                  <c:v>1.9848388601110267E-2</c:v>
                </c:pt>
                <c:pt idx="2726">
                  <c:v>1.9851473273859721E-2</c:v>
                </c:pt>
                <c:pt idx="2727">
                  <c:v>1.9854573763763428E-2</c:v>
                </c:pt>
                <c:pt idx="2728">
                  <c:v>1.9857690070659295E-2</c:v>
                </c:pt>
                <c:pt idx="2729">
                  <c:v>1.9860822194628369E-2</c:v>
                </c:pt>
                <c:pt idx="2730">
                  <c:v>1.9863970135751696E-2</c:v>
                </c:pt>
                <c:pt idx="2731">
                  <c:v>1.986713389394823E-2</c:v>
                </c:pt>
                <c:pt idx="2732">
                  <c:v>1.9870313469136924E-2</c:v>
                </c:pt>
                <c:pt idx="2733">
                  <c:v>1.9873508861479872E-2</c:v>
                </c:pt>
                <c:pt idx="2734">
                  <c:v>1.9876720070977072E-2</c:v>
                </c:pt>
                <c:pt idx="2735">
                  <c:v>1.9879947097547479E-2</c:v>
                </c:pt>
                <c:pt idx="2736">
                  <c:v>1.9883189941191093E-2</c:v>
                </c:pt>
                <c:pt idx="2737">
                  <c:v>1.9886448601907913E-2</c:v>
                </c:pt>
                <c:pt idx="2738">
                  <c:v>1.9889723079616894E-2</c:v>
                </c:pt>
                <c:pt idx="2739">
                  <c:v>1.9893013374561175E-2</c:v>
                </c:pt>
                <c:pt idx="2740">
                  <c:v>1.9896319486497616E-2</c:v>
                </c:pt>
                <c:pt idx="2741">
                  <c:v>1.9899641415588309E-2</c:v>
                </c:pt>
                <c:pt idx="2742">
                  <c:v>1.9902979161833256E-2</c:v>
                </c:pt>
                <c:pt idx="2743">
                  <c:v>1.9906332724989317E-2</c:v>
                </c:pt>
                <c:pt idx="2744">
                  <c:v>1.9909702105380678E-2</c:v>
                </c:pt>
                <c:pt idx="2745">
                  <c:v>1.9913087302845245E-2</c:v>
                </c:pt>
                <c:pt idx="2746">
                  <c:v>1.9916488317383019E-2</c:v>
                </c:pt>
                <c:pt idx="2747">
                  <c:v>1.9919905148993999E-2</c:v>
                </c:pt>
                <c:pt idx="2748">
                  <c:v>1.9923337797678187E-2</c:v>
                </c:pt>
                <c:pt idx="2749">
                  <c:v>1.9926786263597673E-2</c:v>
                </c:pt>
                <c:pt idx="2750">
                  <c:v>1.9930250546428274E-2</c:v>
                </c:pt>
                <c:pt idx="2751">
                  <c:v>1.9933730646332082E-2</c:v>
                </c:pt>
                <c:pt idx="2752">
                  <c:v>1.9937226563552235E-2</c:v>
                </c:pt>
                <c:pt idx="2753">
                  <c:v>1.9940738297764549E-2</c:v>
                </c:pt>
                <c:pt idx="2754">
                  <c:v>1.9944265849050069E-2</c:v>
                </c:pt>
                <c:pt idx="2755">
                  <c:v>1.9947809217408796E-2</c:v>
                </c:pt>
                <c:pt idx="2756">
                  <c:v>1.9951368403002823E-2</c:v>
                </c:pt>
                <c:pt idx="2757">
                  <c:v>1.9954943405507963E-2</c:v>
                </c:pt>
                <c:pt idx="2758">
                  <c:v>1.9958534225167357E-2</c:v>
                </c:pt>
                <c:pt idx="2759">
                  <c:v>1.996214086206205E-2</c:v>
                </c:pt>
                <c:pt idx="2760">
                  <c:v>1.9965763315948903E-2</c:v>
                </c:pt>
                <c:pt idx="2761">
                  <c:v>1.996940158699001E-2</c:v>
                </c:pt>
                <c:pt idx="2762">
                  <c:v>1.9973055675023277E-2</c:v>
                </c:pt>
                <c:pt idx="2763">
                  <c:v>1.9976725580291843E-2</c:v>
                </c:pt>
                <c:pt idx="2764">
                  <c:v>1.998041130255257E-2</c:v>
                </c:pt>
                <c:pt idx="2765">
                  <c:v>1.9984112841805457E-2</c:v>
                </c:pt>
                <c:pt idx="2766">
                  <c:v>1.9987830198455736E-2</c:v>
                </c:pt>
                <c:pt idx="2767">
                  <c:v>1.9991563372098176E-2</c:v>
                </c:pt>
                <c:pt idx="2768">
                  <c:v>1.9995312362732776E-2</c:v>
                </c:pt>
                <c:pt idx="2769">
                  <c:v>1.9999077170521629E-2</c:v>
                </c:pt>
                <c:pt idx="2770">
                  <c:v>2.0002857795464735E-2</c:v>
                </c:pt>
                <c:pt idx="2771">
                  <c:v>2.0006654237481047E-2</c:v>
                </c:pt>
                <c:pt idx="2772">
                  <c:v>2.0010466496651613E-2</c:v>
                </c:pt>
                <c:pt idx="2773">
                  <c:v>2.0014294572895386E-2</c:v>
                </c:pt>
                <c:pt idx="2774">
                  <c:v>2.0018138466212365E-2</c:v>
                </c:pt>
                <c:pt idx="2775">
                  <c:v>2.0021998176683597E-2</c:v>
                </c:pt>
                <c:pt idx="2776">
                  <c:v>2.0025873704309083E-2</c:v>
                </c:pt>
                <c:pt idx="2777">
                  <c:v>2.0030322246321619E-2</c:v>
                </c:pt>
                <c:pt idx="2778">
                  <c:v>2.0034231667744873E-2</c:v>
                </c:pt>
                <c:pt idx="2779">
                  <c:v>2.0038156906241333E-2</c:v>
                </c:pt>
                <c:pt idx="2780">
                  <c:v>2.0042097961892047E-2</c:v>
                </c:pt>
                <c:pt idx="2781">
                  <c:v>2.0046054834534921E-2</c:v>
                </c:pt>
                <c:pt idx="2782">
                  <c:v>2.0050027524332048E-2</c:v>
                </c:pt>
                <c:pt idx="2783">
                  <c:v>2.0054016031202382E-2</c:v>
                </c:pt>
                <c:pt idx="2784">
                  <c:v>2.0058020355145922E-2</c:v>
                </c:pt>
                <c:pt idx="2785">
                  <c:v>2.0062040496324762E-2</c:v>
                </c:pt>
                <c:pt idx="2786">
                  <c:v>2.0066076454657855E-2</c:v>
                </c:pt>
                <c:pt idx="2787">
                  <c:v>2.0070128229983109E-2</c:v>
                </c:pt>
                <c:pt idx="2788">
                  <c:v>2.0074195822462615E-2</c:v>
                </c:pt>
                <c:pt idx="2789">
                  <c:v>2.0078279232015328E-2</c:v>
                </c:pt>
                <c:pt idx="2790">
                  <c:v>2.0082378458884387E-2</c:v>
                </c:pt>
                <c:pt idx="2791">
                  <c:v>2.0086493502583513E-2</c:v>
                </c:pt>
                <c:pt idx="2792">
                  <c:v>2.0090624363436893E-2</c:v>
                </c:pt>
                <c:pt idx="2793">
                  <c:v>2.0094771041606618E-2</c:v>
                </c:pt>
                <c:pt idx="2794">
                  <c:v>2.0098933536687458E-2</c:v>
                </c:pt>
                <c:pt idx="2795">
                  <c:v>2.0103111849084643E-2</c:v>
                </c:pt>
                <c:pt idx="2796">
                  <c:v>2.0107305978392942E-2</c:v>
                </c:pt>
                <c:pt idx="2797">
                  <c:v>2.0111515925017587E-2</c:v>
                </c:pt>
                <c:pt idx="2798">
                  <c:v>2.0115741688634392E-2</c:v>
                </c:pt>
                <c:pt idx="2799">
                  <c:v>2.0119983269324404E-2</c:v>
                </c:pt>
                <c:pt idx="2800">
                  <c:v>2.0124240667249715E-2</c:v>
                </c:pt>
                <c:pt idx="2801">
                  <c:v>2.0128513882248233E-2</c:v>
                </c:pt>
                <c:pt idx="2802">
                  <c:v>2.0132802914482051E-2</c:v>
                </c:pt>
                <c:pt idx="2803">
                  <c:v>2.0137107763545936E-2</c:v>
                </c:pt>
                <c:pt idx="2804">
                  <c:v>2.0141428430007213E-2</c:v>
                </c:pt>
                <c:pt idx="2805">
                  <c:v>2.0145764913541697E-2</c:v>
                </c:pt>
                <c:pt idx="2806">
                  <c:v>2.0150117213987295E-2</c:v>
                </c:pt>
                <c:pt idx="2807">
                  <c:v>2.0154485331749239E-2</c:v>
                </c:pt>
                <c:pt idx="2808">
                  <c:v>2.0158869266746482E-2</c:v>
                </c:pt>
                <c:pt idx="2809">
                  <c:v>2.0163269018735885E-2</c:v>
                </c:pt>
                <c:pt idx="2810">
                  <c:v>2.0167684587798496E-2</c:v>
                </c:pt>
                <c:pt idx="2811">
                  <c:v>2.0172115974015359E-2</c:v>
                </c:pt>
                <c:pt idx="2812">
                  <c:v>2.0176563177467521E-2</c:v>
                </c:pt>
                <c:pt idx="2813">
                  <c:v>2.0181026197992891E-2</c:v>
                </c:pt>
                <c:pt idx="2814">
                  <c:v>2.0185505035429374E-2</c:v>
                </c:pt>
                <c:pt idx="2815">
                  <c:v>2.0189999690425342E-2</c:v>
                </c:pt>
                <c:pt idx="2816">
                  <c:v>2.0194510162170332E-2</c:v>
                </c:pt>
                <c:pt idx="2817">
                  <c:v>2.0199036451312713E-2</c:v>
                </c:pt>
                <c:pt idx="2818">
                  <c:v>2.0203578557366209E-2</c:v>
                </c:pt>
                <c:pt idx="2819">
                  <c:v>2.0208136480655003E-2</c:v>
                </c:pt>
                <c:pt idx="2820">
                  <c:v>2.0212710221098051E-2</c:v>
                </c:pt>
                <c:pt idx="2821">
                  <c:v>2.021729977853326E-2</c:v>
                </c:pt>
                <c:pt idx="2822">
                  <c:v>2.0221905153284814E-2</c:v>
                </c:pt>
                <c:pt idx="2823">
                  <c:v>2.0226526345109574E-2</c:v>
                </c:pt>
                <c:pt idx="2824">
                  <c:v>2.0231163353926496E-2</c:v>
                </c:pt>
                <c:pt idx="2825">
                  <c:v>2.0235816180059762E-2</c:v>
                </c:pt>
                <c:pt idx="2826">
                  <c:v>2.0240484823347282E-2</c:v>
                </c:pt>
                <c:pt idx="2827">
                  <c:v>2.0245169283626963E-2</c:v>
                </c:pt>
                <c:pt idx="2828">
                  <c:v>2.0249869561141942E-2</c:v>
                </c:pt>
                <c:pt idx="2829">
                  <c:v>2.0254585655730128E-2</c:v>
                </c:pt>
                <c:pt idx="2830">
                  <c:v>2.0259317567553614E-2</c:v>
                </c:pt>
                <c:pt idx="2831">
                  <c:v>2.026406529636926E-2</c:v>
                </c:pt>
                <c:pt idx="2832">
                  <c:v>2.0268828842501252E-2</c:v>
                </c:pt>
                <c:pt idx="2833">
                  <c:v>2.0273608205625404E-2</c:v>
                </c:pt>
                <c:pt idx="2834">
                  <c:v>2.0278403385984856E-2</c:v>
                </c:pt>
                <c:pt idx="2835">
                  <c:v>2.0283214383336468E-2</c:v>
                </c:pt>
                <c:pt idx="2836">
                  <c:v>2.0288041198004425E-2</c:v>
                </c:pt>
                <c:pt idx="2837">
                  <c:v>2.0292883829745589E-2</c:v>
                </c:pt>
                <c:pt idx="2838">
                  <c:v>2.0297742278641007E-2</c:v>
                </c:pt>
                <c:pt idx="2839">
                  <c:v>2.0302616544609631E-2</c:v>
                </c:pt>
                <c:pt idx="2840">
                  <c:v>2.0307506627813554E-2</c:v>
                </c:pt>
                <c:pt idx="2841">
                  <c:v>2.031241252817173E-2</c:v>
                </c:pt>
                <c:pt idx="2842">
                  <c:v>2.0317334245522067E-2</c:v>
                </c:pt>
                <c:pt idx="2843">
                  <c:v>2.0322271780269796E-2</c:v>
                </c:pt>
                <c:pt idx="2844">
                  <c:v>2.0327225132009685E-2</c:v>
                </c:pt>
                <c:pt idx="2845">
                  <c:v>2.0332194300822781E-2</c:v>
                </c:pt>
                <c:pt idx="2846">
                  <c:v>2.0337179286952223E-2</c:v>
                </c:pt>
                <c:pt idx="2847">
                  <c:v>2.0342180090154871E-2</c:v>
                </c:pt>
                <c:pt idx="2848">
                  <c:v>2.0347196710592819E-2</c:v>
                </c:pt>
                <c:pt idx="2849">
                  <c:v>2.035222914794188E-2</c:v>
                </c:pt>
                <c:pt idx="2850">
                  <c:v>2.0357277402526242E-2</c:v>
                </c:pt>
                <c:pt idx="2851">
                  <c:v>2.0362341474345902E-2</c:v>
                </c:pt>
                <c:pt idx="2852">
                  <c:v>2.0367421363400862E-2</c:v>
                </c:pt>
                <c:pt idx="2853">
                  <c:v>2.0372517069366936E-2</c:v>
                </c:pt>
                <c:pt idx="2854">
                  <c:v>2.0377628592649355E-2</c:v>
                </c:pt>
                <c:pt idx="2855">
                  <c:v>2.0382755933167074E-2</c:v>
                </c:pt>
                <c:pt idx="2856">
                  <c:v>2.0387899090757999E-2</c:v>
                </c:pt>
                <c:pt idx="2857">
                  <c:v>2.0393058065341085E-2</c:v>
                </c:pt>
                <c:pt idx="2858">
                  <c:v>2.0398232857321563E-2</c:v>
                </c:pt>
                <c:pt idx="2859">
                  <c:v>2.0403423466294202E-2</c:v>
                </c:pt>
                <c:pt idx="2860">
                  <c:v>2.0408629892502139E-2</c:v>
                </c:pt>
                <c:pt idx="2861">
                  <c:v>2.041385213586433E-2</c:v>
                </c:pt>
                <c:pt idx="2862">
                  <c:v>2.041909019646182E-2</c:v>
                </c:pt>
                <c:pt idx="2863">
                  <c:v>2.042434407405147E-2</c:v>
                </c:pt>
                <c:pt idx="2864">
                  <c:v>2.0429613768795374E-2</c:v>
                </c:pt>
                <c:pt idx="2865">
                  <c:v>2.0434899280774577E-2</c:v>
                </c:pt>
                <c:pt idx="2866">
                  <c:v>2.0440200609989079E-2</c:v>
                </c:pt>
                <c:pt idx="2867">
                  <c:v>2.0445517756276788E-2</c:v>
                </c:pt>
                <c:pt idx="2868">
                  <c:v>2.0450850719637703E-2</c:v>
                </c:pt>
                <c:pt idx="2869">
                  <c:v>2.0456199500477057E-2</c:v>
                </c:pt>
                <c:pt idx="2870">
                  <c:v>2.0461564098227525E-2</c:v>
                </c:pt>
                <c:pt idx="2871">
                  <c:v>2.0466944513213292E-2</c:v>
                </c:pt>
                <c:pt idx="2872">
                  <c:v>2.0472340745353312E-2</c:v>
                </c:pt>
                <c:pt idx="2873">
                  <c:v>2.0477752794728632E-2</c:v>
                </c:pt>
                <c:pt idx="2874">
                  <c:v>2.0483180661096112E-2</c:v>
                </c:pt>
                <c:pt idx="2875">
                  <c:v>2.0488624344698891E-2</c:v>
                </c:pt>
                <c:pt idx="2876">
                  <c:v>2.049408384553697E-2</c:v>
                </c:pt>
                <c:pt idx="2877">
                  <c:v>2.0499559163529302E-2</c:v>
                </c:pt>
                <c:pt idx="2878">
                  <c:v>2.050505029859484E-2</c:v>
                </c:pt>
                <c:pt idx="2879">
                  <c:v>2.0510557250895678E-2</c:v>
                </c:pt>
                <c:pt idx="2880">
                  <c:v>2.0516080020431815E-2</c:v>
                </c:pt>
                <c:pt idx="2881">
                  <c:v>2.0521618607122205E-2</c:v>
                </c:pt>
                <c:pt idx="2882">
                  <c:v>2.0527173010804756E-2</c:v>
                </c:pt>
                <c:pt idx="2883">
                  <c:v>2.0532743231884698E-2</c:v>
                </c:pt>
                <c:pt idx="2884">
                  <c:v>2.0538329270118894E-2</c:v>
                </c:pt>
                <c:pt idx="2885">
                  <c:v>2.0543931125507342E-2</c:v>
                </c:pt>
                <c:pt idx="2886">
                  <c:v>2.0549548797887951E-2</c:v>
                </c:pt>
                <c:pt idx="2887">
                  <c:v>2.0555182287665952E-2</c:v>
                </c:pt>
                <c:pt idx="2888">
                  <c:v>2.0560831594436113E-2</c:v>
                </c:pt>
                <c:pt idx="2889">
                  <c:v>2.0566496718441574E-2</c:v>
                </c:pt>
                <c:pt idx="2890">
                  <c:v>2.057217765976338E-2</c:v>
                </c:pt>
                <c:pt idx="2891">
                  <c:v>2.0577874418239439E-2</c:v>
                </c:pt>
                <c:pt idx="2892">
                  <c:v>2.0583586993707659E-2</c:v>
                </c:pt>
                <c:pt idx="2893">
                  <c:v>2.058931538657327E-2</c:v>
                </c:pt>
                <c:pt idx="2894">
                  <c:v>2.0595059596512089E-2</c:v>
                </c:pt>
                <c:pt idx="2895">
                  <c:v>2.0600819623686206E-2</c:v>
                </c:pt>
                <c:pt idx="2896">
                  <c:v>2.0606595467852484E-2</c:v>
                </c:pt>
                <c:pt idx="2897">
                  <c:v>2.0612387129416154E-2</c:v>
                </c:pt>
                <c:pt idx="2898">
                  <c:v>2.0618194608215124E-2</c:v>
                </c:pt>
                <c:pt idx="2899">
                  <c:v>2.06240179040873E-2</c:v>
                </c:pt>
                <c:pt idx="2900">
                  <c:v>2.0629857017032682E-2</c:v>
                </c:pt>
                <c:pt idx="2901">
                  <c:v>2.0635711947294411E-2</c:v>
                </c:pt>
                <c:pt idx="2902">
                  <c:v>2.0641582694791438E-2</c:v>
                </c:pt>
                <c:pt idx="2903">
                  <c:v>2.0647469259361673E-2</c:v>
                </c:pt>
                <c:pt idx="2904">
                  <c:v>2.065337164108616E-2</c:v>
                </c:pt>
                <c:pt idx="2905">
                  <c:v>2.0659289840126993E-2</c:v>
                </c:pt>
                <c:pt idx="2906">
                  <c:v>2.0665223856403125E-2</c:v>
                </c:pt>
                <c:pt idx="2907">
                  <c:v>2.0671173689671418E-2</c:v>
                </c:pt>
                <c:pt idx="2908">
                  <c:v>2.0677139340337103E-2</c:v>
                </c:pt>
                <c:pt idx="2909">
                  <c:v>2.0683120808075994E-2</c:v>
                </c:pt>
                <c:pt idx="2910">
                  <c:v>2.0689118093050185E-2</c:v>
                </c:pt>
                <c:pt idx="2911">
                  <c:v>2.0695131195097582E-2</c:v>
                </c:pt>
                <c:pt idx="2912">
                  <c:v>2.0701160114623418E-2</c:v>
                </c:pt>
                <c:pt idx="2913">
                  <c:v>2.0707204851141414E-2</c:v>
                </c:pt>
                <c:pt idx="2914">
                  <c:v>2.071326540489471E-2</c:v>
                </c:pt>
                <c:pt idx="2915">
                  <c:v>2.0719341775721212E-2</c:v>
                </c:pt>
                <c:pt idx="2916">
                  <c:v>2.0725433963864059E-2</c:v>
                </c:pt>
                <c:pt idx="2917">
                  <c:v>2.0731541969242206E-2</c:v>
                </c:pt>
                <c:pt idx="2918">
                  <c:v>2.0737665791774607E-2</c:v>
                </c:pt>
                <c:pt idx="2919">
                  <c:v>2.0743805431299167E-2</c:v>
                </c:pt>
                <c:pt idx="2920">
                  <c:v>2.0749960888464258E-2</c:v>
                </c:pt>
                <c:pt idx="2921">
                  <c:v>2.0756132162540464E-2</c:v>
                </c:pt>
                <c:pt idx="2922">
                  <c:v>2.0762319253851969E-2</c:v>
                </c:pt>
                <c:pt idx="2923">
                  <c:v>2.0768522162479819E-2</c:v>
                </c:pt>
                <c:pt idx="2924">
                  <c:v>2.0774740888180876E-2</c:v>
                </c:pt>
                <c:pt idx="2925">
                  <c:v>2.0780975431117232E-2</c:v>
                </c:pt>
                <c:pt idx="2926">
                  <c:v>2.0787225791207842E-2</c:v>
                </c:pt>
                <c:pt idx="2927">
                  <c:v>2.0793491968695843E-2</c:v>
                </c:pt>
                <c:pt idx="2928">
                  <c:v>2.0799773963257051E-2</c:v>
                </c:pt>
                <c:pt idx="2929">
                  <c:v>2.0806071774891466E-2</c:v>
                </c:pt>
                <c:pt idx="2930">
                  <c:v>2.0812385404085365E-2</c:v>
                </c:pt>
                <c:pt idx="2931">
                  <c:v>2.0818714850271425E-2</c:v>
                </c:pt>
                <c:pt idx="2932">
                  <c:v>2.0825060113692784E-2</c:v>
                </c:pt>
                <c:pt idx="2933">
                  <c:v>2.0832331211328992E-2</c:v>
                </c:pt>
                <c:pt idx="2934">
                  <c:v>2.0838710368710212E-2</c:v>
                </c:pt>
                <c:pt idx="2935">
                  <c:v>2.0845105343488823E-2</c:v>
                </c:pt>
                <c:pt idx="2936">
                  <c:v>2.0851516135178549E-2</c:v>
                </c:pt>
                <c:pt idx="2937">
                  <c:v>2.0857942744265667E-2</c:v>
                </c:pt>
                <c:pt idx="2938">
                  <c:v>2.0864385170588085E-2</c:v>
                </c:pt>
                <c:pt idx="2939">
                  <c:v>2.0870843414145801E-2</c:v>
                </c:pt>
                <c:pt idx="2940">
                  <c:v>2.0877317474857771E-2</c:v>
                </c:pt>
                <c:pt idx="2941">
                  <c:v>2.0883807352805039E-2</c:v>
                </c:pt>
                <c:pt idx="2942">
                  <c:v>2.0890313047987608E-2</c:v>
                </c:pt>
                <c:pt idx="2943">
                  <c:v>2.0896834560405475E-2</c:v>
                </c:pt>
                <c:pt idx="2944">
                  <c:v>2.0903371890139688E-2</c:v>
                </c:pt>
                <c:pt idx="2945">
                  <c:v>2.0909925036785015E-2</c:v>
                </c:pt>
                <c:pt idx="2946">
                  <c:v>2.0916494000908781E-2</c:v>
                </c:pt>
                <c:pt idx="2947">
                  <c:v>2.0927362714340259E-2</c:v>
                </c:pt>
                <c:pt idx="2948">
                  <c:v>2.0929679380781163E-2</c:v>
                </c:pt>
                <c:pt idx="2949">
                  <c:v>2.0936295796448734E-2</c:v>
                </c:pt>
                <c:pt idx="2950">
                  <c:v>2.0942928029351604E-2</c:v>
                </c:pt>
                <c:pt idx="2951">
                  <c:v>2.0949576079651866E-2</c:v>
                </c:pt>
                <c:pt idx="2952">
                  <c:v>2.0956239946944288E-2</c:v>
                </c:pt>
                <c:pt idx="2953">
                  <c:v>2.0962919631796195E-2</c:v>
                </c:pt>
                <c:pt idx="2954">
                  <c:v>2.0969615133559216E-2</c:v>
                </c:pt>
                <c:pt idx="2955">
                  <c:v>2.0976326452719629E-2</c:v>
                </c:pt>
                <c:pt idx="2956">
                  <c:v>2.0983053589034295E-2</c:v>
                </c:pt>
                <c:pt idx="2957">
                  <c:v>2.098979654258426E-2</c:v>
                </c:pt>
                <c:pt idx="2958">
                  <c:v>2.0996555313369525E-2</c:v>
                </c:pt>
                <c:pt idx="2959">
                  <c:v>2.1003329901309042E-2</c:v>
                </c:pt>
                <c:pt idx="2960">
                  <c:v>2.1010120306564906E-2</c:v>
                </c:pt>
                <c:pt idx="2961">
                  <c:v>2.1016926529218161E-2</c:v>
                </c:pt>
                <c:pt idx="2962">
                  <c:v>2.1023748569025669E-2</c:v>
                </c:pt>
                <c:pt idx="2963">
                  <c:v>2.1030586425906383E-2</c:v>
                </c:pt>
                <c:pt idx="2964">
                  <c:v>2.103744010018449E-2</c:v>
                </c:pt>
                <c:pt idx="2965">
                  <c:v>2.1044309591697896E-2</c:v>
                </c:pt>
                <c:pt idx="2966">
                  <c:v>2.1051194900446601E-2</c:v>
                </c:pt>
                <c:pt idx="2967">
                  <c:v>2.105809602634956E-2</c:v>
                </c:pt>
                <c:pt idx="2968">
                  <c:v>2.1065012969406771E-2</c:v>
                </c:pt>
                <c:pt idx="2969">
                  <c:v>2.1071945729942421E-2</c:v>
                </c:pt>
                <c:pt idx="2970">
                  <c:v>2.1078894307551277E-2</c:v>
                </c:pt>
                <c:pt idx="2971">
                  <c:v>2.1085858702557525E-2</c:v>
                </c:pt>
                <c:pt idx="2972">
                  <c:v>2.1092838914718026E-2</c:v>
                </c:pt>
                <c:pt idx="2973">
                  <c:v>2.1099834944113827E-2</c:v>
                </c:pt>
                <c:pt idx="2974">
                  <c:v>2.1106846790744926E-2</c:v>
                </c:pt>
                <c:pt idx="2975">
                  <c:v>2.1113874454692372E-2</c:v>
                </c:pt>
                <c:pt idx="2976">
                  <c:v>2.1120917935956163E-2</c:v>
                </c:pt>
                <c:pt idx="2977">
                  <c:v>2.1127977234212114E-2</c:v>
                </c:pt>
                <c:pt idx="2978">
                  <c:v>2.1135052349946504E-2</c:v>
                </c:pt>
                <c:pt idx="2979">
                  <c:v>2.1142143282916193E-2</c:v>
                </c:pt>
                <c:pt idx="2980">
                  <c:v>2.1149250033040135E-2</c:v>
                </c:pt>
                <c:pt idx="2981">
                  <c:v>2.1156372600318329E-2</c:v>
                </c:pt>
                <c:pt idx="2982">
                  <c:v>2.1163510985074963E-2</c:v>
                </c:pt>
                <c:pt idx="2983">
                  <c:v>2.1170665186985849E-2</c:v>
                </c:pt>
                <c:pt idx="2984">
                  <c:v>2.117783520621308E-2</c:v>
                </c:pt>
                <c:pt idx="2985">
                  <c:v>2.1189134336504489E-2</c:v>
                </c:pt>
                <c:pt idx="2986">
                  <c:v>2.1196345028645647E-2</c:v>
                </c:pt>
                <c:pt idx="2987">
                  <c:v>2.1203571538022103E-2</c:v>
                </c:pt>
                <c:pt idx="2988">
                  <c:v>2.1210813864714906E-2</c:v>
                </c:pt>
                <c:pt idx="2989">
                  <c:v>2.1218072008724054E-2</c:v>
                </c:pt>
                <c:pt idx="2990">
                  <c:v>2.1225345969806408E-2</c:v>
                </c:pt>
                <c:pt idx="2991">
                  <c:v>2.1232635748205109E-2</c:v>
                </c:pt>
                <c:pt idx="2992">
                  <c:v>2.1239941344001201E-2</c:v>
                </c:pt>
                <c:pt idx="2993">
                  <c:v>2.1247262757032592E-2</c:v>
                </c:pt>
                <c:pt idx="2994">
                  <c:v>2.1254599987218237E-2</c:v>
                </c:pt>
                <c:pt idx="2995">
                  <c:v>2.1261953034801273E-2</c:v>
                </c:pt>
                <c:pt idx="2996">
                  <c:v>2.1269321899538562E-2</c:v>
                </c:pt>
                <c:pt idx="2997">
                  <c:v>2.1276706581511151E-2</c:v>
                </c:pt>
                <c:pt idx="2998">
                  <c:v>2.1285165586398813E-2</c:v>
                </c:pt>
                <c:pt idx="2999">
                  <c:v>2.1292584162574402E-2</c:v>
                </c:pt>
                <c:pt idx="3000">
                  <c:v>2.1300018556066336E-2</c:v>
                </c:pt>
                <c:pt idx="3001">
                  <c:v>2.1307468766712523E-2</c:v>
                </c:pt>
                <c:pt idx="3002">
                  <c:v>2.1314934794837148E-2</c:v>
                </c:pt>
                <c:pt idx="3003">
                  <c:v>2.1322416640116026E-2</c:v>
                </c:pt>
                <c:pt idx="3004">
                  <c:v>2.1329914302792297E-2</c:v>
                </c:pt>
                <c:pt idx="3005">
                  <c:v>2.133742778262282E-2</c:v>
                </c:pt>
                <c:pt idx="3006">
                  <c:v>2.1344957079607596E-2</c:v>
                </c:pt>
                <c:pt idx="3007">
                  <c:v>2.135250219407081E-2</c:v>
                </c:pt>
                <c:pt idx="3008">
                  <c:v>2.136006312585037E-2</c:v>
                </c:pt>
                <c:pt idx="3009">
                  <c:v>2.136763987486523E-2</c:v>
                </c:pt>
                <c:pt idx="3010">
                  <c:v>2.1375232441034342E-2</c:v>
                </c:pt>
                <c:pt idx="3011">
                  <c:v>2.1382831417721126E-2</c:v>
                </c:pt>
                <c:pt idx="3012">
                  <c:v>2.1390416543193291E-2</c:v>
                </c:pt>
                <c:pt idx="3013">
                  <c:v>2.139798709411278E-2</c:v>
                </c:pt>
                <c:pt idx="3014">
                  <c:v>2.1405543070317501E-2</c:v>
                </c:pt>
                <c:pt idx="3015">
                  <c:v>2.1413084472131638E-2</c:v>
                </c:pt>
                <c:pt idx="3016">
                  <c:v>2.1420611299149961E-2</c:v>
                </c:pt>
                <c:pt idx="3017">
                  <c:v>2.1428123551534561E-2</c:v>
                </c:pt>
                <c:pt idx="3018">
                  <c:v>2.1435621229609625E-2</c:v>
                </c:pt>
                <c:pt idx="3019">
                  <c:v>2.1443104332726781E-2</c:v>
                </c:pt>
                <c:pt idx="3020">
                  <c:v>2.1450572861291262E-2</c:v>
                </c:pt>
                <c:pt idx="3021">
                  <c:v>2.1458026815384112E-2</c:v>
                </c:pt>
                <c:pt idx="3022">
                  <c:v>2.1465466194843241E-2</c:v>
                </c:pt>
                <c:pt idx="3023">
                  <c:v>2.1472890999587602E-2</c:v>
                </c:pt>
                <c:pt idx="3024">
                  <c:v>2.1480301229617194E-2</c:v>
                </c:pt>
                <c:pt idx="3025">
                  <c:v>2.1487696885256202E-2</c:v>
                </c:pt>
                <c:pt idx="3026">
                  <c:v>2.1495077966180443E-2</c:v>
                </c:pt>
                <c:pt idx="3027">
                  <c:v>2.1502444472470961E-2</c:v>
                </c:pt>
                <c:pt idx="3028">
                  <c:v>2.150979640404671E-2</c:v>
                </c:pt>
                <c:pt idx="3029">
                  <c:v>2.1517133761231877E-2</c:v>
                </c:pt>
                <c:pt idx="3030">
                  <c:v>2.1524456543540182E-2</c:v>
                </c:pt>
                <c:pt idx="3031">
                  <c:v>2.1531764751376858E-2</c:v>
                </c:pt>
                <c:pt idx="3032">
                  <c:v>2.1539058384498766E-2</c:v>
                </c:pt>
                <c:pt idx="3033">
                  <c:v>2.1546337443067998E-2</c:v>
                </c:pt>
                <c:pt idx="3034">
                  <c:v>2.1553601926922461E-2</c:v>
                </c:pt>
                <c:pt idx="3035">
                  <c:v>2.1560851836224249E-2</c:v>
                </c:pt>
                <c:pt idx="3036">
                  <c:v>2.1568087170811268E-2</c:v>
                </c:pt>
                <c:pt idx="3037">
                  <c:v>2.1575307930845611E-2</c:v>
                </c:pt>
                <c:pt idx="3038">
                  <c:v>2.1582514116165186E-2</c:v>
                </c:pt>
                <c:pt idx="3039">
                  <c:v>2.1589705726932085E-2</c:v>
                </c:pt>
                <c:pt idx="3040">
                  <c:v>2.1596882763146308E-2</c:v>
                </c:pt>
                <c:pt idx="3041">
                  <c:v>2.1604045224564716E-2</c:v>
                </c:pt>
                <c:pt idx="3042">
                  <c:v>2.1611193111268356E-2</c:v>
                </c:pt>
                <c:pt idx="3043">
                  <c:v>2.1618326423581413E-2</c:v>
                </c:pt>
                <c:pt idx="3044">
                  <c:v>2.1625445161179702E-2</c:v>
                </c:pt>
                <c:pt idx="3045">
                  <c:v>2.1632549324063222E-2</c:v>
                </c:pt>
                <c:pt idx="3046">
                  <c:v>2.1639638912231973E-2</c:v>
                </c:pt>
                <c:pt idx="3047">
                  <c:v>2.1646713926010142E-2</c:v>
                </c:pt>
                <c:pt idx="3048">
                  <c:v>2.1653774364911449E-2</c:v>
                </c:pt>
                <c:pt idx="3049">
                  <c:v>2.166082022926008E-2</c:v>
                </c:pt>
                <c:pt idx="3050">
                  <c:v>2.1667851519056036E-2</c:v>
                </c:pt>
                <c:pt idx="3051">
                  <c:v>2.1674868234137223E-2</c:v>
                </c:pt>
                <c:pt idx="3052">
                  <c:v>2.1681870374584689E-2</c:v>
                </c:pt>
                <c:pt idx="3053">
                  <c:v>2.1688857940317385E-2</c:v>
                </c:pt>
                <c:pt idx="3054">
                  <c:v>2.1695830931497406E-2</c:v>
                </c:pt>
                <c:pt idx="3055">
                  <c:v>2.1702789347962659E-2</c:v>
                </c:pt>
                <c:pt idx="3056">
                  <c:v>2.1709733189794189E-2</c:v>
                </c:pt>
                <c:pt idx="3057">
                  <c:v>2.1716662456910951E-2</c:v>
                </c:pt>
                <c:pt idx="3058">
                  <c:v>2.172357714963713E-2</c:v>
                </c:pt>
                <c:pt idx="3059">
                  <c:v>2.1730477267405401E-2</c:v>
                </c:pt>
                <c:pt idx="3060">
                  <c:v>2.1737362810620997E-2</c:v>
                </c:pt>
                <c:pt idx="3061">
                  <c:v>2.1744233779202871E-2</c:v>
                </c:pt>
                <c:pt idx="3062">
                  <c:v>2.1751090173232068E-2</c:v>
                </c:pt>
                <c:pt idx="3063">
                  <c:v>2.1757931992465451E-2</c:v>
                </c:pt>
                <c:pt idx="3064">
                  <c:v>2.1764759237065112E-2</c:v>
                </c:pt>
                <c:pt idx="3065">
                  <c:v>2.1771571907031051E-2</c:v>
                </c:pt>
                <c:pt idx="3066">
                  <c:v>2.1778370002363268E-2</c:v>
                </c:pt>
                <c:pt idx="3067">
                  <c:v>2.1785153523142808E-2</c:v>
                </c:pt>
                <c:pt idx="3068">
                  <c:v>2.1791922469045488E-2</c:v>
                </c:pt>
                <c:pt idx="3069">
                  <c:v>2.1798676840395492E-2</c:v>
                </c:pt>
                <c:pt idx="3070">
                  <c:v>2.1805416637030728E-2</c:v>
                </c:pt>
                <c:pt idx="3071">
                  <c:v>2.1812141858951195E-2</c:v>
                </c:pt>
                <c:pt idx="3072">
                  <c:v>2.1818852506400033E-2</c:v>
                </c:pt>
                <c:pt idx="3073">
                  <c:v>2.1825548579134102E-2</c:v>
                </c:pt>
                <c:pt idx="3074">
                  <c:v>2.1832230077234449E-2</c:v>
                </c:pt>
                <c:pt idx="3075">
                  <c:v>2.1838897000457935E-2</c:v>
                </c:pt>
                <c:pt idx="3076">
                  <c:v>2.1845549349290838E-2</c:v>
                </c:pt>
                <c:pt idx="3077">
                  <c:v>2.185218712324688E-2</c:v>
                </c:pt>
                <c:pt idx="3078">
                  <c:v>2.1858810322650246E-2</c:v>
                </c:pt>
                <c:pt idx="3079">
                  <c:v>2.1865418947338844E-2</c:v>
                </c:pt>
                <c:pt idx="3080">
                  <c:v>2.1872012997393719E-2</c:v>
                </c:pt>
                <c:pt idx="3081">
                  <c:v>2.1878592472895919E-2</c:v>
                </c:pt>
                <c:pt idx="3082">
                  <c:v>2.1885157373440212E-2</c:v>
                </c:pt>
                <c:pt idx="3083">
                  <c:v>2.1891707699593921E-2</c:v>
                </c:pt>
                <c:pt idx="3084">
                  <c:v>2.1898243450951815E-2</c:v>
                </c:pt>
                <c:pt idx="3085">
                  <c:v>2.1904764627594941E-2</c:v>
                </c:pt>
                <c:pt idx="3086">
                  <c:v>2.1911271229604345E-2</c:v>
                </c:pt>
                <c:pt idx="3087">
                  <c:v>2.1917763257061074E-2</c:v>
                </c:pt>
                <c:pt idx="3088">
                  <c:v>2.1924240709559895E-2</c:v>
                </c:pt>
                <c:pt idx="3089">
                  <c:v>2.1931625666117283E-2</c:v>
                </c:pt>
                <c:pt idx="3090">
                  <c:v>2.1938071887431798E-2</c:v>
                </c:pt>
                <c:pt idx="3091">
                  <c:v>2.1944503533869453E-2</c:v>
                </c:pt>
                <c:pt idx="3092">
                  <c:v>2.1950920605835478E-2</c:v>
                </c:pt>
                <c:pt idx="3093">
                  <c:v>2.1957323103005688E-2</c:v>
                </c:pt>
                <c:pt idx="3094">
                  <c:v>2.196371102546113E-2</c:v>
                </c:pt>
                <c:pt idx="3095">
                  <c:v>2.197008437328285E-2</c:v>
                </c:pt>
                <c:pt idx="3096">
                  <c:v>2.1976443146551894E-2</c:v>
                </c:pt>
                <c:pt idx="3097">
                  <c:v>2.1982787345025123E-2</c:v>
                </c:pt>
                <c:pt idx="3098">
                  <c:v>2.1989116968702538E-2</c:v>
                </c:pt>
                <c:pt idx="3099">
                  <c:v>2.1995432017989369E-2</c:v>
                </c:pt>
                <c:pt idx="3100">
                  <c:v>2.200173249239934E-2</c:v>
                </c:pt>
                <c:pt idx="3101">
                  <c:v>2.2008018392175588E-2</c:v>
                </c:pt>
                <c:pt idx="3102">
                  <c:v>2.2014289717074975E-2</c:v>
                </c:pt>
                <c:pt idx="3103">
                  <c:v>2.2020546467502733E-2</c:v>
                </c:pt>
                <c:pt idx="3104">
                  <c:v>2.2026788643215722E-2</c:v>
                </c:pt>
                <c:pt idx="3105">
                  <c:v>2.2033016244213943E-2</c:v>
                </c:pt>
                <c:pt idx="3106">
                  <c:v>2.2039229270578442E-2</c:v>
                </c:pt>
                <c:pt idx="3107">
                  <c:v>2.2045427722228172E-2</c:v>
                </c:pt>
                <c:pt idx="3108">
                  <c:v>2.2051611599244181E-2</c:v>
                </c:pt>
                <c:pt idx="3109">
                  <c:v>2.2057780901302282E-2</c:v>
                </c:pt>
                <c:pt idx="3110">
                  <c:v>2.2063935628888753E-2</c:v>
                </c:pt>
                <c:pt idx="3111">
                  <c:v>2.2070075781841503E-2</c:v>
                </c:pt>
                <c:pt idx="3112">
                  <c:v>2.2076201359998437E-2</c:v>
                </c:pt>
                <c:pt idx="3113">
                  <c:v>2.2082312363440604E-2</c:v>
                </c:pt>
                <c:pt idx="3114">
                  <c:v>2.2088408792330094E-2</c:v>
                </c:pt>
                <c:pt idx="3115">
                  <c:v>2.2094490646342724E-2</c:v>
                </c:pt>
                <c:pt idx="3116">
                  <c:v>2.2100557925721631E-2</c:v>
                </c:pt>
                <c:pt idx="3117">
                  <c:v>2.2106610630547863E-2</c:v>
                </c:pt>
                <c:pt idx="3118">
                  <c:v>2.211264876057828E-2</c:v>
                </c:pt>
                <c:pt idx="3119">
                  <c:v>2.2118672315893928E-2</c:v>
                </c:pt>
                <c:pt idx="3120">
                  <c:v>2.2124681296413762E-2</c:v>
                </c:pt>
                <c:pt idx="3121">
                  <c:v>2.213067570238092E-2</c:v>
                </c:pt>
                <c:pt idx="3122">
                  <c:v>2.2136655533552263E-2</c:v>
                </c:pt>
                <c:pt idx="3123">
                  <c:v>2.2142620790008838E-2</c:v>
                </c:pt>
                <c:pt idx="3124">
                  <c:v>2.2148571471831691E-2</c:v>
                </c:pt>
                <c:pt idx="3125">
                  <c:v>2.2154507579020821E-2</c:v>
                </c:pt>
                <c:pt idx="3126">
                  <c:v>2.2160429111414137E-2</c:v>
                </c:pt>
                <c:pt idx="3127">
                  <c:v>2.2166336069011638E-2</c:v>
                </c:pt>
                <c:pt idx="3128">
                  <c:v>2.217222845213751E-2</c:v>
                </c:pt>
                <c:pt idx="3129">
                  <c:v>2.2178106260467567E-2</c:v>
                </c:pt>
                <c:pt idx="3130">
                  <c:v>2.218396949400181E-2</c:v>
                </c:pt>
                <c:pt idx="3131">
                  <c:v>2.218981815290233E-2</c:v>
                </c:pt>
                <c:pt idx="3132">
                  <c:v>2.2195652237169128E-2</c:v>
                </c:pt>
                <c:pt idx="3133">
                  <c:v>2.2201471746640111E-2</c:v>
                </c:pt>
                <c:pt idx="3134">
                  <c:v>2.2207276681396326E-2</c:v>
                </c:pt>
                <c:pt idx="3135">
                  <c:v>2.2213067041518819E-2</c:v>
                </c:pt>
                <c:pt idx="3136">
                  <c:v>2.2218842826764451E-2</c:v>
                </c:pt>
                <c:pt idx="3137">
                  <c:v>2.2224604037538453E-2</c:v>
                </c:pt>
                <c:pt idx="3138">
                  <c:v>2.2230350673354549E-2</c:v>
                </c:pt>
                <c:pt idx="3139">
                  <c:v>2.2236082734617968E-2</c:v>
                </c:pt>
                <c:pt idx="3140">
                  <c:v>2.2241800221166619E-2</c:v>
                </c:pt>
                <c:pt idx="3141">
                  <c:v>2.2247503132919455E-2</c:v>
                </c:pt>
                <c:pt idx="3142">
                  <c:v>2.2253191469957523E-2</c:v>
                </c:pt>
                <c:pt idx="3143">
                  <c:v>2.2258865232361869E-2</c:v>
                </c:pt>
                <c:pt idx="3144">
                  <c:v>2.2264524420132492E-2</c:v>
                </c:pt>
                <c:pt idx="3145">
                  <c:v>2.2270169032945208E-2</c:v>
                </c:pt>
                <c:pt idx="3146">
                  <c:v>2.2275799071205249E-2</c:v>
                </c:pt>
                <c:pt idx="3147">
                  <c:v>2.2281414534669475E-2</c:v>
                </c:pt>
                <c:pt idx="3148">
                  <c:v>2.2287015423418932E-2</c:v>
                </c:pt>
                <c:pt idx="3149">
                  <c:v>2.2292601737453621E-2</c:v>
                </c:pt>
                <c:pt idx="3150">
                  <c:v>2.2298173476935634E-2</c:v>
                </c:pt>
                <c:pt idx="3151">
                  <c:v>2.2303730641702879E-2</c:v>
                </c:pt>
                <c:pt idx="3152">
                  <c:v>2.2309273231512217E-2</c:v>
                </c:pt>
                <c:pt idx="3153">
                  <c:v>2.2314801246687832E-2</c:v>
                </c:pt>
                <c:pt idx="3154">
                  <c:v>2.2320314687229725E-2</c:v>
                </c:pt>
                <c:pt idx="3155">
                  <c:v>2.2325813552975804E-2</c:v>
                </c:pt>
                <c:pt idx="3156">
                  <c:v>2.2331297843926068E-2</c:v>
                </c:pt>
                <c:pt idx="3157">
                  <c:v>2.233676756024261E-2</c:v>
                </c:pt>
                <c:pt idx="3158">
                  <c:v>2.2342222701844383E-2</c:v>
                </c:pt>
                <c:pt idx="3159">
                  <c:v>2.2347663268650342E-2</c:v>
                </c:pt>
                <c:pt idx="3160">
                  <c:v>2.2353089260822578E-2</c:v>
                </c:pt>
                <c:pt idx="3161">
                  <c:v>2.2358500678280047E-2</c:v>
                </c:pt>
                <c:pt idx="3162">
                  <c:v>2.23638975209417E-2</c:v>
                </c:pt>
                <c:pt idx="3163">
                  <c:v>2.2369279788807539E-2</c:v>
                </c:pt>
                <c:pt idx="3164">
                  <c:v>2.2374647482201748E-2</c:v>
                </c:pt>
                <c:pt idx="3165">
                  <c:v>2.2380000600557004E-2</c:v>
                </c:pt>
                <c:pt idx="3166">
                  <c:v>2.238533914444063E-2</c:v>
                </c:pt>
                <c:pt idx="3167">
                  <c:v>2.2390663113366349E-2</c:v>
                </c:pt>
                <c:pt idx="3168">
                  <c:v>2.2395972507739392E-2</c:v>
                </c:pt>
                <c:pt idx="3169">
                  <c:v>2.2401267327397667E-2</c:v>
                </c:pt>
                <c:pt idx="3170">
                  <c:v>2.2406547572098034E-2</c:v>
                </c:pt>
                <c:pt idx="3171">
                  <c:v>2.241181324216468E-2</c:v>
                </c:pt>
                <c:pt idx="3172">
                  <c:v>2.2417064337759696E-2</c:v>
                </c:pt>
                <c:pt idx="3173">
                  <c:v>2.2422300858315758E-2</c:v>
                </c:pt>
                <c:pt idx="3174">
                  <c:v>2.2427522804238098E-2</c:v>
                </c:pt>
                <c:pt idx="3175">
                  <c:v>2.2432730175364624E-2</c:v>
                </c:pt>
                <c:pt idx="3176">
                  <c:v>2.2437922971857427E-2</c:v>
                </c:pt>
                <c:pt idx="3177">
                  <c:v>2.2443101193473369E-2</c:v>
                </c:pt>
                <c:pt idx="3178">
                  <c:v>2.244826484045559E-2</c:v>
                </c:pt>
                <c:pt idx="3179">
                  <c:v>2.2453413912804088E-2</c:v>
                </c:pt>
                <c:pt idx="3180">
                  <c:v>2.2458548410275725E-2</c:v>
                </c:pt>
                <c:pt idx="3181">
                  <c:v>2.2463668332951547E-2</c:v>
                </c:pt>
                <c:pt idx="3182">
                  <c:v>2.2468773680993648E-2</c:v>
                </c:pt>
                <c:pt idx="3183">
                  <c:v>2.247386445432098E-2</c:v>
                </c:pt>
                <c:pt idx="3184">
                  <c:v>2.2478940652933543E-2</c:v>
                </c:pt>
                <c:pt idx="3185">
                  <c:v>2.24840022765882E-2</c:v>
                </c:pt>
                <c:pt idx="3186">
                  <c:v>2.248904932569018E-2</c:v>
                </c:pt>
                <c:pt idx="3187">
                  <c:v>2.2494081800077392E-2</c:v>
                </c:pt>
                <c:pt idx="3188">
                  <c:v>2.2499099699506697E-2</c:v>
                </c:pt>
                <c:pt idx="3189">
                  <c:v>2.2504103024383326E-2</c:v>
                </c:pt>
                <c:pt idx="3190">
                  <c:v>2.2509091774464141E-2</c:v>
                </c:pt>
                <c:pt idx="3191">
                  <c:v>2.251406594974914E-2</c:v>
                </c:pt>
                <c:pt idx="3192">
                  <c:v>2.2519025550400418E-2</c:v>
                </c:pt>
                <c:pt idx="3193">
                  <c:v>2.2524675818703654E-2</c:v>
                </c:pt>
                <c:pt idx="3194">
                  <c:v>2.2529604187684349E-2</c:v>
                </c:pt>
                <c:pt idx="3195">
                  <c:v>2.2534517981950275E-2</c:v>
                </c:pt>
                <c:pt idx="3196">
                  <c:v>2.2539417201420386E-2</c:v>
                </c:pt>
                <c:pt idx="3197">
                  <c:v>2.2544301846175729E-2</c:v>
                </c:pt>
                <c:pt idx="3198">
                  <c:v>2.2549171916216304E-2</c:v>
                </c:pt>
                <c:pt idx="3199">
                  <c:v>2.255402741154211E-2</c:v>
                </c:pt>
                <c:pt idx="3200">
                  <c:v>2.2558868331910009E-2</c:v>
                </c:pt>
                <c:pt idx="3201">
                  <c:v>2.2563694677644186E-2</c:v>
                </c:pt>
                <c:pt idx="3202">
                  <c:v>2.2568506448744641E-2</c:v>
                </c:pt>
                <c:pt idx="3203">
                  <c:v>2.2573303644968234E-2</c:v>
                </c:pt>
                <c:pt idx="3204">
                  <c:v>2.257808626647706E-2</c:v>
                </c:pt>
                <c:pt idx="3205">
                  <c:v>2.2582854313271117E-2</c:v>
                </c:pt>
                <c:pt idx="3206">
                  <c:v>2.2587607785269359E-2</c:v>
                </c:pt>
                <c:pt idx="3207">
                  <c:v>2.2592346682552833E-2</c:v>
                </c:pt>
                <c:pt idx="3208">
                  <c:v>2.2601216303300031E-2</c:v>
                </c:pt>
                <c:pt idx="3209">
                  <c:v>2.2601780752732337E-2</c:v>
                </c:pt>
                <c:pt idx="3210">
                  <c:v>2.2606475925628366E-2</c:v>
                </c:pt>
                <c:pt idx="3211">
                  <c:v>2.2611156523809628E-2</c:v>
                </c:pt>
                <c:pt idx="3212">
                  <c:v>2.2615822547357167E-2</c:v>
                </c:pt>
                <c:pt idx="3213">
                  <c:v>2.2620473996108892E-2</c:v>
                </c:pt>
                <c:pt idx="3214">
                  <c:v>2.2625110869983756E-2</c:v>
                </c:pt>
                <c:pt idx="3215">
                  <c:v>2.2629733169062805E-2</c:v>
                </c:pt>
                <c:pt idx="3216">
                  <c:v>2.2634340893670224E-2</c:v>
                </c:pt>
                <c:pt idx="3217">
                  <c:v>2.263893404323869E-2</c:v>
                </c:pt>
                <c:pt idx="3218">
                  <c:v>2.2643512618173434E-2</c:v>
                </c:pt>
                <c:pt idx="3219">
                  <c:v>2.2648076618231316E-2</c:v>
                </c:pt>
                <c:pt idx="3220">
                  <c:v>2.2652626043736523E-2</c:v>
                </c:pt>
                <c:pt idx="3221">
                  <c:v>2.2657160894364869E-2</c:v>
                </c:pt>
                <c:pt idx="3222">
                  <c:v>2.2661681170116355E-2</c:v>
                </c:pt>
                <c:pt idx="3223">
                  <c:v>2.2666186871234117E-2</c:v>
                </c:pt>
                <c:pt idx="3224">
                  <c:v>2.2670677997637112E-2</c:v>
                </c:pt>
                <c:pt idx="3225">
                  <c:v>2.2675154549163246E-2</c:v>
                </c:pt>
                <c:pt idx="3226">
                  <c:v>2.2679616526055657E-2</c:v>
                </c:pt>
                <c:pt idx="3227">
                  <c:v>2.2684063927990161E-2</c:v>
                </c:pt>
                <c:pt idx="3228">
                  <c:v>2.2688496755290943E-2</c:v>
                </c:pt>
                <c:pt idx="3229">
                  <c:v>2.2692915007795911E-2</c:v>
                </c:pt>
                <c:pt idx="3230">
                  <c:v>2.269731868558611E-2</c:v>
                </c:pt>
                <c:pt idx="3231">
                  <c:v>2.2701707788580494E-2</c:v>
                </c:pt>
                <c:pt idx="3232">
                  <c:v>2.270608231686011E-2</c:v>
                </c:pt>
                <c:pt idx="3233">
                  <c:v>2.2710442270100772E-2</c:v>
                </c:pt>
                <c:pt idx="3234">
                  <c:v>2.2714787648869805E-2</c:v>
                </c:pt>
                <c:pt idx="3235">
                  <c:v>2.2719118452843023E-2</c:v>
                </c:pt>
                <c:pt idx="3236">
                  <c:v>2.2723434681939381E-2</c:v>
                </c:pt>
                <c:pt idx="3237">
                  <c:v>2.2727736336239923E-2</c:v>
                </c:pt>
                <c:pt idx="3238">
                  <c:v>2.2732023415906744E-2</c:v>
                </c:pt>
                <c:pt idx="3239">
                  <c:v>2.2736295920696703E-2</c:v>
                </c:pt>
                <c:pt idx="3240">
                  <c:v>2.2740553850771894E-2</c:v>
                </c:pt>
                <c:pt idx="3241">
                  <c:v>2.2744797205970224E-2</c:v>
                </c:pt>
                <c:pt idx="3242">
                  <c:v>2.2749025986615878E-2</c:v>
                </c:pt>
                <c:pt idx="3243">
                  <c:v>2.2753240192222579E-2</c:v>
                </c:pt>
                <c:pt idx="3244">
                  <c:v>2.2757439823195558E-2</c:v>
                </c:pt>
                <c:pt idx="3245">
                  <c:v>2.2764237440813982E-2</c:v>
                </c:pt>
                <c:pt idx="3246">
                  <c:v>2.2768404277760206E-2</c:v>
                </c:pt>
                <c:pt idx="3247">
                  <c:v>2.2772556538154614E-2</c:v>
                </c:pt>
                <c:pt idx="3248">
                  <c:v>2.2776694222078252E-2</c:v>
                </c:pt>
                <c:pt idx="3249">
                  <c:v>2.278081732945007E-2</c:v>
                </c:pt>
                <c:pt idx="3250">
                  <c:v>2.2784925860351118E-2</c:v>
                </c:pt>
                <c:pt idx="3251">
                  <c:v>2.2789019814754379E-2</c:v>
                </c:pt>
                <c:pt idx="3252">
                  <c:v>2.2793099192632841E-2</c:v>
                </c:pt>
                <c:pt idx="3253">
                  <c:v>2.2797163994040529E-2</c:v>
                </c:pt>
                <c:pt idx="3254">
                  <c:v>2.2801214218950431E-2</c:v>
                </c:pt>
                <c:pt idx="3255">
                  <c:v>2.2805249867254483E-2</c:v>
                </c:pt>
                <c:pt idx="3256">
                  <c:v>2.2809270939114782E-2</c:v>
                </c:pt>
                <c:pt idx="3257">
                  <c:v>2.2813277434450278E-2</c:v>
                </c:pt>
                <c:pt idx="3258">
                  <c:v>2.2817549370376389E-2</c:v>
                </c:pt>
                <c:pt idx="3259">
                  <c:v>2.2821519969098425E-2</c:v>
                </c:pt>
                <c:pt idx="3260">
                  <c:v>2.2825475993024646E-2</c:v>
                </c:pt>
                <c:pt idx="3261">
                  <c:v>2.28294174422361E-2</c:v>
                </c:pt>
                <c:pt idx="3262">
                  <c:v>2.2833344316651738E-2</c:v>
                </c:pt>
                <c:pt idx="3263">
                  <c:v>2.2837256616271562E-2</c:v>
                </c:pt>
                <c:pt idx="3264">
                  <c:v>2.2841154341014525E-2</c:v>
                </c:pt>
                <c:pt idx="3265">
                  <c:v>2.2845037491123765E-2</c:v>
                </c:pt>
                <c:pt idx="3266">
                  <c:v>2.2848906066356145E-2</c:v>
                </c:pt>
                <c:pt idx="3267">
                  <c:v>2.285276006679271E-2</c:v>
                </c:pt>
                <c:pt idx="3268">
                  <c:v>2.285659949243346E-2</c:v>
                </c:pt>
                <c:pt idx="3269">
                  <c:v>2.2860424343278396E-2</c:v>
                </c:pt>
                <c:pt idx="3270">
                  <c:v>2.286423461948961E-2</c:v>
                </c:pt>
                <c:pt idx="3271">
                  <c:v>2.2868030320823962E-2</c:v>
                </c:pt>
                <c:pt idx="3272">
                  <c:v>2.28718114473625E-2</c:v>
                </c:pt>
                <c:pt idx="3273">
                  <c:v>2.2875577999024177E-2</c:v>
                </c:pt>
                <c:pt idx="3274">
                  <c:v>2.2879329976133178E-2</c:v>
                </c:pt>
                <c:pt idx="3275">
                  <c:v>2.2883067378122179E-2</c:v>
                </c:pt>
                <c:pt idx="3276">
                  <c:v>2.2886790205558505E-2</c:v>
                </c:pt>
                <c:pt idx="3277">
                  <c:v>2.2890498458036923E-2</c:v>
                </c:pt>
                <c:pt idx="3278">
                  <c:v>2.2894192135881619E-2</c:v>
                </c:pt>
                <c:pt idx="3279">
                  <c:v>2.2897871238930501E-2</c:v>
                </c:pt>
                <c:pt idx="3280">
                  <c:v>2.2901535767102521E-2</c:v>
                </c:pt>
                <c:pt idx="3281">
                  <c:v>2.2905185720559773E-2</c:v>
                </c:pt>
                <c:pt idx="3282">
                  <c:v>2.2908821099302257E-2</c:v>
                </c:pt>
                <c:pt idx="3283">
                  <c:v>2.2912441903005787E-2</c:v>
                </c:pt>
                <c:pt idx="3284">
                  <c:v>2.2916048131994549E-2</c:v>
                </c:pt>
                <c:pt idx="3285">
                  <c:v>2.2919639786349588E-2</c:v>
                </c:pt>
                <c:pt idx="3286">
                  <c:v>2.2923216865827767E-2</c:v>
                </c:pt>
                <c:pt idx="3287">
                  <c:v>2.2926779370429085E-2</c:v>
                </c:pt>
                <c:pt idx="3288">
                  <c:v>2.293032730039668E-2</c:v>
                </c:pt>
                <c:pt idx="3289">
                  <c:v>2.2933860655487415E-2</c:v>
                </c:pt>
                <c:pt idx="3290">
                  <c:v>2.2937379435701288E-2</c:v>
                </c:pt>
                <c:pt idx="3291">
                  <c:v>2.2940883641119347E-2</c:v>
                </c:pt>
                <c:pt idx="3292">
                  <c:v>2.2944373271822638E-2</c:v>
                </c:pt>
                <c:pt idx="3293">
                  <c:v>2.2947848327730114E-2</c:v>
                </c:pt>
                <c:pt idx="3294">
                  <c:v>2.2951308808841775E-2</c:v>
                </c:pt>
                <c:pt idx="3295">
                  <c:v>2.2954754715157621E-2</c:v>
                </c:pt>
                <c:pt idx="3296">
                  <c:v>2.2958186046677653E-2</c:v>
                </c:pt>
                <c:pt idx="3297">
                  <c:v>2.296160280340187E-2</c:v>
                </c:pt>
                <c:pt idx="3298">
                  <c:v>2.2965004985249227E-2</c:v>
                </c:pt>
                <c:pt idx="3299">
                  <c:v>2.2968392592300768E-2</c:v>
                </c:pt>
                <c:pt idx="3300">
                  <c:v>2.2971765624718588E-2</c:v>
                </c:pt>
                <c:pt idx="3301">
                  <c:v>2.2975124082016407E-2</c:v>
                </c:pt>
                <c:pt idx="3302">
                  <c:v>2.2978467964842597E-2</c:v>
                </c:pt>
                <c:pt idx="3303">
                  <c:v>2.2981797272791926E-2</c:v>
                </c:pt>
                <c:pt idx="3304">
                  <c:v>2.2985112005864394E-2</c:v>
                </c:pt>
                <c:pt idx="3305">
                  <c:v>2.2988412164141048E-2</c:v>
                </c:pt>
                <c:pt idx="3306">
                  <c:v>2.2991697747621886E-2</c:v>
                </c:pt>
                <c:pt idx="3307">
                  <c:v>2.2994968756387957E-2</c:v>
                </c:pt>
                <c:pt idx="3308">
                  <c:v>2.2998225190277166E-2</c:v>
                </c:pt>
                <c:pt idx="3309">
                  <c:v>2.3001467049370561E-2</c:v>
                </c:pt>
                <c:pt idx="3310">
                  <c:v>2.3004694333587095E-2</c:v>
                </c:pt>
                <c:pt idx="3311">
                  <c:v>2.300790704308886E-2</c:v>
                </c:pt>
                <c:pt idx="3312">
                  <c:v>2.3011105177632718E-2</c:v>
                </c:pt>
                <c:pt idx="3313">
                  <c:v>2.3014288737542854E-2</c:v>
                </c:pt>
                <c:pt idx="3314">
                  <c:v>2.3017457722738222E-2</c:v>
                </c:pt>
                <c:pt idx="3315">
                  <c:v>2.3020612132975682E-2</c:v>
                </c:pt>
                <c:pt idx="3316">
                  <c:v>2.3023751968336281E-2</c:v>
                </c:pt>
                <c:pt idx="3317">
                  <c:v>2.3026877229063158E-2</c:v>
                </c:pt>
                <c:pt idx="3318">
                  <c:v>2.3029987914832128E-2</c:v>
                </c:pt>
                <c:pt idx="3319">
                  <c:v>2.303308402588633E-2</c:v>
                </c:pt>
                <c:pt idx="3320">
                  <c:v>2.3036165562144717E-2</c:v>
                </c:pt>
                <c:pt idx="3321">
                  <c:v>2.3039232523688336E-2</c:v>
                </c:pt>
                <c:pt idx="3322">
                  <c:v>2.3042284910193001E-2</c:v>
                </c:pt>
                <c:pt idx="3323">
                  <c:v>2.3045322721982897E-2</c:v>
                </c:pt>
                <c:pt idx="3324">
                  <c:v>2.3048345958895933E-2</c:v>
                </c:pt>
                <c:pt idx="3325">
                  <c:v>2.3051354621256293E-2</c:v>
                </c:pt>
                <c:pt idx="3326">
                  <c:v>2.3054348708658745E-2</c:v>
                </c:pt>
                <c:pt idx="3327">
                  <c:v>2.3057328221184337E-2</c:v>
                </c:pt>
                <c:pt idx="3328">
                  <c:v>2.3060293158914114E-2</c:v>
                </c:pt>
                <c:pt idx="3329">
                  <c:v>2.3063243521848076E-2</c:v>
                </c:pt>
                <c:pt idx="3330">
                  <c:v>2.3066179309986223E-2</c:v>
                </c:pt>
                <c:pt idx="3331">
                  <c:v>2.306910052324751E-2</c:v>
                </c:pt>
                <c:pt idx="3332">
                  <c:v>2.3072007161875074E-2</c:v>
                </c:pt>
                <c:pt idx="3333">
                  <c:v>2.3074899225463685E-2</c:v>
                </c:pt>
                <c:pt idx="3334">
                  <c:v>2.3077776714256482E-2</c:v>
                </c:pt>
                <c:pt idx="3335">
                  <c:v>2.3080639628496602E-2</c:v>
                </c:pt>
                <c:pt idx="3336">
                  <c:v>2.3083487967778815E-2</c:v>
                </c:pt>
                <c:pt idx="3337">
                  <c:v>2.3086321732184167E-2</c:v>
                </c:pt>
                <c:pt idx="3338">
                  <c:v>2.3089140921793705E-2</c:v>
                </c:pt>
                <c:pt idx="3339">
                  <c:v>2.309194553676952E-2</c:v>
                </c:pt>
                <c:pt idx="3340">
                  <c:v>2.3094735576625336E-2</c:v>
                </c:pt>
                <c:pt idx="3341">
                  <c:v>2.3097511041928476E-2</c:v>
                </c:pt>
                <c:pt idx="3342">
                  <c:v>2.3100271932192662E-2</c:v>
                </c:pt>
                <c:pt idx="3343">
                  <c:v>2.3103018247823126E-2</c:v>
                </c:pt>
                <c:pt idx="3344">
                  <c:v>2.3105749988495683E-2</c:v>
                </c:pt>
                <c:pt idx="3345">
                  <c:v>2.3108467154453471E-2</c:v>
                </c:pt>
                <c:pt idx="3346">
                  <c:v>2.3111169745534399E-2</c:v>
                </c:pt>
                <c:pt idx="3347">
                  <c:v>2.3113857761819512E-2</c:v>
                </c:pt>
                <c:pt idx="3348">
                  <c:v>2.311653120330881E-2</c:v>
                </c:pt>
                <c:pt idx="3349">
                  <c:v>2.3119190069921247E-2</c:v>
                </c:pt>
                <c:pt idx="3350">
                  <c:v>2.3121834361818916E-2</c:v>
                </c:pt>
                <c:pt idx="3351">
                  <c:v>2.3124464078839724E-2</c:v>
                </c:pt>
                <c:pt idx="3352">
                  <c:v>2.3127079221064717E-2</c:v>
                </c:pt>
                <c:pt idx="3353">
                  <c:v>2.3129679788574942E-2</c:v>
                </c:pt>
                <c:pt idx="3354">
                  <c:v>2.3132265781046213E-2</c:v>
                </c:pt>
                <c:pt idx="3355">
                  <c:v>2.3134837198802716E-2</c:v>
                </c:pt>
                <c:pt idx="3356">
                  <c:v>2.3137394041763404E-2</c:v>
                </c:pt>
                <c:pt idx="3357">
                  <c:v>2.3139936309766185E-2</c:v>
                </c:pt>
                <c:pt idx="3358">
                  <c:v>2.3142464003135244E-2</c:v>
                </c:pt>
                <c:pt idx="3359">
                  <c:v>2.3144977121627441E-2</c:v>
                </c:pt>
                <c:pt idx="3360">
                  <c:v>2.3147475665242778E-2</c:v>
                </c:pt>
                <c:pt idx="3361">
                  <c:v>2.3149959634143347E-2</c:v>
                </c:pt>
                <c:pt idx="3362">
                  <c:v>2.3152429028167054E-2</c:v>
                </c:pt>
                <c:pt idx="3363">
                  <c:v>2.3154883847232854E-2</c:v>
                </c:pt>
                <c:pt idx="3364">
                  <c:v>2.3157324091664933E-2</c:v>
                </c:pt>
                <c:pt idx="3365">
                  <c:v>2.315974976122015E-2</c:v>
                </c:pt>
                <c:pt idx="3366">
                  <c:v>2.3162160855898506E-2</c:v>
                </c:pt>
                <c:pt idx="3367">
                  <c:v>2.3164557375781047E-2</c:v>
                </c:pt>
                <c:pt idx="3368">
                  <c:v>2.3166939320867774E-2</c:v>
                </c:pt>
                <c:pt idx="3369">
                  <c:v>2.316930669107764E-2</c:v>
                </c:pt>
                <c:pt idx="3370">
                  <c:v>2.3171659486572738E-2</c:v>
                </c:pt>
                <c:pt idx="3371">
                  <c:v>2.3173997707190974E-2</c:v>
                </c:pt>
                <c:pt idx="3372">
                  <c:v>2.3176321353013396E-2</c:v>
                </c:pt>
                <c:pt idx="3373">
                  <c:v>2.3178630423958957E-2</c:v>
                </c:pt>
                <c:pt idx="3374">
                  <c:v>2.3180924920027657E-2</c:v>
                </c:pt>
                <c:pt idx="3375">
                  <c:v>2.3183204841381588E-2</c:v>
                </c:pt>
                <c:pt idx="3376">
                  <c:v>2.3185470187858659E-2</c:v>
                </c:pt>
                <c:pt idx="3377">
                  <c:v>2.3187720959458868E-2</c:v>
                </c:pt>
                <c:pt idx="3378">
                  <c:v>2.318995715634431E-2</c:v>
                </c:pt>
                <c:pt idx="3379">
                  <c:v>2.319217877835289E-2</c:v>
                </c:pt>
                <c:pt idx="3380">
                  <c:v>2.3194385825565655E-2</c:v>
                </c:pt>
                <c:pt idx="3381">
                  <c:v>2.3196578297820514E-2</c:v>
                </c:pt>
                <c:pt idx="3382">
                  <c:v>2.319875619544165E-2</c:v>
                </c:pt>
                <c:pt idx="3383">
                  <c:v>2.3200919518104879E-2</c:v>
                </c:pt>
                <c:pt idx="3384">
                  <c:v>2.3203068266053339E-2</c:v>
                </c:pt>
                <c:pt idx="3385">
                  <c:v>2.3205202438962846E-2</c:v>
                </c:pt>
                <c:pt idx="3386">
                  <c:v>2.3207322037238631E-2</c:v>
                </c:pt>
                <c:pt idx="3387">
                  <c:v>2.3209427060637555E-2</c:v>
                </c:pt>
                <c:pt idx="3388">
                  <c:v>2.3211517509159618E-2</c:v>
                </c:pt>
                <c:pt idx="3389">
                  <c:v>2.3213593382723774E-2</c:v>
                </c:pt>
                <c:pt idx="3390">
                  <c:v>2.3215654681735254E-2</c:v>
                </c:pt>
                <c:pt idx="3391">
                  <c:v>2.3217701405869873E-2</c:v>
                </c:pt>
                <c:pt idx="3392">
                  <c:v>2.3219733555046584E-2</c:v>
                </c:pt>
                <c:pt idx="3393">
                  <c:v>2.3221751129589574E-2</c:v>
                </c:pt>
                <c:pt idx="3394">
                  <c:v>2.3223754129174656E-2</c:v>
                </c:pt>
                <c:pt idx="3395">
                  <c:v>2.3225742553801831E-2</c:v>
                </c:pt>
                <c:pt idx="3396">
                  <c:v>2.3227716403714238E-2</c:v>
                </c:pt>
                <c:pt idx="3397">
                  <c:v>2.3229675678911876E-2</c:v>
                </c:pt>
                <c:pt idx="3398">
                  <c:v>2.3231620379070561E-2</c:v>
                </c:pt>
                <c:pt idx="3399">
                  <c:v>2.3233550504514477E-2</c:v>
                </c:pt>
                <c:pt idx="3400">
                  <c:v>2.3235466055162579E-2</c:v>
                </c:pt>
                <c:pt idx="3401">
                  <c:v>2.3237637409107004E-2</c:v>
                </c:pt>
                <c:pt idx="3402">
                  <c:v>2.323952172792243E-2</c:v>
                </c:pt>
                <c:pt idx="3403">
                  <c:v>2.3241391471860995E-2</c:v>
                </c:pt>
                <c:pt idx="3404">
                  <c:v>2.3243246641003745E-2</c:v>
                </c:pt>
                <c:pt idx="3405">
                  <c:v>2.3245087235350681E-2</c:v>
                </c:pt>
                <c:pt idx="3406">
                  <c:v>2.3246913254820756E-2</c:v>
                </c:pt>
                <c:pt idx="3407">
                  <c:v>2.3248724699495016E-2</c:v>
                </c:pt>
                <c:pt idx="3408">
                  <c:v>2.3250521569292415E-2</c:v>
                </c:pt>
                <c:pt idx="3409">
                  <c:v>2.3252303864375046E-2</c:v>
                </c:pt>
                <c:pt idx="3410">
                  <c:v>2.3254071584499769E-2</c:v>
                </c:pt>
                <c:pt idx="3411">
                  <c:v>2.3255824729666585E-2</c:v>
                </c:pt>
                <c:pt idx="3412">
                  <c:v>2.325756330019968E-2</c:v>
                </c:pt>
                <c:pt idx="3413">
                  <c:v>2.3259287295774866E-2</c:v>
                </c:pt>
                <c:pt idx="3414">
                  <c:v>2.3260996716716331E-2</c:v>
                </c:pt>
                <c:pt idx="3415">
                  <c:v>2.3262691562618842E-2</c:v>
                </c:pt>
                <c:pt idx="3416">
                  <c:v>2.3264371833887632E-2</c:v>
                </c:pt>
                <c:pt idx="3417">
                  <c:v>2.3266037530117467E-2</c:v>
                </c:pt>
                <c:pt idx="3418">
                  <c:v>2.3267688651551488E-2</c:v>
                </c:pt>
                <c:pt idx="3419">
                  <c:v>2.3269325198189694E-2</c:v>
                </c:pt>
                <c:pt idx="3420">
                  <c:v>2.3270947170032086E-2</c:v>
                </c:pt>
                <c:pt idx="3421">
                  <c:v>2.3272554567078663E-2</c:v>
                </c:pt>
                <c:pt idx="3422">
                  <c:v>2.3274147389086286E-2</c:v>
                </c:pt>
                <c:pt idx="3423">
                  <c:v>2.3275725636541233E-2</c:v>
                </c:pt>
                <c:pt idx="3424">
                  <c:v>2.3277289309038274E-2</c:v>
                </c:pt>
                <c:pt idx="3425">
                  <c:v>2.3278838406577407E-2</c:v>
                </c:pt>
                <c:pt idx="3426">
                  <c:v>2.3280372929239679E-2</c:v>
                </c:pt>
                <c:pt idx="3427">
                  <c:v>2.3281892877349275E-2</c:v>
                </c:pt>
                <c:pt idx="3428">
                  <c:v>2.3283398250338871E-2</c:v>
                </c:pt>
                <c:pt idx="3429">
                  <c:v>2.3284889048532653E-2</c:v>
                </c:pt>
                <c:pt idx="3430">
                  <c:v>2.3286365272092713E-2</c:v>
                </c:pt>
                <c:pt idx="3431">
                  <c:v>2.3287826920694865E-2</c:v>
                </c:pt>
                <c:pt idx="3432">
                  <c:v>2.3289273994582249E-2</c:v>
                </c:pt>
                <c:pt idx="3433">
                  <c:v>2.3290706493268587E-2</c:v>
                </c:pt>
                <c:pt idx="3434">
                  <c:v>2.3292124417402249E-2</c:v>
                </c:pt>
                <c:pt idx="3435">
                  <c:v>2.3293527766740096E-2</c:v>
                </c:pt>
                <c:pt idx="3436">
                  <c:v>2.3294916541120037E-2</c:v>
                </c:pt>
                <c:pt idx="3437">
                  <c:v>2.3296290740623116E-2</c:v>
                </c:pt>
                <c:pt idx="3438">
                  <c:v>2.3297650365411426E-2</c:v>
                </c:pt>
                <c:pt idx="3439">
                  <c:v>2.3298995415403922E-2</c:v>
                </c:pt>
                <c:pt idx="3440">
                  <c:v>2.3300325890357465E-2</c:v>
                </c:pt>
                <c:pt idx="3441">
                  <c:v>2.3301641790515193E-2</c:v>
                </c:pt>
                <c:pt idx="3442">
                  <c:v>2.3302943116039199E-2</c:v>
                </c:pt>
                <c:pt idx="3443">
                  <c:v>2.3304229866524251E-2</c:v>
                </c:pt>
                <c:pt idx="3444">
                  <c:v>2.3305502042132442E-2</c:v>
                </c:pt>
                <c:pt idx="3445">
                  <c:v>2.3306759643106911E-2</c:v>
                </c:pt>
                <c:pt idx="3446">
                  <c:v>2.3308002669123473E-2</c:v>
                </c:pt>
                <c:pt idx="3447">
                  <c:v>2.3309231120182128E-2</c:v>
                </c:pt>
                <c:pt idx="3448">
                  <c:v>2.3310444996526014E-2</c:v>
                </c:pt>
                <c:pt idx="3449">
                  <c:v>2.3311644297993039E-2</c:v>
                </c:pt>
                <c:pt idx="3450">
                  <c:v>2.3312829024745296E-2</c:v>
                </c:pt>
                <c:pt idx="3451">
                  <c:v>2.3313999176377553E-2</c:v>
                </c:pt>
                <c:pt idx="3452">
                  <c:v>2.3315154753457135E-2</c:v>
                </c:pt>
                <c:pt idx="3453">
                  <c:v>2.3316295755659855E-2</c:v>
                </c:pt>
                <c:pt idx="3454">
                  <c:v>2.3317422182985714E-2</c:v>
                </c:pt>
                <c:pt idx="3455">
                  <c:v>2.3318534035353666E-2</c:v>
                </c:pt>
                <c:pt idx="3456">
                  <c:v>2.331963131300685E-2</c:v>
                </c:pt>
                <c:pt idx="3457">
                  <c:v>2.3320714015702126E-2</c:v>
                </c:pt>
                <c:pt idx="3458">
                  <c:v>2.3321782143601588E-2</c:v>
                </c:pt>
                <c:pt idx="3459">
                  <c:v>2.3322835696786282E-2</c:v>
                </c:pt>
                <c:pt idx="3460">
                  <c:v>2.3323874675013068E-2</c:v>
                </c:pt>
                <c:pt idx="3461">
                  <c:v>2.3324899078444039E-2</c:v>
                </c:pt>
                <c:pt idx="3462">
                  <c:v>2.3325908906917103E-2</c:v>
                </c:pt>
                <c:pt idx="3463">
                  <c:v>2.3326904160594353E-2</c:v>
                </c:pt>
                <c:pt idx="3464">
                  <c:v>2.332788483963788E-2</c:v>
                </c:pt>
                <c:pt idx="3465">
                  <c:v>2.3328850943399315E-2</c:v>
                </c:pt>
                <c:pt idx="3466">
                  <c:v>2.3329802472689121E-2</c:v>
                </c:pt>
                <c:pt idx="3467">
                  <c:v>2.3330739427183111E-2</c:v>
                </c:pt>
                <c:pt idx="3468">
                  <c:v>2.3331661806638149E-2</c:v>
                </c:pt>
                <c:pt idx="3469">
                  <c:v>2.3332569611135279E-2</c:v>
                </c:pt>
                <c:pt idx="3470">
                  <c:v>2.3333462841079733E-2</c:v>
                </c:pt>
                <c:pt idx="3471">
                  <c:v>2.3334341495985234E-2</c:v>
                </c:pt>
                <c:pt idx="3472">
                  <c:v>2.3335205576175966E-2</c:v>
                </c:pt>
                <c:pt idx="3473">
                  <c:v>2.3336055081408791E-2</c:v>
                </c:pt>
                <c:pt idx="3474">
                  <c:v>2.3336890011926847E-2</c:v>
                </c:pt>
                <c:pt idx="3475">
                  <c:v>2.3337710367486997E-2</c:v>
                </c:pt>
                <c:pt idx="3476">
                  <c:v>2.3338516148170285E-2</c:v>
                </c:pt>
                <c:pt idx="3477">
                  <c:v>2.3339307354138805E-2</c:v>
                </c:pt>
                <c:pt idx="3478">
                  <c:v>2.3340083985149418E-2</c:v>
                </c:pt>
                <c:pt idx="3479">
                  <c:v>2.3340846041364216E-2</c:v>
                </c:pt>
                <c:pt idx="3480">
                  <c:v>2.3341593522783199E-2</c:v>
                </c:pt>
                <c:pt idx="3481">
                  <c:v>2.3342326429406368E-2</c:v>
                </c:pt>
                <c:pt idx="3482">
                  <c:v>2.3343044760909537E-2</c:v>
                </c:pt>
                <c:pt idx="3483">
                  <c:v>2.3343748517778984E-2</c:v>
                </c:pt>
                <c:pt idx="3484">
                  <c:v>2.334443769977157E-2</c:v>
                </c:pt>
                <c:pt idx="3485">
                  <c:v>2.3345112306968341E-2</c:v>
                </c:pt>
                <c:pt idx="3486">
                  <c:v>2.3345772339288251E-2</c:v>
                </c:pt>
                <c:pt idx="3487">
                  <c:v>2.33464177967313E-2</c:v>
                </c:pt>
                <c:pt idx="3488">
                  <c:v>2.3347048679297489E-2</c:v>
                </c:pt>
                <c:pt idx="3489">
                  <c:v>2.3347664987229955E-2</c:v>
                </c:pt>
                <c:pt idx="3490">
                  <c:v>2.3348266720042421E-2</c:v>
                </c:pt>
                <c:pt idx="3491">
                  <c:v>2.3348853878059073E-2</c:v>
                </c:pt>
                <c:pt idx="3492">
                  <c:v>2.3349426461523048E-2</c:v>
                </c:pt>
                <c:pt idx="3493">
                  <c:v>2.3349984469867024E-2</c:v>
                </c:pt>
                <c:pt idx="3494">
                  <c:v>2.3350527903253093E-2</c:v>
                </c:pt>
                <c:pt idx="3495">
                  <c:v>2.3351056762086486E-2</c:v>
                </c:pt>
                <c:pt idx="3496">
                  <c:v>2.3351571045880926E-2</c:v>
                </c:pt>
                <c:pt idx="3497">
                  <c:v>2.3352070754960597E-2</c:v>
                </c:pt>
                <c:pt idx="3498">
                  <c:v>2.3352555889001314E-2</c:v>
                </c:pt>
                <c:pt idx="3499">
                  <c:v>2.3353026448570402E-2</c:v>
                </c:pt>
                <c:pt idx="3500">
                  <c:v>2.3353482432776351E-2</c:v>
                </c:pt>
                <c:pt idx="3501">
                  <c:v>2.3353923842591717E-2</c:v>
                </c:pt>
                <c:pt idx="3502">
                  <c:v>2.3354350677206037E-2</c:v>
                </c:pt>
                <c:pt idx="3503">
                  <c:v>2.3354762937348728E-2</c:v>
                </c:pt>
                <c:pt idx="3504">
                  <c:v>2.3355160622290372E-2</c:v>
                </c:pt>
                <c:pt idx="3505">
                  <c:v>2.3355597272906037E-2</c:v>
                </c:pt>
                <c:pt idx="3506">
                  <c:v>2.3355963726015005E-2</c:v>
                </c:pt>
                <c:pt idx="3507">
                  <c:v>2.3356315604490252E-2</c:v>
                </c:pt>
                <c:pt idx="3508">
                  <c:v>2.3356652908169684E-2</c:v>
                </c:pt>
                <c:pt idx="3509">
                  <c:v>2.3356975636972255E-2</c:v>
                </c:pt>
                <c:pt idx="3510">
                  <c:v>2.3357283790735872E-2</c:v>
                </c:pt>
                <c:pt idx="3511">
                  <c:v>2.3357577369703675E-2</c:v>
                </c:pt>
                <c:pt idx="3512">
                  <c:v>2.3357856374037755E-2</c:v>
                </c:pt>
                <c:pt idx="3513">
                  <c:v>2.3358120803332882E-2</c:v>
                </c:pt>
                <c:pt idx="3514">
                  <c:v>2.3358370657832195E-2</c:v>
                </c:pt>
                <c:pt idx="3515">
                  <c:v>2.3358605937535692E-2</c:v>
                </c:pt>
                <c:pt idx="3516">
                  <c:v>2.3358826642362329E-2</c:v>
                </c:pt>
                <c:pt idx="3517">
                  <c:v>2.3359032772312105E-2</c:v>
                </c:pt>
                <c:pt idx="3518">
                  <c:v>2.335922432738502E-2</c:v>
                </c:pt>
                <c:pt idx="3519">
                  <c:v>2.3362439029328552E-2</c:v>
                </c:pt>
                <c:pt idx="3520">
                  <c:v>2.3359563713143405E-2</c:v>
                </c:pt>
                <c:pt idx="3521">
                  <c:v>2.335971154374783E-2</c:v>
                </c:pt>
                <c:pt idx="3522">
                  <c:v>2.3359844799475393E-2</c:v>
                </c:pt>
                <c:pt idx="3523">
                  <c:v>2.3359963480407142E-2</c:v>
                </c:pt>
                <c:pt idx="3524">
                  <c:v>2.3360067586380984E-2</c:v>
                </c:pt>
                <c:pt idx="3525">
                  <c:v>2.3360157117640057E-2</c:v>
                </c:pt>
                <c:pt idx="3526">
                  <c:v>2.3360232073941223E-2</c:v>
                </c:pt>
                <c:pt idx="3527">
                  <c:v>2.3360292455608667E-2</c:v>
                </c:pt>
                <c:pt idx="3528">
                  <c:v>2.3360338262075064E-2</c:v>
                </c:pt>
                <c:pt idx="3529">
                  <c:v>2.336036949390774E-2</c:v>
                </c:pt>
                <c:pt idx="3530">
                  <c:v>2.3360386150944601E-2</c:v>
                </c:pt>
                <c:pt idx="3531">
                  <c:v>2.3360389175024476E-2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60480"/>
        <c:axId val="151062016"/>
      </c:lineChart>
      <c:dateAx>
        <c:axId val="151060480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620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062016"/>
        <c:scaling>
          <c:orientation val="minMax"/>
          <c:max val="0.02"/>
          <c:min val="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0604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1.0558999999983427E-2</c:v>
                </c:pt>
                <c:pt idx="1">
                  <c:v>1.0564285091339396E-2</c:v>
                </c:pt>
                <c:pt idx="2">
                  <c:v>1.0606993655943343E-2</c:v>
                </c:pt>
                <c:pt idx="3">
                  <c:v>1.0626226979270615E-2</c:v>
                </c:pt>
                <c:pt idx="4">
                  <c:v>1.0645771563753192E-2</c:v>
                </c:pt>
                <c:pt idx="5">
                  <c:v>1.0694631361273913E-2</c:v>
                </c:pt>
                <c:pt idx="6">
                  <c:v>1.0700266060353406E-2</c:v>
                </c:pt>
                <c:pt idx="7">
                  <c:v>1.0746953791070997E-2</c:v>
                </c:pt>
                <c:pt idx="8">
                  <c:v>1.0767640138632729E-2</c:v>
                </c:pt>
                <c:pt idx="9">
                  <c:v>1.0788395787918757E-2</c:v>
                </c:pt>
                <c:pt idx="10">
                  <c:v>1.0838752835302425E-2</c:v>
                </c:pt>
                <c:pt idx="11">
                  <c:v>1.0844730699067948E-2</c:v>
                </c:pt>
                <c:pt idx="12">
                  <c:v>1.0892003279999046E-2</c:v>
                </c:pt>
                <c:pt idx="13">
                  <c:v>1.0912448531729487E-2</c:v>
                </c:pt>
                <c:pt idx="14">
                  <c:v>1.0932720989517523E-2</c:v>
                </c:pt>
                <c:pt idx="15">
                  <c:v>1.0979568544244169E-2</c:v>
                </c:pt>
                <c:pt idx="16">
                  <c:v>1.0985851252469345E-2</c:v>
                </c:pt>
                <c:pt idx="17">
                  <c:v>1.1030280411076303E-2</c:v>
                </c:pt>
                <c:pt idx="18">
                  <c:v>1.1048789495252762E-2</c:v>
                </c:pt>
                <c:pt idx="19">
                  <c:v>1.1066883559674841E-2</c:v>
                </c:pt>
                <c:pt idx="20">
                  <c:v>1.1105276076562804E-2</c:v>
                </c:pt>
                <c:pt idx="21">
                  <c:v>1.1111793417631381E-2</c:v>
                </c:pt>
                <c:pt idx="22">
                  <c:v>1.1149999999705628E-2</c:v>
                </c:pt>
                <c:pt idx="23">
                  <c:v>1.1165074086441473E-2</c:v>
                </c:pt>
                <c:pt idx="24">
                  <c:v>1.117967819092126E-2</c:v>
                </c:pt>
                <c:pt idx="25">
                  <c:v>1.1186323293297162E-2</c:v>
                </c:pt>
                <c:pt idx="26">
                  <c:v>1.1192986676375818E-2</c:v>
                </c:pt>
                <c:pt idx="27">
                  <c:v>1.1246641606866472E-2</c:v>
                </c:pt>
                <c:pt idx="28">
                  <c:v>1.125902142248235E-2</c:v>
                </c:pt>
                <c:pt idx="29">
                  <c:v>1.1271129808684367E-2</c:v>
                </c:pt>
                <c:pt idx="30">
                  <c:v>1.129255351471618E-2</c:v>
                </c:pt>
                <c:pt idx="31">
                  <c:v>1.1299321665339224E-2</c:v>
                </c:pt>
                <c:pt idx="32">
                  <c:v>1.1328593363840211E-2</c:v>
                </c:pt>
                <c:pt idx="33">
                  <c:v>1.133966903282509E-2</c:v>
                </c:pt>
                <c:pt idx="34">
                  <c:v>1.1350671905113397E-2</c:v>
                </c:pt>
                <c:pt idx="35">
                  <c:v>1.1369785426851494E-2</c:v>
                </c:pt>
                <c:pt idx="36">
                  <c:v>1.1376645459467021E-2</c:v>
                </c:pt>
                <c:pt idx="37">
                  <c:v>1.1405587709003493E-2</c:v>
                </c:pt>
                <c:pt idx="38">
                  <c:v>1.1416749854191062E-2</c:v>
                </c:pt>
                <c:pt idx="39">
                  <c:v>1.1428037898665271E-2</c:v>
                </c:pt>
                <c:pt idx="40">
                  <c:v>1.1448985358827737E-2</c:v>
                </c:pt>
                <c:pt idx="41">
                  <c:v>1.1455951389507385E-2</c:v>
                </c:pt>
                <c:pt idx="42">
                  <c:v>1.1487360316183312E-2</c:v>
                </c:pt>
                <c:pt idx="43">
                  <c:v>1.1499999999995424E-2</c:v>
                </c:pt>
                <c:pt idx="44">
                  <c:v>1.1512957545651622E-2</c:v>
                </c:pt>
                <c:pt idx="45">
                  <c:v>1.154638030460188E-2</c:v>
                </c:pt>
                <c:pt idx="46">
                  <c:v>1.1560699675077703E-2</c:v>
                </c:pt>
                <c:pt idx="47">
                  <c:v>1.1596826545367899E-2</c:v>
                </c:pt>
                <c:pt idx="48">
                  <c:v>1.1611709631701833E-2</c:v>
                </c:pt>
                <c:pt idx="49">
                  <c:v>1.1643040043514373E-2</c:v>
                </c:pt>
                <c:pt idx="50">
                  <c:v>1.165033737858496E-2</c:v>
                </c:pt>
                <c:pt idx="51">
                  <c:v>1.1689259395758718E-2</c:v>
                </c:pt>
                <c:pt idx="52">
                  <c:v>1.1705309413646338E-2</c:v>
                </c:pt>
                <c:pt idx="53">
                  <c:v>1.1721510516295143E-2</c:v>
                </c:pt>
                <c:pt idx="54">
                  <c:v>1.1755839563791908E-2</c:v>
                </c:pt>
                <c:pt idx="55">
                  <c:v>1.1763353216047578E-2</c:v>
                </c:pt>
                <c:pt idx="56">
                  <c:v>1.1804348171012115E-2</c:v>
                </c:pt>
                <c:pt idx="57">
                  <c:v>1.1821195293517326E-2</c:v>
                </c:pt>
                <c:pt idx="58">
                  <c:v>1.1838106663939918E-2</c:v>
                </c:pt>
                <c:pt idx="59">
                  <c:v>1.1873573873856061E-2</c:v>
                </c:pt>
                <c:pt idx="60">
                  <c:v>1.1881322296856095E-2</c:v>
                </c:pt>
                <c:pt idx="61">
                  <c:v>1.1923192910045715E-2</c:v>
                </c:pt>
                <c:pt idx="62">
                  <c:v>1.1940229161460245E-2</c:v>
                </c:pt>
                <c:pt idx="63">
                  <c:v>1.1957242784165038E-2</c:v>
                </c:pt>
                <c:pt idx="64">
                  <c:v>1.1992009782576314E-2</c:v>
                </c:pt>
                <c:pt idx="65">
                  <c:v>1.1999999999982122E-2</c:v>
                </c:pt>
                <c:pt idx="66">
                  <c:v>1.2041554340548721E-2</c:v>
                </c:pt>
                <c:pt idx="67">
                  <c:v>1.2058220104765691E-2</c:v>
                </c:pt>
                <c:pt idx="68">
                  <c:v>1.2074825386544353E-2</c:v>
                </c:pt>
                <c:pt idx="69">
                  <c:v>1.2107906733663704E-2</c:v>
                </c:pt>
                <c:pt idx="70">
                  <c:v>1.2116102883551715E-2</c:v>
                </c:pt>
                <c:pt idx="71">
                  <c:v>1.215710121961012E-2</c:v>
                </c:pt>
                <c:pt idx="72">
                  <c:v>1.217343760740573E-2</c:v>
                </c:pt>
                <c:pt idx="73">
                  <c:v>1.2189744849094703E-2</c:v>
                </c:pt>
                <c:pt idx="74">
                  <c:v>1.2221875825685373E-2</c:v>
                </c:pt>
                <c:pt idx="75">
                  <c:v>1.2230199061372836E-2</c:v>
                </c:pt>
                <c:pt idx="76">
                  <c:v>1.2271000599136663E-2</c:v>
                </c:pt>
                <c:pt idx="77">
                  <c:v>1.2287227008159582E-2</c:v>
                </c:pt>
                <c:pt idx="78">
                  <c:v>1.2303455621765344E-2</c:v>
                </c:pt>
                <c:pt idx="79">
                  <c:v>1.2335444987242084E-2</c:v>
                </c:pt>
                <c:pt idx="80">
                  <c:v>1.2343820294095562E-2</c:v>
                </c:pt>
                <c:pt idx="81">
                  <c:v>1.2384788562489108E-2</c:v>
                </c:pt>
                <c:pt idx="82">
                  <c:v>1.2401124490009161E-2</c:v>
                </c:pt>
                <c:pt idx="83">
                  <c:v>1.2417493986955852E-2</c:v>
                </c:pt>
                <c:pt idx="84">
                  <c:v>1.2450142574301106E-2</c:v>
                </c:pt>
                <c:pt idx="85">
                  <c:v>1.2458499038524612E-2</c:v>
                </c:pt>
                <c:pt idx="86">
                  <c:v>1.2500000000317044E-2</c:v>
                </c:pt>
                <c:pt idx="87">
                  <c:v>1.2516652190924828E-2</c:v>
                </c:pt>
                <c:pt idx="88">
                  <c:v>1.253334886113853E-2</c:v>
                </c:pt>
                <c:pt idx="89">
                  <c:v>1.2567101768040701E-2</c:v>
                </c:pt>
                <c:pt idx="90">
                  <c:v>1.257538497599342E-2</c:v>
                </c:pt>
                <c:pt idx="91">
                  <c:v>1.2617336413697782E-2</c:v>
                </c:pt>
                <c:pt idx="92">
                  <c:v>1.2634202161701002E-2</c:v>
                </c:pt>
                <c:pt idx="93">
                  <c:v>1.2651079786492377E-2</c:v>
                </c:pt>
                <c:pt idx="94">
                  <c:v>1.2685276292157006E-2</c:v>
                </c:pt>
                <c:pt idx="95">
                  <c:v>1.2693509073288501E-2</c:v>
                </c:pt>
                <c:pt idx="96">
                  <c:v>1.2735482994013099E-2</c:v>
                </c:pt>
                <c:pt idx="97">
                  <c:v>1.275233403421802E-2</c:v>
                </c:pt>
                <c:pt idx="98">
                  <c:v>1.2769164333200923E-2</c:v>
                </c:pt>
                <c:pt idx="99">
                  <c:v>1.2803055410550853E-2</c:v>
                </c:pt>
                <c:pt idx="100">
                  <c:v>1.2811269725017515E-2</c:v>
                </c:pt>
                <c:pt idx="101">
                  <c:v>1.2852841565476015E-2</c:v>
                </c:pt>
                <c:pt idx="102">
                  <c:v>1.2869449526256318E-2</c:v>
                </c:pt>
                <c:pt idx="103">
                  <c:v>1.2886004112681768E-2</c:v>
                </c:pt>
                <c:pt idx="104">
                  <c:v>1.2918848996231178E-2</c:v>
                </c:pt>
                <c:pt idx="105">
                  <c:v>1.2927072526122999E-2</c:v>
                </c:pt>
                <c:pt idx="106">
                  <c:v>1.2967813211326847E-2</c:v>
                </c:pt>
                <c:pt idx="107">
                  <c:v>1.2983949616663951E-2</c:v>
                </c:pt>
                <c:pt idx="108">
                  <c:v>1.2999999999977958E-2</c:v>
                </c:pt>
                <c:pt idx="109">
                  <c:v>1.3031124821663312E-2</c:v>
                </c:pt>
                <c:pt idx="110">
                  <c:v>1.3039381673470404E-2</c:v>
                </c:pt>
                <c:pt idx="111">
                  <c:v>1.3079080576095676E-2</c:v>
                </c:pt>
                <c:pt idx="112">
                  <c:v>1.3094722356489936E-2</c:v>
                </c:pt>
                <c:pt idx="113">
                  <c:v>1.3110326758336835E-2</c:v>
                </c:pt>
                <c:pt idx="114">
                  <c:v>1.3140323847613589E-2</c:v>
                </c:pt>
                <c:pt idx="115">
                  <c:v>1.3148654582891035E-2</c:v>
                </c:pt>
                <c:pt idx="116">
                  <c:v>1.318809914354018E-2</c:v>
                </c:pt>
                <c:pt idx="117">
                  <c:v>1.3203665914292641E-2</c:v>
                </c:pt>
                <c:pt idx="118">
                  <c:v>1.3219257525010717E-2</c:v>
                </c:pt>
                <c:pt idx="119">
                  <c:v>1.3249322249492294E-2</c:v>
                </c:pt>
                <c:pt idx="120">
                  <c:v>1.3257782287432282E-2</c:v>
                </c:pt>
                <c:pt idx="121">
                  <c:v>1.3297899366856734E-2</c:v>
                </c:pt>
                <c:pt idx="122">
                  <c:v>1.3313826738457905E-2</c:v>
                </c:pt>
                <c:pt idx="123">
                  <c:v>1.3329841195646534E-2</c:v>
                </c:pt>
                <c:pt idx="124">
                  <c:v>1.3361153049711338E-2</c:v>
                </c:pt>
                <c:pt idx="125">
                  <c:v>1.3369806008424884E-2</c:v>
                </c:pt>
                <c:pt idx="126">
                  <c:v>1.3411531094524162E-2</c:v>
                </c:pt>
                <c:pt idx="127">
                  <c:v>1.3428254871219188E-2</c:v>
                </c:pt>
                <c:pt idx="128">
                  <c:v>1.3445128007921079E-2</c:v>
                </c:pt>
                <c:pt idx="129">
                  <c:v>1.3496107360940654E-2</c:v>
                </c:pt>
                <c:pt idx="130">
                  <c:v>1.3549999999970292E-2</c:v>
                </c:pt>
                <c:pt idx="131">
                  <c:v>1.3568154520527396E-2</c:v>
                </c:pt>
                <c:pt idx="132">
                  <c:v>1.3577358201620315E-2</c:v>
                </c:pt>
                <c:pt idx="133">
                  <c:v>1.3661686558047684E-2</c:v>
                </c:pt>
                <c:pt idx="134">
                  <c:v>1.3680893655801824E-2</c:v>
                </c:pt>
                <c:pt idx="135">
                  <c:v>1.370025058258563E-2</c:v>
                </c:pt>
                <c:pt idx="136">
                  <c:v>1.3740268957778181E-2</c:v>
                </c:pt>
                <c:pt idx="137">
                  <c:v>1.3749703235823125E-2</c:v>
                </c:pt>
                <c:pt idx="138">
                  <c:v>1.3799026584533016E-2</c:v>
                </c:pt>
                <c:pt idx="139">
                  <c:v>1.3819128837791154E-2</c:v>
                </c:pt>
                <c:pt idx="140">
                  <c:v>1.3839329699266167E-2</c:v>
                </c:pt>
                <c:pt idx="141">
                  <c:v>1.3881622506427138E-2</c:v>
                </c:pt>
                <c:pt idx="142">
                  <c:v>1.3891047311094886E-2</c:v>
                </c:pt>
                <c:pt idx="143">
                  <c:v>1.394155693058402E-2</c:v>
                </c:pt>
                <c:pt idx="144">
                  <c:v>1.3962195713773566E-2</c:v>
                </c:pt>
                <c:pt idx="145">
                  <c:v>1.3982881857273163E-2</c:v>
                </c:pt>
                <c:pt idx="146">
                  <c:v>1.4026786766709551E-2</c:v>
                </c:pt>
                <c:pt idx="147">
                  <c:v>1.4035995762833531E-2</c:v>
                </c:pt>
                <c:pt idx="148">
                  <c:v>1.4086766637331027E-2</c:v>
                </c:pt>
                <c:pt idx="149">
                  <c:v>1.4107584366341375E-2</c:v>
                </c:pt>
                <c:pt idx="150">
                  <c:v>1.4128405602778773E-2</c:v>
                </c:pt>
                <c:pt idx="151">
                  <c:v>1.4173296717494101E-2</c:v>
                </c:pt>
                <c:pt idx="152">
                  <c:v>1.419422890556748E-2</c:v>
                </c:pt>
                <c:pt idx="153">
                  <c:v>1.4232567785521273E-2</c:v>
                </c:pt>
                <c:pt idx="154">
                  <c:v>1.4253412100123845E-2</c:v>
                </c:pt>
                <c:pt idx="155">
                  <c:v>1.4274260600096306E-2</c:v>
                </c:pt>
                <c:pt idx="156">
                  <c:v>1.4319783896071739E-2</c:v>
                </c:pt>
                <c:pt idx="157">
                  <c:v>1.4328326785276922E-2</c:v>
                </c:pt>
                <c:pt idx="158">
                  <c:v>1.437856927161997E-2</c:v>
                </c:pt>
                <c:pt idx="159">
                  <c:v>1.4399444918592687E-2</c:v>
                </c:pt>
                <c:pt idx="160">
                  <c:v>1.4420325429270962E-2</c:v>
                </c:pt>
                <c:pt idx="161">
                  <c:v>1.4466202471635315E-2</c:v>
                </c:pt>
                <c:pt idx="162">
                  <c:v>1.4474608423080933E-2</c:v>
                </c:pt>
                <c:pt idx="163">
                  <c:v>1.4524804331331301E-2</c:v>
                </c:pt>
                <c:pt idx="164">
                  <c:v>1.4545716060207211E-2</c:v>
                </c:pt>
                <c:pt idx="165">
                  <c:v>1.456663333151851E-2</c:v>
                </c:pt>
                <c:pt idx="166">
                  <c:v>1.461258538832633E-2</c:v>
                </c:pt>
                <c:pt idx="167">
                  <c:v>1.4621000496164329E-2</c:v>
                </c:pt>
                <c:pt idx="168">
                  <c:v>1.4671306219674373E-2</c:v>
                </c:pt>
                <c:pt idx="169">
                  <c:v>1.46922587827514E-2</c:v>
                </c:pt>
                <c:pt idx="170">
                  <c:v>1.4713217567390462E-2</c:v>
                </c:pt>
                <c:pt idx="171">
                  <c:v>1.4758965609480812E-2</c:v>
                </c:pt>
                <c:pt idx="172">
                  <c:v>1.476753556314968E-2</c:v>
                </c:pt>
                <c:pt idx="173">
                  <c:v>1.4805746452215995E-2</c:v>
                </c:pt>
                <c:pt idx="174">
                  <c:v>1.4826747183818823E-2</c:v>
                </c:pt>
                <c:pt idx="175">
                  <c:v>1.4847740931010378E-2</c:v>
                </c:pt>
                <c:pt idx="176">
                  <c:v>1.4868724428568791E-2</c:v>
                </c:pt>
                <c:pt idx="177">
                  <c:v>1.4913963091135031E-2</c:v>
                </c:pt>
                <c:pt idx="178">
                  <c:v>1.4952490608614699E-2</c:v>
                </c:pt>
                <c:pt idx="179">
                  <c:v>1.4973373870263096E-2</c:v>
                </c:pt>
                <c:pt idx="180">
                  <c:v>1.4994227285303197E-2</c:v>
                </c:pt>
                <c:pt idx="181">
                  <c:v>1.5015047586636632E-2</c:v>
                </c:pt>
                <c:pt idx="182">
                  <c:v>1.5059289408442903E-2</c:v>
                </c:pt>
                <c:pt idx="183">
                  <c:v>1.5097932303702155E-2</c:v>
                </c:pt>
                <c:pt idx="184">
                  <c:v>1.5118538020805872E-2</c:v>
                </c:pt>
                <c:pt idx="185">
                  <c:v>1.5139091016096229E-2</c:v>
                </c:pt>
                <c:pt idx="186">
                  <c:v>1.515958802064854E-2</c:v>
                </c:pt>
                <c:pt idx="187">
                  <c:v>1.5202399861649819E-2</c:v>
                </c:pt>
                <c:pt idx="188">
                  <c:v>1.5240950744100257E-2</c:v>
                </c:pt>
                <c:pt idx="189">
                  <c:v>1.5261118752237346E-2</c:v>
                </c:pt>
                <c:pt idx="190">
                  <c:v>1.5281211150804275E-2</c:v>
                </c:pt>
                <c:pt idx="191">
                  <c:v>1.5301224669135083E-2</c:v>
                </c:pt>
                <c:pt idx="192">
                  <c:v>1.540000000000008E-2</c:v>
                </c:pt>
                <c:pt idx="193">
                  <c:v>1.5419484328706323E-2</c:v>
                </c:pt>
                <c:pt idx="194">
                  <c:v>1.5438878416562218E-2</c:v>
                </c:pt>
                <c:pt idx="195">
                  <c:v>1.5477740122327378E-2</c:v>
                </c:pt>
                <c:pt idx="196">
                  <c:v>1.5515554739631066E-2</c:v>
                </c:pt>
                <c:pt idx="197">
                  <c:v>1.5534499408638158E-2</c:v>
                </c:pt>
                <c:pt idx="198">
                  <c:v>1.5553354551188336E-2</c:v>
                </c:pt>
                <c:pt idx="199">
                  <c:v>1.5572120286463376E-2</c:v>
                </c:pt>
                <c:pt idx="200">
                  <c:v>1.5609020790648499E-2</c:v>
                </c:pt>
                <c:pt idx="201">
                  <c:v>1.5646291539587187E-2</c:v>
                </c:pt>
                <c:pt idx="202">
                  <c:v>1.566461202735292E-2</c:v>
                </c:pt>
                <c:pt idx="203">
                  <c:v>1.5682843823617398E-2</c:v>
                </c:pt>
                <c:pt idx="204">
                  <c:v>1.5735061883575159E-2</c:v>
                </c:pt>
                <c:pt idx="205">
                  <c:v>1.5744469939615043E-2</c:v>
                </c:pt>
                <c:pt idx="206">
                  <c:v>1.5772676612855197E-2</c:v>
                </c:pt>
                <c:pt idx="207">
                  <c:v>1.5790378768818503E-2</c:v>
                </c:pt>
                <c:pt idx="208">
                  <c:v>1.5807993069812953E-2</c:v>
                </c:pt>
                <c:pt idx="209">
                  <c:v>1.582551963546952E-2</c:v>
                </c:pt>
                <c:pt idx="210">
                  <c:v>1.5858925941947433E-2</c:v>
                </c:pt>
                <c:pt idx="211">
                  <c:v>1.5894750938433511E-2</c:v>
                </c:pt>
                <c:pt idx="212">
                  <c:v>1.5911841152157713E-2</c:v>
                </c:pt>
                <c:pt idx="213">
                  <c:v>1.5928847524239842E-2</c:v>
                </c:pt>
                <c:pt idx="214">
                  <c:v>1.5945773349976378E-2</c:v>
                </c:pt>
                <c:pt idx="215">
                  <c:v>1.5955016274308679E-2</c:v>
                </c:pt>
                <c:pt idx="216">
                  <c:v>1.6029309635488431E-2</c:v>
                </c:pt>
                <c:pt idx="217">
                  <c:v>1.6045821397623783E-2</c:v>
                </c:pt>
                <c:pt idx="218">
                  <c:v>1.6062275687062311E-2</c:v>
                </c:pt>
                <c:pt idx="219">
                  <c:v>1.6092929095221479E-2</c:v>
                </c:pt>
                <c:pt idx="220">
                  <c:v>1.6127584064117517E-2</c:v>
                </c:pt>
                <c:pt idx="221">
                  <c:v>1.6143800451700052E-2</c:v>
                </c:pt>
                <c:pt idx="222">
                  <c:v>1.6159979152769566E-2</c:v>
                </c:pt>
                <c:pt idx="223">
                  <c:v>1.6176123465782011E-2</c:v>
                </c:pt>
                <c:pt idx="224">
                  <c:v>1.620582655117684E-2</c:v>
                </c:pt>
                <c:pt idx="225">
                  <c:v>1.6240422813844857E-2</c:v>
                </c:pt>
                <c:pt idx="226">
                  <c:v>1.6256444670857739E-2</c:v>
                </c:pt>
                <c:pt idx="227">
                  <c:v>1.6272451935002152E-2</c:v>
                </c:pt>
                <c:pt idx="228">
                  <c:v>1.6288447906210202E-2</c:v>
                </c:pt>
                <c:pt idx="229">
                  <c:v>1.6317483389272264E-2</c:v>
                </c:pt>
                <c:pt idx="230">
                  <c:v>1.6352384867606373E-2</c:v>
                </c:pt>
                <c:pt idx="231">
                  <c:v>1.6368373880395914E-2</c:v>
                </c:pt>
                <c:pt idx="232">
                  <c:v>1.6384371404208453E-2</c:v>
                </c:pt>
                <c:pt idx="233">
                  <c:v>1.6400378273895289E-2</c:v>
                </c:pt>
                <c:pt idx="234">
                  <c:v>1.6435293922034595E-2</c:v>
                </c:pt>
                <c:pt idx="235">
                  <c:v>1.648018735720802E-2</c:v>
                </c:pt>
                <c:pt idx="236">
                  <c:v>1.6496023620721223E-2</c:v>
                </c:pt>
                <c:pt idx="237">
                  <c:v>1.6511791196468728E-2</c:v>
                </c:pt>
                <c:pt idx="238">
                  <c:v>1.6539790148032894E-2</c:v>
                </c:pt>
                <c:pt idx="239">
                  <c:v>1.6573944554236775E-2</c:v>
                </c:pt>
                <c:pt idx="240">
                  <c:v>1.658919613453036E-2</c:v>
                </c:pt>
                <c:pt idx="241">
                  <c:v>1.6604309999712408E-2</c:v>
                </c:pt>
                <c:pt idx="242">
                  <c:v>1.6619274642937221E-2</c:v>
                </c:pt>
                <c:pt idx="243">
                  <c:v>1.6646219313006506E-2</c:v>
                </c:pt>
                <c:pt idx="244">
                  <c:v>1.6677410838220386E-2</c:v>
                </c:pt>
                <c:pt idx="245">
                  <c:v>1.6691456748105127E-2</c:v>
                </c:pt>
                <c:pt idx="246">
                  <c:v>1.6705284382710905E-2</c:v>
                </c:pt>
                <c:pt idx="247">
                  <c:v>1.6718882231303356E-2</c:v>
                </c:pt>
                <c:pt idx="248">
                  <c:v>1.6744367800868208E-2</c:v>
                </c:pt>
                <c:pt idx="249">
                  <c:v>1.6770745535157561E-2</c:v>
                </c:pt>
                <c:pt idx="250">
                  <c:v>1.6783021777365903E-2</c:v>
                </c:pt>
                <c:pt idx="251">
                  <c:v>1.6794999160376634E-2</c:v>
                </c:pt>
                <c:pt idx="252">
                  <c:v>1.6806666170808393E-2</c:v>
                </c:pt>
                <c:pt idx="253">
                  <c:v>1.6830308778805383E-2</c:v>
                </c:pt>
                <c:pt idx="254">
                  <c:v>1.6849999999551057E-2</c:v>
                </c:pt>
                <c:pt idx="255">
                  <c:v>1.6859948782493195E-2</c:v>
                </c:pt>
                <c:pt idx="256">
                  <c:v>1.6869562517781489E-2</c:v>
                </c:pt>
                <c:pt idx="257">
                  <c:v>1.6878875371155067E-2</c:v>
                </c:pt>
                <c:pt idx="258">
                  <c:v>1.6900540370531399E-2</c:v>
                </c:pt>
                <c:pt idx="259">
                  <c:v>1.6913801332289813E-2</c:v>
                </c:pt>
                <c:pt idx="260">
                  <c:v>1.6922122313002941E-2</c:v>
                </c:pt>
                <c:pt idx="261">
                  <c:v>1.693034743565125E-2</c:v>
                </c:pt>
                <c:pt idx="262">
                  <c:v>1.6938510875156521E-2</c:v>
                </c:pt>
                <c:pt idx="263">
                  <c:v>1.6959638749442119E-2</c:v>
                </c:pt>
                <c:pt idx="264">
                  <c:v>1.6971231338932302E-2</c:v>
                </c:pt>
                <c:pt idx="265">
                  <c:v>1.6979599025250147E-2</c:v>
                </c:pt>
                <c:pt idx="266">
                  <c:v>1.6988110101224585E-2</c:v>
                </c:pt>
                <c:pt idx="267">
                  <c:v>1.6996798749661535E-2</c:v>
                </c:pt>
                <c:pt idx="268">
                  <c:v>1.7019052639010445E-2</c:v>
                </c:pt>
                <c:pt idx="269">
                  <c:v>1.7034012769379991E-2</c:v>
                </c:pt>
                <c:pt idx="270">
                  <c:v>1.7044102068518141E-2</c:v>
                </c:pt>
                <c:pt idx="271">
                  <c:v>1.7054574065905159E-2</c:v>
                </c:pt>
                <c:pt idx="272">
                  <c:v>1.7065462954875654E-2</c:v>
                </c:pt>
                <c:pt idx="273">
                  <c:v>1.7090443754716474E-2</c:v>
                </c:pt>
                <c:pt idx="274">
                  <c:v>1.7113871364661026E-2</c:v>
                </c:pt>
                <c:pt idx="275">
                  <c:v>1.712734723084286E-2</c:v>
                </c:pt>
                <c:pt idx="276">
                  <c:v>1.7141382468070621E-2</c:v>
                </c:pt>
                <c:pt idx="277">
                  <c:v>1.7155948556452083E-2</c:v>
                </c:pt>
                <c:pt idx="278">
                  <c:v>1.7184811858862149E-2</c:v>
                </c:pt>
                <c:pt idx="279">
                  <c:v>1.7218950993605819E-2</c:v>
                </c:pt>
                <c:pt idx="280">
                  <c:v>1.723574350739554E-2</c:v>
                </c:pt>
                <c:pt idx="281">
                  <c:v>1.7252895731951989E-2</c:v>
                </c:pt>
                <c:pt idx="282">
                  <c:v>1.7270379139207037E-2</c:v>
                </c:pt>
                <c:pt idx="283">
                  <c:v>1.7301981845453281E-2</c:v>
                </c:pt>
                <c:pt idx="284">
                  <c:v>1.734305397534297E-2</c:v>
                </c:pt>
                <c:pt idx="285">
                  <c:v>1.7361765315432098E-2</c:v>
                </c:pt>
                <c:pt idx="286">
                  <c:v>1.7380636632965407E-2</c:v>
                </c:pt>
                <c:pt idx="287">
                  <c:v>1.7399639386949772E-2</c:v>
                </c:pt>
                <c:pt idx="288">
                  <c:v>1.7432501956064262E-2</c:v>
                </c:pt>
                <c:pt idx="289">
                  <c:v>1.7476393874326979E-2</c:v>
                </c:pt>
                <c:pt idx="290">
                  <c:v>1.7495625622109712E-2</c:v>
                </c:pt>
                <c:pt idx="291">
                  <c:v>1.7514817515966064E-2</c:v>
                </c:pt>
                <c:pt idx="292">
                  <c:v>1.7533940999976183E-2</c:v>
                </c:pt>
                <c:pt idx="293">
                  <c:v>1.7566635542505753E-2</c:v>
                </c:pt>
                <c:pt idx="294">
                  <c:v>1.7609179644949124E-2</c:v>
                </c:pt>
                <c:pt idx="295">
                  <c:v>1.7627532667158885E-2</c:v>
                </c:pt>
                <c:pt idx="296">
                  <c:v>1.7645645900245199E-2</c:v>
                </c:pt>
                <c:pt idx="297">
                  <c:v>1.7663490774104895E-2</c:v>
                </c:pt>
                <c:pt idx="298">
                  <c:v>1.7701463403643546E-2</c:v>
                </c:pt>
                <c:pt idx="299">
                  <c:v>1.7748545561618867E-2</c:v>
                </c:pt>
                <c:pt idx="300">
                  <c:v>1.7764803318071065E-2</c:v>
                </c:pt>
                <c:pt idx="301">
                  <c:v>1.7780839199477816E-2</c:v>
                </c:pt>
                <c:pt idx="302">
                  <c:v>1.7810258988877049E-2</c:v>
                </c:pt>
                <c:pt idx="303">
                  <c:v>1.7843014243615674E-2</c:v>
                </c:pt>
                <c:pt idx="304">
                  <c:v>1.7858128459258493E-2</c:v>
                </c:pt>
                <c:pt idx="305">
                  <c:v>1.7873095889705759E-2</c:v>
                </c:pt>
                <c:pt idx="306">
                  <c:v>1.7887929052864404E-2</c:v>
                </c:pt>
                <c:pt idx="307">
                  <c:v>1.7916266536345541E-2</c:v>
                </c:pt>
                <c:pt idx="308">
                  <c:v>1.7946169417977442E-2</c:v>
                </c:pt>
                <c:pt idx="309">
                  <c:v>1.7960519040320477E-2</c:v>
                </c:pt>
                <c:pt idx="310">
                  <c:v>1.7974809518841894E-2</c:v>
                </c:pt>
                <c:pt idx="311">
                  <c:v>1.7989053376679331E-2</c:v>
                </c:pt>
                <c:pt idx="312">
                  <c:v>1.8016940829037414E-2</c:v>
                </c:pt>
                <c:pt idx="313">
                  <c:v>1.8045813088644502E-2</c:v>
                </c:pt>
                <c:pt idx="314">
                  <c:v>1.8060011714783997E-2</c:v>
                </c:pt>
                <c:pt idx="315">
                  <c:v>1.8074238873826198E-2</c:v>
                </c:pt>
                <c:pt idx="316">
                  <c:v>1.8088507093819484E-2</c:v>
                </c:pt>
                <c:pt idx="317">
                  <c:v>1.8116554096034441E-2</c:v>
                </c:pt>
                <c:pt idx="318">
                  <c:v>1.8146241169118893E-2</c:v>
                </c:pt>
                <c:pt idx="319">
                  <c:v>1.8160899527579044E-2</c:v>
                </c:pt>
                <c:pt idx="320">
                  <c:v>1.8175655458203988E-2</c:v>
                </c:pt>
                <c:pt idx="321">
                  <c:v>1.8190502820994103E-2</c:v>
                </c:pt>
                <c:pt idx="322">
                  <c:v>1.8198571305902998E-2</c:v>
                </c:pt>
                <c:pt idx="323">
                  <c:v>1.8250683782074395E-2</c:v>
                </c:pt>
                <c:pt idx="324">
                  <c:v>1.826589619388308E-2</c:v>
                </c:pt>
                <c:pt idx="325">
                  <c:v>1.8281163190704053E-2</c:v>
                </c:pt>
                <c:pt idx="326">
                  <c:v>1.8296478630109858E-2</c:v>
                </c:pt>
                <c:pt idx="327">
                  <c:v>1.8325574537128565E-2</c:v>
                </c:pt>
                <c:pt idx="328">
                  <c:v>1.83581019523269E-2</c:v>
                </c:pt>
                <c:pt idx="329">
                  <c:v>1.8373567455499007E-2</c:v>
                </c:pt>
                <c:pt idx="330">
                  <c:v>1.838904453900958E-2</c:v>
                </c:pt>
                <c:pt idx="331">
                  <c:v>1.840452705785256E-2</c:v>
                </c:pt>
                <c:pt idx="332">
                  <c:v>1.8433719287886188E-2</c:v>
                </c:pt>
                <c:pt idx="333">
                  <c:v>1.8466388573356252E-2</c:v>
                </c:pt>
                <c:pt idx="334">
                  <c:v>1.8481806080701491E-2</c:v>
                </c:pt>
                <c:pt idx="335">
                  <c:v>1.8497192145506824E-2</c:v>
                </c:pt>
                <c:pt idx="336">
                  <c:v>1.8512540620162055E-2</c:v>
                </c:pt>
                <c:pt idx="337">
                  <c:v>1.854152005646309E-2</c:v>
                </c:pt>
                <c:pt idx="338">
                  <c:v>1.8573435652284864E-2</c:v>
                </c:pt>
                <c:pt idx="339">
                  <c:v>1.858850394928635E-2</c:v>
                </c:pt>
                <c:pt idx="340">
                  <c:v>1.8603499667537493E-2</c:v>
                </c:pt>
                <c:pt idx="341">
                  <c:v>1.8618426180480929E-2</c:v>
                </c:pt>
                <c:pt idx="342">
                  <c:v>1.8646930743824244E-2</c:v>
                </c:pt>
                <c:pt idx="343">
                  <c:v>1.8677545751527802E-2</c:v>
                </c:pt>
                <c:pt idx="344">
                  <c:v>1.8692205419971186E-2</c:v>
                </c:pt>
                <c:pt idx="345">
                  <c:v>1.8706827558127914E-2</c:v>
                </c:pt>
                <c:pt idx="346">
                  <c:v>1.8721417446259103E-2</c:v>
                </c:pt>
                <c:pt idx="347">
                  <c:v>1.8749594526206916E-2</c:v>
                </c:pt>
                <c:pt idx="348">
                  <c:v>1.8779560114433158E-2</c:v>
                </c:pt>
                <c:pt idx="349">
                  <c:v>1.8794067967017769E-2</c:v>
                </c:pt>
                <c:pt idx="350">
                  <c:v>1.8808575257525773E-2</c:v>
                </c:pt>
                <c:pt idx="351">
                  <c:v>1.882308726833859E-2</c:v>
                </c:pt>
                <c:pt idx="352">
                  <c:v>1.8851191514170647E-2</c:v>
                </c:pt>
                <c:pt idx="353">
                  <c:v>1.8881288172793331E-2</c:v>
                </c:pt>
                <c:pt idx="354">
                  <c:v>1.889590303139288E-2</c:v>
                </c:pt>
                <c:pt idx="355">
                  <c:v>1.8910554310925143E-2</c:v>
                </c:pt>
                <c:pt idx="356">
                  <c:v>1.8925247295895176E-2</c:v>
                </c:pt>
                <c:pt idx="357">
                  <c:v>1.8953523790431248E-2</c:v>
                </c:pt>
                <c:pt idx="358">
                  <c:v>1.8984541991141413E-2</c:v>
                </c:pt>
                <c:pt idx="359">
                  <c:v>1.8999522781797396E-2</c:v>
                </c:pt>
                <c:pt idx="360">
                  <c:v>1.9014576991511545E-2</c:v>
                </c:pt>
                <c:pt idx="361">
                  <c:v>1.9029709907013137E-2</c:v>
                </c:pt>
                <c:pt idx="362">
                  <c:v>1.9058394167842545E-2</c:v>
                </c:pt>
                <c:pt idx="363">
                  <c:v>1.9091074998326407E-2</c:v>
                </c:pt>
                <c:pt idx="364">
                  <c:v>1.9106599387783696E-2</c:v>
                </c:pt>
                <c:pt idx="365">
                  <c:v>1.9122181428763652E-2</c:v>
                </c:pt>
                <c:pt idx="366">
                  <c:v>1.9137813212932508E-2</c:v>
                </c:pt>
                <c:pt idx="367">
                  <c:v>1.9166855915321055E-2</c:v>
                </c:pt>
                <c:pt idx="368">
                  <c:v>1.9200679598045944E-2</c:v>
                </c:pt>
                <c:pt idx="369">
                  <c:v>1.9216441456336497E-2</c:v>
                </c:pt>
                <c:pt idx="370">
                  <c:v>1.9232205597687901E-2</c:v>
                </c:pt>
                <c:pt idx="371">
                  <c:v>1.9247964110372218E-2</c:v>
                </c:pt>
                <c:pt idx="372">
                  <c:v>1.9276961241965769E-2</c:v>
                </c:pt>
                <c:pt idx="373">
                  <c:v>1.9310783622783489E-2</c:v>
                </c:pt>
                <c:pt idx="374">
                  <c:v>1.9326395299133825E-2</c:v>
                </c:pt>
                <c:pt idx="375">
                  <c:v>1.9341953866224726E-2</c:v>
                </c:pt>
                <c:pt idx="376">
                  <c:v>1.9357451408940962E-2</c:v>
                </c:pt>
                <c:pt idx="377">
                  <c:v>1.9386011062888609E-2</c:v>
                </c:pt>
                <c:pt idx="378">
                  <c:v>1.9418673017377541E-2</c:v>
                </c:pt>
                <c:pt idx="379">
                  <c:v>1.9433746695193488E-2</c:v>
                </c:pt>
                <c:pt idx="380">
                  <c:v>1.9448711848248701E-2</c:v>
                </c:pt>
                <c:pt idx="381">
                  <c:v>1.9463560558256709E-2</c:v>
                </c:pt>
                <c:pt idx="382">
                  <c:v>1.9504324613014493E-2</c:v>
                </c:pt>
                <c:pt idx="383">
                  <c:v>1.9549764038281348E-2</c:v>
                </c:pt>
                <c:pt idx="384">
                  <c:v>1.9563577689489575E-2</c:v>
                </c:pt>
                <c:pt idx="385">
                  <c:v>1.9570754506967523E-2</c:v>
                </c:pt>
                <c:pt idx="386">
                  <c:v>1.9630166122383885E-2</c:v>
                </c:pt>
                <c:pt idx="387">
                  <c:v>1.9643007529717371E-2</c:v>
                </c:pt>
                <c:pt idx="388">
                  <c:v>1.965569674012646E-2</c:v>
                </c:pt>
                <c:pt idx="389">
                  <c:v>1.9681116957982556E-2</c:v>
                </c:pt>
                <c:pt idx="390">
                  <c:v>1.970498787685937E-2</c:v>
                </c:pt>
                <c:pt idx="391">
                  <c:v>1.9716958302654186E-2</c:v>
                </c:pt>
                <c:pt idx="392">
                  <c:v>1.9728793412907342E-2</c:v>
                </c:pt>
                <c:pt idx="393">
                  <c:v>1.974049602185457E-2</c:v>
                </c:pt>
                <c:pt idx="394">
                  <c:v>1.9764924102669664E-2</c:v>
                </c:pt>
                <c:pt idx="395">
                  <c:v>1.9786037735579631E-2</c:v>
                </c:pt>
                <c:pt idx="396">
                  <c:v>1.9797120057766682E-2</c:v>
                </c:pt>
                <c:pt idx="397">
                  <c:v>1.9808086767754141E-2</c:v>
                </c:pt>
                <c:pt idx="398">
                  <c:v>1.9818940680977004E-2</c:v>
                </c:pt>
                <c:pt idx="399">
                  <c:v>1.9842537852193115E-2</c:v>
                </c:pt>
                <c:pt idx="400">
                  <c:v>1.9861284680384061E-2</c:v>
                </c:pt>
                <c:pt idx="401">
                  <c:v>1.9871616846730999E-2</c:v>
                </c:pt>
                <c:pt idx="402">
                  <c:v>1.9881853112136083E-2</c:v>
                </c:pt>
                <c:pt idx="403">
                  <c:v>1.9891996293078806E-2</c:v>
                </c:pt>
                <c:pt idx="404">
                  <c:v>1.9914918681475463E-2</c:v>
                </c:pt>
                <c:pt idx="405">
                  <c:v>1.993169450659682E-2</c:v>
                </c:pt>
                <c:pt idx="406">
                  <c:v>1.9941414517167022E-2</c:v>
                </c:pt>
                <c:pt idx="407">
                  <c:v>1.9951058344966688E-2</c:v>
                </c:pt>
                <c:pt idx="408">
                  <c:v>1.9960628807391911E-2</c:v>
                </c:pt>
                <c:pt idx="409">
                  <c:v>1.9983027431779047E-2</c:v>
                </c:pt>
                <c:pt idx="410">
                  <c:v>1.9998233355500217E-2</c:v>
                </c:pt>
                <c:pt idx="411">
                  <c:v>2.0007479256198613E-2</c:v>
                </c:pt>
                <c:pt idx="412">
                  <c:v>2.0016668698395135E-2</c:v>
                </c:pt>
                <c:pt idx="413">
                  <c:v>2.0025804500301891E-2</c:v>
                </c:pt>
                <c:pt idx="414">
                  <c:v>2.0047825265666792E-2</c:v>
                </c:pt>
                <c:pt idx="415">
                  <c:v>2.0061867673072609E-2</c:v>
                </c:pt>
                <c:pt idx="416">
                  <c:v>2.0070777550496244E-2</c:v>
                </c:pt>
                <c:pt idx="417">
                  <c:v>2.0079650699156959E-2</c:v>
                </c:pt>
                <c:pt idx="418">
                  <c:v>2.0088489938006715E-2</c:v>
                </c:pt>
                <c:pt idx="419">
                  <c:v>2.0110273631066683E-2</c:v>
                </c:pt>
                <c:pt idx="420">
                  <c:v>2.012356417787653E-2</c:v>
                </c:pt>
                <c:pt idx="421">
                  <c:v>2.0132276155476303E-2</c:v>
                </c:pt>
                <c:pt idx="422">
                  <c:v>2.0140971139078978E-2</c:v>
                </c:pt>
                <c:pt idx="423">
                  <c:v>2.0149651948330405E-2</c:v>
                </c:pt>
                <c:pt idx="424">
                  <c:v>2.0171334234445667E-2</c:v>
                </c:pt>
                <c:pt idx="425">
                  <c:v>2.0184289838107272E-2</c:v>
                </c:pt>
                <c:pt idx="426">
                  <c:v>2.0192942073656628E-2</c:v>
                </c:pt>
                <c:pt idx="427">
                  <c:v>2.0201597054747777E-2</c:v>
                </c:pt>
                <c:pt idx="428">
                  <c:v>2.02102576016987E-2</c:v>
                </c:pt>
                <c:pt idx="429">
                  <c:v>2.02319690230943E-2</c:v>
                </c:pt>
                <c:pt idx="430">
                  <c:v>2.0245011857805695E-2</c:v>
                </c:pt>
                <c:pt idx="431">
                  <c:v>2.0253742542179376E-2</c:v>
                </c:pt>
                <c:pt idx="432">
                  <c:v>2.0262495716339313E-2</c:v>
                </c:pt>
                <c:pt idx="433">
                  <c:v>2.0271274201280942E-2</c:v>
                </c:pt>
                <c:pt idx="434">
                  <c:v>2.0293140176530541E-2</c:v>
                </c:pt>
                <c:pt idx="435">
                  <c:v>2.0306697672239915E-2</c:v>
                </c:pt>
                <c:pt idx="436">
                  <c:v>2.0315645029502338E-2</c:v>
                </c:pt>
                <c:pt idx="437">
                  <c:v>2.032463462562073E-2</c:v>
                </c:pt>
                <c:pt idx="438">
                  <c:v>2.0333669282300182E-2</c:v>
                </c:pt>
                <c:pt idx="439">
                  <c:v>2.0355810107022931E-2</c:v>
                </c:pt>
                <c:pt idx="440">
                  <c:v>2.0370314952455892E-2</c:v>
                </c:pt>
                <c:pt idx="441">
                  <c:v>2.0379617241260917E-2</c:v>
                </c:pt>
                <c:pt idx="442">
                  <c:v>2.0388981523123517E-2</c:v>
                </c:pt>
                <c:pt idx="443">
                  <c:v>2.039841062051817E-2</c:v>
                </c:pt>
                <c:pt idx="444">
                  <c:v>2.0420941469242344E-2</c:v>
                </c:pt>
                <c:pt idx="445">
                  <c:v>2.043683161900689E-2</c:v>
                </c:pt>
                <c:pt idx="446">
                  <c:v>2.0446626452847116E-2</c:v>
                </c:pt>
                <c:pt idx="447">
                  <c:v>2.0456498944750656E-2</c:v>
                </c:pt>
                <c:pt idx="448">
                  <c:v>2.0459938001827684E-2</c:v>
                </c:pt>
                <c:pt idx="449">
                  <c:v>2.046345170437365E-2</c:v>
                </c:pt>
                <c:pt idx="450">
                  <c:v>2.0506981766677201E-2</c:v>
                </c:pt>
                <c:pt idx="451">
                  <c:v>2.051729350136311E-2</c:v>
                </c:pt>
                <c:pt idx="452">
                  <c:v>2.0527673991922901E-2</c:v>
                </c:pt>
                <c:pt idx="453">
                  <c:v>2.0538121966471534E-2</c:v>
                </c:pt>
                <c:pt idx="454">
                  <c:v>2.0561536833319616E-2</c:v>
                </c:pt>
                <c:pt idx="455">
                  <c:v>2.0580563265480523E-2</c:v>
                </c:pt>
                <c:pt idx="456">
                  <c:v>2.0591329580314177E-2</c:v>
                </c:pt>
                <c:pt idx="457">
                  <c:v>2.0602155746985318E-2</c:v>
                </c:pt>
                <c:pt idx="458">
                  <c:v>2.0613040493321577E-2</c:v>
                </c:pt>
                <c:pt idx="459">
                  <c:v>2.0668298390813966E-2</c:v>
                </c:pt>
                <c:pt idx="460">
                  <c:v>2.0679507896997906E-2</c:v>
                </c:pt>
                <c:pt idx="461">
                  <c:v>2.0690767076364747E-2</c:v>
                </c:pt>
                <c:pt idx="462">
                  <c:v>2.0714734748460948E-2</c:v>
                </c:pt>
                <c:pt idx="463">
                  <c:v>2.0736275074018762E-2</c:v>
                </c:pt>
                <c:pt idx="464">
                  <c:v>2.0747763530129637E-2</c:v>
                </c:pt>
                <c:pt idx="465">
                  <c:v>2.0759294023401154E-2</c:v>
                </c:pt>
                <c:pt idx="466">
                  <c:v>2.077086528098282E-2</c:v>
                </c:pt>
                <c:pt idx="467">
                  <c:v>2.079498141994858E-2</c:v>
                </c:pt>
                <c:pt idx="468">
                  <c:v>2.0829288480066932E-2</c:v>
                </c:pt>
                <c:pt idx="469">
                  <c:v>2.0841077590666668E-2</c:v>
                </c:pt>
                <c:pt idx="470">
                  <c:v>2.0852898554120314E-2</c:v>
                </c:pt>
                <c:pt idx="471">
                  <c:v>2.0883229506219594E-2</c:v>
                </c:pt>
                <c:pt idx="472">
                  <c:v>2.0900475469915358E-2</c:v>
                </c:pt>
                <c:pt idx="473">
                  <c:v>2.0912436597222195E-2</c:v>
                </c:pt>
                <c:pt idx="474">
                  <c:v>2.0924421936816984E-2</c:v>
                </c:pt>
                <c:pt idx="475">
                  <c:v>2.0936430215070301E-2</c:v>
                </c:pt>
                <c:pt idx="476">
                  <c:v>2.0960598951752885E-2</c:v>
                </c:pt>
                <c:pt idx="477">
                  <c:v>2.0984667240041777E-2</c:v>
                </c:pt>
                <c:pt idx="478">
                  <c:v>2.0996771105101342E-2</c:v>
                </c:pt>
                <c:pt idx="479">
                  <c:v>2.1008890265810543E-2</c:v>
                </c:pt>
                <c:pt idx="480">
                  <c:v>2.102102344812673E-2</c:v>
                </c:pt>
                <c:pt idx="481">
                  <c:v>2.1045100926916464E-2</c:v>
                </c:pt>
                <c:pt idx="482">
                  <c:v>2.1069670910502714E-2</c:v>
                </c:pt>
                <c:pt idx="483">
                  <c:v>2.1081855088107115E-2</c:v>
                </c:pt>
                <c:pt idx="484">
                  <c:v>2.1094045641796733E-2</c:v>
                </c:pt>
                <c:pt idx="485">
                  <c:v>2.1106241297106143E-2</c:v>
                </c:pt>
                <c:pt idx="486">
                  <c:v>2.1135990500545952E-2</c:v>
                </c:pt>
                <c:pt idx="487">
                  <c:v>2.1167251487395955E-2</c:v>
                </c:pt>
                <c:pt idx="488">
                  <c:v>2.117945098523899E-2</c:v>
                </c:pt>
                <c:pt idx="489">
                  <c:v>2.1191646661738117E-2</c:v>
                </c:pt>
                <c:pt idx="490">
                  <c:v>2.1215318036154788E-2</c:v>
                </c:pt>
                <c:pt idx="491">
                  <c:v>2.124036565433074E-2</c:v>
                </c:pt>
                <c:pt idx="492">
                  <c:v>2.1252523098605147E-2</c:v>
                </c:pt>
                <c:pt idx="493">
                  <c:v>2.1264669070909292E-2</c:v>
                </c:pt>
                <c:pt idx="494">
                  <c:v>2.1276802295926878E-2</c:v>
                </c:pt>
                <c:pt idx="495">
                  <c:v>2.1300163433911612E-2</c:v>
                </c:pt>
                <c:pt idx="496">
                  <c:v>2.1325182214707361E-2</c:v>
                </c:pt>
                <c:pt idx="497">
                  <c:v>2.1337232571451148E-2</c:v>
                </c:pt>
                <c:pt idx="498">
                  <c:v>2.1349262527754931E-2</c:v>
                </c:pt>
                <c:pt idx="499">
                  <c:v>2.1361270807885857E-2</c:v>
                </c:pt>
                <c:pt idx="500">
                  <c:v>2.1384253327417609E-2</c:v>
                </c:pt>
                <c:pt idx="501">
                  <c:v>2.1409061649972028E-2</c:v>
                </c:pt>
                <c:pt idx="502">
                  <c:v>2.1420942411199961E-2</c:v>
                </c:pt>
                <c:pt idx="503">
                  <c:v>2.1432793840635789E-2</c:v>
                </c:pt>
                <c:pt idx="504">
                  <c:v>2.1444614662142092E-2</c:v>
                </c:pt>
                <c:pt idx="505">
                  <c:v>2.1467152487842745E-2</c:v>
                </c:pt>
                <c:pt idx="506">
                  <c:v>2.1491566360390069E-2</c:v>
                </c:pt>
                <c:pt idx="507">
                  <c:v>2.1503215324323532E-2</c:v>
                </c:pt>
                <c:pt idx="508">
                  <c:v>2.1514827492216115E-2</c:v>
                </c:pt>
                <c:pt idx="509">
                  <c:v>2.1526402960146518E-2</c:v>
                </c:pt>
                <c:pt idx="510">
                  <c:v>2.1532673512809467E-2</c:v>
                </c:pt>
                <c:pt idx="511">
                  <c:v>2.1572339754125869E-2</c:v>
                </c:pt>
                <c:pt idx="512">
                  <c:v>2.1583733163726748E-2</c:v>
                </c:pt>
                <c:pt idx="513">
                  <c:v>2.1595090450015508E-2</c:v>
                </c:pt>
                <c:pt idx="514">
                  <c:v>2.1606411709129247E-2</c:v>
                </c:pt>
                <c:pt idx="515">
                  <c:v>2.1627962693585294E-2</c:v>
                </c:pt>
                <c:pt idx="516">
                  <c:v>2.1651338396860842E-2</c:v>
                </c:pt>
                <c:pt idx="517">
                  <c:v>2.1662480962439945E-2</c:v>
                </c:pt>
                <c:pt idx="518">
                  <c:v>2.1739491703751224E-2</c:v>
                </c:pt>
                <c:pt idx="519">
                  <c:v>2.1814798389990564E-2</c:v>
                </c:pt>
                <c:pt idx="520">
                  <c:v>2.1888434041972271E-2</c:v>
                </c:pt>
                <c:pt idx="521">
                  <c:v>2.1960431698444527E-2</c:v>
                </c:pt>
                <c:pt idx="522">
                  <c:v>2.2030824415553596E-2</c:v>
                </c:pt>
                <c:pt idx="523">
                  <c:v>2.209964526631536E-2</c:v>
                </c:pt>
                <c:pt idx="524">
                  <c:v>2.2166927340099063E-2</c:v>
                </c:pt>
                <c:pt idx="525">
                  <c:v>2.2232703742121496E-2</c:v>
                </c:pt>
                <c:pt idx="526">
                  <c:v>2.2297007592951834E-2</c:v>
                </c:pt>
                <c:pt idx="527">
                  <c:v>2.2359872028026029E-2</c:v>
                </c:pt>
                <c:pt idx="528">
                  <c:v>2.2421330197175182E-2</c:v>
                </c:pt>
                <c:pt idx="529">
                  <c:v>2.2481415264159477E-2</c:v>
                </c:pt>
                <c:pt idx="530">
                  <c:v>2.2540160406218313E-2</c:v>
                </c:pt>
                <c:pt idx="531">
                  <c:v>2.2597598813626441E-2</c:v>
                </c:pt>
                <c:pt idx="532">
                  <c:v>2.2653763689264306E-2</c:v>
                </c:pt>
                <c:pt idx="533">
                  <c:v>2.2708688248197717E-2</c:v>
                </c:pt>
                <c:pt idx="534">
                  <c:v>2.2762405717267509E-2</c:v>
                </c:pt>
                <c:pt idx="535">
                  <c:v>2.2814949334691192E-2</c:v>
                </c:pt>
                <c:pt idx="536">
                  <c:v>2.2866352349675045E-2</c:v>
                </c:pt>
                <c:pt idx="537">
                  <c:v>2.2916648022036856E-2</c:v>
                </c:pt>
                <c:pt idx="538">
                  <c:v>2.2965869621839774E-2</c:v>
                </c:pt>
                <c:pt idx="539">
                  <c:v>2.301405042903637E-2</c:v>
                </c:pt>
                <c:pt idx="540">
                  <c:v>2.3061223733123581E-2</c:v>
                </c:pt>
                <c:pt idx="541">
                  <c:v>2.3113945119328072E-2</c:v>
                </c:pt>
                <c:pt idx="542">
                  <c:v>2.3159071627869121E-2</c:v>
                </c:pt>
                <c:pt idx="543">
                  <c:v>2.3203295315909811E-2</c:v>
                </c:pt>
                <c:pt idx="544">
                  <c:v>2.3246649509051975E-2</c:v>
                </c:pt>
                <c:pt idx="545">
                  <c:v>2.3289167540840428E-2</c:v>
                </c:pt>
                <c:pt idx="546">
                  <c:v>2.3330882752483184E-2</c:v>
                </c:pt>
                <c:pt idx="547">
                  <c:v>2.33718284925859E-2</c:v>
                </c:pt>
                <c:pt idx="548">
                  <c:v>2.3412038116893408E-2</c:v>
                </c:pt>
                <c:pt idx="549">
                  <c:v>2.345154498804547E-2</c:v>
                </c:pt>
                <c:pt idx="550">
                  <c:v>2.3490382475340965E-2</c:v>
                </c:pt>
                <c:pt idx="551">
                  <c:v>2.3528583954515181E-2</c:v>
                </c:pt>
                <c:pt idx="552">
                  <c:v>2.3566182807524649E-2</c:v>
                </c:pt>
                <c:pt idx="553">
                  <c:v>2.3603212422347086E-2</c:v>
                </c:pt>
                <c:pt idx="554">
                  <c:v>2.3639706192788879E-2</c:v>
                </c:pt>
                <c:pt idx="555">
                  <c:v>2.3675697518305228E-2</c:v>
                </c:pt>
                <c:pt idx="556">
                  <c:v>2.3711219803830064E-2</c:v>
                </c:pt>
                <c:pt idx="557">
                  <c:v>2.3746306459617728E-2</c:v>
                </c:pt>
                <c:pt idx="558">
                  <c:v>2.3780990901095089E-2</c:v>
                </c:pt>
                <c:pt idx="559">
                  <c:v>2.3815306548725435E-2</c:v>
                </c:pt>
                <c:pt idx="560">
                  <c:v>2.3849286827881233E-2</c:v>
                </c:pt>
                <c:pt idx="561">
                  <c:v>2.388296516873023E-2</c:v>
                </c:pt>
                <c:pt idx="562">
                  <c:v>2.3916375006131085E-2</c:v>
                </c:pt>
                <c:pt idx="563">
                  <c:v>2.3949549779540114E-2</c:v>
                </c:pt>
                <c:pt idx="564">
                  <c:v>2.3982522932928019E-2</c:v>
                </c:pt>
                <c:pt idx="565">
                  <c:v>2.401532791471106E-2</c:v>
                </c:pt>
                <c:pt idx="566">
                  <c:v>2.4047998177687768E-2</c:v>
                </c:pt>
                <c:pt idx="567">
                  <c:v>2.4080567048856194E-2</c:v>
                </c:pt>
                <c:pt idx="568">
                  <c:v>2.4113056521057441E-2</c:v>
                </c:pt>
                <c:pt idx="569">
                  <c:v>2.4145468612847276E-2</c:v>
                </c:pt>
                <c:pt idx="570">
                  <c:v>2.4177803309491486E-2</c:v>
                </c:pt>
                <c:pt idx="571">
                  <c:v>2.4210060596273397E-2</c:v>
                </c:pt>
                <c:pt idx="572">
                  <c:v>2.4242240458491437E-2</c:v>
                </c:pt>
                <c:pt idx="573">
                  <c:v>2.4274342881462241E-2</c:v>
                </c:pt>
                <c:pt idx="574">
                  <c:v>2.4306367850518207E-2</c:v>
                </c:pt>
                <c:pt idx="575">
                  <c:v>2.433831535100861E-2</c:v>
                </c:pt>
                <c:pt idx="576">
                  <c:v>2.4370185368299158E-2</c:v>
                </c:pt>
                <c:pt idx="577">
                  <c:v>2.4401977887772652E-2</c:v>
                </c:pt>
                <c:pt idx="578">
                  <c:v>2.4433692894828329E-2</c:v>
                </c:pt>
                <c:pt idx="579">
                  <c:v>2.4465330374882077E-2</c:v>
                </c:pt>
                <c:pt idx="580">
                  <c:v>2.4496890313366659E-2</c:v>
                </c:pt>
                <c:pt idx="581">
                  <c:v>2.4528372695731271E-2</c:v>
                </c:pt>
                <c:pt idx="582">
                  <c:v>2.455977750744176E-2</c:v>
                </c:pt>
                <c:pt idx="583">
                  <c:v>2.4591104733981517E-2</c:v>
                </c:pt>
                <c:pt idx="584">
                  <c:v>2.4622354360849252E-2</c:v>
                </c:pt>
                <c:pt idx="585">
                  <c:v>2.4653526373561885E-2</c:v>
                </c:pt>
                <c:pt idx="586">
                  <c:v>2.4684620757651876E-2</c:v>
                </c:pt>
                <c:pt idx="587">
                  <c:v>2.4715637498669452E-2</c:v>
                </c:pt>
                <c:pt idx="588">
                  <c:v>2.4746576582180602E-2</c:v>
                </c:pt>
                <c:pt idx="589">
                  <c:v>2.4777437993768858E-2</c:v>
                </c:pt>
                <c:pt idx="590">
                  <c:v>2.4808221719034185E-2</c:v>
                </c:pt>
                <c:pt idx="591">
                  <c:v>2.4838927743593198E-2</c:v>
                </c:pt>
                <c:pt idx="592">
                  <c:v>2.4869556053079833E-2</c:v>
                </c:pt>
                <c:pt idx="593">
                  <c:v>2.490446465563001E-2</c:v>
                </c:pt>
                <c:pt idx="594">
                  <c:v>2.4934926384519995E-2</c:v>
                </c:pt>
                <c:pt idx="595">
                  <c:v>2.4965310353295189E-2</c:v>
                </c:pt>
                <c:pt idx="596">
                  <c:v>2.4995616547659028E-2</c:v>
                </c:pt>
                <c:pt idx="597">
                  <c:v>2.50258449533316E-2</c:v>
                </c:pt>
                <c:pt idx="598">
                  <c:v>2.5055995556049648E-2</c:v>
                </c:pt>
                <c:pt idx="599">
                  <c:v>2.5086068341567458E-2</c:v>
                </c:pt>
                <c:pt idx="600">
                  <c:v>2.51160632956553E-2</c:v>
                </c:pt>
                <c:pt idx="601">
                  <c:v>2.5145980404100765E-2</c:v>
                </c:pt>
                <c:pt idx="602">
                  <c:v>2.517581965270832E-2</c:v>
                </c:pt>
                <c:pt idx="603">
                  <c:v>2.5214391709141578E-2</c:v>
                </c:pt>
                <c:pt idx="604">
                  <c:v>2.5244064557806974E-2</c:v>
                </c:pt>
                <c:pt idx="605">
                  <c:v>2.5273659492896811E-2</c:v>
                </c:pt>
                <c:pt idx="606">
                  <c:v>2.530317650028855E-2</c:v>
                </c:pt>
                <c:pt idx="607">
                  <c:v>2.5332615565875516E-2</c:v>
                </c:pt>
                <c:pt idx="608">
                  <c:v>2.5364895378766749E-2</c:v>
                </c:pt>
                <c:pt idx="609">
                  <c:v>2.5391259815296951E-2</c:v>
                </c:pt>
                <c:pt idx="610">
                  <c:v>2.5420464971004836E-2</c:v>
                </c:pt>
                <c:pt idx="611">
                  <c:v>2.5452500124554293E-2</c:v>
                </c:pt>
                <c:pt idx="612">
                  <c:v>2.5478641274225999E-2</c:v>
                </c:pt>
                <c:pt idx="613">
                  <c:v>2.5507612393715323E-2</c:v>
                </c:pt>
                <c:pt idx="614">
                  <c:v>2.5539402728061902E-2</c:v>
                </c:pt>
                <c:pt idx="615">
                  <c:v>2.5556638211118754E-2</c:v>
                </c:pt>
                <c:pt idx="616">
                  <c:v>2.5594057455913529E-2</c:v>
                </c:pt>
                <c:pt idx="617">
                  <c:v>2.5622716331382765E-2</c:v>
                </c:pt>
                <c:pt idx="618">
                  <c:v>2.5651297111009299E-2</c:v>
                </c:pt>
                <c:pt idx="619">
                  <c:v>2.5679799810023229E-2</c:v>
                </c:pt>
                <c:pt idx="620">
                  <c:v>2.5708224934974374E-2</c:v>
                </c:pt>
                <c:pt idx="621">
                  <c:v>2.5736573402460501E-2</c:v>
                </c:pt>
                <c:pt idx="622">
                  <c:v>2.5764846141919692E-2</c:v>
                </c:pt>
                <c:pt idx="623">
                  <c:v>2.5793044082911384E-2</c:v>
                </c:pt>
                <c:pt idx="624">
                  <c:v>2.5821168155115481E-2</c:v>
                </c:pt>
                <c:pt idx="625">
                  <c:v>2.5849219288331039E-2</c:v>
                </c:pt>
                <c:pt idx="626">
                  <c:v>2.5877198412476692E-2</c:v>
                </c:pt>
                <c:pt idx="627">
                  <c:v>2.5905106457588908E-2</c:v>
                </c:pt>
                <c:pt idx="628">
                  <c:v>2.592438637472716E-2</c:v>
                </c:pt>
                <c:pt idx="629">
                  <c:v>2.5960713031448451E-2</c:v>
                </c:pt>
                <c:pt idx="630">
                  <c:v>2.5988413420855193E-2</c:v>
                </c:pt>
                <c:pt idx="631">
                  <c:v>2.6016046452546002E-2</c:v>
                </c:pt>
                <c:pt idx="632">
                  <c:v>2.6043613057139862E-2</c:v>
                </c:pt>
                <c:pt idx="633">
                  <c:v>2.607111416536962E-2</c:v>
                </c:pt>
                <c:pt idx="634">
                  <c:v>2.6098550708083305E-2</c:v>
                </c:pt>
                <c:pt idx="635">
                  <c:v>2.6125923616241265E-2</c:v>
                </c:pt>
                <c:pt idx="636">
                  <c:v>2.6153233820916607E-2</c:v>
                </c:pt>
                <c:pt idx="637">
                  <c:v>2.6171979432863424E-2</c:v>
                </c:pt>
                <c:pt idx="638">
                  <c:v>2.6207669844673688E-2</c:v>
                </c:pt>
                <c:pt idx="639">
                  <c:v>2.6234797526460379E-2</c:v>
                </c:pt>
                <c:pt idx="640">
                  <c:v>2.6261866230174354E-2</c:v>
                </c:pt>
                <c:pt idx="641">
                  <c:v>2.6288876887443934E-2</c:v>
                </c:pt>
                <c:pt idx="642">
                  <c:v>2.6315830430007112E-2</c:v>
                </c:pt>
                <c:pt idx="643">
                  <c:v>2.6342727789710679E-2</c:v>
                </c:pt>
                <c:pt idx="644">
                  <c:v>2.636956989850979E-2</c:v>
                </c:pt>
                <c:pt idx="645">
                  <c:v>2.6400180135766269E-2</c:v>
                </c:pt>
                <c:pt idx="646">
                  <c:v>2.6424084311091365E-2</c:v>
                </c:pt>
                <c:pt idx="647">
                  <c:v>2.6450759768129793E-2</c:v>
                </c:pt>
                <c:pt idx="648">
                  <c:v>2.6477383777512992E-2</c:v>
                </c:pt>
                <c:pt idx="649">
                  <c:v>2.65039572742348E-2</c:v>
                </c:pt>
                <c:pt idx="650">
                  <c:v>2.652202379607654E-2</c:v>
                </c:pt>
                <c:pt idx="651">
                  <c:v>2.6556956470194536E-2</c:v>
                </c:pt>
                <c:pt idx="652">
                  <c:v>2.6583384039944188E-2</c:v>
                </c:pt>
                <c:pt idx="653">
                  <c:v>2.6609764838056115E-2</c:v>
                </c:pt>
                <c:pt idx="654">
                  <c:v>2.662765007357085E-2</c:v>
                </c:pt>
                <c:pt idx="655">
                  <c:v>2.6662389861531747E-2</c:v>
                </c:pt>
                <c:pt idx="656">
                  <c:v>2.6688635958236406E-2</c:v>
                </c:pt>
                <c:pt idx="657">
                  <c:v>2.671483902598349E-2</c:v>
                </c:pt>
                <c:pt idx="658">
                  <c:v>2.6741000000698761E-2</c:v>
                </c:pt>
                <c:pt idx="659">
                  <c:v>2.6769934342594327E-2</c:v>
                </c:pt>
                <c:pt idx="660">
                  <c:v>2.6802456722113233E-2</c:v>
                </c:pt>
                <c:pt idx="661">
                  <c:v>2.6828475636672344E-2</c:v>
                </c:pt>
                <c:pt idx="662">
                  <c:v>2.6854456692458895E-2</c:v>
                </c:pt>
                <c:pt idx="663">
                  <c:v>2.6880400830978646E-2</c:v>
                </c:pt>
                <c:pt idx="664">
                  <c:v>2.6906308993836614E-2</c:v>
                </c:pt>
                <c:pt idx="665">
                  <c:v>2.6932182122737514E-2</c:v>
                </c:pt>
                <c:pt idx="666">
                  <c:v>2.6958021159484424E-2</c:v>
                </c:pt>
                <c:pt idx="667">
                  <c:v>2.6983827045979014E-2</c:v>
                </c:pt>
                <c:pt idx="668">
                  <c:v>2.7009600724221317E-2</c:v>
                </c:pt>
                <c:pt idx="669">
                  <c:v>2.7035343136309065E-2</c:v>
                </c:pt>
                <c:pt idx="670">
                  <c:v>2.7061055224437469E-2</c:v>
                </c:pt>
                <c:pt idx="671">
                  <c:v>2.7086737609657963E-2</c:v>
                </c:pt>
                <c:pt idx="672">
                  <c:v>2.7112387757128209E-2</c:v>
                </c:pt>
                <c:pt idx="673">
                  <c:v>2.7138001340422102E-2</c:v>
                </c:pt>
                <c:pt idx="674">
                  <c:v>2.716357401212588E-2</c:v>
                </c:pt>
                <c:pt idx="675">
                  <c:v>2.7189101424396567E-2</c:v>
                </c:pt>
                <c:pt idx="676">
                  <c:v>2.7214579228964642E-2</c:v>
                </c:pt>
                <c:pt idx="677">
                  <c:v>2.7240003077138031E-2</c:v>
                </c:pt>
                <c:pt idx="678">
                  <c:v>2.7265368619800778E-2</c:v>
                </c:pt>
                <c:pt idx="679">
                  <c:v>2.7290671507418374E-2</c:v>
                </c:pt>
                <c:pt idx="680">
                  <c:v>2.7315907390038419E-2</c:v>
                </c:pt>
                <c:pt idx="681">
                  <c:v>2.734107191729418E-2</c:v>
                </c:pt>
                <c:pt idx="682">
                  <c:v>2.7366160738408363E-2</c:v>
                </c:pt>
                <c:pt idx="683">
                  <c:v>2.7391169502194002E-2</c:v>
                </c:pt>
                <c:pt idx="684">
                  <c:v>2.7416093857060231E-2</c:v>
                </c:pt>
                <c:pt idx="685">
                  <c:v>2.7440929451013618E-2</c:v>
                </c:pt>
                <c:pt idx="686">
                  <c:v>2.7465671931663271E-2</c:v>
                </c:pt>
                <c:pt idx="687">
                  <c:v>2.7490316946224613E-2</c:v>
                </c:pt>
                <c:pt idx="688">
                  <c:v>2.7514860141522268E-2</c:v>
                </c:pt>
                <c:pt idx="689">
                  <c:v>2.7539297163995391E-2</c:v>
                </c:pt>
                <c:pt idx="690">
                  <c:v>2.7563623659701886E-2</c:v>
                </c:pt>
                <c:pt idx="691">
                  <c:v>2.7587835274322625E-2</c:v>
                </c:pt>
                <c:pt idx="692">
                  <c:v>2.7611927653166113E-2</c:v>
                </c:pt>
                <c:pt idx="693">
                  <c:v>2.7635896441174479E-2</c:v>
                </c:pt>
                <c:pt idx="694">
                  <c:v>2.7659737282927477E-2</c:v>
                </c:pt>
                <c:pt idx="695">
                  <c:v>2.7683445822648034E-2</c:v>
                </c:pt>
                <c:pt idx="696">
                  <c:v>2.7707017704208248E-2</c:v>
                </c:pt>
                <c:pt idx="697">
                  <c:v>2.7730448571134714E-2</c:v>
                </c:pt>
                <c:pt idx="698">
                  <c:v>2.7753734066614744E-2</c:v>
                </c:pt>
                <c:pt idx="699">
                  <c:v>2.7776869833501028E-2</c:v>
                </c:pt>
                <c:pt idx="700">
                  <c:v>2.7799851514320961E-2</c:v>
                </c:pt>
                <c:pt idx="701">
                  <c:v>2.7822674751279086E-2</c:v>
                </c:pt>
                <c:pt idx="702">
                  <c:v>2.7845335186267528E-2</c:v>
                </c:pt>
                <c:pt idx="703">
                  <c:v>2.7867828460869326E-2</c:v>
                </c:pt>
                <c:pt idx="704">
                  <c:v>2.7890150216368426E-2</c:v>
                </c:pt>
                <c:pt idx="705">
                  <c:v>2.7912296093755007E-2</c:v>
                </c:pt>
                <c:pt idx="706">
                  <c:v>2.7934261733733479E-2</c:v>
                </c:pt>
                <c:pt idx="707">
                  <c:v>2.7956042776730028E-2</c:v>
                </c:pt>
                <c:pt idx="708">
                  <c:v>2.7977634862899725E-2</c:v>
                </c:pt>
                <c:pt idx="709">
                  <c:v>2.799903363213585E-2</c:v>
                </c:pt>
                <c:pt idx="710">
                  <c:v>2.802023472407611E-2</c:v>
                </c:pt>
                <c:pt idx="711">
                  <c:v>2.8041233778112407E-2</c:v>
                </c:pt>
                <c:pt idx="712">
                  <c:v>2.8062026433398835E-2</c:v>
                </c:pt>
                <c:pt idx="713">
                  <c:v>2.8082608328860115E-2</c:v>
                </c:pt>
                <c:pt idx="714">
                  <c:v>2.81029751032007E-2</c:v>
                </c:pt>
                <c:pt idx="715">
                  <c:v>2.8123122394913658E-2</c:v>
                </c:pt>
                <c:pt idx="716">
                  <c:v>2.8143045842289549E-2</c:v>
                </c:pt>
                <c:pt idx="717">
                  <c:v>2.816274108342709E-2</c:v>
                </c:pt>
                <c:pt idx="718">
                  <c:v>2.818220375624092E-2</c:v>
                </c:pt>
                <c:pt idx="719">
                  <c:v>2.8201429498472708E-2</c:v>
                </c:pt>
                <c:pt idx="720">
                  <c:v>2.8220413947700473E-2</c:v>
                </c:pt>
                <c:pt idx="721">
                  <c:v>2.8239152741348805E-2</c:v>
                </c:pt>
                <c:pt idx="722">
                  <c:v>2.8257641516699739E-2</c:v>
                </c:pt>
                <c:pt idx="723">
                  <c:v>2.8275876044313142E-2</c:v>
                </c:pt>
                <c:pt idx="724">
                  <c:v>2.8293854205728275E-2</c:v>
                </c:pt>
                <c:pt idx="725">
                  <c:v>2.8311575484358142E-2</c:v>
                </c:pt>
                <c:pt idx="726">
                  <c:v>2.8329039391991273E-2</c:v>
                </c:pt>
                <c:pt idx="727">
                  <c:v>2.8346245440577178E-2</c:v>
                </c:pt>
                <c:pt idx="728">
                  <c:v>2.8363193142227239E-2</c:v>
                </c:pt>
                <c:pt idx="729">
                  <c:v>2.8379882009216262E-2</c:v>
                </c:pt>
                <c:pt idx="730">
                  <c:v>2.83963115539827E-2</c:v>
                </c:pt>
                <c:pt idx="731">
                  <c:v>2.8412481289131764E-2</c:v>
                </c:pt>
                <c:pt idx="732">
                  <c:v>2.8428390727434305E-2</c:v>
                </c:pt>
                <c:pt idx="733">
                  <c:v>2.8444039381829933E-2</c:v>
                </c:pt>
                <c:pt idx="734">
                  <c:v>2.8459426765427454E-2</c:v>
                </c:pt>
                <c:pt idx="735">
                  <c:v>2.8474552391505314E-2</c:v>
                </c:pt>
                <c:pt idx="736">
                  <c:v>2.8489415773514937E-2</c:v>
                </c:pt>
                <c:pt idx="737">
                  <c:v>2.8504016425079604E-2</c:v>
                </c:pt>
                <c:pt idx="738">
                  <c:v>2.8518353859996903E-2</c:v>
                </c:pt>
                <c:pt idx="739">
                  <c:v>2.8532427592240506E-2</c:v>
                </c:pt>
                <c:pt idx="740">
                  <c:v>2.854623713595994E-2</c:v>
                </c:pt>
                <c:pt idx="741">
                  <c:v>2.855978200548237E-2</c:v>
                </c:pt>
                <c:pt idx="742">
                  <c:v>2.8573061715314818E-2</c:v>
                </c:pt>
                <c:pt idx="743">
                  <c:v>2.858607578014416E-2</c:v>
                </c:pt>
                <c:pt idx="744">
                  <c:v>2.8598823714838684E-2</c:v>
                </c:pt>
                <c:pt idx="745">
                  <c:v>2.8611305034449641E-2</c:v>
                </c:pt>
                <c:pt idx="746">
                  <c:v>2.862351925421236E-2</c:v>
                </c:pt>
                <c:pt idx="747">
                  <c:v>2.8635465889547351E-2</c:v>
                </c:pt>
                <c:pt idx="748">
                  <c:v>2.8647144456061424E-2</c:v>
                </c:pt>
                <c:pt idx="749">
                  <c:v>2.8660162520555366E-2</c:v>
                </c:pt>
                <c:pt idx="750">
                  <c:v>2.8671265023637593E-2</c:v>
                </c:pt>
                <c:pt idx="751">
                  <c:v>2.8682097936749251E-2</c:v>
                </c:pt>
                <c:pt idx="752">
                  <c:v>2.8692660776283185E-2</c:v>
                </c:pt>
                <c:pt idx="753">
                  <c:v>2.8702953058825642E-2</c:v>
                </c:pt>
                <c:pt idx="754">
                  <c:v>2.8712974301156491E-2</c:v>
                </c:pt>
                <c:pt idx="755">
                  <c:v>2.8722724020251666E-2</c:v>
                </c:pt>
                <c:pt idx="756">
                  <c:v>2.8732201733283613E-2</c:v>
                </c:pt>
                <c:pt idx="757">
                  <c:v>2.8741406957622617E-2</c:v>
                </c:pt>
                <c:pt idx="758">
                  <c:v>2.8750339210838138E-2</c:v>
                </c:pt>
                <c:pt idx="759">
                  <c:v>2.8758998010700587E-2</c:v>
                </c:pt>
                <c:pt idx="760">
                  <c:v>2.8767382875182435E-2</c:v>
                </c:pt>
                <c:pt idx="761">
                  <c:v>2.8775493322458212E-2</c:v>
                </c:pt>
                <c:pt idx="762">
                  <c:v>2.8783328870907621E-2</c:v>
                </c:pt>
                <c:pt idx="763">
                  <c:v>2.8790889039115752E-2</c:v>
                </c:pt>
                <c:pt idx="764">
                  <c:v>2.8798173345874645E-2</c:v>
                </c:pt>
                <c:pt idx="765">
                  <c:v>2.8805181310184613E-2</c:v>
                </c:pt>
                <c:pt idx="766">
                  <c:v>2.8811912451255361E-2</c:v>
                </c:pt>
                <c:pt idx="767">
                  <c:v>2.8818366288507091E-2</c:v>
                </c:pt>
                <c:pt idx="768">
                  <c:v>2.8824542341572945E-2</c:v>
                </c:pt>
                <c:pt idx="769">
                  <c:v>2.883044013029834E-2</c:v>
                </c:pt>
                <c:pt idx="770">
                  <c:v>2.8836059174743855E-2</c:v>
                </c:pt>
                <c:pt idx="771">
                  <c:v>2.8841398995185896E-2</c:v>
                </c:pt>
                <c:pt idx="772">
                  <c:v>2.884645911211825E-2</c:v>
                </c:pt>
                <c:pt idx="773">
                  <c:v>2.8851239046253196E-2</c:v>
                </c:pt>
                <c:pt idx="774">
                  <c:v>2.8855738318522395E-2</c:v>
                </c:pt>
                <c:pt idx="775">
                  <c:v>2.8859956579966983E-2</c:v>
                </c:pt>
                <c:pt idx="776">
                  <c:v>2.8863897872884792E-2</c:v>
                </c:pt>
                <c:pt idx="777">
                  <c:v>2.8867571621348453E-2</c:v>
                </c:pt>
                <c:pt idx="778">
                  <c:v>2.8870987582148677E-2</c:v>
                </c:pt>
                <c:pt idx="779">
                  <c:v>2.8874155512403243E-2</c:v>
                </c:pt>
                <c:pt idx="780">
                  <c:v>2.8877085169535022E-2</c:v>
                </c:pt>
                <c:pt idx="781">
                  <c:v>2.887978631124799E-2</c:v>
                </c:pt>
                <c:pt idx="782">
                  <c:v>2.8882268695505919E-2</c:v>
                </c:pt>
                <c:pt idx="783">
                  <c:v>2.8884542080509501E-2</c:v>
                </c:pt>
                <c:pt idx="784">
                  <c:v>2.8886616224677697E-2</c:v>
                </c:pt>
                <c:pt idx="785">
                  <c:v>2.8888500886627755E-2</c:v>
                </c:pt>
                <c:pt idx="786">
                  <c:v>2.8890205825156556E-2</c:v>
                </c:pt>
                <c:pt idx="787">
                  <c:v>2.8891740799223964E-2</c:v>
                </c:pt>
                <c:pt idx="788">
                  <c:v>2.8893115567935057E-2</c:v>
                </c:pt>
                <c:pt idx="789">
                  <c:v>2.8894339890525034E-2</c:v>
                </c:pt>
                <c:pt idx="790">
                  <c:v>2.8895423526344777E-2</c:v>
                </c:pt>
                <c:pt idx="791">
                  <c:v>2.8896376234846644E-2</c:v>
                </c:pt>
                <c:pt idx="792">
                  <c:v>2.8897207775571809E-2</c:v>
                </c:pt>
                <c:pt idx="793">
                  <c:v>2.8897927908138277E-2</c:v>
                </c:pt>
                <c:pt idx="794">
                  <c:v>2.8898546392229107E-2</c:v>
                </c:pt>
                <c:pt idx="795">
                  <c:v>2.8899072987583763E-2</c:v>
                </c:pt>
                <c:pt idx="796">
                  <c:v>2.8899517453987666E-2</c:v>
                </c:pt>
                <c:pt idx="797">
                  <c:v>2.8899889551264657E-2</c:v>
                </c:pt>
                <c:pt idx="798">
                  <c:v>2.8900199039269436E-2</c:v>
                </c:pt>
                <c:pt idx="799">
                  <c:v>2.890045567788091E-2</c:v>
                </c:pt>
                <c:pt idx="800">
                  <c:v>2.89006692269973E-2</c:v>
                </c:pt>
                <c:pt idx="801">
                  <c:v>2.8900849446531263E-2</c:v>
                </c:pt>
                <c:pt idx="802">
                  <c:v>2.8901006096405668E-2</c:v>
                </c:pt>
                <c:pt idx="803">
                  <c:v>2.8901148936552268E-2</c:v>
                </c:pt>
                <c:pt idx="804">
                  <c:v>2.8901287726908365E-2</c:v>
                </c:pt>
                <c:pt idx="805">
                  <c:v>2.8901432227417478E-2</c:v>
                </c:pt>
                <c:pt idx="806">
                  <c:v>2.8901592198028458E-2</c:v>
                </c:pt>
                <c:pt idx="807">
                  <c:v>2.8901777398696371E-2</c:v>
                </c:pt>
                <c:pt idx="808">
                  <c:v>2.8901997589385386E-2</c:v>
                </c:pt>
                <c:pt idx="809">
                  <c:v>2.8902262530070333E-2</c:v>
                </c:pt>
                <c:pt idx="810">
                  <c:v>2.8903805779958384E-2</c:v>
                </c:pt>
                <c:pt idx="811">
                  <c:v>2.8904202268043983E-2</c:v>
                </c:pt>
                <c:pt idx="812">
                  <c:v>2.8904673211038154E-2</c:v>
                </c:pt>
                <c:pt idx="813">
                  <c:v>2.89052283431072E-2</c:v>
                </c:pt>
                <c:pt idx="814">
                  <c:v>2.8904600083916154E-2</c:v>
                </c:pt>
                <c:pt idx="815">
                  <c:v>2.8906630111342604E-2</c:v>
                </c:pt>
                <c:pt idx="816">
                  <c:v>2.890749621607696E-2</c:v>
                </c:pt>
                <c:pt idx="817">
                  <c:v>2.8908485447041443E-2</c:v>
                </c:pt>
                <c:pt idx="818">
                  <c:v>2.8909607538697084E-2</c:v>
                </c:pt>
                <c:pt idx="819">
                  <c:v>2.891087222559682E-2</c:v>
                </c:pt>
                <c:pt idx="820">
                  <c:v>2.8912289242397662E-2</c:v>
                </c:pt>
                <c:pt idx="821">
                  <c:v>2.8913868323876633E-2</c:v>
                </c:pt>
                <c:pt idx="822">
                  <c:v>2.8915619204943628E-2</c:v>
                </c:pt>
                <c:pt idx="823">
                  <c:v>2.8917551620658007E-2</c:v>
                </c:pt>
                <c:pt idx="824">
                  <c:v>2.8919675306246097E-2</c:v>
                </c:pt>
                <c:pt idx="825">
                  <c:v>2.8921999997117795E-2</c:v>
                </c:pt>
                <c:pt idx="826">
                  <c:v>2.8924535428885612E-2</c:v>
                </c:pt>
                <c:pt idx="827">
                  <c:v>2.8927291177424052E-2</c:v>
                </c:pt>
                <c:pt idx="828">
                  <c:v>2.8930269487536169E-2</c:v>
                </c:pt>
                <c:pt idx="829">
                  <c:v>2.893346193352174E-2</c:v>
                </c:pt>
                <c:pt idx="830">
                  <c:v>2.8936859208988464E-2</c:v>
                </c:pt>
                <c:pt idx="831">
                  <c:v>2.8940452007546483E-2</c:v>
                </c:pt>
                <c:pt idx="832">
                  <c:v>2.8944231022791759E-2</c:v>
                </c:pt>
                <c:pt idx="833">
                  <c:v>2.8948186948286832E-2</c:v>
                </c:pt>
                <c:pt idx="834">
                  <c:v>2.8952310477547056E-2</c:v>
                </c:pt>
                <c:pt idx="835">
                  <c:v>2.8956592304022036E-2</c:v>
                </c:pt>
                <c:pt idx="836">
                  <c:v>2.8961023121082757E-2</c:v>
                </c:pt>
                <c:pt idx="837">
                  <c:v>2.8965593622007201E-2</c:v>
                </c:pt>
                <c:pt idx="838">
                  <c:v>2.8970294499967502E-2</c:v>
                </c:pt>
                <c:pt idx="839">
                  <c:v>2.8975116448016442E-2</c:v>
                </c:pt>
                <c:pt idx="840">
                  <c:v>2.8980050159077703E-2</c:v>
                </c:pt>
                <c:pt idx="841">
                  <c:v>2.8985086325934356E-2</c:v>
                </c:pt>
                <c:pt idx="842">
                  <c:v>2.8990215641219771E-2</c:v>
                </c:pt>
                <c:pt idx="843">
                  <c:v>2.8995428797407456E-2</c:v>
                </c:pt>
                <c:pt idx="844">
                  <c:v>2.9000716486804825E-2</c:v>
                </c:pt>
                <c:pt idx="845">
                  <c:v>2.900606940154481E-2</c:v>
                </c:pt>
                <c:pt idx="846">
                  <c:v>2.9011478233579416E-2</c:v>
                </c:pt>
                <c:pt idx="847">
                  <c:v>2.9016933674675321E-2</c:v>
                </c:pt>
                <c:pt idx="848">
                  <c:v>2.9022426416408089E-2</c:v>
                </c:pt>
                <c:pt idx="849">
                  <c:v>2.9027947150158863E-2</c:v>
                </c:pt>
                <c:pt idx="850">
                  <c:v>2.903348656711149E-2</c:v>
                </c:pt>
                <c:pt idx="851">
                  <c:v>2.9039035358250739E-2</c:v>
                </c:pt>
                <c:pt idx="852">
                  <c:v>2.9044584214359216E-2</c:v>
                </c:pt>
                <c:pt idx="853">
                  <c:v>2.9050123826019774E-2</c:v>
                </c:pt>
                <c:pt idx="854">
                  <c:v>2.9055644883613552E-2</c:v>
                </c:pt>
                <c:pt idx="855">
                  <c:v>2.9061138077322159E-2</c:v>
                </c:pt>
                <c:pt idx="856">
                  <c:v>2.906659409713036E-2</c:v>
                </c:pt>
                <c:pt idx="857">
                  <c:v>2.9072003632828046E-2</c:v>
                </c:pt>
                <c:pt idx="858">
                  <c:v>2.9077357374013783E-2</c:v>
                </c:pt>
                <c:pt idx="859">
                  <c:v>2.9082646010101021E-2</c:v>
                </c:pt>
                <c:pt idx="860">
                  <c:v>2.9087860230322518E-2</c:v>
                </c:pt>
                <c:pt idx="861">
                  <c:v>2.9092990723735869E-2</c:v>
                </c:pt>
                <c:pt idx="862">
                  <c:v>2.909802817923237E-2</c:v>
                </c:pt>
                <c:pt idx="863">
                  <c:v>2.9101559450749104E-2</c:v>
                </c:pt>
                <c:pt idx="864">
                  <c:v>2.9106398028487135E-2</c:v>
                </c:pt>
                <c:pt idx="865">
                  <c:v>2.9111116022612515E-2</c:v>
                </c:pt>
                <c:pt idx="866">
                  <c:v>2.9115704096669415E-2</c:v>
                </c:pt>
                <c:pt idx="867">
                  <c:v>2.9120152914082764E-2</c:v>
                </c:pt>
                <c:pt idx="868">
                  <c:v>2.9124453138170914E-2</c:v>
                </c:pt>
                <c:pt idx="869">
                  <c:v>2.9128595432157178E-2</c:v>
                </c:pt>
                <c:pt idx="870">
                  <c:v>2.9132570459184493E-2</c:v>
                </c:pt>
                <c:pt idx="871">
                  <c:v>2.9136368882330288E-2</c:v>
                </c:pt>
                <c:pt idx="872">
                  <c:v>2.913998136462248E-2</c:v>
                </c:pt>
                <c:pt idx="873">
                  <c:v>2.914339856905479E-2</c:v>
                </c:pt>
                <c:pt idx="874">
                  <c:v>2.9146611158604507E-2</c:v>
                </c:pt>
                <c:pt idx="875">
                  <c:v>2.9149609796251585E-2</c:v>
                </c:pt>
                <c:pt idx="876">
                  <c:v>2.9152385144996407E-2</c:v>
                </c:pt>
                <c:pt idx="877">
                  <c:v>2.9154927867879543E-2</c:v>
                </c:pt>
                <c:pt idx="878">
                  <c:v>2.9157228628003518E-2</c:v>
                </c:pt>
                <c:pt idx="879">
                  <c:v>2.9159278096118957E-2</c:v>
                </c:pt>
                <c:pt idx="880">
                  <c:v>2.9161070786118293E-2</c:v>
                </c:pt>
                <c:pt idx="881">
                  <c:v>2.9162611296252194E-2</c:v>
                </c:pt>
                <c:pt idx="882">
                  <c:v>2.9163905859037165E-2</c:v>
                </c:pt>
                <c:pt idx="883">
                  <c:v>2.9164960707201537E-2</c:v>
                </c:pt>
                <c:pt idx="884">
                  <c:v>2.9165782073669044E-2</c:v>
                </c:pt>
                <c:pt idx="885">
                  <c:v>2.9166376191545496E-2</c:v>
                </c:pt>
                <c:pt idx="886">
                  <c:v>2.91667492941039E-2</c:v>
                </c:pt>
                <c:pt idx="887">
                  <c:v>2.9166907614771587E-2</c:v>
                </c:pt>
                <c:pt idx="888">
                  <c:v>2.9166857387117329E-2</c:v>
                </c:pt>
                <c:pt idx="889">
                  <c:v>2.916660484483713E-2</c:v>
                </c:pt>
                <c:pt idx="890">
                  <c:v>2.9166156221743567E-2</c:v>
                </c:pt>
                <c:pt idx="891">
                  <c:v>2.9165517751752468E-2</c:v>
                </c:pt>
                <c:pt idx="892">
                  <c:v>2.9164695668871143E-2</c:v>
                </c:pt>
                <c:pt idx="893">
                  <c:v>2.9163696207188394E-2</c:v>
                </c:pt>
                <c:pt idx="894">
                  <c:v>2.9162525600862077E-2</c:v>
                </c:pt>
                <c:pt idx="895">
                  <c:v>2.9161190084109334E-2</c:v>
                </c:pt>
                <c:pt idx="896">
                  <c:v>2.9159695891196158E-2</c:v>
                </c:pt>
                <c:pt idx="897">
                  <c:v>2.9158049256428065E-2</c:v>
                </c:pt>
                <c:pt idx="898">
                  <c:v>2.9156256414140103E-2</c:v>
                </c:pt>
                <c:pt idx="899">
                  <c:v>2.9154323598687526E-2</c:v>
                </c:pt>
                <c:pt idx="900">
                  <c:v>2.9152257044438468E-2</c:v>
                </c:pt>
                <c:pt idx="901">
                  <c:v>2.9150062985764169E-2</c:v>
                </c:pt>
                <c:pt idx="902">
                  <c:v>2.9147747657032097E-2</c:v>
                </c:pt>
                <c:pt idx="903">
                  <c:v>2.9145317292597506E-2</c:v>
                </c:pt>
                <c:pt idx="904">
                  <c:v>2.914277812679722E-2</c:v>
                </c:pt>
                <c:pt idx="905">
                  <c:v>2.9141163763596954E-2</c:v>
                </c:pt>
                <c:pt idx="906">
                  <c:v>2.9138397475799754E-2</c:v>
                </c:pt>
                <c:pt idx="907">
                  <c:v>2.913554369653747E-2</c:v>
                </c:pt>
                <c:pt idx="908">
                  <c:v>2.9132608626993631E-2</c:v>
                </c:pt>
                <c:pt idx="909">
                  <c:v>2.9129598468300967E-2</c:v>
                </c:pt>
                <c:pt idx="910">
                  <c:v>2.9123821674903815E-2</c:v>
                </c:pt>
                <c:pt idx="911">
                  <c:v>2.9123377687719602E-2</c:v>
                </c:pt>
                <c:pt idx="912">
                  <c:v>2.912017946780221E-2</c:v>
                </c:pt>
                <c:pt idx="913">
                  <c:v>2.9116930962671313E-2</c:v>
                </c:pt>
                <c:pt idx="914">
                  <c:v>2.9110923242208517E-2</c:v>
                </c:pt>
                <c:pt idx="915">
                  <c:v>2.9110307899958793E-2</c:v>
                </c:pt>
                <c:pt idx="916">
                  <c:v>2.9106945743785348E-2</c:v>
                </c:pt>
                <c:pt idx="917">
                  <c:v>2.9103558105210998E-2</c:v>
                </c:pt>
                <c:pt idx="918">
                  <c:v>2.9100151184743954E-2</c:v>
                </c:pt>
                <c:pt idx="919">
                  <c:v>2.90976505770775E-2</c:v>
                </c:pt>
                <c:pt idx="920">
                  <c:v>2.9093304299757618E-2</c:v>
                </c:pt>
                <c:pt idx="921">
                  <c:v>2.9086064769183961E-2</c:v>
                </c:pt>
                <c:pt idx="922">
                  <c:v>2.9082641077788907E-2</c:v>
                </c:pt>
                <c:pt idx="923">
                  <c:v>2.9079232369690455E-2</c:v>
                </c:pt>
                <c:pt idx="924">
                  <c:v>2.9075844877855861E-2</c:v>
                </c:pt>
                <c:pt idx="925">
                  <c:v>2.9072484835171775E-2</c:v>
                </c:pt>
                <c:pt idx="926">
                  <c:v>2.9069158474445134E-2</c:v>
                </c:pt>
                <c:pt idx="927">
                  <c:v>2.906587202840516E-2</c:v>
                </c:pt>
                <c:pt idx="928">
                  <c:v>2.9062631729705579E-2</c:v>
                </c:pt>
                <c:pt idx="929">
                  <c:v>2.9059443810927288E-2</c:v>
                </c:pt>
                <c:pt idx="930">
                  <c:v>2.9056314504582126E-2</c:v>
                </c:pt>
                <c:pt idx="931">
                  <c:v>2.905324938892373E-2</c:v>
                </c:pt>
                <c:pt idx="932">
                  <c:v>2.9050250004961864E-2</c:v>
                </c:pt>
                <c:pt idx="933">
                  <c:v>2.9047316355150343E-2</c:v>
                </c:pt>
                <c:pt idx="934">
                  <c:v>2.9044448438926951E-2</c:v>
                </c:pt>
                <c:pt idx="935">
                  <c:v>2.9041646255742126E-2</c:v>
                </c:pt>
                <c:pt idx="936">
                  <c:v>2.9038909805058744E-2</c:v>
                </c:pt>
                <c:pt idx="937">
                  <c:v>2.9036239086353E-2</c:v>
                </c:pt>
                <c:pt idx="938">
                  <c:v>2.9033634099112637E-2</c:v>
                </c:pt>
                <c:pt idx="939">
                  <c:v>2.9031094842838723E-2</c:v>
                </c:pt>
                <c:pt idx="940">
                  <c:v>2.9028621317044534E-2</c:v>
                </c:pt>
                <c:pt idx="941">
                  <c:v>2.902621352125645E-2</c:v>
                </c:pt>
                <c:pt idx="942">
                  <c:v>2.9023871455012618E-2</c:v>
                </c:pt>
                <c:pt idx="943">
                  <c:v>2.9021595117864729E-2</c:v>
                </c:pt>
                <c:pt idx="944">
                  <c:v>2.9019384509376245E-2</c:v>
                </c:pt>
                <c:pt idx="945">
                  <c:v>2.9017239629123504E-2</c:v>
                </c:pt>
                <c:pt idx="946">
                  <c:v>2.9015160476696167E-2</c:v>
                </c:pt>
                <c:pt idx="947">
                  <c:v>2.9013147051694776E-2</c:v>
                </c:pt>
                <c:pt idx="948">
                  <c:v>2.9011199353734751E-2</c:v>
                </c:pt>
                <c:pt idx="949">
                  <c:v>2.9009317382441946E-2</c:v>
                </c:pt>
                <c:pt idx="950">
                  <c:v>2.9007501137456204E-2</c:v>
                </c:pt>
                <c:pt idx="951">
                  <c:v>2.900575061842936E-2</c:v>
                </c:pt>
                <c:pt idx="952">
                  <c:v>2.9004065825025904E-2</c:v>
                </c:pt>
                <c:pt idx="953">
                  <c:v>2.9002446756923206E-2</c:v>
                </c:pt>
                <c:pt idx="954">
                  <c:v>2.9000893413810847E-2</c:v>
                </c:pt>
                <c:pt idx="955">
                  <c:v>2.8999405795391286E-2</c:v>
                </c:pt>
                <c:pt idx="956">
                  <c:v>2.8997983901379643E-2</c:v>
                </c:pt>
                <c:pt idx="957">
                  <c:v>2.8996627731503022E-2</c:v>
                </c:pt>
                <c:pt idx="958">
                  <c:v>2.8995337285502298E-2</c:v>
                </c:pt>
                <c:pt idx="959">
                  <c:v>2.8994112563129448E-2</c:v>
                </c:pt>
                <c:pt idx="960">
                  <c:v>2.8992953564149992E-2</c:v>
                </c:pt>
                <c:pt idx="961">
                  <c:v>2.8991860288342108E-2</c:v>
                </c:pt>
                <c:pt idx="962">
                  <c:v>2.8990832735496186E-2</c:v>
                </c:pt>
                <c:pt idx="963">
                  <c:v>2.8989870905415271E-2</c:v>
                </c:pt>
                <c:pt idx="964">
                  <c:v>2.8988974797915068E-2</c:v>
                </c:pt>
                <c:pt idx="965">
                  <c:v>2.8988144412823935E-2</c:v>
                </c:pt>
                <c:pt idx="966">
                  <c:v>2.8987379749982667E-2</c:v>
                </c:pt>
                <c:pt idx="967">
                  <c:v>2.8986680809244936E-2</c:v>
                </c:pt>
                <c:pt idx="968">
                  <c:v>2.8986047590476627E-2</c:v>
                </c:pt>
                <c:pt idx="969">
                  <c:v>2.8985480093556504E-2</c:v>
                </c:pt>
                <c:pt idx="970">
                  <c:v>2.8984978318375765E-2</c:v>
                </c:pt>
                <c:pt idx="971">
                  <c:v>2.8984542264838487E-2</c:v>
                </c:pt>
                <c:pt idx="972">
                  <c:v>2.8984171932860736E-2</c:v>
                </c:pt>
                <c:pt idx="973">
                  <c:v>2.8983867322371681E-2</c:v>
                </c:pt>
                <c:pt idx="974">
                  <c:v>2.8983628433313369E-2</c:v>
                </c:pt>
                <c:pt idx="975">
                  <c:v>2.8983455265639391E-2</c:v>
                </c:pt>
                <c:pt idx="976">
                  <c:v>2.8983347819316885E-2</c:v>
                </c:pt>
                <c:pt idx="977">
                  <c:v>2.8983306094325201E-2</c:v>
                </c:pt>
                <c:pt idx="978">
                  <c:v>2.8983330090656567E-2</c:v>
                </c:pt>
                <c:pt idx="979">
                  <c:v>2.8983419808315425E-2</c:v>
                </c:pt>
                <c:pt idx="980">
                  <c:v>2.8983575247318649E-2</c:v>
                </c:pt>
                <c:pt idx="981">
                  <c:v>2.8983796407696438E-2</c:v>
                </c:pt>
                <c:pt idx="982">
                  <c:v>2.8984083289491203E-2</c:v>
                </c:pt>
                <c:pt idx="983">
                  <c:v>2.8984435715037282E-2</c:v>
                </c:pt>
                <c:pt idx="984">
                  <c:v>2.8984851760757602E-2</c:v>
                </c:pt>
                <c:pt idx="985">
                  <c:v>2.8985328512114439E-2</c:v>
                </c:pt>
                <c:pt idx="986">
                  <c:v>2.8985863043202498E-2</c:v>
                </c:pt>
                <c:pt idx="987">
                  <c:v>2.8986452428119591E-2</c:v>
                </c:pt>
                <c:pt idx="988">
                  <c:v>2.8987093740966419E-2</c:v>
                </c:pt>
                <c:pt idx="989">
                  <c:v>2.8987784055844124E-2</c:v>
                </c:pt>
                <c:pt idx="990">
                  <c:v>2.8988520446854071E-2</c:v>
                </c:pt>
                <c:pt idx="991">
                  <c:v>2.8989299988094741E-2</c:v>
                </c:pt>
                <c:pt idx="992">
                  <c:v>2.8990119753661947E-2</c:v>
                </c:pt>
                <c:pt idx="993">
                  <c:v>2.8990976817647507E-2</c:v>
                </c:pt>
                <c:pt idx="994">
                  <c:v>2.8991868254136799E-2</c:v>
                </c:pt>
                <c:pt idx="995">
                  <c:v>2.899279113720965E-2</c:v>
                </c:pt>
                <c:pt idx="996">
                  <c:v>2.8993742540937895E-2</c:v>
                </c:pt>
                <c:pt idx="997">
                  <c:v>2.8994719539385372E-2</c:v>
                </c:pt>
                <c:pt idx="998">
                  <c:v>2.8995719206606596E-2</c:v>
                </c:pt>
                <c:pt idx="999">
                  <c:v>2.8996738616646534E-2</c:v>
                </c:pt>
                <c:pt idx="1000">
                  <c:v>2.8997774843539936E-2</c:v>
                </c:pt>
                <c:pt idx="1001">
                  <c:v>2.8998824961310454E-2</c:v>
                </c:pt>
                <c:pt idx="1002">
                  <c:v>2.8999886043970413E-2</c:v>
                </c:pt>
                <c:pt idx="1003">
                  <c:v>2.9000955165521036E-2</c:v>
                </c:pt>
                <c:pt idx="1004">
                  <c:v>2.900202939995089E-2</c:v>
                </c:pt>
                <c:pt idx="1005">
                  <c:v>2.9003105821236552E-2</c:v>
                </c:pt>
                <c:pt idx="1006">
                  <c:v>2.9004181503343052E-2</c:v>
                </c:pt>
                <c:pt idx="1007">
                  <c:v>2.9005253520222318E-2</c:v>
                </c:pt>
                <c:pt idx="1008">
                  <c:v>2.9006318945814735E-2</c:v>
                </c:pt>
                <c:pt idx="1009">
                  <c:v>2.9007374854048695E-2</c:v>
                </c:pt>
                <c:pt idx="1010">
                  <c:v>2.9008418318840157E-2</c:v>
                </c:pt>
                <c:pt idx="1011">
                  <c:v>2.9009446414094198E-2</c:v>
                </c:pt>
                <c:pt idx="1012">
                  <c:v>2.901045621370435E-2</c:v>
                </c:pt>
                <c:pt idx="1013">
                  <c:v>2.9011444791554153E-2</c:v>
                </c:pt>
                <c:pt idx="1014">
                  <c:v>2.9012409221516711E-2</c:v>
                </c:pt>
                <c:pt idx="1015">
                  <c:v>2.9013346577455801E-2</c:v>
                </c:pt>
                <c:pt idx="1016">
                  <c:v>2.9014253933226319E-2</c:v>
                </c:pt>
                <c:pt idx="1017">
                  <c:v>2.9015128362675391E-2</c:v>
                </c:pt>
                <c:pt idx="1018">
                  <c:v>2.9017135936932049E-2</c:v>
                </c:pt>
                <c:pt idx="1019">
                  <c:v>2.901793060847585E-2</c:v>
                </c:pt>
                <c:pt idx="1020">
                  <c:v>2.9018683448569296E-2</c:v>
                </c:pt>
                <c:pt idx="1021">
                  <c:v>2.9019391538804232E-2</c:v>
                </c:pt>
                <c:pt idx="1022">
                  <c:v>2.9020051960770083E-2</c:v>
                </c:pt>
                <c:pt idx="1023">
                  <c:v>2.902066179605493E-2</c:v>
                </c:pt>
                <c:pt idx="1024">
                  <c:v>2.9021218126246865E-2</c:v>
                </c:pt>
                <c:pt idx="1025">
                  <c:v>2.9021718032936412E-2</c:v>
                </c:pt>
                <c:pt idx="1026">
                  <c:v>2.9022158597716976E-2</c:v>
                </c:pt>
                <c:pt idx="1027">
                  <c:v>2.9022536902186605E-2</c:v>
                </c:pt>
                <c:pt idx="1028">
                  <c:v>2.9022850027950662E-2</c:v>
                </c:pt>
                <c:pt idx="1029">
                  <c:v>2.9023095056622702E-2</c:v>
                </c:pt>
                <c:pt idx="1030">
                  <c:v>2.9023269069826683E-2</c:v>
                </c:pt>
                <c:pt idx="1031">
                  <c:v>2.9023369149198751E-2</c:v>
                </c:pt>
                <c:pt idx="1032">
                  <c:v>2.902339237639032E-2</c:v>
                </c:pt>
                <c:pt idx="1033">
                  <c:v>2.9023335833067869E-2</c:v>
                </c:pt>
                <c:pt idx="1034">
                  <c:v>2.9023196600918028E-2</c:v>
                </c:pt>
                <c:pt idx="1035">
                  <c:v>2.9022971852402359E-2</c:v>
                </c:pt>
                <c:pt idx="1036">
                  <c:v>2.9022660284399194E-2</c:v>
                </c:pt>
                <c:pt idx="1037">
                  <c:v>2.9022261858699636E-2</c:v>
                </c:pt>
                <c:pt idx="1038">
                  <c:v>2.9021776575405549E-2</c:v>
                </c:pt>
                <c:pt idx="1039">
                  <c:v>2.9021204434639829E-2</c:v>
                </c:pt>
                <c:pt idx="1040">
                  <c:v>2.9020545436547966E-2</c:v>
                </c:pt>
                <c:pt idx="1041">
                  <c:v>2.9019799581297141E-2</c:v>
                </c:pt>
                <c:pt idx="1042">
                  <c:v>2.9018966869076686E-2</c:v>
                </c:pt>
                <c:pt idx="1043">
                  <c:v>2.9018047300098295E-2</c:v>
                </c:pt>
                <c:pt idx="1044">
                  <c:v>2.901704087459514E-2</c:v>
                </c:pt>
                <c:pt idx="1045">
                  <c:v>2.9015947592822541E-2</c:v>
                </c:pt>
                <c:pt idx="1046">
                  <c:v>2.9014767455058623E-2</c:v>
                </c:pt>
                <c:pt idx="1047">
                  <c:v>2.9013500461602771E-2</c:v>
                </c:pt>
                <c:pt idx="1048">
                  <c:v>2.9012146612776513E-2</c:v>
                </c:pt>
                <c:pt idx="1049">
                  <c:v>2.9010705908924184E-2</c:v>
                </c:pt>
                <c:pt idx="1050">
                  <c:v>2.9009178350410936E-2</c:v>
                </c:pt>
                <c:pt idx="1051">
                  <c:v>2.9007563937624506E-2</c:v>
                </c:pt>
                <c:pt idx="1052">
                  <c:v>2.9005862670975439E-2</c:v>
                </c:pt>
                <c:pt idx="1053">
                  <c:v>2.9004074550895098E-2</c:v>
                </c:pt>
                <c:pt idx="1054">
                  <c:v>2.9002199577837874E-2</c:v>
                </c:pt>
                <c:pt idx="1055">
                  <c:v>2.9000237752279858E-2</c:v>
                </c:pt>
                <c:pt idx="1056">
                  <c:v>2.8998189074718621E-2</c:v>
                </c:pt>
                <c:pt idx="1057">
                  <c:v>2.8996053545674763E-2</c:v>
                </c:pt>
                <c:pt idx="1058">
                  <c:v>2.899383116569014E-2</c:v>
                </c:pt>
                <c:pt idx="1059">
                  <c:v>2.8991521935329424E-2</c:v>
                </c:pt>
                <c:pt idx="1060">
                  <c:v>2.8989125855178537E-2</c:v>
                </c:pt>
                <c:pt idx="1061">
                  <c:v>2.8986281131963477E-2</c:v>
                </c:pt>
                <c:pt idx="1062">
                  <c:v>2.8983698947196615E-2</c:v>
                </c:pt>
                <c:pt idx="1063">
                  <c:v>2.8981029914625877E-2</c:v>
                </c:pt>
                <c:pt idx="1064">
                  <c:v>2.8978274034928867E-2</c:v>
                </c:pt>
                <c:pt idx="1065">
                  <c:v>2.8975431308805772E-2</c:v>
                </c:pt>
                <c:pt idx="1066">
                  <c:v>2.8972501736977591E-2</c:v>
                </c:pt>
                <c:pt idx="1067">
                  <c:v>2.8969485320188802E-2</c:v>
                </c:pt>
                <c:pt idx="1068">
                  <c:v>2.8966382059204696E-2</c:v>
                </c:pt>
                <c:pt idx="1069">
                  <c:v>2.8963191954813585E-2</c:v>
                </c:pt>
                <c:pt idx="1070">
                  <c:v>2.8959068039759339E-2</c:v>
                </c:pt>
                <c:pt idx="1071">
                  <c:v>2.8955710716365157E-2</c:v>
                </c:pt>
                <c:pt idx="1072">
                  <c:v>2.8952266558753381E-2</c:v>
                </c:pt>
                <c:pt idx="1073">
                  <c:v>2.8948735567796424E-2</c:v>
                </c:pt>
                <c:pt idx="1074">
                  <c:v>2.8945117744388016E-2</c:v>
                </c:pt>
                <c:pt idx="1075">
                  <c:v>2.8941413089444534E-2</c:v>
                </c:pt>
                <c:pt idx="1076">
                  <c:v>2.8937621603903452E-2</c:v>
                </c:pt>
                <c:pt idx="1077">
                  <c:v>2.8933743288725333E-2</c:v>
                </c:pt>
                <c:pt idx="1078">
                  <c:v>2.8929778144891838E-2</c:v>
                </c:pt>
                <c:pt idx="1079">
                  <c:v>2.8925726173406829E-2</c:v>
                </c:pt>
                <c:pt idx="1080">
                  <c:v>2.8921587375296376E-2</c:v>
                </c:pt>
                <c:pt idx="1081">
                  <c:v>2.8917361751608084E-2</c:v>
                </c:pt>
                <c:pt idx="1082">
                  <c:v>2.8913049303412208E-2</c:v>
                </c:pt>
                <c:pt idx="1083">
                  <c:v>2.890865003180032E-2</c:v>
                </c:pt>
                <c:pt idx="1084">
                  <c:v>2.8904163937886418E-2</c:v>
                </c:pt>
                <c:pt idx="1085">
                  <c:v>2.8899591022806259E-2</c:v>
                </c:pt>
                <c:pt idx="1086">
                  <c:v>2.8894931287717585E-2</c:v>
                </c:pt>
                <c:pt idx="1087">
                  <c:v>2.8890184733800561E-2</c:v>
                </c:pt>
                <c:pt idx="1088">
                  <c:v>2.8885351362256451E-2</c:v>
                </c:pt>
                <c:pt idx="1089">
                  <c:v>2.8880431174309162E-2</c:v>
                </c:pt>
                <c:pt idx="1090">
                  <c:v>2.8875424171204145E-2</c:v>
                </c:pt>
                <c:pt idx="1091">
                  <c:v>2.8870330354209495E-2</c:v>
                </c:pt>
                <c:pt idx="1092">
                  <c:v>2.8865149724614625E-2</c:v>
                </c:pt>
                <c:pt idx="1093">
                  <c:v>2.8859882283731153E-2</c:v>
                </c:pt>
                <c:pt idx="1094">
                  <c:v>2.8854528032892679E-2</c:v>
                </c:pt>
                <c:pt idx="1095">
                  <c:v>2.8849086973454785E-2</c:v>
                </c:pt>
                <c:pt idx="1096">
                  <c:v>2.8843559106795258E-2</c:v>
                </c:pt>
                <c:pt idx="1097">
                  <c:v>2.8837944434313423E-2</c:v>
                </c:pt>
                <c:pt idx="1098">
                  <c:v>2.8832242957430587E-2</c:v>
                </c:pt>
                <c:pt idx="1099">
                  <c:v>2.8826454677590929E-2</c:v>
                </c:pt>
                <c:pt idx="1100">
                  <c:v>2.8820579596258833E-2</c:v>
                </c:pt>
                <c:pt idx="1101">
                  <c:v>2.8814617714922441E-2</c:v>
                </c:pt>
                <c:pt idx="1102">
                  <c:v>2.8808569035090992E-2</c:v>
                </c:pt>
                <c:pt idx="1103">
                  <c:v>2.8802433558295482E-2</c:v>
                </c:pt>
                <c:pt idx="1104">
                  <c:v>2.8796211286089779E-2</c:v>
                </c:pt>
                <c:pt idx="1105">
                  <c:v>2.8789902220048846E-2</c:v>
                </c:pt>
                <c:pt idx="1106">
                  <c:v>2.8783506361769851E-2</c:v>
                </c:pt>
                <c:pt idx="1107">
                  <c:v>2.8777023712872385E-2</c:v>
                </c:pt>
                <c:pt idx="1108">
                  <c:v>2.8770454274997359E-2</c:v>
                </c:pt>
                <c:pt idx="1109">
                  <c:v>2.8763798049807665E-2</c:v>
                </c:pt>
                <c:pt idx="1110">
                  <c:v>2.8757055038989066E-2</c:v>
                </c:pt>
                <c:pt idx="1111">
                  <c:v>2.8750225244247973E-2</c:v>
                </c:pt>
                <c:pt idx="1112">
                  <c:v>2.8743308667313672E-2</c:v>
                </c:pt>
                <c:pt idx="1113">
                  <c:v>2.8736305309937427E-2</c:v>
                </c:pt>
                <c:pt idx="1114">
                  <c:v>2.872921517389182E-2</c:v>
                </c:pt>
                <c:pt idx="1115">
                  <c:v>2.8722038260971861E-2</c:v>
                </c:pt>
                <c:pt idx="1116">
                  <c:v>2.8714774572994539E-2</c:v>
                </c:pt>
                <c:pt idx="1117">
                  <c:v>2.8707424111798607E-2</c:v>
                </c:pt>
                <c:pt idx="1118">
                  <c:v>2.8699986879244799E-2</c:v>
                </c:pt>
                <c:pt idx="1119">
                  <c:v>2.8692462877216052E-2</c:v>
                </c:pt>
                <c:pt idx="1120">
                  <c:v>2.8684852107616621E-2</c:v>
                </c:pt>
                <c:pt idx="1121">
                  <c:v>2.8677154572374075E-2</c:v>
                </c:pt>
                <c:pt idx="1122">
                  <c:v>2.8669370273436412E-2</c:v>
                </c:pt>
                <c:pt idx="1123">
                  <c:v>2.8661499212773833E-2</c:v>
                </c:pt>
                <c:pt idx="1124">
                  <c:v>2.8653541392379633E-2</c:v>
                </c:pt>
                <c:pt idx="1125">
                  <c:v>2.8645496814267979E-2</c:v>
                </c:pt>
                <c:pt idx="1126">
                  <c:v>2.8637365480475241E-2</c:v>
                </c:pt>
                <c:pt idx="1127">
                  <c:v>2.8629147393059995E-2</c:v>
                </c:pt>
                <c:pt idx="1128">
                  <c:v>2.8620842554102133E-2</c:v>
                </c:pt>
                <c:pt idx="1129">
                  <c:v>2.8612450965704417E-2</c:v>
                </c:pt>
                <c:pt idx="1130">
                  <c:v>2.8603972629990926E-2</c:v>
                </c:pt>
                <c:pt idx="1131">
                  <c:v>2.8595407549107721E-2</c:v>
                </c:pt>
                <c:pt idx="1132">
                  <c:v>2.8586755725223068E-2</c:v>
                </c:pt>
                <c:pt idx="1133">
                  <c:v>2.8578017160527214E-2</c:v>
                </c:pt>
                <c:pt idx="1134">
                  <c:v>2.8569191857231724E-2</c:v>
                </c:pt>
                <c:pt idx="1135">
                  <c:v>2.8560279817570589E-2</c:v>
                </c:pt>
                <c:pt idx="1136">
                  <c:v>2.8551281043800225E-2</c:v>
                </c:pt>
                <c:pt idx="1137">
                  <c:v>2.8542195538197923E-2</c:v>
                </c:pt>
                <c:pt idx="1138">
                  <c:v>2.8533023303063842E-2</c:v>
                </c:pt>
                <c:pt idx="1139">
                  <c:v>2.8523764347822222E-2</c:v>
                </c:pt>
                <c:pt idx="1140">
                  <c:v>2.8514419300747162E-2</c:v>
                </c:pt>
                <c:pt idx="1141">
                  <c:v>2.8504989880374199E-2</c:v>
                </c:pt>
                <c:pt idx="1142">
                  <c:v>2.8495477916175904E-2</c:v>
                </c:pt>
                <c:pt idx="1143">
                  <c:v>2.8485885237577113E-2</c:v>
                </c:pt>
                <c:pt idx="1144">
                  <c:v>2.8476213673953588E-2</c:v>
                </c:pt>
                <c:pt idx="1145">
                  <c:v>2.8466465054631795E-2</c:v>
                </c:pt>
                <c:pt idx="1146">
                  <c:v>2.8456641208885358E-2</c:v>
                </c:pt>
                <c:pt idx="1147">
                  <c:v>2.8446743965935495E-2</c:v>
                </c:pt>
                <c:pt idx="1148">
                  <c:v>2.8436775154948579E-2</c:v>
                </c:pt>
                <c:pt idx="1149">
                  <c:v>2.8426736605036362E-2</c:v>
                </c:pt>
                <c:pt idx="1150">
                  <c:v>2.8416630145252864E-2</c:v>
                </c:pt>
                <c:pt idx="1151">
                  <c:v>2.8406457604593705E-2</c:v>
                </c:pt>
                <c:pt idx="1152">
                  <c:v>2.8396220811996109E-2</c:v>
                </c:pt>
                <c:pt idx="1153">
                  <c:v>2.8385921596336017E-2</c:v>
                </c:pt>
                <c:pt idx="1154">
                  <c:v>2.8375561786428527E-2</c:v>
                </c:pt>
                <c:pt idx="1155">
                  <c:v>2.8365143211025234E-2</c:v>
                </c:pt>
                <c:pt idx="1156">
                  <c:v>2.8354667698814673E-2</c:v>
                </c:pt>
                <c:pt idx="1157">
                  <c:v>2.8344137078420095E-2</c:v>
                </c:pt>
                <c:pt idx="1158">
                  <c:v>2.8333553178399473E-2</c:v>
                </c:pt>
                <c:pt idx="1159">
                  <c:v>2.8322917827243499E-2</c:v>
                </c:pt>
                <c:pt idx="1160">
                  <c:v>2.8312232853375585E-2</c:v>
                </c:pt>
                <c:pt idx="1161">
                  <c:v>2.8301500085150533E-2</c:v>
                </c:pt>
                <c:pt idx="1162">
                  <c:v>2.8290721350853421E-2</c:v>
                </c:pt>
                <c:pt idx="1163">
                  <c:v>2.8279898478699828E-2</c:v>
                </c:pt>
                <c:pt idx="1164">
                  <c:v>2.8269033296832946E-2</c:v>
                </c:pt>
                <c:pt idx="1165">
                  <c:v>2.8256566483362278E-2</c:v>
                </c:pt>
                <c:pt idx="1166">
                  <c:v>2.8245616793485029E-2</c:v>
                </c:pt>
                <c:pt idx="1167">
                  <c:v>2.8234630539019756E-2</c:v>
                </c:pt>
                <c:pt idx="1168">
                  <c:v>2.8223609547807227E-2</c:v>
                </c:pt>
                <c:pt idx="1169">
                  <c:v>2.8212555647615156E-2</c:v>
                </c:pt>
                <c:pt idx="1170">
                  <c:v>2.8201470666135098E-2</c:v>
                </c:pt>
                <c:pt idx="1171">
                  <c:v>2.819035643098311E-2</c:v>
                </c:pt>
                <c:pt idx="1172">
                  <c:v>2.8179214769698868E-2</c:v>
                </c:pt>
                <c:pt idx="1173">
                  <c:v>2.8168047509744998E-2</c:v>
                </c:pt>
                <c:pt idx="1174">
                  <c:v>2.8156856478506409E-2</c:v>
                </c:pt>
                <c:pt idx="1175">
                  <c:v>2.8145643503291407E-2</c:v>
                </c:pt>
                <c:pt idx="1176">
                  <c:v>2.8134410411329247E-2</c:v>
                </c:pt>
                <c:pt idx="1177">
                  <c:v>2.8123159029770362E-2</c:v>
                </c:pt>
                <c:pt idx="1178">
                  <c:v>2.8111891185686799E-2</c:v>
                </c:pt>
                <c:pt idx="1179">
                  <c:v>2.8100608706071339E-2</c:v>
                </c:pt>
                <c:pt idx="1180">
                  <c:v>2.8090362993880329E-2</c:v>
                </c:pt>
                <c:pt idx="1181">
                  <c:v>2.807800714781794E-2</c:v>
                </c:pt>
                <c:pt idx="1182">
                  <c:v>2.8066691722766768E-2</c:v>
                </c:pt>
                <c:pt idx="1183">
                  <c:v>2.8055368969357231E-2</c:v>
                </c:pt>
                <c:pt idx="1184">
                  <c:v>2.8044040714182206E-2</c:v>
                </c:pt>
                <c:pt idx="1185">
                  <c:v>2.8032708783754634E-2</c:v>
                </c:pt>
                <c:pt idx="1186">
                  <c:v>2.8021375004506854E-2</c:v>
                </c:pt>
                <c:pt idx="1187">
                  <c:v>2.8010041202790381E-2</c:v>
                </c:pt>
                <c:pt idx="1188">
                  <c:v>2.7998709204876349E-2</c:v>
                </c:pt>
                <c:pt idx="1189">
                  <c:v>2.7987380836955511E-2</c:v>
                </c:pt>
                <c:pt idx="1190">
                  <c:v>2.797605792513802E-2</c:v>
                </c:pt>
                <c:pt idx="1191">
                  <c:v>2.7964742288354882E-2</c:v>
                </c:pt>
                <c:pt idx="1192">
                  <c:v>2.7953435126967019E-2</c:v>
                </c:pt>
                <c:pt idx="1193">
                  <c:v>2.7942136551615926E-2</c:v>
                </c:pt>
                <c:pt idx="1194">
                  <c:v>2.7930846562021383E-2</c:v>
                </c:pt>
                <c:pt idx="1195">
                  <c:v>2.791956515790317E-2</c:v>
                </c:pt>
                <c:pt idx="1196">
                  <c:v>2.7908292338981289E-2</c:v>
                </c:pt>
                <c:pt idx="1197">
                  <c:v>2.7897028104976407E-2</c:v>
                </c:pt>
                <c:pt idx="1198">
                  <c:v>2.7885772455608526E-2</c:v>
                </c:pt>
                <c:pt idx="1199">
                  <c:v>2.7874525390598537E-2</c:v>
                </c:pt>
                <c:pt idx="1200">
                  <c:v>2.7863286909667329E-2</c:v>
                </c:pt>
                <c:pt idx="1201">
                  <c:v>2.7852057012536013E-2</c:v>
                </c:pt>
                <c:pt idx="1202">
                  <c:v>2.7840835698926147E-2</c:v>
                </c:pt>
                <c:pt idx="1203">
                  <c:v>2.7829622968558843E-2</c:v>
                </c:pt>
                <c:pt idx="1204">
                  <c:v>2.7818418821156321E-2</c:v>
                </c:pt>
                <c:pt idx="1205">
                  <c:v>2.7807223256439917E-2</c:v>
                </c:pt>
                <c:pt idx="1206">
                  <c:v>2.779603627413274E-2</c:v>
                </c:pt>
                <c:pt idx="1207">
                  <c:v>2.778485787395657E-2</c:v>
                </c:pt>
                <c:pt idx="1208">
                  <c:v>2.7773688055633849E-2</c:v>
                </c:pt>
                <c:pt idx="1209">
                  <c:v>2.7762526818888134E-2</c:v>
                </c:pt>
                <c:pt idx="1210">
                  <c:v>2.7751374163441866E-2</c:v>
                </c:pt>
                <c:pt idx="1211">
                  <c:v>2.7740230089018603E-2</c:v>
                </c:pt>
                <c:pt idx="1212">
                  <c:v>2.7729094595342119E-2</c:v>
                </c:pt>
                <c:pt idx="1213">
                  <c:v>2.7717967682135303E-2</c:v>
                </c:pt>
                <c:pt idx="1214">
                  <c:v>2.770684934912282E-2</c:v>
                </c:pt>
                <c:pt idx="1215">
                  <c:v>2.7695739596028446E-2</c:v>
                </c:pt>
                <c:pt idx="1216">
                  <c:v>2.7684638422576624E-2</c:v>
                </c:pt>
                <c:pt idx="1217">
                  <c:v>2.76724673145054E-2</c:v>
                </c:pt>
                <c:pt idx="1218">
                  <c:v>2.766138409337562E-2</c:v>
                </c:pt>
                <c:pt idx="1219">
                  <c:v>2.7650309452921004E-2</c:v>
                </c:pt>
                <c:pt idx="1220">
                  <c:v>2.7639243392865727E-2</c:v>
                </c:pt>
                <c:pt idx="1221">
                  <c:v>2.7628185912933527E-2</c:v>
                </c:pt>
                <c:pt idx="1222">
                  <c:v>2.7616382048392157E-2</c:v>
                </c:pt>
                <c:pt idx="1223">
                  <c:v>2.7606096692334842E-2</c:v>
                </c:pt>
                <c:pt idx="1224">
                  <c:v>2.7595064951117597E-2</c:v>
                </c:pt>
                <c:pt idx="1225">
                  <c:v>2.7584041788921022E-2</c:v>
                </c:pt>
                <c:pt idx="1226">
                  <c:v>2.7572274757810072E-2</c:v>
                </c:pt>
                <c:pt idx="1227">
                  <c:v>2.756202120049123E-2</c:v>
                </c:pt>
                <c:pt idx="1228">
                  <c:v>2.7551023773708355E-2</c:v>
                </c:pt>
                <c:pt idx="1229">
                  <c:v>2.7540034924847721E-2</c:v>
                </c:pt>
                <c:pt idx="1230">
                  <c:v>2.7529304632484545E-2</c:v>
                </c:pt>
                <c:pt idx="1231">
                  <c:v>2.7518082959797161E-2</c:v>
                </c:pt>
                <c:pt idx="1232">
                  <c:v>2.7500609591802786E-2</c:v>
                </c:pt>
                <c:pt idx="1233">
                  <c:v>2.7489660153936144E-2</c:v>
                </c:pt>
                <c:pt idx="1234">
                  <c:v>2.7478719291530191E-2</c:v>
                </c:pt>
                <c:pt idx="1235">
                  <c:v>2.746778700431278E-2</c:v>
                </c:pt>
                <c:pt idx="1236">
                  <c:v>2.7456863292011767E-2</c:v>
                </c:pt>
                <c:pt idx="1237">
                  <c:v>2.7445948154355446E-2</c:v>
                </c:pt>
                <c:pt idx="1238">
                  <c:v>2.7435041591072334E-2</c:v>
                </c:pt>
                <c:pt idx="1239">
                  <c:v>2.7424143601891167E-2</c:v>
                </c:pt>
                <c:pt idx="1240">
                  <c:v>2.7413254186540909E-2</c:v>
                </c:pt>
                <c:pt idx="1241">
                  <c:v>2.7402373344750521E-2</c:v>
                </c:pt>
                <c:pt idx="1242">
                  <c:v>2.7391501076249401E-2</c:v>
                </c:pt>
                <c:pt idx="1243">
                  <c:v>2.7380637380767178E-2</c:v>
                </c:pt>
                <c:pt idx="1244">
                  <c:v>2.736978225803325E-2</c:v>
                </c:pt>
                <c:pt idx="1245">
                  <c:v>2.7358935707778351E-2</c:v>
                </c:pt>
                <c:pt idx="1246">
                  <c:v>2.7348097729732106E-2</c:v>
                </c:pt>
                <c:pt idx="1247">
                  <c:v>2.7337268323624802E-2</c:v>
                </c:pt>
                <c:pt idx="1248">
                  <c:v>2.7326447489187614E-2</c:v>
                </c:pt>
                <c:pt idx="1249">
                  <c:v>2.7315635226150832E-2</c:v>
                </c:pt>
                <c:pt idx="1250">
                  <c:v>2.7304831534245851E-2</c:v>
                </c:pt>
                <c:pt idx="1251">
                  <c:v>2.7294036413203847E-2</c:v>
                </c:pt>
                <c:pt idx="1252">
                  <c:v>2.7283249862756209E-2</c:v>
                </c:pt>
                <c:pt idx="1253">
                  <c:v>2.7272471882634784E-2</c:v>
                </c:pt>
                <c:pt idx="1254">
                  <c:v>2.7261702472571848E-2</c:v>
                </c:pt>
                <c:pt idx="1255">
                  <c:v>2.7250941632298357E-2</c:v>
                </c:pt>
                <c:pt idx="1256">
                  <c:v>2.7240189361547922E-2</c:v>
                </c:pt>
                <c:pt idx="1257">
                  <c:v>2.7229445660052375E-2</c:v>
                </c:pt>
                <c:pt idx="1258">
                  <c:v>2.7218710527545112E-2</c:v>
                </c:pt>
                <c:pt idx="1259">
                  <c:v>2.7207983963758415E-2</c:v>
                </c:pt>
                <c:pt idx="1260">
                  <c:v>2.7197265968425668E-2</c:v>
                </c:pt>
                <c:pt idx="1261">
                  <c:v>2.7186556541280479E-2</c:v>
                </c:pt>
                <c:pt idx="1262">
                  <c:v>2.717585568205691E-2</c:v>
                </c:pt>
                <c:pt idx="1263">
                  <c:v>2.716516339048812E-2</c:v>
                </c:pt>
                <c:pt idx="1264">
                  <c:v>2.7154479666308167E-2</c:v>
                </c:pt>
                <c:pt idx="1265">
                  <c:v>2.714380450925177E-2</c:v>
                </c:pt>
                <c:pt idx="1266">
                  <c:v>2.7133137919053196E-2</c:v>
                </c:pt>
                <c:pt idx="1267">
                  <c:v>2.7122479895446947E-2</c:v>
                </c:pt>
                <c:pt idx="1268">
                  <c:v>2.7111830438168401E-2</c:v>
                </c:pt>
                <c:pt idx="1269">
                  <c:v>2.7101189546952058E-2</c:v>
                </c:pt>
                <c:pt idx="1270">
                  <c:v>2.7090557221534403E-2</c:v>
                </c:pt>
                <c:pt idx="1271">
                  <c:v>2.7079933461649934E-2</c:v>
                </c:pt>
                <c:pt idx="1272">
                  <c:v>2.7069318267034698E-2</c:v>
                </c:pt>
                <c:pt idx="1273">
                  <c:v>2.7058711637424959E-2</c:v>
                </c:pt>
                <c:pt idx="1274">
                  <c:v>2.7048113572556765E-2</c:v>
                </c:pt>
                <c:pt idx="1275">
                  <c:v>2.7037524072166606E-2</c:v>
                </c:pt>
                <c:pt idx="1276">
                  <c:v>2.7026943135990748E-2</c:v>
                </c:pt>
                <c:pt idx="1277">
                  <c:v>2.7016370763766565E-2</c:v>
                </c:pt>
                <c:pt idx="1278">
                  <c:v>2.7005565781324403E-2</c:v>
                </c:pt>
                <c:pt idx="1279">
                  <c:v>2.699501069507293E-2</c:v>
                </c:pt>
                <c:pt idx="1280">
                  <c:v>2.6984464171081912E-2</c:v>
                </c:pt>
                <c:pt idx="1281">
                  <c:v>2.6973926209089338E-2</c:v>
                </c:pt>
                <c:pt idx="1282">
                  <c:v>2.6963396808833862E-2</c:v>
                </c:pt>
                <c:pt idx="1283">
                  <c:v>2.6952875970054579E-2</c:v>
                </c:pt>
                <c:pt idx="1284">
                  <c:v>2.6942363692490812E-2</c:v>
                </c:pt>
                <c:pt idx="1285">
                  <c:v>2.6931859975881212E-2</c:v>
                </c:pt>
                <c:pt idx="1286">
                  <c:v>2.6921364819965765E-2</c:v>
                </c:pt>
                <c:pt idx="1287">
                  <c:v>2.6910878224484236E-2</c:v>
                </c:pt>
                <c:pt idx="1288">
                  <c:v>2.6900400189176166E-2</c:v>
                </c:pt>
                <c:pt idx="1289">
                  <c:v>2.6889930713782206E-2</c:v>
                </c:pt>
                <c:pt idx="1290">
                  <c:v>2.6879469798042122E-2</c:v>
                </c:pt>
                <c:pt idx="1291">
                  <c:v>2.6869017441697229E-2</c:v>
                </c:pt>
                <c:pt idx="1292">
                  <c:v>2.685857364448796E-2</c:v>
                </c:pt>
                <c:pt idx="1293">
                  <c:v>2.6848138406154964E-2</c:v>
                </c:pt>
                <c:pt idx="1294">
                  <c:v>2.6837711726440006E-2</c:v>
                </c:pt>
                <c:pt idx="1295">
                  <c:v>2.6827293605084179E-2</c:v>
                </c:pt>
                <c:pt idx="1296">
                  <c:v>2.6816884041829248E-2</c:v>
                </c:pt>
                <c:pt idx="1297">
                  <c:v>2.6806483036417417E-2</c:v>
                </c:pt>
                <c:pt idx="1298">
                  <c:v>2.6796090588590227E-2</c:v>
                </c:pt>
                <c:pt idx="1299">
                  <c:v>2.6785706698090106E-2</c:v>
                </c:pt>
                <c:pt idx="1300">
                  <c:v>2.6775331364659927E-2</c:v>
                </c:pt>
                <c:pt idx="1301">
                  <c:v>2.6764964588042117E-2</c:v>
                </c:pt>
                <c:pt idx="1302">
                  <c:v>2.675460636797955E-2</c:v>
                </c:pt>
                <c:pt idx="1303">
                  <c:v>2.6744256704215541E-2</c:v>
                </c:pt>
                <c:pt idx="1304">
                  <c:v>2.6733915596493407E-2</c:v>
                </c:pt>
                <c:pt idx="1305">
                  <c:v>2.6723583044556687E-2</c:v>
                </c:pt>
                <c:pt idx="1306">
                  <c:v>2.6713259048148918E-2</c:v>
                </c:pt>
                <c:pt idx="1307">
                  <c:v>2.6702943607014529E-2</c:v>
                </c:pt>
                <c:pt idx="1308">
                  <c:v>2.6692636720897944E-2</c:v>
                </c:pt>
                <c:pt idx="1309">
                  <c:v>2.6682338389542926E-2</c:v>
                </c:pt>
                <c:pt idx="1310">
                  <c:v>2.6672048612694343E-2</c:v>
                </c:pt>
                <c:pt idx="1311">
                  <c:v>2.6661767390097291E-2</c:v>
                </c:pt>
                <c:pt idx="1312">
                  <c:v>2.6651494721496638E-2</c:v>
                </c:pt>
                <c:pt idx="1313">
                  <c:v>2.6641230606637922E-2</c:v>
                </c:pt>
                <c:pt idx="1314">
                  <c:v>2.6630975045266236E-2</c:v>
                </c:pt>
                <c:pt idx="1315">
                  <c:v>2.6620728037127561E-2</c:v>
                </c:pt>
                <c:pt idx="1316">
                  <c:v>2.6610489581967656E-2</c:v>
                </c:pt>
                <c:pt idx="1317">
                  <c:v>2.6600259679533389E-2</c:v>
                </c:pt>
                <c:pt idx="1318">
                  <c:v>2.6590038329569854E-2</c:v>
                </c:pt>
                <c:pt idx="1319">
                  <c:v>2.6579825531824364E-2</c:v>
                </c:pt>
                <c:pt idx="1320">
                  <c:v>2.656962128604401E-2</c:v>
                </c:pt>
                <c:pt idx="1321">
                  <c:v>2.6557969762335043E-2</c:v>
                </c:pt>
                <c:pt idx="1322">
                  <c:v>2.654778384134171E-2</c:v>
                </c:pt>
                <c:pt idx="1323">
                  <c:v>2.6537606471518371E-2</c:v>
                </c:pt>
                <c:pt idx="1324">
                  <c:v>2.6527437652613228E-2</c:v>
                </c:pt>
                <c:pt idx="1325">
                  <c:v>2.6517277384374038E-2</c:v>
                </c:pt>
                <c:pt idx="1326">
                  <c:v>2.6507125666548781E-2</c:v>
                </c:pt>
                <c:pt idx="1327">
                  <c:v>2.6496982498885657E-2</c:v>
                </c:pt>
                <c:pt idx="1328">
                  <c:v>2.6486847881133535E-2</c:v>
                </c:pt>
                <c:pt idx="1329">
                  <c:v>2.6476721813040616E-2</c:v>
                </c:pt>
                <c:pt idx="1330">
                  <c:v>2.6466604294356655E-2</c:v>
                </c:pt>
                <c:pt idx="1331">
                  <c:v>2.6456495324830076E-2</c:v>
                </c:pt>
                <c:pt idx="1332">
                  <c:v>2.6446394904210413E-2</c:v>
                </c:pt>
                <c:pt idx="1333">
                  <c:v>2.6436303032247865E-2</c:v>
                </c:pt>
                <c:pt idx="1334">
                  <c:v>2.6426219708691301E-2</c:v>
                </c:pt>
                <c:pt idx="1335">
                  <c:v>2.6416144933291585E-2</c:v>
                </c:pt>
                <c:pt idx="1336">
                  <c:v>2.6406078705798253E-2</c:v>
                </c:pt>
                <c:pt idx="1337">
                  <c:v>2.6396021025962169E-2</c:v>
                </c:pt>
                <c:pt idx="1338">
                  <c:v>2.6385971893533755E-2</c:v>
                </c:pt>
                <c:pt idx="1339">
                  <c:v>2.6375931308264322E-2</c:v>
                </c:pt>
                <c:pt idx="1340">
                  <c:v>2.6365899269904514E-2</c:v>
                </c:pt>
                <c:pt idx="1341">
                  <c:v>2.635587577820564E-2</c:v>
                </c:pt>
                <c:pt idx="1342">
                  <c:v>2.6345860832919676E-2</c:v>
                </c:pt>
                <c:pt idx="1343">
                  <c:v>2.633585443379749E-2</c:v>
                </c:pt>
                <c:pt idx="1344">
                  <c:v>2.6325856580591944E-2</c:v>
                </c:pt>
                <c:pt idx="1345">
                  <c:v>2.6315867273054572E-2</c:v>
                </c:pt>
                <c:pt idx="1346">
                  <c:v>2.6305886510938015E-2</c:v>
                </c:pt>
                <c:pt idx="1347">
                  <c:v>2.6295914293995137E-2</c:v>
                </c:pt>
                <c:pt idx="1348">
                  <c:v>2.628595062197836E-2</c:v>
                </c:pt>
                <c:pt idx="1349">
                  <c:v>2.6275995494640325E-2</c:v>
                </c:pt>
                <c:pt idx="1350">
                  <c:v>2.6266048911735007E-2</c:v>
                </c:pt>
                <c:pt idx="1351">
                  <c:v>2.6256110873015492E-2</c:v>
                </c:pt>
                <c:pt idx="1352">
                  <c:v>2.6246181378235311E-2</c:v>
                </c:pt>
                <c:pt idx="1353">
                  <c:v>2.6236260427148439E-2</c:v>
                </c:pt>
                <c:pt idx="1354">
                  <c:v>2.6226348019509071E-2</c:v>
                </c:pt>
                <c:pt idx="1355">
                  <c:v>2.6216444155071406E-2</c:v>
                </c:pt>
                <c:pt idx="1356">
                  <c:v>2.6206548833589638E-2</c:v>
                </c:pt>
                <c:pt idx="1357">
                  <c:v>2.6196662054819075E-2</c:v>
                </c:pt>
                <c:pt idx="1358">
                  <c:v>2.6186783818514359E-2</c:v>
                </c:pt>
                <c:pt idx="1359">
                  <c:v>2.6176914124430573E-2</c:v>
                </c:pt>
                <c:pt idx="1360">
                  <c:v>2.6167052972323024E-2</c:v>
                </c:pt>
                <c:pt idx="1361">
                  <c:v>2.6157200361947464E-2</c:v>
                </c:pt>
                <c:pt idx="1362">
                  <c:v>2.6147356293059421E-2</c:v>
                </c:pt>
                <c:pt idx="1363">
                  <c:v>2.6137520765415312E-2</c:v>
                </c:pt>
                <c:pt idx="1364">
                  <c:v>2.6127693778770888E-2</c:v>
                </c:pt>
                <c:pt idx="1365">
                  <c:v>2.611787533288279E-2</c:v>
                </c:pt>
                <c:pt idx="1366">
                  <c:v>2.6108065427507876E-2</c:v>
                </c:pt>
                <c:pt idx="1367">
                  <c:v>2.6098264062402565E-2</c:v>
                </c:pt>
                <c:pt idx="1368">
                  <c:v>2.6088471237324162E-2</c:v>
                </c:pt>
                <c:pt idx="1369">
                  <c:v>2.607868695202975E-2</c:v>
                </c:pt>
                <c:pt idx="1370">
                  <c:v>2.6068911206277079E-2</c:v>
                </c:pt>
                <c:pt idx="1371">
                  <c:v>2.6059143999823675E-2</c:v>
                </c:pt>
                <c:pt idx="1372">
                  <c:v>2.6049385332427288E-2</c:v>
                </c:pt>
                <c:pt idx="1373">
                  <c:v>2.6039635203846778E-2</c:v>
                </c:pt>
                <c:pt idx="1374">
                  <c:v>2.6029893613839672E-2</c:v>
                </c:pt>
                <c:pt idx="1375">
                  <c:v>2.6020160562164829E-2</c:v>
                </c:pt>
                <c:pt idx="1376">
                  <c:v>2.6010436048580887E-2</c:v>
                </c:pt>
                <c:pt idx="1377">
                  <c:v>2.600072007284715E-2</c:v>
                </c:pt>
                <c:pt idx="1378">
                  <c:v>2.5991012634722477E-2</c:v>
                </c:pt>
                <c:pt idx="1379">
                  <c:v>2.5981313733966394E-2</c:v>
                </c:pt>
                <c:pt idx="1380">
                  <c:v>2.5971623370338426E-2</c:v>
                </c:pt>
                <c:pt idx="1381">
                  <c:v>2.5961941543598765E-2</c:v>
                </c:pt>
                <c:pt idx="1382">
                  <c:v>2.595226825350716E-2</c:v>
                </c:pt>
                <c:pt idx="1383">
                  <c:v>2.594260349982358E-2</c:v>
                </c:pt>
                <c:pt idx="1384">
                  <c:v>2.5932947282309105E-2</c:v>
                </c:pt>
                <c:pt idx="1385">
                  <c:v>2.5923299600724148E-2</c:v>
                </c:pt>
                <c:pt idx="1386">
                  <c:v>2.5913660454829568E-2</c:v>
                </c:pt>
                <c:pt idx="1387">
                  <c:v>2.5904029844386667E-2</c:v>
                </c:pt>
                <c:pt idx="1388">
                  <c:v>2.5894407769156302E-2</c:v>
                </c:pt>
                <c:pt idx="1389">
                  <c:v>2.5884794228900443E-2</c:v>
                </c:pt>
                <c:pt idx="1390">
                  <c:v>2.5875189223380834E-2</c:v>
                </c:pt>
                <c:pt idx="1391">
                  <c:v>2.5865592752359001E-2</c:v>
                </c:pt>
                <c:pt idx="1392">
                  <c:v>2.5856004815597577E-2</c:v>
                </c:pt>
                <c:pt idx="1393">
                  <c:v>2.5846425412858975E-2</c:v>
                </c:pt>
                <c:pt idx="1394">
                  <c:v>2.5836854543905607E-2</c:v>
                </c:pt>
                <c:pt idx="1395">
                  <c:v>2.5827292208500108E-2</c:v>
                </c:pt>
                <c:pt idx="1396">
                  <c:v>2.5817738406405999E-2</c:v>
                </c:pt>
                <c:pt idx="1397">
                  <c:v>2.5808193137385915E-2</c:v>
                </c:pt>
                <c:pt idx="1398">
                  <c:v>2.5798656401203601E-2</c:v>
                </c:pt>
                <c:pt idx="1399">
                  <c:v>2.5789128201691547E-2</c:v>
                </c:pt>
                <c:pt idx="1400">
                  <c:v>2.5779608677099386E-2</c:v>
                </c:pt>
                <c:pt idx="1401">
                  <c:v>2.5770098127663621E-2</c:v>
                </c:pt>
                <c:pt idx="1402">
                  <c:v>2.5760596863253937E-2</c:v>
                </c:pt>
                <c:pt idx="1403">
                  <c:v>2.5751105193729584E-2</c:v>
                </c:pt>
                <c:pt idx="1404">
                  <c:v>2.5741623428937377E-2</c:v>
                </c:pt>
                <c:pt idx="1405">
                  <c:v>2.5732151878713916E-2</c:v>
                </c:pt>
                <c:pt idx="1406">
                  <c:v>2.5722690852884256E-2</c:v>
                </c:pt>
                <c:pt idx="1407">
                  <c:v>2.5713240661262571E-2</c:v>
                </c:pt>
                <c:pt idx="1408">
                  <c:v>2.5703801613651489E-2</c:v>
                </c:pt>
                <c:pt idx="1409">
                  <c:v>2.569437401984298E-2</c:v>
                </c:pt>
                <c:pt idx="1410">
                  <c:v>2.5684958189617912E-2</c:v>
                </c:pt>
                <c:pt idx="1411">
                  <c:v>2.5675554432746051E-2</c:v>
                </c:pt>
                <c:pt idx="1412">
                  <c:v>2.566616305898628E-2</c:v>
                </c:pt>
                <c:pt idx="1413">
                  <c:v>2.5656784378086606E-2</c:v>
                </c:pt>
                <c:pt idx="1414">
                  <c:v>2.564741869978393E-2</c:v>
                </c:pt>
                <c:pt idx="1415">
                  <c:v>2.5638066333804499E-2</c:v>
                </c:pt>
                <c:pt idx="1416">
                  <c:v>2.562872758986412E-2</c:v>
                </c:pt>
                <c:pt idx="1417">
                  <c:v>2.5619402777667055E-2</c:v>
                </c:pt>
                <c:pt idx="1418">
                  <c:v>2.5610092206907575E-2</c:v>
                </c:pt>
                <c:pt idx="1419">
                  <c:v>2.5600796187268848E-2</c:v>
                </c:pt>
                <c:pt idx="1420">
                  <c:v>2.5591515028423162E-2</c:v>
                </c:pt>
                <c:pt idx="1421">
                  <c:v>2.5582249040033478E-2</c:v>
                </c:pt>
                <c:pt idx="1422">
                  <c:v>2.5572998531750324E-2</c:v>
                </c:pt>
                <c:pt idx="1423">
                  <c:v>2.5563763813215346E-2</c:v>
                </c:pt>
                <c:pt idx="1424">
                  <c:v>2.5554545194059086E-2</c:v>
                </c:pt>
                <c:pt idx="1425">
                  <c:v>2.5545342983901653E-2</c:v>
                </c:pt>
                <c:pt idx="1426">
                  <c:v>2.553615749235294E-2</c:v>
                </c:pt>
                <c:pt idx="1427">
                  <c:v>2.5526989029012404E-2</c:v>
                </c:pt>
                <c:pt idx="1428">
                  <c:v>2.5517837903469065E-2</c:v>
                </c:pt>
                <c:pt idx="1429">
                  <c:v>2.5508704425302398E-2</c:v>
                </c:pt>
                <c:pt idx="1430">
                  <c:v>2.5499588904081438E-2</c:v>
                </c:pt>
                <c:pt idx="1431">
                  <c:v>2.5490491649364566E-2</c:v>
                </c:pt>
                <c:pt idx="1432">
                  <c:v>2.5481412970701056E-2</c:v>
                </c:pt>
                <c:pt idx="1433">
                  <c:v>2.5472353177629747E-2</c:v>
                </c:pt>
                <c:pt idx="1434">
                  <c:v>2.5463561164849536E-2</c:v>
                </c:pt>
                <c:pt idx="1435">
                  <c:v>2.5454541102104992E-2</c:v>
                </c:pt>
                <c:pt idx="1436">
                  <c:v>2.5445540868361399E-2</c:v>
                </c:pt>
                <c:pt idx="1437">
                  <c:v>2.5436560772291276E-2</c:v>
                </c:pt>
                <c:pt idx="1438">
                  <c:v>2.5427601122556497E-2</c:v>
                </c:pt>
                <c:pt idx="1439">
                  <c:v>2.5418662227808985E-2</c:v>
                </c:pt>
                <c:pt idx="1440">
                  <c:v>2.5410765512144586E-2</c:v>
                </c:pt>
                <c:pt idx="1441">
                  <c:v>2.54008479378398E-2</c:v>
                </c:pt>
                <c:pt idx="1442">
                  <c:v>2.5391973159875455E-2</c:v>
                </c:pt>
                <c:pt idx="1443">
                  <c:v>2.5383120371413926E-2</c:v>
                </c:pt>
                <c:pt idx="1444">
                  <c:v>2.5374289881060628E-2</c:v>
                </c:pt>
                <c:pt idx="1445">
                  <c:v>2.5365481997411451E-2</c:v>
                </c:pt>
                <c:pt idx="1446">
                  <c:v>2.5356697029053653E-2</c:v>
                </c:pt>
                <c:pt idx="1447">
                  <c:v>2.5347935284564749E-2</c:v>
                </c:pt>
                <c:pt idx="1448">
                  <c:v>2.5339197072513839E-2</c:v>
                </c:pt>
                <c:pt idx="1449">
                  <c:v>2.5330482701460943E-2</c:v>
                </c:pt>
                <c:pt idx="1450">
                  <c:v>2.5321792479956334E-2</c:v>
                </c:pt>
                <c:pt idx="1451">
                  <c:v>2.5313126715341465E-2</c:v>
                </c:pt>
                <c:pt idx="1452">
                  <c:v>2.5304485610243548E-2</c:v>
                </c:pt>
                <c:pt idx="1453">
                  <c:v>2.5295869182815844E-2</c:v>
                </c:pt>
                <c:pt idx="1454">
                  <c:v>2.5287277432436559E-2</c:v>
                </c:pt>
                <c:pt idx="1455">
                  <c:v>2.5278710358484779E-2</c:v>
                </c:pt>
                <c:pt idx="1456">
                  <c:v>2.5270167960340918E-2</c:v>
                </c:pt>
                <c:pt idx="1457">
                  <c:v>2.5261650237387832E-2</c:v>
                </c:pt>
                <c:pt idx="1458">
                  <c:v>2.5253157189010583E-2</c:v>
                </c:pt>
                <c:pt idx="1459">
                  <c:v>2.5244688814595129E-2</c:v>
                </c:pt>
                <c:pt idx="1460">
                  <c:v>2.5236245113529638E-2</c:v>
                </c:pt>
                <c:pt idx="1461">
                  <c:v>2.5227826085204262E-2</c:v>
                </c:pt>
                <c:pt idx="1462">
                  <c:v>2.5219431729010498E-2</c:v>
                </c:pt>
                <c:pt idx="1463">
                  <c:v>2.5211062044341821E-2</c:v>
                </c:pt>
                <c:pt idx="1464">
                  <c:v>2.5202717030593489E-2</c:v>
                </c:pt>
                <c:pt idx="1465">
                  <c:v>2.5194396687162748E-2</c:v>
                </c:pt>
                <c:pt idx="1466">
                  <c:v>2.5186101013447947E-2</c:v>
                </c:pt>
                <c:pt idx="1467">
                  <c:v>2.517783000885054E-2</c:v>
                </c:pt>
                <c:pt idx="1468">
                  <c:v>2.5169583672772205E-2</c:v>
                </c:pt>
                <c:pt idx="1469">
                  <c:v>2.5161362004617271E-2</c:v>
                </c:pt>
                <c:pt idx="1470">
                  <c:v>2.5153165003792066E-2</c:v>
                </c:pt>
                <c:pt idx="1471">
                  <c:v>2.5144992669704241E-2</c:v>
                </c:pt>
                <c:pt idx="1472">
                  <c:v>2.5136845001762997E-2</c:v>
                </c:pt>
                <c:pt idx="1473">
                  <c:v>2.5128721999380203E-2</c:v>
                </c:pt>
                <c:pt idx="1474">
                  <c:v>2.51206236619686E-2</c:v>
                </c:pt>
                <c:pt idx="1475">
                  <c:v>2.5112549988942925E-2</c:v>
                </c:pt>
                <c:pt idx="1476">
                  <c:v>2.5104500979720803E-2</c:v>
                </c:pt>
                <c:pt idx="1477">
                  <c:v>2.509593024715974E-2</c:v>
                </c:pt>
                <c:pt idx="1478">
                  <c:v>2.5087936524611259E-2</c:v>
                </c:pt>
                <c:pt idx="1479">
                  <c:v>2.5079967467651534E-2</c:v>
                </c:pt>
                <c:pt idx="1480">
                  <c:v>2.5072023075701132E-2</c:v>
                </c:pt>
                <c:pt idx="1481">
                  <c:v>2.5064103348183261E-2</c:v>
                </c:pt>
                <c:pt idx="1482">
                  <c:v>2.5055293243307242E-2</c:v>
                </c:pt>
                <c:pt idx="1483">
                  <c:v>2.504833788414541E-2</c:v>
                </c:pt>
                <c:pt idx="1484">
                  <c:v>2.5040492146479992E-2</c:v>
                </c:pt>
                <c:pt idx="1485">
                  <c:v>2.5032671070956889E-2</c:v>
                </c:pt>
                <c:pt idx="1486">
                  <c:v>2.5023944851035429E-2</c:v>
                </c:pt>
                <c:pt idx="1487">
                  <c:v>2.5016169393454746E-2</c:v>
                </c:pt>
                <c:pt idx="1488">
                  <c:v>2.5008418590946047E-2</c:v>
                </c:pt>
                <c:pt idx="1489">
                  <c:v>2.5000692442950667E-2</c:v>
                </c:pt>
                <c:pt idx="1490">
                  <c:v>2.4992990948912608E-2</c:v>
                </c:pt>
                <c:pt idx="1491">
                  <c:v>2.4986578886736319E-2</c:v>
                </c:pt>
                <c:pt idx="1492">
                  <c:v>2.497766192048867E-2</c:v>
                </c:pt>
                <c:pt idx="1493">
                  <c:v>2.4970034384998785E-2</c:v>
                </c:pt>
                <c:pt idx="1494">
                  <c:v>2.4962431501257321E-2</c:v>
                </c:pt>
                <c:pt idx="1495">
                  <c:v>2.4954853268716048E-2</c:v>
                </c:pt>
                <c:pt idx="1496">
                  <c:v>2.4947299686829405E-2</c:v>
                </c:pt>
                <c:pt idx="1497">
                  <c:v>2.4939770755053159E-2</c:v>
                </c:pt>
                <c:pt idx="1498">
                  <c:v>2.4932266472844189E-2</c:v>
                </c:pt>
                <c:pt idx="1499">
                  <c:v>2.4924786839663149E-2</c:v>
                </c:pt>
                <c:pt idx="1500">
                  <c:v>2.4917331854970026E-2</c:v>
                </c:pt>
                <c:pt idx="1501">
                  <c:v>2.4909901518228361E-2</c:v>
                </c:pt>
                <c:pt idx="1502">
                  <c:v>2.4902495828903026E-2</c:v>
                </c:pt>
                <c:pt idx="1503">
                  <c:v>2.4895114786460004E-2</c:v>
                </c:pt>
                <c:pt idx="1504">
                  <c:v>2.488775839036772E-2</c:v>
                </c:pt>
                <c:pt idx="1505">
                  <c:v>2.488042664009682E-2</c:v>
                </c:pt>
                <c:pt idx="1506">
                  <c:v>2.4873119535118171E-2</c:v>
                </c:pt>
                <c:pt idx="1507">
                  <c:v>2.486583707490575E-2</c:v>
                </c:pt>
                <c:pt idx="1508">
                  <c:v>2.4858579258935087E-2</c:v>
                </c:pt>
                <c:pt idx="1509">
                  <c:v>2.4851346086683712E-2</c:v>
                </c:pt>
                <c:pt idx="1510">
                  <c:v>2.484413755762982E-2</c:v>
                </c:pt>
                <c:pt idx="1511">
                  <c:v>2.4836953671254269E-2</c:v>
                </c:pt>
                <c:pt idx="1512">
                  <c:v>2.482979442703992E-2</c:v>
                </c:pt>
                <c:pt idx="1513">
                  <c:v>2.4822659824470739E-2</c:v>
                </c:pt>
                <c:pt idx="1514">
                  <c:v>2.4815549863033137E-2</c:v>
                </c:pt>
                <c:pt idx="1515">
                  <c:v>2.4808464542214415E-2</c:v>
                </c:pt>
                <c:pt idx="1516">
                  <c:v>2.4801403861504534E-2</c:v>
                </c:pt>
                <c:pt idx="1517">
                  <c:v>2.4794367820394569E-2</c:v>
                </c:pt>
                <c:pt idx="1518">
                  <c:v>2.4787356418378037E-2</c:v>
                </c:pt>
                <c:pt idx="1519">
                  <c:v>2.4780369654950007E-2</c:v>
                </c:pt>
                <c:pt idx="1520">
                  <c:v>2.4773407529606439E-2</c:v>
                </c:pt>
                <c:pt idx="1521">
                  <c:v>2.4766470041846622E-2</c:v>
                </c:pt>
                <c:pt idx="1522">
                  <c:v>2.4759557191170511E-2</c:v>
                </c:pt>
                <c:pt idx="1523">
                  <c:v>2.4752668977080061E-2</c:v>
                </c:pt>
                <c:pt idx="1524">
                  <c:v>2.4745805399079224E-2</c:v>
                </c:pt>
                <c:pt idx="1525">
                  <c:v>2.4738966456673284E-2</c:v>
                </c:pt>
                <c:pt idx="1526">
                  <c:v>2.473215214937019E-2</c:v>
                </c:pt>
                <c:pt idx="1527">
                  <c:v>2.4725362476678558E-2</c:v>
                </c:pt>
                <c:pt idx="1528">
                  <c:v>2.4718597438109668E-2</c:v>
                </c:pt>
                <c:pt idx="1529">
                  <c:v>2.4708016433026447E-2</c:v>
                </c:pt>
                <c:pt idx="1530">
                  <c:v>2.4701314737110902E-2</c:v>
                </c:pt>
                <c:pt idx="1531">
                  <c:v>2.4694637673585706E-2</c:v>
                </c:pt>
                <c:pt idx="1532">
                  <c:v>2.4687985241969912E-2</c:v>
                </c:pt>
                <c:pt idx="1533">
                  <c:v>2.4681357441784568E-2</c:v>
                </c:pt>
                <c:pt idx="1534">
                  <c:v>2.4674754272552057E-2</c:v>
                </c:pt>
                <c:pt idx="1535">
                  <c:v>2.466817573379676E-2</c:v>
                </c:pt>
                <c:pt idx="1536">
                  <c:v>2.4661621825045055E-2</c:v>
                </c:pt>
                <c:pt idx="1537">
                  <c:v>2.4655092545824431E-2</c:v>
                </c:pt>
                <c:pt idx="1538">
                  <c:v>2.4648587895665042E-2</c:v>
                </c:pt>
                <c:pt idx="1539">
                  <c:v>2.4642107874098373E-2</c:v>
                </c:pt>
                <c:pt idx="1540">
                  <c:v>2.4635652480657244E-2</c:v>
                </c:pt>
                <c:pt idx="1541">
                  <c:v>2.4629221714876914E-2</c:v>
                </c:pt>
                <c:pt idx="1542">
                  <c:v>2.4622815576294421E-2</c:v>
                </c:pt>
                <c:pt idx="1543">
                  <c:v>2.4615524430217528E-2</c:v>
                </c:pt>
                <c:pt idx="1544">
                  <c:v>2.4609171062649704E-2</c:v>
                </c:pt>
                <c:pt idx="1545">
                  <c:v>2.4602842320835316E-2</c:v>
                </c:pt>
                <c:pt idx="1546">
                  <c:v>2.459653820431873E-2</c:v>
                </c:pt>
                <c:pt idx="1547">
                  <c:v>2.4590258712645863E-2</c:v>
                </c:pt>
                <c:pt idx="1548">
                  <c:v>2.4584003845363966E-2</c:v>
                </c:pt>
                <c:pt idx="1549">
                  <c:v>2.4577773602022956E-2</c:v>
                </c:pt>
                <c:pt idx="1550">
                  <c:v>2.4571567982173859E-2</c:v>
                </c:pt>
                <c:pt idx="1551">
                  <c:v>2.4565386985369919E-2</c:v>
                </c:pt>
                <c:pt idx="1552">
                  <c:v>2.4559230611165939E-2</c:v>
                </c:pt>
                <c:pt idx="1553">
                  <c:v>2.4553098859118494E-2</c:v>
                </c:pt>
                <c:pt idx="1554">
                  <c:v>2.4546991728785494E-2</c:v>
                </c:pt>
                <c:pt idx="1555">
                  <c:v>2.4540909219727958E-2</c:v>
                </c:pt>
                <c:pt idx="1556">
                  <c:v>2.4534851331507346E-2</c:v>
                </c:pt>
                <c:pt idx="1557">
                  <c:v>2.4528818063687119E-2</c:v>
                </c:pt>
                <c:pt idx="1558">
                  <c:v>2.4522809415832958E-2</c:v>
                </c:pt>
                <c:pt idx="1559">
                  <c:v>2.451682538751232E-2</c:v>
                </c:pt>
                <c:pt idx="1560">
                  <c:v>2.4510865978293994E-2</c:v>
                </c:pt>
                <c:pt idx="1561">
                  <c:v>2.4504931187748547E-2</c:v>
                </c:pt>
                <c:pt idx="1562">
                  <c:v>2.4499021015448985E-2</c:v>
                </c:pt>
                <c:pt idx="1563">
                  <c:v>2.4493135460969651E-2</c:v>
                </c:pt>
                <c:pt idx="1564">
                  <c:v>2.4487274523886216E-2</c:v>
                </c:pt>
                <c:pt idx="1565">
                  <c:v>2.4481438203776795E-2</c:v>
                </c:pt>
                <c:pt idx="1566">
                  <c:v>2.4475626500221059E-2</c:v>
                </c:pt>
                <c:pt idx="1567">
                  <c:v>2.4469839412800676E-2</c:v>
                </c:pt>
                <c:pt idx="1568">
                  <c:v>2.4464076941098423E-2</c:v>
                </c:pt>
                <c:pt idx="1569">
                  <c:v>2.4458339084699743E-2</c:v>
                </c:pt>
                <c:pt idx="1570">
                  <c:v>2.4452625843191411E-2</c:v>
                </c:pt>
                <c:pt idx="1571">
                  <c:v>2.4446937216161091E-2</c:v>
                </c:pt>
                <c:pt idx="1572">
                  <c:v>2.444127320320022E-2</c:v>
                </c:pt>
                <c:pt idx="1573">
                  <c:v>2.4435633803900236E-2</c:v>
                </c:pt>
                <c:pt idx="1574">
                  <c:v>2.4430019017855464E-2</c:v>
                </c:pt>
                <c:pt idx="1575">
                  <c:v>2.4424428844660673E-2</c:v>
                </c:pt>
                <c:pt idx="1576">
                  <c:v>2.4418863283914405E-2</c:v>
                </c:pt>
                <c:pt idx="1577">
                  <c:v>2.4413322335214982E-2</c:v>
                </c:pt>
                <c:pt idx="1578">
                  <c:v>2.4407805998163834E-2</c:v>
                </c:pt>
                <c:pt idx="1579">
                  <c:v>2.4402314272363279E-2</c:v>
                </c:pt>
                <c:pt idx="1580">
                  <c:v>2.4396847157418078E-2</c:v>
                </c:pt>
                <c:pt idx="1581">
                  <c:v>2.4391404652934767E-2</c:v>
                </c:pt>
                <c:pt idx="1582">
                  <c:v>2.4385986758520772E-2</c:v>
                </c:pt>
                <c:pt idx="1583">
                  <c:v>2.4380593473786627E-2</c:v>
                </c:pt>
                <c:pt idx="1584">
                  <c:v>2.4375224798343531E-2</c:v>
                </c:pt>
                <c:pt idx="1585">
                  <c:v>2.4369880731804683E-2</c:v>
                </c:pt>
                <c:pt idx="1586">
                  <c:v>2.4364561273785501E-2</c:v>
                </c:pt>
                <c:pt idx="1587">
                  <c:v>2.4359266423902737E-2</c:v>
                </c:pt>
                <c:pt idx="1588">
                  <c:v>2.4353996181775583E-2</c:v>
                </c:pt>
                <c:pt idx="1589">
                  <c:v>2.4348750547023679E-2</c:v>
                </c:pt>
                <c:pt idx="1590">
                  <c:v>2.4343529519269769E-2</c:v>
                </c:pt>
                <c:pt idx="1591">
                  <c:v>2.4338333098137932E-2</c:v>
                </c:pt>
                <c:pt idx="1592">
                  <c:v>2.4333161283253801E-2</c:v>
                </c:pt>
                <c:pt idx="1593">
                  <c:v>2.4328014074245008E-2</c:v>
                </c:pt>
                <c:pt idx="1594">
                  <c:v>2.4322891470740515E-2</c:v>
                </c:pt>
                <c:pt idx="1595">
                  <c:v>2.4317793472372173E-2</c:v>
                </c:pt>
                <c:pt idx="1596">
                  <c:v>2.4312720078772054E-2</c:v>
                </c:pt>
                <c:pt idx="1597">
                  <c:v>2.4307671289575561E-2</c:v>
                </c:pt>
                <c:pt idx="1598">
                  <c:v>2.430264710441854E-2</c:v>
                </c:pt>
                <c:pt idx="1599">
                  <c:v>2.4297647522939503E-2</c:v>
                </c:pt>
                <c:pt idx="1600">
                  <c:v>2.4292672544778071E-2</c:v>
                </c:pt>
                <c:pt idx="1601">
                  <c:v>2.4287722169576531E-2</c:v>
                </c:pt>
                <c:pt idx="1602">
                  <c:v>2.4282796396978057E-2</c:v>
                </c:pt>
                <c:pt idx="1603">
                  <c:v>2.4277895226627821E-2</c:v>
                </c:pt>
                <c:pt idx="1604">
                  <c:v>2.4273018658172996E-2</c:v>
                </c:pt>
                <c:pt idx="1605">
                  <c:v>2.4268166691262749E-2</c:v>
                </c:pt>
                <c:pt idx="1606">
                  <c:v>2.426333932554714E-2</c:v>
                </c:pt>
                <c:pt idx="1607">
                  <c:v>2.4258536560679111E-2</c:v>
                </c:pt>
                <c:pt idx="1608">
                  <c:v>2.4253758396312053E-2</c:v>
                </c:pt>
                <c:pt idx="1609">
                  <c:v>2.4249004832102683E-2</c:v>
                </c:pt>
                <c:pt idx="1610">
                  <c:v>2.4244275867708387E-2</c:v>
                </c:pt>
                <c:pt idx="1611">
                  <c:v>2.4239571502788548E-2</c:v>
                </c:pt>
                <c:pt idx="1612">
                  <c:v>2.4234891737004771E-2</c:v>
                </c:pt>
                <c:pt idx="1613">
                  <c:v>2.4230236570019326E-2</c:v>
                </c:pt>
                <c:pt idx="1614">
                  <c:v>2.422560600149759E-2</c:v>
                </c:pt>
                <c:pt idx="1615">
                  <c:v>2.4221000031106055E-2</c:v>
                </c:pt>
                <c:pt idx="1616">
                  <c:v>2.4216418658513206E-2</c:v>
                </c:pt>
                <c:pt idx="1617">
                  <c:v>2.4211861883388641E-2</c:v>
                </c:pt>
                <c:pt idx="1618">
                  <c:v>2.4207329705404845E-2</c:v>
                </c:pt>
                <c:pt idx="1619">
                  <c:v>2.4202822124234746E-2</c:v>
                </c:pt>
                <c:pt idx="1620">
                  <c:v>2.4198339139554159E-2</c:v>
                </c:pt>
                <c:pt idx="1621">
                  <c:v>2.4193880751040897E-2</c:v>
                </c:pt>
                <c:pt idx="1622">
                  <c:v>2.4189446958372551E-2</c:v>
                </c:pt>
                <c:pt idx="1623">
                  <c:v>2.4185037761231154E-2</c:v>
                </c:pt>
                <c:pt idx="1624">
                  <c:v>2.4180653159298293E-2</c:v>
                </c:pt>
                <c:pt idx="1625">
                  <c:v>2.4176293152258888E-2</c:v>
                </c:pt>
                <c:pt idx="1626">
                  <c:v>2.4171957739798744E-2</c:v>
                </c:pt>
                <c:pt idx="1627">
                  <c:v>2.416764692160589E-2</c:v>
                </c:pt>
                <c:pt idx="1628">
                  <c:v>2.4163360697369463E-2</c:v>
                </c:pt>
                <c:pt idx="1629">
                  <c:v>2.415909906678082E-2</c:v>
                </c:pt>
                <c:pt idx="1630">
                  <c:v>2.4154862029533986E-2</c:v>
                </c:pt>
                <c:pt idx="1631">
                  <c:v>2.4150649585322981E-2</c:v>
                </c:pt>
                <c:pt idx="1632">
                  <c:v>2.4146461733844493E-2</c:v>
                </c:pt>
                <c:pt idx="1633">
                  <c:v>2.4141705731032914E-2</c:v>
                </c:pt>
                <c:pt idx="1634">
                  <c:v>2.4137570577254852E-2</c:v>
                </c:pt>
                <c:pt idx="1635">
                  <c:v>2.4133460015267616E-2</c:v>
                </c:pt>
                <c:pt idx="1636">
                  <c:v>2.412937404477522E-2</c:v>
                </c:pt>
                <c:pt idx="1637">
                  <c:v>2.41253126654839E-2</c:v>
                </c:pt>
                <c:pt idx="1638">
                  <c:v>2.4121275877101001E-2</c:v>
                </c:pt>
                <c:pt idx="1639">
                  <c:v>2.4117263679336087E-2</c:v>
                </c:pt>
                <c:pt idx="1640">
                  <c:v>2.4113276071899614E-2</c:v>
                </c:pt>
                <c:pt idx="1641">
                  <c:v>2.4109313054505144E-2</c:v>
                </c:pt>
                <c:pt idx="1642">
                  <c:v>2.4105899192067817E-2</c:v>
                </c:pt>
                <c:pt idx="1643">
                  <c:v>2.4101986854941946E-2</c:v>
                </c:pt>
                <c:pt idx="1644">
                  <c:v>2.4098099108632132E-2</c:v>
                </c:pt>
                <c:pt idx="1645">
                  <c:v>2.4094235952858482E-2</c:v>
                </c:pt>
                <c:pt idx="1646">
                  <c:v>2.408986680823344E-2</c:v>
                </c:pt>
                <c:pt idx="1647">
                  <c:v>2.408658341180428E-2</c:v>
                </c:pt>
                <c:pt idx="1648">
                  <c:v>2.4082794025971244E-2</c:v>
                </c:pt>
                <c:pt idx="1649">
                  <c:v>2.4079029229568949E-2</c:v>
                </c:pt>
                <c:pt idx="1650">
                  <c:v>2.4075289022325915E-2</c:v>
                </c:pt>
                <c:pt idx="1651">
                  <c:v>2.4071573403971327E-2</c:v>
                </c:pt>
                <c:pt idx="1652">
                  <c:v>2.4067882374237681E-2</c:v>
                </c:pt>
                <c:pt idx="1653">
                  <c:v>2.4064215932857704E-2</c:v>
                </c:pt>
                <c:pt idx="1654">
                  <c:v>2.4060574079567885E-2</c:v>
                </c:pt>
                <c:pt idx="1655">
                  <c:v>2.4056956814104052E-2</c:v>
                </c:pt>
                <c:pt idx="1656">
                  <c:v>2.4053364136205568E-2</c:v>
                </c:pt>
                <c:pt idx="1657">
                  <c:v>2.404979604561313E-2</c:v>
                </c:pt>
                <c:pt idx="1658">
                  <c:v>2.4046252542069206E-2</c:v>
                </c:pt>
                <c:pt idx="1659">
                  <c:v>2.4042733597082266E-2</c:v>
                </c:pt>
                <c:pt idx="1660">
                  <c:v>2.4039238707898754E-2</c:v>
                </c:pt>
                <c:pt idx="1661">
                  <c:v>2.4035766978246009E-2</c:v>
                </c:pt>
                <c:pt idx="1662">
                  <c:v>2.4032317499952851E-2</c:v>
                </c:pt>
                <c:pt idx="1663">
                  <c:v>2.4028889364862926E-2</c:v>
                </c:pt>
                <c:pt idx="1664">
                  <c:v>2.4025481664831618E-2</c:v>
                </c:pt>
                <c:pt idx="1665">
                  <c:v>2.4022093491730265E-2</c:v>
                </c:pt>
                <c:pt idx="1666">
                  <c:v>2.4018723937440603E-2</c:v>
                </c:pt>
                <c:pt idx="1667">
                  <c:v>2.4015372093859646E-2</c:v>
                </c:pt>
                <c:pt idx="1668">
                  <c:v>2.4012037052895931E-2</c:v>
                </c:pt>
                <c:pt idx="1669">
                  <c:v>2.4008717906471935E-2</c:v>
                </c:pt>
                <c:pt idx="1670">
                  <c:v>2.4005413746521216E-2</c:v>
                </c:pt>
                <c:pt idx="1671">
                  <c:v>2.4002123664990615E-2</c:v>
                </c:pt>
                <c:pt idx="1672">
                  <c:v>2.3998846753839596E-2</c:v>
                </c:pt>
                <c:pt idx="1673">
                  <c:v>2.3995582105038691E-2</c:v>
                </c:pt>
                <c:pt idx="1674">
                  <c:v>2.3992328810572165E-2</c:v>
                </c:pt>
                <c:pt idx="1675">
                  <c:v>2.3989085962434469E-2</c:v>
                </c:pt>
                <c:pt idx="1676">
                  <c:v>2.3985852652633116E-2</c:v>
                </c:pt>
                <c:pt idx="1677">
                  <c:v>2.3982627973186916E-2</c:v>
                </c:pt>
                <c:pt idx="1678">
                  <c:v>2.3979411016126856E-2</c:v>
                </c:pt>
                <c:pt idx="1679">
                  <c:v>2.3976200873494773E-2</c:v>
                </c:pt>
                <c:pt idx="1680">
                  <c:v>2.3972996637344462E-2</c:v>
                </c:pt>
                <c:pt idx="1681">
                  <c:v>2.39697973997419E-2</c:v>
                </c:pt>
                <c:pt idx="1682">
                  <c:v>2.3966602252763248E-2</c:v>
                </c:pt>
                <c:pt idx="1683">
                  <c:v>2.3963410288496842E-2</c:v>
                </c:pt>
                <c:pt idx="1684">
                  <c:v>2.3960220599042539E-2</c:v>
                </c:pt>
                <c:pt idx="1685">
                  <c:v>2.3957032276511265E-2</c:v>
                </c:pt>
                <c:pt idx="1686">
                  <c:v>2.3953844413024797E-2</c:v>
                </c:pt>
                <c:pt idx="1687">
                  <c:v>2.3950656100717532E-2</c:v>
                </c:pt>
                <c:pt idx="1688">
                  <c:v>2.3947466431733837E-2</c:v>
                </c:pt>
                <c:pt idx="1689">
                  <c:v>2.3944274498230916E-2</c:v>
                </c:pt>
                <c:pt idx="1690">
                  <c:v>2.3941079392375497E-2</c:v>
                </c:pt>
                <c:pt idx="1691">
                  <c:v>2.393788020634716E-2</c:v>
                </c:pt>
                <c:pt idx="1692">
                  <c:v>2.3934676032336316E-2</c:v>
                </c:pt>
                <c:pt idx="1693">
                  <c:v>2.3931465962544911E-2</c:v>
                </c:pt>
                <c:pt idx="1694">
                  <c:v>2.3927708051627139E-2</c:v>
                </c:pt>
                <c:pt idx="1695">
                  <c:v>2.3924484983301575E-2</c:v>
                </c:pt>
                <c:pt idx="1696">
                  <c:v>2.3921253335472903E-2</c:v>
                </c:pt>
                <c:pt idx="1697">
                  <c:v>2.3918012197960747E-2</c:v>
                </c:pt>
                <c:pt idx="1698">
                  <c:v>2.3914760660596057E-2</c:v>
                </c:pt>
                <c:pt idx="1699">
                  <c:v>2.3911497813221771E-2</c:v>
                </c:pt>
                <c:pt idx="1700">
                  <c:v>2.3908222745692376E-2</c:v>
                </c:pt>
                <c:pt idx="1701">
                  <c:v>2.3904934547875456E-2</c:v>
                </c:pt>
                <c:pt idx="1702">
                  <c:v>2.3901632309649479E-2</c:v>
                </c:pt>
                <c:pt idx="1703">
                  <c:v>2.3898315120906011E-2</c:v>
                </c:pt>
                <c:pt idx="1704">
                  <c:v>2.3894982071549054E-2</c:v>
                </c:pt>
                <c:pt idx="1705">
                  <c:v>2.3891632251494599E-2</c:v>
                </c:pt>
                <c:pt idx="1706">
                  <c:v>2.3888264750672406E-2</c:v>
                </c:pt>
                <c:pt idx="1707">
                  <c:v>2.3884878659023334E-2</c:v>
                </c:pt>
                <c:pt idx="1708">
                  <c:v>2.3881473066503345E-2</c:v>
                </c:pt>
                <c:pt idx="1709">
                  <c:v>2.3878047063079944E-2</c:v>
                </c:pt>
                <c:pt idx="1710">
                  <c:v>2.3874599738734847E-2</c:v>
                </c:pt>
                <c:pt idx="1711">
                  <c:v>2.3871130187001599E-2</c:v>
                </c:pt>
                <c:pt idx="1712">
                  <c:v>2.3867637809697584E-2</c:v>
                </c:pt>
                <c:pt idx="1713">
                  <c:v>2.3864122551771949E-2</c:v>
                </c:pt>
                <c:pt idx="1714">
                  <c:v>2.3860584413460062E-2</c:v>
                </c:pt>
                <c:pt idx="1715">
                  <c:v>2.3857023394999288E-2</c:v>
                </c:pt>
                <c:pt idx="1716">
                  <c:v>2.3853439496628548E-2</c:v>
                </c:pt>
                <c:pt idx="1717">
                  <c:v>2.3849832718588093E-2</c:v>
                </c:pt>
                <c:pt idx="1718">
                  <c:v>2.3846203061119509E-2</c:v>
                </c:pt>
                <c:pt idx="1719">
                  <c:v>2.3842550524466821E-2</c:v>
                </c:pt>
                <c:pt idx="1720">
                  <c:v>2.3838875108874946E-2</c:v>
                </c:pt>
                <c:pt idx="1721">
                  <c:v>2.3835176814589687E-2</c:v>
                </c:pt>
                <c:pt idx="1722">
                  <c:v>2.3831455641859733E-2</c:v>
                </c:pt>
                <c:pt idx="1723">
                  <c:v>2.382771159093422E-2</c:v>
                </c:pt>
                <c:pt idx="1724">
                  <c:v>2.38239446620645E-2</c:v>
                </c:pt>
                <c:pt idx="1725">
                  <c:v>2.382015485550304E-2</c:v>
                </c:pt>
                <c:pt idx="1726">
                  <c:v>2.3816342171504301E-2</c:v>
                </c:pt>
                <c:pt idx="1727">
                  <c:v>2.3812506610323636E-2</c:v>
                </c:pt>
                <c:pt idx="1728">
                  <c:v>2.3808648172218394E-2</c:v>
                </c:pt>
                <c:pt idx="1729">
                  <c:v>2.3804766857447035E-2</c:v>
                </c:pt>
                <c:pt idx="1730">
                  <c:v>2.3800862666270239E-2</c:v>
                </c:pt>
                <c:pt idx="1731">
                  <c:v>2.379693559895002E-2</c:v>
                </c:pt>
                <c:pt idx="1732">
                  <c:v>2.3792985655749499E-2</c:v>
                </c:pt>
                <c:pt idx="1733">
                  <c:v>2.3789012836933354E-2</c:v>
                </c:pt>
                <c:pt idx="1734">
                  <c:v>2.3785017142767595E-2</c:v>
                </c:pt>
                <c:pt idx="1735">
                  <c:v>2.3780998573521783E-2</c:v>
                </c:pt>
                <c:pt idx="1736">
                  <c:v>2.3776957129463705E-2</c:v>
                </c:pt>
                <c:pt idx="1737">
                  <c:v>2.3772310326628743E-2</c:v>
                </c:pt>
                <c:pt idx="1738">
                  <c:v>2.3768219866032059E-2</c:v>
                </c:pt>
                <c:pt idx="1739">
                  <c:v>2.3764106531480866E-2</c:v>
                </c:pt>
                <c:pt idx="1740">
                  <c:v>2.3759970323250279E-2</c:v>
                </c:pt>
                <c:pt idx="1741">
                  <c:v>2.3755811241618963E-2</c:v>
                </c:pt>
                <c:pt idx="1742">
                  <c:v>2.3751629286864695E-2</c:v>
                </c:pt>
                <c:pt idx="1743">
                  <c:v>2.3747424459268363E-2</c:v>
                </c:pt>
                <c:pt idx="1744">
                  <c:v>2.3743196759111962E-2</c:v>
                </c:pt>
                <c:pt idx="1745">
                  <c:v>2.3738946186679044E-2</c:v>
                </c:pt>
                <c:pt idx="1746">
                  <c:v>2.3734672742254492E-2</c:v>
                </c:pt>
                <c:pt idx="1747">
                  <c:v>2.3730376426124966E-2</c:v>
                </c:pt>
                <c:pt idx="1748">
                  <c:v>2.3726057238578901E-2</c:v>
                </c:pt>
                <c:pt idx="1749">
                  <c:v>2.3721715179905178E-2</c:v>
                </c:pt>
                <c:pt idx="1750">
                  <c:v>2.3717350250395786E-2</c:v>
                </c:pt>
                <c:pt idx="1751">
                  <c:v>2.3714704423600047E-2</c:v>
                </c:pt>
                <c:pt idx="1752">
                  <c:v>2.370855178004061E-2</c:v>
                </c:pt>
                <c:pt idx="1753">
                  <c:v>2.3704118239785243E-2</c:v>
                </c:pt>
                <c:pt idx="1754">
                  <c:v>2.369966182987393E-2</c:v>
                </c:pt>
                <c:pt idx="1755">
                  <c:v>2.369518255060532E-2</c:v>
                </c:pt>
                <c:pt idx="1756">
                  <c:v>2.3690680402279618E-2</c:v>
                </c:pt>
                <c:pt idx="1757">
                  <c:v>2.368615538519947E-2</c:v>
                </c:pt>
                <c:pt idx="1758">
                  <c:v>2.3681607499667745E-2</c:v>
                </c:pt>
                <c:pt idx="1759">
                  <c:v>2.3677036745989533E-2</c:v>
                </c:pt>
                <c:pt idx="1760">
                  <c:v>2.3672443124471254E-2</c:v>
                </c:pt>
                <c:pt idx="1761">
                  <c:v>2.3667826635420663E-2</c:v>
                </c:pt>
                <c:pt idx="1762">
                  <c:v>2.3663187279147957E-2</c:v>
                </c:pt>
                <c:pt idx="1763">
                  <c:v>2.3658525055963997E-2</c:v>
                </c:pt>
                <c:pt idx="1764">
                  <c:v>2.3653839966181422E-2</c:v>
                </c:pt>
                <c:pt idx="1765">
                  <c:v>2.3649132010113982E-2</c:v>
                </c:pt>
                <c:pt idx="1766">
                  <c:v>2.364440118807809E-2</c:v>
                </c:pt>
                <c:pt idx="1767">
                  <c:v>2.3639647500390382E-2</c:v>
                </c:pt>
                <c:pt idx="1768">
                  <c:v>2.3634870947369713E-2</c:v>
                </c:pt>
                <c:pt idx="1769">
                  <c:v>2.3630071529336716E-2</c:v>
                </c:pt>
                <c:pt idx="1770">
                  <c:v>2.3625249246613134E-2</c:v>
                </c:pt>
                <c:pt idx="1771">
                  <c:v>2.3620404099522041E-2</c:v>
                </c:pt>
                <c:pt idx="1772">
                  <c:v>2.3615536088388067E-2</c:v>
                </c:pt>
                <c:pt idx="1773">
                  <c:v>2.3610645213538728E-2</c:v>
                </c:pt>
                <c:pt idx="1774">
                  <c:v>2.3605731475300651E-2</c:v>
                </c:pt>
                <c:pt idx="1775">
                  <c:v>2.3600794874004238E-2</c:v>
                </c:pt>
                <c:pt idx="1776">
                  <c:v>2.3595835409980337E-2</c:v>
                </c:pt>
                <c:pt idx="1777">
                  <c:v>2.3590853083561569E-2</c:v>
                </c:pt>
                <c:pt idx="1778">
                  <c:v>2.3585847895081447E-2</c:v>
                </c:pt>
                <c:pt idx="1779">
                  <c:v>2.3580819844876144E-2</c:v>
                </c:pt>
                <c:pt idx="1780">
                  <c:v>2.3575768933282504E-2</c:v>
                </c:pt>
                <c:pt idx="1781">
                  <c:v>2.3570695160639366E-2</c:v>
                </c:pt>
                <c:pt idx="1782">
                  <c:v>2.3565598527286902E-2</c:v>
                </c:pt>
                <c:pt idx="1783">
                  <c:v>2.3560479033566839E-2</c:v>
                </c:pt>
                <c:pt idx="1784">
                  <c:v>2.3555336679822458E-2</c:v>
                </c:pt>
                <c:pt idx="1785">
                  <c:v>2.3550171466398595E-2</c:v>
                </c:pt>
                <c:pt idx="1786">
                  <c:v>2.3544983393641639E-2</c:v>
                </c:pt>
                <c:pt idx="1787">
                  <c:v>2.3539772461899089E-2</c:v>
                </c:pt>
                <c:pt idx="1788">
                  <c:v>2.3534538671520888E-2</c:v>
                </c:pt>
                <c:pt idx="1789">
                  <c:v>2.3529252332133349E-2</c:v>
                </c:pt>
                <c:pt idx="1790">
                  <c:v>2.3523965621365262E-2</c:v>
                </c:pt>
                <c:pt idx="1791">
                  <c:v>2.3518656050358806E-2</c:v>
                </c:pt>
                <c:pt idx="1792">
                  <c:v>2.3513323619472178E-2</c:v>
                </c:pt>
                <c:pt idx="1793">
                  <c:v>2.3507968329064006E-2</c:v>
                </c:pt>
                <c:pt idx="1794">
                  <c:v>2.3501534811833466E-2</c:v>
                </c:pt>
                <c:pt idx="1795">
                  <c:v>2.3497189171131506E-2</c:v>
                </c:pt>
                <c:pt idx="1796">
                  <c:v>2.3491765304333279E-2</c:v>
                </c:pt>
                <c:pt idx="1797">
                  <c:v>2.348631857946749E-2</c:v>
                </c:pt>
                <c:pt idx="1798">
                  <c:v>2.3479817366100317E-2</c:v>
                </c:pt>
                <c:pt idx="1799">
                  <c:v>2.3475356557003751E-2</c:v>
                </c:pt>
                <c:pt idx="1800">
                  <c:v>2.3469841260144498E-2</c:v>
                </c:pt>
                <c:pt idx="1801">
                  <c:v>2.3464303106695943E-2</c:v>
                </c:pt>
                <c:pt idx="1802">
                  <c:v>2.345907768784249E-2</c:v>
                </c:pt>
                <c:pt idx="1803">
                  <c:v>2.3449291725295973E-2</c:v>
                </c:pt>
                <c:pt idx="1804">
                  <c:v>2.3443675922284912E-2</c:v>
                </c:pt>
                <c:pt idx="1805">
                  <c:v>2.3438037267081713E-2</c:v>
                </c:pt>
                <c:pt idx="1806">
                  <c:v>2.3432375760063628E-2</c:v>
                </c:pt>
                <c:pt idx="1807">
                  <c:v>2.3426691401610134E-2</c:v>
                </c:pt>
                <c:pt idx="1808">
                  <c:v>2.3420984192102923E-2</c:v>
                </c:pt>
                <c:pt idx="1809">
                  <c:v>2.3415254131924357E-2</c:v>
                </c:pt>
                <c:pt idx="1810">
                  <c:v>2.3409501221458573E-2</c:v>
                </c:pt>
                <c:pt idx="1811">
                  <c:v>2.3403725461091263E-2</c:v>
                </c:pt>
                <c:pt idx="1812">
                  <c:v>2.3397926851209672E-2</c:v>
                </c:pt>
                <c:pt idx="1813">
                  <c:v>2.3392105392202378E-2</c:v>
                </c:pt>
                <c:pt idx="1814">
                  <c:v>2.338626108446018E-2</c:v>
                </c:pt>
                <c:pt idx="1815">
                  <c:v>2.3380393928374765E-2</c:v>
                </c:pt>
                <c:pt idx="1816">
                  <c:v>2.337450392433893E-2</c:v>
                </c:pt>
                <c:pt idx="1817">
                  <c:v>2.3368591072748357E-2</c:v>
                </c:pt>
                <c:pt idx="1818">
                  <c:v>2.3362655373998731E-2</c:v>
                </c:pt>
                <c:pt idx="1819">
                  <c:v>2.3356696828488399E-2</c:v>
                </c:pt>
                <c:pt idx="1820">
                  <c:v>2.335071543661682E-2</c:v>
                </c:pt>
                <c:pt idx="1821">
                  <c:v>2.3344711198785228E-2</c:v>
                </c:pt>
                <c:pt idx="1822">
                  <c:v>2.3338684115395747E-2</c:v>
                </c:pt>
                <c:pt idx="1823">
                  <c:v>2.3332634186852719E-2</c:v>
                </c:pt>
                <c:pt idx="1824">
                  <c:v>2.3326561413561375E-2</c:v>
                </c:pt>
                <c:pt idx="1825">
                  <c:v>2.332046579592939E-2</c:v>
                </c:pt>
                <c:pt idx="1826">
                  <c:v>2.3314347334365104E-2</c:v>
                </c:pt>
                <c:pt idx="1827">
                  <c:v>2.3308206029278411E-2</c:v>
                </c:pt>
                <c:pt idx="1828">
                  <c:v>2.3302041881081426E-2</c:v>
                </c:pt>
                <c:pt idx="1829">
                  <c:v>2.3295854890187595E-2</c:v>
                </c:pt>
                <c:pt idx="1830">
                  <c:v>2.3289645057011255E-2</c:v>
                </c:pt>
                <c:pt idx="1831">
                  <c:v>2.3283412381969182E-2</c:v>
                </c:pt>
                <c:pt idx="1832">
                  <c:v>2.3277156865478599E-2</c:v>
                </c:pt>
                <c:pt idx="1833">
                  <c:v>2.327087850795917E-2</c:v>
                </c:pt>
                <c:pt idx="1834">
                  <c:v>2.3264577309831891E-2</c:v>
                </c:pt>
                <c:pt idx="1835">
                  <c:v>2.3258253271519091E-2</c:v>
                </c:pt>
                <c:pt idx="1836">
                  <c:v>2.3251906393444877E-2</c:v>
                </c:pt>
                <c:pt idx="1837">
                  <c:v>2.3245536676034462E-2</c:v>
                </c:pt>
                <c:pt idx="1838">
                  <c:v>2.3239144119715061E-2</c:v>
                </c:pt>
                <c:pt idx="1839">
                  <c:v>2.3232728724914997E-2</c:v>
                </c:pt>
                <c:pt idx="1840">
                  <c:v>2.3226290492064816E-2</c:v>
                </c:pt>
                <c:pt idx="1841">
                  <c:v>2.3219829421595506E-2</c:v>
                </c:pt>
                <c:pt idx="1842">
                  <c:v>2.321334551394072E-2</c:v>
                </c:pt>
                <c:pt idx="1843">
                  <c:v>2.3206838769534777E-2</c:v>
                </c:pt>
                <c:pt idx="1844">
                  <c:v>2.3200309188813772E-2</c:v>
                </c:pt>
                <c:pt idx="1845">
                  <c:v>2.3193756772215801E-2</c:v>
                </c:pt>
                <c:pt idx="1846">
                  <c:v>2.3187181520180289E-2</c:v>
                </c:pt>
                <c:pt idx="1847">
                  <c:v>2.3180583433147106E-2</c:v>
                </c:pt>
                <c:pt idx="1848">
                  <c:v>2.3173962511559454E-2</c:v>
                </c:pt>
                <c:pt idx="1849">
                  <c:v>2.3167318755860755E-2</c:v>
                </c:pt>
                <c:pt idx="1850">
                  <c:v>2.3160890080121673E-2</c:v>
                </c:pt>
                <c:pt idx="1851">
                  <c:v>2.3154198607029101E-2</c:v>
                </c:pt>
                <c:pt idx="1852">
                  <c:v>2.314748429988718E-2</c:v>
                </c:pt>
                <c:pt idx="1853">
                  <c:v>2.3140747159146983E-2</c:v>
                </c:pt>
                <c:pt idx="1854">
                  <c:v>2.3133987185261565E-2</c:v>
                </c:pt>
                <c:pt idx="1855">
                  <c:v>2.312720437868488E-2</c:v>
                </c:pt>
                <c:pt idx="1856">
                  <c:v>2.3120398739873312E-2</c:v>
                </c:pt>
                <c:pt idx="1857">
                  <c:v>2.3113570269284345E-2</c:v>
                </c:pt>
                <c:pt idx="1858">
                  <c:v>2.3106718967376583E-2</c:v>
                </c:pt>
                <c:pt idx="1859">
                  <c:v>2.3099844834610618E-2</c:v>
                </c:pt>
                <c:pt idx="1860">
                  <c:v>2.3092947871449027E-2</c:v>
                </c:pt>
                <c:pt idx="1861">
                  <c:v>2.3086028078354623E-2</c:v>
                </c:pt>
                <c:pt idx="1862">
                  <c:v>2.3079085455792861E-2</c:v>
                </c:pt>
                <c:pt idx="1863">
                  <c:v>2.307212000423076E-2</c:v>
                </c:pt>
                <c:pt idx="1864">
                  <c:v>2.3065131724135549E-2</c:v>
                </c:pt>
                <c:pt idx="1865">
                  <c:v>2.3058120615977788E-2</c:v>
                </c:pt>
                <c:pt idx="1866">
                  <c:v>2.3051086680228473E-2</c:v>
                </c:pt>
                <c:pt idx="1867">
                  <c:v>2.3044029917360376E-2</c:v>
                </c:pt>
                <c:pt idx="1868">
                  <c:v>2.303695032784759E-2</c:v>
                </c:pt>
                <c:pt idx="1869">
                  <c:v>2.3029847912166435E-2</c:v>
                </c:pt>
                <c:pt idx="1870">
                  <c:v>2.3022722670793885E-2</c:v>
                </c:pt>
                <c:pt idx="1871">
                  <c:v>2.301557460420869E-2</c:v>
                </c:pt>
                <c:pt idx="1872">
                  <c:v>2.3008403712892034E-2</c:v>
                </c:pt>
                <c:pt idx="1873">
                  <c:v>2.3001209997324655E-2</c:v>
                </c:pt>
                <c:pt idx="1874">
                  <c:v>2.2993993457991066E-2</c:v>
                </c:pt>
                <c:pt idx="1875">
                  <c:v>2.2986754095376212E-2</c:v>
                </c:pt>
                <c:pt idx="1876">
                  <c:v>2.2979491909966371E-2</c:v>
                </c:pt>
                <c:pt idx="1877">
                  <c:v>2.2972206902249371E-2</c:v>
                </c:pt>
                <c:pt idx="1878">
                  <c:v>2.2964899072715695E-2</c:v>
                </c:pt>
                <c:pt idx="1879">
                  <c:v>2.2957568421855614E-2</c:v>
                </c:pt>
                <c:pt idx="1880">
                  <c:v>2.2950214950162261E-2</c:v>
                </c:pt>
                <c:pt idx="1881">
                  <c:v>2.2942838658129891E-2</c:v>
                </c:pt>
                <c:pt idx="1882">
                  <c:v>2.2935439546253857E-2</c:v>
                </c:pt>
                <c:pt idx="1883">
                  <c:v>2.2928017615031954E-2</c:v>
                </c:pt>
                <c:pt idx="1884">
                  <c:v>2.2920572864962418E-2</c:v>
                </c:pt>
                <c:pt idx="1885">
                  <c:v>2.2913105296546141E-2</c:v>
                </c:pt>
                <c:pt idx="1886">
                  <c:v>2.2905614910284679E-2</c:v>
                </c:pt>
                <c:pt idx="1887">
                  <c:v>2.2898101706681582E-2</c:v>
                </c:pt>
                <c:pt idx="1888">
                  <c:v>2.289056568624195E-2</c:v>
                </c:pt>
                <c:pt idx="1889">
                  <c:v>2.2883006849471768E-2</c:v>
                </c:pt>
                <c:pt idx="1890">
                  <c:v>2.2875425196879236E-2</c:v>
                </c:pt>
                <c:pt idx="1891">
                  <c:v>2.2867820728974107E-2</c:v>
                </c:pt>
                <c:pt idx="1892">
                  <c:v>2.2860193446267458E-2</c:v>
                </c:pt>
                <c:pt idx="1893">
                  <c:v>2.285254334927125E-2</c:v>
                </c:pt>
                <c:pt idx="1894">
                  <c:v>2.2844870438500333E-2</c:v>
                </c:pt>
                <c:pt idx="1895">
                  <c:v>2.2837174714469985E-2</c:v>
                </c:pt>
                <c:pt idx="1896">
                  <c:v>2.2829456177697494E-2</c:v>
                </c:pt>
                <c:pt idx="1897">
                  <c:v>2.2821714828701462E-2</c:v>
                </c:pt>
                <c:pt idx="1898">
                  <c:v>2.2813950668002268E-2</c:v>
                </c:pt>
                <c:pt idx="1899">
                  <c:v>2.2806163696121842E-2</c:v>
                </c:pt>
                <c:pt idx="1900">
                  <c:v>2.2798353913582998E-2</c:v>
                </c:pt>
                <c:pt idx="1901">
                  <c:v>2.2790521320911212E-2</c:v>
                </c:pt>
                <c:pt idx="1902">
                  <c:v>2.2782536296295453E-2</c:v>
                </c:pt>
                <c:pt idx="1903">
                  <c:v>2.2774660200054919E-2</c:v>
                </c:pt>
                <c:pt idx="1904">
                  <c:v>2.2766761296467264E-2</c:v>
                </c:pt>
                <c:pt idx="1905">
                  <c:v>2.2758839586061397E-2</c:v>
                </c:pt>
                <c:pt idx="1906">
                  <c:v>2.2750895069368893E-2</c:v>
                </c:pt>
                <c:pt idx="1907">
                  <c:v>2.2742927746921549E-2</c:v>
                </c:pt>
                <c:pt idx="1908">
                  <c:v>2.2734937619253603E-2</c:v>
                </c:pt>
                <c:pt idx="1909">
                  <c:v>2.2726924686900407E-2</c:v>
                </c:pt>
                <c:pt idx="1910">
                  <c:v>2.2718888950398863E-2</c:v>
                </c:pt>
                <c:pt idx="1911">
                  <c:v>2.2710830410287874E-2</c:v>
                </c:pt>
                <c:pt idx="1912">
                  <c:v>2.2702749067107009E-2</c:v>
                </c:pt>
                <c:pt idx="1913">
                  <c:v>2.2694644921398055E-2</c:v>
                </c:pt>
                <c:pt idx="1914">
                  <c:v>2.2686517973704134E-2</c:v>
                </c:pt>
                <c:pt idx="1915">
                  <c:v>2.26783682245697E-2</c:v>
                </c:pt>
                <c:pt idx="1916">
                  <c:v>2.2670195674541205E-2</c:v>
                </c:pt>
                <c:pt idx="1917">
                  <c:v>2.2662000324165987E-2</c:v>
                </c:pt>
                <c:pt idx="1918">
                  <c:v>2.2653782173993386E-2</c:v>
                </c:pt>
                <c:pt idx="1919">
                  <c:v>2.2645541227399146E-2</c:v>
                </c:pt>
                <c:pt idx="1920">
                  <c:v>2.2637277733879468E-2</c:v>
                </c:pt>
                <c:pt idx="1921">
                  <c:v>2.2628992376544144E-2</c:v>
                </c:pt>
                <c:pt idx="1922">
                  <c:v>2.2620685882619007E-2</c:v>
                </c:pt>
                <c:pt idx="1923">
                  <c:v>2.26123589793088E-2</c:v>
                </c:pt>
                <c:pt idx="1924">
                  <c:v>2.2604012393795392E-2</c:v>
                </c:pt>
                <c:pt idx="1925">
                  <c:v>2.2595646853238449E-2</c:v>
                </c:pt>
                <c:pt idx="1926">
                  <c:v>2.2587263084774545E-2</c:v>
                </c:pt>
                <c:pt idx="1927">
                  <c:v>2.2578861815517381E-2</c:v>
                </c:pt>
                <c:pt idx="1928">
                  <c:v>2.2570443772558013E-2</c:v>
                </c:pt>
                <c:pt idx="1929">
                  <c:v>2.2562009682964401E-2</c:v>
                </c:pt>
                <c:pt idx="1930">
                  <c:v>2.255356027378097E-2</c:v>
                </c:pt>
                <c:pt idx="1931">
                  <c:v>2.2545096272029275E-2</c:v>
                </c:pt>
                <c:pt idx="1932">
                  <c:v>2.2536618404707109E-2</c:v>
                </c:pt>
                <c:pt idx="1933">
                  <c:v>2.2528127398788955E-2</c:v>
                </c:pt>
                <c:pt idx="1934">
                  <c:v>2.2519623981225756E-2</c:v>
                </c:pt>
                <c:pt idx="1935">
                  <c:v>2.2511108878944475E-2</c:v>
                </c:pt>
                <c:pt idx="1936">
                  <c:v>2.2502582818848316E-2</c:v>
                </c:pt>
                <c:pt idx="1937">
                  <c:v>2.2494046527817169E-2</c:v>
                </c:pt>
                <c:pt idx="1938">
                  <c:v>2.2485500732706054E-2</c:v>
                </c:pt>
                <c:pt idx="1939">
                  <c:v>2.2476946160346678E-2</c:v>
                </c:pt>
                <c:pt idx="1940">
                  <c:v>2.2468383537546543E-2</c:v>
                </c:pt>
                <c:pt idx="1941">
                  <c:v>2.2459813591088951E-2</c:v>
                </c:pt>
                <c:pt idx="1942">
                  <c:v>2.2451237047732553E-2</c:v>
                </c:pt>
                <c:pt idx="1943">
                  <c:v>2.2442654634213133E-2</c:v>
                </c:pt>
                <c:pt idx="1944">
                  <c:v>2.2434067077240272E-2</c:v>
                </c:pt>
                <c:pt idx="1945">
                  <c:v>2.2424247360499638E-2</c:v>
                </c:pt>
                <c:pt idx="1946">
                  <c:v>2.2415651228815392E-2</c:v>
                </c:pt>
                <c:pt idx="1947">
                  <c:v>2.2407052237466862E-2</c:v>
                </c:pt>
                <c:pt idx="1948">
                  <c:v>2.2398451113064155E-2</c:v>
                </c:pt>
                <c:pt idx="1949">
                  <c:v>2.2389848582192062E-2</c:v>
                </c:pt>
                <c:pt idx="1950">
                  <c:v>2.238124537141184E-2</c:v>
                </c:pt>
                <c:pt idx="1951">
                  <c:v>2.2372642207259208E-2</c:v>
                </c:pt>
                <c:pt idx="1952">
                  <c:v>2.2364039816245906E-2</c:v>
                </c:pt>
                <c:pt idx="1953">
                  <c:v>2.2355438924859916E-2</c:v>
                </c:pt>
                <c:pt idx="1954">
                  <c:v>2.2346840259563461E-2</c:v>
                </c:pt>
                <c:pt idx="1955">
                  <c:v>2.2338244546795449E-2</c:v>
                </c:pt>
                <c:pt idx="1956">
                  <c:v>2.2329652512970144E-2</c:v>
                </c:pt>
                <c:pt idx="1957">
                  <c:v>2.2321064884476716E-2</c:v>
                </c:pt>
                <c:pt idx="1958">
                  <c:v>2.2312482387680799E-2</c:v>
                </c:pt>
                <c:pt idx="1959">
                  <c:v>2.2303905748923603E-2</c:v>
                </c:pt>
                <c:pt idx="1960">
                  <c:v>2.2295335694521468E-2</c:v>
                </c:pt>
                <c:pt idx="1961">
                  <c:v>2.2286772950766975E-2</c:v>
                </c:pt>
                <c:pt idx="1962">
                  <c:v>2.2278218243928505E-2</c:v>
                </c:pt>
                <c:pt idx="1963">
                  <c:v>2.2269672300250232E-2</c:v>
                </c:pt>
                <c:pt idx="1964">
                  <c:v>2.2261135845952573E-2</c:v>
                </c:pt>
                <c:pt idx="1965">
                  <c:v>2.2252609607230855E-2</c:v>
                </c:pt>
                <c:pt idx="1966">
                  <c:v>2.2244094310257756E-2</c:v>
                </c:pt>
                <c:pt idx="1967">
                  <c:v>2.2235590681181083E-2</c:v>
                </c:pt>
                <c:pt idx="1968">
                  <c:v>2.2227099446125775E-2</c:v>
                </c:pt>
                <c:pt idx="1969">
                  <c:v>2.2218621331192123E-2</c:v>
                </c:pt>
                <c:pt idx="1970">
                  <c:v>2.2210157062457769E-2</c:v>
                </c:pt>
                <c:pt idx="1971">
                  <c:v>2.2201707363152412E-2</c:v>
                </c:pt>
                <c:pt idx="1972">
                  <c:v>2.2193272710469891E-2</c:v>
                </c:pt>
                <c:pt idx="1973">
                  <c:v>2.2184853148158545E-2</c:v>
                </c:pt>
                <c:pt idx="1974">
                  <c:v>2.2176448675846672E-2</c:v>
                </c:pt>
                <c:pt idx="1975">
                  <c:v>2.2168059293163012E-2</c:v>
                </c:pt>
                <c:pt idx="1976">
                  <c:v>2.2159684999737417E-2</c:v>
                </c:pt>
                <c:pt idx="1977">
                  <c:v>2.2151325795200183E-2</c:v>
                </c:pt>
                <c:pt idx="1978">
                  <c:v>2.2142981679181606E-2</c:v>
                </c:pt>
                <c:pt idx="1979">
                  <c:v>2.213465265131398E-2</c:v>
                </c:pt>
                <c:pt idx="1980">
                  <c:v>2.2126338711229598E-2</c:v>
                </c:pt>
                <c:pt idx="1981">
                  <c:v>2.2118039858560978E-2</c:v>
                </c:pt>
                <c:pt idx="1982">
                  <c:v>2.2109756092941746E-2</c:v>
                </c:pt>
                <c:pt idx="1983">
                  <c:v>2.2101487414006415E-2</c:v>
                </c:pt>
                <c:pt idx="1984">
                  <c:v>2.2093233821389946E-2</c:v>
                </c:pt>
                <c:pt idx="1985">
                  <c:v>2.208499531472774E-2</c:v>
                </c:pt>
                <c:pt idx="1986">
                  <c:v>2.2076771893656089E-2</c:v>
                </c:pt>
                <c:pt idx="1987">
                  <c:v>2.2068563557812171E-2</c:v>
                </c:pt>
                <c:pt idx="1988">
                  <c:v>2.2060370306833388E-2</c:v>
                </c:pt>
                <c:pt idx="1989">
                  <c:v>2.2052192140357807E-2</c:v>
                </c:pt>
                <c:pt idx="1990">
                  <c:v>2.204402905802505E-2</c:v>
                </c:pt>
                <c:pt idx="1991">
                  <c:v>2.2035881059474294E-2</c:v>
                </c:pt>
                <c:pt idx="1992">
                  <c:v>2.2027748144345605E-2</c:v>
                </c:pt>
                <c:pt idx="1993">
                  <c:v>2.201963031228038E-2</c:v>
                </c:pt>
                <c:pt idx="1994">
                  <c:v>2.2011527562919797E-2</c:v>
                </c:pt>
                <c:pt idx="1995">
                  <c:v>2.2003439895906363E-2</c:v>
                </c:pt>
                <c:pt idx="1996">
                  <c:v>2.1995367310883251E-2</c:v>
                </c:pt>
                <c:pt idx="1997">
                  <c:v>2.1987309807494082E-2</c:v>
                </c:pt>
                <c:pt idx="1998">
                  <c:v>2.1979267385382473E-2</c:v>
                </c:pt>
                <c:pt idx="1999">
                  <c:v>2.1971240044194262E-2</c:v>
                </c:pt>
                <c:pt idx="2000">
                  <c:v>2.1963227783574402E-2</c:v>
                </c:pt>
                <c:pt idx="2001">
                  <c:v>2.1955230603169396E-2</c:v>
                </c:pt>
                <c:pt idx="2002">
                  <c:v>2.1947248502626637E-2</c:v>
                </c:pt>
                <c:pt idx="2003">
                  <c:v>2.1939281481593076E-2</c:v>
                </c:pt>
                <c:pt idx="2004">
                  <c:v>2.1931329539717437E-2</c:v>
                </c:pt>
                <c:pt idx="2005">
                  <c:v>2.1923392676648445E-2</c:v>
                </c:pt>
                <c:pt idx="2006">
                  <c:v>2.1915470892035938E-2</c:v>
                </c:pt>
                <c:pt idx="2007">
                  <c:v>2.1907564185529971E-2</c:v>
                </c:pt>
                <c:pt idx="2008">
                  <c:v>2.1899672556781713E-2</c:v>
                </c:pt>
                <c:pt idx="2009">
                  <c:v>2.1891796005442776E-2</c:v>
                </c:pt>
                <c:pt idx="2010">
                  <c:v>2.1883934531165439E-2</c:v>
                </c:pt>
                <c:pt idx="2011">
                  <c:v>2.1876088133602645E-2</c:v>
                </c:pt>
                <c:pt idx="2012">
                  <c:v>2.1868256812408005E-2</c:v>
                </c:pt>
                <c:pt idx="2013">
                  <c:v>2.1860440567235795E-2</c:v>
                </c:pt>
                <c:pt idx="2014">
                  <c:v>2.185263939774118E-2</c:v>
                </c:pt>
                <c:pt idx="2015">
                  <c:v>2.1844853303579548E-2</c:v>
                </c:pt>
                <c:pt idx="2016">
                  <c:v>2.1837082284407394E-2</c:v>
                </c:pt>
                <c:pt idx="2017">
                  <c:v>2.1829326339881439E-2</c:v>
                </c:pt>
                <c:pt idx="2018">
                  <c:v>2.182158546965951E-2</c:v>
                </c:pt>
                <c:pt idx="2019">
                  <c:v>2.1813859673400104E-2</c:v>
                </c:pt>
                <c:pt idx="2020">
                  <c:v>2.1806148950761717E-2</c:v>
                </c:pt>
                <c:pt idx="2021">
                  <c:v>2.1798453301404175E-2</c:v>
                </c:pt>
                <c:pt idx="2022">
                  <c:v>2.1790772724988194E-2</c:v>
                </c:pt>
                <c:pt idx="2023">
                  <c:v>2.1783107221174269E-2</c:v>
                </c:pt>
                <c:pt idx="2024">
                  <c:v>2.1775456789624004E-2</c:v>
                </c:pt>
                <c:pt idx="2025">
                  <c:v>2.1767821430000112E-2</c:v>
                </c:pt>
                <c:pt idx="2026">
                  <c:v>2.1760201141965085E-2</c:v>
                </c:pt>
                <c:pt idx="2027">
                  <c:v>2.1752595925182971E-2</c:v>
                </c:pt>
                <c:pt idx="2028">
                  <c:v>2.1745005779318038E-2</c:v>
                </c:pt>
                <c:pt idx="2029">
                  <c:v>2.1737430704034999E-2</c:v>
                </c:pt>
                <c:pt idx="2030">
                  <c:v>2.1729870698999676E-2</c:v>
                </c:pt>
                <c:pt idx="2031">
                  <c:v>2.1722325763878114E-2</c:v>
                </c:pt>
                <c:pt idx="2032">
                  <c:v>2.1714795898338135E-2</c:v>
                </c:pt>
                <c:pt idx="2033">
                  <c:v>2.1707281102046228E-2</c:v>
                </c:pt>
                <c:pt idx="2034">
                  <c:v>2.1699781374671101E-2</c:v>
                </c:pt>
                <c:pt idx="2035">
                  <c:v>2.1692296715882353E-2</c:v>
                </c:pt>
                <c:pt idx="2036">
                  <c:v>2.1684827125348916E-2</c:v>
                </c:pt>
                <c:pt idx="2037">
                  <c:v>2.1677372602741052E-2</c:v>
                </c:pt>
                <c:pt idx="2038">
                  <c:v>2.1669933147730358E-2</c:v>
                </c:pt>
                <c:pt idx="2039">
                  <c:v>2.1662508759988208E-2</c:v>
                </c:pt>
                <c:pt idx="2040">
                  <c:v>2.1655099439186642E-2</c:v>
                </c:pt>
                <c:pt idx="2041">
                  <c:v>2.1647705184998589E-2</c:v>
                </c:pt>
                <c:pt idx="2042">
                  <c:v>2.1640325997098309E-2</c:v>
                </c:pt>
                <c:pt idx="2043">
                  <c:v>2.1632961875159618E-2</c:v>
                </c:pt>
                <c:pt idx="2044">
                  <c:v>2.1625612818857665E-2</c:v>
                </c:pt>
                <c:pt idx="2045">
                  <c:v>2.1618278827867821E-2</c:v>
                </c:pt>
                <c:pt idx="2046">
                  <c:v>2.1610959901866567E-2</c:v>
                </c:pt>
                <c:pt idx="2047">
                  <c:v>2.160365604053105E-2</c:v>
                </c:pt>
                <c:pt idx="2048">
                  <c:v>2.1596367243538861E-2</c:v>
                </c:pt>
                <c:pt idx="2049">
                  <c:v>2.1588055635554992E-2</c:v>
                </c:pt>
                <c:pt idx="2050">
                  <c:v>2.1580799118215976E-2</c:v>
                </c:pt>
                <c:pt idx="2051">
                  <c:v>2.1573557664211096E-2</c:v>
                </c:pt>
                <c:pt idx="2052">
                  <c:v>2.1566331273221495E-2</c:v>
                </c:pt>
                <c:pt idx="2053">
                  <c:v>2.155911994492743E-2</c:v>
                </c:pt>
                <c:pt idx="2054">
                  <c:v>2.1551923679010931E-2</c:v>
                </c:pt>
                <c:pt idx="2055">
                  <c:v>2.1544742475154699E-2</c:v>
                </c:pt>
                <c:pt idx="2056">
                  <c:v>2.153757633304143E-2</c:v>
                </c:pt>
                <c:pt idx="2057">
                  <c:v>2.1530425252355156E-2</c:v>
                </c:pt>
                <c:pt idx="2058">
                  <c:v>2.1523289232779907E-2</c:v>
                </c:pt>
                <c:pt idx="2059">
                  <c:v>2.1516561246912268E-2</c:v>
                </c:pt>
                <c:pt idx="2060">
                  <c:v>2.1509457333054018E-2</c:v>
                </c:pt>
                <c:pt idx="2061">
                  <c:v>2.150236848233705E-2</c:v>
                </c:pt>
                <c:pt idx="2062">
                  <c:v>2.1495294694445763E-2</c:v>
                </c:pt>
                <c:pt idx="2063">
                  <c:v>2.1488369750324733E-2</c:v>
                </c:pt>
                <c:pt idx="2064">
                  <c:v>2.1481192305882049E-2</c:v>
                </c:pt>
                <c:pt idx="2065">
                  <c:v>2.1474163704581949E-2</c:v>
                </c:pt>
                <c:pt idx="2066">
                  <c:v>2.1467150164852639E-2</c:v>
                </c:pt>
                <c:pt idx="2067">
                  <c:v>2.1460288136261888E-2</c:v>
                </c:pt>
                <c:pt idx="2068">
                  <c:v>2.1453168268858538E-2</c:v>
                </c:pt>
                <c:pt idx="2069">
                  <c:v>2.1446199911971584E-2</c:v>
                </c:pt>
                <c:pt idx="2070">
                  <c:v>2.1439385077102184E-2</c:v>
                </c:pt>
                <c:pt idx="2071">
                  <c:v>2.1431891397041269E-2</c:v>
                </c:pt>
                <c:pt idx="2072">
                  <c:v>2.1425385202033111E-2</c:v>
                </c:pt>
                <c:pt idx="2073">
                  <c:v>2.1418477084598521E-2</c:v>
                </c:pt>
                <c:pt idx="2074">
                  <c:v>2.1411584026257081E-2</c:v>
                </c:pt>
                <c:pt idx="2075">
                  <c:v>2.1404706026702008E-2</c:v>
                </c:pt>
                <c:pt idx="2076">
                  <c:v>2.1397843085627172E-2</c:v>
                </c:pt>
                <c:pt idx="2077">
                  <c:v>2.139099520272689E-2</c:v>
                </c:pt>
                <c:pt idx="2078">
                  <c:v>2.1384162377697236E-2</c:v>
                </c:pt>
                <c:pt idx="2079">
                  <c:v>2.1377344610233849E-2</c:v>
                </c:pt>
                <c:pt idx="2080">
                  <c:v>2.1370541900033246E-2</c:v>
                </c:pt>
                <c:pt idx="2081">
                  <c:v>2.136375424679304E-2</c:v>
                </c:pt>
                <c:pt idx="2082">
                  <c:v>2.1356981650210854E-2</c:v>
                </c:pt>
                <c:pt idx="2083">
                  <c:v>2.1350224109985848E-2</c:v>
                </c:pt>
                <c:pt idx="2084">
                  <c:v>2.1343038155785754E-2</c:v>
                </c:pt>
                <c:pt idx="2085">
                  <c:v>2.1336754197404672E-2</c:v>
                </c:pt>
                <c:pt idx="2086">
                  <c:v>2.1330041824449024E-2</c:v>
                </c:pt>
                <c:pt idx="2087">
                  <c:v>2.1323344506652037E-2</c:v>
                </c:pt>
                <c:pt idx="2088">
                  <c:v>2.1316662243715295E-2</c:v>
                </c:pt>
                <c:pt idx="2089">
                  <c:v>2.13099950353417E-2</c:v>
                </c:pt>
                <c:pt idx="2090">
                  <c:v>2.1303342881234602E-2</c:v>
                </c:pt>
                <c:pt idx="2091">
                  <c:v>2.1296705781097776E-2</c:v>
                </c:pt>
                <c:pt idx="2092">
                  <c:v>2.1290083734636558E-2</c:v>
                </c:pt>
                <c:pt idx="2093">
                  <c:v>2.128301464467941E-2</c:v>
                </c:pt>
                <c:pt idx="2094">
                  <c:v>2.1276884801561577E-2</c:v>
                </c:pt>
                <c:pt idx="2095">
                  <c:v>2.1270307914361106E-2</c:v>
                </c:pt>
                <c:pt idx="2096">
                  <c:v>2.1263746079661291E-2</c:v>
                </c:pt>
                <c:pt idx="2097">
                  <c:v>2.1257199297170321E-2</c:v>
                </c:pt>
                <c:pt idx="2098">
                  <c:v>2.125066756659726E-2</c:v>
                </c:pt>
                <c:pt idx="2099">
                  <c:v>2.1244150887650963E-2</c:v>
                </c:pt>
                <c:pt idx="2100">
                  <c:v>2.1237649260041819E-2</c:v>
                </c:pt>
                <c:pt idx="2101">
                  <c:v>2.1230237258326654E-2</c:v>
                </c:pt>
                <c:pt idx="2102">
                  <c:v>2.1223607389022837E-2</c:v>
                </c:pt>
                <c:pt idx="2103">
                  <c:v>2.1217152360120797E-2</c:v>
                </c:pt>
                <c:pt idx="2104">
                  <c:v>2.1210712380404735E-2</c:v>
                </c:pt>
                <c:pt idx="2105">
                  <c:v>2.120428744958977E-2</c:v>
                </c:pt>
                <c:pt idx="2106">
                  <c:v>2.1197388071566958E-2</c:v>
                </c:pt>
                <c:pt idx="2107">
                  <c:v>2.1191482733522306E-2</c:v>
                </c:pt>
                <c:pt idx="2108">
                  <c:v>2.1185102947701602E-2</c:v>
                </c:pt>
                <c:pt idx="2109">
                  <c:v>2.1178738209645578E-2</c:v>
                </c:pt>
                <c:pt idx="2110">
                  <c:v>2.1171890519614288E-2</c:v>
                </c:pt>
                <c:pt idx="2111">
                  <c:v>2.1166053875698462E-2</c:v>
                </c:pt>
                <c:pt idx="2112">
                  <c:v>2.1159734279244457E-2</c:v>
                </c:pt>
                <c:pt idx="2113">
                  <c:v>2.1153429729429764E-2</c:v>
                </c:pt>
                <c:pt idx="2114">
                  <c:v>2.1147140225974147E-2</c:v>
                </c:pt>
                <c:pt idx="2115">
                  <c:v>2.1136947097709635E-2</c:v>
                </c:pt>
                <c:pt idx="2116">
                  <c:v>2.1130694850884923E-2</c:v>
                </c:pt>
                <c:pt idx="2117">
                  <c:v>2.1124457647532235E-2</c:v>
                </c:pt>
                <c:pt idx="2118">
                  <c:v>2.1118235487376458E-2</c:v>
                </c:pt>
                <c:pt idx="2119">
                  <c:v>2.1112028370143365E-2</c:v>
                </c:pt>
                <c:pt idx="2120">
                  <c:v>2.1105836295558733E-2</c:v>
                </c:pt>
                <c:pt idx="2121">
                  <c:v>2.1099659263349446E-2</c:v>
                </c:pt>
                <c:pt idx="2122">
                  <c:v>2.1093497273243056E-2</c:v>
                </c:pt>
                <c:pt idx="2123">
                  <c:v>2.1087350324967558E-2</c:v>
                </c:pt>
                <c:pt idx="2124">
                  <c:v>2.1081218418251613E-2</c:v>
                </c:pt>
                <c:pt idx="2125">
                  <c:v>2.1075101552825215E-2</c:v>
                </c:pt>
                <c:pt idx="2126">
                  <c:v>2.1068999728417914E-2</c:v>
                </c:pt>
                <c:pt idx="2127">
                  <c:v>2.1062912944760814E-2</c:v>
                </c:pt>
                <c:pt idx="2128">
                  <c:v>2.1056841201585241E-2</c:v>
                </c:pt>
                <c:pt idx="2129">
                  <c:v>2.1050784498623409E-2</c:v>
                </c:pt>
                <c:pt idx="2130">
                  <c:v>2.1044742835607977E-2</c:v>
                </c:pt>
                <c:pt idx="2131">
                  <c:v>2.103871621227249E-2</c:v>
                </c:pt>
                <c:pt idx="2132">
                  <c:v>2.1032704628351162E-2</c:v>
                </c:pt>
                <c:pt idx="2133">
                  <c:v>2.1026708083578427E-2</c:v>
                </c:pt>
                <c:pt idx="2134">
                  <c:v>2.102072657768983E-2</c:v>
                </c:pt>
                <c:pt idx="2135">
                  <c:v>2.1014760110421804E-2</c:v>
                </c:pt>
                <c:pt idx="2136">
                  <c:v>2.1008808681511226E-2</c:v>
                </c:pt>
                <c:pt idx="2137">
                  <c:v>2.100287229069453E-2</c:v>
                </c:pt>
                <c:pt idx="2138">
                  <c:v>2.099695093771059E-2</c:v>
                </c:pt>
                <c:pt idx="2139">
                  <c:v>2.0991044622298505E-2</c:v>
                </c:pt>
                <c:pt idx="2140">
                  <c:v>2.0985153344196927E-2</c:v>
                </c:pt>
                <c:pt idx="2141">
                  <c:v>2.0979277103146288E-2</c:v>
                </c:pt>
                <c:pt idx="2142">
                  <c:v>2.0973415898887238E-2</c:v>
                </c:pt>
                <c:pt idx="2143">
                  <c:v>2.0967569731161539E-2</c:v>
                </c:pt>
                <c:pt idx="2144">
                  <c:v>2.0961738599710955E-2</c:v>
                </c:pt>
                <c:pt idx="2145">
                  <c:v>2.0955922504277913E-2</c:v>
                </c:pt>
                <c:pt idx="2146">
                  <c:v>2.0950121444606618E-2</c:v>
                </c:pt>
                <c:pt idx="2147">
                  <c:v>2.0944335420440607E-2</c:v>
                </c:pt>
                <c:pt idx="2148">
                  <c:v>2.0938564431524975E-2</c:v>
                </c:pt>
                <c:pt idx="2149">
                  <c:v>2.0932808477604592E-2</c:v>
                </c:pt>
                <c:pt idx="2150">
                  <c:v>2.0927067558425883E-2</c:v>
                </c:pt>
                <c:pt idx="2151">
                  <c:v>2.0921341673735716E-2</c:v>
                </c:pt>
                <c:pt idx="2152">
                  <c:v>2.0915630823281184E-2</c:v>
                </c:pt>
                <c:pt idx="2153">
                  <c:v>2.0909935006810487E-2</c:v>
                </c:pt>
                <c:pt idx="2154">
                  <c:v>2.0904254224072272E-2</c:v>
                </c:pt>
                <c:pt idx="2155">
                  <c:v>2.0898588474816293E-2</c:v>
                </c:pt>
                <c:pt idx="2156">
                  <c:v>2.0892937758792307E-2</c:v>
                </c:pt>
                <c:pt idx="2157">
                  <c:v>2.0887302075750735E-2</c:v>
                </c:pt>
                <c:pt idx="2158">
                  <c:v>2.0881681425443333E-2</c:v>
                </c:pt>
                <c:pt idx="2159">
                  <c:v>2.0876075807622074E-2</c:v>
                </c:pt>
                <c:pt idx="2160">
                  <c:v>2.0870485222039825E-2</c:v>
                </c:pt>
                <c:pt idx="2161">
                  <c:v>2.0864909668449894E-2</c:v>
                </c:pt>
                <c:pt idx="2162">
                  <c:v>2.0859349146606032E-2</c:v>
                </c:pt>
                <c:pt idx="2163">
                  <c:v>2.0853803656263104E-2</c:v>
                </c:pt>
                <c:pt idx="2164">
                  <c:v>2.0848273197176637E-2</c:v>
                </c:pt>
                <c:pt idx="2165">
                  <c:v>2.0842757769102604E-2</c:v>
                </c:pt>
                <c:pt idx="2166">
                  <c:v>2.0837257371797424E-2</c:v>
                </c:pt>
                <c:pt idx="2167">
                  <c:v>2.0831772005019067E-2</c:v>
                </c:pt>
                <c:pt idx="2168">
                  <c:v>2.0826301668524838E-2</c:v>
                </c:pt>
                <c:pt idx="2169">
                  <c:v>2.0820846362073819E-2</c:v>
                </c:pt>
                <c:pt idx="2170">
                  <c:v>2.0815406085425314E-2</c:v>
                </c:pt>
                <c:pt idx="2171">
                  <c:v>2.0809980838339293E-2</c:v>
                </c:pt>
                <c:pt idx="2172">
                  <c:v>2.080457062057639E-2</c:v>
                </c:pt>
                <c:pt idx="2173">
                  <c:v>2.0799175431898131E-2</c:v>
                </c:pt>
                <c:pt idx="2174">
                  <c:v>2.0793795272066262E-2</c:v>
                </c:pt>
                <c:pt idx="2175">
                  <c:v>2.0788430140843861E-2</c:v>
                </c:pt>
                <c:pt idx="2176">
                  <c:v>2.0783080037993784E-2</c:v>
                </c:pt>
                <c:pt idx="2177">
                  <c:v>2.077774496328022E-2</c:v>
                </c:pt>
                <c:pt idx="2178">
                  <c:v>2.0772424916467802E-2</c:v>
                </c:pt>
                <c:pt idx="2179">
                  <c:v>2.0767119897322273E-2</c:v>
                </c:pt>
                <c:pt idx="2180">
                  <c:v>2.0761829905608931E-2</c:v>
                </c:pt>
                <c:pt idx="2181">
                  <c:v>2.0756554941094851E-2</c:v>
                </c:pt>
                <c:pt idx="2182">
                  <c:v>2.075129500354711E-2</c:v>
                </c:pt>
                <c:pt idx="2183">
                  <c:v>2.0746050092734114E-2</c:v>
                </c:pt>
                <c:pt idx="2184">
                  <c:v>2.0740820208424049E-2</c:v>
                </c:pt>
                <c:pt idx="2185">
                  <c:v>2.073560535038621E-2</c:v>
                </c:pt>
                <c:pt idx="2186">
                  <c:v>2.0730405518391004E-2</c:v>
                </c:pt>
                <c:pt idx="2187">
                  <c:v>2.0725220712208836E-2</c:v>
                </c:pt>
                <c:pt idx="2188">
                  <c:v>2.0720050931610778E-2</c:v>
                </c:pt>
                <c:pt idx="2189">
                  <c:v>2.0714896176369235E-2</c:v>
                </c:pt>
                <c:pt idx="2190">
                  <c:v>2.0709756446256167E-2</c:v>
                </c:pt>
                <c:pt idx="2191">
                  <c:v>2.0704631741045532E-2</c:v>
                </c:pt>
                <c:pt idx="2192">
                  <c:v>2.0699522060511066E-2</c:v>
                </c:pt>
                <c:pt idx="2193">
                  <c:v>2.0694427404427618E-2</c:v>
                </c:pt>
                <c:pt idx="2194">
                  <c:v>2.0689347772569811E-2</c:v>
                </c:pt>
                <c:pt idx="2195">
                  <c:v>2.0684283164714046E-2</c:v>
                </c:pt>
                <c:pt idx="2196">
                  <c:v>2.0679233580636946E-2</c:v>
                </c:pt>
                <c:pt idx="2197">
                  <c:v>2.067419902011558E-2</c:v>
                </c:pt>
                <c:pt idx="2198">
                  <c:v>2.0669179482927902E-2</c:v>
                </c:pt>
                <c:pt idx="2199">
                  <c:v>2.0664174968852755E-2</c:v>
                </c:pt>
                <c:pt idx="2200">
                  <c:v>2.0659185477669428E-2</c:v>
                </c:pt>
                <c:pt idx="2201">
                  <c:v>2.0654211009157208E-2</c:v>
                </c:pt>
                <c:pt idx="2202">
                  <c:v>2.0649251563097604E-2</c:v>
                </c:pt>
                <c:pt idx="2203">
                  <c:v>2.0644307139271234E-2</c:v>
                </c:pt>
                <c:pt idx="2204">
                  <c:v>2.063937773745983E-2</c:v>
                </c:pt>
                <c:pt idx="2205">
                  <c:v>2.0633762529415511E-2</c:v>
                </c:pt>
                <c:pt idx="2206">
                  <c:v>2.0628865316905998E-2</c:v>
                </c:pt>
                <c:pt idx="2207">
                  <c:v>2.0623983125730661E-2</c:v>
                </c:pt>
                <c:pt idx="2208">
                  <c:v>2.0619115955674117E-2</c:v>
                </c:pt>
                <c:pt idx="2209">
                  <c:v>2.0614263806521649E-2</c:v>
                </c:pt>
                <c:pt idx="2210">
                  <c:v>2.0609426678059428E-2</c:v>
                </c:pt>
                <c:pt idx="2211">
                  <c:v>2.060460457007407E-2</c:v>
                </c:pt>
                <c:pt idx="2212">
                  <c:v>2.0599797482352633E-2</c:v>
                </c:pt>
                <c:pt idx="2213">
                  <c:v>2.0595005414683509E-2</c:v>
                </c:pt>
                <c:pt idx="2214">
                  <c:v>2.059022836685509E-2</c:v>
                </c:pt>
                <c:pt idx="2215">
                  <c:v>2.0585466338656877E-2</c:v>
                </c:pt>
                <c:pt idx="2216">
                  <c:v>2.0580719329878594E-2</c:v>
                </c:pt>
                <c:pt idx="2217">
                  <c:v>2.0575987340310853E-2</c:v>
                </c:pt>
                <c:pt idx="2218">
                  <c:v>2.0571270369745154E-2</c:v>
                </c:pt>
                <c:pt idx="2219">
                  <c:v>2.0566568417973219E-2</c:v>
                </c:pt>
                <c:pt idx="2220">
                  <c:v>2.0561881484787881E-2</c:v>
                </c:pt>
                <c:pt idx="2221">
                  <c:v>2.0557209569982193E-2</c:v>
                </c:pt>
                <c:pt idx="2222">
                  <c:v>2.0552552673350322E-2</c:v>
                </c:pt>
                <c:pt idx="2223">
                  <c:v>2.0547910794687096E-2</c:v>
                </c:pt>
                <c:pt idx="2224">
                  <c:v>2.0543283933787126E-2</c:v>
                </c:pt>
                <c:pt idx="2225">
                  <c:v>2.0538672090446797E-2</c:v>
                </c:pt>
                <c:pt idx="2226">
                  <c:v>2.0534075264462714E-2</c:v>
                </c:pt>
                <c:pt idx="2227">
                  <c:v>2.0529493455631931E-2</c:v>
                </c:pt>
                <c:pt idx="2228">
                  <c:v>2.0524926663752385E-2</c:v>
                </c:pt>
                <c:pt idx="2229">
                  <c:v>2.0520374888622905E-2</c:v>
                </c:pt>
                <c:pt idx="2230">
                  <c:v>2.0515838130042763E-2</c:v>
                </c:pt>
                <c:pt idx="2231">
                  <c:v>2.0511316387811451E-2</c:v>
                </c:pt>
                <c:pt idx="2232">
                  <c:v>2.0506809661729797E-2</c:v>
                </c:pt>
                <c:pt idx="2233">
                  <c:v>2.0502317951598847E-2</c:v>
                </c:pt>
                <c:pt idx="2234">
                  <c:v>2.0497841257220761E-2</c:v>
                </c:pt>
                <c:pt idx="2235">
                  <c:v>2.0493379578397919E-2</c:v>
                </c:pt>
                <c:pt idx="2236">
                  <c:v>2.0488932914934033E-2</c:v>
                </c:pt>
                <c:pt idx="2237">
                  <c:v>2.0484501266632371E-2</c:v>
                </c:pt>
                <c:pt idx="2238">
                  <c:v>2.0480084633297757E-2</c:v>
                </c:pt>
                <c:pt idx="2239">
                  <c:v>2.0475683014735235E-2</c:v>
                </c:pt>
                <c:pt idx="2240">
                  <c:v>2.0471296410750739E-2</c:v>
                </c:pt>
                <c:pt idx="2241">
                  <c:v>2.0466924821151089E-2</c:v>
                </c:pt>
                <c:pt idx="2242">
                  <c:v>2.0462568245743107E-2</c:v>
                </c:pt>
                <c:pt idx="2243">
                  <c:v>2.0458226684334946E-2</c:v>
                </c:pt>
                <c:pt idx="2244">
                  <c:v>2.0453900136734982E-2</c:v>
                </c:pt>
                <c:pt idx="2245">
                  <c:v>2.0449588602752256E-2</c:v>
                </c:pt>
                <c:pt idx="2246">
                  <c:v>2.044529208219692E-2</c:v>
                </c:pt>
                <c:pt idx="2247">
                  <c:v>2.0441010574879348E-2</c:v>
                </c:pt>
                <c:pt idx="2248">
                  <c:v>2.0436744080610802E-2</c:v>
                </c:pt>
                <c:pt idx="2249">
                  <c:v>2.0432492599202767E-2</c:v>
                </c:pt>
                <c:pt idx="2250">
                  <c:v>2.0428256130468281E-2</c:v>
                </c:pt>
                <c:pt idx="2251">
                  <c:v>2.042403467422016E-2</c:v>
                </c:pt>
                <c:pt idx="2252">
                  <c:v>2.041982823027233E-2</c:v>
                </c:pt>
                <c:pt idx="2253">
                  <c:v>2.0415636798439607E-2</c:v>
                </c:pt>
                <c:pt idx="2254">
                  <c:v>2.0411460378536361E-2</c:v>
                </c:pt>
                <c:pt idx="2255">
                  <c:v>2.0407298970378962E-2</c:v>
                </c:pt>
                <c:pt idx="2256">
                  <c:v>2.0403152573784E-2</c:v>
                </c:pt>
                <c:pt idx="2257">
                  <c:v>2.0399021188568289E-2</c:v>
                </c:pt>
                <c:pt idx="2258">
                  <c:v>2.039490481454953E-2</c:v>
                </c:pt>
                <c:pt idx="2259">
                  <c:v>2.0390803451546535E-2</c:v>
                </c:pt>
                <c:pt idx="2260">
                  <c:v>2.0386717099378338E-2</c:v>
                </c:pt>
                <c:pt idx="2261">
                  <c:v>2.0382645757864637E-2</c:v>
                </c:pt>
                <c:pt idx="2262">
                  <c:v>2.0378589426826021E-2</c:v>
                </c:pt>
                <c:pt idx="2263">
                  <c:v>2.0374548106083523E-2</c:v>
                </c:pt>
                <c:pt idx="2264">
                  <c:v>2.037052179545884E-2</c:v>
                </c:pt>
                <c:pt idx="2265">
                  <c:v>2.0366510494774559E-2</c:v>
                </c:pt>
                <c:pt idx="2266">
                  <c:v>2.0362802816849421E-2</c:v>
                </c:pt>
                <c:pt idx="2267">
                  <c:v>2.0358822387788158E-2</c:v>
                </c:pt>
                <c:pt idx="2268">
                  <c:v>2.0354856968996995E-2</c:v>
                </c:pt>
                <c:pt idx="2269">
                  <c:v>2.035090656030078E-2</c:v>
                </c:pt>
                <c:pt idx="2270">
                  <c:v>2.0346971161525014E-2</c:v>
                </c:pt>
                <c:pt idx="2271">
                  <c:v>2.0343050772495874E-2</c:v>
                </c:pt>
                <c:pt idx="2272">
                  <c:v>2.0339145393039753E-2</c:v>
                </c:pt>
                <c:pt idx="2273">
                  <c:v>2.0336434343149461E-2</c:v>
                </c:pt>
                <c:pt idx="2274">
                  <c:v>2.0331379662155893E-2</c:v>
                </c:pt>
                <c:pt idx="2275">
                  <c:v>2.0327519310384928E-2</c:v>
                </c:pt>
                <c:pt idx="2276">
                  <c:v>2.0323673967500299E-2</c:v>
                </c:pt>
                <c:pt idx="2277">
                  <c:v>2.0319843633331724E-2</c:v>
                </c:pt>
                <c:pt idx="2278">
                  <c:v>2.0316028307710243E-2</c:v>
                </c:pt>
                <c:pt idx="2279">
                  <c:v>2.0312227990466458E-2</c:v>
                </c:pt>
                <c:pt idx="2280">
                  <c:v>2.0308442681432514E-2</c:v>
                </c:pt>
                <c:pt idx="2281">
                  <c:v>2.0304672380441677E-2</c:v>
                </c:pt>
                <c:pt idx="2282">
                  <c:v>2.0300917087326533E-2</c:v>
                </c:pt>
                <c:pt idx="2283">
                  <c:v>2.0297176801921446E-2</c:v>
                </c:pt>
                <c:pt idx="2284">
                  <c:v>2.0293451524060566E-2</c:v>
                </c:pt>
                <c:pt idx="2285">
                  <c:v>2.0289741253579578E-2</c:v>
                </c:pt>
                <c:pt idx="2286">
                  <c:v>2.0286045990314402E-2</c:v>
                </c:pt>
                <c:pt idx="2287">
                  <c:v>2.0282365734101616E-2</c:v>
                </c:pt>
                <c:pt idx="2288">
                  <c:v>2.0278700484778017E-2</c:v>
                </c:pt>
                <c:pt idx="2289">
                  <c:v>2.027505024218218E-2</c:v>
                </c:pt>
                <c:pt idx="2290">
                  <c:v>2.0271415006152451E-2</c:v>
                </c:pt>
                <c:pt idx="2291">
                  <c:v>2.0267794776527411E-2</c:v>
                </c:pt>
                <c:pt idx="2292">
                  <c:v>2.0264189553148276E-2</c:v>
                </c:pt>
                <c:pt idx="2293">
                  <c:v>2.0260599335855181E-2</c:v>
                </c:pt>
                <c:pt idx="2294">
                  <c:v>2.0257024124488682E-2</c:v>
                </c:pt>
                <c:pt idx="2295">
                  <c:v>2.0253463918891115E-2</c:v>
                </c:pt>
                <c:pt idx="2296">
                  <c:v>2.0249918718905486E-2</c:v>
                </c:pt>
                <c:pt idx="2297">
                  <c:v>2.0246388524374791E-2</c:v>
                </c:pt>
                <c:pt idx="2298">
                  <c:v>2.02428733351427E-2</c:v>
                </c:pt>
                <c:pt idx="2299">
                  <c:v>2.0239373151053536E-2</c:v>
                </c:pt>
                <c:pt idx="2300">
                  <c:v>2.0235887971953179E-2</c:v>
                </c:pt>
                <c:pt idx="2301">
                  <c:v>2.023241779768729E-2</c:v>
                </c:pt>
                <c:pt idx="2302">
                  <c:v>2.0228962628102413E-2</c:v>
                </c:pt>
                <c:pt idx="2303">
                  <c:v>2.0225522463045532E-2</c:v>
                </c:pt>
                <c:pt idx="2304">
                  <c:v>2.0222097302365183E-2</c:v>
                </c:pt>
                <c:pt idx="2305">
                  <c:v>2.0218687145909239E-2</c:v>
                </c:pt>
                <c:pt idx="2306">
                  <c:v>2.0215291993526903E-2</c:v>
                </c:pt>
                <c:pt idx="2307">
                  <c:v>2.0211911845068702E-2</c:v>
                </c:pt>
                <c:pt idx="2308">
                  <c:v>2.0208546700384498E-2</c:v>
                </c:pt>
                <c:pt idx="2309">
                  <c:v>2.0205196559325934E-2</c:v>
                </c:pt>
                <c:pt idx="2310">
                  <c:v>2.0201861421744863E-2</c:v>
                </c:pt>
                <c:pt idx="2311">
                  <c:v>2.019854128749381E-2</c:v>
                </c:pt>
                <c:pt idx="2312">
                  <c:v>2.019523615642552E-2</c:v>
                </c:pt>
                <c:pt idx="2313">
                  <c:v>2.0191946028394282E-2</c:v>
                </c:pt>
                <c:pt idx="2314">
                  <c:v>2.0188670903254616E-2</c:v>
                </c:pt>
                <c:pt idx="2315">
                  <c:v>2.0185410780861258E-2</c:v>
                </c:pt>
                <c:pt idx="2316">
                  <c:v>2.0182165661070933E-2</c:v>
                </c:pt>
                <c:pt idx="2317">
                  <c:v>2.0178935543739271E-2</c:v>
                </c:pt>
                <c:pt idx="2318">
                  <c:v>2.0175720428724103E-2</c:v>
                </c:pt>
                <c:pt idx="2319">
                  <c:v>2.0172185358865002E-2</c:v>
                </c:pt>
                <c:pt idx="2320">
                  <c:v>2.0168999350833827E-2</c:v>
                </c:pt>
                <c:pt idx="2321">
                  <c:v>2.0165828343856829E-2</c:v>
                </c:pt>
                <c:pt idx="2322">
                  <c:v>2.0162672337793675E-2</c:v>
                </c:pt>
                <c:pt idx="2323">
                  <c:v>2.0159531332504921E-2</c:v>
                </c:pt>
                <c:pt idx="2324">
                  <c:v>2.0156405327853122E-2</c:v>
                </c:pt>
                <c:pt idx="2325">
                  <c:v>2.01532943236995E-2</c:v>
                </c:pt>
                <c:pt idx="2326">
                  <c:v>2.0150198319907053E-2</c:v>
                </c:pt>
                <c:pt idx="2327">
                  <c:v>2.0147117316339669E-2</c:v>
                </c:pt>
                <c:pt idx="2328">
                  <c:v>2.0144051312861011E-2</c:v>
                </c:pt>
                <c:pt idx="2329">
                  <c:v>2.0141000309336299E-2</c:v>
                </c:pt>
                <c:pt idx="2330">
                  <c:v>2.0137964305630973E-2</c:v>
                </c:pt>
                <c:pt idx="2331">
                  <c:v>2.0134943301610919E-2</c:v>
                </c:pt>
                <c:pt idx="2332">
                  <c:v>2.013193729714291E-2</c:v>
                </c:pt>
                <c:pt idx="2333">
                  <c:v>2.0128946292094607E-2</c:v>
                </c:pt>
                <c:pt idx="2334">
                  <c:v>2.0125970286334116E-2</c:v>
                </c:pt>
                <c:pt idx="2335">
                  <c:v>2.0123009279729986E-2</c:v>
                </c:pt>
                <c:pt idx="2336">
                  <c:v>2.0120063272151878E-2</c:v>
                </c:pt>
                <c:pt idx="2337">
                  <c:v>2.0117132263469673E-2</c:v>
                </c:pt>
                <c:pt idx="2338">
                  <c:v>2.0114216253554584E-2</c:v>
                </c:pt>
                <c:pt idx="2339">
                  <c:v>2.0111315242277605E-2</c:v>
                </c:pt>
                <c:pt idx="2340">
                  <c:v>2.010842922951106E-2</c:v>
                </c:pt>
                <c:pt idx="2341">
                  <c:v>2.0105558215127495E-2</c:v>
                </c:pt>
                <c:pt idx="2342">
                  <c:v>2.0102702199000122E-2</c:v>
                </c:pt>
                <c:pt idx="2343">
                  <c:v>2.0099861181003931E-2</c:v>
                </c:pt>
                <c:pt idx="2344">
                  <c:v>2.00970351610128E-2</c:v>
                </c:pt>
                <c:pt idx="2345">
                  <c:v>2.0094224138902383E-2</c:v>
                </c:pt>
                <c:pt idx="2346">
                  <c:v>2.009142811454856E-2</c:v>
                </c:pt>
                <c:pt idx="2347">
                  <c:v>2.0088647087828315E-2</c:v>
                </c:pt>
                <c:pt idx="2348">
                  <c:v>2.0085881058619082E-2</c:v>
                </c:pt>
                <c:pt idx="2349">
                  <c:v>2.0083130026798512E-2</c:v>
                </c:pt>
                <c:pt idx="2350">
                  <c:v>2.0080393992245371E-2</c:v>
                </c:pt>
                <c:pt idx="2351">
                  <c:v>2.0077672954839754E-2</c:v>
                </c:pt>
                <c:pt idx="2352">
                  <c:v>2.0074966914460646E-2</c:v>
                </c:pt>
                <c:pt idx="2353">
                  <c:v>2.0072275870989253E-2</c:v>
                </c:pt>
                <c:pt idx="2354">
                  <c:v>2.0069599824307227E-2</c:v>
                </c:pt>
                <c:pt idx="2355">
                  <c:v>2.0066938774295995E-2</c:v>
                </c:pt>
                <c:pt idx="2356">
                  <c:v>2.0064292720838317E-2</c:v>
                </c:pt>
                <c:pt idx="2357">
                  <c:v>2.0061661663818064E-2</c:v>
                </c:pt>
                <c:pt idx="2358">
                  <c:v>2.0059045603118442E-2</c:v>
                </c:pt>
                <c:pt idx="2359">
                  <c:v>2.0056444538624651E-2</c:v>
                </c:pt>
                <c:pt idx="2360">
                  <c:v>2.0053858470221897E-2</c:v>
                </c:pt>
                <c:pt idx="2361">
                  <c:v>2.0051302911678032E-2</c:v>
                </c:pt>
                <c:pt idx="2362">
                  <c:v>2.0048752984492105E-2</c:v>
                </c:pt>
                <c:pt idx="2363">
                  <c:v>2.0046218054674429E-2</c:v>
                </c:pt>
                <c:pt idx="2364">
                  <c:v>2.0043698122113707E-2</c:v>
                </c:pt>
                <c:pt idx="2365">
                  <c:v>2.004119318669775E-2</c:v>
                </c:pt>
                <c:pt idx="2366">
                  <c:v>2.0037568364936781E-2</c:v>
                </c:pt>
                <c:pt idx="2367">
                  <c:v>2.0036228306856925E-2</c:v>
                </c:pt>
                <c:pt idx="2368">
                  <c:v>2.0033768362211664E-2</c:v>
                </c:pt>
                <c:pt idx="2369">
                  <c:v>2.0031323414271048E-2</c:v>
                </c:pt>
                <c:pt idx="2370">
                  <c:v>2.0027747326733222E-2</c:v>
                </c:pt>
                <c:pt idx="2371">
                  <c:v>2.0026478508070687E-2</c:v>
                </c:pt>
                <c:pt idx="2372">
                  <c:v>2.0024078549596074E-2</c:v>
                </c:pt>
                <c:pt idx="2373">
                  <c:v>2.0021693587396801E-2</c:v>
                </c:pt>
                <c:pt idx="2374">
                  <c:v>2.0019709639781644E-2</c:v>
                </c:pt>
                <c:pt idx="2375">
                  <c:v>2.0014854998833931E-2</c:v>
                </c:pt>
                <c:pt idx="2376">
                  <c:v>2.0012521705044417E-2</c:v>
                </c:pt>
                <c:pt idx="2377">
                  <c:v>2.0010203405409488E-2</c:v>
                </c:pt>
                <c:pt idx="2378">
                  <c:v>2.0007900099826337E-2</c:v>
                </c:pt>
                <c:pt idx="2379">
                  <c:v>2.0005611788193933E-2</c:v>
                </c:pt>
                <c:pt idx="2380">
                  <c:v>2.0003338470411247E-2</c:v>
                </c:pt>
                <c:pt idx="2381">
                  <c:v>2.0001080146378358E-2</c:v>
                </c:pt>
                <c:pt idx="2382">
                  <c:v>1.9998836815995347E-2</c:v>
                </c:pt>
                <c:pt idx="2383">
                  <c:v>1.9996608479163402E-2</c:v>
                </c:pt>
                <c:pt idx="2384">
                  <c:v>1.999439513578416E-2</c:v>
                </c:pt>
                <c:pt idx="2385">
                  <c:v>1.9992196785760585E-2</c:v>
                </c:pt>
                <c:pt idx="2386">
                  <c:v>1.9990013428994979E-2</c:v>
                </c:pt>
                <c:pt idx="2387">
                  <c:v>1.9987845065391641E-2</c:v>
                </c:pt>
                <c:pt idx="2388">
                  <c:v>1.9985691694854646E-2</c:v>
                </c:pt>
                <c:pt idx="2389">
                  <c:v>1.998355331728896E-2</c:v>
                </c:pt>
                <c:pt idx="2390">
                  <c:v>1.998142993260088E-2</c:v>
                </c:pt>
                <c:pt idx="2391">
                  <c:v>1.997932154069626E-2</c:v>
                </c:pt>
                <c:pt idx="2392">
                  <c:v>1.9977228141482506E-2</c:v>
                </c:pt>
                <c:pt idx="2393">
                  <c:v>1.9975149734866804E-2</c:v>
                </c:pt>
                <c:pt idx="2394">
                  <c:v>1.9973086320758338E-2</c:v>
                </c:pt>
                <c:pt idx="2395">
                  <c:v>1.997103789906518E-2</c:v>
                </c:pt>
                <c:pt idx="2396">
                  <c:v>1.9969004469697627E-2</c:v>
                </c:pt>
                <c:pt idx="2397">
                  <c:v>1.996698603256597E-2</c:v>
                </c:pt>
                <c:pt idx="2398">
                  <c:v>1.9964982587580948E-2</c:v>
                </c:pt>
                <c:pt idx="2399">
                  <c:v>1.9962994134654632E-2</c:v>
                </c:pt>
                <c:pt idx="2400">
                  <c:v>1.996102067369887E-2</c:v>
                </c:pt>
                <c:pt idx="2401">
                  <c:v>1.9959062204627509E-2</c:v>
                </c:pt>
                <c:pt idx="2402">
                  <c:v>1.9957118727353063E-2</c:v>
                </c:pt>
                <c:pt idx="2403">
                  <c:v>1.995519024179071E-2</c:v>
                </c:pt>
                <c:pt idx="2404">
                  <c:v>1.9953276747854964E-2</c:v>
                </c:pt>
                <c:pt idx="2405">
                  <c:v>1.9951378245461893E-2</c:v>
                </c:pt>
                <c:pt idx="2406">
                  <c:v>1.9949494734527118E-2</c:v>
                </c:pt>
                <c:pt idx="2407">
                  <c:v>1.9947626214968261E-2</c:v>
                </c:pt>
                <c:pt idx="2408">
                  <c:v>1.9945772686702723E-2</c:v>
                </c:pt>
                <c:pt idx="2409">
                  <c:v>1.9943934149648568E-2</c:v>
                </c:pt>
                <c:pt idx="2410">
                  <c:v>1.9942110603724972E-2</c:v>
                </c:pt>
                <c:pt idx="2411">
                  <c:v>1.9940302048851555E-2</c:v>
                </c:pt>
                <c:pt idx="2412">
                  <c:v>1.9938508484948603E-2</c:v>
                </c:pt>
                <c:pt idx="2413">
                  <c:v>1.9936729911936846E-2</c:v>
                </c:pt>
                <c:pt idx="2414">
                  <c:v>1.9934966329738124E-2</c:v>
                </c:pt>
                <c:pt idx="2415">
                  <c:v>1.9933217738274278E-2</c:v>
                </c:pt>
                <c:pt idx="2416">
                  <c:v>1.9931484137468702E-2</c:v>
                </c:pt>
                <c:pt idx="2417">
                  <c:v>1.9929765527244792E-2</c:v>
                </c:pt>
                <c:pt idx="2418">
                  <c:v>1.9928061907526606E-2</c:v>
                </c:pt>
                <c:pt idx="2419">
                  <c:v>1.9926373278239318E-2</c:v>
                </c:pt>
                <c:pt idx="2420">
                  <c:v>1.9924699639308319E-2</c:v>
                </c:pt>
                <c:pt idx="2421">
                  <c:v>1.9923040990659668E-2</c:v>
                </c:pt>
                <c:pt idx="2422">
                  <c:v>1.9921397332220758E-2</c:v>
                </c:pt>
                <c:pt idx="2423">
                  <c:v>1.9919768663918314E-2</c:v>
                </c:pt>
                <c:pt idx="2424">
                  <c:v>1.991815498568128E-2</c:v>
                </c:pt>
                <c:pt idx="2425">
                  <c:v>1.9916556297437937E-2</c:v>
                </c:pt>
                <c:pt idx="2426">
                  <c:v>1.9914972599118341E-2</c:v>
                </c:pt>
                <c:pt idx="2427">
                  <c:v>1.9913403890652548E-2</c:v>
                </c:pt>
                <c:pt idx="2428">
                  <c:v>1.9911850171971057E-2</c:v>
                </c:pt>
                <c:pt idx="2429">
                  <c:v>1.9910311443005702E-2</c:v>
                </c:pt>
                <c:pt idx="2430">
                  <c:v>1.9908787703688535E-2</c:v>
                </c:pt>
                <c:pt idx="2431">
                  <c:v>1.9907278953952501E-2</c:v>
                </c:pt>
                <c:pt idx="2432">
                  <c:v>1.9905785193730541E-2</c:v>
                </c:pt>
                <c:pt idx="2433">
                  <c:v>1.9904306422957818E-2</c:v>
                </c:pt>
                <c:pt idx="2434">
                  <c:v>1.9902842641568164E-2</c:v>
                </c:pt>
                <c:pt idx="2435">
                  <c:v>1.9901393849497406E-2</c:v>
                </c:pt>
                <c:pt idx="2436">
                  <c:v>1.9899960046681819E-2</c:v>
                </c:pt>
                <c:pt idx="2437">
                  <c:v>1.989854123305812E-2</c:v>
                </c:pt>
                <c:pt idx="2438">
                  <c:v>1.989713740856347E-2</c:v>
                </c:pt>
                <c:pt idx="2439">
                  <c:v>1.9895748575301964E-2</c:v>
                </c:pt>
                <c:pt idx="2440">
                  <c:v>1.9894374756653121E-2</c:v>
                </c:pt>
                <c:pt idx="2441">
                  <c:v>1.9893015988072138E-2</c:v>
                </c:pt>
                <c:pt idx="2442">
                  <c:v>1.9891672305153651E-2</c:v>
                </c:pt>
                <c:pt idx="2443">
                  <c:v>1.9890343743492744E-2</c:v>
                </c:pt>
                <c:pt idx="2444">
                  <c:v>1.9889030338684943E-2</c:v>
                </c:pt>
                <c:pt idx="2445">
                  <c:v>1.9887732126325774E-2</c:v>
                </c:pt>
                <c:pt idx="2446">
                  <c:v>1.9886449142012763E-2</c:v>
                </c:pt>
                <c:pt idx="2447">
                  <c:v>1.9885181421342324E-2</c:v>
                </c:pt>
                <c:pt idx="2448">
                  <c:v>1.9883928999912204E-2</c:v>
                </c:pt>
                <c:pt idx="2449">
                  <c:v>1.9882691913319928E-2</c:v>
                </c:pt>
                <c:pt idx="2450">
                  <c:v>1.9881470197164575E-2</c:v>
                </c:pt>
                <c:pt idx="2451">
                  <c:v>1.9880263887045002E-2</c:v>
                </c:pt>
                <c:pt idx="2452">
                  <c:v>1.9879073018560955E-2</c:v>
                </c:pt>
                <c:pt idx="2453">
                  <c:v>1.9877897627312402E-2</c:v>
                </c:pt>
                <c:pt idx="2454">
                  <c:v>1.9876737748900419E-2</c:v>
                </c:pt>
                <c:pt idx="2455">
                  <c:v>1.9875593418925419E-2</c:v>
                </c:pt>
                <c:pt idx="2456">
                  <c:v>1.9874464672989811E-2</c:v>
                </c:pt>
                <c:pt idx="2457">
                  <c:v>1.9873351546696005E-2</c:v>
                </c:pt>
                <c:pt idx="2458">
                  <c:v>1.9872254075646412E-2</c:v>
                </c:pt>
                <c:pt idx="2459">
                  <c:v>1.9871172295444994E-2</c:v>
                </c:pt>
                <c:pt idx="2460">
                  <c:v>1.9870106241695495E-2</c:v>
                </c:pt>
                <c:pt idx="2461">
                  <c:v>1.9869055950002323E-2</c:v>
                </c:pt>
                <c:pt idx="2462">
                  <c:v>1.9868021455970997E-2</c:v>
                </c:pt>
                <c:pt idx="2463">
                  <c:v>1.9867002795207478E-2</c:v>
                </c:pt>
                <c:pt idx="2464">
                  <c:v>1.9866000003317508E-2</c:v>
                </c:pt>
                <c:pt idx="2465">
                  <c:v>1.9865013115908603E-2</c:v>
                </c:pt>
                <c:pt idx="2466">
                  <c:v>1.9864042168587837E-2</c:v>
                </c:pt>
                <c:pt idx="2467">
                  <c:v>1.9863087196963836E-2</c:v>
                </c:pt>
                <c:pt idx="2468">
                  <c:v>1.9862148236645227E-2</c:v>
                </c:pt>
                <c:pt idx="2469">
                  <c:v>1.9861225323241527E-2</c:v>
                </c:pt>
                <c:pt idx="2470">
                  <c:v>1.9860318492362694E-2</c:v>
                </c:pt>
                <c:pt idx="2471">
                  <c:v>1.9859427779619354E-2</c:v>
                </c:pt>
                <c:pt idx="2472">
                  <c:v>1.9858553220623021E-2</c:v>
                </c:pt>
                <c:pt idx="2473">
                  <c:v>1.985769485098543E-2</c:v>
                </c:pt>
                <c:pt idx="2474">
                  <c:v>1.9857339972527255E-2</c:v>
                </c:pt>
                <c:pt idx="2475">
                  <c:v>1.9856515234957236E-2</c:v>
                </c:pt>
                <c:pt idx="2476">
                  <c:v>1.9855706795965905E-2</c:v>
                </c:pt>
                <c:pt idx="2477">
                  <c:v>1.9854914691071895E-2</c:v>
                </c:pt>
                <c:pt idx="2478">
                  <c:v>1.985413895579563E-2</c:v>
                </c:pt>
                <c:pt idx="2479">
                  <c:v>1.9853379625657076E-2</c:v>
                </c:pt>
                <c:pt idx="2480">
                  <c:v>1.9852636736177313E-2</c:v>
                </c:pt>
                <c:pt idx="2481">
                  <c:v>1.9851910322878308E-2</c:v>
                </c:pt>
                <c:pt idx="2482">
                  <c:v>1.9851200421282689E-2</c:v>
                </c:pt>
                <c:pt idx="2483">
                  <c:v>1.9850507066913527E-2</c:v>
                </c:pt>
                <c:pt idx="2484">
                  <c:v>1.9849830295294114E-2</c:v>
                </c:pt>
                <c:pt idx="2485">
                  <c:v>1.9849170141949965E-2</c:v>
                </c:pt>
                <c:pt idx="2486">
                  <c:v>1.9848526642405915E-2</c:v>
                </c:pt>
                <c:pt idx="2487">
                  <c:v>1.984789983218814E-2</c:v>
                </c:pt>
                <c:pt idx="2488">
                  <c:v>1.9847289746823038E-2</c:v>
                </c:pt>
                <c:pt idx="2489">
                  <c:v>1.9846696421838988E-2</c:v>
                </c:pt>
                <c:pt idx="2490">
                  <c:v>1.9846119892763272E-2</c:v>
                </c:pt>
                <c:pt idx="2491">
                  <c:v>1.9845560194019746E-2</c:v>
                </c:pt>
                <c:pt idx="2492">
                  <c:v>1.9845017341458712E-2</c:v>
                </c:pt>
                <c:pt idx="2493">
                  <c:v>1.9844491335519947E-2</c:v>
                </c:pt>
                <c:pt idx="2494">
                  <c:v>1.9843982176176882E-2</c:v>
                </c:pt>
                <c:pt idx="2495">
                  <c:v>1.9843489863404271E-2</c:v>
                </c:pt>
                <c:pt idx="2496">
                  <c:v>1.9843014397178196E-2</c:v>
                </c:pt>
                <c:pt idx="2497">
                  <c:v>1.9842555777474298E-2</c:v>
                </c:pt>
                <c:pt idx="2498">
                  <c:v>1.9842114004269995E-2</c:v>
                </c:pt>
                <c:pt idx="2499">
                  <c:v>1.9841689077543585E-2</c:v>
                </c:pt>
                <c:pt idx="2500">
                  <c:v>1.984128099727403E-2</c:v>
                </c:pt>
                <c:pt idx="2501">
                  <c:v>1.9840889763440738E-2</c:v>
                </c:pt>
                <c:pt idx="2502">
                  <c:v>1.9840515376024E-2</c:v>
                </c:pt>
                <c:pt idx="2503">
                  <c:v>1.9840157835005878E-2</c:v>
                </c:pt>
                <c:pt idx="2504">
                  <c:v>1.9839817140368435E-2</c:v>
                </c:pt>
                <c:pt idx="2505">
                  <c:v>1.9839493292094404E-2</c:v>
                </c:pt>
                <c:pt idx="2506">
                  <c:v>1.9839186290167836E-2</c:v>
                </c:pt>
                <c:pt idx="2507">
                  <c:v>1.9838896134574121E-2</c:v>
                </c:pt>
                <c:pt idx="2508">
                  <c:v>1.983862282529775E-2</c:v>
                </c:pt>
                <c:pt idx="2509">
                  <c:v>1.9838366362325447E-2</c:v>
                </c:pt>
                <c:pt idx="2510">
                  <c:v>1.9838126745645248E-2</c:v>
                </c:pt>
                <c:pt idx="2511">
                  <c:v>1.9837903975244535E-2</c:v>
                </c:pt>
                <c:pt idx="2512">
                  <c:v>1.9837698051112455E-2</c:v>
                </c:pt>
                <c:pt idx="2513">
                  <c:v>1.9837508973238376E-2</c:v>
                </c:pt>
                <c:pt idx="2514">
                  <c:v>1.9837336741613445E-2</c:v>
                </c:pt>
                <c:pt idx="2515">
                  <c:v>1.9837181356229028E-2</c:v>
                </c:pt>
                <c:pt idx="2516">
                  <c:v>1.9837042817077145E-2</c:v>
                </c:pt>
                <c:pt idx="2517">
                  <c:v>1.983690511464906E-2</c:v>
                </c:pt>
                <c:pt idx="2518">
                  <c:v>1.9836802674544761E-2</c:v>
                </c:pt>
                <c:pt idx="2519">
                  <c:v>1.9836717080654622E-2</c:v>
                </c:pt>
                <c:pt idx="2520">
                  <c:v>1.9836648332974438E-2</c:v>
                </c:pt>
                <c:pt idx="2521">
                  <c:v>1.9836596431499771E-2</c:v>
                </c:pt>
                <c:pt idx="2522">
                  <c:v>1.9836561376228863E-2</c:v>
                </c:pt>
                <c:pt idx="2523">
                  <c:v>1.9836543167160152E-2</c:v>
                </c:pt>
                <c:pt idx="2524">
                  <c:v>1.9836541804292094E-2</c:v>
                </c:pt>
                <c:pt idx="2525">
                  <c:v>1.9836557287624911E-2</c:v>
                </c:pt>
                <c:pt idx="2526">
                  <c:v>1.9836040799000143E-2</c:v>
                </c:pt>
                <c:pt idx="2527">
                  <c:v>1.9836088768855786E-2</c:v>
                </c:pt>
                <c:pt idx="2528">
                  <c:v>1.9836153584010141E-2</c:v>
                </c:pt>
                <c:pt idx="2529">
                  <c:v>1.9836235244466316E-2</c:v>
                </c:pt>
                <c:pt idx="2530">
                  <c:v>1.9836333750228752E-2</c:v>
                </c:pt>
                <c:pt idx="2531">
                  <c:v>1.983644910130189E-2</c:v>
                </c:pt>
                <c:pt idx="2532">
                  <c:v>1.9836581297691724E-2</c:v>
                </c:pt>
                <c:pt idx="2533">
                  <c:v>1.983673033940514E-2</c:v>
                </c:pt>
                <c:pt idx="2534">
                  <c:v>1.9836896226448797E-2</c:v>
                </c:pt>
                <c:pt idx="2535">
                  <c:v>1.9837078958831134E-2</c:v>
                </c:pt>
                <c:pt idx="2536">
                  <c:v>1.9837278536561476E-2</c:v>
                </c:pt>
                <c:pt idx="2537">
                  <c:v>1.9837494959649593E-2</c:v>
                </c:pt>
                <c:pt idx="2538">
                  <c:v>1.9837728228106144E-2</c:v>
                </c:pt>
                <c:pt idx="2539">
                  <c:v>1.9837978341942675E-2</c:v>
                </c:pt>
                <c:pt idx="2540">
                  <c:v>1.983824530117162E-2</c:v>
                </c:pt>
                <c:pt idx="2541">
                  <c:v>1.9838529105806302E-2</c:v>
                </c:pt>
                <c:pt idx="2542">
                  <c:v>1.983882975586071E-2</c:v>
                </c:pt>
                <c:pt idx="2543">
                  <c:v>1.983914725134972E-2</c:v>
                </c:pt>
                <c:pt idx="2544">
                  <c:v>1.9839481592289099E-2</c:v>
                </c:pt>
                <c:pt idx="2545">
                  <c:v>1.9839832778695277E-2</c:v>
                </c:pt>
                <c:pt idx="2546">
                  <c:v>1.9840200810585573E-2</c:v>
                </c:pt>
                <c:pt idx="2547">
                  <c:v>1.9840585687978862E-2</c:v>
                </c:pt>
                <c:pt idx="2548">
                  <c:v>1.9840987410893574E-2</c:v>
                </c:pt>
                <c:pt idx="2549">
                  <c:v>1.9841405979349691E-2</c:v>
                </c:pt>
                <c:pt idx="2550">
                  <c:v>1.9841841393368531E-2</c:v>
                </c:pt>
                <c:pt idx="2551">
                  <c:v>1.9842293652970744E-2</c:v>
                </c:pt>
                <c:pt idx="2552">
                  <c:v>1.9842762758179422E-2</c:v>
                </c:pt>
                <c:pt idx="2553">
                  <c:v>1.9843248709017436E-2</c:v>
                </c:pt>
                <c:pt idx="2554">
                  <c:v>1.9843751505509211E-2</c:v>
                </c:pt>
                <c:pt idx="2555">
                  <c:v>1.9844271147679393E-2</c:v>
                </c:pt>
                <c:pt idx="2556">
                  <c:v>1.9844807635553963E-2</c:v>
                </c:pt>
                <c:pt idx="2557">
                  <c:v>1.9845360969159342E-2</c:v>
                </c:pt>
                <c:pt idx="2558">
                  <c:v>1.9845931148522844E-2</c:v>
                </c:pt>
                <c:pt idx="2559">
                  <c:v>1.9846518173672889E-2</c:v>
                </c:pt>
                <c:pt idx="2560">
                  <c:v>1.9847122044638565E-2</c:v>
                </c:pt>
                <c:pt idx="2561">
                  <c:v>1.9847742761449849E-2</c:v>
                </c:pt>
                <c:pt idx="2562">
                  <c:v>1.9848380324137382E-2</c:v>
                </c:pt>
                <c:pt idx="2563">
                  <c:v>1.9849034732732695E-2</c:v>
                </c:pt>
                <c:pt idx="2564">
                  <c:v>1.9849705987268207E-2</c:v>
                </c:pt>
                <c:pt idx="2565">
                  <c:v>1.9850394087777667E-2</c:v>
                </c:pt>
                <c:pt idx="2566">
                  <c:v>1.9851099034294162E-2</c:v>
                </c:pt>
                <c:pt idx="2567">
                  <c:v>1.9851820826853661E-2</c:v>
                </c:pt>
                <c:pt idx="2568">
                  <c:v>1.9852559465491471E-2</c:v>
                </c:pt>
                <c:pt idx="2569">
                  <c:v>1.9853314950244449E-2</c:v>
                </c:pt>
                <c:pt idx="2570">
                  <c:v>1.9854087281149679E-2</c:v>
                </c:pt>
                <c:pt idx="2571">
                  <c:v>1.9854876458245574E-2</c:v>
                </c:pt>
                <c:pt idx="2572">
                  <c:v>1.9855682481571213E-2</c:v>
                </c:pt>
                <c:pt idx="2573">
                  <c:v>1.9856505351166565E-2</c:v>
                </c:pt>
                <c:pt idx="2574">
                  <c:v>1.9857345067072263E-2</c:v>
                </c:pt>
                <c:pt idx="2575">
                  <c:v>1.9858201629330274E-2</c:v>
                </c:pt>
                <c:pt idx="2576">
                  <c:v>1.9859075037983009E-2</c:v>
                </c:pt>
                <c:pt idx="2577">
                  <c:v>1.9859965293073545E-2</c:v>
                </c:pt>
                <c:pt idx="2578">
                  <c:v>1.9860872394645623E-2</c:v>
                </c:pt>
                <c:pt idx="2579">
                  <c:v>1.9861796342744764E-2</c:v>
                </c:pt>
                <c:pt idx="2580">
                  <c:v>1.986273713741693E-2</c:v>
                </c:pt>
                <c:pt idx="2581">
                  <c:v>1.9863694778707863E-2</c:v>
                </c:pt>
                <c:pt idx="2582">
                  <c:v>1.9864669266665969E-2</c:v>
                </c:pt>
                <c:pt idx="2583">
                  <c:v>1.9865660601338986E-2</c:v>
                </c:pt>
                <c:pt idx="2584">
                  <c:v>1.9866668782775987E-2</c:v>
                </c:pt>
                <c:pt idx="2585">
                  <c:v>1.9867693811027598E-2</c:v>
                </c:pt>
                <c:pt idx="2586">
                  <c:v>1.9868735686143779E-2</c:v>
                </c:pt>
                <c:pt idx="2587">
                  <c:v>1.9869794408176489E-2</c:v>
                </c:pt>
                <c:pt idx="2588">
                  <c:v>1.9870869977178351E-2</c:v>
                </c:pt>
                <c:pt idx="2589">
                  <c:v>1.9871962393202436E-2</c:v>
                </c:pt>
                <c:pt idx="2590">
                  <c:v>1.9873071656303143E-2</c:v>
                </c:pt>
                <c:pt idx="2591">
                  <c:v>1.9874197766535096E-2</c:v>
                </c:pt>
                <c:pt idx="2592">
                  <c:v>1.9875340723954471E-2</c:v>
                </c:pt>
                <c:pt idx="2593">
                  <c:v>1.9876500528617447E-2</c:v>
                </c:pt>
                <c:pt idx="2594">
                  <c:v>1.9877677180581976E-2</c:v>
                </c:pt>
                <c:pt idx="2595">
                  <c:v>1.9878870679906235E-2</c:v>
                </c:pt>
                <c:pt idx="2596">
                  <c:v>1.9880081026649288E-2</c:v>
                </c:pt>
                <c:pt idx="2597">
                  <c:v>1.9881308220870864E-2</c:v>
                </c:pt>
                <c:pt idx="2598">
                  <c:v>1.9882552262631803E-2</c:v>
                </c:pt>
                <c:pt idx="2599">
                  <c:v>1.9883813151994278E-2</c:v>
                </c:pt>
                <c:pt idx="2600">
                  <c:v>1.9885090889020463E-2</c:v>
                </c:pt>
                <c:pt idx="2601">
                  <c:v>1.9886385473773638E-2</c:v>
                </c:pt>
                <c:pt idx="2602">
                  <c:v>1.9887696906317975E-2</c:v>
                </c:pt>
                <c:pt idx="2603">
                  <c:v>1.9889025186718756E-2</c:v>
                </c:pt>
                <c:pt idx="2604">
                  <c:v>1.9890370315041261E-2</c:v>
                </c:pt>
                <c:pt idx="2605">
                  <c:v>1.9891732291352326E-2</c:v>
                </c:pt>
                <c:pt idx="2606">
                  <c:v>1.9893111115719453E-2</c:v>
                </c:pt>
                <c:pt idx="2607">
                  <c:v>1.9894506788211475E-2</c:v>
                </c:pt>
                <c:pt idx="2608">
                  <c:v>1.9895919308896781E-2</c:v>
                </c:pt>
                <c:pt idx="2609">
                  <c:v>1.9897348677845761E-2</c:v>
                </c:pt>
                <c:pt idx="2610">
                  <c:v>1.9898794895129468E-2</c:v>
                </c:pt>
                <c:pt idx="2611">
                  <c:v>1.9900257960818957E-2</c:v>
                </c:pt>
                <c:pt idx="2612">
                  <c:v>1.990173787498728E-2</c:v>
                </c:pt>
                <c:pt idx="2613">
                  <c:v>1.990323463770749E-2</c:v>
                </c:pt>
                <c:pt idx="2614">
                  <c:v>1.990474824905375E-2</c:v>
                </c:pt>
                <c:pt idx="2615">
                  <c:v>1.9906278709101555E-2</c:v>
                </c:pt>
                <c:pt idx="2616">
                  <c:v>1.9907826017925734E-2</c:v>
                </c:pt>
                <c:pt idx="2617">
                  <c:v>1.9909390175604003E-2</c:v>
                </c:pt>
                <c:pt idx="2618">
                  <c:v>1.9910971182213189E-2</c:v>
                </c:pt>
                <c:pt idx="2619">
                  <c:v>1.9912569037831895E-2</c:v>
                </c:pt>
                <c:pt idx="2620">
                  <c:v>1.9914183742539615E-2</c:v>
                </c:pt>
                <c:pt idx="2621">
                  <c:v>1.9916049750988041E-2</c:v>
                </c:pt>
                <c:pt idx="2622">
                  <c:v>1.9917700561156382E-2</c:v>
                </c:pt>
                <c:pt idx="2623">
                  <c:v>1.9919368220667533E-2</c:v>
                </c:pt>
                <c:pt idx="2624">
                  <c:v>1.9921052729604316E-2</c:v>
                </c:pt>
                <c:pt idx="2625">
                  <c:v>1.9922754088050443E-2</c:v>
                </c:pt>
                <c:pt idx="2626">
                  <c:v>1.9924472296089846E-2</c:v>
                </c:pt>
                <c:pt idx="2627">
                  <c:v>1.992620735380779E-2</c:v>
                </c:pt>
                <c:pt idx="2628">
                  <c:v>1.9927959261290207E-2</c:v>
                </c:pt>
                <c:pt idx="2629">
                  <c:v>1.9929728018623916E-2</c:v>
                </c:pt>
                <c:pt idx="2630">
                  <c:v>1.9931513625897068E-2</c:v>
                </c:pt>
                <c:pt idx="2631">
                  <c:v>1.9933316083197372E-2</c:v>
                </c:pt>
                <c:pt idx="2632">
                  <c:v>1.9935135390614311E-2</c:v>
                </c:pt>
                <c:pt idx="2633">
                  <c:v>1.9936971548238924E-2</c:v>
                </c:pt>
                <c:pt idx="2634">
                  <c:v>1.9938140199386934E-2</c:v>
                </c:pt>
                <c:pt idx="2635">
                  <c:v>1.9940694414473548E-2</c:v>
                </c:pt>
                <c:pt idx="2636">
                  <c:v>1.9942581123267855E-2</c:v>
                </c:pt>
                <c:pt idx="2637">
                  <c:v>1.9944484682638208E-2</c:v>
                </c:pt>
                <c:pt idx="2638">
                  <c:v>1.9946405092679198E-2</c:v>
                </c:pt>
                <c:pt idx="2639">
                  <c:v>1.9948342353485637E-2</c:v>
                </c:pt>
                <c:pt idx="2640">
                  <c:v>1.995029646515345E-2</c:v>
                </c:pt>
                <c:pt idx="2641">
                  <c:v>1.9952267427779669E-2</c:v>
                </c:pt>
                <c:pt idx="2642">
                  <c:v>1.9954255241461771E-2</c:v>
                </c:pt>
                <c:pt idx="2643">
                  <c:v>1.9956259906298568E-2</c:v>
                </c:pt>
                <c:pt idx="2644">
                  <c:v>1.995828142238909E-2</c:v>
                </c:pt>
                <c:pt idx="2645">
                  <c:v>1.9960319789833481E-2</c:v>
                </c:pt>
                <c:pt idx="2646">
                  <c:v>1.9962375008733435E-2</c:v>
                </c:pt>
                <c:pt idx="2647">
                  <c:v>1.996444707918954E-2</c:v>
                </c:pt>
                <c:pt idx="2648">
                  <c:v>1.9966536001305712E-2</c:v>
                </c:pt>
                <c:pt idx="2649">
                  <c:v>1.9968641775184981E-2</c:v>
                </c:pt>
                <c:pt idx="2650">
                  <c:v>1.9970764400931706E-2</c:v>
                </c:pt>
                <c:pt idx="2651">
                  <c:v>1.9972903878651138E-2</c:v>
                </c:pt>
                <c:pt idx="2652">
                  <c:v>1.9975060208449191E-2</c:v>
                </c:pt>
                <c:pt idx="2653">
                  <c:v>1.9977233390432891E-2</c:v>
                </c:pt>
                <c:pt idx="2654">
                  <c:v>1.9979423424709708E-2</c:v>
                </c:pt>
                <c:pt idx="2655">
                  <c:v>1.9981630311388221E-2</c:v>
                </c:pt>
                <c:pt idx="2656">
                  <c:v>1.9983854050577898E-2</c:v>
                </c:pt>
                <c:pt idx="2657">
                  <c:v>1.9986094642389318E-2</c:v>
                </c:pt>
                <c:pt idx="2658">
                  <c:v>1.9988352086932837E-2</c:v>
                </c:pt>
                <c:pt idx="2659">
                  <c:v>1.9990626384320365E-2</c:v>
                </c:pt>
                <c:pt idx="2660">
                  <c:v>1.9992917534665144E-2</c:v>
                </c:pt>
                <c:pt idx="2661">
                  <c:v>1.9995225538080197E-2</c:v>
                </c:pt>
                <c:pt idx="2662">
                  <c:v>1.9997550394680319E-2</c:v>
                </c:pt>
                <c:pt idx="2663">
                  <c:v>1.9999892104580752E-2</c:v>
                </c:pt>
                <c:pt idx="2664">
                  <c:v>2.0002250667897181E-2</c:v>
                </c:pt>
                <c:pt idx="2665">
                  <c:v>2.0004626084746402E-2</c:v>
                </c:pt>
                <c:pt idx="2666">
                  <c:v>2.0007018355246764E-2</c:v>
                </c:pt>
                <c:pt idx="2667">
                  <c:v>2.0009427479516173E-2</c:v>
                </c:pt>
                <c:pt idx="2668">
                  <c:v>2.0011853457674533E-2</c:v>
                </c:pt>
                <c:pt idx="2669">
                  <c:v>2.0014296289841749E-2</c:v>
                </c:pt>
                <c:pt idx="2670">
                  <c:v>2.0016755976139278E-2</c:v>
                </c:pt>
                <c:pt idx="2671">
                  <c:v>2.0019232516688357E-2</c:v>
                </c:pt>
                <c:pt idx="2672">
                  <c:v>2.0021725911611998E-2</c:v>
                </c:pt>
                <c:pt idx="2673">
                  <c:v>2.0026068853629304E-2</c:v>
                </c:pt>
                <c:pt idx="2674">
                  <c:v>2.0028601048459629E-2</c:v>
                </c:pt>
                <c:pt idx="2675">
                  <c:v>2.0031150099940713E-2</c:v>
                </c:pt>
                <c:pt idx="2676">
                  <c:v>2.0033716008198432E-2</c:v>
                </c:pt>
                <c:pt idx="2677">
                  <c:v>2.0036298773361307E-2</c:v>
                </c:pt>
                <c:pt idx="2678">
                  <c:v>2.0036669414300518E-2</c:v>
                </c:pt>
                <c:pt idx="2679">
                  <c:v>2.0041514874918634E-2</c:v>
                </c:pt>
                <c:pt idx="2680">
                  <c:v>2.0044148211573007E-2</c:v>
                </c:pt>
                <c:pt idx="2681">
                  <c:v>2.0046798405652162E-2</c:v>
                </c:pt>
                <c:pt idx="2682">
                  <c:v>2.0047220305464141E-2</c:v>
                </c:pt>
                <c:pt idx="2683">
                  <c:v>2.0052149366614827E-2</c:v>
                </c:pt>
                <c:pt idx="2684">
                  <c:v>2.0054850133764665E-2</c:v>
                </c:pt>
                <c:pt idx="2685">
                  <c:v>2.0057567758872821E-2</c:v>
                </c:pt>
                <c:pt idx="2686">
                  <c:v>2.0061117653124454E-2</c:v>
                </c:pt>
                <c:pt idx="2687">
                  <c:v>2.0063877273511225E-2</c:v>
                </c:pt>
                <c:pt idx="2688">
                  <c:v>2.006665375139597E-2</c:v>
                </c:pt>
                <c:pt idx="2689">
                  <c:v>2.0069447086915753E-2</c:v>
                </c:pt>
                <c:pt idx="2690">
                  <c:v>2.0072257280210309E-2</c:v>
                </c:pt>
                <c:pt idx="2691">
                  <c:v>2.0075084331419139E-2</c:v>
                </c:pt>
                <c:pt idx="2692">
                  <c:v>2.0077928240683076E-2</c:v>
                </c:pt>
                <c:pt idx="2693">
                  <c:v>2.0080789008142298E-2</c:v>
                </c:pt>
                <c:pt idx="2694">
                  <c:v>2.0083666633940067E-2</c:v>
                </c:pt>
                <c:pt idx="2695">
                  <c:v>2.0086561118218771E-2</c:v>
                </c:pt>
                <c:pt idx="2696">
                  <c:v>2.0089472461122564E-2</c:v>
                </c:pt>
                <c:pt idx="2697">
                  <c:v>2.0092400662796273E-2</c:v>
                </c:pt>
                <c:pt idx="2698">
                  <c:v>2.0095345723385373E-2</c:v>
                </c:pt>
                <c:pt idx="2699">
                  <c:v>2.0098307643035801E-2</c:v>
                </c:pt>
                <c:pt idx="2700">
                  <c:v>2.0101286421895251E-2</c:v>
                </c:pt>
                <c:pt idx="2701">
                  <c:v>2.010428206011142E-2</c:v>
                </c:pt>
                <c:pt idx="2702">
                  <c:v>2.0107294557833121E-2</c:v>
                </c:pt>
                <c:pt idx="2703">
                  <c:v>2.0110323915210705E-2</c:v>
                </c:pt>
                <c:pt idx="2704">
                  <c:v>2.0113370132393421E-2</c:v>
                </c:pt>
                <c:pt idx="2705">
                  <c:v>2.0116433209534507E-2</c:v>
                </c:pt>
                <c:pt idx="2706">
                  <c:v>2.011951314678476E-2</c:v>
                </c:pt>
                <c:pt idx="2707">
                  <c:v>2.0122609944297418E-2</c:v>
                </c:pt>
                <c:pt idx="2708">
                  <c:v>2.0125723602227041E-2</c:v>
                </c:pt>
                <c:pt idx="2709">
                  <c:v>2.0128854120727974E-2</c:v>
                </c:pt>
                <c:pt idx="2710">
                  <c:v>2.0132001499955664E-2</c:v>
                </c:pt>
                <c:pt idx="2711">
                  <c:v>2.0135165740066671E-2</c:v>
                </c:pt>
                <c:pt idx="2712">
                  <c:v>2.0138346841218211E-2</c:v>
                </c:pt>
                <c:pt idx="2713">
                  <c:v>2.0141544803568841E-2</c:v>
                </c:pt>
                <c:pt idx="2714">
                  <c:v>2.0144759627276215E-2</c:v>
                </c:pt>
                <c:pt idx="2715">
                  <c:v>2.0147991312501546E-2</c:v>
                </c:pt>
                <c:pt idx="2716">
                  <c:v>2.0151239859404934E-2</c:v>
                </c:pt>
                <c:pt idx="2717">
                  <c:v>2.0154505268147587E-2</c:v>
                </c:pt>
                <c:pt idx="2718">
                  <c:v>2.0157787538891591E-2</c:v>
                </c:pt>
                <c:pt idx="2719">
                  <c:v>2.0161086671801037E-2</c:v>
                </c:pt>
                <c:pt idx="2720">
                  <c:v>2.0164402667039123E-2</c:v>
                </c:pt>
                <c:pt idx="2721">
                  <c:v>2.016773552477082E-2</c:v>
                </c:pt>
                <c:pt idx="2722">
                  <c:v>2.0171085245161542E-2</c:v>
                </c:pt>
                <c:pt idx="2723">
                  <c:v>2.0174451828378258E-2</c:v>
                </c:pt>
                <c:pt idx="2724">
                  <c:v>2.0177835274588145E-2</c:v>
                </c:pt>
                <c:pt idx="2725">
                  <c:v>2.0181235583958838E-2</c:v>
                </c:pt>
                <c:pt idx="2726">
                  <c:v>2.0184652756660176E-2</c:v>
                </c:pt>
                <c:pt idx="2727">
                  <c:v>2.018808679286134E-2</c:v>
                </c:pt>
                <c:pt idx="2728">
                  <c:v>2.0191537692733061E-2</c:v>
                </c:pt>
                <c:pt idx="2729">
                  <c:v>2.019500545644717E-2</c:v>
                </c:pt>
                <c:pt idx="2730">
                  <c:v>2.0198490084175947E-2</c:v>
                </c:pt>
                <c:pt idx="2731">
                  <c:v>2.0201991576092558E-2</c:v>
                </c:pt>
                <c:pt idx="2732">
                  <c:v>2.0205509932370608E-2</c:v>
                </c:pt>
                <c:pt idx="2733">
                  <c:v>2.020904515318548E-2</c:v>
                </c:pt>
                <c:pt idx="2734">
                  <c:v>2.0211776595162823E-2</c:v>
                </c:pt>
                <c:pt idx="2735">
                  <c:v>2.0215344145297243E-2</c:v>
                </c:pt>
                <c:pt idx="2736">
                  <c:v>2.0218928559525118E-2</c:v>
                </c:pt>
                <c:pt idx="2737">
                  <c:v>2.0222529838025416E-2</c:v>
                </c:pt>
                <c:pt idx="2738">
                  <c:v>2.0226147980976439E-2</c:v>
                </c:pt>
                <c:pt idx="2739">
                  <c:v>2.0229782988556932E-2</c:v>
                </c:pt>
                <c:pt idx="2740">
                  <c:v>2.0233434860947641E-2</c:v>
                </c:pt>
                <c:pt idx="2741">
                  <c:v>2.0237103598329531E-2</c:v>
                </c:pt>
                <c:pt idx="2742">
                  <c:v>2.0240789200883791E-2</c:v>
                </c:pt>
                <c:pt idx="2743">
                  <c:v>2.0244491668793829E-2</c:v>
                </c:pt>
                <c:pt idx="2744">
                  <c:v>2.0248211002243055E-2</c:v>
                </c:pt>
                <c:pt idx="2745">
                  <c:v>2.0251947201415765E-2</c:v>
                </c:pt>
                <c:pt idx="2746">
                  <c:v>2.0255700266496701E-2</c:v>
                </c:pt>
                <c:pt idx="2747">
                  <c:v>2.0259470197672602E-2</c:v>
                </c:pt>
                <c:pt idx="2748">
                  <c:v>2.0263256995129986E-2</c:v>
                </c:pt>
                <c:pt idx="2749">
                  <c:v>2.0267060659056257E-2</c:v>
                </c:pt>
                <c:pt idx="2750">
                  <c:v>2.0270881189640377E-2</c:v>
                </c:pt>
                <c:pt idx="2751">
                  <c:v>2.0274718587071527E-2</c:v>
                </c:pt>
                <c:pt idx="2752">
                  <c:v>2.0278572851540444E-2</c:v>
                </c:pt>
                <c:pt idx="2753">
                  <c:v>2.0282443983237197E-2</c:v>
                </c:pt>
                <c:pt idx="2754">
                  <c:v>2.0286331982354522E-2</c:v>
                </c:pt>
                <c:pt idx="2755">
                  <c:v>2.0290236849084486E-2</c:v>
                </c:pt>
                <c:pt idx="2756">
                  <c:v>2.0294158583621158E-2</c:v>
                </c:pt>
                <c:pt idx="2757">
                  <c:v>2.0298097186158603E-2</c:v>
                </c:pt>
                <c:pt idx="2758">
                  <c:v>2.0302052656892222E-2</c:v>
                </c:pt>
                <c:pt idx="2759">
                  <c:v>2.0306024996018079E-2</c:v>
                </c:pt>
                <c:pt idx="2760">
                  <c:v>2.0310014203733129E-2</c:v>
                </c:pt>
                <c:pt idx="2761">
                  <c:v>2.0314020280235212E-2</c:v>
                </c:pt>
                <c:pt idx="2762">
                  <c:v>2.0318043225722171E-2</c:v>
                </c:pt>
                <c:pt idx="2763">
                  <c:v>2.0322083040394068E-2</c:v>
                </c:pt>
                <c:pt idx="2764">
                  <c:v>2.0326139724451409E-2</c:v>
                </c:pt>
                <c:pt idx="2765">
                  <c:v>2.0330213278094478E-2</c:v>
                </c:pt>
                <c:pt idx="2766">
                  <c:v>2.0334303701525558E-2</c:v>
                </c:pt>
                <c:pt idx="2767">
                  <c:v>2.0338410994948042E-2</c:v>
                </c:pt>
                <c:pt idx="2768">
                  <c:v>2.0342535158564434E-2</c:v>
                </c:pt>
                <c:pt idx="2769">
                  <c:v>2.0346676192579904E-2</c:v>
                </c:pt>
                <c:pt idx="2770">
                  <c:v>2.0350834097199177E-2</c:v>
                </c:pt>
                <c:pt idx="2771">
                  <c:v>2.0355008872628977E-2</c:v>
                </c:pt>
                <c:pt idx="2772">
                  <c:v>2.0359200519076026E-2</c:v>
                </c:pt>
                <c:pt idx="2773">
                  <c:v>2.0363409036747937E-2</c:v>
                </c:pt>
                <c:pt idx="2774">
                  <c:v>2.0367634425853209E-2</c:v>
                </c:pt>
                <c:pt idx="2775">
                  <c:v>2.0371876686601675E-2</c:v>
                </c:pt>
                <c:pt idx="2776">
                  <c:v>2.0376135819203611E-2</c:v>
                </c:pt>
                <c:pt idx="2777">
                  <c:v>2.0381024059003217E-2</c:v>
                </c:pt>
                <c:pt idx="2778">
                  <c:v>2.0385319346288178E-2</c:v>
                </c:pt>
                <c:pt idx="2779">
                  <c:v>2.0389631506092742E-2</c:v>
                </c:pt>
                <c:pt idx="2780">
                  <c:v>2.0393960538631406E-2</c:v>
                </c:pt>
                <c:pt idx="2781">
                  <c:v>2.0398306444117553E-2</c:v>
                </c:pt>
                <c:pt idx="2782">
                  <c:v>2.0402669222767456E-2</c:v>
                </c:pt>
                <c:pt idx="2783">
                  <c:v>2.0407048874796718E-2</c:v>
                </c:pt>
                <c:pt idx="2784">
                  <c:v>2.0411445400423167E-2</c:v>
                </c:pt>
                <c:pt idx="2785">
                  <c:v>2.0415858799864184E-2</c:v>
                </c:pt>
                <c:pt idx="2786">
                  <c:v>2.0420289073338704E-2</c:v>
                </c:pt>
                <c:pt idx="2787">
                  <c:v>2.0424736221066331E-2</c:v>
                </c:pt>
                <c:pt idx="2788">
                  <c:v>2.0429200243267998E-2</c:v>
                </c:pt>
                <c:pt idx="2789">
                  <c:v>2.0433681140164195E-2</c:v>
                </c:pt>
                <c:pt idx="2790">
                  <c:v>2.0438178911977412E-2</c:v>
                </c:pt>
                <c:pt idx="2791">
                  <c:v>2.0442693558931024E-2</c:v>
                </c:pt>
                <c:pt idx="2792">
                  <c:v>2.0447225081247966E-2</c:v>
                </c:pt>
                <c:pt idx="2793">
                  <c:v>2.0451773479153612E-2</c:v>
                </c:pt>
                <c:pt idx="2794">
                  <c:v>2.0456338752873116E-2</c:v>
                </c:pt>
                <c:pt idx="2795">
                  <c:v>2.0460920902632962E-2</c:v>
                </c:pt>
                <c:pt idx="2796">
                  <c:v>2.0465519928660081E-2</c:v>
                </c:pt>
                <c:pt idx="2797">
                  <c:v>2.047013583118229E-2</c:v>
                </c:pt>
                <c:pt idx="2798">
                  <c:v>2.0474768610429184E-2</c:v>
                </c:pt>
                <c:pt idx="2799">
                  <c:v>2.047941826662969E-2</c:v>
                </c:pt>
                <c:pt idx="2800">
                  <c:v>2.0484084800014513E-2</c:v>
                </c:pt>
                <c:pt idx="2801">
                  <c:v>2.0488768210815467E-2</c:v>
                </c:pt>
                <c:pt idx="2802">
                  <c:v>2.0493468499264145E-2</c:v>
                </c:pt>
                <c:pt idx="2803">
                  <c:v>2.0498185665593693E-2</c:v>
                </c:pt>
                <c:pt idx="2804">
                  <c:v>2.0502919710037482E-2</c:v>
                </c:pt>
                <c:pt idx="2805">
                  <c:v>2.0507670632831099E-2</c:v>
                </c:pt>
                <c:pt idx="2806">
                  <c:v>2.0512438434209912E-2</c:v>
                </c:pt>
                <c:pt idx="2807">
                  <c:v>2.0517223114409511E-2</c:v>
                </c:pt>
                <c:pt idx="2808">
                  <c:v>2.0522024673668371E-2</c:v>
                </c:pt>
                <c:pt idx="2809">
                  <c:v>2.052684311222297E-2</c:v>
                </c:pt>
                <c:pt idx="2810">
                  <c:v>2.053167843031356E-2</c:v>
                </c:pt>
                <c:pt idx="2811">
                  <c:v>2.0536530628179062E-2</c:v>
                </c:pt>
                <c:pt idx="2812">
                  <c:v>2.0541399706060171E-2</c:v>
                </c:pt>
                <c:pt idx="2813">
                  <c:v>2.0546285664198471E-2</c:v>
                </c:pt>
                <c:pt idx="2814">
                  <c:v>2.0551188502835993E-2</c:v>
                </c:pt>
                <c:pt idx="2815">
                  <c:v>2.0556108222216096E-2</c:v>
                </c:pt>
                <c:pt idx="2816">
                  <c:v>2.0561044822582364E-2</c:v>
                </c:pt>
                <c:pt idx="2817">
                  <c:v>2.0565998304179711E-2</c:v>
                </c:pt>
                <c:pt idx="2818">
                  <c:v>2.0570968667253497E-2</c:v>
                </c:pt>
                <c:pt idx="2819">
                  <c:v>2.0575955912050414E-2</c:v>
                </c:pt>
                <c:pt idx="2820">
                  <c:v>2.0580960038817597E-2</c:v>
                </c:pt>
                <c:pt idx="2821">
                  <c:v>2.058598104780307E-2</c:v>
                </c:pt>
                <c:pt idx="2822">
                  <c:v>2.0591018939255967E-2</c:v>
                </c:pt>
                <c:pt idx="2823">
                  <c:v>2.0596073713425866E-2</c:v>
                </c:pt>
                <c:pt idx="2824">
                  <c:v>2.0601145370563234E-2</c:v>
                </c:pt>
                <c:pt idx="2825">
                  <c:v>2.0606233910919647E-2</c:v>
                </c:pt>
                <c:pt idx="2826">
                  <c:v>2.0611339334747347E-2</c:v>
                </c:pt>
                <c:pt idx="2827">
                  <c:v>2.0616461642299688E-2</c:v>
                </c:pt>
                <c:pt idx="2828">
                  <c:v>2.0621600833830467E-2</c:v>
                </c:pt>
                <c:pt idx="2829">
                  <c:v>2.0626756909594368E-2</c:v>
                </c:pt>
                <c:pt idx="2830">
                  <c:v>2.063192986984741E-2</c:v>
                </c:pt>
                <c:pt idx="2831">
                  <c:v>2.0637119714845387E-2</c:v>
                </c:pt>
                <c:pt idx="2832">
                  <c:v>2.0642326444846315E-2</c:v>
                </c:pt>
                <c:pt idx="2833">
                  <c:v>2.0647550060107989E-2</c:v>
                </c:pt>
                <c:pt idx="2834">
                  <c:v>2.0652790560889311E-2</c:v>
                </c:pt>
                <c:pt idx="2835">
                  <c:v>2.0658047947450076E-2</c:v>
                </c:pt>
                <c:pt idx="2836">
                  <c:v>2.0663322220051183E-2</c:v>
                </c:pt>
                <c:pt idx="2837">
                  <c:v>2.0668613378954204E-2</c:v>
                </c:pt>
                <c:pt idx="2838">
                  <c:v>2.0673921424421149E-2</c:v>
                </c:pt>
                <c:pt idx="2839">
                  <c:v>2.0679246356715142E-2</c:v>
                </c:pt>
                <c:pt idx="2840">
                  <c:v>2.0684588176100194E-2</c:v>
                </c:pt>
                <c:pt idx="2841">
                  <c:v>2.0689946882842092E-2</c:v>
                </c:pt>
                <c:pt idx="2842">
                  <c:v>2.0695322477205291E-2</c:v>
                </c:pt>
                <c:pt idx="2843">
                  <c:v>2.0700714959457134E-2</c:v>
                </c:pt>
                <c:pt idx="2844">
                  <c:v>2.0706124329864073E-2</c:v>
                </c:pt>
                <c:pt idx="2845">
                  <c:v>2.0711550588695227E-2</c:v>
                </c:pt>
                <c:pt idx="2846">
                  <c:v>2.0716993736219269E-2</c:v>
                </c:pt>
                <c:pt idx="2847">
                  <c:v>2.0722453772706428E-2</c:v>
                </c:pt>
                <c:pt idx="2848">
                  <c:v>2.0727930698426711E-2</c:v>
                </c:pt>
                <c:pt idx="2849">
                  <c:v>2.0733424513651899E-2</c:v>
                </c:pt>
                <c:pt idx="2850">
                  <c:v>2.0738935218655108E-2</c:v>
                </c:pt>
                <c:pt idx="2851">
                  <c:v>2.0744462813708786E-2</c:v>
                </c:pt>
                <c:pt idx="2852">
                  <c:v>2.0750007299087159E-2</c:v>
                </c:pt>
                <c:pt idx="2853">
                  <c:v>2.0755568675065117E-2</c:v>
                </c:pt>
                <c:pt idx="2854">
                  <c:v>2.0761146941918218E-2</c:v>
                </c:pt>
                <c:pt idx="2855">
                  <c:v>2.0766742099924018E-2</c:v>
                </c:pt>
                <c:pt idx="2856">
                  <c:v>2.077235414935874E-2</c:v>
                </c:pt>
                <c:pt idx="2857">
                  <c:v>2.0777983090501495E-2</c:v>
                </c:pt>
                <c:pt idx="2858">
                  <c:v>2.0783628923630504E-2</c:v>
                </c:pt>
                <c:pt idx="2859">
                  <c:v>2.0789291649027097E-2</c:v>
                </c:pt>
                <c:pt idx="2860">
                  <c:v>2.0794971266970386E-2</c:v>
                </c:pt>
                <c:pt idx="2861">
                  <c:v>2.0800667777743476E-2</c:v>
                </c:pt>
                <c:pt idx="2862">
                  <c:v>2.080638118162792E-2</c:v>
                </c:pt>
                <c:pt idx="2863">
                  <c:v>2.0812111478907047E-2</c:v>
                </c:pt>
                <c:pt idx="2864">
                  <c:v>2.0817858669865519E-2</c:v>
                </c:pt>
                <c:pt idx="2865">
                  <c:v>2.0823622754787774E-2</c:v>
                </c:pt>
                <c:pt idx="2866">
                  <c:v>2.0829403733959806E-2</c:v>
                </c:pt>
                <c:pt idx="2867">
                  <c:v>2.0835201607668274E-2</c:v>
                </c:pt>
                <c:pt idx="2868">
                  <c:v>2.0841016376200949E-2</c:v>
                </c:pt>
                <c:pt idx="2869">
                  <c:v>2.08468480398456E-2</c:v>
                </c:pt>
                <c:pt idx="2870">
                  <c:v>2.0852696598891773E-2</c:v>
                </c:pt>
                <c:pt idx="2871">
                  <c:v>2.0858562053629237E-2</c:v>
                </c:pt>
                <c:pt idx="2872">
                  <c:v>2.0864444404349314E-2</c:v>
                </c:pt>
                <c:pt idx="2873">
                  <c:v>2.0870343651343326E-2</c:v>
                </c:pt>
                <c:pt idx="2874">
                  <c:v>2.0876259794903484E-2</c:v>
                </c:pt>
                <c:pt idx="2875">
                  <c:v>2.0882192835323776E-2</c:v>
                </c:pt>
                <c:pt idx="2876">
                  <c:v>2.0888142772898188E-2</c:v>
                </c:pt>
                <c:pt idx="2877">
                  <c:v>2.0894109607921596E-2</c:v>
                </c:pt>
                <c:pt idx="2878">
                  <c:v>2.0900093340689541E-2</c:v>
                </c:pt>
                <c:pt idx="2879">
                  <c:v>2.0906093971499784E-2</c:v>
                </c:pt>
                <c:pt idx="2880">
                  <c:v>2.09121115006492E-2</c:v>
                </c:pt>
                <c:pt idx="2881">
                  <c:v>2.0918145928435994E-2</c:v>
                </c:pt>
                <c:pt idx="2882">
                  <c:v>2.0924197255159926E-2</c:v>
                </c:pt>
                <c:pt idx="2883">
                  <c:v>2.0930265481120758E-2</c:v>
                </c:pt>
                <c:pt idx="2884">
                  <c:v>2.0936350606619136E-2</c:v>
                </c:pt>
                <c:pt idx="2885">
                  <c:v>2.0942452631957265E-2</c:v>
                </c:pt>
                <c:pt idx="2886">
                  <c:v>2.094857155743779E-2</c:v>
                </c:pt>
                <c:pt idx="2887">
                  <c:v>2.0954707383363802E-2</c:v>
                </c:pt>
                <c:pt idx="2888">
                  <c:v>2.0960860110039947E-2</c:v>
                </c:pt>
                <c:pt idx="2889">
                  <c:v>2.0967029737770648E-2</c:v>
                </c:pt>
                <c:pt idx="2890">
                  <c:v>2.0974267728970104E-2</c:v>
                </c:pt>
                <c:pt idx="2891">
                  <c:v>2.0980472719973192E-2</c:v>
                </c:pt>
                <c:pt idx="2892">
                  <c:v>2.0986694614039094E-2</c:v>
                </c:pt>
                <c:pt idx="2893">
                  <c:v>2.0992933411476265E-2</c:v>
                </c:pt>
                <c:pt idx="2894">
                  <c:v>2.0999189112596277E-2</c:v>
                </c:pt>
                <c:pt idx="2895">
                  <c:v>2.1009700715456235E-2</c:v>
                </c:pt>
                <c:pt idx="2896">
                  <c:v>2.1011751227127739E-2</c:v>
                </c:pt>
                <c:pt idx="2897">
                  <c:v>2.1018057641164534E-2</c:v>
                </c:pt>
                <c:pt idx="2898">
                  <c:v>2.1024380960132632E-2</c:v>
                </c:pt>
                <c:pt idx="2899">
                  <c:v>2.1030721184346918E-2</c:v>
                </c:pt>
                <c:pt idx="2900">
                  <c:v>2.1037078314122278E-2</c:v>
                </c:pt>
                <c:pt idx="2901">
                  <c:v>2.1043452349775369E-2</c:v>
                </c:pt>
                <c:pt idx="2902">
                  <c:v>2.1049843291622846E-2</c:v>
                </c:pt>
                <c:pt idx="2903">
                  <c:v>2.1056251139982027E-2</c:v>
                </c:pt>
                <c:pt idx="2904">
                  <c:v>2.1062675895172675E-2</c:v>
                </c:pt>
                <c:pt idx="2905">
                  <c:v>2.1069117557513433E-2</c:v>
                </c:pt>
                <c:pt idx="2906">
                  <c:v>2.1075576127324944E-2</c:v>
                </c:pt>
                <c:pt idx="2907">
                  <c:v>2.1082051604928518E-2</c:v>
                </c:pt>
                <c:pt idx="2908">
                  <c:v>2.1088543990645681E-2</c:v>
                </c:pt>
                <c:pt idx="2909">
                  <c:v>2.1095053284800176E-2</c:v>
                </c:pt>
                <c:pt idx="2910">
                  <c:v>2.1101579487714853E-2</c:v>
                </c:pt>
                <c:pt idx="2911">
                  <c:v>2.1108122599714129E-2</c:v>
                </c:pt>
                <c:pt idx="2912">
                  <c:v>2.111468262112462E-2</c:v>
                </c:pt>
                <c:pt idx="2913">
                  <c:v>2.1121259552271173E-2</c:v>
                </c:pt>
                <c:pt idx="2914">
                  <c:v>2.1127853393481517E-2</c:v>
                </c:pt>
                <c:pt idx="2915">
                  <c:v>2.1134464145083607E-2</c:v>
                </c:pt>
                <c:pt idx="2916">
                  <c:v>2.114109180740583E-2</c:v>
                </c:pt>
                <c:pt idx="2917">
                  <c:v>2.114773638077835E-2</c:v>
                </c:pt>
                <c:pt idx="2918">
                  <c:v>2.1154397865530892E-2</c:v>
                </c:pt>
                <c:pt idx="2919">
                  <c:v>2.1161076261995607E-2</c:v>
                </c:pt>
                <c:pt idx="2920">
                  <c:v>2.1167771570504215E-2</c:v>
                </c:pt>
                <c:pt idx="2921">
                  <c:v>2.1174483791389757E-2</c:v>
                </c:pt>
                <c:pt idx="2922">
                  <c:v>2.118121292498527E-2</c:v>
                </c:pt>
                <c:pt idx="2923">
                  <c:v>2.1187958971626685E-2</c:v>
                </c:pt>
                <c:pt idx="2924">
                  <c:v>2.1194721931648588E-2</c:v>
                </c:pt>
                <c:pt idx="2925">
                  <c:v>2.1201501805387785E-2</c:v>
                </c:pt>
                <c:pt idx="2926">
                  <c:v>2.1208298593181091E-2</c:v>
                </c:pt>
                <c:pt idx="2927">
                  <c:v>2.1215112295367076E-2</c:v>
                </c:pt>
                <c:pt idx="2928">
                  <c:v>2.1221942912283881E-2</c:v>
                </c:pt>
                <c:pt idx="2929">
                  <c:v>2.1228790444271631E-2</c:v>
                </c:pt>
                <c:pt idx="2930">
                  <c:v>2.1235654891671122E-2</c:v>
                </c:pt>
                <c:pt idx="2931">
                  <c:v>2.1242536254823367E-2</c:v>
                </c:pt>
                <c:pt idx="2932">
                  <c:v>2.1249434534070931E-2</c:v>
                </c:pt>
                <c:pt idx="2933">
                  <c:v>2.1259579137878255E-2</c:v>
                </c:pt>
                <c:pt idx="2934">
                  <c:v>2.1266516883645736E-2</c:v>
                </c:pt>
                <c:pt idx="2935">
                  <c:v>2.1273471548849305E-2</c:v>
                </c:pt>
                <c:pt idx="2936">
                  <c:v>2.1280443133835831E-2</c:v>
                </c:pt>
                <c:pt idx="2937">
                  <c:v>2.1287431638954163E-2</c:v>
                </c:pt>
                <c:pt idx="2938">
                  <c:v>2.1291052989846015E-2</c:v>
                </c:pt>
                <c:pt idx="2939">
                  <c:v>2.1301459410984526E-2</c:v>
                </c:pt>
                <c:pt idx="2940">
                  <c:v>2.130849867859844E-2</c:v>
                </c:pt>
                <c:pt idx="2941">
                  <c:v>2.1315554867746618E-2</c:v>
                </c:pt>
                <c:pt idx="2942">
                  <c:v>2.1319224517313717E-2</c:v>
                </c:pt>
                <c:pt idx="2943">
                  <c:v>2.1326309695375745E-2</c:v>
                </c:pt>
                <c:pt idx="2944">
                  <c:v>2.1333411792616941E-2</c:v>
                </c:pt>
                <c:pt idx="2945">
                  <c:v>2.1340530809390579E-2</c:v>
                </c:pt>
                <c:pt idx="2946">
                  <c:v>2.1352231015166961E-2</c:v>
                </c:pt>
                <c:pt idx="2947">
                  <c:v>2.1354819602946051E-2</c:v>
                </c:pt>
                <c:pt idx="2948">
                  <c:v>2.1361989380437096E-2</c:v>
                </c:pt>
                <c:pt idx="2949">
                  <c:v>2.1369176078877228E-2</c:v>
                </c:pt>
                <c:pt idx="2950">
                  <c:v>2.1376379698623493E-2</c:v>
                </c:pt>
                <c:pt idx="2951">
                  <c:v>2.1383600240032719E-2</c:v>
                </c:pt>
                <c:pt idx="2952">
                  <c:v>2.1390837703463061E-2</c:v>
                </c:pt>
                <c:pt idx="2953">
                  <c:v>2.1398092089274234E-2</c:v>
                </c:pt>
                <c:pt idx="2954">
                  <c:v>2.1405363397825505E-2</c:v>
                </c:pt>
                <c:pt idx="2955">
                  <c:v>2.1412651629477253E-2</c:v>
                </c:pt>
                <c:pt idx="2956">
                  <c:v>2.1419956784591854E-2</c:v>
                </c:pt>
                <c:pt idx="2957">
                  <c:v>2.1427278863530796E-2</c:v>
                </c:pt>
                <c:pt idx="2958">
                  <c:v>2.143461786665779E-2</c:v>
                </c:pt>
                <c:pt idx="2959">
                  <c:v>2.1441973794040337E-2</c:v>
                </c:pt>
                <c:pt idx="2960">
                  <c:v>2.1449346495082233E-2</c:v>
                </c:pt>
                <c:pt idx="2961">
                  <c:v>2.1456735423836415E-2</c:v>
                </c:pt>
                <c:pt idx="2962">
                  <c:v>2.1464139970278184E-2</c:v>
                </c:pt>
                <c:pt idx="2963">
                  <c:v>2.147155952436508E-2</c:v>
                </c:pt>
                <c:pt idx="2964">
                  <c:v>2.1478993476037767E-2</c:v>
                </c:pt>
                <c:pt idx="2965">
                  <c:v>2.1486441215220919E-2</c:v>
                </c:pt>
                <c:pt idx="2966">
                  <c:v>2.1493902131819675E-2</c:v>
                </c:pt>
                <c:pt idx="2967">
                  <c:v>2.1501375615724294E-2</c:v>
                </c:pt>
                <c:pt idx="2968">
                  <c:v>2.1508861056806383E-2</c:v>
                </c:pt>
                <c:pt idx="2969">
                  <c:v>2.1516357844920009E-2</c:v>
                </c:pt>
                <c:pt idx="2970">
                  <c:v>2.1523865369902362E-2</c:v>
                </c:pt>
                <c:pt idx="2971">
                  <c:v>2.1531383021572648E-2</c:v>
                </c:pt>
                <c:pt idx="2972">
                  <c:v>2.1538910189731642E-2</c:v>
                </c:pt>
                <c:pt idx="2973">
                  <c:v>2.1546446264164798E-2</c:v>
                </c:pt>
                <c:pt idx="2974">
                  <c:v>2.1553990634636921E-2</c:v>
                </c:pt>
                <c:pt idx="2975">
                  <c:v>2.1561542690897051E-2</c:v>
                </c:pt>
                <c:pt idx="2976">
                  <c:v>2.156910182267513E-2</c:v>
                </c:pt>
                <c:pt idx="2977">
                  <c:v>2.1576667419683782E-2</c:v>
                </c:pt>
                <c:pt idx="2978">
                  <c:v>2.1584238871617645E-2</c:v>
                </c:pt>
                <c:pt idx="2979">
                  <c:v>2.1591815568153372E-2</c:v>
                </c:pt>
                <c:pt idx="2980">
                  <c:v>2.159939689894963E-2</c:v>
                </c:pt>
                <c:pt idx="2981">
                  <c:v>2.1606982253646434E-2</c:v>
                </c:pt>
                <c:pt idx="2982">
                  <c:v>2.161457102186648E-2</c:v>
                </c:pt>
                <c:pt idx="2983">
                  <c:v>2.1622162593214256E-2</c:v>
                </c:pt>
                <c:pt idx="2984">
                  <c:v>2.1629756357275598E-2</c:v>
                </c:pt>
                <c:pt idx="2985">
                  <c:v>2.164169237701663E-2</c:v>
                </c:pt>
                <c:pt idx="2986">
                  <c:v>2.1649288976437697E-2</c:v>
                </c:pt>
                <c:pt idx="2987">
                  <c:v>2.1656885588374752E-2</c:v>
                </c:pt>
                <c:pt idx="2988">
                  <c:v>2.1664481602331476E-2</c:v>
                </c:pt>
                <c:pt idx="2989">
                  <c:v>2.1672076407792673E-2</c:v>
                </c:pt>
                <c:pt idx="2990">
                  <c:v>2.1679669394225609E-2</c:v>
                </c:pt>
                <c:pt idx="2991">
                  <c:v>2.1687259951079341E-2</c:v>
                </c:pt>
                <c:pt idx="2992">
                  <c:v>2.1694847467783829E-2</c:v>
                </c:pt>
                <c:pt idx="2993">
                  <c:v>2.1702431333751937E-2</c:v>
                </c:pt>
                <c:pt idx="2994">
                  <c:v>2.1710010938378321E-2</c:v>
                </c:pt>
                <c:pt idx="2995">
                  <c:v>2.1717585671038764E-2</c:v>
                </c:pt>
                <c:pt idx="2996">
                  <c:v>2.1725154921092171E-2</c:v>
                </c:pt>
                <c:pt idx="2997">
                  <c:v>2.1732718077879021E-2</c:v>
                </c:pt>
                <c:pt idx="2998">
                  <c:v>2.1741353441114608E-2</c:v>
                </c:pt>
                <c:pt idx="2999">
                  <c:v>2.1748901484514471E-2</c:v>
                </c:pt>
                <c:pt idx="3000">
                  <c:v>2.1756441515314418E-2</c:v>
                </c:pt>
                <c:pt idx="3001">
                  <c:v>2.1763972922780539E-2</c:v>
                </c:pt>
                <c:pt idx="3002">
                  <c:v>2.1771495096161608E-2</c:v>
                </c:pt>
                <c:pt idx="3003">
                  <c:v>2.177900742468819E-2</c:v>
                </c:pt>
                <c:pt idx="3004">
                  <c:v>2.1786509297572865E-2</c:v>
                </c:pt>
                <c:pt idx="3005">
                  <c:v>2.1794000104010891E-2</c:v>
                </c:pt>
                <c:pt idx="3006">
                  <c:v>2.1801479233180654E-2</c:v>
                </c:pt>
                <c:pt idx="3007">
                  <c:v>2.1808946074241442E-2</c:v>
                </c:pt>
                <c:pt idx="3008">
                  <c:v>2.1816400016336779E-2</c:v>
                </c:pt>
                <c:pt idx="3009">
                  <c:v>2.1823840448591758E-2</c:v>
                </c:pt>
                <c:pt idx="3010">
                  <c:v>2.183126676011482E-2</c:v>
                </c:pt>
                <c:pt idx="3011">
                  <c:v>2.1838678377084531E-2</c:v>
                </c:pt>
                <c:pt idx="3012">
                  <c:v>2.1846075090007355E-2</c:v>
                </c:pt>
                <c:pt idx="3013">
                  <c:v>2.185345689618523E-2</c:v>
                </c:pt>
                <c:pt idx="3014">
                  <c:v>2.1860823795294859E-2</c:v>
                </c:pt>
                <c:pt idx="3015">
                  <c:v>2.1868175787013389E-2</c:v>
                </c:pt>
                <c:pt idx="3016">
                  <c:v>2.1875512871016856E-2</c:v>
                </c:pt>
                <c:pt idx="3017">
                  <c:v>2.188283504698485E-2</c:v>
                </c:pt>
                <c:pt idx="3018">
                  <c:v>2.1890142314595185E-2</c:v>
                </c:pt>
                <c:pt idx="3019">
                  <c:v>2.1897434673528116E-2</c:v>
                </c:pt>
                <c:pt idx="3020">
                  <c:v>2.190471212346301E-2</c:v>
                </c:pt>
                <c:pt idx="3021">
                  <c:v>2.1911974664081013E-2</c:v>
                </c:pt>
                <c:pt idx="3022">
                  <c:v>2.191922229506349E-2</c:v>
                </c:pt>
                <c:pt idx="3023">
                  <c:v>2.192645501609225E-2</c:v>
                </c:pt>
                <c:pt idx="3024">
                  <c:v>2.1933672826849993E-2</c:v>
                </c:pt>
                <c:pt idx="3025">
                  <c:v>2.1940875727020526E-2</c:v>
                </c:pt>
                <c:pt idx="3026">
                  <c:v>2.1948063716287214E-2</c:v>
                </c:pt>
                <c:pt idx="3027">
                  <c:v>2.195523679433542E-2</c:v>
                </c:pt>
                <c:pt idx="3028">
                  <c:v>2.1962394960849618E-2</c:v>
                </c:pt>
                <c:pt idx="3029">
                  <c:v>2.1969538215516282E-2</c:v>
                </c:pt>
                <c:pt idx="3030">
                  <c:v>2.1976666558022107E-2</c:v>
                </c:pt>
                <c:pt idx="3031">
                  <c:v>2.1983779988054009E-2</c:v>
                </c:pt>
                <c:pt idx="3032">
                  <c:v>2.1990878505300238E-2</c:v>
                </c:pt>
                <c:pt idx="3033">
                  <c:v>2.1997962109448821E-2</c:v>
                </c:pt>
                <c:pt idx="3034">
                  <c:v>2.2005030800189784E-2</c:v>
                </c:pt>
                <c:pt idx="3035">
                  <c:v>2.2012084577212487E-2</c:v>
                </c:pt>
                <c:pt idx="3036">
                  <c:v>2.2019123440207622E-2</c:v>
                </c:pt>
                <c:pt idx="3037">
                  <c:v>2.202614738886588E-2</c:v>
                </c:pt>
                <c:pt idx="3038">
                  <c:v>2.2033156422879729E-2</c:v>
                </c:pt>
                <c:pt idx="3039">
                  <c:v>2.2040150541941417E-2</c:v>
                </c:pt>
                <c:pt idx="3040">
                  <c:v>2.2047129745744076E-2</c:v>
                </c:pt>
                <c:pt idx="3041">
                  <c:v>2.205409403398173E-2</c:v>
                </c:pt>
                <c:pt idx="3042">
                  <c:v>2.2061043406348402E-2</c:v>
                </c:pt>
                <c:pt idx="3043">
                  <c:v>2.2067977862539223E-2</c:v>
                </c:pt>
                <c:pt idx="3044">
                  <c:v>2.2074897402250215E-2</c:v>
                </c:pt>
                <c:pt idx="3045">
                  <c:v>2.2081802025178066E-2</c:v>
                </c:pt>
                <c:pt idx="3046">
                  <c:v>2.2088691731018795E-2</c:v>
                </c:pt>
                <c:pt idx="3047">
                  <c:v>2.2095566519471532E-2</c:v>
                </c:pt>
                <c:pt idx="3048">
                  <c:v>2.2102426390233187E-2</c:v>
                </c:pt>
                <c:pt idx="3049">
                  <c:v>2.2109271343003778E-2</c:v>
                </c:pt>
                <c:pt idx="3050">
                  <c:v>2.2116101377482655E-2</c:v>
                </c:pt>
                <c:pt idx="3051">
                  <c:v>2.2122916493370059E-2</c:v>
                </c:pt>
                <c:pt idx="3052">
                  <c:v>2.212971669036734E-2</c:v>
                </c:pt>
                <c:pt idx="3053">
                  <c:v>2.2136501968175626E-2</c:v>
                </c:pt>
                <c:pt idx="3054">
                  <c:v>2.2143272326497598E-2</c:v>
                </c:pt>
                <c:pt idx="3055">
                  <c:v>2.2150027765035718E-2</c:v>
                </c:pt>
                <c:pt idx="3056">
                  <c:v>2.2156768283493777E-2</c:v>
                </c:pt>
                <c:pt idx="3057">
                  <c:v>2.2163493881576235E-2</c:v>
                </c:pt>
                <c:pt idx="3058">
                  <c:v>2.2170204558987994E-2</c:v>
                </c:pt>
                <c:pt idx="3059">
                  <c:v>2.21769003154344E-2</c:v>
                </c:pt>
                <c:pt idx="3060">
                  <c:v>2.218358115062169E-2</c:v>
                </c:pt>
                <c:pt idx="3061">
                  <c:v>2.2190247064256985E-2</c:v>
                </c:pt>
                <c:pt idx="3062">
                  <c:v>2.2196898056047187E-2</c:v>
                </c:pt>
                <c:pt idx="3063">
                  <c:v>2.2203534125700974E-2</c:v>
                </c:pt>
                <c:pt idx="3064">
                  <c:v>2.2210155272927246E-2</c:v>
                </c:pt>
                <c:pt idx="3065">
                  <c:v>2.2216761497435122E-2</c:v>
                </c:pt>
                <c:pt idx="3066">
                  <c:v>2.2223352798934615E-2</c:v>
                </c:pt>
                <c:pt idx="3067">
                  <c:v>2.2229929177136842E-2</c:v>
                </c:pt>
                <c:pt idx="3068">
                  <c:v>2.2236490631753592E-2</c:v>
                </c:pt>
                <c:pt idx="3069">
                  <c:v>2.2243037162495982E-2</c:v>
                </c:pt>
                <c:pt idx="3070">
                  <c:v>2.2249568769077355E-2</c:v>
                </c:pt>
                <c:pt idx="3071">
                  <c:v>2.225608545121105E-2</c:v>
                </c:pt>
                <c:pt idx="3072">
                  <c:v>2.2262587208611073E-2</c:v>
                </c:pt>
                <c:pt idx="3073">
                  <c:v>2.2269074040992098E-2</c:v>
                </c:pt>
                <c:pt idx="3074">
                  <c:v>2.2275545948069464E-2</c:v>
                </c:pt>
                <c:pt idx="3075">
                  <c:v>2.2282002929559619E-2</c:v>
                </c:pt>
                <c:pt idx="3076">
                  <c:v>2.2288444985178346E-2</c:v>
                </c:pt>
                <c:pt idx="3077">
                  <c:v>2.2294872114643427E-2</c:v>
                </c:pt>
                <c:pt idx="3078">
                  <c:v>2.2301284317672865E-2</c:v>
                </c:pt>
                <c:pt idx="3079">
                  <c:v>2.2307681593985551E-2</c:v>
                </c:pt>
                <c:pt idx="3080">
                  <c:v>2.2314063943300377E-2</c:v>
                </c:pt>
                <c:pt idx="3081">
                  <c:v>2.2320431365336901E-2</c:v>
                </c:pt>
                <c:pt idx="3082">
                  <c:v>2.2326783859816679E-2</c:v>
                </c:pt>
                <c:pt idx="3083">
                  <c:v>2.2333121426460378E-2</c:v>
                </c:pt>
                <c:pt idx="3084">
                  <c:v>2.2339444064989777E-2</c:v>
                </c:pt>
                <c:pt idx="3085">
                  <c:v>2.2345751775127765E-2</c:v>
                </c:pt>
                <c:pt idx="3086">
                  <c:v>2.2352044556597006E-2</c:v>
                </c:pt>
                <c:pt idx="3087">
                  <c:v>2.2358322409121945E-2</c:v>
                </c:pt>
                <c:pt idx="3088">
                  <c:v>2.2364585332427245E-2</c:v>
                </c:pt>
                <c:pt idx="3089">
                  <c:v>2.2371724678030835E-2</c:v>
                </c:pt>
                <c:pt idx="3090">
                  <c:v>2.2377955609225397E-2</c:v>
                </c:pt>
                <c:pt idx="3091">
                  <c:v>2.2384171610338344E-2</c:v>
                </c:pt>
                <c:pt idx="3092">
                  <c:v>2.2390372681096782E-2</c:v>
                </c:pt>
                <c:pt idx="3093">
                  <c:v>2.2396558821228707E-2</c:v>
                </c:pt>
                <c:pt idx="3094">
                  <c:v>2.2402730030462781E-2</c:v>
                </c:pt>
                <c:pt idx="3095">
                  <c:v>2.2408886308527887E-2</c:v>
                </c:pt>
                <c:pt idx="3096">
                  <c:v>2.241502765515424E-2</c:v>
                </c:pt>
                <c:pt idx="3097">
                  <c:v>2.2421154070071836E-2</c:v>
                </c:pt>
                <c:pt idx="3098">
                  <c:v>2.2428376174252061E-2</c:v>
                </c:pt>
                <c:pt idx="3099">
                  <c:v>2.2434472028756373E-2</c:v>
                </c:pt>
                <c:pt idx="3100">
                  <c:v>2.244055294992011E-2</c:v>
                </c:pt>
                <c:pt idx="3101">
                  <c:v>2.2446618937475776E-2</c:v>
                </c:pt>
                <c:pt idx="3102">
                  <c:v>2.2452669991156755E-2</c:v>
                </c:pt>
                <c:pt idx="3103">
                  <c:v>2.2458706110696443E-2</c:v>
                </c:pt>
                <c:pt idx="3104">
                  <c:v>2.2464727295829334E-2</c:v>
                </c:pt>
                <c:pt idx="3105">
                  <c:v>2.2475156241099022E-2</c:v>
                </c:pt>
                <c:pt idx="3106">
                  <c:v>2.2476724861814911E-2</c:v>
                </c:pt>
                <c:pt idx="3107">
                  <c:v>2.2482701242140139E-2</c:v>
                </c:pt>
                <c:pt idx="3108">
                  <c:v>2.2488662687002527E-2</c:v>
                </c:pt>
                <c:pt idx="3109">
                  <c:v>2.2494609196139454E-2</c:v>
                </c:pt>
                <c:pt idx="3110">
                  <c:v>2.2500540769289847E-2</c:v>
                </c:pt>
                <c:pt idx="3111">
                  <c:v>2.2506457406192181E-2</c:v>
                </c:pt>
                <c:pt idx="3112">
                  <c:v>2.2512359106586052E-2</c:v>
                </c:pt>
                <c:pt idx="3113">
                  <c:v>2.2518245870212596E-2</c:v>
                </c:pt>
                <c:pt idx="3114">
                  <c:v>2.2524117696811844E-2</c:v>
                </c:pt>
                <c:pt idx="3115">
                  <c:v>2.2529974586125379E-2</c:v>
                </c:pt>
                <c:pt idx="3116">
                  <c:v>2.2535816537895669E-2</c:v>
                </c:pt>
                <c:pt idx="3117">
                  <c:v>2.2541643551865845E-2</c:v>
                </c:pt>
                <c:pt idx="3118">
                  <c:v>2.2547455627779482E-2</c:v>
                </c:pt>
                <c:pt idx="3119">
                  <c:v>2.2553252765380154E-2</c:v>
                </c:pt>
                <c:pt idx="3120">
                  <c:v>2.2559034964413211E-2</c:v>
                </c:pt>
                <c:pt idx="3121">
                  <c:v>2.2564802224624661E-2</c:v>
                </c:pt>
                <c:pt idx="3122">
                  <c:v>2.2570554545760072E-2</c:v>
                </c:pt>
                <c:pt idx="3123">
                  <c:v>2.2576291927565901E-2</c:v>
                </c:pt>
                <c:pt idx="3124">
                  <c:v>2.2582014369790588E-2</c:v>
                </c:pt>
                <c:pt idx="3125">
                  <c:v>2.2587721872181919E-2</c:v>
                </c:pt>
                <c:pt idx="3126">
                  <c:v>2.259341443448834E-2</c:v>
                </c:pt>
                <c:pt idx="3127">
                  <c:v>2.2599092056459404E-2</c:v>
                </c:pt>
                <c:pt idx="3128">
                  <c:v>2.2604754737845994E-2</c:v>
                </c:pt>
                <c:pt idx="3129">
                  <c:v>2.261040247839833E-2</c:v>
                </c:pt>
                <c:pt idx="3130">
                  <c:v>2.2616035277867291E-2</c:v>
                </c:pt>
                <c:pt idx="3131">
                  <c:v>2.2621653136005754E-2</c:v>
                </c:pt>
                <c:pt idx="3132">
                  <c:v>2.2627256052566817E-2</c:v>
                </c:pt>
                <c:pt idx="3133">
                  <c:v>2.2632844027302909E-2</c:v>
                </c:pt>
                <c:pt idx="3134">
                  <c:v>2.2638417059968236E-2</c:v>
                </c:pt>
                <c:pt idx="3135">
                  <c:v>2.2643975150318109E-2</c:v>
                </c:pt>
                <c:pt idx="3136">
                  <c:v>2.2649518298107615E-2</c:v>
                </c:pt>
                <c:pt idx="3137">
                  <c:v>2.2655046503092958E-2</c:v>
                </c:pt>
                <c:pt idx="3138">
                  <c:v>2.2660559765030328E-2</c:v>
                </c:pt>
                <c:pt idx="3139">
                  <c:v>2.2666058083677696E-2</c:v>
                </c:pt>
                <c:pt idx="3140">
                  <c:v>2.2671541458792362E-2</c:v>
                </c:pt>
                <c:pt idx="3141">
                  <c:v>2.2677009890133409E-2</c:v>
                </c:pt>
                <c:pt idx="3142">
                  <c:v>2.2682463377460351E-2</c:v>
                </c:pt>
                <c:pt idx="3143">
                  <c:v>2.2687901920533372E-2</c:v>
                </c:pt>
                <c:pt idx="3144">
                  <c:v>2.2693325519112208E-2</c:v>
                </c:pt>
                <c:pt idx="3145">
                  <c:v>2.2698734172958375E-2</c:v>
                </c:pt>
                <c:pt idx="3146">
                  <c:v>2.2704127881834714E-2</c:v>
                </c:pt>
                <c:pt idx="3147">
                  <c:v>2.2709506645502951E-2</c:v>
                </c:pt>
                <c:pt idx="3148">
                  <c:v>2.2714870463726375E-2</c:v>
                </c:pt>
                <c:pt idx="3149">
                  <c:v>2.2720219336269373E-2</c:v>
                </c:pt>
                <c:pt idx="3150">
                  <c:v>2.272447995553728E-2</c:v>
                </c:pt>
                <c:pt idx="3151">
                  <c:v>2.2729799676111329E-2</c:v>
                </c:pt>
                <c:pt idx="3152">
                  <c:v>2.273510445116167E-2</c:v>
                </c:pt>
                <c:pt idx="3153">
                  <c:v>2.2740394280454934E-2</c:v>
                </c:pt>
                <c:pt idx="3154">
                  <c:v>2.2745669163759974E-2</c:v>
                </c:pt>
                <c:pt idx="3155">
                  <c:v>2.275092910084453E-2</c:v>
                </c:pt>
                <c:pt idx="3156">
                  <c:v>2.2756174091478121E-2</c:v>
                </c:pt>
                <c:pt idx="3157">
                  <c:v>2.2761404135430263E-2</c:v>
                </c:pt>
                <c:pt idx="3158">
                  <c:v>2.2766619232471585E-2</c:v>
                </c:pt>
                <c:pt idx="3159">
                  <c:v>2.2771819382372716E-2</c:v>
                </c:pt>
                <c:pt idx="3160">
                  <c:v>2.2777004584905836E-2</c:v>
                </c:pt>
                <c:pt idx="3161">
                  <c:v>2.2782174839843128E-2</c:v>
                </c:pt>
                <c:pt idx="3162">
                  <c:v>2.2787330146958107E-2</c:v>
                </c:pt>
                <c:pt idx="3163">
                  <c:v>2.2792470506023621E-2</c:v>
                </c:pt>
                <c:pt idx="3164">
                  <c:v>2.2797595916814739E-2</c:v>
                </c:pt>
                <c:pt idx="3165">
                  <c:v>2.2802706379106086E-2</c:v>
                </c:pt>
                <c:pt idx="3166">
                  <c:v>2.280780189267384E-2</c:v>
                </c:pt>
                <c:pt idx="3167">
                  <c:v>2.2812882457293515E-2</c:v>
                </c:pt>
                <c:pt idx="3168">
                  <c:v>2.2817948072742622E-2</c:v>
                </c:pt>
                <c:pt idx="3169">
                  <c:v>2.2822998738799116E-2</c:v>
                </c:pt>
                <c:pt idx="3170">
                  <c:v>2.2828034455240509E-2</c:v>
                </c:pt>
                <c:pt idx="3171">
                  <c:v>2.2833055221846532E-2</c:v>
                </c:pt>
                <c:pt idx="3172">
                  <c:v>2.2838061038396029E-2</c:v>
                </c:pt>
                <c:pt idx="3173">
                  <c:v>2.2843051904669842E-2</c:v>
                </c:pt>
                <c:pt idx="3174">
                  <c:v>2.2848027820448591E-2</c:v>
                </c:pt>
                <c:pt idx="3175">
                  <c:v>2.2852988785514006E-2</c:v>
                </c:pt>
                <c:pt idx="3176">
                  <c:v>2.2857934799648039E-2</c:v>
                </c:pt>
                <c:pt idx="3177">
                  <c:v>2.2862865862633752E-2</c:v>
                </c:pt>
                <c:pt idx="3178">
                  <c:v>2.2867781974255097E-2</c:v>
                </c:pt>
                <c:pt idx="3179">
                  <c:v>2.2872683134295357E-2</c:v>
                </c:pt>
                <c:pt idx="3180">
                  <c:v>2.2877569342540038E-2</c:v>
                </c:pt>
                <c:pt idx="3181">
                  <c:v>2.2882440598774645E-2</c:v>
                </c:pt>
                <c:pt idx="3182">
                  <c:v>2.2887296902785126E-2</c:v>
                </c:pt>
                <c:pt idx="3183">
                  <c:v>2.2892138254358541E-2</c:v>
                </c:pt>
                <c:pt idx="3184">
                  <c:v>2.289696465328217E-2</c:v>
                </c:pt>
                <c:pt idx="3185">
                  <c:v>2.290177609934374E-2</c:v>
                </c:pt>
                <c:pt idx="3186">
                  <c:v>2.2906572592332752E-2</c:v>
                </c:pt>
                <c:pt idx="3187">
                  <c:v>2.2911354132038486E-2</c:v>
                </c:pt>
                <c:pt idx="3188">
                  <c:v>2.2916120718250887E-2</c:v>
                </c:pt>
                <c:pt idx="3189">
                  <c:v>2.2920872350760346E-2</c:v>
                </c:pt>
                <c:pt idx="3190">
                  <c:v>2.2925609029358585E-2</c:v>
                </c:pt>
                <c:pt idx="3191">
                  <c:v>2.2930330753837769E-2</c:v>
                </c:pt>
                <c:pt idx="3192">
                  <c:v>2.2935037523991175E-2</c:v>
                </c:pt>
                <c:pt idx="3193">
                  <c:v>2.2940398378195059E-2</c:v>
                </c:pt>
                <c:pt idx="3194">
                  <c:v>2.2945073102668134E-2</c:v>
                </c:pt>
                <c:pt idx="3195">
                  <c:v>2.2949732872167061E-2</c:v>
                </c:pt>
                <c:pt idx="3196">
                  <c:v>2.2954377686487781E-2</c:v>
                </c:pt>
                <c:pt idx="3197">
                  <c:v>2.2959007545427346E-2</c:v>
                </c:pt>
                <c:pt idx="3198">
                  <c:v>2.2963622448781029E-2</c:v>
                </c:pt>
                <c:pt idx="3199">
                  <c:v>2.2968222396346993E-2</c:v>
                </c:pt>
                <c:pt idx="3200">
                  <c:v>2.2972807387923178E-2</c:v>
                </c:pt>
                <c:pt idx="3201">
                  <c:v>2.2977377423307743E-2</c:v>
                </c:pt>
                <c:pt idx="3202">
                  <c:v>2.2981932502300628E-2</c:v>
                </c:pt>
                <c:pt idx="3203">
                  <c:v>2.2986472624701992E-2</c:v>
                </c:pt>
                <c:pt idx="3204">
                  <c:v>2.299099779031244E-2</c:v>
                </c:pt>
                <c:pt idx="3205">
                  <c:v>2.2995507998933018E-2</c:v>
                </c:pt>
                <c:pt idx="3206">
                  <c:v>2.2998972810570287E-2</c:v>
                </c:pt>
                <c:pt idx="3207">
                  <c:v>2.3004483544413867E-2</c:v>
                </c:pt>
                <c:pt idx="3208">
                  <c:v>2.3008948880879565E-2</c:v>
                </c:pt>
                <c:pt idx="3209">
                  <c:v>2.3013399259568024E-2</c:v>
                </c:pt>
                <c:pt idx="3210">
                  <c:v>2.3017834680282956E-2</c:v>
                </c:pt>
                <c:pt idx="3211">
                  <c:v>2.3022255142829851E-2</c:v>
                </c:pt>
                <c:pt idx="3212">
                  <c:v>2.3026660647015085E-2</c:v>
                </c:pt>
                <c:pt idx="3213">
                  <c:v>2.3031051192645036E-2</c:v>
                </c:pt>
                <c:pt idx="3214">
                  <c:v>2.3035426779526524E-2</c:v>
                </c:pt>
                <c:pt idx="3215">
                  <c:v>2.3039787407467927E-2</c:v>
                </c:pt>
                <c:pt idx="3216">
                  <c:v>2.3044133076277395E-2</c:v>
                </c:pt>
                <c:pt idx="3217">
                  <c:v>2.3048463785764861E-2</c:v>
                </c:pt>
                <c:pt idx="3218">
                  <c:v>2.3052779535739143E-2</c:v>
                </c:pt>
                <c:pt idx="3219">
                  <c:v>2.3057080326011725E-2</c:v>
                </c:pt>
                <c:pt idx="3220">
                  <c:v>2.3061366156393426E-2</c:v>
                </c:pt>
                <c:pt idx="3221">
                  <c:v>2.3065637026695951E-2</c:v>
                </c:pt>
                <c:pt idx="3222">
                  <c:v>2.3069892936731673E-2</c:v>
                </c:pt>
                <c:pt idx="3223">
                  <c:v>2.3074133886314074E-2</c:v>
                </c:pt>
                <c:pt idx="3224">
                  <c:v>2.307835987525686E-2</c:v>
                </c:pt>
                <c:pt idx="3225">
                  <c:v>2.3082570903374622E-2</c:v>
                </c:pt>
                <c:pt idx="3226">
                  <c:v>2.3086766970482397E-2</c:v>
                </c:pt>
                <c:pt idx="3227">
                  <c:v>2.309094807639589E-2</c:v>
                </c:pt>
                <c:pt idx="3228">
                  <c:v>2.3095114220931245E-2</c:v>
                </c:pt>
                <c:pt idx="3229">
                  <c:v>2.3099265403906388E-2</c:v>
                </c:pt>
                <c:pt idx="3230">
                  <c:v>2.3103401625137909E-2</c:v>
                </c:pt>
                <c:pt idx="3231">
                  <c:v>2.3107522884445286E-2</c:v>
                </c:pt>
                <c:pt idx="3232">
                  <c:v>2.3111629181646887E-2</c:v>
                </c:pt>
                <c:pt idx="3233">
                  <c:v>2.3115720516562854E-2</c:v>
                </c:pt>
                <c:pt idx="3234">
                  <c:v>2.3119796889013111E-2</c:v>
                </c:pt>
                <c:pt idx="3235">
                  <c:v>2.3123858298819133E-2</c:v>
                </c:pt>
                <c:pt idx="3236">
                  <c:v>2.3127904745802175E-2</c:v>
                </c:pt>
                <c:pt idx="3237">
                  <c:v>2.3131936229785266E-2</c:v>
                </c:pt>
                <c:pt idx="3238">
                  <c:v>2.3135952750590327E-2</c:v>
                </c:pt>
                <c:pt idx="3239">
                  <c:v>2.3139954308042165E-2</c:v>
                </c:pt>
                <c:pt idx="3240">
                  <c:v>2.3143940901964255E-2</c:v>
                </c:pt>
                <c:pt idx="3241">
                  <c:v>2.3147912532181847E-2</c:v>
                </c:pt>
                <c:pt idx="3242">
                  <c:v>2.3151869198520858E-2</c:v>
                </c:pt>
                <c:pt idx="3243">
                  <c:v>2.3155810900807205E-2</c:v>
                </c:pt>
                <c:pt idx="3244">
                  <c:v>2.3159737638867472E-2</c:v>
                </c:pt>
                <c:pt idx="3245">
                  <c:v>2.3166204656451698E-2</c:v>
                </c:pt>
                <c:pt idx="3246">
                  <c:v>2.317009767836585E-2</c:v>
                </c:pt>
                <c:pt idx="3247">
                  <c:v>2.3173975733693435E-2</c:v>
                </c:pt>
                <c:pt idx="3248">
                  <c:v>2.3177838822262868E-2</c:v>
                </c:pt>
                <c:pt idx="3249">
                  <c:v>2.3181686943903223E-2</c:v>
                </c:pt>
                <c:pt idx="3250">
                  <c:v>2.3182535977940302E-2</c:v>
                </c:pt>
                <c:pt idx="3251">
                  <c:v>2.3189338285720052E-2</c:v>
                </c:pt>
                <c:pt idx="3252">
                  <c:v>2.3193141505558432E-2</c:v>
                </c:pt>
                <c:pt idx="3253">
                  <c:v>2.3196929757792421E-2</c:v>
                </c:pt>
                <c:pt idx="3254">
                  <c:v>2.3197728888408105E-2</c:v>
                </c:pt>
                <c:pt idx="3255">
                  <c:v>2.3204461358780522E-2</c:v>
                </c:pt>
                <c:pt idx="3256">
                  <c:v>2.3208204707201394E-2</c:v>
                </c:pt>
                <c:pt idx="3257">
                  <c:v>2.3211933087353608E-2</c:v>
                </c:pt>
                <c:pt idx="3258">
                  <c:v>2.3215786627291735E-2</c:v>
                </c:pt>
                <c:pt idx="3259">
                  <c:v>2.3219478191015774E-2</c:v>
                </c:pt>
                <c:pt idx="3260">
                  <c:v>2.3223154787718858E-2</c:v>
                </c:pt>
                <c:pt idx="3261">
                  <c:v>2.3226816417239782E-2</c:v>
                </c:pt>
                <c:pt idx="3262">
                  <c:v>2.3230463079416896E-2</c:v>
                </c:pt>
                <c:pt idx="3263">
                  <c:v>2.3234094774090774E-2</c:v>
                </c:pt>
                <c:pt idx="3264">
                  <c:v>2.3237711501101765E-2</c:v>
                </c:pt>
                <c:pt idx="3265">
                  <c:v>2.3241313260291108E-2</c:v>
                </c:pt>
                <c:pt idx="3266">
                  <c:v>2.3244900051500705E-2</c:v>
                </c:pt>
                <c:pt idx="3267">
                  <c:v>2.3248471874572685E-2</c:v>
                </c:pt>
                <c:pt idx="3268">
                  <c:v>2.3252028729350505E-2</c:v>
                </c:pt>
                <c:pt idx="3269">
                  <c:v>2.3255570615677845E-2</c:v>
                </c:pt>
                <c:pt idx="3270">
                  <c:v>2.3259097533399498E-2</c:v>
                </c:pt>
                <c:pt idx="3271">
                  <c:v>2.3262609482360475E-2</c:v>
                </c:pt>
                <c:pt idx="3272">
                  <c:v>2.3266106462406677E-2</c:v>
                </c:pt>
                <c:pt idx="3273">
                  <c:v>2.3269588473384006E-2</c:v>
                </c:pt>
                <c:pt idx="3274">
                  <c:v>2.327305551514014E-2</c:v>
                </c:pt>
                <c:pt idx="3275">
                  <c:v>2.3276507587522532E-2</c:v>
                </c:pt>
                <c:pt idx="3276">
                  <c:v>2.3279944690379972E-2</c:v>
                </c:pt>
                <c:pt idx="3277">
                  <c:v>2.3283366823561247E-2</c:v>
                </c:pt>
                <c:pt idx="3278">
                  <c:v>2.3286773986916032E-2</c:v>
                </c:pt>
                <c:pt idx="3279">
                  <c:v>2.3290166180294447E-2</c:v>
                </c:pt>
                <c:pt idx="3280">
                  <c:v>2.3293543403548389E-2</c:v>
                </c:pt>
                <c:pt idx="3281">
                  <c:v>2.3296905656528644E-2</c:v>
                </c:pt>
                <c:pt idx="3282">
                  <c:v>2.3300252939088884E-2</c:v>
                </c:pt>
                <c:pt idx="3283">
                  <c:v>2.3303585251080339E-2</c:v>
                </c:pt>
                <c:pt idx="3284">
                  <c:v>2.3306902592358014E-2</c:v>
                </c:pt>
                <c:pt idx="3285">
                  <c:v>2.3310204962775805E-2</c:v>
                </c:pt>
                <c:pt idx="3286">
                  <c:v>2.3313492362188937E-2</c:v>
                </c:pt>
                <c:pt idx="3287">
                  <c:v>2.3316764790452416E-2</c:v>
                </c:pt>
                <c:pt idx="3288">
                  <c:v>2.3320022247423244E-2</c:v>
                </c:pt>
                <c:pt idx="3289">
                  <c:v>2.3323264732957982E-2</c:v>
                </c:pt>
                <c:pt idx="3290">
                  <c:v>2.3326492246914965E-2</c:v>
                </c:pt>
                <c:pt idx="3291">
                  <c:v>2.3329704789151195E-2</c:v>
                </c:pt>
                <c:pt idx="3292">
                  <c:v>2.3332902359526786E-2</c:v>
                </c:pt>
                <c:pt idx="3293">
                  <c:v>2.3336084957900294E-2</c:v>
                </c:pt>
                <c:pt idx="3294">
                  <c:v>2.3339252584132719E-2</c:v>
                </c:pt>
                <c:pt idx="3295">
                  <c:v>2.3342405238085062E-2</c:v>
                </c:pt>
                <c:pt idx="3296">
                  <c:v>2.3345542919618545E-2</c:v>
                </c:pt>
                <c:pt idx="3297">
                  <c:v>2.33486656285955E-2</c:v>
                </c:pt>
                <c:pt idx="3298">
                  <c:v>2.3351773364878481E-2</c:v>
                </c:pt>
                <c:pt idx="3299">
                  <c:v>2.3354866128331375E-2</c:v>
                </c:pt>
                <c:pt idx="3300">
                  <c:v>2.3357943918817847E-2</c:v>
                </c:pt>
                <c:pt idx="3301">
                  <c:v>2.3361006736203782E-2</c:v>
                </c:pt>
                <c:pt idx="3302">
                  <c:v>2.3364054580353955E-2</c:v>
                </c:pt>
                <c:pt idx="3303">
                  <c:v>2.3367087451134916E-2</c:v>
                </c:pt>
                <c:pt idx="3304">
                  <c:v>2.3370105348412773E-2</c:v>
                </c:pt>
                <c:pt idx="3305">
                  <c:v>2.3373108272055632E-2</c:v>
                </c:pt>
                <c:pt idx="3306">
                  <c:v>2.3377042574396791E-2</c:v>
                </c:pt>
                <c:pt idx="3307">
                  <c:v>2.3380014668940317E-2</c:v>
                </c:pt>
                <c:pt idx="3308">
                  <c:v>2.3382971788520689E-2</c:v>
                </c:pt>
                <c:pt idx="3309">
                  <c:v>2.3385913933008585E-2</c:v>
                </c:pt>
                <c:pt idx="3310">
                  <c:v>2.3388841102274242E-2</c:v>
                </c:pt>
                <c:pt idx="3311">
                  <c:v>2.3391753296188124E-2</c:v>
                </c:pt>
                <c:pt idx="3312">
                  <c:v>2.339465051462334E-2</c:v>
                </c:pt>
                <c:pt idx="3313">
                  <c:v>2.3397532757451021E-2</c:v>
                </c:pt>
                <c:pt idx="3314">
                  <c:v>2.3400400024545163E-2</c:v>
                </c:pt>
                <c:pt idx="3315">
                  <c:v>2.3403252315779104E-2</c:v>
                </c:pt>
                <c:pt idx="3316">
                  <c:v>2.3406089631026847E-2</c:v>
                </c:pt>
                <c:pt idx="3317">
                  <c:v>2.3408911970164165E-2</c:v>
                </c:pt>
                <c:pt idx="3318">
                  <c:v>2.3411719333066391E-2</c:v>
                </c:pt>
                <c:pt idx="3319">
                  <c:v>2.3414511719609739E-2</c:v>
                </c:pt>
                <c:pt idx="3320">
                  <c:v>2.3417289129671753E-2</c:v>
                </c:pt>
                <c:pt idx="3321">
                  <c:v>2.3420051563130199E-2</c:v>
                </c:pt>
                <c:pt idx="3322">
                  <c:v>2.3422799019862849E-2</c:v>
                </c:pt>
                <c:pt idx="3323">
                  <c:v>2.3425531499749009E-2</c:v>
                </c:pt>
                <c:pt idx="3324">
                  <c:v>2.3428249002668225E-2</c:v>
                </c:pt>
                <c:pt idx="3325">
                  <c:v>2.3430951528501359E-2</c:v>
                </c:pt>
                <c:pt idx="3326">
                  <c:v>2.3433639077128619E-2</c:v>
                </c:pt>
                <c:pt idx="3327">
                  <c:v>2.3436311648431751E-2</c:v>
                </c:pt>
                <c:pt idx="3328">
                  <c:v>2.3438969242294057E-2</c:v>
                </c:pt>
                <c:pt idx="3329">
                  <c:v>2.3441611858597514E-2</c:v>
                </c:pt>
                <c:pt idx="3330">
                  <c:v>2.3444239497225426E-2</c:v>
                </c:pt>
                <c:pt idx="3331">
                  <c:v>2.3446852158063525E-2</c:v>
                </c:pt>
                <c:pt idx="3332">
                  <c:v>2.3449449840996225E-2</c:v>
                </c:pt>
                <c:pt idx="3333">
                  <c:v>2.3452032545908153E-2</c:v>
                </c:pt>
                <c:pt idx="3334">
                  <c:v>2.3454600272686161E-2</c:v>
                </c:pt>
                <c:pt idx="3335">
                  <c:v>2.3457153021217973E-2</c:v>
                </c:pt>
                <c:pt idx="3336">
                  <c:v>2.3459690791389994E-2</c:v>
                </c:pt>
                <c:pt idx="3337">
                  <c:v>2.3462213583091061E-2</c:v>
                </c:pt>
                <c:pt idx="3338">
                  <c:v>2.3464721396210236E-2</c:v>
                </c:pt>
                <c:pt idx="3339">
                  <c:v>2.3467214230636798E-2</c:v>
                </c:pt>
                <c:pt idx="3340">
                  <c:v>2.3469692086261356E-2</c:v>
                </c:pt>
                <c:pt idx="3341">
                  <c:v>2.3472154962973859E-2</c:v>
                </c:pt>
                <c:pt idx="3342">
                  <c:v>2.3474602860666688E-2</c:v>
                </c:pt>
                <c:pt idx="3343">
                  <c:v>2.3477035779231555E-2</c:v>
                </c:pt>
                <c:pt idx="3344">
                  <c:v>2.3479453718562172E-2</c:v>
                </c:pt>
                <c:pt idx="3345">
                  <c:v>2.3481856678551363E-2</c:v>
                </c:pt>
                <c:pt idx="3346">
                  <c:v>2.3484244659093503E-2</c:v>
                </c:pt>
                <c:pt idx="3347">
                  <c:v>2.3486617660082969E-2</c:v>
                </c:pt>
                <c:pt idx="3348">
                  <c:v>2.3488975681415902E-2</c:v>
                </c:pt>
                <c:pt idx="3349">
                  <c:v>2.3491318722988225E-2</c:v>
                </c:pt>
                <c:pt idx="3350">
                  <c:v>2.3493646784697418E-2</c:v>
                </c:pt>
                <c:pt idx="3351">
                  <c:v>2.3495959866439178E-2</c:v>
                </c:pt>
                <c:pt idx="3352">
                  <c:v>2.3498257968113199E-2</c:v>
                </c:pt>
                <c:pt idx="3353">
                  <c:v>2.3500541089618278E-2</c:v>
                </c:pt>
                <c:pt idx="3354">
                  <c:v>2.3502809230853221E-2</c:v>
                </c:pt>
                <c:pt idx="3355">
                  <c:v>2.350506239171794E-2</c:v>
                </c:pt>
                <c:pt idx="3356">
                  <c:v>2.3507300572114115E-2</c:v>
                </c:pt>
                <c:pt idx="3357">
                  <c:v>2.3509523771942539E-2</c:v>
                </c:pt>
                <c:pt idx="3358">
                  <c:v>2.3510832717889008E-2</c:v>
                </c:pt>
                <c:pt idx="3359">
                  <c:v>2.351302688665835E-2</c:v>
                </c:pt>
                <c:pt idx="3360">
                  <c:v>2.351520607551616E-2</c:v>
                </c:pt>
                <c:pt idx="3361">
                  <c:v>2.3517370284367178E-2</c:v>
                </c:pt>
                <c:pt idx="3362">
                  <c:v>2.3519519513115705E-2</c:v>
                </c:pt>
                <c:pt idx="3363">
                  <c:v>2.3521653761667816E-2</c:v>
                </c:pt>
                <c:pt idx="3364">
                  <c:v>2.3523773029929362E-2</c:v>
                </c:pt>
                <c:pt idx="3365">
                  <c:v>2.3525877317807309E-2</c:v>
                </c:pt>
                <c:pt idx="3366">
                  <c:v>2.3527966625209729E-2</c:v>
                </c:pt>
                <c:pt idx="3367">
                  <c:v>2.3530040952044251E-2</c:v>
                </c:pt>
                <c:pt idx="3368">
                  <c:v>2.3532100298220282E-2</c:v>
                </c:pt>
                <c:pt idx="3369">
                  <c:v>2.3534144663647449E-2</c:v>
                </c:pt>
                <c:pt idx="3370">
                  <c:v>2.3536174048235381E-2</c:v>
                </c:pt>
                <c:pt idx="3371">
                  <c:v>2.3538188451895259E-2</c:v>
                </c:pt>
                <c:pt idx="3372">
                  <c:v>2.3540187874538709E-2</c:v>
                </c:pt>
                <c:pt idx="3373">
                  <c:v>2.3542172316077803E-2</c:v>
                </c:pt>
                <c:pt idx="3374">
                  <c:v>2.3544141776425054E-2</c:v>
                </c:pt>
                <c:pt idx="3375">
                  <c:v>2.3546096255494975E-2</c:v>
                </c:pt>
                <c:pt idx="3376">
                  <c:v>2.3548035753200747E-2</c:v>
                </c:pt>
                <c:pt idx="3377">
                  <c:v>2.3549960269457548E-2</c:v>
                </c:pt>
                <c:pt idx="3378">
                  <c:v>2.3551869804181225E-2</c:v>
                </c:pt>
                <c:pt idx="3379">
                  <c:v>2.3553764357286955E-2</c:v>
                </c:pt>
                <c:pt idx="3380">
                  <c:v>2.3555643928692582E-2</c:v>
                </c:pt>
                <c:pt idx="3381">
                  <c:v>2.3557508518315062E-2</c:v>
                </c:pt>
                <c:pt idx="3382">
                  <c:v>2.3559358126072238E-2</c:v>
                </c:pt>
                <c:pt idx="3383">
                  <c:v>2.3561192751883286E-2</c:v>
                </c:pt>
                <c:pt idx="3384">
                  <c:v>2.3563012395667604E-2</c:v>
                </c:pt>
                <c:pt idx="3385">
                  <c:v>2.3564817057345033E-2</c:v>
                </c:pt>
                <c:pt idx="3386">
                  <c:v>2.3566606736836748E-2</c:v>
                </c:pt>
                <c:pt idx="3387">
                  <c:v>2.3568381434063701E-2</c:v>
                </c:pt>
                <c:pt idx="3388">
                  <c:v>2.3570141148948176E-2</c:v>
                </c:pt>
                <c:pt idx="3389">
                  <c:v>2.3571885881412902E-2</c:v>
                </c:pt>
                <c:pt idx="3390">
                  <c:v>2.3573615631381273E-2</c:v>
                </c:pt>
                <c:pt idx="3391">
                  <c:v>2.3575330398776906E-2</c:v>
                </c:pt>
                <c:pt idx="3392">
                  <c:v>2.3577030183525416E-2</c:v>
                </c:pt>
                <c:pt idx="3393">
                  <c:v>2.3578714985551308E-2</c:v>
                </c:pt>
                <c:pt idx="3394">
                  <c:v>2.3580384804780641E-2</c:v>
                </c:pt>
                <c:pt idx="3395">
                  <c:v>2.3582039641140362E-2</c:v>
                </c:pt>
                <c:pt idx="3396">
                  <c:v>2.3583679494557641E-2</c:v>
                </c:pt>
                <c:pt idx="3397">
                  <c:v>2.3585304364960979E-2</c:v>
                </c:pt>
                <c:pt idx="3398">
                  <c:v>2.3586914252278213E-2</c:v>
                </c:pt>
                <c:pt idx="3399">
                  <c:v>2.3588509156439397E-2</c:v>
                </c:pt>
                <c:pt idx="3400">
                  <c:v>2.3590089077373477E-2</c:v>
                </c:pt>
                <c:pt idx="3401">
                  <c:v>2.3591876354401631E-2</c:v>
                </c:pt>
                <c:pt idx="3402">
                  <c:v>2.3593424168189214E-2</c:v>
                </c:pt>
                <c:pt idx="3403">
                  <c:v>2.3594956998534533E-2</c:v>
                </c:pt>
                <c:pt idx="3404">
                  <c:v>2.3596474845370086E-2</c:v>
                </c:pt>
                <c:pt idx="3405">
                  <c:v>2.3597977708629703E-2</c:v>
                </c:pt>
                <c:pt idx="3406">
                  <c:v>2.3599465588246549E-2</c:v>
                </c:pt>
                <c:pt idx="3407">
                  <c:v>2.3600938484156231E-2</c:v>
                </c:pt>
                <c:pt idx="3408">
                  <c:v>2.3602396396293246E-2</c:v>
                </c:pt>
                <c:pt idx="3409">
                  <c:v>2.3603839324593201E-2</c:v>
                </c:pt>
                <c:pt idx="3410">
                  <c:v>2.3605267268993924E-2</c:v>
                </c:pt>
                <c:pt idx="3411">
                  <c:v>2.3606680229432353E-2</c:v>
                </c:pt>
                <c:pt idx="3412">
                  <c:v>2.3608078205846317E-2</c:v>
                </c:pt>
                <c:pt idx="3413">
                  <c:v>2.3609461198173864E-2</c:v>
                </c:pt>
                <c:pt idx="3414">
                  <c:v>2.3610829206355044E-2</c:v>
                </c:pt>
                <c:pt idx="3415">
                  <c:v>2.3612182230329015E-2</c:v>
                </c:pt>
                <c:pt idx="3416">
                  <c:v>2.361352027003738E-2</c:v>
                </c:pt>
                <c:pt idx="3417">
                  <c:v>2.3614843325420631E-2</c:v>
                </c:pt>
                <c:pt idx="3418">
                  <c:v>2.3616151396420815E-2</c:v>
                </c:pt>
                <c:pt idx="3419">
                  <c:v>2.3617444482980421E-2</c:v>
                </c:pt>
                <c:pt idx="3420">
                  <c:v>2.3618722585042828E-2</c:v>
                </c:pt>
                <c:pt idx="3421">
                  <c:v>2.3619985702551194E-2</c:v>
                </c:pt>
                <c:pt idx="3422">
                  <c:v>2.3621233835451116E-2</c:v>
                </c:pt>
                <c:pt idx="3423">
                  <c:v>2.3622466983687529E-2</c:v>
                </c:pt>
                <c:pt idx="3424">
                  <c:v>2.3623685147205808E-2</c:v>
                </c:pt>
                <c:pt idx="3425">
                  <c:v>2.3624888325953108E-2</c:v>
                </c:pt>
                <c:pt idx="3426">
                  <c:v>2.3626076519875694E-2</c:v>
                </c:pt>
                <c:pt idx="3427">
                  <c:v>2.3627249728921829E-2</c:v>
                </c:pt>
                <c:pt idx="3428">
                  <c:v>2.3628407953039998E-2</c:v>
                </c:pt>
                <c:pt idx="3429">
                  <c:v>2.3629551192179576E-2</c:v>
                </c:pt>
                <c:pt idx="3430">
                  <c:v>2.3630679446290381E-2</c:v>
                </c:pt>
                <c:pt idx="3431">
                  <c:v>2.3631792715322231E-2</c:v>
                </c:pt>
                <c:pt idx="3432">
                  <c:v>2.3632890999226719E-2</c:v>
                </c:pt>
                <c:pt idx="3433">
                  <c:v>2.363397429795544E-2</c:v>
                </c:pt>
                <c:pt idx="3434">
                  <c:v>2.3635042611460877E-2</c:v>
                </c:pt>
                <c:pt idx="3435">
                  <c:v>2.3636095939695956E-2</c:v>
                </c:pt>
                <c:pt idx="3436">
                  <c:v>2.3637134282615158E-2</c:v>
                </c:pt>
                <c:pt idx="3437">
                  <c:v>2.3638157640171631E-2</c:v>
                </c:pt>
                <c:pt idx="3438">
                  <c:v>2.3639166012321189E-2</c:v>
                </c:pt>
                <c:pt idx="3439">
                  <c:v>2.3640159399019645E-2</c:v>
                </c:pt>
                <c:pt idx="3440">
                  <c:v>2.3641137800223033E-2</c:v>
                </c:pt>
                <c:pt idx="3441">
                  <c:v>2.3642101215888722E-2</c:v>
                </c:pt>
                <c:pt idx="3442">
                  <c:v>2.3643049645973857E-2</c:v>
                </c:pt>
                <c:pt idx="3443">
                  <c:v>2.3643983090437581E-2</c:v>
                </c:pt>
                <c:pt idx="3444">
                  <c:v>2.3644901549237929E-2</c:v>
                </c:pt>
                <c:pt idx="3445">
                  <c:v>2.3645805022335376E-2</c:v>
                </c:pt>
                <c:pt idx="3446">
                  <c:v>2.3646693509689953E-2</c:v>
                </c:pt>
                <c:pt idx="3447">
                  <c:v>2.3647567011262138E-2</c:v>
                </c:pt>
                <c:pt idx="3448">
                  <c:v>2.3648425527014627E-2</c:v>
                </c:pt>
                <c:pt idx="3449">
                  <c:v>2.3649269056908784E-2</c:v>
                </c:pt>
                <c:pt idx="3450">
                  <c:v>2.3650097600907971E-2</c:v>
                </c:pt>
                <c:pt idx="3451">
                  <c:v>2.3650911158975774E-2</c:v>
                </c:pt>
                <c:pt idx="3452">
                  <c:v>2.3651709731076442E-2</c:v>
                </c:pt>
                <c:pt idx="3453">
                  <c:v>2.3652493317175116E-2</c:v>
                </c:pt>
                <c:pt idx="3454">
                  <c:v>2.3653261917236934E-2</c:v>
                </c:pt>
                <c:pt idx="3455">
                  <c:v>2.3654015531228367E-2</c:v>
                </c:pt>
                <c:pt idx="3456">
                  <c:v>2.3654754159116109E-2</c:v>
                </c:pt>
                <c:pt idx="3457">
                  <c:v>2.3655477800867741E-2</c:v>
                </c:pt>
                <c:pt idx="3458">
                  <c:v>2.3656186456451955E-2</c:v>
                </c:pt>
                <c:pt idx="3459">
                  <c:v>2.3656880125837443E-2</c:v>
                </c:pt>
                <c:pt idx="3460">
                  <c:v>2.365755880899334E-2</c:v>
                </c:pt>
                <c:pt idx="3461">
                  <c:v>2.3658222505890336E-2</c:v>
                </c:pt>
                <c:pt idx="3462">
                  <c:v>2.36588712164989E-2</c:v>
                </c:pt>
                <c:pt idx="3463">
                  <c:v>2.3659504940790832E-2</c:v>
                </c:pt>
                <c:pt idx="3464">
                  <c:v>2.3660123678738376E-2</c:v>
                </c:pt>
                <c:pt idx="3465">
                  <c:v>2.3660727430313555E-2</c:v>
                </c:pt>
                <c:pt idx="3466">
                  <c:v>2.3661316195490834E-2</c:v>
                </c:pt>
                <c:pt idx="3467">
                  <c:v>2.3661889974243788E-2</c:v>
                </c:pt>
                <c:pt idx="3468">
                  <c:v>2.3662448766547328E-2</c:v>
                </c:pt>
                <c:pt idx="3469">
                  <c:v>2.3662992572377251E-2</c:v>
                </c:pt>
                <c:pt idx="3470">
                  <c:v>2.366352139170913E-2</c:v>
                </c:pt>
                <c:pt idx="3471">
                  <c:v>2.3664035224520319E-2</c:v>
                </c:pt>
                <c:pt idx="3472">
                  <c:v>2.3664534070787502E-2</c:v>
                </c:pt>
                <c:pt idx="3473">
                  <c:v>2.3665017930489363E-2</c:v>
                </c:pt>
                <c:pt idx="3474">
                  <c:v>2.3665486803604585E-2</c:v>
                </c:pt>
                <c:pt idx="3475">
                  <c:v>2.3665940690112519E-2</c:v>
                </c:pt>
                <c:pt idx="3476">
                  <c:v>2.3666379589993403E-2</c:v>
                </c:pt>
                <c:pt idx="3477">
                  <c:v>2.3666803503227252E-2</c:v>
                </c:pt>
                <c:pt idx="3478">
                  <c:v>2.3667212429796303E-2</c:v>
                </c:pt>
                <c:pt idx="3479">
                  <c:v>2.3667606370799232E-2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30176"/>
        <c:axId val="1513651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  <c:pt idx="9">
                  <c:v>42485</c:v>
                </c:pt>
                <c:pt idx="10">
                  <c:v>42515</c:v>
                </c:pt>
                <c:pt idx="11">
                  <c:v>42548</c:v>
                </c:pt>
                <c:pt idx="12">
                  <c:v>42576</c:v>
                </c:pt>
                <c:pt idx="13">
                  <c:v>42607</c:v>
                </c:pt>
                <c:pt idx="14">
                  <c:v>42639</c:v>
                </c:pt>
                <c:pt idx="15">
                  <c:v>42668</c:v>
                </c:pt>
                <c:pt idx="16">
                  <c:v>42699</c:v>
                </c:pt>
                <c:pt idx="17">
                  <c:v>42732</c:v>
                </c:pt>
                <c:pt idx="18">
                  <c:v>42760</c:v>
                </c:pt>
                <c:pt idx="19">
                  <c:v>42793</c:v>
                </c:pt>
                <c:pt idx="20">
                  <c:v>42821</c:v>
                </c:pt>
                <c:pt idx="21">
                  <c:v>42850</c:v>
                </c:pt>
                <c:pt idx="22">
                  <c:v>42880</c:v>
                </c:pt>
                <c:pt idx="23">
                  <c:v>42912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1.115E-2</c:v>
                </c:pt>
                <c:pt idx="1">
                  <c:v>1.15E-2</c:v>
                </c:pt>
                <c:pt idx="2">
                  <c:v>1.2E-2</c:v>
                </c:pt>
                <c:pt idx="3">
                  <c:v>1.2500000000000001E-2</c:v>
                </c:pt>
                <c:pt idx="4">
                  <c:v>1.3000000000000001E-2</c:v>
                </c:pt>
                <c:pt idx="5">
                  <c:v>1.355E-2</c:v>
                </c:pt>
                <c:pt idx="6">
                  <c:v>0</c:v>
                </c:pt>
                <c:pt idx="7">
                  <c:v>0</c:v>
                </c:pt>
                <c:pt idx="8">
                  <c:v>1.54E-2</c:v>
                </c:pt>
                <c:pt idx="9">
                  <c:v>0</c:v>
                </c:pt>
                <c:pt idx="10">
                  <c:v>0</c:v>
                </c:pt>
                <c:pt idx="11">
                  <c:v>1.685E-2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30176"/>
        <c:axId val="151365120"/>
      </c:scatterChart>
      <c:dateAx>
        <c:axId val="151330176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651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365120"/>
        <c:scaling>
          <c:orientation val="minMax"/>
          <c:max val="2.5000000000000001E-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3301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42219</c:v>
                </c:pt>
                <c:pt idx="28">
                  <c:v>42220</c:v>
                </c:pt>
                <c:pt idx="29">
                  <c:v>42221</c:v>
                </c:pt>
                <c:pt idx="30">
                  <c:v>42222</c:v>
                </c:pt>
                <c:pt idx="31">
                  <c:v>42223</c:v>
                </c:pt>
                <c:pt idx="32">
                  <c:v>42226</c:v>
                </c:pt>
                <c:pt idx="33">
                  <c:v>42227</c:v>
                </c:pt>
                <c:pt idx="34">
                  <c:v>42228</c:v>
                </c:pt>
                <c:pt idx="35">
                  <c:v>42229</c:v>
                </c:pt>
                <c:pt idx="36">
                  <c:v>42230</c:v>
                </c:pt>
                <c:pt idx="37">
                  <c:v>42233</c:v>
                </c:pt>
                <c:pt idx="38">
                  <c:v>42234</c:v>
                </c:pt>
                <c:pt idx="39">
                  <c:v>42235</c:v>
                </c:pt>
                <c:pt idx="40">
                  <c:v>42236</c:v>
                </c:pt>
                <c:pt idx="41">
                  <c:v>42237</c:v>
                </c:pt>
                <c:pt idx="42">
                  <c:v>42240</c:v>
                </c:pt>
                <c:pt idx="43">
                  <c:v>42241</c:v>
                </c:pt>
                <c:pt idx="44">
                  <c:v>42242</c:v>
                </c:pt>
                <c:pt idx="45">
                  <c:v>42243</c:v>
                </c:pt>
                <c:pt idx="46">
                  <c:v>42244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42282</c:v>
                </c:pt>
                <c:pt idx="72">
                  <c:v>42283</c:v>
                </c:pt>
                <c:pt idx="73">
                  <c:v>42284</c:v>
                </c:pt>
                <c:pt idx="74">
                  <c:v>42285</c:v>
                </c:pt>
                <c:pt idx="75">
                  <c:v>42286</c:v>
                </c:pt>
                <c:pt idx="76">
                  <c:v>42289</c:v>
                </c:pt>
                <c:pt idx="77">
                  <c:v>42290</c:v>
                </c:pt>
                <c:pt idx="78">
                  <c:v>42291</c:v>
                </c:pt>
                <c:pt idx="79">
                  <c:v>42292</c:v>
                </c:pt>
                <c:pt idx="80">
                  <c:v>42293</c:v>
                </c:pt>
                <c:pt idx="81">
                  <c:v>42296</c:v>
                </c:pt>
                <c:pt idx="82">
                  <c:v>42297</c:v>
                </c:pt>
                <c:pt idx="83">
                  <c:v>42298</c:v>
                </c:pt>
                <c:pt idx="84">
                  <c:v>42299</c:v>
                </c:pt>
                <c:pt idx="85">
                  <c:v>42300</c:v>
                </c:pt>
                <c:pt idx="86">
                  <c:v>42303</c:v>
                </c:pt>
                <c:pt idx="87">
                  <c:v>42304</c:v>
                </c:pt>
                <c:pt idx="88">
                  <c:v>42305</c:v>
                </c:pt>
                <c:pt idx="89">
                  <c:v>42306</c:v>
                </c:pt>
                <c:pt idx="90">
                  <c:v>42307</c:v>
                </c:pt>
                <c:pt idx="91">
                  <c:v>42310</c:v>
                </c:pt>
                <c:pt idx="92">
                  <c:v>42311</c:v>
                </c:pt>
                <c:pt idx="93">
                  <c:v>42312</c:v>
                </c:pt>
                <c:pt idx="94">
                  <c:v>42313</c:v>
                </c:pt>
                <c:pt idx="95">
                  <c:v>42314</c:v>
                </c:pt>
                <c:pt idx="96">
                  <c:v>42317</c:v>
                </c:pt>
                <c:pt idx="97">
                  <c:v>42318</c:v>
                </c:pt>
                <c:pt idx="98">
                  <c:v>42319</c:v>
                </c:pt>
                <c:pt idx="99">
                  <c:v>42320</c:v>
                </c:pt>
                <c:pt idx="100">
                  <c:v>42321</c:v>
                </c:pt>
                <c:pt idx="101">
                  <c:v>42324</c:v>
                </c:pt>
                <c:pt idx="102">
                  <c:v>42325</c:v>
                </c:pt>
                <c:pt idx="103">
                  <c:v>42326</c:v>
                </c:pt>
                <c:pt idx="104">
                  <c:v>42327</c:v>
                </c:pt>
                <c:pt idx="105">
                  <c:v>42328</c:v>
                </c:pt>
                <c:pt idx="106">
                  <c:v>42331</c:v>
                </c:pt>
                <c:pt idx="107">
                  <c:v>42332</c:v>
                </c:pt>
                <c:pt idx="108">
                  <c:v>42333</c:v>
                </c:pt>
                <c:pt idx="109">
                  <c:v>42334</c:v>
                </c:pt>
                <c:pt idx="110">
                  <c:v>42335</c:v>
                </c:pt>
                <c:pt idx="111">
                  <c:v>42338</c:v>
                </c:pt>
                <c:pt idx="112">
                  <c:v>42339</c:v>
                </c:pt>
                <c:pt idx="113">
                  <c:v>42340</c:v>
                </c:pt>
                <c:pt idx="114">
                  <c:v>42341</c:v>
                </c:pt>
                <c:pt idx="115">
                  <c:v>42342</c:v>
                </c:pt>
                <c:pt idx="116">
                  <c:v>42345</c:v>
                </c:pt>
                <c:pt idx="117">
                  <c:v>42346</c:v>
                </c:pt>
                <c:pt idx="118">
                  <c:v>42347</c:v>
                </c:pt>
                <c:pt idx="119">
                  <c:v>42348</c:v>
                </c:pt>
                <c:pt idx="120">
                  <c:v>42349</c:v>
                </c:pt>
                <c:pt idx="121">
                  <c:v>42352</c:v>
                </c:pt>
                <c:pt idx="122">
                  <c:v>42353</c:v>
                </c:pt>
                <c:pt idx="123">
                  <c:v>42354</c:v>
                </c:pt>
                <c:pt idx="124">
                  <c:v>42355</c:v>
                </c:pt>
                <c:pt idx="125">
                  <c:v>42356</c:v>
                </c:pt>
                <c:pt idx="126">
                  <c:v>42359</c:v>
                </c:pt>
                <c:pt idx="127">
                  <c:v>42360</c:v>
                </c:pt>
                <c:pt idx="128">
                  <c:v>42361</c:v>
                </c:pt>
                <c:pt idx="129">
                  <c:v>42362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42373</c:v>
                </c:pt>
                <c:pt idx="134">
                  <c:v>42374</c:v>
                </c:pt>
                <c:pt idx="135">
                  <c:v>42375</c:v>
                </c:pt>
                <c:pt idx="136">
                  <c:v>42376</c:v>
                </c:pt>
                <c:pt idx="137">
                  <c:v>42377</c:v>
                </c:pt>
                <c:pt idx="138">
                  <c:v>42380</c:v>
                </c:pt>
                <c:pt idx="139">
                  <c:v>42381</c:v>
                </c:pt>
                <c:pt idx="140">
                  <c:v>42382</c:v>
                </c:pt>
                <c:pt idx="141">
                  <c:v>42383</c:v>
                </c:pt>
                <c:pt idx="142">
                  <c:v>42384</c:v>
                </c:pt>
                <c:pt idx="143">
                  <c:v>42387</c:v>
                </c:pt>
                <c:pt idx="144">
                  <c:v>42388</c:v>
                </c:pt>
                <c:pt idx="145">
                  <c:v>42389</c:v>
                </c:pt>
                <c:pt idx="146">
                  <c:v>42390</c:v>
                </c:pt>
                <c:pt idx="147">
                  <c:v>42391</c:v>
                </c:pt>
                <c:pt idx="148">
                  <c:v>42394</c:v>
                </c:pt>
                <c:pt idx="149">
                  <c:v>42395</c:v>
                </c:pt>
                <c:pt idx="150">
                  <c:v>42396</c:v>
                </c:pt>
                <c:pt idx="151">
                  <c:v>42397</c:v>
                </c:pt>
                <c:pt idx="152">
                  <c:v>42398</c:v>
                </c:pt>
                <c:pt idx="153">
                  <c:v>42401</c:v>
                </c:pt>
                <c:pt idx="154">
                  <c:v>42402</c:v>
                </c:pt>
                <c:pt idx="155">
                  <c:v>42403</c:v>
                </c:pt>
                <c:pt idx="156">
                  <c:v>42404</c:v>
                </c:pt>
                <c:pt idx="157">
                  <c:v>42405</c:v>
                </c:pt>
                <c:pt idx="158">
                  <c:v>42408</c:v>
                </c:pt>
                <c:pt idx="159">
                  <c:v>42409</c:v>
                </c:pt>
                <c:pt idx="160">
                  <c:v>42410</c:v>
                </c:pt>
                <c:pt idx="161">
                  <c:v>42411</c:v>
                </c:pt>
                <c:pt idx="162">
                  <c:v>42412</c:v>
                </c:pt>
                <c:pt idx="163">
                  <c:v>42415</c:v>
                </c:pt>
                <c:pt idx="164">
                  <c:v>42416</c:v>
                </c:pt>
                <c:pt idx="165">
                  <c:v>42417</c:v>
                </c:pt>
                <c:pt idx="166">
                  <c:v>42418</c:v>
                </c:pt>
                <c:pt idx="167">
                  <c:v>42419</c:v>
                </c:pt>
                <c:pt idx="168">
                  <c:v>42422</c:v>
                </c:pt>
                <c:pt idx="169">
                  <c:v>42423</c:v>
                </c:pt>
                <c:pt idx="170">
                  <c:v>42424</c:v>
                </c:pt>
                <c:pt idx="171">
                  <c:v>42425</c:v>
                </c:pt>
                <c:pt idx="172">
                  <c:v>42426</c:v>
                </c:pt>
                <c:pt idx="173">
                  <c:v>42429</c:v>
                </c:pt>
                <c:pt idx="174">
                  <c:v>42430</c:v>
                </c:pt>
                <c:pt idx="175">
                  <c:v>42431</c:v>
                </c:pt>
                <c:pt idx="176">
                  <c:v>42432</c:v>
                </c:pt>
                <c:pt idx="177">
                  <c:v>42433</c:v>
                </c:pt>
                <c:pt idx="178">
                  <c:v>42436</c:v>
                </c:pt>
                <c:pt idx="179">
                  <c:v>42437</c:v>
                </c:pt>
                <c:pt idx="180">
                  <c:v>42438</c:v>
                </c:pt>
                <c:pt idx="181">
                  <c:v>42439</c:v>
                </c:pt>
                <c:pt idx="182">
                  <c:v>42440</c:v>
                </c:pt>
                <c:pt idx="183">
                  <c:v>42443</c:v>
                </c:pt>
                <c:pt idx="184">
                  <c:v>42444</c:v>
                </c:pt>
                <c:pt idx="185">
                  <c:v>42445</c:v>
                </c:pt>
                <c:pt idx="186">
                  <c:v>42446</c:v>
                </c:pt>
                <c:pt idx="187">
                  <c:v>42447</c:v>
                </c:pt>
                <c:pt idx="188">
                  <c:v>42450</c:v>
                </c:pt>
                <c:pt idx="189">
                  <c:v>42451</c:v>
                </c:pt>
                <c:pt idx="190">
                  <c:v>42452</c:v>
                </c:pt>
                <c:pt idx="191">
                  <c:v>42453</c:v>
                </c:pt>
                <c:pt idx="192">
                  <c:v>42458</c:v>
                </c:pt>
                <c:pt idx="193">
                  <c:v>42459</c:v>
                </c:pt>
                <c:pt idx="194">
                  <c:v>42460</c:v>
                </c:pt>
                <c:pt idx="195">
                  <c:v>42461</c:v>
                </c:pt>
                <c:pt idx="196">
                  <c:v>42464</c:v>
                </c:pt>
                <c:pt idx="197">
                  <c:v>42465</c:v>
                </c:pt>
                <c:pt idx="198">
                  <c:v>42466</c:v>
                </c:pt>
                <c:pt idx="199">
                  <c:v>42467</c:v>
                </c:pt>
                <c:pt idx="200">
                  <c:v>42468</c:v>
                </c:pt>
                <c:pt idx="201">
                  <c:v>42471</c:v>
                </c:pt>
                <c:pt idx="202">
                  <c:v>42472</c:v>
                </c:pt>
                <c:pt idx="203">
                  <c:v>42473</c:v>
                </c:pt>
                <c:pt idx="204">
                  <c:v>42474</c:v>
                </c:pt>
                <c:pt idx="205">
                  <c:v>42475</c:v>
                </c:pt>
                <c:pt idx="206">
                  <c:v>42478</c:v>
                </c:pt>
                <c:pt idx="207">
                  <c:v>42479</c:v>
                </c:pt>
                <c:pt idx="208">
                  <c:v>42480</c:v>
                </c:pt>
                <c:pt idx="209">
                  <c:v>42481</c:v>
                </c:pt>
                <c:pt idx="210">
                  <c:v>42482</c:v>
                </c:pt>
                <c:pt idx="211">
                  <c:v>42485</c:v>
                </c:pt>
                <c:pt idx="212">
                  <c:v>42486</c:v>
                </c:pt>
                <c:pt idx="213">
                  <c:v>42487</c:v>
                </c:pt>
                <c:pt idx="214">
                  <c:v>42488</c:v>
                </c:pt>
                <c:pt idx="215">
                  <c:v>42489</c:v>
                </c:pt>
                <c:pt idx="216">
                  <c:v>42493</c:v>
                </c:pt>
                <c:pt idx="217">
                  <c:v>42494</c:v>
                </c:pt>
                <c:pt idx="218">
                  <c:v>42495</c:v>
                </c:pt>
                <c:pt idx="219">
                  <c:v>42496</c:v>
                </c:pt>
                <c:pt idx="220">
                  <c:v>42499</c:v>
                </c:pt>
                <c:pt idx="221">
                  <c:v>42500</c:v>
                </c:pt>
                <c:pt idx="222">
                  <c:v>42501</c:v>
                </c:pt>
                <c:pt idx="223">
                  <c:v>42502</c:v>
                </c:pt>
                <c:pt idx="224">
                  <c:v>42503</c:v>
                </c:pt>
                <c:pt idx="225">
                  <c:v>42506</c:v>
                </c:pt>
                <c:pt idx="226">
                  <c:v>42507</c:v>
                </c:pt>
                <c:pt idx="227">
                  <c:v>42508</c:v>
                </c:pt>
                <c:pt idx="228">
                  <c:v>42509</c:v>
                </c:pt>
                <c:pt idx="229">
                  <c:v>42510</c:v>
                </c:pt>
                <c:pt idx="230">
                  <c:v>42513</c:v>
                </c:pt>
                <c:pt idx="231">
                  <c:v>42514</c:v>
                </c:pt>
                <c:pt idx="232">
                  <c:v>42515</c:v>
                </c:pt>
                <c:pt idx="233">
                  <c:v>42516</c:v>
                </c:pt>
                <c:pt idx="234">
                  <c:v>42517</c:v>
                </c:pt>
                <c:pt idx="235">
                  <c:v>42521</c:v>
                </c:pt>
                <c:pt idx="236">
                  <c:v>42522</c:v>
                </c:pt>
                <c:pt idx="237">
                  <c:v>42523</c:v>
                </c:pt>
                <c:pt idx="238">
                  <c:v>42524</c:v>
                </c:pt>
                <c:pt idx="239">
                  <c:v>42527</c:v>
                </c:pt>
                <c:pt idx="240">
                  <c:v>42528</c:v>
                </c:pt>
                <c:pt idx="241">
                  <c:v>42529</c:v>
                </c:pt>
                <c:pt idx="242">
                  <c:v>42530</c:v>
                </c:pt>
                <c:pt idx="243">
                  <c:v>42531</c:v>
                </c:pt>
                <c:pt idx="244">
                  <c:v>42534</c:v>
                </c:pt>
                <c:pt idx="245">
                  <c:v>42535</c:v>
                </c:pt>
                <c:pt idx="246">
                  <c:v>42536</c:v>
                </c:pt>
                <c:pt idx="247">
                  <c:v>42537</c:v>
                </c:pt>
                <c:pt idx="248">
                  <c:v>42538</c:v>
                </c:pt>
                <c:pt idx="249">
                  <c:v>42541</c:v>
                </c:pt>
                <c:pt idx="250">
                  <c:v>42542</c:v>
                </c:pt>
                <c:pt idx="251">
                  <c:v>42543</c:v>
                </c:pt>
                <c:pt idx="252">
                  <c:v>42544</c:v>
                </c:pt>
                <c:pt idx="253">
                  <c:v>42545</c:v>
                </c:pt>
                <c:pt idx="254">
                  <c:v>42548</c:v>
                </c:pt>
                <c:pt idx="255">
                  <c:v>42549</c:v>
                </c:pt>
                <c:pt idx="256">
                  <c:v>42550</c:v>
                </c:pt>
                <c:pt idx="257">
                  <c:v>42551</c:v>
                </c:pt>
                <c:pt idx="258">
                  <c:v>42552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42562</c:v>
                </c:pt>
                <c:pt idx="265">
                  <c:v>42563</c:v>
                </c:pt>
                <c:pt idx="266">
                  <c:v>42564</c:v>
                </c:pt>
                <c:pt idx="267">
                  <c:v>42565</c:v>
                </c:pt>
                <c:pt idx="268">
                  <c:v>42566</c:v>
                </c:pt>
                <c:pt idx="269">
                  <c:v>42569</c:v>
                </c:pt>
                <c:pt idx="270">
                  <c:v>42570</c:v>
                </c:pt>
                <c:pt idx="271">
                  <c:v>42571</c:v>
                </c:pt>
                <c:pt idx="272">
                  <c:v>42572</c:v>
                </c:pt>
                <c:pt idx="273">
                  <c:v>42573</c:v>
                </c:pt>
                <c:pt idx="274">
                  <c:v>42576</c:v>
                </c:pt>
                <c:pt idx="275">
                  <c:v>42577</c:v>
                </c:pt>
                <c:pt idx="276">
                  <c:v>42578</c:v>
                </c:pt>
                <c:pt idx="277">
                  <c:v>42579</c:v>
                </c:pt>
                <c:pt idx="278">
                  <c:v>42580</c:v>
                </c:pt>
                <c:pt idx="279">
                  <c:v>42583</c:v>
                </c:pt>
                <c:pt idx="280">
                  <c:v>42584</c:v>
                </c:pt>
                <c:pt idx="281">
                  <c:v>42585</c:v>
                </c:pt>
                <c:pt idx="282">
                  <c:v>42586</c:v>
                </c:pt>
                <c:pt idx="283">
                  <c:v>42587</c:v>
                </c:pt>
                <c:pt idx="284">
                  <c:v>42590</c:v>
                </c:pt>
                <c:pt idx="285">
                  <c:v>42591</c:v>
                </c:pt>
                <c:pt idx="286">
                  <c:v>42592</c:v>
                </c:pt>
                <c:pt idx="287">
                  <c:v>42593</c:v>
                </c:pt>
                <c:pt idx="288">
                  <c:v>42594</c:v>
                </c:pt>
                <c:pt idx="289">
                  <c:v>42597</c:v>
                </c:pt>
                <c:pt idx="290">
                  <c:v>42598</c:v>
                </c:pt>
                <c:pt idx="291">
                  <c:v>42599</c:v>
                </c:pt>
                <c:pt idx="292">
                  <c:v>42600</c:v>
                </c:pt>
                <c:pt idx="293">
                  <c:v>42601</c:v>
                </c:pt>
                <c:pt idx="294">
                  <c:v>42604</c:v>
                </c:pt>
                <c:pt idx="295">
                  <c:v>42605</c:v>
                </c:pt>
                <c:pt idx="296">
                  <c:v>42606</c:v>
                </c:pt>
                <c:pt idx="297">
                  <c:v>42607</c:v>
                </c:pt>
                <c:pt idx="298">
                  <c:v>42608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42732</c:v>
                </c:pt>
                <c:pt idx="384">
                  <c:v>42733</c:v>
                </c:pt>
                <c:pt idx="385">
                  <c:v>42734</c:v>
                </c:pt>
                <c:pt idx="386">
                  <c:v>42738</c:v>
                </c:pt>
                <c:pt idx="387">
                  <c:v>42739</c:v>
                </c:pt>
                <c:pt idx="388">
                  <c:v>42740</c:v>
                </c:pt>
                <c:pt idx="389">
                  <c:v>42741</c:v>
                </c:pt>
                <c:pt idx="390">
                  <c:v>42744</c:v>
                </c:pt>
                <c:pt idx="391">
                  <c:v>42745</c:v>
                </c:pt>
                <c:pt idx="392">
                  <c:v>42746</c:v>
                </c:pt>
                <c:pt idx="393">
                  <c:v>42747</c:v>
                </c:pt>
                <c:pt idx="394">
                  <c:v>42748</c:v>
                </c:pt>
                <c:pt idx="395">
                  <c:v>42751</c:v>
                </c:pt>
                <c:pt idx="396">
                  <c:v>42752</c:v>
                </c:pt>
                <c:pt idx="397">
                  <c:v>42753</c:v>
                </c:pt>
                <c:pt idx="398">
                  <c:v>42754</c:v>
                </c:pt>
                <c:pt idx="399">
                  <c:v>42755</c:v>
                </c:pt>
                <c:pt idx="400">
                  <c:v>42758</c:v>
                </c:pt>
                <c:pt idx="401">
                  <c:v>42759</c:v>
                </c:pt>
                <c:pt idx="402">
                  <c:v>42760</c:v>
                </c:pt>
                <c:pt idx="403">
                  <c:v>42761</c:v>
                </c:pt>
                <c:pt idx="404">
                  <c:v>42762</c:v>
                </c:pt>
                <c:pt idx="405">
                  <c:v>42765</c:v>
                </c:pt>
                <c:pt idx="406">
                  <c:v>42766</c:v>
                </c:pt>
                <c:pt idx="407">
                  <c:v>42767</c:v>
                </c:pt>
                <c:pt idx="408">
                  <c:v>42768</c:v>
                </c:pt>
                <c:pt idx="409">
                  <c:v>42769</c:v>
                </c:pt>
                <c:pt idx="410">
                  <c:v>42772</c:v>
                </c:pt>
                <c:pt idx="411">
                  <c:v>42773</c:v>
                </c:pt>
                <c:pt idx="412">
                  <c:v>42774</c:v>
                </c:pt>
                <c:pt idx="413">
                  <c:v>42775</c:v>
                </c:pt>
                <c:pt idx="414">
                  <c:v>42776</c:v>
                </c:pt>
                <c:pt idx="415">
                  <c:v>42779</c:v>
                </c:pt>
                <c:pt idx="416">
                  <c:v>42780</c:v>
                </c:pt>
                <c:pt idx="417">
                  <c:v>42781</c:v>
                </c:pt>
                <c:pt idx="418">
                  <c:v>42782</c:v>
                </c:pt>
                <c:pt idx="419">
                  <c:v>42783</c:v>
                </c:pt>
                <c:pt idx="420">
                  <c:v>42786</c:v>
                </c:pt>
                <c:pt idx="421">
                  <c:v>42787</c:v>
                </c:pt>
                <c:pt idx="422">
                  <c:v>42788</c:v>
                </c:pt>
                <c:pt idx="423">
                  <c:v>42789</c:v>
                </c:pt>
                <c:pt idx="424">
                  <c:v>42790</c:v>
                </c:pt>
                <c:pt idx="425">
                  <c:v>42793</c:v>
                </c:pt>
                <c:pt idx="426">
                  <c:v>42794</c:v>
                </c:pt>
                <c:pt idx="427">
                  <c:v>42795</c:v>
                </c:pt>
                <c:pt idx="428">
                  <c:v>42796</c:v>
                </c:pt>
                <c:pt idx="429">
                  <c:v>42797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42807</c:v>
                </c:pt>
                <c:pt idx="436">
                  <c:v>42808</c:v>
                </c:pt>
                <c:pt idx="437">
                  <c:v>42809</c:v>
                </c:pt>
                <c:pt idx="438">
                  <c:v>42810</c:v>
                </c:pt>
                <c:pt idx="439">
                  <c:v>42811</c:v>
                </c:pt>
                <c:pt idx="440">
                  <c:v>42814</c:v>
                </c:pt>
                <c:pt idx="441">
                  <c:v>42815</c:v>
                </c:pt>
                <c:pt idx="442">
                  <c:v>42816</c:v>
                </c:pt>
                <c:pt idx="443">
                  <c:v>42817</c:v>
                </c:pt>
                <c:pt idx="444">
                  <c:v>42818</c:v>
                </c:pt>
                <c:pt idx="445">
                  <c:v>42821</c:v>
                </c:pt>
                <c:pt idx="446">
                  <c:v>42822</c:v>
                </c:pt>
                <c:pt idx="447">
                  <c:v>42823</c:v>
                </c:pt>
                <c:pt idx="448">
                  <c:v>42824</c:v>
                </c:pt>
                <c:pt idx="449">
                  <c:v>42825</c:v>
                </c:pt>
                <c:pt idx="450">
                  <c:v>42828</c:v>
                </c:pt>
                <c:pt idx="451">
                  <c:v>42829</c:v>
                </c:pt>
                <c:pt idx="452">
                  <c:v>42830</c:v>
                </c:pt>
                <c:pt idx="453">
                  <c:v>42831</c:v>
                </c:pt>
                <c:pt idx="454">
                  <c:v>42832</c:v>
                </c:pt>
                <c:pt idx="455">
                  <c:v>42835</c:v>
                </c:pt>
                <c:pt idx="456">
                  <c:v>42836</c:v>
                </c:pt>
                <c:pt idx="457">
                  <c:v>42837</c:v>
                </c:pt>
                <c:pt idx="458">
                  <c:v>42838</c:v>
                </c:pt>
                <c:pt idx="459">
                  <c:v>42843</c:v>
                </c:pt>
                <c:pt idx="460">
                  <c:v>42844</c:v>
                </c:pt>
                <c:pt idx="461">
                  <c:v>42845</c:v>
                </c:pt>
                <c:pt idx="462">
                  <c:v>42846</c:v>
                </c:pt>
                <c:pt idx="463">
                  <c:v>42849</c:v>
                </c:pt>
                <c:pt idx="464">
                  <c:v>42850</c:v>
                </c:pt>
                <c:pt idx="465">
                  <c:v>42851</c:v>
                </c:pt>
                <c:pt idx="466">
                  <c:v>42852</c:v>
                </c:pt>
                <c:pt idx="467">
                  <c:v>42853</c:v>
                </c:pt>
                <c:pt idx="468">
                  <c:v>42857</c:v>
                </c:pt>
                <c:pt idx="469">
                  <c:v>42858</c:v>
                </c:pt>
                <c:pt idx="470">
                  <c:v>42859</c:v>
                </c:pt>
                <c:pt idx="471">
                  <c:v>42860</c:v>
                </c:pt>
                <c:pt idx="472">
                  <c:v>42863</c:v>
                </c:pt>
                <c:pt idx="473">
                  <c:v>42864</c:v>
                </c:pt>
                <c:pt idx="474">
                  <c:v>42865</c:v>
                </c:pt>
                <c:pt idx="475">
                  <c:v>42866</c:v>
                </c:pt>
                <c:pt idx="476">
                  <c:v>42867</c:v>
                </c:pt>
                <c:pt idx="477">
                  <c:v>42870</c:v>
                </c:pt>
                <c:pt idx="478">
                  <c:v>42871</c:v>
                </c:pt>
                <c:pt idx="479">
                  <c:v>42872</c:v>
                </c:pt>
                <c:pt idx="480">
                  <c:v>42873</c:v>
                </c:pt>
                <c:pt idx="481">
                  <c:v>42874</c:v>
                </c:pt>
                <c:pt idx="482">
                  <c:v>42877</c:v>
                </c:pt>
                <c:pt idx="483">
                  <c:v>42878</c:v>
                </c:pt>
                <c:pt idx="484">
                  <c:v>42879</c:v>
                </c:pt>
                <c:pt idx="485">
                  <c:v>42880</c:v>
                </c:pt>
                <c:pt idx="486">
                  <c:v>42881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42919</c:v>
                </c:pt>
                <c:pt idx="512">
                  <c:v>42920</c:v>
                </c:pt>
                <c:pt idx="513">
                  <c:v>42921</c:v>
                </c:pt>
                <c:pt idx="514">
                  <c:v>42922</c:v>
                </c:pt>
                <c:pt idx="515">
                  <c:v>42923</c:v>
                </c:pt>
                <c:pt idx="516">
                  <c:v>42926</c:v>
                </c:pt>
                <c:pt idx="517">
                  <c:v>42927</c:v>
                </c:pt>
                <c:pt idx="518">
                  <c:v>42934</c:v>
                </c:pt>
                <c:pt idx="519">
                  <c:v>42941</c:v>
                </c:pt>
                <c:pt idx="520">
                  <c:v>42948</c:v>
                </c:pt>
                <c:pt idx="521">
                  <c:v>42955</c:v>
                </c:pt>
                <c:pt idx="522">
                  <c:v>42962</c:v>
                </c:pt>
                <c:pt idx="523">
                  <c:v>42969</c:v>
                </c:pt>
                <c:pt idx="524">
                  <c:v>42976</c:v>
                </c:pt>
                <c:pt idx="525">
                  <c:v>42983</c:v>
                </c:pt>
                <c:pt idx="526">
                  <c:v>42990</c:v>
                </c:pt>
                <c:pt idx="527">
                  <c:v>42997</c:v>
                </c:pt>
                <c:pt idx="528">
                  <c:v>43004</c:v>
                </c:pt>
                <c:pt idx="529">
                  <c:v>43011</c:v>
                </c:pt>
                <c:pt idx="530">
                  <c:v>43018</c:v>
                </c:pt>
                <c:pt idx="531">
                  <c:v>43025</c:v>
                </c:pt>
                <c:pt idx="532">
                  <c:v>43032</c:v>
                </c:pt>
                <c:pt idx="533">
                  <c:v>43039</c:v>
                </c:pt>
                <c:pt idx="534">
                  <c:v>43046</c:v>
                </c:pt>
                <c:pt idx="535">
                  <c:v>43053</c:v>
                </c:pt>
                <c:pt idx="536">
                  <c:v>43060</c:v>
                </c:pt>
                <c:pt idx="537">
                  <c:v>43067</c:v>
                </c:pt>
                <c:pt idx="538">
                  <c:v>43074</c:v>
                </c:pt>
                <c:pt idx="539">
                  <c:v>43081</c:v>
                </c:pt>
                <c:pt idx="540">
                  <c:v>43088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44559</c:v>
                </c:pt>
                <c:pt idx="750">
                  <c:v>44566</c:v>
                </c:pt>
                <c:pt idx="751">
                  <c:v>44573</c:v>
                </c:pt>
                <c:pt idx="752">
                  <c:v>44580</c:v>
                </c:pt>
                <c:pt idx="753">
                  <c:v>44587</c:v>
                </c:pt>
                <c:pt idx="754">
                  <c:v>44594</c:v>
                </c:pt>
                <c:pt idx="755">
                  <c:v>44601</c:v>
                </c:pt>
                <c:pt idx="756">
                  <c:v>44608</c:v>
                </c:pt>
                <c:pt idx="757">
                  <c:v>44615</c:v>
                </c:pt>
                <c:pt idx="758">
                  <c:v>44622</c:v>
                </c:pt>
                <c:pt idx="759">
                  <c:v>44629</c:v>
                </c:pt>
                <c:pt idx="760">
                  <c:v>44636</c:v>
                </c:pt>
                <c:pt idx="761">
                  <c:v>44643</c:v>
                </c:pt>
                <c:pt idx="762">
                  <c:v>44650</c:v>
                </c:pt>
                <c:pt idx="763">
                  <c:v>44657</c:v>
                </c:pt>
                <c:pt idx="764">
                  <c:v>44664</c:v>
                </c:pt>
                <c:pt idx="765">
                  <c:v>44671</c:v>
                </c:pt>
                <c:pt idx="766">
                  <c:v>44678</c:v>
                </c:pt>
                <c:pt idx="767">
                  <c:v>44685</c:v>
                </c:pt>
                <c:pt idx="768">
                  <c:v>44692</c:v>
                </c:pt>
                <c:pt idx="769">
                  <c:v>44699</c:v>
                </c:pt>
                <c:pt idx="770">
                  <c:v>44706</c:v>
                </c:pt>
                <c:pt idx="771">
                  <c:v>44713</c:v>
                </c:pt>
                <c:pt idx="772">
                  <c:v>44720</c:v>
                </c:pt>
                <c:pt idx="773">
                  <c:v>44727</c:v>
                </c:pt>
                <c:pt idx="774">
                  <c:v>44734</c:v>
                </c:pt>
                <c:pt idx="775">
                  <c:v>44741</c:v>
                </c:pt>
                <c:pt idx="776">
                  <c:v>44748</c:v>
                </c:pt>
                <c:pt idx="777">
                  <c:v>44755</c:v>
                </c:pt>
                <c:pt idx="778">
                  <c:v>44762</c:v>
                </c:pt>
                <c:pt idx="779">
                  <c:v>44769</c:v>
                </c:pt>
                <c:pt idx="780">
                  <c:v>44776</c:v>
                </c:pt>
                <c:pt idx="781">
                  <c:v>44783</c:v>
                </c:pt>
                <c:pt idx="782">
                  <c:v>44790</c:v>
                </c:pt>
                <c:pt idx="783">
                  <c:v>44797</c:v>
                </c:pt>
                <c:pt idx="784">
                  <c:v>44804</c:v>
                </c:pt>
                <c:pt idx="785">
                  <c:v>44811</c:v>
                </c:pt>
                <c:pt idx="786">
                  <c:v>44818</c:v>
                </c:pt>
                <c:pt idx="787">
                  <c:v>44825</c:v>
                </c:pt>
                <c:pt idx="788">
                  <c:v>44832</c:v>
                </c:pt>
                <c:pt idx="789">
                  <c:v>44839</c:v>
                </c:pt>
                <c:pt idx="790">
                  <c:v>44846</c:v>
                </c:pt>
                <c:pt idx="791">
                  <c:v>44853</c:v>
                </c:pt>
                <c:pt idx="792">
                  <c:v>44860</c:v>
                </c:pt>
                <c:pt idx="793">
                  <c:v>44867</c:v>
                </c:pt>
                <c:pt idx="794">
                  <c:v>44874</c:v>
                </c:pt>
                <c:pt idx="795">
                  <c:v>44881</c:v>
                </c:pt>
                <c:pt idx="796">
                  <c:v>44888</c:v>
                </c:pt>
                <c:pt idx="797">
                  <c:v>44895</c:v>
                </c:pt>
                <c:pt idx="798">
                  <c:v>44902</c:v>
                </c:pt>
                <c:pt idx="799">
                  <c:v>44909</c:v>
                </c:pt>
                <c:pt idx="800">
                  <c:v>44916</c:v>
                </c:pt>
                <c:pt idx="801">
                  <c:v>44923</c:v>
                </c:pt>
                <c:pt idx="802">
                  <c:v>44930</c:v>
                </c:pt>
                <c:pt idx="803">
                  <c:v>44937</c:v>
                </c:pt>
                <c:pt idx="804">
                  <c:v>44944</c:v>
                </c:pt>
                <c:pt idx="805">
                  <c:v>44951</c:v>
                </c:pt>
                <c:pt idx="806">
                  <c:v>44958</c:v>
                </c:pt>
                <c:pt idx="807">
                  <c:v>44965</c:v>
                </c:pt>
                <c:pt idx="808">
                  <c:v>44972</c:v>
                </c:pt>
                <c:pt idx="809">
                  <c:v>44979</c:v>
                </c:pt>
                <c:pt idx="810">
                  <c:v>44986</c:v>
                </c:pt>
                <c:pt idx="811">
                  <c:v>44993</c:v>
                </c:pt>
                <c:pt idx="812">
                  <c:v>45000</c:v>
                </c:pt>
                <c:pt idx="813">
                  <c:v>45007</c:v>
                </c:pt>
                <c:pt idx="814">
                  <c:v>45014</c:v>
                </c:pt>
                <c:pt idx="815">
                  <c:v>45021</c:v>
                </c:pt>
                <c:pt idx="816">
                  <c:v>45028</c:v>
                </c:pt>
                <c:pt idx="817">
                  <c:v>45035</c:v>
                </c:pt>
                <c:pt idx="818">
                  <c:v>45042</c:v>
                </c:pt>
                <c:pt idx="819">
                  <c:v>45049</c:v>
                </c:pt>
                <c:pt idx="820">
                  <c:v>45056</c:v>
                </c:pt>
                <c:pt idx="821">
                  <c:v>45063</c:v>
                </c:pt>
                <c:pt idx="822">
                  <c:v>45070</c:v>
                </c:pt>
                <c:pt idx="823">
                  <c:v>45077</c:v>
                </c:pt>
                <c:pt idx="824">
                  <c:v>45084</c:v>
                </c:pt>
                <c:pt idx="825">
                  <c:v>45091</c:v>
                </c:pt>
                <c:pt idx="826">
                  <c:v>45098</c:v>
                </c:pt>
                <c:pt idx="827">
                  <c:v>45105</c:v>
                </c:pt>
                <c:pt idx="828">
                  <c:v>45112</c:v>
                </c:pt>
                <c:pt idx="829">
                  <c:v>45119</c:v>
                </c:pt>
                <c:pt idx="830">
                  <c:v>45126</c:v>
                </c:pt>
                <c:pt idx="831">
                  <c:v>45133</c:v>
                </c:pt>
                <c:pt idx="832">
                  <c:v>45140</c:v>
                </c:pt>
                <c:pt idx="833">
                  <c:v>45147</c:v>
                </c:pt>
                <c:pt idx="834">
                  <c:v>45154</c:v>
                </c:pt>
                <c:pt idx="835">
                  <c:v>45161</c:v>
                </c:pt>
                <c:pt idx="836">
                  <c:v>45168</c:v>
                </c:pt>
                <c:pt idx="837">
                  <c:v>45175</c:v>
                </c:pt>
                <c:pt idx="838">
                  <c:v>45182</c:v>
                </c:pt>
                <c:pt idx="839">
                  <c:v>45189</c:v>
                </c:pt>
                <c:pt idx="840">
                  <c:v>45196</c:v>
                </c:pt>
                <c:pt idx="841">
                  <c:v>45203</c:v>
                </c:pt>
                <c:pt idx="842">
                  <c:v>45210</c:v>
                </c:pt>
                <c:pt idx="843">
                  <c:v>45217</c:v>
                </c:pt>
                <c:pt idx="844">
                  <c:v>45224</c:v>
                </c:pt>
                <c:pt idx="845">
                  <c:v>45231</c:v>
                </c:pt>
                <c:pt idx="846">
                  <c:v>45238</c:v>
                </c:pt>
                <c:pt idx="847">
                  <c:v>45245</c:v>
                </c:pt>
                <c:pt idx="848">
                  <c:v>45252</c:v>
                </c:pt>
                <c:pt idx="849">
                  <c:v>45259</c:v>
                </c:pt>
                <c:pt idx="850">
                  <c:v>45266</c:v>
                </c:pt>
                <c:pt idx="851">
                  <c:v>45273</c:v>
                </c:pt>
                <c:pt idx="852">
                  <c:v>45280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45413</c:v>
                </c:pt>
                <c:pt idx="872">
                  <c:v>45420</c:v>
                </c:pt>
                <c:pt idx="873">
                  <c:v>45427</c:v>
                </c:pt>
                <c:pt idx="874">
                  <c:v>45434</c:v>
                </c:pt>
                <c:pt idx="875">
                  <c:v>45441</c:v>
                </c:pt>
                <c:pt idx="876">
                  <c:v>45448</c:v>
                </c:pt>
                <c:pt idx="877">
                  <c:v>45455</c:v>
                </c:pt>
                <c:pt idx="878">
                  <c:v>45462</c:v>
                </c:pt>
                <c:pt idx="879">
                  <c:v>45469</c:v>
                </c:pt>
                <c:pt idx="880">
                  <c:v>45476</c:v>
                </c:pt>
                <c:pt idx="881">
                  <c:v>45483</c:v>
                </c:pt>
                <c:pt idx="882">
                  <c:v>45490</c:v>
                </c:pt>
                <c:pt idx="883">
                  <c:v>45497</c:v>
                </c:pt>
                <c:pt idx="884">
                  <c:v>45504</c:v>
                </c:pt>
                <c:pt idx="885">
                  <c:v>45511</c:v>
                </c:pt>
                <c:pt idx="886">
                  <c:v>45518</c:v>
                </c:pt>
                <c:pt idx="887">
                  <c:v>45525</c:v>
                </c:pt>
                <c:pt idx="888">
                  <c:v>45532</c:v>
                </c:pt>
                <c:pt idx="889">
                  <c:v>45539</c:v>
                </c:pt>
                <c:pt idx="890">
                  <c:v>45546</c:v>
                </c:pt>
                <c:pt idx="891">
                  <c:v>45553</c:v>
                </c:pt>
                <c:pt idx="892">
                  <c:v>45560</c:v>
                </c:pt>
                <c:pt idx="893">
                  <c:v>45567</c:v>
                </c:pt>
                <c:pt idx="894">
                  <c:v>45574</c:v>
                </c:pt>
                <c:pt idx="895">
                  <c:v>45581</c:v>
                </c:pt>
                <c:pt idx="896">
                  <c:v>45588</c:v>
                </c:pt>
                <c:pt idx="897">
                  <c:v>45595</c:v>
                </c:pt>
                <c:pt idx="898">
                  <c:v>45602</c:v>
                </c:pt>
                <c:pt idx="899">
                  <c:v>45609</c:v>
                </c:pt>
                <c:pt idx="900">
                  <c:v>45616</c:v>
                </c:pt>
                <c:pt idx="901">
                  <c:v>45623</c:v>
                </c:pt>
                <c:pt idx="902">
                  <c:v>45630</c:v>
                </c:pt>
                <c:pt idx="903">
                  <c:v>45637</c:v>
                </c:pt>
                <c:pt idx="904">
                  <c:v>45644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46750</c:v>
                </c:pt>
                <c:pt idx="1062">
                  <c:v>46757</c:v>
                </c:pt>
                <c:pt idx="1063">
                  <c:v>46764</c:v>
                </c:pt>
                <c:pt idx="1064">
                  <c:v>46771</c:v>
                </c:pt>
                <c:pt idx="1065">
                  <c:v>46778</c:v>
                </c:pt>
                <c:pt idx="1066">
                  <c:v>46785</c:v>
                </c:pt>
                <c:pt idx="1067">
                  <c:v>46792</c:v>
                </c:pt>
                <c:pt idx="1068">
                  <c:v>46799</c:v>
                </c:pt>
                <c:pt idx="1069">
                  <c:v>46806</c:v>
                </c:pt>
                <c:pt idx="1070">
                  <c:v>46813</c:v>
                </c:pt>
                <c:pt idx="1071">
                  <c:v>46820</c:v>
                </c:pt>
                <c:pt idx="1072">
                  <c:v>46827</c:v>
                </c:pt>
                <c:pt idx="1073">
                  <c:v>46834</c:v>
                </c:pt>
                <c:pt idx="1074">
                  <c:v>46841</c:v>
                </c:pt>
                <c:pt idx="1075">
                  <c:v>46848</c:v>
                </c:pt>
                <c:pt idx="1076">
                  <c:v>46855</c:v>
                </c:pt>
                <c:pt idx="1077">
                  <c:v>46862</c:v>
                </c:pt>
                <c:pt idx="1078">
                  <c:v>46869</c:v>
                </c:pt>
                <c:pt idx="1079">
                  <c:v>46876</c:v>
                </c:pt>
                <c:pt idx="1080">
                  <c:v>46883</c:v>
                </c:pt>
                <c:pt idx="1081">
                  <c:v>46890</c:v>
                </c:pt>
                <c:pt idx="1082">
                  <c:v>46897</c:v>
                </c:pt>
                <c:pt idx="1083">
                  <c:v>46904</c:v>
                </c:pt>
                <c:pt idx="1084">
                  <c:v>46911</c:v>
                </c:pt>
                <c:pt idx="1085">
                  <c:v>46918</c:v>
                </c:pt>
                <c:pt idx="1086">
                  <c:v>46925</c:v>
                </c:pt>
                <c:pt idx="1087">
                  <c:v>46932</c:v>
                </c:pt>
                <c:pt idx="1088">
                  <c:v>46939</c:v>
                </c:pt>
                <c:pt idx="1089">
                  <c:v>46946</c:v>
                </c:pt>
                <c:pt idx="1090">
                  <c:v>46953</c:v>
                </c:pt>
                <c:pt idx="1091">
                  <c:v>46960</c:v>
                </c:pt>
                <c:pt idx="1092">
                  <c:v>46967</c:v>
                </c:pt>
                <c:pt idx="1093">
                  <c:v>46974</c:v>
                </c:pt>
                <c:pt idx="1094">
                  <c:v>46981</c:v>
                </c:pt>
                <c:pt idx="1095">
                  <c:v>46988</c:v>
                </c:pt>
                <c:pt idx="1096">
                  <c:v>46995</c:v>
                </c:pt>
                <c:pt idx="1097">
                  <c:v>47002</c:v>
                </c:pt>
                <c:pt idx="1098">
                  <c:v>47009</c:v>
                </c:pt>
                <c:pt idx="1099">
                  <c:v>47016</c:v>
                </c:pt>
                <c:pt idx="1100">
                  <c:v>47023</c:v>
                </c:pt>
                <c:pt idx="1101">
                  <c:v>47030</c:v>
                </c:pt>
                <c:pt idx="1102">
                  <c:v>47037</c:v>
                </c:pt>
                <c:pt idx="1103">
                  <c:v>47044</c:v>
                </c:pt>
                <c:pt idx="1104">
                  <c:v>47051</c:v>
                </c:pt>
                <c:pt idx="1105">
                  <c:v>47058</c:v>
                </c:pt>
                <c:pt idx="1106">
                  <c:v>47065</c:v>
                </c:pt>
                <c:pt idx="1107">
                  <c:v>47072</c:v>
                </c:pt>
                <c:pt idx="1108">
                  <c:v>47079</c:v>
                </c:pt>
                <c:pt idx="1109">
                  <c:v>47086</c:v>
                </c:pt>
                <c:pt idx="1110">
                  <c:v>47093</c:v>
                </c:pt>
                <c:pt idx="1111">
                  <c:v>47100</c:v>
                </c:pt>
                <c:pt idx="1112">
                  <c:v>47107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48577</c:v>
                </c:pt>
                <c:pt idx="1322">
                  <c:v>48584</c:v>
                </c:pt>
                <c:pt idx="1323">
                  <c:v>48591</c:v>
                </c:pt>
                <c:pt idx="1324">
                  <c:v>48598</c:v>
                </c:pt>
                <c:pt idx="1325">
                  <c:v>48605</c:v>
                </c:pt>
                <c:pt idx="1326">
                  <c:v>48612</c:v>
                </c:pt>
                <c:pt idx="1327">
                  <c:v>48619</c:v>
                </c:pt>
                <c:pt idx="1328">
                  <c:v>48626</c:v>
                </c:pt>
                <c:pt idx="1329">
                  <c:v>48633</c:v>
                </c:pt>
                <c:pt idx="1330">
                  <c:v>48640</c:v>
                </c:pt>
                <c:pt idx="1331">
                  <c:v>48647</c:v>
                </c:pt>
                <c:pt idx="1332">
                  <c:v>48654</c:v>
                </c:pt>
                <c:pt idx="1333">
                  <c:v>48661</c:v>
                </c:pt>
                <c:pt idx="1334">
                  <c:v>48668</c:v>
                </c:pt>
                <c:pt idx="1335">
                  <c:v>48675</c:v>
                </c:pt>
                <c:pt idx="1336">
                  <c:v>48682</c:v>
                </c:pt>
                <c:pt idx="1337">
                  <c:v>48689</c:v>
                </c:pt>
                <c:pt idx="1338">
                  <c:v>48696</c:v>
                </c:pt>
                <c:pt idx="1339">
                  <c:v>48703</c:v>
                </c:pt>
                <c:pt idx="1340">
                  <c:v>48710</c:v>
                </c:pt>
                <c:pt idx="1341">
                  <c:v>48717</c:v>
                </c:pt>
                <c:pt idx="1342">
                  <c:v>48724</c:v>
                </c:pt>
                <c:pt idx="1343">
                  <c:v>48731</c:v>
                </c:pt>
                <c:pt idx="1344">
                  <c:v>48738</c:v>
                </c:pt>
                <c:pt idx="1345">
                  <c:v>48745</c:v>
                </c:pt>
                <c:pt idx="1346">
                  <c:v>48752</c:v>
                </c:pt>
                <c:pt idx="1347">
                  <c:v>48759</c:v>
                </c:pt>
                <c:pt idx="1348">
                  <c:v>48766</c:v>
                </c:pt>
                <c:pt idx="1349">
                  <c:v>48773</c:v>
                </c:pt>
                <c:pt idx="1350">
                  <c:v>48780</c:v>
                </c:pt>
                <c:pt idx="1351">
                  <c:v>48787</c:v>
                </c:pt>
                <c:pt idx="1352">
                  <c:v>48794</c:v>
                </c:pt>
                <c:pt idx="1353">
                  <c:v>48801</c:v>
                </c:pt>
                <c:pt idx="1354">
                  <c:v>48808</c:v>
                </c:pt>
                <c:pt idx="1355">
                  <c:v>48815</c:v>
                </c:pt>
                <c:pt idx="1356">
                  <c:v>48822</c:v>
                </c:pt>
                <c:pt idx="1357">
                  <c:v>48829</c:v>
                </c:pt>
                <c:pt idx="1358">
                  <c:v>48836</c:v>
                </c:pt>
                <c:pt idx="1359">
                  <c:v>48843</c:v>
                </c:pt>
                <c:pt idx="1360">
                  <c:v>48850</c:v>
                </c:pt>
                <c:pt idx="1361">
                  <c:v>48857</c:v>
                </c:pt>
                <c:pt idx="1362">
                  <c:v>48864</c:v>
                </c:pt>
                <c:pt idx="1363">
                  <c:v>48871</c:v>
                </c:pt>
                <c:pt idx="1364">
                  <c:v>48878</c:v>
                </c:pt>
                <c:pt idx="1365">
                  <c:v>48885</c:v>
                </c:pt>
                <c:pt idx="1366">
                  <c:v>48892</c:v>
                </c:pt>
                <c:pt idx="1367">
                  <c:v>48899</c:v>
                </c:pt>
                <c:pt idx="1368">
                  <c:v>48906</c:v>
                </c:pt>
                <c:pt idx="1369">
                  <c:v>48913</c:v>
                </c:pt>
                <c:pt idx="1370">
                  <c:v>48920</c:v>
                </c:pt>
                <c:pt idx="1371">
                  <c:v>48927</c:v>
                </c:pt>
                <c:pt idx="1372">
                  <c:v>48934</c:v>
                </c:pt>
                <c:pt idx="1373">
                  <c:v>48941</c:v>
                </c:pt>
                <c:pt idx="1374">
                  <c:v>48948</c:v>
                </c:pt>
                <c:pt idx="1375">
                  <c:v>48955</c:v>
                </c:pt>
                <c:pt idx="1376">
                  <c:v>48962</c:v>
                </c:pt>
                <c:pt idx="1377">
                  <c:v>48969</c:v>
                </c:pt>
                <c:pt idx="1378">
                  <c:v>48976</c:v>
                </c:pt>
                <c:pt idx="1379">
                  <c:v>48983</c:v>
                </c:pt>
                <c:pt idx="1380">
                  <c:v>48990</c:v>
                </c:pt>
                <c:pt idx="1381">
                  <c:v>48997</c:v>
                </c:pt>
                <c:pt idx="1382">
                  <c:v>49004</c:v>
                </c:pt>
                <c:pt idx="1383">
                  <c:v>49011</c:v>
                </c:pt>
                <c:pt idx="1384">
                  <c:v>49018</c:v>
                </c:pt>
                <c:pt idx="1385">
                  <c:v>49025</c:v>
                </c:pt>
                <c:pt idx="1386">
                  <c:v>49032</c:v>
                </c:pt>
                <c:pt idx="1387">
                  <c:v>49039</c:v>
                </c:pt>
                <c:pt idx="1388">
                  <c:v>49046</c:v>
                </c:pt>
                <c:pt idx="1389">
                  <c:v>49053</c:v>
                </c:pt>
                <c:pt idx="1390">
                  <c:v>49060</c:v>
                </c:pt>
                <c:pt idx="1391">
                  <c:v>49067</c:v>
                </c:pt>
                <c:pt idx="1392">
                  <c:v>49074</c:v>
                </c:pt>
                <c:pt idx="1393">
                  <c:v>49081</c:v>
                </c:pt>
                <c:pt idx="1394">
                  <c:v>49088</c:v>
                </c:pt>
                <c:pt idx="1395">
                  <c:v>49095</c:v>
                </c:pt>
                <c:pt idx="1396">
                  <c:v>49102</c:v>
                </c:pt>
                <c:pt idx="1397">
                  <c:v>49109</c:v>
                </c:pt>
                <c:pt idx="1398">
                  <c:v>49116</c:v>
                </c:pt>
                <c:pt idx="1399">
                  <c:v>49123</c:v>
                </c:pt>
                <c:pt idx="1400">
                  <c:v>49130</c:v>
                </c:pt>
                <c:pt idx="1401">
                  <c:v>49137</c:v>
                </c:pt>
                <c:pt idx="1402">
                  <c:v>49144</c:v>
                </c:pt>
                <c:pt idx="1403">
                  <c:v>49151</c:v>
                </c:pt>
                <c:pt idx="1404">
                  <c:v>49158</c:v>
                </c:pt>
                <c:pt idx="1405">
                  <c:v>49165</c:v>
                </c:pt>
                <c:pt idx="1406">
                  <c:v>49172</c:v>
                </c:pt>
                <c:pt idx="1407">
                  <c:v>49179</c:v>
                </c:pt>
                <c:pt idx="1408">
                  <c:v>49186</c:v>
                </c:pt>
                <c:pt idx="1409">
                  <c:v>49193</c:v>
                </c:pt>
                <c:pt idx="1410">
                  <c:v>49200</c:v>
                </c:pt>
                <c:pt idx="1411">
                  <c:v>49207</c:v>
                </c:pt>
                <c:pt idx="1412">
                  <c:v>49214</c:v>
                </c:pt>
                <c:pt idx="1413">
                  <c:v>49221</c:v>
                </c:pt>
                <c:pt idx="1414">
                  <c:v>49228</c:v>
                </c:pt>
                <c:pt idx="1415">
                  <c:v>49235</c:v>
                </c:pt>
                <c:pt idx="1416">
                  <c:v>49242</c:v>
                </c:pt>
                <c:pt idx="1417">
                  <c:v>49249</c:v>
                </c:pt>
                <c:pt idx="1418">
                  <c:v>49256</c:v>
                </c:pt>
                <c:pt idx="1419">
                  <c:v>49263</c:v>
                </c:pt>
                <c:pt idx="1420">
                  <c:v>49270</c:v>
                </c:pt>
                <c:pt idx="1421">
                  <c:v>49277</c:v>
                </c:pt>
                <c:pt idx="1422">
                  <c:v>49284</c:v>
                </c:pt>
                <c:pt idx="1423">
                  <c:v>49291</c:v>
                </c:pt>
                <c:pt idx="1424">
                  <c:v>49298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49796</c:v>
                </c:pt>
                <c:pt idx="1496">
                  <c:v>49803</c:v>
                </c:pt>
                <c:pt idx="1497">
                  <c:v>49810</c:v>
                </c:pt>
                <c:pt idx="1498">
                  <c:v>49817</c:v>
                </c:pt>
                <c:pt idx="1499">
                  <c:v>49824</c:v>
                </c:pt>
                <c:pt idx="1500">
                  <c:v>49831</c:v>
                </c:pt>
                <c:pt idx="1501">
                  <c:v>49838</c:v>
                </c:pt>
                <c:pt idx="1502">
                  <c:v>49845</c:v>
                </c:pt>
                <c:pt idx="1503">
                  <c:v>49852</c:v>
                </c:pt>
                <c:pt idx="1504">
                  <c:v>49859</c:v>
                </c:pt>
                <c:pt idx="1505">
                  <c:v>49866</c:v>
                </c:pt>
                <c:pt idx="1506">
                  <c:v>49873</c:v>
                </c:pt>
                <c:pt idx="1507">
                  <c:v>49880</c:v>
                </c:pt>
                <c:pt idx="1508">
                  <c:v>49887</c:v>
                </c:pt>
                <c:pt idx="1509">
                  <c:v>49894</c:v>
                </c:pt>
                <c:pt idx="1510">
                  <c:v>49901</c:v>
                </c:pt>
                <c:pt idx="1511">
                  <c:v>49908</c:v>
                </c:pt>
                <c:pt idx="1512">
                  <c:v>49915</c:v>
                </c:pt>
                <c:pt idx="1513">
                  <c:v>49922</c:v>
                </c:pt>
                <c:pt idx="1514">
                  <c:v>49929</c:v>
                </c:pt>
                <c:pt idx="1515">
                  <c:v>49936</c:v>
                </c:pt>
                <c:pt idx="1516">
                  <c:v>49943</c:v>
                </c:pt>
                <c:pt idx="1517">
                  <c:v>49950</c:v>
                </c:pt>
                <c:pt idx="1518">
                  <c:v>49957</c:v>
                </c:pt>
                <c:pt idx="1519">
                  <c:v>49964</c:v>
                </c:pt>
                <c:pt idx="1520">
                  <c:v>49971</c:v>
                </c:pt>
                <c:pt idx="1521">
                  <c:v>49978</c:v>
                </c:pt>
                <c:pt idx="1522">
                  <c:v>49985</c:v>
                </c:pt>
                <c:pt idx="1523">
                  <c:v>49992</c:v>
                </c:pt>
                <c:pt idx="1524">
                  <c:v>49999</c:v>
                </c:pt>
                <c:pt idx="1525">
                  <c:v>50006</c:v>
                </c:pt>
                <c:pt idx="1526">
                  <c:v>50013</c:v>
                </c:pt>
                <c:pt idx="1527">
                  <c:v>50020</c:v>
                </c:pt>
                <c:pt idx="1528">
                  <c:v>50027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50768</c:v>
                </c:pt>
                <c:pt idx="1634">
                  <c:v>50775</c:v>
                </c:pt>
                <c:pt idx="1635">
                  <c:v>50782</c:v>
                </c:pt>
                <c:pt idx="1636">
                  <c:v>50789</c:v>
                </c:pt>
                <c:pt idx="1637">
                  <c:v>50796</c:v>
                </c:pt>
                <c:pt idx="1638">
                  <c:v>50803</c:v>
                </c:pt>
                <c:pt idx="1639">
                  <c:v>50810</c:v>
                </c:pt>
                <c:pt idx="1640">
                  <c:v>50817</c:v>
                </c:pt>
                <c:pt idx="1641">
                  <c:v>50824</c:v>
                </c:pt>
                <c:pt idx="1642">
                  <c:v>50831</c:v>
                </c:pt>
                <c:pt idx="1643">
                  <c:v>50838</c:v>
                </c:pt>
                <c:pt idx="1644">
                  <c:v>50845</c:v>
                </c:pt>
                <c:pt idx="1645">
                  <c:v>50852</c:v>
                </c:pt>
                <c:pt idx="1646">
                  <c:v>50859</c:v>
                </c:pt>
                <c:pt idx="1647">
                  <c:v>50866</c:v>
                </c:pt>
                <c:pt idx="1648">
                  <c:v>50873</c:v>
                </c:pt>
                <c:pt idx="1649">
                  <c:v>50880</c:v>
                </c:pt>
                <c:pt idx="1650">
                  <c:v>50887</c:v>
                </c:pt>
                <c:pt idx="1651">
                  <c:v>50894</c:v>
                </c:pt>
                <c:pt idx="1652">
                  <c:v>50901</c:v>
                </c:pt>
                <c:pt idx="1653">
                  <c:v>50908</c:v>
                </c:pt>
                <c:pt idx="1654">
                  <c:v>50915</c:v>
                </c:pt>
                <c:pt idx="1655">
                  <c:v>50922</c:v>
                </c:pt>
                <c:pt idx="1656">
                  <c:v>50929</c:v>
                </c:pt>
                <c:pt idx="1657">
                  <c:v>50936</c:v>
                </c:pt>
                <c:pt idx="1658">
                  <c:v>50943</c:v>
                </c:pt>
                <c:pt idx="1659">
                  <c:v>50950</c:v>
                </c:pt>
                <c:pt idx="1660">
                  <c:v>50957</c:v>
                </c:pt>
                <c:pt idx="1661">
                  <c:v>50964</c:v>
                </c:pt>
                <c:pt idx="1662">
                  <c:v>50971</c:v>
                </c:pt>
                <c:pt idx="1663">
                  <c:v>50978</c:v>
                </c:pt>
                <c:pt idx="1664">
                  <c:v>50985</c:v>
                </c:pt>
                <c:pt idx="1665">
                  <c:v>50992</c:v>
                </c:pt>
                <c:pt idx="1666">
                  <c:v>50999</c:v>
                </c:pt>
                <c:pt idx="1667">
                  <c:v>51006</c:v>
                </c:pt>
                <c:pt idx="1668">
                  <c:v>51013</c:v>
                </c:pt>
                <c:pt idx="1669">
                  <c:v>51020</c:v>
                </c:pt>
                <c:pt idx="1670">
                  <c:v>51027</c:v>
                </c:pt>
                <c:pt idx="1671">
                  <c:v>51034</c:v>
                </c:pt>
                <c:pt idx="1672">
                  <c:v>51041</c:v>
                </c:pt>
                <c:pt idx="1673">
                  <c:v>51048</c:v>
                </c:pt>
                <c:pt idx="1674">
                  <c:v>51055</c:v>
                </c:pt>
                <c:pt idx="1675">
                  <c:v>51062</c:v>
                </c:pt>
                <c:pt idx="1676">
                  <c:v>51069</c:v>
                </c:pt>
                <c:pt idx="1677">
                  <c:v>51076</c:v>
                </c:pt>
                <c:pt idx="1678">
                  <c:v>51083</c:v>
                </c:pt>
                <c:pt idx="1679">
                  <c:v>51090</c:v>
                </c:pt>
                <c:pt idx="1680">
                  <c:v>51097</c:v>
                </c:pt>
                <c:pt idx="1681">
                  <c:v>51104</c:v>
                </c:pt>
                <c:pt idx="1682">
                  <c:v>51111</c:v>
                </c:pt>
                <c:pt idx="1683">
                  <c:v>51118</c:v>
                </c:pt>
                <c:pt idx="1684">
                  <c:v>51125</c:v>
                </c:pt>
                <c:pt idx="1685">
                  <c:v>51132</c:v>
                </c:pt>
                <c:pt idx="1686">
                  <c:v>51139</c:v>
                </c:pt>
                <c:pt idx="1687">
                  <c:v>51146</c:v>
                </c:pt>
                <c:pt idx="1688">
                  <c:v>51153</c:v>
                </c:pt>
                <c:pt idx="1689">
                  <c:v>51160</c:v>
                </c:pt>
                <c:pt idx="1690">
                  <c:v>51167</c:v>
                </c:pt>
                <c:pt idx="1691">
                  <c:v>51174</c:v>
                </c:pt>
                <c:pt idx="1692">
                  <c:v>51181</c:v>
                </c:pt>
                <c:pt idx="1693">
                  <c:v>51188</c:v>
                </c:pt>
                <c:pt idx="1694">
                  <c:v>51195</c:v>
                </c:pt>
                <c:pt idx="1695">
                  <c:v>51202</c:v>
                </c:pt>
                <c:pt idx="1696">
                  <c:v>51209</c:v>
                </c:pt>
                <c:pt idx="1697">
                  <c:v>51216</c:v>
                </c:pt>
                <c:pt idx="1698">
                  <c:v>51223</c:v>
                </c:pt>
                <c:pt idx="1699">
                  <c:v>51230</c:v>
                </c:pt>
                <c:pt idx="1700">
                  <c:v>51237</c:v>
                </c:pt>
                <c:pt idx="1701">
                  <c:v>51244</c:v>
                </c:pt>
                <c:pt idx="1702">
                  <c:v>51251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52959</c:v>
                </c:pt>
                <c:pt idx="1946">
                  <c:v>52966</c:v>
                </c:pt>
                <c:pt idx="1947">
                  <c:v>52973</c:v>
                </c:pt>
                <c:pt idx="1948">
                  <c:v>52980</c:v>
                </c:pt>
                <c:pt idx="1949">
                  <c:v>52987</c:v>
                </c:pt>
                <c:pt idx="1950">
                  <c:v>52994</c:v>
                </c:pt>
                <c:pt idx="1951">
                  <c:v>53001</c:v>
                </c:pt>
                <c:pt idx="1952">
                  <c:v>53008</c:v>
                </c:pt>
                <c:pt idx="1953">
                  <c:v>53015</c:v>
                </c:pt>
                <c:pt idx="1954">
                  <c:v>53022</c:v>
                </c:pt>
                <c:pt idx="1955">
                  <c:v>53029</c:v>
                </c:pt>
                <c:pt idx="1956">
                  <c:v>53036</c:v>
                </c:pt>
                <c:pt idx="1957">
                  <c:v>53043</c:v>
                </c:pt>
                <c:pt idx="1958">
                  <c:v>53050</c:v>
                </c:pt>
                <c:pt idx="1959">
                  <c:v>53057</c:v>
                </c:pt>
                <c:pt idx="1960">
                  <c:v>53064</c:v>
                </c:pt>
                <c:pt idx="1961">
                  <c:v>53071</c:v>
                </c:pt>
                <c:pt idx="1962">
                  <c:v>53078</c:v>
                </c:pt>
                <c:pt idx="1963">
                  <c:v>53085</c:v>
                </c:pt>
                <c:pt idx="1964">
                  <c:v>53092</c:v>
                </c:pt>
                <c:pt idx="1965">
                  <c:v>53099</c:v>
                </c:pt>
                <c:pt idx="1966">
                  <c:v>53106</c:v>
                </c:pt>
                <c:pt idx="1967">
                  <c:v>53113</c:v>
                </c:pt>
                <c:pt idx="1968">
                  <c:v>53120</c:v>
                </c:pt>
                <c:pt idx="1969">
                  <c:v>53127</c:v>
                </c:pt>
                <c:pt idx="1970">
                  <c:v>53134</c:v>
                </c:pt>
                <c:pt idx="1971">
                  <c:v>53141</c:v>
                </c:pt>
                <c:pt idx="1972">
                  <c:v>53148</c:v>
                </c:pt>
                <c:pt idx="1973">
                  <c:v>53155</c:v>
                </c:pt>
                <c:pt idx="1974">
                  <c:v>53162</c:v>
                </c:pt>
                <c:pt idx="1975">
                  <c:v>53169</c:v>
                </c:pt>
                <c:pt idx="1976">
                  <c:v>53176</c:v>
                </c:pt>
                <c:pt idx="1977">
                  <c:v>53183</c:v>
                </c:pt>
                <c:pt idx="1978">
                  <c:v>53190</c:v>
                </c:pt>
                <c:pt idx="1979">
                  <c:v>53197</c:v>
                </c:pt>
                <c:pt idx="1980">
                  <c:v>53204</c:v>
                </c:pt>
                <c:pt idx="1981">
                  <c:v>53211</c:v>
                </c:pt>
                <c:pt idx="1982">
                  <c:v>53218</c:v>
                </c:pt>
                <c:pt idx="1983">
                  <c:v>53225</c:v>
                </c:pt>
                <c:pt idx="1984">
                  <c:v>53232</c:v>
                </c:pt>
                <c:pt idx="1985">
                  <c:v>53239</c:v>
                </c:pt>
                <c:pt idx="1986">
                  <c:v>53246</c:v>
                </c:pt>
                <c:pt idx="1987">
                  <c:v>53253</c:v>
                </c:pt>
                <c:pt idx="1988">
                  <c:v>53260</c:v>
                </c:pt>
                <c:pt idx="1989">
                  <c:v>53267</c:v>
                </c:pt>
                <c:pt idx="1990">
                  <c:v>53274</c:v>
                </c:pt>
                <c:pt idx="1991">
                  <c:v>53281</c:v>
                </c:pt>
                <c:pt idx="1992">
                  <c:v>53288</c:v>
                </c:pt>
                <c:pt idx="1993">
                  <c:v>53295</c:v>
                </c:pt>
                <c:pt idx="1994">
                  <c:v>53302</c:v>
                </c:pt>
                <c:pt idx="1995">
                  <c:v>53309</c:v>
                </c:pt>
                <c:pt idx="1996">
                  <c:v>53316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54786</c:v>
                </c:pt>
                <c:pt idx="2206">
                  <c:v>54793</c:v>
                </c:pt>
                <c:pt idx="2207">
                  <c:v>54800</c:v>
                </c:pt>
                <c:pt idx="2208">
                  <c:v>54807</c:v>
                </c:pt>
                <c:pt idx="2209">
                  <c:v>54814</c:v>
                </c:pt>
                <c:pt idx="2210">
                  <c:v>54821</c:v>
                </c:pt>
                <c:pt idx="2211">
                  <c:v>54828</c:v>
                </c:pt>
                <c:pt idx="2212">
                  <c:v>54835</c:v>
                </c:pt>
                <c:pt idx="2213">
                  <c:v>54842</c:v>
                </c:pt>
                <c:pt idx="2214">
                  <c:v>54849</c:v>
                </c:pt>
                <c:pt idx="2215">
                  <c:v>54856</c:v>
                </c:pt>
                <c:pt idx="2216">
                  <c:v>54863</c:v>
                </c:pt>
                <c:pt idx="2217">
                  <c:v>54870</c:v>
                </c:pt>
                <c:pt idx="2218">
                  <c:v>54877</c:v>
                </c:pt>
                <c:pt idx="2219">
                  <c:v>54884</c:v>
                </c:pt>
                <c:pt idx="2220">
                  <c:v>54891</c:v>
                </c:pt>
                <c:pt idx="2221">
                  <c:v>54898</c:v>
                </c:pt>
                <c:pt idx="2222">
                  <c:v>54905</c:v>
                </c:pt>
                <c:pt idx="2223">
                  <c:v>54912</c:v>
                </c:pt>
                <c:pt idx="2224">
                  <c:v>54919</c:v>
                </c:pt>
                <c:pt idx="2225">
                  <c:v>54926</c:v>
                </c:pt>
                <c:pt idx="2226">
                  <c:v>54933</c:v>
                </c:pt>
                <c:pt idx="2227">
                  <c:v>54940</c:v>
                </c:pt>
                <c:pt idx="2228">
                  <c:v>54947</c:v>
                </c:pt>
                <c:pt idx="2229">
                  <c:v>54954</c:v>
                </c:pt>
                <c:pt idx="2230">
                  <c:v>54961</c:v>
                </c:pt>
                <c:pt idx="2231">
                  <c:v>54968</c:v>
                </c:pt>
                <c:pt idx="2232">
                  <c:v>54975</c:v>
                </c:pt>
                <c:pt idx="2233">
                  <c:v>54982</c:v>
                </c:pt>
                <c:pt idx="2234">
                  <c:v>54989</c:v>
                </c:pt>
                <c:pt idx="2235">
                  <c:v>54996</c:v>
                </c:pt>
                <c:pt idx="2236">
                  <c:v>55003</c:v>
                </c:pt>
                <c:pt idx="2237">
                  <c:v>55010</c:v>
                </c:pt>
                <c:pt idx="2238">
                  <c:v>55017</c:v>
                </c:pt>
                <c:pt idx="2239">
                  <c:v>55024</c:v>
                </c:pt>
                <c:pt idx="2240">
                  <c:v>55031</c:v>
                </c:pt>
                <c:pt idx="2241">
                  <c:v>55038</c:v>
                </c:pt>
                <c:pt idx="2242">
                  <c:v>55045</c:v>
                </c:pt>
                <c:pt idx="2243">
                  <c:v>55052</c:v>
                </c:pt>
                <c:pt idx="2244">
                  <c:v>55059</c:v>
                </c:pt>
                <c:pt idx="2245">
                  <c:v>55066</c:v>
                </c:pt>
                <c:pt idx="2246">
                  <c:v>55073</c:v>
                </c:pt>
                <c:pt idx="2247">
                  <c:v>55080</c:v>
                </c:pt>
                <c:pt idx="2248">
                  <c:v>55087</c:v>
                </c:pt>
                <c:pt idx="2249">
                  <c:v>55094</c:v>
                </c:pt>
                <c:pt idx="2250">
                  <c:v>55101</c:v>
                </c:pt>
                <c:pt idx="2251">
                  <c:v>55108</c:v>
                </c:pt>
                <c:pt idx="2252">
                  <c:v>55115</c:v>
                </c:pt>
                <c:pt idx="2253">
                  <c:v>55122</c:v>
                </c:pt>
                <c:pt idx="2254">
                  <c:v>55129</c:v>
                </c:pt>
                <c:pt idx="2255">
                  <c:v>55136</c:v>
                </c:pt>
                <c:pt idx="2256">
                  <c:v>55143</c:v>
                </c:pt>
                <c:pt idx="2257">
                  <c:v>55150</c:v>
                </c:pt>
                <c:pt idx="2258">
                  <c:v>55157</c:v>
                </c:pt>
                <c:pt idx="2259">
                  <c:v>55164</c:v>
                </c:pt>
                <c:pt idx="2260">
                  <c:v>55171</c:v>
                </c:pt>
                <c:pt idx="2261">
                  <c:v>55178</c:v>
                </c:pt>
                <c:pt idx="2262">
                  <c:v>55185</c:v>
                </c:pt>
                <c:pt idx="2263">
                  <c:v>55192</c:v>
                </c:pt>
                <c:pt idx="2264">
                  <c:v>55199</c:v>
                </c:pt>
                <c:pt idx="2265">
                  <c:v>55206</c:v>
                </c:pt>
                <c:pt idx="2266">
                  <c:v>55213</c:v>
                </c:pt>
                <c:pt idx="2267">
                  <c:v>55220</c:v>
                </c:pt>
                <c:pt idx="2268">
                  <c:v>55227</c:v>
                </c:pt>
                <c:pt idx="2269">
                  <c:v>55234</c:v>
                </c:pt>
                <c:pt idx="2270">
                  <c:v>55241</c:v>
                </c:pt>
                <c:pt idx="2271">
                  <c:v>55248</c:v>
                </c:pt>
                <c:pt idx="2272">
                  <c:v>55255</c:v>
                </c:pt>
                <c:pt idx="2273">
                  <c:v>55262</c:v>
                </c:pt>
                <c:pt idx="2274">
                  <c:v>55269</c:v>
                </c:pt>
                <c:pt idx="2275">
                  <c:v>55276</c:v>
                </c:pt>
                <c:pt idx="2276">
                  <c:v>55283</c:v>
                </c:pt>
                <c:pt idx="2277">
                  <c:v>55290</c:v>
                </c:pt>
                <c:pt idx="2278">
                  <c:v>55297</c:v>
                </c:pt>
                <c:pt idx="2279">
                  <c:v>55304</c:v>
                </c:pt>
                <c:pt idx="2280">
                  <c:v>55311</c:v>
                </c:pt>
                <c:pt idx="2281">
                  <c:v>55318</c:v>
                </c:pt>
                <c:pt idx="2282">
                  <c:v>55325</c:v>
                </c:pt>
                <c:pt idx="2283">
                  <c:v>55332</c:v>
                </c:pt>
                <c:pt idx="2284">
                  <c:v>55339</c:v>
                </c:pt>
                <c:pt idx="2285">
                  <c:v>55346</c:v>
                </c:pt>
                <c:pt idx="2286">
                  <c:v>55353</c:v>
                </c:pt>
                <c:pt idx="2287">
                  <c:v>55360</c:v>
                </c:pt>
                <c:pt idx="2288">
                  <c:v>55367</c:v>
                </c:pt>
                <c:pt idx="2289">
                  <c:v>55374</c:v>
                </c:pt>
                <c:pt idx="2290">
                  <c:v>55381</c:v>
                </c:pt>
                <c:pt idx="2291">
                  <c:v>55388</c:v>
                </c:pt>
                <c:pt idx="2292">
                  <c:v>55395</c:v>
                </c:pt>
                <c:pt idx="2293">
                  <c:v>55402</c:v>
                </c:pt>
                <c:pt idx="2294">
                  <c:v>55409</c:v>
                </c:pt>
                <c:pt idx="2295">
                  <c:v>55416</c:v>
                </c:pt>
                <c:pt idx="2296">
                  <c:v>55423</c:v>
                </c:pt>
                <c:pt idx="2297">
                  <c:v>55430</c:v>
                </c:pt>
                <c:pt idx="2298">
                  <c:v>55437</c:v>
                </c:pt>
                <c:pt idx="2299">
                  <c:v>55444</c:v>
                </c:pt>
                <c:pt idx="2300">
                  <c:v>55451</c:v>
                </c:pt>
                <c:pt idx="2301">
                  <c:v>55458</c:v>
                </c:pt>
                <c:pt idx="2302">
                  <c:v>55465</c:v>
                </c:pt>
                <c:pt idx="2303">
                  <c:v>55472</c:v>
                </c:pt>
                <c:pt idx="2304">
                  <c:v>55479</c:v>
                </c:pt>
                <c:pt idx="2305">
                  <c:v>55486</c:v>
                </c:pt>
                <c:pt idx="2306">
                  <c:v>55493</c:v>
                </c:pt>
                <c:pt idx="2307">
                  <c:v>55500</c:v>
                </c:pt>
                <c:pt idx="2308">
                  <c:v>55507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55640</c:v>
                </c:pt>
                <c:pt idx="2328">
                  <c:v>55647</c:v>
                </c:pt>
                <c:pt idx="2329">
                  <c:v>55654</c:v>
                </c:pt>
                <c:pt idx="2330">
                  <c:v>55661</c:v>
                </c:pt>
                <c:pt idx="2331">
                  <c:v>55668</c:v>
                </c:pt>
                <c:pt idx="2332">
                  <c:v>55675</c:v>
                </c:pt>
                <c:pt idx="2333">
                  <c:v>55682</c:v>
                </c:pt>
                <c:pt idx="2334">
                  <c:v>55689</c:v>
                </c:pt>
                <c:pt idx="2335">
                  <c:v>55696</c:v>
                </c:pt>
                <c:pt idx="2336">
                  <c:v>55703</c:v>
                </c:pt>
                <c:pt idx="2337">
                  <c:v>55710</c:v>
                </c:pt>
                <c:pt idx="2338">
                  <c:v>55717</c:v>
                </c:pt>
                <c:pt idx="2339">
                  <c:v>55724</c:v>
                </c:pt>
                <c:pt idx="2340">
                  <c:v>55731</c:v>
                </c:pt>
                <c:pt idx="2341">
                  <c:v>55738</c:v>
                </c:pt>
                <c:pt idx="2342">
                  <c:v>55745</c:v>
                </c:pt>
                <c:pt idx="2343">
                  <c:v>55752</c:v>
                </c:pt>
                <c:pt idx="2344">
                  <c:v>55759</c:v>
                </c:pt>
                <c:pt idx="2345">
                  <c:v>55766</c:v>
                </c:pt>
                <c:pt idx="2346">
                  <c:v>55773</c:v>
                </c:pt>
                <c:pt idx="2347">
                  <c:v>55780</c:v>
                </c:pt>
                <c:pt idx="2348">
                  <c:v>55787</c:v>
                </c:pt>
                <c:pt idx="2349">
                  <c:v>55794</c:v>
                </c:pt>
                <c:pt idx="2350">
                  <c:v>55801</c:v>
                </c:pt>
                <c:pt idx="2351">
                  <c:v>55808</c:v>
                </c:pt>
                <c:pt idx="2352">
                  <c:v>55815</c:v>
                </c:pt>
                <c:pt idx="2353">
                  <c:v>55822</c:v>
                </c:pt>
                <c:pt idx="2354">
                  <c:v>55829</c:v>
                </c:pt>
                <c:pt idx="2355">
                  <c:v>55836</c:v>
                </c:pt>
                <c:pt idx="2356">
                  <c:v>55843</c:v>
                </c:pt>
                <c:pt idx="2357">
                  <c:v>55850</c:v>
                </c:pt>
                <c:pt idx="2358">
                  <c:v>55857</c:v>
                </c:pt>
                <c:pt idx="2359">
                  <c:v>55864</c:v>
                </c:pt>
                <c:pt idx="2360">
                  <c:v>55871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  <c:pt idx="2365">
                  <c:v>55908</c:v>
                </c:pt>
                <c:pt idx="2366">
                  <c:v>55915</c:v>
                </c:pt>
                <c:pt idx="2367">
                  <c:v>55922</c:v>
                </c:pt>
                <c:pt idx="2368">
                  <c:v>55929</c:v>
                </c:pt>
                <c:pt idx="2369">
                  <c:v>55936</c:v>
                </c:pt>
                <c:pt idx="2370">
                  <c:v>55943</c:v>
                </c:pt>
                <c:pt idx="2371">
                  <c:v>55950</c:v>
                </c:pt>
                <c:pt idx="2372">
                  <c:v>55957</c:v>
                </c:pt>
                <c:pt idx="2373">
                  <c:v>55964</c:v>
                </c:pt>
                <c:pt idx="2374">
                  <c:v>55971</c:v>
                </c:pt>
                <c:pt idx="2375">
                  <c:v>55982</c:v>
                </c:pt>
                <c:pt idx="2376">
                  <c:v>55989</c:v>
                </c:pt>
                <c:pt idx="2377">
                  <c:v>55996</c:v>
                </c:pt>
                <c:pt idx="2378">
                  <c:v>56003</c:v>
                </c:pt>
                <c:pt idx="2379">
                  <c:v>56010</c:v>
                </c:pt>
                <c:pt idx="2380">
                  <c:v>56017</c:v>
                </c:pt>
                <c:pt idx="2381">
                  <c:v>56024</c:v>
                </c:pt>
                <c:pt idx="2382">
                  <c:v>56031</c:v>
                </c:pt>
                <c:pt idx="2383">
                  <c:v>56038</c:v>
                </c:pt>
                <c:pt idx="2384">
                  <c:v>56045</c:v>
                </c:pt>
                <c:pt idx="2385">
                  <c:v>56052</c:v>
                </c:pt>
                <c:pt idx="2386">
                  <c:v>56059</c:v>
                </c:pt>
                <c:pt idx="2387">
                  <c:v>56066</c:v>
                </c:pt>
                <c:pt idx="2388">
                  <c:v>56073</c:v>
                </c:pt>
                <c:pt idx="2389">
                  <c:v>56080</c:v>
                </c:pt>
                <c:pt idx="2390">
                  <c:v>56087</c:v>
                </c:pt>
                <c:pt idx="2391">
                  <c:v>56094</c:v>
                </c:pt>
                <c:pt idx="2392">
                  <c:v>56101</c:v>
                </c:pt>
                <c:pt idx="2393">
                  <c:v>56108</c:v>
                </c:pt>
                <c:pt idx="2394">
                  <c:v>56115</c:v>
                </c:pt>
                <c:pt idx="2395">
                  <c:v>56122</c:v>
                </c:pt>
                <c:pt idx="2396">
                  <c:v>56129</c:v>
                </c:pt>
                <c:pt idx="2397">
                  <c:v>56136</c:v>
                </c:pt>
                <c:pt idx="2398">
                  <c:v>56143</c:v>
                </c:pt>
                <c:pt idx="2399">
                  <c:v>56150</c:v>
                </c:pt>
                <c:pt idx="2400">
                  <c:v>56157</c:v>
                </c:pt>
                <c:pt idx="2401">
                  <c:v>56164</c:v>
                </c:pt>
                <c:pt idx="2402">
                  <c:v>56171</c:v>
                </c:pt>
                <c:pt idx="2403">
                  <c:v>56178</c:v>
                </c:pt>
                <c:pt idx="2404">
                  <c:v>56185</c:v>
                </c:pt>
                <c:pt idx="2405">
                  <c:v>56192</c:v>
                </c:pt>
                <c:pt idx="2406">
                  <c:v>56199</c:v>
                </c:pt>
                <c:pt idx="2407">
                  <c:v>56206</c:v>
                </c:pt>
                <c:pt idx="2408">
                  <c:v>56213</c:v>
                </c:pt>
                <c:pt idx="2409">
                  <c:v>56220</c:v>
                </c:pt>
                <c:pt idx="2410">
                  <c:v>56227</c:v>
                </c:pt>
                <c:pt idx="2411">
                  <c:v>56234</c:v>
                </c:pt>
                <c:pt idx="2412">
                  <c:v>56241</c:v>
                </c:pt>
                <c:pt idx="2413">
                  <c:v>56248</c:v>
                </c:pt>
                <c:pt idx="2414">
                  <c:v>56255</c:v>
                </c:pt>
                <c:pt idx="2415">
                  <c:v>56262</c:v>
                </c:pt>
                <c:pt idx="2416">
                  <c:v>56269</c:v>
                </c:pt>
                <c:pt idx="2417">
                  <c:v>56276</c:v>
                </c:pt>
                <c:pt idx="2418">
                  <c:v>56283</c:v>
                </c:pt>
                <c:pt idx="2419">
                  <c:v>56290</c:v>
                </c:pt>
                <c:pt idx="2420">
                  <c:v>56297</c:v>
                </c:pt>
                <c:pt idx="2421">
                  <c:v>56304</c:v>
                </c:pt>
                <c:pt idx="2422">
                  <c:v>56311</c:v>
                </c:pt>
                <c:pt idx="2423">
                  <c:v>56318</c:v>
                </c:pt>
                <c:pt idx="2424">
                  <c:v>56325</c:v>
                </c:pt>
                <c:pt idx="2425">
                  <c:v>56332</c:v>
                </c:pt>
                <c:pt idx="2426">
                  <c:v>56339</c:v>
                </c:pt>
                <c:pt idx="2427">
                  <c:v>56346</c:v>
                </c:pt>
                <c:pt idx="2428">
                  <c:v>56353</c:v>
                </c:pt>
                <c:pt idx="2429">
                  <c:v>56360</c:v>
                </c:pt>
                <c:pt idx="2430">
                  <c:v>56367</c:v>
                </c:pt>
                <c:pt idx="2431">
                  <c:v>56374</c:v>
                </c:pt>
                <c:pt idx="2432">
                  <c:v>56381</c:v>
                </c:pt>
                <c:pt idx="2433">
                  <c:v>56388</c:v>
                </c:pt>
                <c:pt idx="2434">
                  <c:v>56395</c:v>
                </c:pt>
                <c:pt idx="2435">
                  <c:v>56402</c:v>
                </c:pt>
                <c:pt idx="2436">
                  <c:v>56409</c:v>
                </c:pt>
                <c:pt idx="2437">
                  <c:v>56416</c:v>
                </c:pt>
                <c:pt idx="2438">
                  <c:v>56423</c:v>
                </c:pt>
                <c:pt idx="2439">
                  <c:v>56430</c:v>
                </c:pt>
                <c:pt idx="2440">
                  <c:v>56437</c:v>
                </c:pt>
                <c:pt idx="2441">
                  <c:v>56444</c:v>
                </c:pt>
                <c:pt idx="2442">
                  <c:v>56451</c:v>
                </c:pt>
                <c:pt idx="2443">
                  <c:v>56458</c:v>
                </c:pt>
                <c:pt idx="2444">
                  <c:v>56465</c:v>
                </c:pt>
                <c:pt idx="2445">
                  <c:v>56472</c:v>
                </c:pt>
                <c:pt idx="2446">
                  <c:v>56479</c:v>
                </c:pt>
                <c:pt idx="2447">
                  <c:v>56486</c:v>
                </c:pt>
                <c:pt idx="2448">
                  <c:v>56493</c:v>
                </c:pt>
                <c:pt idx="2449">
                  <c:v>56500</c:v>
                </c:pt>
                <c:pt idx="2450">
                  <c:v>56507</c:v>
                </c:pt>
                <c:pt idx="2451">
                  <c:v>56514</c:v>
                </c:pt>
                <c:pt idx="2452">
                  <c:v>56521</c:v>
                </c:pt>
                <c:pt idx="2453">
                  <c:v>56528</c:v>
                </c:pt>
                <c:pt idx="2454">
                  <c:v>56535</c:v>
                </c:pt>
                <c:pt idx="2455">
                  <c:v>56542</c:v>
                </c:pt>
                <c:pt idx="2456">
                  <c:v>56549</c:v>
                </c:pt>
                <c:pt idx="2457">
                  <c:v>56556</c:v>
                </c:pt>
                <c:pt idx="2458">
                  <c:v>56563</c:v>
                </c:pt>
                <c:pt idx="2459">
                  <c:v>56570</c:v>
                </c:pt>
                <c:pt idx="2460">
                  <c:v>56577</c:v>
                </c:pt>
                <c:pt idx="2461">
                  <c:v>56584</c:v>
                </c:pt>
                <c:pt idx="2462">
                  <c:v>56591</c:v>
                </c:pt>
                <c:pt idx="2463">
                  <c:v>56598</c:v>
                </c:pt>
                <c:pt idx="2464">
                  <c:v>56605</c:v>
                </c:pt>
                <c:pt idx="2465">
                  <c:v>56612</c:v>
                </c:pt>
                <c:pt idx="2466">
                  <c:v>56619</c:v>
                </c:pt>
                <c:pt idx="2467">
                  <c:v>56626</c:v>
                </c:pt>
                <c:pt idx="2468">
                  <c:v>56633</c:v>
                </c:pt>
                <c:pt idx="2469">
                  <c:v>56640</c:v>
                </c:pt>
                <c:pt idx="2470">
                  <c:v>56647</c:v>
                </c:pt>
                <c:pt idx="2471">
                  <c:v>56654</c:v>
                </c:pt>
                <c:pt idx="2472">
                  <c:v>56661</c:v>
                </c:pt>
                <c:pt idx="2473">
                  <c:v>56668</c:v>
                </c:pt>
                <c:pt idx="2474">
                  <c:v>56675</c:v>
                </c:pt>
                <c:pt idx="2475">
                  <c:v>56682</c:v>
                </c:pt>
                <c:pt idx="2476">
                  <c:v>56689</c:v>
                </c:pt>
                <c:pt idx="2477">
                  <c:v>56696</c:v>
                </c:pt>
                <c:pt idx="2478">
                  <c:v>56703</c:v>
                </c:pt>
                <c:pt idx="2479">
                  <c:v>56710</c:v>
                </c:pt>
                <c:pt idx="2480">
                  <c:v>56717</c:v>
                </c:pt>
                <c:pt idx="2481">
                  <c:v>56724</c:v>
                </c:pt>
                <c:pt idx="2482">
                  <c:v>56731</c:v>
                </c:pt>
                <c:pt idx="2483">
                  <c:v>56738</c:v>
                </c:pt>
                <c:pt idx="2484">
                  <c:v>56745</c:v>
                </c:pt>
                <c:pt idx="2485">
                  <c:v>56752</c:v>
                </c:pt>
                <c:pt idx="2486">
                  <c:v>56759</c:v>
                </c:pt>
                <c:pt idx="2487">
                  <c:v>56766</c:v>
                </c:pt>
                <c:pt idx="2488">
                  <c:v>56773</c:v>
                </c:pt>
                <c:pt idx="2489">
                  <c:v>56780</c:v>
                </c:pt>
                <c:pt idx="2490">
                  <c:v>56787</c:v>
                </c:pt>
                <c:pt idx="2491">
                  <c:v>56794</c:v>
                </c:pt>
                <c:pt idx="2492">
                  <c:v>56801</c:v>
                </c:pt>
                <c:pt idx="2493">
                  <c:v>56808</c:v>
                </c:pt>
                <c:pt idx="2494">
                  <c:v>56815</c:v>
                </c:pt>
                <c:pt idx="2495">
                  <c:v>56822</c:v>
                </c:pt>
                <c:pt idx="2496">
                  <c:v>56829</c:v>
                </c:pt>
                <c:pt idx="2497">
                  <c:v>56836</c:v>
                </c:pt>
                <c:pt idx="2498">
                  <c:v>56843</c:v>
                </c:pt>
                <c:pt idx="2499">
                  <c:v>56850</c:v>
                </c:pt>
                <c:pt idx="2500">
                  <c:v>56857</c:v>
                </c:pt>
                <c:pt idx="2501">
                  <c:v>56864</c:v>
                </c:pt>
                <c:pt idx="2502">
                  <c:v>56871</c:v>
                </c:pt>
                <c:pt idx="2503">
                  <c:v>56878</c:v>
                </c:pt>
                <c:pt idx="2504">
                  <c:v>56885</c:v>
                </c:pt>
                <c:pt idx="2505">
                  <c:v>56892</c:v>
                </c:pt>
                <c:pt idx="2506">
                  <c:v>56899</c:v>
                </c:pt>
                <c:pt idx="2507">
                  <c:v>56906</c:v>
                </c:pt>
                <c:pt idx="2508">
                  <c:v>56913</c:v>
                </c:pt>
                <c:pt idx="2509">
                  <c:v>56920</c:v>
                </c:pt>
                <c:pt idx="2510">
                  <c:v>56927</c:v>
                </c:pt>
                <c:pt idx="2511">
                  <c:v>56934</c:v>
                </c:pt>
                <c:pt idx="2512">
                  <c:v>56941</c:v>
                </c:pt>
                <c:pt idx="2513">
                  <c:v>56948</c:v>
                </c:pt>
                <c:pt idx="2514">
                  <c:v>56955</c:v>
                </c:pt>
                <c:pt idx="2515">
                  <c:v>56962</c:v>
                </c:pt>
                <c:pt idx="2516">
                  <c:v>56969</c:v>
                </c:pt>
                <c:pt idx="2517">
                  <c:v>56977</c:v>
                </c:pt>
                <c:pt idx="2518">
                  <c:v>56984</c:v>
                </c:pt>
                <c:pt idx="2519">
                  <c:v>56991</c:v>
                </c:pt>
                <c:pt idx="2520">
                  <c:v>56998</c:v>
                </c:pt>
                <c:pt idx="2521">
                  <c:v>57005</c:v>
                </c:pt>
                <c:pt idx="2522">
                  <c:v>57012</c:v>
                </c:pt>
                <c:pt idx="2523">
                  <c:v>57019</c:v>
                </c:pt>
                <c:pt idx="2524">
                  <c:v>57026</c:v>
                </c:pt>
                <c:pt idx="2525">
                  <c:v>57033</c:v>
                </c:pt>
                <c:pt idx="2526">
                  <c:v>57040</c:v>
                </c:pt>
                <c:pt idx="2527">
                  <c:v>57047</c:v>
                </c:pt>
                <c:pt idx="2528">
                  <c:v>57054</c:v>
                </c:pt>
                <c:pt idx="2529">
                  <c:v>57061</c:v>
                </c:pt>
                <c:pt idx="2530">
                  <c:v>57068</c:v>
                </c:pt>
                <c:pt idx="2531">
                  <c:v>57075</c:v>
                </c:pt>
                <c:pt idx="2532">
                  <c:v>57082</c:v>
                </c:pt>
                <c:pt idx="2533">
                  <c:v>57089</c:v>
                </c:pt>
                <c:pt idx="2534">
                  <c:v>57096</c:v>
                </c:pt>
                <c:pt idx="2535">
                  <c:v>57103</c:v>
                </c:pt>
                <c:pt idx="2536">
                  <c:v>57110</c:v>
                </c:pt>
                <c:pt idx="2537">
                  <c:v>57117</c:v>
                </c:pt>
                <c:pt idx="2538">
                  <c:v>57124</c:v>
                </c:pt>
                <c:pt idx="2539">
                  <c:v>57131</c:v>
                </c:pt>
                <c:pt idx="2540">
                  <c:v>57138</c:v>
                </c:pt>
                <c:pt idx="2541">
                  <c:v>57145</c:v>
                </c:pt>
                <c:pt idx="2542">
                  <c:v>57152</c:v>
                </c:pt>
                <c:pt idx="2543">
                  <c:v>57159</c:v>
                </c:pt>
                <c:pt idx="2544">
                  <c:v>57166</c:v>
                </c:pt>
                <c:pt idx="2545">
                  <c:v>57173</c:v>
                </c:pt>
                <c:pt idx="2546">
                  <c:v>57180</c:v>
                </c:pt>
                <c:pt idx="2547">
                  <c:v>57187</c:v>
                </c:pt>
                <c:pt idx="2548">
                  <c:v>57194</c:v>
                </c:pt>
                <c:pt idx="2549">
                  <c:v>57201</c:v>
                </c:pt>
                <c:pt idx="2550">
                  <c:v>57208</c:v>
                </c:pt>
                <c:pt idx="2551">
                  <c:v>57215</c:v>
                </c:pt>
                <c:pt idx="2552">
                  <c:v>57222</c:v>
                </c:pt>
                <c:pt idx="2553">
                  <c:v>57229</c:v>
                </c:pt>
                <c:pt idx="2554">
                  <c:v>57236</c:v>
                </c:pt>
                <c:pt idx="2555">
                  <c:v>57243</c:v>
                </c:pt>
                <c:pt idx="2556">
                  <c:v>57250</c:v>
                </c:pt>
                <c:pt idx="2557">
                  <c:v>57257</c:v>
                </c:pt>
                <c:pt idx="2558">
                  <c:v>57264</c:v>
                </c:pt>
                <c:pt idx="2559">
                  <c:v>57271</c:v>
                </c:pt>
                <c:pt idx="2560">
                  <c:v>57278</c:v>
                </c:pt>
                <c:pt idx="2561">
                  <c:v>57285</c:v>
                </c:pt>
                <c:pt idx="2562">
                  <c:v>57292</c:v>
                </c:pt>
                <c:pt idx="2563">
                  <c:v>57299</c:v>
                </c:pt>
                <c:pt idx="2564">
                  <c:v>57306</c:v>
                </c:pt>
                <c:pt idx="2565">
                  <c:v>57313</c:v>
                </c:pt>
                <c:pt idx="2566">
                  <c:v>57320</c:v>
                </c:pt>
                <c:pt idx="2567">
                  <c:v>57327</c:v>
                </c:pt>
                <c:pt idx="2568">
                  <c:v>57334</c:v>
                </c:pt>
                <c:pt idx="2569">
                  <c:v>57341</c:v>
                </c:pt>
                <c:pt idx="2570">
                  <c:v>57348</c:v>
                </c:pt>
                <c:pt idx="2571">
                  <c:v>57355</c:v>
                </c:pt>
                <c:pt idx="2572">
                  <c:v>57362</c:v>
                </c:pt>
                <c:pt idx="2573">
                  <c:v>57369</c:v>
                </c:pt>
                <c:pt idx="2574">
                  <c:v>57376</c:v>
                </c:pt>
                <c:pt idx="2575">
                  <c:v>57383</c:v>
                </c:pt>
                <c:pt idx="2576">
                  <c:v>57390</c:v>
                </c:pt>
                <c:pt idx="2577">
                  <c:v>57397</c:v>
                </c:pt>
                <c:pt idx="2578">
                  <c:v>57404</c:v>
                </c:pt>
                <c:pt idx="2579">
                  <c:v>57411</c:v>
                </c:pt>
                <c:pt idx="2580">
                  <c:v>57418</c:v>
                </c:pt>
                <c:pt idx="2581">
                  <c:v>57425</c:v>
                </c:pt>
                <c:pt idx="2582">
                  <c:v>57432</c:v>
                </c:pt>
                <c:pt idx="2583">
                  <c:v>57439</c:v>
                </c:pt>
                <c:pt idx="2584">
                  <c:v>57446</c:v>
                </c:pt>
                <c:pt idx="2585">
                  <c:v>57453</c:v>
                </c:pt>
                <c:pt idx="2586">
                  <c:v>57460</c:v>
                </c:pt>
                <c:pt idx="2587">
                  <c:v>57467</c:v>
                </c:pt>
                <c:pt idx="2588">
                  <c:v>57474</c:v>
                </c:pt>
                <c:pt idx="2589">
                  <c:v>57481</c:v>
                </c:pt>
                <c:pt idx="2590">
                  <c:v>57488</c:v>
                </c:pt>
                <c:pt idx="2591">
                  <c:v>57495</c:v>
                </c:pt>
                <c:pt idx="2592">
                  <c:v>57502</c:v>
                </c:pt>
                <c:pt idx="2593">
                  <c:v>57509</c:v>
                </c:pt>
                <c:pt idx="2594">
                  <c:v>57516</c:v>
                </c:pt>
                <c:pt idx="2595">
                  <c:v>57523</c:v>
                </c:pt>
                <c:pt idx="2596">
                  <c:v>57530</c:v>
                </c:pt>
                <c:pt idx="2597">
                  <c:v>57537</c:v>
                </c:pt>
                <c:pt idx="2598">
                  <c:v>57544</c:v>
                </c:pt>
                <c:pt idx="2599">
                  <c:v>57551</c:v>
                </c:pt>
                <c:pt idx="2600">
                  <c:v>57558</c:v>
                </c:pt>
                <c:pt idx="2601">
                  <c:v>57565</c:v>
                </c:pt>
                <c:pt idx="2602">
                  <c:v>57572</c:v>
                </c:pt>
                <c:pt idx="2603">
                  <c:v>57579</c:v>
                </c:pt>
                <c:pt idx="2604">
                  <c:v>57586</c:v>
                </c:pt>
                <c:pt idx="2605">
                  <c:v>57593</c:v>
                </c:pt>
                <c:pt idx="2606">
                  <c:v>57600</c:v>
                </c:pt>
                <c:pt idx="2607">
                  <c:v>57607</c:v>
                </c:pt>
                <c:pt idx="2608">
                  <c:v>57614</c:v>
                </c:pt>
                <c:pt idx="2609">
                  <c:v>57621</c:v>
                </c:pt>
                <c:pt idx="2610">
                  <c:v>57628</c:v>
                </c:pt>
                <c:pt idx="2611">
                  <c:v>57635</c:v>
                </c:pt>
                <c:pt idx="2612">
                  <c:v>57642</c:v>
                </c:pt>
                <c:pt idx="2613">
                  <c:v>57649</c:v>
                </c:pt>
                <c:pt idx="2614">
                  <c:v>57656</c:v>
                </c:pt>
                <c:pt idx="2615">
                  <c:v>57663</c:v>
                </c:pt>
                <c:pt idx="2616">
                  <c:v>57670</c:v>
                </c:pt>
                <c:pt idx="2617">
                  <c:v>57677</c:v>
                </c:pt>
                <c:pt idx="2618">
                  <c:v>57684</c:v>
                </c:pt>
                <c:pt idx="2619">
                  <c:v>57691</c:v>
                </c:pt>
                <c:pt idx="2620">
                  <c:v>57698</c:v>
                </c:pt>
                <c:pt idx="2621">
                  <c:v>57706</c:v>
                </c:pt>
                <c:pt idx="2622">
                  <c:v>57713</c:v>
                </c:pt>
                <c:pt idx="2623">
                  <c:v>57720</c:v>
                </c:pt>
                <c:pt idx="2624">
                  <c:v>57727</c:v>
                </c:pt>
                <c:pt idx="2625">
                  <c:v>57734</c:v>
                </c:pt>
                <c:pt idx="2626">
                  <c:v>57741</c:v>
                </c:pt>
                <c:pt idx="2627">
                  <c:v>57748</c:v>
                </c:pt>
                <c:pt idx="2628">
                  <c:v>57755</c:v>
                </c:pt>
                <c:pt idx="2629">
                  <c:v>57762</c:v>
                </c:pt>
                <c:pt idx="2630">
                  <c:v>57769</c:v>
                </c:pt>
                <c:pt idx="2631">
                  <c:v>57776</c:v>
                </c:pt>
                <c:pt idx="2632">
                  <c:v>57783</c:v>
                </c:pt>
                <c:pt idx="2633">
                  <c:v>57790</c:v>
                </c:pt>
                <c:pt idx="2634">
                  <c:v>57797</c:v>
                </c:pt>
                <c:pt idx="2635">
                  <c:v>57804</c:v>
                </c:pt>
                <c:pt idx="2636">
                  <c:v>57811</c:v>
                </c:pt>
                <c:pt idx="2637">
                  <c:v>57818</c:v>
                </c:pt>
                <c:pt idx="2638">
                  <c:v>57825</c:v>
                </c:pt>
                <c:pt idx="2639">
                  <c:v>57832</c:v>
                </c:pt>
                <c:pt idx="2640">
                  <c:v>57839</c:v>
                </c:pt>
                <c:pt idx="2641">
                  <c:v>57846</c:v>
                </c:pt>
                <c:pt idx="2642">
                  <c:v>57853</c:v>
                </c:pt>
                <c:pt idx="2643">
                  <c:v>57860</c:v>
                </c:pt>
                <c:pt idx="2644">
                  <c:v>57867</c:v>
                </c:pt>
                <c:pt idx="2645">
                  <c:v>57874</c:v>
                </c:pt>
                <c:pt idx="2646">
                  <c:v>57881</c:v>
                </c:pt>
                <c:pt idx="2647">
                  <c:v>57888</c:v>
                </c:pt>
                <c:pt idx="2648">
                  <c:v>57895</c:v>
                </c:pt>
                <c:pt idx="2649">
                  <c:v>57902</c:v>
                </c:pt>
                <c:pt idx="2650">
                  <c:v>57909</c:v>
                </c:pt>
                <c:pt idx="2651">
                  <c:v>57916</c:v>
                </c:pt>
                <c:pt idx="2652">
                  <c:v>57923</c:v>
                </c:pt>
                <c:pt idx="2653">
                  <c:v>57930</c:v>
                </c:pt>
                <c:pt idx="2654">
                  <c:v>57937</c:v>
                </c:pt>
                <c:pt idx="2655">
                  <c:v>57944</c:v>
                </c:pt>
                <c:pt idx="2656">
                  <c:v>57951</c:v>
                </c:pt>
                <c:pt idx="2657">
                  <c:v>57958</c:v>
                </c:pt>
                <c:pt idx="2658">
                  <c:v>57965</c:v>
                </c:pt>
                <c:pt idx="2659">
                  <c:v>57972</c:v>
                </c:pt>
                <c:pt idx="2660">
                  <c:v>57979</c:v>
                </c:pt>
                <c:pt idx="2661">
                  <c:v>57986</c:v>
                </c:pt>
                <c:pt idx="2662">
                  <c:v>57993</c:v>
                </c:pt>
                <c:pt idx="2663">
                  <c:v>58000</c:v>
                </c:pt>
                <c:pt idx="2664">
                  <c:v>58007</c:v>
                </c:pt>
                <c:pt idx="2665">
                  <c:v>58014</c:v>
                </c:pt>
                <c:pt idx="2666">
                  <c:v>58021</c:v>
                </c:pt>
                <c:pt idx="2667">
                  <c:v>58028</c:v>
                </c:pt>
                <c:pt idx="2668">
                  <c:v>58035</c:v>
                </c:pt>
                <c:pt idx="2669">
                  <c:v>58042</c:v>
                </c:pt>
                <c:pt idx="2670">
                  <c:v>58049</c:v>
                </c:pt>
                <c:pt idx="2671">
                  <c:v>58056</c:v>
                </c:pt>
                <c:pt idx="2672">
                  <c:v>58063</c:v>
                </c:pt>
                <c:pt idx="2673">
                  <c:v>58071</c:v>
                </c:pt>
                <c:pt idx="2674">
                  <c:v>58078</c:v>
                </c:pt>
                <c:pt idx="2675">
                  <c:v>58085</c:v>
                </c:pt>
                <c:pt idx="2676">
                  <c:v>58092</c:v>
                </c:pt>
                <c:pt idx="2677">
                  <c:v>58099</c:v>
                </c:pt>
                <c:pt idx="2678">
                  <c:v>58106</c:v>
                </c:pt>
                <c:pt idx="2679">
                  <c:v>58113</c:v>
                </c:pt>
                <c:pt idx="2680">
                  <c:v>58120</c:v>
                </c:pt>
                <c:pt idx="2681">
                  <c:v>58127</c:v>
                </c:pt>
                <c:pt idx="2682">
                  <c:v>58134</c:v>
                </c:pt>
                <c:pt idx="2683">
                  <c:v>58141</c:v>
                </c:pt>
                <c:pt idx="2684">
                  <c:v>58148</c:v>
                </c:pt>
                <c:pt idx="2685">
                  <c:v>58155</c:v>
                </c:pt>
                <c:pt idx="2686">
                  <c:v>58166</c:v>
                </c:pt>
                <c:pt idx="2687">
                  <c:v>58173</c:v>
                </c:pt>
                <c:pt idx="2688">
                  <c:v>58180</c:v>
                </c:pt>
                <c:pt idx="2689">
                  <c:v>58187</c:v>
                </c:pt>
                <c:pt idx="2690">
                  <c:v>58194</c:v>
                </c:pt>
                <c:pt idx="2691">
                  <c:v>58201</c:v>
                </c:pt>
                <c:pt idx="2692">
                  <c:v>58208</c:v>
                </c:pt>
                <c:pt idx="2693">
                  <c:v>58215</c:v>
                </c:pt>
                <c:pt idx="2694">
                  <c:v>58222</c:v>
                </c:pt>
                <c:pt idx="2695">
                  <c:v>58229</c:v>
                </c:pt>
                <c:pt idx="2696">
                  <c:v>58236</c:v>
                </c:pt>
                <c:pt idx="2697">
                  <c:v>58243</c:v>
                </c:pt>
                <c:pt idx="2698">
                  <c:v>58250</c:v>
                </c:pt>
                <c:pt idx="2699">
                  <c:v>58257</c:v>
                </c:pt>
                <c:pt idx="2700">
                  <c:v>58264</c:v>
                </c:pt>
                <c:pt idx="2701">
                  <c:v>58271</c:v>
                </c:pt>
                <c:pt idx="2702">
                  <c:v>58278</c:v>
                </c:pt>
                <c:pt idx="2703">
                  <c:v>58285</c:v>
                </c:pt>
                <c:pt idx="2704">
                  <c:v>58292</c:v>
                </c:pt>
                <c:pt idx="2705">
                  <c:v>58299</c:v>
                </c:pt>
                <c:pt idx="2706">
                  <c:v>58306</c:v>
                </c:pt>
                <c:pt idx="2707">
                  <c:v>58313</c:v>
                </c:pt>
                <c:pt idx="2708">
                  <c:v>58320</c:v>
                </c:pt>
                <c:pt idx="2709">
                  <c:v>58327</c:v>
                </c:pt>
                <c:pt idx="2710">
                  <c:v>58334</c:v>
                </c:pt>
                <c:pt idx="2711">
                  <c:v>58341</c:v>
                </c:pt>
                <c:pt idx="2712">
                  <c:v>58348</c:v>
                </c:pt>
                <c:pt idx="2713">
                  <c:v>58355</c:v>
                </c:pt>
                <c:pt idx="2714">
                  <c:v>58362</c:v>
                </c:pt>
                <c:pt idx="2715">
                  <c:v>58369</c:v>
                </c:pt>
                <c:pt idx="2716">
                  <c:v>58376</c:v>
                </c:pt>
                <c:pt idx="2717">
                  <c:v>58383</c:v>
                </c:pt>
                <c:pt idx="2718">
                  <c:v>58390</c:v>
                </c:pt>
                <c:pt idx="2719">
                  <c:v>58397</c:v>
                </c:pt>
                <c:pt idx="2720">
                  <c:v>58404</c:v>
                </c:pt>
                <c:pt idx="2721">
                  <c:v>58411</c:v>
                </c:pt>
                <c:pt idx="2722">
                  <c:v>58418</c:v>
                </c:pt>
                <c:pt idx="2723">
                  <c:v>58425</c:v>
                </c:pt>
                <c:pt idx="2724">
                  <c:v>58432</c:v>
                </c:pt>
                <c:pt idx="2725">
                  <c:v>58439</c:v>
                </c:pt>
                <c:pt idx="2726">
                  <c:v>58446</c:v>
                </c:pt>
                <c:pt idx="2727">
                  <c:v>58453</c:v>
                </c:pt>
                <c:pt idx="2728">
                  <c:v>58460</c:v>
                </c:pt>
                <c:pt idx="2729">
                  <c:v>58467</c:v>
                </c:pt>
                <c:pt idx="2730">
                  <c:v>58474</c:v>
                </c:pt>
                <c:pt idx="2731">
                  <c:v>58481</c:v>
                </c:pt>
                <c:pt idx="2732">
                  <c:v>58488</c:v>
                </c:pt>
                <c:pt idx="2733">
                  <c:v>58495</c:v>
                </c:pt>
                <c:pt idx="2734">
                  <c:v>58502</c:v>
                </c:pt>
                <c:pt idx="2735">
                  <c:v>58509</c:v>
                </c:pt>
                <c:pt idx="2736">
                  <c:v>58516</c:v>
                </c:pt>
                <c:pt idx="2737">
                  <c:v>58523</c:v>
                </c:pt>
                <c:pt idx="2738">
                  <c:v>58530</c:v>
                </c:pt>
                <c:pt idx="2739">
                  <c:v>58537</c:v>
                </c:pt>
                <c:pt idx="2740">
                  <c:v>58544</c:v>
                </c:pt>
                <c:pt idx="2741">
                  <c:v>58551</c:v>
                </c:pt>
                <c:pt idx="2742">
                  <c:v>58558</c:v>
                </c:pt>
                <c:pt idx="2743">
                  <c:v>58565</c:v>
                </c:pt>
                <c:pt idx="2744">
                  <c:v>58572</c:v>
                </c:pt>
                <c:pt idx="2745">
                  <c:v>58579</c:v>
                </c:pt>
                <c:pt idx="2746">
                  <c:v>58586</c:v>
                </c:pt>
                <c:pt idx="2747">
                  <c:v>58593</c:v>
                </c:pt>
                <c:pt idx="2748">
                  <c:v>58600</c:v>
                </c:pt>
                <c:pt idx="2749">
                  <c:v>58607</c:v>
                </c:pt>
                <c:pt idx="2750">
                  <c:v>58614</c:v>
                </c:pt>
                <c:pt idx="2751">
                  <c:v>58621</c:v>
                </c:pt>
                <c:pt idx="2752">
                  <c:v>58628</c:v>
                </c:pt>
                <c:pt idx="2753">
                  <c:v>58635</c:v>
                </c:pt>
                <c:pt idx="2754">
                  <c:v>58642</c:v>
                </c:pt>
                <c:pt idx="2755">
                  <c:v>58649</c:v>
                </c:pt>
                <c:pt idx="2756">
                  <c:v>58656</c:v>
                </c:pt>
                <c:pt idx="2757">
                  <c:v>58663</c:v>
                </c:pt>
                <c:pt idx="2758">
                  <c:v>58670</c:v>
                </c:pt>
                <c:pt idx="2759">
                  <c:v>58677</c:v>
                </c:pt>
                <c:pt idx="2760">
                  <c:v>58684</c:v>
                </c:pt>
                <c:pt idx="2761">
                  <c:v>58691</c:v>
                </c:pt>
                <c:pt idx="2762">
                  <c:v>58698</c:v>
                </c:pt>
                <c:pt idx="2763">
                  <c:v>58705</c:v>
                </c:pt>
                <c:pt idx="2764">
                  <c:v>58712</c:v>
                </c:pt>
                <c:pt idx="2765">
                  <c:v>58719</c:v>
                </c:pt>
                <c:pt idx="2766">
                  <c:v>58726</c:v>
                </c:pt>
                <c:pt idx="2767">
                  <c:v>58733</c:v>
                </c:pt>
                <c:pt idx="2768">
                  <c:v>58740</c:v>
                </c:pt>
                <c:pt idx="2769">
                  <c:v>58747</c:v>
                </c:pt>
                <c:pt idx="2770">
                  <c:v>58754</c:v>
                </c:pt>
                <c:pt idx="2771">
                  <c:v>58761</c:v>
                </c:pt>
                <c:pt idx="2772">
                  <c:v>58768</c:v>
                </c:pt>
                <c:pt idx="2773">
                  <c:v>58775</c:v>
                </c:pt>
                <c:pt idx="2774">
                  <c:v>58782</c:v>
                </c:pt>
                <c:pt idx="2775">
                  <c:v>58789</c:v>
                </c:pt>
                <c:pt idx="2776">
                  <c:v>58796</c:v>
                </c:pt>
                <c:pt idx="2777">
                  <c:v>58804</c:v>
                </c:pt>
                <c:pt idx="2778">
                  <c:v>58811</c:v>
                </c:pt>
                <c:pt idx="2779">
                  <c:v>58818</c:v>
                </c:pt>
                <c:pt idx="2780">
                  <c:v>58825</c:v>
                </c:pt>
                <c:pt idx="2781">
                  <c:v>58832</c:v>
                </c:pt>
                <c:pt idx="2782">
                  <c:v>58839</c:v>
                </c:pt>
                <c:pt idx="2783">
                  <c:v>58846</c:v>
                </c:pt>
                <c:pt idx="2784">
                  <c:v>58853</c:v>
                </c:pt>
                <c:pt idx="2785">
                  <c:v>58860</c:v>
                </c:pt>
                <c:pt idx="2786">
                  <c:v>58867</c:v>
                </c:pt>
                <c:pt idx="2787">
                  <c:v>58874</c:v>
                </c:pt>
                <c:pt idx="2788">
                  <c:v>58881</c:v>
                </c:pt>
                <c:pt idx="2789">
                  <c:v>58888</c:v>
                </c:pt>
                <c:pt idx="2790">
                  <c:v>58895</c:v>
                </c:pt>
                <c:pt idx="2791">
                  <c:v>58902</c:v>
                </c:pt>
                <c:pt idx="2792">
                  <c:v>58909</c:v>
                </c:pt>
                <c:pt idx="2793">
                  <c:v>58916</c:v>
                </c:pt>
                <c:pt idx="2794">
                  <c:v>58923</c:v>
                </c:pt>
                <c:pt idx="2795">
                  <c:v>58930</c:v>
                </c:pt>
                <c:pt idx="2796">
                  <c:v>58937</c:v>
                </c:pt>
                <c:pt idx="2797">
                  <c:v>58944</c:v>
                </c:pt>
                <c:pt idx="2798">
                  <c:v>58951</c:v>
                </c:pt>
                <c:pt idx="2799">
                  <c:v>58958</c:v>
                </c:pt>
                <c:pt idx="2800">
                  <c:v>58965</c:v>
                </c:pt>
                <c:pt idx="2801">
                  <c:v>58972</c:v>
                </c:pt>
                <c:pt idx="2802">
                  <c:v>58979</c:v>
                </c:pt>
                <c:pt idx="2803">
                  <c:v>58986</c:v>
                </c:pt>
                <c:pt idx="2804">
                  <c:v>58993</c:v>
                </c:pt>
                <c:pt idx="2805">
                  <c:v>59000</c:v>
                </c:pt>
                <c:pt idx="2806">
                  <c:v>59007</c:v>
                </c:pt>
                <c:pt idx="2807">
                  <c:v>59014</c:v>
                </c:pt>
                <c:pt idx="2808">
                  <c:v>59021</c:v>
                </c:pt>
                <c:pt idx="2809">
                  <c:v>59028</c:v>
                </c:pt>
                <c:pt idx="2810">
                  <c:v>59035</c:v>
                </c:pt>
                <c:pt idx="2811">
                  <c:v>59042</c:v>
                </c:pt>
                <c:pt idx="2812">
                  <c:v>59049</c:v>
                </c:pt>
                <c:pt idx="2813">
                  <c:v>59056</c:v>
                </c:pt>
                <c:pt idx="2814">
                  <c:v>59063</c:v>
                </c:pt>
                <c:pt idx="2815">
                  <c:v>59070</c:v>
                </c:pt>
                <c:pt idx="2816">
                  <c:v>59077</c:v>
                </c:pt>
                <c:pt idx="2817">
                  <c:v>59084</c:v>
                </c:pt>
                <c:pt idx="2818">
                  <c:v>59091</c:v>
                </c:pt>
                <c:pt idx="2819">
                  <c:v>59098</c:v>
                </c:pt>
                <c:pt idx="2820">
                  <c:v>59105</c:v>
                </c:pt>
                <c:pt idx="2821">
                  <c:v>59112</c:v>
                </c:pt>
                <c:pt idx="2822">
                  <c:v>59119</c:v>
                </c:pt>
                <c:pt idx="2823">
                  <c:v>59126</c:v>
                </c:pt>
                <c:pt idx="2824">
                  <c:v>59133</c:v>
                </c:pt>
                <c:pt idx="2825">
                  <c:v>59140</c:v>
                </c:pt>
                <c:pt idx="2826">
                  <c:v>59147</c:v>
                </c:pt>
                <c:pt idx="2827">
                  <c:v>59154</c:v>
                </c:pt>
                <c:pt idx="2828">
                  <c:v>59161</c:v>
                </c:pt>
                <c:pt idx="2829">
                  <c:v>59168</c:v>
                </c:pt>
                <c:pt idx="2830">
                  <c:v>59175</c:v>
                </c:pt>
                <c:pt idx="2831">
                  <c:v>59182</c:v>
                </c:pt>
                <c:pt idx="2832">
                  <c:v>59189</c:v>
                </c:pt>
                <c:pt idx="2833">
                  <c:v>59196</c:v>
                </c:pt>
                <c:pt idx="2834">
                  <c:v>59203</c:v>
                </c:pt>
                <c:pt idx="2835">
                  <c:v>59210</c:v>
                </c:pt>
                <c:pt idx="2836">
                  <c:v>59217</c:v>
                </c:pt>
                <c:pt idx="2837">
                  <c:v>59224</c:v>
                </c:pt>
                <c:pt idx="2838">
                  <c:v>59231</c:v>
                </c:pt>
                <c:pt idx="2839">
                  <c:v>59238</c:v>
                </c:pt>
                <c:pt idx="2840">
                  <c:v>59245</c:v>
                </c:pt>
                <c:pt idx="2841">
                  <c:v>59252</c:v>
                </c:pt>
                <c:pt idx="2842">
                  <c:v>59259</c:v>
                </c:pt>
                <c:pt idx="2843">
                  <c:v>59266</c:v>
                </c:pt>
                <c:pt idx="2844">
                  <c:v>59273</c:v>
                </c:pt>
                <c:pt idx="2845">
                  <c:v>59280</c:v>
                </c:pt>
                <c:pt idx="2846">
                  <c:v>59287</c:v>
                </c:pt>
                <c:pt idx="2847">
                  <c:v>59294</c:v>
                </c:pt>
                <c:pt idx="2848">
                  <c:v>59301</c:v>
                </c:pt>
                <c:pt idx="2849">
                  <c:v>59308</c:v>
                </c:pt>
                <c:pt idx="2850">
                  <c:v>59315</c:v>
                </c:pt>
                <c:pt idx="2851">
                  <c:v>59322</c:v>
                </c:pt>
                <c:pt idx="2852">
                  <c:v>59329</c:v>
                </c:pt>
                <c:pt idx="2853">
                  <c:v>59336</c:v>
                </c:pt>
                <c:pt idx="2854">
                  <c:v>59343</c:v>
                </c:pt>
                <c:pt idx="2855">
                  <c:v>59350</c:v>
                </c:pt>
                <c:pt idx="2856">
                  <c:v>59357</c:v>
                </c:pt>
                <c:pt idx="2857">
                  <c:v>59364</c:v>
                </c:pt>
                <c:pt idx="2858">
                  <c:v>59371</c:v>
                </c:pt>
                <c:pt idx="2859">
                  <c:v>59378</c:v>
                </c:pt>
                <c:pt idx="2860">
                  <c:v>59385</c:v>
                </c:pt>
                <c:pt idx="2861">
                  <c:v>59392</c:v>
                </c:pt>
                <c:pt idx="2862">
                  <c:v>59399</c:v>
                </c:pt>
                <c:pt idx="2863">
                  <c:v>59406</c:v>
                </c:pt>
                <c:pt idx="2864">
                  <c:v>59413</c:v>
                </c:pt>
                <c:pt idx="2865">
                  <c:v>59420</c:v>
                </c:pt>
                <c:pt idx="2866">
                  <c:v>59427</c:v>
                </c:pt>
                <c:pt idx="2867">
                  <c:v>59434</c:v>
                </c:pt>
                <c:pt idx="2868">
                  <c:v>59441</c:v>
                </c:pt>
                <c:pt idx="2869">
                  <c:v>59448</c:v>
                </c:pt>
                <c:pt idx="2870">
                  <c:v>59455</c:v>
                </c:pt>
                <c:pt idx="2871">
                  <c:v>59462</c:v>
                </c:pt>
                <c:pt idx="2872">
                  <c:v>59469</c:v>
                </c:pt>
                <c:pt idx="2873">
                  <c:v>59476</c:v>
                </c:pt>
                <c:pt idx="2874">
                  <c:v>59483</c:v>
                </c:pt>
                <c:pt idx="2875">
                  <c:v>59490</c:v>
                </c:pt>
                <c:pt idx="2876">
                  <c:v>59497</c:v>
                </c:pt>
                <c:pt idx="2877">
                  <c:v>59504</c:v>
                </c:pt>
                <c:pt idx="2878">
                  <c:v>59511</c:v>
                </c:pt>
                <c:pt idx="2879">
                  <c:v>59518</c:v>
                </c:pt>
                <c:pt idx="2880">
                  <c:v>59525</c:v>
                </c:pt>
                <c:pt idx="2881">
                  <c:v>59532</c:v>
                </c:pt>
                <c:pt idx="2882">
                  <c:v>59539</c:v>
                </c:pt>
                <c:pt idx="2883">
                  <c:v>59546</c:v>
                </c:pt>
                <c:pt idx="2884">
                  <c:v>59553</c:v>
                </c:pt>
                <c:pt idx="2885">
                  <c:v>59560</c:v>
                </c:pt>
                <c:pt idx="2886">
                  <c:v>59567</c:v>
                </c:pt>
                <c:pt idx="2887">
                  <c:v>59574</c:v>
                </c:pt>
                <c:pt idx="2888">
                  <c:v>59581</c:v>
                </c:pt>
                <c:pt idx="2889">
                  <c:v>59588</c:v>
                </c:pt>
                <c:pt idx="2890">
                  <c:v>59595</c:v>
                </c:pt>
                <c:pt idx="2891">
                  <c:v>59602</c:v>
                </c:pt>
                <c:pt idx="2892">
                  <c:v>59609</c:v>
                </c:pt>
                <c:pt idx="2893">
                  <c:v>59616</c:v>
                </c:pt>
                <c:pt idx="2894">
                  <c:v>59623</c:v>
                </c:pt>
                <c:pt idx="2895">
                  <c:v>59630</c:v>
                </c:pt>
                <c:pt idx="2896">
                  <c:v>59637</c:v>
                </c:pt>
                <c:pt idx="2897">
                  <c:v>59644</c:v>
                </c:pt>
                <c:pt idx="2898">
                  <c:v>59651</c:v>
                </c:pt>
                <c:pt idx="2899">
                  <c:v>59658</c:v>
                </c:pt>
                <c:pt idx="2900">
                  <c:v>59665</c:v>
                </c:pt>
                <c:pt idx="2901">
                  <c:v>59672</c:v>
                </c:pt>
                <c:pt idx="2902">
                  <c:v>59679</c:v>
                </c:pt>
                <c:pt idx="2903">
                  <c:v>59686</c:v>
                </c:pt>
                <c:pt idx="2904">
                  <c:v>59693</c:v>
                </c:pt>
                <c:pt idx="2905">
                  <c:v>59700</c:v>
                </c:pt>
                <c:pt idx="2906">
                  <c:v>59707</c:v>
                </c:pt>
                <c:pt idx="2907">
                  <c:v>59714</c:v>
                </c:pt>
                <c:pt idx="2908">
                  <c:v>59721</c:v>
                </c:pt>
                <c:pt idx="2909">
                  <c:v>59728</c:v>
                </c:pt>
                <c:pt idx="2910">
                  <c:v>59735</c:v>
                </c:pt>
                <c:pt idx="2911">
                  <c:v>59742</c:v>
                </c:pt>
                <c:pt idx="2912">
                  <c:v>59749</c:v>
                </c:pt>
                <c:pt idx="2913">
                  <c:v>59756</c:v>
                </c:pt>
                <c:pt idx="2914">
                  <c:v>59763</c:v>
                </c:pt>
                <c:pt idx="2915">
                  <c:v>59770</c:v>
                </c:pt>
                <c:pt idx="2916">
                  <c:v>59777</c:v>
                </c:pt>
                <c:pt idx="2917">
                  <c:v>59784</c:v>
                </c:pt>
                <c:pt idx="2918">
                  <c:v>59791</c:v>
                </c:pt>
                <c:pt idx="2919">
                  <c:v>59798</c:v>
                </c:pt>
                <c:pt idx="2920">
                  <c:v>59805</c:v>
                </c:pt>
                <c:pt idx="2921">
                  <c:v>59812</c:v>
                </c:pt>
                <c:pt idx="2922">
                  <c:v>59819</c:v>
                </c:pt>
                <c:pt idx="2923">
                  <c:v>59826</c:v>
                </c:pt>
                <c:pt idx="2924">
                  <c:v>59833</c:v>
                </c:pt>
                <c:pt idx="2925">
                  <c:v>59840</c:v>
                </c:pt>
                <c:pt idx="2926">
                  <c:v>59847</c:v>
                </c:pt>
                <c:pt idx="2927">
                  <c:v>59854</c:v>
                </c:pt>
                <c:pt idx="2928">
                  <c:v>59861</c:v>
                </c:pt>
                <c:pt idx="2929">
                  <c:v>59868</c:v>
                </c:pt>
                <c:pt idx="2930">
                  <c:v>59875</c:v>
                </c:pt>
                <c:pt idx="2931">
                  <c:v>59882</c:v>
                </c:pt>
                <c:pt idx="2932">
                  <c:v>59889</c:v>
                </c:pt>
                <c:pt idx="2933">
                  <c:v>59897</c:v>
                </c:pt>
                <c:pt idx="2934">
                  <c:v>59904</c:v>
                </c:pt>
                <c:pt idx="2935">
                  <c:v>59911</c:v>
                </c:pt>
                <c:pt idx="2936">
                  <c:v>59918</c:v>
                </c:pt>
                <c:pt idx="2937">
                  <c:v>59925</c:v>
                </c:pt>
                <c:pt idx="2938">
                  <c:v>59932</c:v>
                </c:pt>
                <c:pt idx="2939">
                  <c:v>59939</c:v>
                </c:pt>
                <c:pt idx="2940">
                  <c:v>59946</c:v>
                </c:pt>
                <c:pt idx="2941">
                  <c:v>59953</c:v>
                </c:pt>
                <c:pt idx="2942">
                  <c:v>59960</c:v>
                </c:pt>
                <c:pt idx="2943">
                  <c:v>59967</c:v>
                </c:pt>
                <c:pt idx="2944">
                  <c:v>59974</c:v>
                </c:pt>
                <c:pt idx="2945">
                  <c:v>59981</c:v>
                </c:pt>
                <c:pt idx="2946">
                  <c:v>59988</c:v>
                </c:pt>
                <c:pt idx="2947">
                  <c:v>59995</c:v>
                </c:pt>
                <c:pt idx="2948">
                  <c:v>60002</c:v>
                </c:pt>
                <c:pt idx="2949">
                  <c:v>60009</c:v>
                </c:pt>
                <c:pt idx="2950">
                  <c:v>60016</c:v>
                </c:pt>
                <c:pt idx="2951">
                  <c:v>60023</c:v>
                </c:pt>
                <c:pt idx="2952">
                  <c:v>60030</c:v>
                </c:pt>
                <c:pt idx="2953">
                  <c:v>60037</c:v>
                </c:pt>
                <c:pt idx="2954">
                  <c:v>60044</c:v>
                </c:pt>
                <c:pt idx="2955">
                  <c:v>60051</c:v>
                </c:pt>
                <c:pt idx="2956">
                  <c:v>60058</c:v>
                </c:pt>
                <c:pt idx="2957">
                  <c:v>60065</c:v>
                </c:pt>
                <c:pt idx="2958">
                  <c:v>60072</c:v>
                </c:pt>
                <c:pt idx="2959">
                  <c:v>60079</c:v>
                </c:pt>
                <c:pt idx="2960">
                  <c:v>60086</c:v>
                </c:pt>
                <c:pt idx="2961">
                  <c:v>60093</c:v>
                </c:pt>
                <c:pt idx="2962">
                  <c:v>60100</c:v>
                </c:pt>
                <c:pt idx="2963">
                  <c:v>60107</c:v>
                </c:pt>
                <c:pt idx="2964">
                  <c:v>60114</c:v>
                </c:pt>
                <c:pt idx="2965">
                  <c:v>60121</c:v>
                </c:pt>
                <c:pt idx="2966">
                  <c:v>60128</c:v>
                </c:pt>
                <c:pt idx="2967">
                  <c:v>60135</c:v>
                </c:pt>
                <c:pt idx="2968">
                  <c:v>60142</c:v>
                </c:pt>
                <c:pt idx="2969">
                  <c:v>60149</c:v>
                </c:pt>
                <c:pt idx="2970">
                  <c:v>60156</c:v>
                </c:pt>
                <c:pt idx="2971">
                  <c:v>60163</c:v>
                </c:pt>
                <c:pt idx="2972">
                  <c:v>60170</c:v>
                </c:pt>
                <c:pt idx="2973">
                  <c:v>60177</c:v>
                </c:pt>
                <c:pt idx="2974">
                  <c:v>60184</c:v>
                </c:pt>
                <c:pt idx="2975">
                  <c:v>60191</c:v>
                </c:pt>
                <c:pt idx="2976">
                  <c:v>60198</c:v>
                </c:pt>
                <c:pt idx="2977">
                  <c:v>60205</c:v>
                </c:pt>
                <c:pt idx="2978">
                  <c:v>60212</c:v>
                </c:pt>
                <c:pt idx="2979">
                  <c:v>60219</c:v>
                </c:pt>
                <c:pt idx="2980">
                  <c:v>60226</c:v>
                </c:pt>
                <c:pt idx="2981">
                  <c:v>60233</c:v>
                </c:pt>
                <c:pt idx="2982">
                  <c:v>60240</c:v>
                </c:pt>
                <c:pt idx="2983">
                  <c:v>60247</c:v>
                </c:pt>
                <c:pt idx="2984">
                  <c:v>60254</c:v>
                </c:pt>
                <c:pt idx="2985">
                  <c:v>60265</c:v>
                </c:pt>
                <c:pt idx="2986">
                  <c:v>60272</c:v>
                </c:pt>
                <c:pt idx="2987">
                  <c:v>60279</c:v>
                </c:pt>
                <c:pt idx="2988">
                  <c:v>60286</c:v>
                </c:pt>
                <c:pt idx="2989">
                  <c:v>60293</c:v>
                </c:pt>
                <c:pt idx="2990">
                  <c:v>60300</c:v>
                </c:pt>
                <c:pt idx="2991">
                  <c:v>60307</c:v>
                </c:pt>
                <c:pt idx="2992">
                  <c:v>60314</c:v>
                </c:pt>
                <c:pt idx="2993">
                  <c:v>60321</c:v>
                </c:pt>
                <c:pt idx="2994">
                  <c:v>60328</c:v>
                </c:pt>
                <c:pt idx="2995">
                  <c:v>60335</c:v>
                </c:pt>
                <c:pt idx="2996">
                  <c:v>60342</c:v>
                </c:pt>
                <c:pt idx="2997">
                  <c:v>60349</c:v>
                </c:pt>
                <c:pt idx="2998">
                  <c:v>60357</c:v>
                </c:pt>
                <c:pt idx="2999">
                  <c:v>60364</c:v>
                </c:pt>
                <c:pt idx="3000">
                  <c:v>60371</c:v>
                </c:pt>
                <c:pt idx="3001">
                  <c:v>60378</c:v>
                </c:pt>
                <c:pt idx="3002">
                  <c:v>60385</c:v>
                </c:pt>
                <c:pt idx="3003">
                  <c:v>60392</c:v>
                </c:pt>
                <c:pt idx="3004">
                  <c:v>60399</c:v>
                </c:pt>
                <c:pt idx="3005">
                  <c:v>60406</c:v>
                </c:pt>
                <c:pt idx="3006">
                  <c:v>60413</c:v>
                </c:pt>
                <c:pt idx="3007">
                  <c:v>60420</c:v>
                </c:pt>
                <c:pt idx="3008">
                  <c:v>60427</c:v>
                </c:pt>
                <c:pt idx="3009">
                  <c:v>60434</c:v>
                </c:pt>
                <c:pt idx="3010">
                  <c:v>60441</c:v>
                </c:pt>
                <c:pt idx="3011">
                  <c:v>60448</c:v>
                </c:pt>
                <c:pt idx="3012">
                  <c:v>60455</c:v>
                </c:pt>
                <c:pt idx="3013">
                  <c:v>60462</c:v>
                </c:pt>
                <c:pt idx="3014">
                  <c:v>60469</c:v>
                </c:pt>
                <c:pt idx="3015">
                  <c:v>60476</c:v>
                </c:pt>
                <c:pt idx="3016">
                  <c:v>60483</c:v>
                </c:pt>
                <c:pt idx="3017">
                  <c:v>60490</c:v>
                </c:pt>
                <c:pt idx="3018">
                  <c:v>60497</c:v>
                </c:pt>
                <c:pt idx="3019">
                  <c:v>60504</c:v>
                </c:pt>
                <c:pt idx="3020">
                  <c:v>60511</c:v>
                </c:pt>
                <c:pt idx="3021">
                  <c:v>60518</c:v>
                </c:pt>
                <c:pt idx="3022">
                  <c:v>60525</c:v>
                </c:pt>
                <c:pt idx="3023">
                  <c:v>60532</c:v>
                </c:pt>
                <c:pt idx="3024">
                  <c:v>60539</c:v>
                </c:pt>
                <c:pt idx="3025">
                  <c:v>60546</c:v>
                </c:pt>
                <c:pt idx="3026">
                  <c:v>60553</c:v>
                </c:pt>
                <c:pt idx="3027">
                  <c:v>60560</c:v>
                </c:pt>
                <c:pt idx="3028">
                  <c:v>60567</c:v>
                </c:pt>
                <c:pt idx="3029">
                  <c:v>60574</c:v>
                </c:pt>
                <c:pt idx="3030">
                  <c:v>60581</c:v>
                </c:pt>
                <c:pt idx="3031">
                  <c:v>60588</c:v>
                </c:pt>
                <c:pt idx="3032">
                  <c:v>60595</c:v>
                </c:pt>
                <c:pt idx="3033">
                  <c:v>60602</c:v>
                </c:pt>
                <c:pt idx="3034">
                  <c:v>60609</c:v>
                </c:pt>
                <c:pt idx="3035">
                  <c:v>60616</c:v>
                </c:pt>
                <c:pt idx="3036">
                  <c:v>60623</c:v>
                </c:pt>
                <c:pt idx="3037">
                  <c:v>60630</c:v>
                </c:pt>
                <c:pt idx="3038">
                  <c:v>60637</c:v>
                </c:pt>
                <c:pt idx="3039">
                  <c:v>60644</c:v>
                </c:pt>
                <c:pt idx="3040">
                  <c:v>60651</c:v>
                </c:pt>
                <c:pt idx="3041">
                  <c:v>60658</c:v>
                </c:pt>
                <c:pt idx="3042">
                  <c:v>60665</c:v>
                </c:pt>
                <c:pt idx="3043">
                  <c:v>60672</c:v>
                </c:pt>
                <c:pt idx="3044">
                  <c:v>60679</c:v>
                </c:pt>
                <c:pt idx="3045">
                  <c:v>60686</c:v>
                </c:pt>
                <c:pt idx="3046">
                  <c:v>60693</c:v>
                </c:pt>
                <c:pt idx="3047">
                  <c:v>60700</c:v>
                </c:pt>
                <c:pt idx="3048">
                  <c:v>60707</c:v>
                </c:pt>
                <c:pt idx="3049">
                  <c:v>60714</c:v>
                </c:pt>
                <c:pt idx="3050">
                  <c:v>60721</c:v>
                </c:pt>
                <c:pt idx="3051">
                  <c:v>60728</c:v>
                </c:pt>
                <c:pt idx="3052">
                  <c:v>60735</c:v>
                </c:pt>
                <c:pt idx="3053">
                  <c:v>60742</c:v>
                </c:pt>
                <c:pt idx="3054">
                  <c:v>60749</c:v>
                </c:pt>
                <c:pt idx="3055">
                  <c:v>60756</c:v>
                </c:pt>
                <c:pt idx="3056">
                  <c:v>60763</c:v>
                </c:pt>
                <c:pt idx="3057">
                  <c:v>60770</c:v>
                </c:pt>
                <c:pt idx="3058">
                  <c:v>60777</c:v>
                </c:pt>
                <c:pt idx="3059">
                  <c:v>60784</c:v>
                </c:pt>
                <c:pt idx="3060">
                  <c:v>60791</c:v>
                </c:pt>
                <c:pt idx="3061">
                  <c:v>60798</c:v>
                </c:pt>
                <c:pt idx="3062">
                  <c:v>60805</c:v>
                </c:pt>
                <c:pt idx="3063">
                  <c:v>60812</c:v>
                </c:pt>
                <c:pt idx="3064">
                  <c:v>60819</c:v>
                </c:pt>
                <c:pt idx="3065">
                  <c:v>60826</c:v>
                </c:pt>
                <c:pt idx="3066">
                  <c:v>60833</c:v>
                </c:pt>
                <c:pt idx="3067">
                  <c:v>60840</c:v>
                </c:pt>
                <c:pt idx="3068">
                  <c:v>60847</c:v>
                </c:pt>
                <c:pt idx="3069">
                  <c:v>60854</c:v>
                </c:pt>
                <c:pt idx="3070">
                  <c:v>60861</c:v>
                </c:pt>
                <c:pt idx="3071">
                  <c:v>60868</c:v>
                </c:pt>
                <c:pt idx="3072">
                  <c:v>60875</c:v>
                </c:pt>
                <c:pt idx="3073">
                  <c:v>60882</c:v>
                </c:pt>
                <c:pt idx="3074">
                  <c:v>60889</c:v>
                </c:pt>
                <c:pt idx="3075">
                  <c:v>60896</c:v>
                </c:pt>
                <c:pt idx="3076">
                  <c:v>60903</c:v>
                </c:pt>
                <c:pt idx="3077">
                  <c:v>60910</c:v>
                </c:pt>
                <c:pt idx="3078">
                  <c:v>60917</c:v>
                </c:pt>
                <c:pt idx="3079">
                  <c:v>60924</c:v>
                </c:pt>
                <c:pt idx="3080">
                  <c:v>60931</c:v>
                </c:pt>
                <c:pt idx="3081">
                  <c:v>60938</c:v>
                </c:pt>
                <c:pt idx="3082">
                  <c:v>60945</c:v>
                </c:pt>
                <c:pt idx="3083">
                  <c:v>60952</c:v>
                </c:pt>
                <c:pt idx="3084">
                  <c:v>60959</c:v>
                </c:pt>
                <c:pt idx="3085">
                  <c:v>60966</c:v>
                </c:pt>
                <c:pt idx="3086">
                  <c:v>60973</c:v>
                </c:pt>
                <c:pt idx="3087">
                  <c:v>60980</c:v>
                </c:pt>
                <c:pt idx="3088">
                  <c:v>60987</c:v>
                </c:pt>
                <c:pt idx="3089">
                  <c:v>60995</c:v>
                </c:pt>
                <c:pt idx="3090">
                  <c:v>61002</c:v>
                </c:pt>
                <c:pt idx="3091">
                  <c:v>61009</c:v>
                </c:pt>
                <c:pt idx="3092">
                  <c:v>61016</c:v>
                </c:pt>
                <c:pt idx="3093">
                  <c:v>61023</c:v>
                </c:pt>
                <c:pt idx="3094">
                  <c:v>61030</c:v>
                </c:pt>
                <c:pt idx="3095">
                  <c:v>61037</c:v>
                </c:pt>
                <c:pt idx="3096">
                  <c:v>61044</c:v>
                </c:pt>
                <c:pt idx="3097">
                  <c:v>61051</c:v>
                </c:pt>
                <c:pt idx="3098">
                  <c:v>61058</c:v>
                </c:pt>
                <c:pt idx="3099">
                  <c:v>61065</c:v>
                </c:pt>
                <c:pt idx="3100">
                  <c:v>61072</c:v>
                </c:pt>
                <c:pt idx="3101">
                  <c:v>61079</c:v>
                </c:pt>
                <c:pt idx="3102">
                  <c:v>61086</c:v>
                </c:pt>
                <c:pt idx="3103">
                  <c:v>61093</c:v>
                </c:pt>
                <c:pt idx="3104">
                  <c:v>61100</c:v>
                </c:pt>
                <c:pt idx="3105">
                  <c:v>61107</c:v>
                </c:pt>
                <c:pt idx="3106">
                  <c:v>61114</c:v>
                </c:pt>
                <c:pt idx="3107">
                  <c:v>61121</c:v>
                </c:pt>
                <c:pt idx="3108">
                  <c:v>61128</c:v>
                </c:pt>
                <c:pt idx="3109">
                  <c:v>61135</c:v>
                </c:pt>
                <c:pt idx="3110">
                  <c:v>61142</c:v>
                </c:pt>
                <c:pt idx="3111">
                  <c:v>61149</c:v>
                </c:pt>
                <c:pt idx="3112">
                  <c:v>61156</c:v>
                </c:pt>
                <c:pt idx="3113">
                  <c:v>61163</c:v>
                </c:pt>
                <c:pt idx="3114">
                  <c:v>61170</c:v>
                </c:pt>
                <c:pt idx="3115">
                  <c:v>61177</c:v>
                </c:pt>
                <c:pt idx="3116">
                  <c:v>61184</c:v>
                </c:pt>
                <c:pt idx="3117">
                  <c:v>61191</c:v>
                </c:pt>
                <c:pt idx="3118">
                  <c:v>61198</c:v>
                </c:pt>
                <c:pt idx="3119">
                  <c:v>61205</c:v>
                </c:pt>
                <c:pt idx="3120">
                  <c:v>61212</c:v>
                </c:pt>
                <c:pt idx="3121">
                  <c:v>61219</c:v>
                </c:pt>
                <c:pt idx="3122">
                  <c:v>61226</c:v>
                </c:pt>
                <c:pt idx="3123">
                  <c:v>61233</c:v>
                </c:pt>
                <c:pt idx="3124">
                  <c:v>61240</c:v>
                </c:pt>
                <c:pt idx="3125">
                  <c:v>61247</c:v>
                </c:pt>
                <c:pt idx="3126">
                  <c:v>61254</c:v>
                </c:pt>
                <c:pt idx="3127">
                  <c:v>61261</c:v>
                </c:pt>
                <c:pt idx="3128">
                  <c:v>61268</c:v>
                </c:pt>
                <c:pt idx="3129">
                  <c:v>61275</c:v>
                </c:pt>
                <c:pt idx="3130">
                  <c:v>61282</c:v>
                </c:pt>
                <c:pt idx="3131">
                  <c:v>61289</c:v>
                </c:pt>
                <c:pt idx="3132">
                  <c:v>61296</c:v>
                </c:pt>
                <c:pt idx="3133">
                  <c:v>61303</c:v>
                </c:pt>
                <c:pt idx="3134">
                  <c:v>61310</c:v>
                </c:pt>
                <c:pt idx="3135">
                  <c:v>61317</c:v>
                </c:pt>
                <c:pt idx="3136">
                  <c:v>61324</c:v>
                </c:pt>
                <c:pt idx="3137">
                  <c:v>61331</c:v>
                </c:pt>
                <c:pt idx="3138">
                  <c:v>61338</c:v>
                </c:pt>
                <c:pt idx="3139">
                  <c:v>61345</c:v>
                </c:pt>
                <c:pt idx="3140">
                  <c:v>61352</c:v>
                </c:pt>
                <c:pt idx="3141">
                  <c:v>61359</c:v>
                </c:pt>
                <c:pt idx="3142">
                  <c:v>61366</c:v>
                </c:pt>
                <c:pt idx="3143">
                  <c:v>61373</c:v>
                </c:pt>
                <c:pt idx="3144">
                  <c:v>61380</c:v>
                </c:pt>
                <c:pt idx="3145">
                  <c:v>61387</c:v>
                </c:pt>
                <c:pt idx="3146">
                  <c:v>61394</c:v>
                </c:pt>
                <c:pt idx="3147">
                  <c:v>61401</c:v>
                </c:pt>
                <c:pt idx="3148">
                  <c:v>61408</c:v>
                </c:pt>
                <c:pt idx="3149">
                  <c:v>61415</c:v>
                </c:pt>
                <c:pt idx="3150">
                  <c:v>61422</c:v>
                </c:pt>
                <c:pt idx="3151">
                  <c:v>61429</c:v>
                </c:pt>
                <c:pt idx="3152">
                  <c:v>61436</c:v>
                </c:pt>
                <c:pt idx="3153">
                  <c:v>61443</c:v>
                </c:pt>
                <c:pt idx="3154">
                  <c:v>61450</c:v>
                </c:pt>
                <c:pt idx="3155">
                  <c:v>61457</c:v>
                </c:pt>
                <c:pt idx="3156">
                  <c:v>61464</c:v>
                </c:pt>
                <c:pt idx="3157">
                  <c:v>61471</c:v>
                </c:pt>
                <c:pt idx="3158">
                  <c:v>61478</c:v>
                </c:pt>
                <c:pt idx="3159">
                  <c:v>61485</c:v>
                </c:pt>
                <c:pt idx="3160">
                  <c:v>61492</c:v>
                </c:pt>
                <c:pt idx="3161">
                  <c:v>61499</c:v>
                </c:pt>
                <c:pt idx="3162">
                  <c:v>61506</c:v>
                </c:pt>
                <c:pt idx="3163">
                  <c:v>61513</c:v>
                </c:pt>
                <c:pt idx="3164">
                  <c:v>61520</c:v>
                </c:pt>
                <c:pt idx="3165">
                  <c:v>61527</c:v>
                </c:pt>
                <c:pt idx="3166">
                  <c:v>61534</c:v>
                </c:pt>
                <c:pt idx="3167">
                  <c:v>61541</c:v>
                </c:pt>
                <c:pt idx="3168">
                  <c:v>61548</c:v>
                </c:pt>
                <c:pt idx="3169">
                  <c:v>61555</c:v>
                </c:pt>
                <c:pt idx="3170">
                  <c:v>61562</c:v>
                </c:pt>
                <c:pt idx="3171">
                  <c:v>61569</c:v>
                </c:pt>
                <c:pt idx="3172">
                  <c:v>61576</c:v>
                </c:pt>
                <c:pt idx="3173">
                  <c:v>61583</c:v>
                </c:pt>
                <c:pt idx="3174">
                  <c:v>61590</c:v>
                </c:pt>
                <c:pt idx="3175">
                  <c:v>61597</c:v>
                </c:pt>
                <c:pt idx="3176">
                  <c:v>61604</c:v>
                </c:pt>
                <c:pt idx="3177">
                  <c:v>61611</c:v>
                </c:pt>
                <c:pt idx="3178">
                  <c:v>61618</c:v>
                </c:pt>
                <c:pt idx="3179">
                  <c:v>61625</c:v>
                </c:pt>
                <c:pt idx="3180">
                  <c:v>61632</c:v>
                </c:pt>
                <c:pt idx="3181">
                  <c:v>61639</c:v>
                </c:pt>
                <c:pt idx="3182">
                  <c:v>61646</c:v>
                </c:pt>
                <c:pt idx="3183">
                  <c:v>61653</c:v>
                </c:pt>
                <c:pt idx="3184">
                  <c:v>61660</c:v>
                </c:pt>
                <c:pt idx="3185">
                  <c:v>61667</c:v>
                </c:pt>
                <c:pt idx="3186">
                  <c:v>61674</c:v>
                </c:pt>
                <c:pt idx="3187">
                  <c:v>61681</c:v>
                </c:pt>
                <c:pt idx="3188">
                  <c:v>61688</c:v>
                </c:pt>
                <c:pt idx="3189">
                  <c:v>61695</c:v>
                </c:pt>
                <c:pt idx="3190">
                  <c:v>61702</c:v>
                </c:pt>
                <c:pt idx="3191">
                  <c:v>61709</c:v>
                </c:pt>
                <c:pt idx="3192">
                  <c:v>61716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61843</c:v>
                </c:pt>
                <c:pt idx="3211">
                  <c:v>61850</c:v>
                </c:pt>
                <c:pt idx="3212">
                  <c:v>61857</c:v>
                </c:pt>
                <c:pt idx="3213">
                  <c:v>61864</c:v>
                </c:pt>
                <c:pt idx="3214">
                  <c:v>61871</c:v>
                </c:pt>
                <c:pt idx="3215">
                  <c:v>61878</c:v>
                </c:pt>
                <c:pt idx="3216">
                  <c:v>61885</c:v>
                </c:pt>
                <c:pt idx="3217">
                  <c:v>61892</c:v>
                </c:pt>
                <c:pt idx="3218">
                  <c:v>61899</c:v>
                </c:pt>
                <c:pt idx="3219">
                  <c:v>61906</c:v>
                </c:pt>
                <c:pt idx="3220">
                  <c:v>61913</c:v>
                </c:pt>
                <c:pt idx="3221">
                  <c:v>61920</c:v>
                </c:pt>
                <c:pt idx="3222">
                  <c:v>61927</c:v>
                </c:pt>
                <c:pt idx="3223">
                  <c:v>61934</c:v>
                </c:pt>
                <c:pt idx="3224">
                  <c:v>61941</c:v>
                </c:pt>
                <c:pt idx="3225">
                  <c:v>61948</c:v>
                </c:pt>
                <c:pt idx="3226">
                  <c:v>61955</c:v>
                </c:pt>
                <c:pt idx="3227">
                  <c:v>61962</c:v>
                </c:pt>
                <c:pt idx="3228">
                  <c:v>61969</c:v>
                </c:pt>
                <c:pt idx="3229">
                  <c:v>61976</c:v>
                </c:pt>
                <c:pt idx="3230">
                  <c:v>61983</c:v>
                </c:pt>
                <c:pt idx="3231">
                  <c:v>61990</c:v>
                </c:pt>
                <c:pt idx="3232">
                  <c:v>61997</c:v>
                </c:pt>
                <c:pt idx="3233">
                  <c:v>62004</c:v>
                </c:pt>
                <c:pt idx="3234">
                  <c:v>62011</c:v>
                </c:pt>
                <c:pt idx="3235">
                  <c:v>62018</c:v>
                </c:pt>
                <c:pt idx="3236">
                  <c:v>62025</c:v>
                </c:pt>
                <c:pt idx="3237">
                  <c:v>62032</c:v>
                </c:pt>
                <c:pt idx="3238">
                  <c:v>62039</c:v>
                </c:pt>
                <c:pt idx="3239">
                  <c:v>62046</c:v>
                </c:pt>
                <c:pt idx="3240">
                  <c:v>62053</c:v>
                </c:pt>
                <c:pt idx="3241">
                  <c:v>62060</c:v>
                </c:pt>
                <c:pt idx="3242">
                  <c:v>62067</c:v>
                </c:pt>
                <c:pt idx="3243">
                  <c:v>62074</c:v>
                </c:pt>
                <c:pt idx="3244">
                  <c:v>62081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8.5287773361164554E-3</c:v>
                </c:pt>
                <c:pt idx="1">
                  <c:v>8.5297020950092506E-3</c:v>
                </c:pt>
                <c:pt idx="2">
                  <c:v>8.5309536430422384E-3</c:v>
                </c:pt>
                <c:pt idx="3">
                  <c:v>8.5320417965051298E-3</c:v>
                </c:pt>
                <c:pt idx="4">
                  <c:v>8.5333475807092274E-3</c:v>
                </c:pt>
                <c:pt idx="5">
                  <c:v>8.5348709955734847E-3</c:v>
                </c:pt>
                <c:pt idx="6">
                  <c:v>8.5388430116869109E-3</c:v>
                </c:pt>
                <c:pt idx="7">
                  <c:v>8.5431409621183896E-3</c:v>
                </c:pt>
                <c:pt idx="8">
                  <c:v>8.545752530607631E-3</c:v>
                </c:pt>
                <c:pt idx="9">
                  <c:v>8.5485817297570321E-3</c:v>
                </c:pt>
                <c:pt idx="10">
                  <c:v>8.5516285596476393E-3</c:v>
                </c:pt>
                <c:pt idx="11">
                  <c:v>8.5586483335505417E-3</c:v>
                </c:pt>
                <c:pt idx="12">
                  <c:v>8.5659921865410826E-3</c:v>
                </c:pt>
                <c:pt idx="13">
                  <c:v>8.5701271702187665E-3</c:v>
                </c:pt>
                <c:pt idx="14">
                  <c:v>8.5744797846376564E-3</c:v>
                </c:pt>
                <c:pt idx="15">
                  <c:v>8.5790500297977523E-3</c:v>
                </c:pt>
                <c:pt idx="16">
                  <c:v>8.5891180657871047E-3</c:v>
                </c:pt>
                <c:pt idx="17">
                  <c:v>8.5995073183364745E-3</c:v>
                </c:pt>
                <c:pt idx="18">
                  <c:v>8.6051657175267859E-3</c:v>
                </c:pt>
                <c:pt idx="19">
                  <c:v>8.6110417475393497E-3</c:v>
                </c:pt>
                <c:pt idx="20">
                  <c:v>8.6171354083741658E-3</c:v>
                </c:pt>
                <c:pt idx="21">
                  <c:v>8.6302522163931687E-3</c:v>
                </c:pt>
                <c:pt idx="22">
                  <c:v>8.6436392047783972E-3</c:v>
                </c:pt>
                <c:pt idx="23">
                  <c:v>8.650538086428794E-3</c:v>
                </c:pt>
                <c:pt idx="24">
                  <c:v>8.6573716654436694E-3</c:v>
                </c:pt>
                <c:pt idx="25">
                  <c:v>8.6641399418230236E-3</c:v>
                </c:pt>
                <c:pt idx="26">
                  <c:v>8.6776651171967725E-3</c:v>
                </c:pt>
                <c:pt idx="27">
                  <c:v>8.6905600204989497E-3</c:v>
                </c:pt>
                <c:pt idx="28">
                  <c:v>8.6970017834575586E-3</c:v>
                </c:pt>
                <c:pt idx="29">
                  <c:v>8.7033782437806462E-3</c:v>
                </c:pt>
                <c:pt idx="30">
                  <c:v>8.7096894013871662E-3</c:v>
                </c:pt>
                <c:pt idx="31">
                  <c:v>8.7223024670313176E-3</c:v>
                </c:pt>
                <c:pt idx="32">
                  <c:v>8.7342810048907094E-3</c:v>
                </c:pt>
                <c:pt idx="33">
                  <c:v>8.7402656490764841E-3</c:v>
                </c:pt>
                <c:pt idx="34">
                  <c:v>8.7461849904646449E-3</c:v>
                </c:pt>
                <c:pt idx="35">
                  <c:v>8.7520390291362382E-3</c:v>
                </c:pt>
                <c:pt idx="36">
                  <c:v>8.7637398420311232E-3</c:v>
                </c:pt>
                <c:pt idx="37">
                  <c:v>8.7748021569811208E-3</c:v>
                </c:pt>
                <c:pt idx="38">
                  <c:v>8.7803296820698762E-3</c:v>
                </c:pt>
                <c:pt idx="39">
                  <c:v>8.785791904442064E-3</c:v>
                </c:pt>
                <c:pt idx="40">
                  <c:v>8.7911888240976843E-3</c:v>
                </c:pt>
                <c:pt idx="41">
                  <c:v>8.8019772388462751E-3</c:v>
                </c:pt>
                <c:pt idx="42">
                  <c:v>8.8121234754734434E-3</c:v>
                </c:pt>
                <c:pt idx="43">
                  <c:v>8.8171984145457571E-3</c:v>
                </c:pt>
                <c:pt idx="44">
                  <c:v>8.8222307166285763E-3</c:v>
                </c:pt>
                <c:pt idx="45">
                  <c:v>8.827224914964571E-3</c:v>
                </c:pt>
                <c:pt idx="46">
                  <c:v>8.8398410077278333E-3</c:v>
                </c:pt>
                <c:pt idx="47">
                  <c:v>8.8516243480918355E-3</c:v>
                </c:pt>
                <c:pt idx="48">
                  <c:v>8.8563899230553744E-3</c:v>
                </c:pt>
                <c:pt idx="49">
                  <c:v>8.8611173941099963E-3</c:v>
                </c:pt>
                <c:pt idx="50">
                  <c:v>8.8706609000288594E-3</c:v>
                </c:pt>
                <c:pt idx="51">
                  <c:v>8.8796462398876841E-3</c:v>
                </c:pt>
                <c:pt idx="52">
                  <c:v>8.8841831915598135E-3</c:v>
                </c:pt>
                <c:pt idx="53">
                  <c:v>8.8886820393230259E-3</c:v>
                </c:pt>
                <c:pt idx="54">
                  <c:v>8.8931427833394139E-3</c:v>
                </c:pt>
                <c:pt idx="55">
                  <c:v>8.9021543681451955E-3</c:v>
                </c:pt>
                <c:pt idx="56">
                  <c:v>8.9106047201537031E-3</c:v>
                </c:pt>
                <c:pt idx="57">
                  <c:v>8.914874944625506E-3</c:v>
                </c:pt>
                <c:pt idx="58">
                  <c:v>8.9191070651883919E-3</c:v>
                </c:pt>
                <c:pt idx="59">
                  <c:v>8.9233010818423608E-3</c:v>
                </c:pt>
                <c:pt idx="60">
                  <c:v>8.931780659571972E-3</c:v>
                </c:pt>
                <c:pt idx="61">
                  <c:v>8.9396961095311589E-3</c:v>
                </c:pt>
                <c:pt idx="62">
                  <c:v>8.943699606721589E-3</c:v>
                </c:pt>
                <c:pt idx="63">
                  <c:v>8.9476649999220559E-3</c:v>
                </c:pt>
                <c:pt idx="64">
                  <c:v>8.951592289294652E-3</c:v>
                </c:pt>
                <c:pt idx="65">
                  <c:v>8.9604169905351441E-3</c:v>
                </c:pt>
                <c:pt idx="66">
                  <c:v>8.9705265696593539E-3</c:v>
                </c:pt>
                <c:pt idx="67">
                  <c:v>8.9766024717952142E-3</c:v>
                </c:pt>
                <c:pt idx="68">
                  <c:v>8.9832250531396429E-3</c:v>
                </c:pt>
                <c:pt idx="69">
                  <c:v>8.9903943136115938E-3</c:v>
                </c:pt>
                <c:pt idx="70">
                  <c:v>9.0067773420743364E-3</c:v>
                </c:pt>
                <c:pt idx="71">
                  <c:v>9.024538149124961E-3</c:v>
                </c:pt>
                <c:pt idx="72">
                  <c:v>9.0344408064502169E-3</c:v>
                </c:pt>
                <c:pt idx="73">
                  <c:v>9.0448901433082263E-3</c:v>
                </c:pt>
                <c:pt idx="74">
                  <c:v>9.0558861596989892E-3</c:v>
                </c:pt>
                <c:pt idx="75">
                  <c:v>9.0799263251454647E-3</c:v>
                </c:pt>
                <c:pt idx="76">
                  <c:v>9.1053370214810858E-3</c:v>
                </c:pt>
                <c:pt idx="77">
                  <c:v>9.1190664363460794E-3</c:v>
                </c:pt>
                <c:pt idx="78">
                  <c:v>9.1333425309059191E-3</c:v>
                </c:pt>
                <c:pt idx="79">
                  <c:v>9.1481653055658363E-3</c:v>
                </c:pt>
                <c:pt idx="80">
                  <c:v>9.179863988052114E-3</c:v>
                </c:pt>
                <c:pt idx="81">
                  <c:v>9.2129232046389564E-3</c:v>
                </c:pt>
                <c:pt idx="82">
                  <c:v>9.2304793799613538E-3</c:v>
                </c:pt>
                <c:pt idx="83">
                  <c:v>9.2485822355459213E-3</c:v>
                </c:pt>
                <c:pt idx="84">
                  <c:v>9.2672317716357977E-3</c:v>
                </c:pt>
                <c:pt idx="85">
                  <c:v>9.3065903968470049E-3</c:v>
                </c:pt>
                <c:pt idx="86">
                  <c:v>9.3471647976406391E-3</c:v>
                </c:pt>
                <c:pt idx="87">
                  <c:v>9.367756189651022E-3</c:v>
                </c:pt>
                <c:pt idx="88">
                  <c:v>9.3881027150743979E-3</c:v>
                </c:pt>
                <c:pt idx="89">
                  <c:v>9.408204373667628E-3</c:v>
                </c:pt>
                <c:pt idx="90">
                  <c:v>9.4478360097323879E-3</c:v>
                </c:pt>
                <c:pt idx="91">
                  <c:v>9.4861623399822292E-3</c:v>
                </c:pt>
                <c:pt idx="92">
                  <c:v>9.5050396643436841E-3</c:v>
                </c:pt>
                <c:pt idx="93">
                  <c:v>9.5236721216318543E-3</c:v>
                </c:pt>
                <c:pt idx="94">
                  <c:v>9.5420597120088324E-3</c:v>
                </c:pt>
                <c:pt idx="95">
                  <c:v>9.578270009181768E-3</c:v>
                </c:pt>
                <c:pt idx="96">
                  <c:v>9.6131614024597134E-3</c:v>
                </c:pt>
                <c:pt idx="97">
                  <c:v>9.6303246571460832E-3</c:v>
                </c:pt>
                <c:pt idx="98">
                  <c:v>9.6472430446781221E-3</c:v>
                </c:pt>
                <c:pt idx="99">
                  <c:v>9.6639165648126912E-3</c:v>
                </c:pt>
                <c:pt idx="100">
                  <c:v>9.6967049749778038E-3</c:v>
                </c:pt>
                <c:pt idx="101">
                  <c:v>9.7281619723488255E-3</c:v>
                </c:pt>
                <c:pt idx="102">
                  <c:v>9.743611155820231E-3</c:v>
                </c:pt>
                <c:pt idx="103">
                  <c:v>9.7588154718131204E-3</c:v>
                </c:pt>
                <c:pt idx="104">
                  <c:v>9.7737749201654012E-3</c:v>
                </c:pt>
                <c:pt idx="105">
                  <c:v>9.8031408720544739E-3</c:v>
                </c:pt>
                <c:pt idx="106">
                  <c:v>9.8311640385462251E-3</c:v>
                </c:pt>
                <c:pt idx="107">
                  <c:v>9.8448991491817406E-3</c:v>
                </c:pt>
                <c:pt idx="108">
                  <c:v>9.858361206306343E-3</c:v>
                </c:pt>
                <c:pt idx="109">
                  <c:v>9.8714374666819538E-3</c:v>
                </c:pt>
                <c:pt idx="110">
                  <c:v>9.8964783626161647E-3</c:v>
                </c:pt>
                <c:pt idx="111">
                  <c:v>9.9196026817482963E-3</c:v>
                </c:pt>
                <c:pt idx="112">
                  <c:v>9.9306090287842874E-3</c:v>
                </c:pt>
                <c:pt idx="113">
                  <c:v>9.9412013929578436E-3</c:v>
                </c:pt>
                <c:pt idx="114">
                  <c:v>9.951379774350011E-3</c:v>
                </c:pt>
                <c:pt idx="115">
                  <c:v>9.9706289472334415E-3</c:v>
                </c:pt>
                <c:pt idx="116">
                  <c:v>9.9879534708080531E-3</c:v>
                </c:pt>
                <c:pt idx="117">
                  <c:v>9.9960619375638604E-3</c:v>
                </c:pt>
                <c:pt idx="118">
                  <c:v>1.000375642129514E-2</c:v>
                </c:pt>
                <c:pt idx="119">
                  <c:v>1.0011036921920846E-2</c:v>
                </c:pt>
                <c:pt idx="120">
                  <c:v>1.002449328338299E-2</c:v>
                </c:pt>
                <c:pt idx="121">
                  <c:v>1.0036019093692117E-2</c:v>
                </c:pt>
                <c:pt idx="122">
                  <c:v>1.0041229678789954E-2</c:v>
                </c:pt>
                <c:pt idx="123">
                  <c:v>1.0046026280782216E-2</c:v>
                </c:pt>
                <c:pt idx="124">
                  <c:v>1.0050408899506813E-2</c:v>
                </c:pt>
                <c:pt idx="125">
                  <c:v>1.0058071344103416E-2</c:v>
                </c:pt>
                <c:pt idx="126">
                  <c:v>1.0063799542376906E-2</c:v>
                </c:pt>
                <c:pt idx="127">
                  <c:v>1.0066112245006309E-2</c:v>
                </c:pt>
                <c:pt idx="128">
                  <c:v>1.0068010964449092E-2</c:v>
                </c:pt>
                <c:pt idx="129">
                  <c:v>1.0071364987591425E-2</c:v>
                </c:pt>
                <c:pt idx="130">
                  <c:v>1.0071045132155065E-2</c:v>
                </c:pt>
                <c:pt idx="131">
                  <c:v>1.0072058969096132E-2</c:v>
                </c:pt>
                <c:pt idx="132">
                  <c:v>1.0083006430741115E-2</c:v>
                </c:pt>
                <c:pt idx="133">
                  <c:v>1.0101113414012763E-2</c:v>
                </c:pt>
                <c:pt idx="134">
                  <c:v>1.0111721355443581E-2</c:v>
                </c:pt>
                <c:pt idx="135">
                  <c:v>1.0123928314708097E-2</c:v>
                </c:pt>
                <c:pt idx="136">
                  <c:v>1.0137734291887357E-2</c:v>
                </c:pt>
                <c:pt idx="137">
                  <c:v>1.0170959713864393E-2</c:v>
                </c:pt>
                <c:pt idx="138">
                  <c:v>1.0208948383966243E-2</c:v>
                </c:pt>
                <c:pt idx="139">
                  <c:v>1.0230749453961074E-2</c:v>
                </c:pt>
                <c:pt idx="140">
                  <c:v>1.0254149543329483E-2</c:v>
                </c:pt>
                <c:pt idx="141">
                  <c:v>1.0279148652314607E-2</c:v>
                </c:pt>
                <c:pt idx="142">
                  <c:v>1.0334769546138657E-2</c:v>
                </c:pt>
                <c:pt idx="143">
                  <c:v>1.0395135291716429E-2</c:v>
                </c:pt>
                <c:pt idx="144">
                  <c:v>1.042812950429628E-2</c:v>
                </c:pt>
                <c:pt idx="145">
                  <c:v>1.0462722738924235E-2</c:v>
                </c:pt>
                <c:pt idx="146">
                  <c:v>1.0498914995762387E-2</c:v>
                </c:pt>
                <c:pt idx="147">
                  <c:v>1.0576936067926054E-2</c:v>
                </c:pt>
                <c:pt idx="148">
                  <c:v>1.0659227713600838E-2</c:v>
                </c:pt>
                <c:pt idx="149">
                  <c:v>1.0700735827523511E-2</c:v>
                </c:pt>
                <c:pt idx="150">
                  <c:v>1.0741163703611445E-2</c:v>
                </c:pt>
                <c:pt idx="151">
                  <c:v>1.0780511341540455E-2</c:v>
                </c:pt>
                <c:pt idx="152">
                  <c:v>1.0855928684389376E-2</c:v>
                </c:pt>
                <c:pt idx="153">
                  <c:v>1.0927099504454141E-2</c:v>
                </c:pt>
                <c:pt idx="154">
                  <c:v>1.0961045946320525E-2</c:v>
                </c:pt>
                <c:pt idx="155">
                  <c:v>1.099391214816392E-2</c:v>
                </c:pt>
                <c:pt idx="156">
                  <c:v>1.102569810949805E-2</c:v>
                </c:pt>
                <c:pt idx="157">
                  <c:v>1.108600592254594E-2</c:v>
                </c:pt>
                <c:pt idx="158">
                  <c:v>1.1142039545041227E-2</c:v>
                </c:pt>
                <c:pt idx="159">
                  <c:v>1.1168424300181945E-2</c:v>
                </c:pt>
                <c:pt idx="160">
                  <c:v>1.1193728813273518E-2</c:v>
                </c:pt>
                <c:pt idx="161">
                  <c:v>1.12179530842349E-2</c:v>
                </c:pt>
                <c:pt idx="162">
                  <c:v>1.1263148356963628E-2</c:v>
                </c:pt>
                <c:pt idx="163">
                  <c:v>1.1304047741753642E-2</c:v>
                </c:pt>
                <c:pt idx="164">
                  <c:v>1.1322870798660123E-2</c:v>
                </c:pt>
                <c:pt idx="165">
                  <c:v>1.1340613612139672E-2</c:v>
                </c:pt>
                <c:pt idx="166">
                  <c:v>1.1357276182111242E-2</c:v>
                </c:pt>
                <c:pt idx="167">
                  <c:v>1.1387355756417399E-2</c:v>
                </c:pt>
                <c:pt idx="168">
                  <c:v>1.1413124024162169E-2</c:v>
                </c:pt>
                <c:pt idx="169">
                  <c:v>1.1424385374567692E-2</c:v>
                </c:pt>
                <c:pt idx="170">
                  <c:v>1.1434566480735819E-2</c:v>
                </c:pt>
                <c:pt idx="171">
                  <c:v>1.1443868857679007E-2</c:v>
                </c:pt>
                <c:pt idx="172">
                  <c:v>1.1462860042204353E-2</c:v>
                </c:pt>
                <c:pt idx="173">
                  <c:v>1.1481560767908627E-2</c:v>
                </c:pt>
                <c:pt idx="174">
                  <c:v>1.1491305861214274E-2</c:v>
                </c:pt>
                <c:pt idx="175">
                  <c:v>1.1501179800924577E-2</c:v>
                </c:pt>
                <c:pt idx="176">
                  <c:v>1.1511182586958491E-2</c:v>
                </c:pt>
                <c:pt idx="177">
                  <c:v>1.1531981974550003E-2</c:v>
                </c:pt>
                <c:pt idx="178">
                  <c:v>1.1552482194897573E-2</c:v>
                </c:pt>
                <c:pt idx="179">
                  <c:v>1.1563129212873724E-2</c:v>
                </c:pt>
                <c:pt idx="180">
                  <c:v>1.1573905077254532E-2</c:v>
                </c:pt>
                <c:pt idx="181">
                  <c:v>1.1584809788039996E-2</c:v>
                </c:pt>
                <c:pt idx="182">
                  <c:v>1.1607417807297423E-2</c:v>
                </c:pt>
                <c:pt idx="183">
                  <c:v>1.1629717095795744E-2</c:v>
                </c:pt>
                <c:pt idx="184">
                  <c:v>1.1641266038928677E-2</c:v>
                </c:pt>
                <c:pt idx="185">
                  <c:v>1.1652943828466267E-2</c:v>
                </c:pt>
                <c:pt idx="186">
                  <c:v>1.1664750464651652E-2</c:v>
                </c:pt>
                <c:pt idx="187">
                  <c:v>1.1689167552171311E-2</c:v>
                </c:pt>
                <c:pt idx="188">
                  <c:v>1.1713265474493362E-2</c:v>
                </c:pt>
                <c:pt idx="189">
                  <c:v>1.1725716343431447E-2</c:v>
                </c:pt>
                <c:pt idx="190">
                  <c:v>1.1738296058855235E-2</c:v>
                </c:pt>
                <c:pt idx="191">
                  <c:v>1.177769713507093E-2</c:v>
                </c:pt>
                <c:pt idx="192">
                  <c:v>1.1816521103786837E-2</c:v>
                </c:pt>
                <c:pt idx="193">
                  <c:v>1.1830248583996061E-2</c:v>
                </c:pt>
                <c:pt idx="194">
                  <c:v>1.1844350749103949E-2</c:v>
                </c:pt>
                <c:pt idx="195">
                  <c:v>1.1874190299689577E-2</c:v>
                </c:pt>
                <c:pt idx="196">
                  <c:v>1.190450625981887E-2</c:v>
                </c:pt>
                <c:pt idx="197">
                  <c:v>1.1920481850392628E-2</c:v>
                </c:pt>
                <c:pt idx="198">
                  <c:v>1.1936832126027141E-2</c:v>
                </c:pt>
                <c:pt idx="199">
                  <c:v>1.1953557086965549E-2</c:v>
                </c:pt>
                <c:pt idx="200">
                  <c:v>1.1988649712836679E-2</c:v>
                </c:pt>
                <c:pt idx="201">
                  <c:v>1.2024203784568588E-2</c:v>
                </c:pt>
                <c:pt idx="202">
                  <c:v>1.2042802172755884E-2</c:v>
                </c:pt>
                <c:pt idx="203">
                  <c:v>1.2061775246409168E-2</c:v>
                </c:pt>
                <c:pt idx="204">
                  <c:v>1.2081123005771577E-2</c:v>
                </c:pt>
                <c:pt idx="205">
                  <c:v>1.2121470002317929E-2</c:v>
                </c:pt>
                <c:pt idx="206">
                  <c:v>1.2162260900960842E-2</c:v>
                </c:pt>
                <c:pt idx="207">
                  <c:v>1.2183482089436204E-2</c:v>
                </c:pt>
                <c:pt idx="208">
                  <c:v>1.2205077964025923E-2</c:v>
                </c:pt>
                <c:pt idx="209">
                  <c:v>1.2227048524648954E-2</c:v>
                </c:pt>
                <c:pt idx="210">
                  <c:v>1.2272651228296684E-2</c:v>
                </c:pt>
                <c:pt idx="211">
                  <c:v>1.23184874914406E-2</c:v>
                </c:pt>
                <c:pt idx="212">
                  <c:v>1.2341190655006384E-2</c:v>
                </c:pt>
                <c:pt idx="213">
                  <c:v>1.2363127676247032E-2</c:v>
                </c:pt>
                <c:pt idx="214">
                  <c:v>1.2384298555081497E-2</c:v>
                </c:pt>
                <c:pt idx="215">
                  <c:v>1.243403035105145E-2</c:v>
                </c:pt>
                <c:pt idx="216">
                  <c:v>1.2478660807893061E-2</c:v>
                </c:pt>
                <c:pt idx="217">
                  <c:v>1.2495234829453805E-2</c:v>
                </c:pt>
                <c:pt idx="218">
                  <c:v>1.2511042707635811E-2</c:v>
                </c:pt>
                <c:pt idx="219">
                  <c:v>1.2540535491010937E-2</c:v>
                </c:pt>
                <c:pt idx="220">
                  <c:v>1.2566612786009124E-2</c:v>
                </c:pt>
                <c:pt idx="221">
                  <c:v>1.2578589946486973E-2</c:v>
                </c:pt>
                <c:pt idx="222">
                  <c:v>1.2589800963180853E-2</c:v>
                </c:pt>
                <c:pt idx="223">
                  <c:v>1.2600245836009716E-2</c:v>
                </c:pt>
                <c:pt idx="224">
                  <c:v>1.2619018016140442E-2</c:v>
                </c:pt>
                <c:pt idx="225">
                  <c:v>1.2634363887297217E-2</c:v>
                </c:pt>
                <c:pt idx="226">
                  <c:v>1.264097803990949E-2</c:v>
                </c:pt>
                <c:pt idx="227">
                  <c:v>1.264682604833256E-2</c:v>
                </c:pt>
                <c:pt idx="228">
                  <c:v>1.2651907912485383E-2</c:v>
                </c:pt>
                <c:pt idx="229">
                  <c:v>1.2659956909425453E-2</c:v>
                </c:pt>
                <c:pt idx="230">
                  <c:v>1.266457392631315E-2</c:v>
                </c:pt>
                <c:pt idx="231">
                  <c:v>1.2665825068952641E-2</c:v>
                </c:pt>
                <c:pt idx="232">
                  <c:v>1.2667195856731484E-2</c:v>
                </c:pt>
                <c:pt idx="233">
                  <c:v>1.2672229447207028E-2</c:v>
                </c:pt>
                <c:pt idx="234">
                  <c:v>1.2708220026940165E-2</c:v>
                </c:pt>
                <c:pt idx="235">
                  <c:v>1.276562629657807E-2</c:v>
                </c:pt>
                <c:pt idx="236">
                  <c:v>1.2797951450713718E-2</c:v>
                </c:pt>
                <c:pt idx="237">
                  <c:v>1.2834825201899491E-2</c:v>
                </c:pt>
                <c:pt idx="238">
                  <c:v>1.2924192302352274E-2</c:v>
                </c:pt>
                <c:pt idx="239">
                  <c:v>1.3027806208427695E-2</c:v>
                </c:pt>
                <c:pt idx="240">
                  <c:v>1.3087422969421114E-2</c:v>
                </c:pt>
                <c:pt idx="241">
                  <c:v>1.3151588338486953E-2</c:v>
                </c:pt>
                <c:pt idx="242">
                  <c:v>1.3220302317894506E-2</c:v>
                </c:pt>
                <c:pt idx="243">
                  <c:v>1.3373382281443396E-2</c:v>
                </c:pt>
                <c:pt idx="244">
                  <c:v>1.3540644393161827E-2</c:v>
                </c:pt>
                <c:pt idx="245">
                  <c:v>1.363210146642202E-2</c:v>
                </c:pt>
                <c:pt idx="246">
                  <c:v>1.3728107167935155E-2</c:v>
                </c:pt>
                <c:pt idx="247">
                  <c:v>1.3828661501429362E-2</c:v>
                </c:pt>
                <c:pt idx="248">
                  <c:v>1.4045472728146565E-2</c:v>
                </c:pt>
                <c:pt idx="249">
                  <c:v>1.4276365232372967E-2</c:v>
                </c:pt>
                <c:pt idx="250">
                  <c:v>1.4399662785260503E-2</c:v>
                </c:pt>
                <c:pt idx="251">
                  <c:v>1.4527508995172411E-2</c:v>
                </c:pt>
                <c:pt idx="252">
                  <c:v>1.4659903866971469E-2</c:v>
                </c:pt>
                <c:pt idx="253">
                  <c:v>1.4940467335956924E-2</c:v>
                </c:pt>
                <c:pt idx="254">
                  <c:v>1.5232161341571793E-2</c:v>
                </c:pt>
                <c:pt idx="255">
                  <c:v>1.5370447200069304E-2</c:v>
                </c:pt>
                <c:pt idx="256">
                  <c:v>1.5496429334014294E-2</c:v>
                </c:pt>
                <c:pt idx="257">
                  <c:v>1.5610107730601452E-2</c:v>
                </c:pt>
                <c:pt idx="258">
                  <c:v>1.5797135653013994E-2</c:v>
                </c:pt>
                <c:pt idx="259">
                  <c:v>1.5941783733218751E-2</c:v>
                </c:pt>
                <c:pt idx="260">
                  <c:v>1.5993943295917745E-2</c:v>
                </c:pt>
                <c:pt idx="261">
                  <c:v>1.6033799071010213E-2</c:v>
                </c:pt>
                <c:pt idx="262">
                  <c:v>1.6061351054524886E-2</c:v>
                </c:pt>
                <c:pt idx="263">
                  <c:v>1.6076150381226045E-2</c:v>
                </c:pt>
                <c:pt idx="264">
                  <c:v>1.6048521035200158E-2</c:v>
                </c:pt>
                <c:pt idx="265">
                  <c:v>1.6014554043563001E-2</c:v>
                </c:pt>
                <c:pt idx="266">
                  <c:v>1.5968283262455252E-2</c:v>
                </c:pt>
                <c:pt idx="267">
                  <c:v>1.5909708696172364E-2</c:v>
                </c:pt>
                <c:pt idx="268">
                  <c:v>1.5752226738542745E-2</c:v>
                </c:pt>
                <c:pt idx="269">
                  <c:v>1.5552372718526941E-2</c:v>
                </c:pt>
                <c:pt idx="270">
                  <c:v>1.5432279341129895E-2</c:v>
                </c:pt>
                <c:pt idx="271">
                  <c:v>1.5299882232858719E-2</c:v>
                </c:pt>
                <c:pt idx="272">
                  <c:v>1.5155181407167095E-2</c:v>
                </c:pt>
                <c:pt idx="273">
                  <c:v>1.4825369540004686E-2</c:v>
                </c:pt>
                <c:pt idx="274">
                  <c:v>1.4457092957715911E-2</c:v>
                </c:pt>
                <c:pt idx="275">
                  <c:v>1.42733840707987E-2</c:v>
                </c:pt>
                <c:pt idx="276">
                  <c:v>1.4099881819871207E-2</c:v>
                </c:pt>
                <c:pt idx="277">
                  <c:v>1.3936586190669287E-2</c:v>
                </c:pt>
                <c:pt idx="278">
                  <c:v>1.3644526951448837E-2</c:v>
                </c:pt>
                <c:pt idx="279">
                  <c:v>1.3385469628122149E-2</c:v>
                </c:pt>
                <c:pt idx="280">
                  <c:v>1.3273206918386071E-2</c:v>
                </c:pt>
                <c:pt idx="281">
                  <c:v>1.3171150760837858E-2</c:v>
                </c:pt>
                <c:pt idx="282">
                  <c:v>1.3079301146967648E-2</c:v>
                </c:pt>
                <c:pt idx="283">
                  <c:v>1.2930081710134102E-2</c:v>
                </c:pt>
                <c:pt idx="284">
                  <c:v>1.2813967986841091E-2</c:v>
                </c:pt>
                <c:pt idx="285">
                  <c:v>1.2773150992808624E-2</c:v>
                </c:pt>
                <c:pt idx="286">
                  <c:v>1.2742540509063094E-2</c:v>
                </c:pt>
                <c:pt idx="287">
                  <c:v>1.2722136533011019E-2</c:v>
                </c:pt>
                <c:pt idx="288">
                  <c:v>1.2715793230882641E-2</c:v>
                </c:pt>
                <c:pt idx="289">
                  <c:v>1.2742585684665242E-2</c:v>
                </c:pt>
                <c:pt idx="290">
                  <c:v>1.2773214238570585E-2</c:v>
                </c:pt>
                <c:pt idx="291">
                  <c:v>1.2814049302843911E-2</c:v>
                </c:pt>
                <c:pt idx="292">
                  <c:v>1.2865090880808117E-2</c:v>
                </c:pt>
                <c:pt idx="293">
                  <c:v>1.3001658871207486E-2</c:v>
                </c:pt>
                <c:pt idx="294">
                  <c:v>1.3171322428207066E-2</c:v>
                </c:pt>
                <c:pt idx="295">
                  <c:v>1.3273396655996139E-2</c:v>
                </c:pt>
                <c:pt idx="296">
                  <c:v>1.3385677436135168E-2</c:v>
                </c:pt>
                <c:pt idx="297">
                  <c:v>1.3505709094033813E-2</c:v>
                </c:pt>
                <c:pt idx="298">
                  <c:v>1.3790071165905027E-2</c:v>
                </c:pt>
                <c:pt idx="299">
                  <c:v>1.4050232675283381E-2</c:v>
                </c:pt>
                <c:pt idx="300">
                  <c:v>1.4145554738450583E-2</c:v>
                </c:pt>
                <c:pt idx="301">
                  <c:v>1.423634924191286E-2</c:v>
                </c:pt>
                <c:pt idx="302">
                  <c:v>1.4403414702692427E-2</c:v>
                </c:pt>
                <c:pt idx="303">
                  <c:v>1.4554251594118828E-2</c:v>
                </c:pt>
                <c:pt idx="304">
                  <c:v>1.4622408251806496E-2</c:v>
                </c:pt>
                <c:pt idx="305">
                  <c:v>1.4686037332202195E-2</c:v>
                </c:pt>
                <c:pt idx="306">
                  <c:v>1.4745138832712446E-2</c:v>
                </c:pt>
                <c:pt idx="307">
                  <c:v>1.4848853925474675E-2</c:v>
                </c:pt>
                <c:pt idx="308">
                  <c:v>1.4936268995537905E-2</c:v>
                </c:pt>
                <c:pt idx="309">
                  <c:v>1.4972732567444247E-2</c:v>
                </c:pt>
                <c:pt idx="310">
                  <c:v>1.5004668548929123E-2</c:v>
                </c:pt>
                <c:pt idx="311">
                  <c:v>1.5032076938776839E-2</c:v>
                </c:pt>
                <c:pt idx="312">
                  <c:v>1.507242410381841E-2</c:v>
                </c:pt>
                <c:pt idx="313">
                  <c:v>1.5096434563641736E-2</c:v>
                </c:pt>
                <c:pt idx="314">
                  <c:v>1.5101204983308802E-2</c:v>
                </c:pt>
                <c:pt idx="315">
                  <c:v>1.5101447807691626E-2</c:v>
                </c:pt>
                <c:pt idx="316">
                  <c:v>1.5097163036790207E-2</c:v>
                </c:pt>
                <c:pt idx="317">
                  <c:v>1.5074124014762271E-2</c:v>
                </c:pt>
                <c:pt idx="318">
                  <c:v>1.503586366018328E-2</c:v>
                </c:pt>
                <c:pt idx="319">
                  <c:v>1.5015634840137571E-2</c:v>
                </c:pt>
                <c:pt idx="320">
                  <c:v>1.499757234843746E-2</c:v>
                </c:pt>
                <c:pt idx="321">
                  <c:v>1.4981676184677717E-2</c:v>
                </c:pt>
                <c:pt idx="322">
                  <c:v>1.4957717875272449E-2</c:v>
                </c:pt>
                <c:pt idx="323">
                  <c:v>1.4939754804665917E-2</c:v>
                </c:pt>
                <c:pt idx="324">
                  <c:v>1.4934690277366158E-2</c:v>
                </c:pt>
                <c:pt idx="325">
                  <c:v>1.4931792076953165E-2</c:v>
                </c:pt>
                <c:pt idx="326">
                  <c:v>1.4931060203345892E-2</c:v>
                </c:pt>
                <c:pt idx="327">
                  <c:v>1.4937428810149294E-2</c:v>
                </c:pt>
                <c:pt idx="328">
                  <c:v>1.4949795977541314E-2</c:v>
                </c:pt>
                <c:pt idx="329">
                  <c:v>1.4959895738611007E-2</c:v>
                </c:pt>
                <c:pt idx="330">
                  <c:v>1.4972161826972696E-2</c:v>
                </c:pt>
                <c:pt idx="331">
                  <c:v>1.4986594242869522E-2</c:v>
                </c:pt>
                <c:pt idx="332">
                  <c:v>1.5023298479869645E-2</c:v>
                </c:pt>
                <c:pt idx="333">
                  <c:v>1.5065987187643515E-2</c:v>
                </c:pt>
                <c:pt idx="334">
                  <c:v>1.5091251245835657E-2</c:v>
                </c:pt>
                <c:pt idx="335">
                  <c:v>1.5118681633670139E-2</c:v>
                </c:pt>
                <c:pt idx="336">
                  <c:v>1.5148278351633238E-2</c:v>
                </c:pt>
                <c:pt idx="337">
                  <c:v>1.5215327109201853E-2</c:v>
                </c:pt>
                <c:pt idx="338">
                  <c:v>1.5288328536199325E-2</c:v>
                </c:pt>
                <c:pt idx="339">
                  <c:v>1.5328074378657686E-2</c:v>
                </c:pt>
                <c:pt idx="340">
                  <c:v>1.536657387965823E-2</c:v>
                </c:pt>
                <c:pt idx="341">
                  <c:v>1.5403144503651767E-2</c:v>
                </c:pt>
                <c:pt idx="342">
                  <c:v>1.5470511828782712E-2</c:v>
                </c:pt>
                <c:pt idx="343">
                  <c:v>1.5530138218938783E-2</c:v>
                </c:pt>
                <c:pt idx="344">
                  <c:v>1.5557064450035796E-2</c:v>
                </c:pt>
                <c:pt idx="345">
                  <c:v>1.5582061801208136E-2</c:v>
                </c:pt>
                <c:pt idx="346">
                  <c:v>1.5605130271969525E-2</c:v>
                </c:pt>
                <c:pt idx="347">
                  <c:v>1.5645508197694724E-2</c:v>
                </c:pt>
                <c:pt idx="348">
                  <c:v>1.5678115344421872E-2</c:v>
                </c:pt>
                <c:pt idx="349">
                  <c:v>1.569153940850887E-2</c:v>
                </c:pt>
                <c:pt idx="350">
                  <c:v>1.5703034590320852E-2</c:v>
                </c:pt>
                <c:pt idx="351">
                  <c:v>1.5712600890019912E-2</c:v>
                </c:pt>
                <c:pt idx="352">
                  <c:v>1.5725981384220693E-2</c:v>
                </c:pt>
                <c:pt idx="353">
                  <c:v>1.5731577262905194E-2</c:v>
                </c:pt>
                <c:pt idx="354">
                  <c:v>1.5731499149365114E-2</c:v>
                </c:pt>
                <c:pt idx="355">
                  <c:v>1.5729492153144786E-2</c:v>
                </c:pt>
                <c:pt idx="356">
                  <c:v>1.5725556274163166E-2</c:v>
                </c:pt>
                <c:pt idx="357">
                  <c:v>1.5711931200846539E-2</c:v>
                </c:pt>
                <c:pt idx="358">
                  <c:v>1.5690523932812006E-2</c:v>
                </c:pt>
                <c:pt idx="359">
                  <c:v>1.5676943641887986E-2</c:v>
                </c:pt>
                <c:pt idx="360">
                  <c:v>1.5661434469013136E-2</c:v>
                </c:pt>
                <c:pt idx="361">
                  <c:v>1.5643996414430594E-2</c:v>
                </c:pt>
                <c:pt idx="362">
                  <c:v>1.5610447198891968E-2</c:v>
                </c:pt>
                <c:pt idx="363">
                  <c:v>1.5584098689809256E-2</c:v>
                </c:pt>
                <c:pt idx="364">
                  <c:v>1.5575919994181842E-2</c:v>
                </c:pt>
                <c:pt idx="365">
                  <c:v>1.5570538357909669E-2</c:v>
                </c:pt>
                <c:pt idx="366">
                  <c:v>1.5567953780992738E-2</c:v>
                </c:pt>
                <c:pt idx="367">
                  <c:v>1.5572772525018024E-2</c:v>
                </c:pt>
                <c:pt idx="368">
                  <c:v>1.5585586065985924E-2</c:v>
                </c:pt>
                <c:pt idx="369">
                  <c:v>1.5596986786007294E-2</c:v>
                </c:pt>
                <c:pt idx="370">
                  <c:v>1.5611184565870184E-2</c:v>
                </c:pt>
                <c:pt idx="371">
                  <c:v>1.5628179405979825E-2</c:v>
                </c:pt>
                <c:pt idx="372">
                  <c:v>1.5672165496430173E-2</c:v>
                </c:pt>
                <c:pt idx="373">
                  <c:v>1.5724129377638896E-2</c:v>
                </c:pt>
                <c:pt idx="374">
                  <c:v>1.5755109526114364E-2</c:v>
                </c:pt>
                <c:pt idx="375">
                  <c:v>1.5788886738078434E-2</c:v>
                </c:pt>
                <c:pt idx="376">
                  <c:v>1.5825461014422615E-2</c:v>
                </c:pt>
                <c:pt idx="377">
                  <c:v>1.5908626448984203E-2</c:v>
                </c:pt>
                <c:pt idx="378">
                  <c:v>1.5999728780782263E-2</c:v>
                </c:pt>
                <c:pt idx="379">
                  <c:v>1.6050288392561729E-2</c:v>
                </c:pt>
                <c:pt idx="380">
                  <c:v>1.6103645074799777E-2</c:v>
                </c:pt>
                <c:pt idx="381">
                  <c:v>1.6159798828468963E-2</c:v>
                </c:pt>
                <c:pt idx="382">
                  <c:v>1.6349304056837655E-2</c:v>
                </c:pt>
                <c:pt idx="383">
                  <c:v>1.6554819521379383E-2</c:v>
                </c:pt>
                <c:pt idx="384">
                  <c:v>1.6626710360195807E-2</c:v>
                </c:pt>
                <c:pt idx="385">
                  <c:v>1.6802370670033207E-2</c:v>
                </c:pt>
                <c:pt idx="386">
                  <c:v>1.6970483931886271E-2</c:v>
                </c:pt>
                <c:pt idx="387">
                  <c:v>1.7036102517580254E-2</c:v>
                </c:pt>
                <c:pt idx="388">
                  <c:v>1.7100675725633119E-2</c:v>
                </c:pt>
                <c:pt idx="389">
                  <c:v>1.7227150561072158E-2</c:v>
                </c:pt>
                <c:pt idx="390">
                  <c:v>1.7348514771302614E-2</c:v>
                </c:pt>
                <c:pt idx="391">
                  <c:v>1.7407861083369447E-2</c:v>
                </c:pt>
                <c:pt idx="392">
                  <c:v>1.7466162014715403E-2</c:v>
                </c:pt>
                <c:pt idx="393">
                  <c:v>1.7523417564854205E-2</c:v>
                </c:pt>
                <c:pt idx="394">
                  <c:v>1.763529605178708E-2</c:v>
                </c:pt>
                <c:pt idx="395">
                  <c:v>1.7741985942801852E-2</c:v>
                </c:pt>
                <c:pt idx="396">
                  <c:v>1.7794014579286532E-2</c:v>
                </c:pt>
                <c:pt idx="397">
                  <c:v>1.7844997831808485E-2</c:v>
                </c:pt>
                <c:pt idx="398">
                  <c:v>1.7894935699881431E-2</c:v>
                </c:pt>
                <c:pt idx="399">
                  <c:v>1.7992213647107794E-2</c:v>
                </c:pt>
                <c:pt idx="400">
                  <c:v>1.8084233318119702E-2</c:v>
                </c:pt>
                <c:pt idx="401">
                  <c:v>1.812894425722078E-2</c:v>
                </c:pt>
                <c:pt idx="402">
                  <c:v>1.8172609809441465E-2</c:v>
                </c:pt>
                <c:pt idx="403">
                  <c:v>1.8215229974295477E-2</c:v>
                </c:pt>
                <c:pt idx="404">
                  <c:v>1.8297902896200851E-2</c:v>
                </c:pt>
                <c:pt idx="405">
                  <c:v>1.8375256753155877E-2</c:v>
                </c:pt>
                <c:pt idx="406">
                  <c:v>1.8412649976070616E-2</c:v>
                </c:pt>
                <c:pt idx="407">
                  <c:v>1.844899780951148E-2</c:v>
                </c:pt>
                <c:pt idx="408">
                  <c:v>1.8484300253316377E-2</c:v>
                </c:pt>
                <c:pt idx="409">
                  <c:v>1.8552363412961775E-2</c:v>
                </c:pt>
                <c:pt idx="410">
                  <c:v>1.8615056125449447E-2</c:v>
                </c:pt>
                <c:pt idx="411">
                  <c:v>1.8645131616292776E-2</c:v>
                </c:pt>
                <c:pt idx="412">
                  <c:v>1.8674161715798165E-2</c:v>
                </c:pt>
                <c:pt idx="413">
                  <c:v>1.870214642364143E-2</c:v>
                </c:pt>
                <c:pt idx="414">
                  <c:v>1.8755594876069075E-2</c:v>
                </c:pt>
                <c:pt idx="415">
                  <c:v>1.88036313339357E-2</c:v>
                </c:pt>
                <c:pt idx="416">
                  <c:v>1.8826389080145445E-2</c:v>
                </c:pt>
                <c:pt idx="417">
                  <c:v>1.8848101433396325E-2</c:v>
                </c:pt>
                <c:pt idx="418">
                  <c:v>1.8868768393607294E-2</c:v>
                </c:pt>
                <c:pt idx="419">
                  <c:v>1.8907597028768135E-2</c:v>
                </c:pt>
                <c:pt idx="420">
                  <c:v>1.8940982299351372E-2</c:v>
                </c:pt>
                <c:pt idx="421">
                  <c:v>1.8956422291283026E-2</c:v>
                </c:pt>
                <c:pt idx="422">
                  <c:v>1.8970816889202213E-2</c:v>
                </c:pt>
                <c:pt idx="423">
                  <c:v>1.8984166092946841E-2</c:v>
                </c:pt>
                <c:pt idx="424">
                  <c:v>1.9008369679141362E-2</c:v>
                </c:pt>
                <c:pt idx="425">
                  <c:v>1.9027108963748374E-2</c:v>
                </c:pt>
                <c:pt idx="426">
                  <c:v>1.903523119499928E-2</c:v>
                </c:pt>
                <c:pt idx="427">
                  <c:v>1.9042308031427257E-2</c:v>
                </c:pt>
                <c:pt idx="428">
                  <c:v>1.9048339473194398E-2</c:v>
                </c:pt>
                <c:pt idx="429">
                  <c:v>1.9057912699892064E-2</c:v>
                </c:pt>
                <c:pt idx="430">
                  <c:v>1.9062011290980063E-2</c:v>
                </c:pt>
                <c:pt idx="431">
                  <c:v>1.9062815757984186E-2</c:v>
                </c:pt>
                <c:pt idx="432">
                  <c:v>1.906257483016538E-2</c:v>
                </c:pt>
                <c:pt idx="433">
                  <c:v>1.9061288507199459E-2</c:v>
                </c:pt>
                <c:pt idx="434">
                  <c:v>1.905622602845251E-2</c:v>
                </c:pt>
                <c:pt idx="435">
                  <c:v>1.9045689266214971E-2</c:v>
                </c:pt>
                <c:pt idx="436">
                  <c:v>1.9039175968810218E-2</c:v>
                </c:pt>
                <c:pt idx="437">
                  <c:v>1.9031617276582535E-2</c:v>
                </c:pt>
                <c:pt idx="438">
                  <c:v>1.9023013189694016E-2</c:v>
                </c:pt>
                <c:pt idx="439">
                  <c:v>1.9003309666929907E-2</c:v>
                </c:pt>
                <c:pt idx="440">
                  <c:v>1.8978142896504124E-2</c:v>
                </c:pt>
                <c:pt idx="441">
                  <c:v>1.8964311837283976E-2</c:v>
                </c:pt>
                <c:pt idx="442">
                  <c:v>1.8949435383970314E-2</c:v>
                </c:pt>
                <c:pt idx="443">
                  <c:v>1.8933513536644186E-2</c:v>
                </c:pt>
                <c:pt idx="444">
                  <c:v>1.8899163682187435E-2</c:v>
                </c:pt>
                <c:pt idx="445">
                  <c:v>1.8859616330121343E-2</c:v>
                </c:pt>
                <c:pt idx="446">
                  <c:v>1.8839932234285817E-2</c:v>
                </c:pt>
                <c:pt idx="447">
                  <c:v>1.8820667464612972E-2</c:v>
                </c:pt>
                <c:pt idx="448">
                  <c:v>1.8801822020940717E-2</c:v>
                </c:pt>
                <c:pt idx="449">
                  <c:v>1.8766493683929724E-2</c:v>
                </c:pt>
                <c:pt idx="450">
                  <c:v>1.8730633505041894E-2</c:v>
                </c:pt>
                <c:pt idx="451">
                  <c:v>1.8713884690562121E-2</c:v>
                </c:pt>
                <c:pt idx="452">
                  <c:v>1.8697555201596661E-2</c:v>
                </c:pt>
                <c:pt idx="453">
                  <c:v>1.8681645038307604E-2</c:v>
                </c:pt>
                <c:pt idx="454">
                  <c:v>1.8652175542608711E-2</c:v>
                </c:pt>
                <c:pt idx="455">
                  <c:v>1.8622197639727167E-2</c:v>
                </c:pt>
                <c:pt idx="456">
                  <c:v>1.860838410352339E-2</c:v>
                </c:pt>
                <c:pt idx="457">
                  <c:v>1.8594989892671832E-2</c:v>
                </c:pt>
                <c:pt idx="458">
                  <c:v>1.8559629699226088E-2</c:v>
                </c:pt>
                <c:pt idx="459">
                  <c:v>1.8523430455582579E-2</c:v>
                </c:pt>
                <c:pt idx="460">
                  <c:v>1.8512971520413535E-2</c:v>
                </c:pt>
                <c:pt idx="461">
                  <c:v>1.8502931910191478E-2</c:v>
                </c:pt>
                <c:pt idx="462">
                  <c:v>1.8485186530543544E-2</c:v>
                </c:pt>
                <c:pt idx="463">
                  <c:v>1.8466966718124755E-2</c:v>
                </c:pt>
                <c:pt idx="464">
                  <c:v>1.8459023732232405E-2</c:v>
                </c:pt>
                <c:pt idx="465">
                  <c:v>1.8451500071043903E-2</c:v>
                </c:pt>
                <c:pt idx="466">
                  <c:v>1.8444395734559249E-2</c:v>
                </c:pt>
                <c:pt idx="467">
                  <c:v>1.8430127254905337E-2</c:v>
                </c:pt>
                <c:pt idx="468">
                  <c:v>1.8415163922612665E-2</c:v>
                </c:pt>
                <c:pt idx="469">
                  <c:v>1.8410575534189011E-2</c:v>
                </c:pt>
                <c:pt idx="470">
                  <c:v>1.8406406470307113E-2</c:v>
                </c:pt>
                <c:pt idx="471">
                  <c:v>1.840039361453235E-2</c:v>
                </c:pt>
                <c:pt idx="472">
                  <c:v>1.8393923460521266E-2</c:v>
                </c:pt>
                <c:pt idx="473">
                  <c:v>1.8391851019429195E-2</c:v>
                </c:pt>
                <c:pt idx="474">
                  <c:v>1.839019790287888E-2</c:v>
                </c:pt>
                <c:pt idx="475">
                  <c:v>1.8388964110870321E-2</c:v>
                </c:pt>
                <c:pt idx="476">
                  <c:v>1.8388820632343116E-2</c:v>
                </c:pt>
                <c:pt idx="477">
                  <c:v>1.8388222188091552E-2</c:v>
                </c:pt>
                <c:pt idx="478">
                  <c:v>1.8389085018710727E-2</c:v>
                </c:pt>
                <c:pt idx="479">
                  <c:v>1.8390367173790612E-2</c:v>
                </c:pt>
                <c:pt idx="480">
                  <c:v>1.8392068653412252E-2</c:v>
                </c:pt>
                <c:pt idx="481">
                  <c:v>1.8397796622784034E-2</c:v>
                </c:pt>
                <c:pt idx="482">
                  <c:v>1.8403067817397423E-2</c:v>
                </c:pt>
                <c:pt idx="483">
                  <c:v>1.840686591980889E-2</c:v>
                </c:pt>
                <c:pt idx="484">
                  <c:v>1.8411083346762114E-2</c:v>
                </c:pt>
                <c:pt idx="485">
                  <c:v>1.8415720098419186E-2</c:v>
                </c:pt>
                <c:pt idx="486">
                  <c:v>1.8430804441015025E-2</c:v>
                </c:pt>
                <c:pt idx="487">
                  <c:v>1.8445193725965536E-2</c:v>
                </c:pt>
                <c:pt idx="488">
                  <c:v>1.8452346425521515E-2</c:v>
                </c:pt>
                <c:pt idx="489">
                  <c:v>1.8459918449862389E-2</c:v>
                </c:pt>
                <c:pt idx="490">
                  <c:v>1.8477395550003571E-2</c:v>
                </c:pt>
                <c:pt idx="491">
                  <c:v>1.8494399795074834E-2</c:v>
                </c:pt>
                <c:pt idx="492">
                  <c:v>1.8504068443502275E-2</c:v>
                </c:pt>
                <c:pt idx="493">
                  <c:v>1.8514156416876704E-2</c:v>
                </c:pt>
                <c:pt idx="494">
                  <c:v>1.852466371519812E-2</c:v>
                </c:pt>
                <c:pt idx="495">
                  <c:v>1.8548018527116222E-2</c:v>
                </c:pt>
                <c:pt idx="496">
                  <c:v>1.8570886158764122E-2</c:v>
                </c:pt>
                <c:pt idx="497">
                  <c:v>1.8583490082468845E-2</c:v>
                </c:pt>
                <c:pt idx="498">
                  <c:v>1.8596513331282649E-2</c:v>
                </c:pt>
                <c:pt idx="499">
                  <c:v>1.8609955905448672E-2</c:v>
                </c:pt>
                <c:pt idx="500">
                  <c:v>1.8639190557473061E-2</c:v>
                </c:pt>
                <c:pt idx="501">
                  <c:v>1.8667919455148674E-2</c:v>
                </c:pt>
                <c:pt idx="502">
                  <c:v>1.8683458656156837E-2</c:v>
                </c:pt>
                <c:pt idx="503">
                  <c:v>1.8699417182760358E-2</c:v>
                </c:pt>
                <c:pt idx="504">
                  <c:v>1.8715795034878191E-2</c:v>
                </c:pt>
                <c:pt idx="505">
                  <c:v>1.8750911687297481E-2</c:v>
                </c:pt>
                <c:pt idx="506">
                  <c:v>1.8785423755858233E-2</c:v>
                </c:pt>
                <c:pt idx="507">
                  <c:v>1.8803442568232631E-2</c:v>
                </c:pt>
                <c:pt idx="508">
                  <c:v>1.8821425038076933E-2</c:v>
                </c:pt>
                <c:pt idx="509">
                  <c:v>1.8839371165148E-2</c:v>
                </c:pt>
                <c:pt idx="510">
                  <c:v>1.8876118378694521E-2</c:v>
                </c:pt>
                <c:pt idx="511">
                  <c:v>1.8910792246996655E-2</c:v>
                </c:pt>
                <c:pt idx="512">
                  <c:v>1.8928556660768869E-2</c:v>
                </c:pt>
                <c:pt idx="513">
                  <c:v>1.8946284731848895E-2</c:v>
                </c:pt>
                <c:pt idx="514">
                  <c:v>1.8963976460155685E-2</c:v>
                </c:pt>
                <c:pt idx="515">
                  <c:v>1.9000227753266007E-2</c:v>
                </c:pt>
                <c:pt idx="516">
                  <c:v>1.9034379946542002E-2</c:v>
                </c:pt>
                <c:pt idx="517">
                  <c:v>1.90518899613068E-2</c:v>
                </c:pt>
                <c:pt idx="518">
                  <c:v>1.9173442468144453E-2</c:v>
                </c:pt>
                <c:pt idx="519">
                  <c:v>1.9293214179417761E-2</c:v>
                </c:pt>
                <c:pt idx="520">
                  <c:v>1.9411205093343709E-2</c:v>
                </c:pt>
                <c:pt idx="521">
                  <c:v>1.9527415208301369E-2</c:v>
                </c:pt>
                <c:pt idx="522">
                  <c:v>1.9641844522588769E-2</c:v>
                </c:pt>
                <c:pt idx="523">
                  <c:v>1.9754493034503939E-2</c:v>
                </c:pt>
                <c:pt idx="524">
                  <c:v>1.9865360742344906E-2</c:v>
                </c:pt>
                <c:pt idx="525">
                  <c:v>1.9974447644571791E-2</c:v>
                </c:pt>
                <c:pt idx="526">
                  <c:v>2.0081753739482622E-2</c:v>
                </c:pt>
                <c:pt idx="527">
                  <c:v>2.0187279025618565E-2</c:v>
                </c:pt>
                <c:pt idx="528">
                  <c:v>2.0291023501358696E-2</c:v>
                </c:pt>
                <c:pt idx="529">
                  <c:v>2.0392987165163134E-2</c:v>
                </c:pt>
                <c:pt idx="530">
                  <c:v>2.0493170015654094E-2</c:v>
                </c:pt>
                <c:pt idx="531">
                  <c:v>2.0591572051372742E-2</c:v>
                </c:pt>
                <c:pt idx="532">
                  <c:v>2.0688193270698152E-2</c:v>
                </c:pt>
                <c:pt idx="533">
                  <c:v>2.0783033672333584E-2</c:v>
                </c:pt>
                <c:pt idx="534">
                  <c:v>2.0876093254901251E-2</c:v>
                </c:pt>
                <c:pt idx="535">
                  <c:v>2.0967372017023367E-2</c:v>
                </c:pt>
                <c:pt idx="536">
                  <c:v>2.1056869957241098E-2</c:v>
                </c:pt>
                <c:pt idx="537">
                  <c:v>2.1144587074500842E-2</c:v>
                </c:pt>
                <c:pt idx="538">
                  <c:v>2.1230523367424814E-2</c:v>
                </c:pt>
                <c:pt idx="539">
                  <c:v>2.1314678834635226E-2</c:v>
                </c:pt>
                <c:pt idx="540">
                  <c:v>2.1397053474916383E-2</c:v>
                </c:pt>
                <c:pt idx="541">
                  <c:v>2.1489015315192539E-2</c:v>
                </c:pt>
                <c:pt idx="542">
                  <c:v>2.1567573893854775E-2</c:v>
                </c:pt>
                <c:pt idx="543">
                  <c:v>2.1644351642102766E-2</c:v>
                </c:pt>
                <c:pt idx="544">
                  <c:v>2.1719348558558726E-2</c:v>
                </c:pt>
                <c:pt idx="545">
                  <c:v>2.1792564642250101E-2</c:v>
                </c:pt>
                <c:pt idx="546">
                  <c:v>2.1863999892042241E-2</c:v>
                </c:pt>
                <c:pt idx="547">
                  <c:v>2.1933654306962591E-2</c:v>
                </c:pt>
                <c:pt idx="548">
                  <c:v>2.200152788595755E-2</c:v>
                </c:pt>
                <c:pt idx="549">
                  <c:v>2.2067620627973517E-2</c:v>
                </c:pt>
                <c:pt idx="550">
                  <c:v>2.2131932532118981E-2</c:v>
                </c:pt>
                <c:pt idx="551">
                  <c:v>2.2194463597502434E-2</c:v>
                </c:pt>
                <c:pt idx="552">
                  <c:v>2.2255213823070275E-2</c:v>
                </c:pt>
                <c:pt idx="553">
                  <c:v>2.2314183208012039E-2</c:v>
                </c:pt>
                <c:pt idx="554">
                  <c:v>2.2371371751517266E-2</c:v>
                </c:pt>
                <c:pt idx="555">
                  <c:v>2.2426779452613399E-2</c:v>
                </c:pt>
                <c:pt idx="556">
                  <c:v>2.2480406310571022E-2</c:v>
                </c:pt>
                <c:pt idx="557">
                  <c:v>2.2532252324579671E-2</c:v>
                </c:pt>
                <c:pt idx="558">
                  <c:v>2.2582317493990978E-2</c:v>
                </c:pt>
                <c:pt idx="559">
                  <c:v>2.2630601817913432E-2</c:v>
                </c:pt>
                <c:pt idx="560">
                  <c:v>2.2677105295698663E-2</c:v>
                </c:pt>
                <c:pt idx="561">
                  <c:v>2.2721827926698301E-2</c:v>
                </c:pt>
                <c:pt idx="562">
                  <c:v>2.276476971018293E-2</c:v>
                </c:pt>
                <c:pt idx="563">
                  <c:v>2.2805930645666272E-2</c:v>
                </c:pt>
                <c:pt idx="564">
                  <c:v>2.2845310732418911E-2</c:v>
                </c:pt>
                <c:pt idx="565">
                  <c:v>2.2882909969873522E-2</c:v>
                </c:pt>
                <c:pt idx="566">
                  <c:v>2.2918728357543827E-2</c:v>
                </c:pt>
                <c:pt idx="567">
                  <c:v>2.2952876036352876E-2</c:v>
                </c:pt>
                <c:pt idx="568">
                  <c:v>2.2986593547843492E-2</c:v>
                </c:pt>
                <c:pt idx="569">
                  <c:v>2.3020234504314008E-2</c:v>
                </c:pt>
                <c:pt idx="570">
                  <c:v>2.3053798905683376E-2</c:v>
                </c:pt>
                <c:pt idx="571">
                  <c:v>2.3087286752113689E-2</c:v>
                </c:pt>
                <c:pt idx="572">
                  <c:v>2.3120698043280763E-2</c:v>
                </c:pt>
                <c:pt idx="573">
                  <c:v>2.3154032779346689E-2</c:v>
                </c:pt>
                <c:pt idx="574">
                  <c:v>2.3187290960392515E-2</c:v>
                </c:pt>
                <c:pt idx="575">
                  <c:v>2.32204725861751E-2</c:v>
                </c:pt>
                <c:pt idx="576">
                  <c:v>2.3253577656775493E-2</c:v>
                </c:pt>
                <c:pt idx="577">
                  <c:v>2.3286606172112645E-2</c:v>
                </c:pt>
                <c:pt idx="578">
                  <c:v>2.331955813234865E-2</c:v>
                </c:pt>
                <c:pt idx="579">
                  <c:v>2.3352433537240369E-2</c:v>
                </c:pt>
                <c:pt idx="580">
                  <c:v>2.3385232386868848E-2</c:v>
                </c:pt>
                <c:pt idx="581">
                  <c:v>2.3417954681315134E-2</c:v>
                </c:pt>
                <c:pt idx="582">
                  <c:v>2.3450600420255041E-2</c:v>
                </c:pt>
                <c:pt idx="583">
                  <c:v>2.3483169604012755E-2</c:v>
                </c:pt>
                <c:pt idx="584">
                  <c:v>2.3515662232426182E-2</c:v>
                </c:pt>
                <c:pt idx="585">
                  <c:v>2.3548078305495324E-2</c:v>
                </c:pt>
                <c:pt idx="586">
                  <c:v>2.3580417823058086E-2</c:v>
                </c:pt>
                <c:pt idx="587">
                  <c:v>2.3612680785276563E-2</c:v>
                </c:pt>
                <c:pt idx="588">
                  <c:v>2.3644867192069707E-2</c:v>
                </c:pt>
                <c:pt idx="589">
                  <c:v>2.3676977043437519E-2</c:v>
                </c:pt>
                <c:pt idx="590">
                  <c:v>2.3709010339217906E-2</c:v>
                </c:pt>
                <c:pt idx="591">
                  <c:v>2.3740967079572961E-2</c:v>
                </c:pt>
                <c:pt idx="592">
                  <c:v>2.3772847264421637E-2</c:v>
                </c:pt>
                <c:pt idx="593">
                  <c:v>2.3809188019928706E-2</c:v>
                </c:pt>
                <c:pt idx="594">
                  <c:v>2.3840904157136356E-2</c:v>
                </c:pt>
                <c:pt idx="595">
                  <c:v>2.3872543738918672E-2</c:v>
                </c:pt>
                <c:pt idx="596">
                  <c:v>2.3904106764951472E-2</c:v>
                </c:pt>
                <c:pt idx="597">
                  <c:v>2.3935593235396846E-2</c:v>
                </c:pt>
                <c:pt idx="598">
                  <c:v>2.3967003150254795E-2</c:v>
                </c:pt>
                <c:pt idx="599">
                  <c:v>2.3998336509363227E-2</c:v>
                </c:pt>
                <c:pt idx="600">
                  <c:v>2.4029593312884234E-2</c:v>
                </c:pt>
                <c:pt idx="601">
                  <c:v>2.4060773560655724E-2</c:v>
                </c:pt>
                <c:pt idx="602">
                  <c:v>2.4091877252839788E-2</c:v>
                </c:pt>
                <c:pt idx="603">
                  <c:v>2.4122904389193289E-2</c:v>
                </c:pt>
                <c:pt idx="604">
                  <c:v>2.4153854969797273E-2</c:v>
                </c:pt>
                <c:pt idx="605">
                  <c:v>2.4184728994570692E-2</c:v>
                </c:pt>
                <c:pt idx="606">
                  <c:v>2.4215526463675641E-2</c:v>
                </c:pt>
                <c:pt idx="607">
                  <c:v>2.4246247376868979E-2</c:v>
                </c:pt>
                <c:pt idx="608">
                  <c:v>2.42768917343128E-2</c:v>
                </c:pt>
                <c:pt idx="609">
                  <c:v>2.4319417656784692E-2</c:v>
                </c:pt>
                <c:pt idx="610">
                  <c:v>2.4337950781546658E-2</c:v>
                </c:pt>
                <c:pt idx="611">
                  <c:v>2.4368365471336695E-2</c:v>
                </c:pt>
                <c:pt idx="612">
                  <c:v>2.4398703605296168E-2</c:v>
                </c:pt>
                <c:pt idx="613">
                  <c:v>2.4428965183181939E-2</c:v>
                </c:pt>
                <c:pt idx="614">
                  <c:v>2.4459150205237146E-2</c:v>
                </c:pt>
                <c:pt idx="615">
                  <c:v>2.448925867121865E-2</c:v>
                </c:pt>
                <c:pt idx="616">
                  <c:v>2.451929058136959E-2</c:v>
                </c:pt>
                <c:pt idx="617">
                  <c:v>2.4549245935446828E-2</c:v>
                </c:pt>
                <c:pt idx="618">
                  <c:v>2.4579124733450364E-2</c:v>
                </c:pt>
                <c:pt idx="619">
                  <c:v>2.4608926951390497E-2</c:v>
                </c:pt>
                <c:pt idx="620">
                  <c:v>2.4638652317762189E-2</c:v>
                </c:pt>
                <c:pt idx="621">
                  <c:v>2.4668300755328332E-2</c:v>
                </c:pt>
                <c:pt idx="622">
                  <c:v>2.4697872264007881E-2</c:v>
                </c:pt>
                <c:pt idx="623">
                  <c:v>2.4727366843719789E-2</c:v>
                </c:pt>
                <c:pt idx="624">
                  <c:v>2.4756784494626149E-2</c:v>
                </c:pt>
                <c:pt idx="625">
                  <c:v>2.4786125216564869E-2</c:v>
                </c:pt>
                <c:pt idx="626">
                  <c:v>2.4815389009454902E-2</c:v>
                </c:pt>
                <c:pt idx="627">
                  <c:v>2.4844575873458341E-2</c:v>
                </c:pt>
                <c:pt idx="628">
                  <c:v>2.4873685808413093E-2</c:v>
                </c:pt>
                <c:pt idx="629">
                  <c:v>2.4902718814319158E-2</c:v>
                </c:pt>
                <c:pt idx="630">
                  <c:v>2.4931674891257583E-2</c:v>
                </c:pt>
                <c:pt idx="631">
                  <c:v>2.496055403914732E-2</c:v>
                </c:pt>
                <c:pt idx="632">
                  <c:v>2.4989356257907325E-2</c:v>
                </c:pt>
                <c:pt idx="633">
                  <c:v>2.5018081547618642E-2</c:v>
                </c:pt>
                <c:pt idx="634">
                  <c:v>2.5046729908200227E-2</c:v>
                </c:pt>
                <c:pt idx="635">
                  <c:v>2.5075301339652079E-2</c:v>
                </c:pt>
                <c:pt idx="636">
                  <c:v>2.5103795842055243E-2</c:v>
                </c:pt>
                <c:pt idx="637">
                  <c:v>2.5132213415166582E-2</c:v>
                </c:pt>
                <c:pt idx="638">
                  <c:v>2.5160554059229234E-2</c:v>
                </c:pt>
                <c:pt idx="639">
                  <c:v>2.5188817774000061E-2</c:v>
                </c:pt>
                <c:pt idx="640">
                  <c:v>2.5217004559560108E-2</c:v>
                </c:pt>
                <c:pt idx="641">
                  <c:v>2.5245114415990422E-2</c:v>
                </c:pt>
                <c:pt idx="642">
                  <c:v>2.5273147343047864E-2</c:v>
                </c:pt>
                <c:pt idx="643">
                  <c:v>2.5301103340894526E-2</c:v>
                </c:pt>
                <c:pt idx="644">
                  <c:v>2.5328982409449363E-2</c:v>
                </c:pt>
                <c:pt idx="645">
                  <c:v>2.536647605864769E-2</c:v>
                </c:pt>
                <c:pt idx="646">
                  <c:v>2.5394183141321434E-2</c:v>
                </c:pt>
                <c:pt idx="647">
                  <c:v>2.5421813288138605E-2</c:v>
                </c:pt>
                <c:pt idx="648">
                  <c:v>2.5449366499072184E-2</c:v>
                </c:pt>
                <c:pt idx="649">
                  <c:v>2.5476842774041129E-2</c:v>
                </c:pt>
                <c:pt idx="650">
                  <c:v>2.5504242112991408E-2</c:v>
                </c:pt>
                <c:pt idx="651">
                  <c:v>2.5531564515896003E-2</c:v>
                </c:pt>
                <c:pt idx="652">
                  <c:v>2.5558809982673868E-2</c:v>
                </c:pt>
                <c:pt idx="653">
                  <c:v>2.558597851329799E-2</c:v>
                </c:pt>
                <c:pt idx="654">
                  <c:v>2.5613070107714336E-2</c:v>
                </c:pt>
                <c:pt idx="655">
                  <c:v>2.5640084765841863E-2</c:v>
                </c:pt>
                <c:pt idx="656">
                  <c:v>2.5667022487653551E-2</c:v>
                </c:pt>
                <c:pt idx="657">
                  <c:v>2.5693883273095373E-2</c:v>
                </c:pt>
                <c:pt idx="658">
                  <c:v>2.5720667122113298E-2</c:v>
                </c:pt>
                <c:pt idx="659">
                  <c:v>2.5747374034680307E-2</c:v>
                </c:pt>
                <c:pt idx="660">
                  <c:v>2.5783572436528512E-2</c:v>
                </c:pt>
                <c:pt idx="661">
                  <c:v>2.5810088754826266E-2</c:v>
                </c:pt>
                <c:pt idx="662">
                  <c:v>2.5836528143589055E-2</c:v>
                </c:pt>
                <c:pt idx="663">
                  <c:v>2.5862890602654787E-2</c:v>
                </c:pt>
                <c:pt idx="664">
                  <c:v>2.5889176132185554E-2</c:v>
                </c:pt>
                <c:pt idx="665">
                  <c:v>2.5915384731938218E-2</c:v>
                </c:pt>
                <c:pt idx="666">
                  <c:v>2.5941516402074871E-2</c:v>
                </c:pt>
                <c:pt idx="667">
                  <c:v>2.5967571142595514E-2</c:v>
                </c:pt>
                <c:pt idx="668">
                  <c:v>2.5993548953338053E-2</c:v>
                </c:pt>
                <c:pt idx="669">
                  <c:v>2.6019449834383535E-2</c:v>
                </c:pt>
                <c:pt idx="670">
                  <c:v>2.6045273785569867E-2</c:v>
                </c:pt>
                <c:pt idx="671">
                  <c:v>2.6071035651495933E-2</c:v>
                </c:pt>
                <c:pt idx="672">
                  <c:v>2.6096767404514276E-2</c:v>
                </c:pt>
                <c:pt idx="673">
                  <c:v>2.6122470186566993E-2</c:v>
                </c:pt>
                <c:pt idx="674">
                  <c:v>2.614814399749199E-2</c:v>
                </c:pt>
                <c:pt idx="675">
                  <c:v>2.6173788837451362E-2</c:v>
                </c:pt>
                <c:pt idx="676">
                  <c:v>2.6199404706283014E-2</c:v>
                </c:pt>
                <c:pt idx="677">
                  <c:v>2.6224991604149039E-2</c:v>
                </c:pt>
                <c:pt idx="678">
                  <c:v>2.6250549530887346E-2</c:v>
                </c:pt>
                <c:pt idx="679">
                  <c:v>2.627607848657898E-2</c:v>
                </c:pt>
                <c:pt idx="680">
                  <c:v>2.6301578471223941E-2</c:v>
                </c:pt>
                <c:pt idx="681">
                  <c:v>2.6327049484822229E-2</c:v>
                </c:pt>
                <c:pt idx="682">
                  <c:v>2.6352491527292798E-2</c:v>
                </c:pt>
                <c:pt idx="683">
                  <c:v>2.6377904598716695E-2</c:v>
                </c:pt>
                <c:pt idx="684">
                  <c:v>2.6403288699012872E-2</c:v>
                </c:pt>
                <c:pt idx="685">
                  <c:v>2.6428643828262377E-2</c:v>
                </c:pt>
                <c:pt idx="686">
                  <c:v>2.6453969986384163E-2</c:v>
                </c:pt>
                <c:pt idx="687">
                  <c:v>2.6479267173378229E-2</c:v>
                </c:pt>
                <c:pt idx="688">
                  <c:v>2.6504535389325623E-2</c:v>
                </c:pt>
                <c:pt idx="689">
                  <c:v>2.6529774634064252E-2</c:v>
                </c:pt>
                <c:pt idx="690">
                  <c:v>2.6554984907756207E-2</c:v>
                </c:pt>
                <c:pt idx="691">
                  <c:v>2.6580166210239398E-2</c:v>
                </c:pt>
                <c:pt idx="692">
                  <c:v>2.6605318541594869E-2</c:v>
                </c:pt>
                <c:pt idx="693">
                  <c:v>2.6630441901822621E-2</c:v>
                </c:pt>
                <c:pt idx="694">
                  <c:v>2.6655536290922655E-2</c:v>
                </c:pt>
                <c:pt idx="695">
                  <c:v>2.6680601708894969E-2</c:v>
                </c:pt>
                <c:pt idx="696">
                  <c:v>2.6705638155577471E-2</c:v>
                </c:pt>
                <c:pt idx="697">
                  <c:v>2.6730645631213301E-2</c:v>
                </c:pt>
                <c:pt idx="698">
                  <c:v>2.6755624135640366E-2</c:v>
                </c:pt>
                <c:pt idx="699">
                  <c:v>2.6780573668858665E-2</c:v>
                </c:pt>
                <c:pt idx="700">
                  <c:v>2.6805494230949245E-2</c:v>
                </c:pt>
                <c:pt idx="701">
                  <c:v>2.6830385821750014E-2</c:v>
                </c:pt>
                <c:pt idx="702">
                  <c:v>2.6855248441423063E-2</c:v>
                </c:pt>
                <c:pt idx="703">
                  <c:v>2.6880082089887347E-2</c:v>
                </c:pt>
                <c:pt idx="704">
                  <c:v>2.690488676706182E-2</c:v>
                </c:pt>
                <c:pt idx="705">
                  <c:v>2.6929662473189619E-2</c:v>
                </c:pt>
                <c:pt idx="706">
                  <c:v>2.6954409207946561E-2</c:v>
                </c:pt>
                <c:pt idx="707">
                  <c:v>2.6979126971494738E-2</c:v>
                </c:pt>
                <c:pt idx="708">
                  <c:v>2.7003815763834149E-2</c:v>
                </c:pt>
                <c:pt idx="709">
                  <c:v>2.7028475584883749E-2</c:v>
                </c:pt>
                <c:pt idx="710">
                  <c:v>2.7053106434805629E-2</c:v>
                </c:pt>
                <c:pt idx="711">
                  <c:v>2.7077708313356652E-2</c:v>
                </c:pt>
                <c:pt idx="712">
                  <c:v>2.7102281220779956E-2</c:v>
                </c:pt>
                <c:pt idx="713">
                  <c:v>2.7126825156832401E-2</c:v>
                </c:pt>
                <c:pt idx="714">
                  <c:v>2.7151340121676082E-2</c:v>
                </c:pt>
                <c:pt idx="715">
                  <c:v>2.7175826115229951E-2</c:v>
                </c:pt>
                <c:pt idx="716">
                  <c:v>2.7200283137412962E-2</c:v>
                </c:pt>
                <c:pt idx="717">
                  <c:v>2.7224711188387207E-2</c:v>
                </c:pt>
                <c:pt idx="718">
                  <c:v>2.7249110268071641E-2</c:v>
                </c:pt>
                <c:pt idx="719">
                  <c:v>2.7273480376466264E-2</c:v>
                </c:pt>
                <c:pt idx="720">
                  <c:v>2.7297821513490028E-2</c:v>
                </c:pt>
                <c:pt idx="721">
                  <c:v>2.7322133679305027E-2</c:v>
                </c:pt>
                <c:pt idx="722">
                  <c:v>2.7346416873749169E-2</c:v>
                </c:pt>
                <c:pt idx="723">
                  <c:v>2.7370625332824305E-2</c:v>
                </c:pt>
                <c:pt idx="724">
                  <c:v>2.7394598506927936E-2</c:v>
                </c:pt>
                <c:pt idx="725">
                  <c:v>2.7418322141802287E-2</c:v>
                </c:pt>
                <c:pt idx="726">
                  <c:v>2.7441796237447358E-2</c:v>
                </c:pt>
                <c:pt idx="727">
                  <c:v>2.7465020793701056E-2</c:v>
                </c:pt>
                <c:pt idx="728">
                  <c:v>2.7487995810401289E-2</c:v>
                </c:pt>
                <c:pt idx="729">
                  <c:v>2.7510721287710149E-2</c:v>
                </c:pt>
                <c:pt idx="730">
                  <c:v>2.7533197225465544E-2</c:v>
                </c:pt>
                <c:pt idx="731">
                  <c:v>2.7555423623667474E-2</c:v>
                </c:pt>
                <c:pt idx="732">
                  <c:v>2.7577400482234893E-2</c:v>
                </c:pt>
                <c:pt idx="733">
                  <c:v>2.75991278011678E-2</c:v>
                </c:pt>
                <c:pt idx="734">
                  <c:v>2.7620605580385149E-2</c:v>
                </c:pt>
                <c:pt idx="735">
                  <c:v>2.7641833819805894E-2</c:v>
                </c:pt>
                <c:pt idx="736">
                  <c:v>2.7662812519511082E-2</c:v>
                </c:pt>
                <c:pt idx="737">
                  <c:v>2.7683541679338619E-2</c:v>
                </c:pt>
                <c:pt idx="738">
                  <c:v>2.7704021299288506E-2</c:v>
                </c:pt>
                <c:pt idx="739">
                  <c:v>2.7724251379360743E-2</c:v>
                </c:pt>
                <c:pt idx="740">
                  <c:v>2.7744231919474283E-2</c:v>
                </c:pt>
                <c:pt idx="741">
                  <c:v>2.776396291954808E-2</c:v>
                </c:pt>
                <c:pt idx="742">
                  <c:v>2.7783444379582134E-2</c:v>
                </c:pt>
                <c:pt idx="743">
                  <c:v>2.7802676299576445E-2</c:v>
                </c:pt>
                <c:pt idx="744">
                  <c:v>2.7821658679368921E-2</c:v>
                </c:pt>
                <c:pt idx="745">
                  <c:v>2.7840391519040608E-2</c:v>
                </c:pt>
                <c:pt idx="746">
                  <c:v>2.785887481851046E-2</c:v>
                </c:pt>
                <c:pt idx="747">
                  <c:v>2.7877108577778476E-2</c:v>
                </c:pt>
                <c:pt idx="748">
                  <c:v>2.7895092796682563E-2</c:v>
                </c:pt>
                <c:pt idx="749">
                  <c:v>2.7915340630266794E-2</c:v>
                </c:pt>
                <c:pt idx="750">
                  <c:v>2.7932790119993278E-2</c:v>
                </c:pt>
                <c:pt idx="751">
                  <c:v>2.7949990069274788E-2</c:v>
                </c:pt>
                <c:pt idx="752">
                  <c:v>2.7966940478111324E-2</c:v>
                </c:pt>
                <c:pt idx="753">
                  <c:v>2.7983641346583932E-2</c:v>
                </c:pt>
                <c:pt idx="754">
                  <c:v>2.8000092674449473E-2</c:v>
                </c:pt>
                <c:pt idx="755">
                  <c:v>2.8016294461870039E-2</c:v>
                </c:pt>
                <c:pt idx="756">
                  <c:v>2.8032246708683539E-2</c:v>
                </c:pt>
                <c:pt idx="757">
                  <c:v>2.8047949414971018E-2</c:v>
                </c:pt>
                <c:pt idx="758">
                  <c:v>2.8063402580570385E-2</c:v>
                </c:pt>
                <c:pt idx="759">
                  <c:v>2.8078606205562684E-2</c:v>
                </c:pt>
                <c:pt idx="760">
                  <c:v>2.809356028986687E-2</c:v>
                </c:pt>
                <c:pt idx="761">
                  <c:v>2.8108264833401897E-2</c:v>
                </c:pt>
                <c:pt idx="762">
                  <c:v>2.8122719836167764E-2</c:v>
                </c:pt>
                <c:pt idx="763">
                  <c:v>2.8136925298245519E-2</c:v>
                </c:pt>
                <c:pt idx="764">
                  <c:v>2.8150881219473067E-2</c:v>
                </c:pt>
                <c:pt idx="765">
                  <c:v>2.816458759985041E-2</c:v>
                </c:pt>
                <c:pt idx="766">
                  <c:v>2.8178044439377548E-2</c:v>
                </c:pt>
                <c:pt idx="767">
                  <c:v>2.8191251737973433E-2</c:v>
                </c:pt>
                <c:pt idx="768">
                  <c:v>2.8204209495719113E-2</c:v>
                </c:pt>
                <c:pt idx="769">
                  <c:v>2.8216917712452494E-2</c:v>
                </c:pt>
                <c:pt idx="770">
                  <c:v>2.8229376388254623E-2</c:v>
                </c:pt>
                <c:pt idx="771">
                  <c:v>2.8241585523044455E-2</c:v>
                </c:pt>
                <c:pt idx="772">
                  <c:v>2.8253545116903034E-2</c:v>
                </c:pt>
                <c:pt idx="773">
                  <c:v>2.8265255169587222E-2</c:v>
                </c:pt>
                <c:pt idx="774">
                  <c:v>2.8276715681259113E-2</c:v>
                </c:pt>
                <c:pt idx="775">
                  <c:v>2.8287925095424882E-2</c:v>
                </c:pt>
                <c:pt idx="776">
                  <c:v>2.8298865882017132E-2</c:v>
                </c:pt>
                <c:pt idx="777">
                  <c:v>2.8309533044208468E-2</c:v>
                </c:pt>
                <c:pt idx="778">
                  <c:v>2.8319926581836796E-2</c:v>
                </c:pt>
                <c:pt idx="779">
                  <c:v>2.8330046494983163E-2</c:v>
                </c:pt>
                <c:pt idx="780">
                  <c:v>2.8339892783647569E-2</c:v>
                </c:pt>
                <c:pt idx="781">
                  <c:v>2.8349465447667921E-2</c:v>
                </c:pt>
                <c:pt idx="782">
                  <c:v>2.8358764487287358E-2</c:v>
                </c:pt>
                <c:pt idx="783">
                  <c:v>2.8367789902181695E-2</c:v>
                </c:pt>
                <c:pt idx="784">
                  <c:v>2.8376541692431978E-2</c:v>
                </c:pt>
                <c:pt idx="785">
                  <c:v>2.8385019858119254E-2</c:v>
                </c:pt>
                <c:pt idx="786">
                  <c:v>2.8393224399162476E-2</c:v>
                </c:pt>
                <c:pt idx="787">
                  <c:v>2.8401155315480597E-2</c:v>
                </c:pt>
                <c:pt idx="788">
                  <c:v>2.8408812607073619E-2</c:v>
                </c:pt>
                <c:pt idx="789">
                  <c:v>2.8416196274103633E-2</c:v>
                </c:pt>
                <c:pt idx="790">
                  <c:v>2.8423306316246455E-2</c:v>
                </c:pt>
                <c:pt idx="791">
                  <c:v>2.8430142733745223E-2</c:v>
                </c:pt>
                <c:pt idx="792">
                  <c:v>2.8436705526518891E-2</c:v>
                </c:pt>
                <c:pt idx="793">
                  <c:v>2.8442994694486412E-2</c:v>
                </c:pt>
                <c:pt idx="794">
                  <c:v>2.8449010237647787E-2</c:v>
                </c:pt>
                <c:pt idx="795">
                  <c:v>2.8454752156084062E-2</c:v>
                </c:pt>
                <c:pt idx="796">
                  <c:v>2.8460220449633145E-2</c:v>
                </c:pt>
                <c:pt idx="797">
                  <c:v>2.8465415118376081E-2</c:v>
                </c:pt>
                <c:pt idx="798">
                  <c:v>2.847033616231287E-2</c:v>
                </c:pt>
                <c:pt idx="799">
                  <c:v>2.8474983581362467E-2</c:v>
                </c:pt>
                <c:pt idx="800">
                  <c:v>2.8479357375605918E-2</c:v>
                </c:pt>
                <c:pt idx="801">
                  <c:v>2.848345754488113E-2</c:v>
                </c:pt>
                <c:pt idx="802">
                  <c:v>2.8487284089350196E-2</c:v>
                </c:pt>
                <c:pt idx="803">
                  <c:v>2.8490837009013115E-2</c:v>
                </c:pt>
                <c:pt idx="804">
                  <c:v>2.8494116303707795E-2</c:v>
                </c:pt>
                <c:pt idx="805">
                  <c:v>2.8497121973515283E-2</c:v>
                </c:pt>
                <c:pt idx="806">
                  <c:v>2.8499854018435578E-2</c:v>
                </c:pt>
                <c:pt idx="807">
                  <c:v>2.8502312438387634E-2</c:v>
                </c:pt>
                <c:pt idx="808">
                  <c:v>2.8504497233452497E-2</c:v>
                </c:pt>
                <c:pt idx="809">
                  <c:v>2.8506408403630168E-2</c:v>
                </c:pt>
                <c:pt idx="810">
                  <c:v>2.85080459488396E-2</c:v>
                </c:pt>
                <c:pt idx="811">
                  <c:v>2.8509409869080793E-2</c:v>
                </c:pt>
                <c:pt idx="812">
                  <c:v>2.851050016451584E-2</c:v>
                </c:pt>
                <c:pt idx="813">
                  <c:v>2.8511316834901601E-2</c:v>
                </c:pt>
                <c:pt idx="814">
                  <c:v>2.851185988040017E-2</c:v>
                </c:pt>
                <c:pt idx="815">
                  <c:v>2.85121293009305E-2</c:v>
                </c:pt>
                <c:pt idx="816">
                  <c:v>2.8512125096573637E-2</c:v>
                </c:pt>
                <c:pt idx="817">
                  <c:v>2.8511847267248536E-2</c:v>
                </c:pt>
                <c:pt idx="818">
                  <c:v>2.8511295813036241E-2</c:v>
                </c:pt>
                <c:pt idx="819">
                  <c:v>2.8510470733774662E-2</c:v>
                </c:pt>
                <c:pt idx="820">
                  <c:v>2.8509372029706936E-2</c:v>
                </c:pt>
                <c:pt idx="821">
                  <c:v>2.8507999700589925E-2</c:v>
                </c:pt>
                <c:pt idx="822">
                  <c:v>2.8506353746585722E-2</c:v>
                </c:pt>
                <c:pt idx="823">
                  <c:v>2.8504434167694326E-2</c:v>
                </c:pt>
                <c:pt idx="824">
                  <c:v>2.8502240963834691E-2</c:v>
                </c:pt>
                <c:pt idx="825">
                  <c:v>2.8499774135087863E-2</c:v>
                </c:pt>
                <c:pt idx="826">
                  <c:v>2.8497033681372796E-2</c:v>
                </c:pt>
                <c:pt idx="827">
                  <c:v>2.849405157034135E-2</c:v>
                </c:pt>
                <c:pt idx="828">
                  <c:v>2.8491187856822808E-2</c:v>
                </c:pt>
                <c:pt idx="829">
                  <c:v>2.8488545173207536E-2</c:v>
                </c:pt>
                <c:pt idx="830">
                  <c:v>2.8486123519657625E-2</c:v>
                </c:pt>
                <c:pt idx="831">
                  <c:v>2.8483922896092029E-2</c:v>
                </c:pt>
                <c:pt idx="832">
                  <c:v>2.8481943302510748E-2</c:v>
                </c:pt>
                <c:pt idx="833">
                  <c:v>2.8480184738913783E-2</c:v>
                </c:pt>
                <c:pt idx="834">
                  <c:v>2.8478647205301133E-2</c:v>
                </c:pt>
                <c:pt idx="835">
                  <c:v>2.8477330701591752E-2</c:v>
                </c:pt>
                <c:pt idx="836">
                  <c:v>2.8476235227947733E-2</c:v>
                </c:pt>
                <c:pt idx="837">
                  <c:v>2.8475360784206982E-2</c:v>
                </c:pt>
                <c:pt idx="838">
                  <c:v>2.8474707370531593E-2</c:v>
                </c:pt>
                <c:pt idx="839">
                  <c:v>2.8474274986759474E-2</c:v>
                </c:pt>
                <c:pt idx="840">
                  <c:v>2.8474063632971669E-2</c:v>
                </c:pt>
                <c:pt idx="841">
                  <c:v>2.8474073309087133E-2</c:v>
                </c:pt>
                <c:pt idx="842">
                  <c:v>2.8474304015267959E-2</c:v>
                </c:pt>
                <c:pt idx="843">
                  <c:v>2.8474755751352054E-2</c:v>
                </c:pt>
                <c:pt idx="844">
                  <c:v>2.8475428517420465E-2</c:v>
                </c:pt>
                <c:pt idx="845">
                  <c:v>2.8476322313554236E-2</c:v>
                </c:pt>
                <c:pt idx="846">
                  <c:v>2.8477437139591277E-2</c:v>
                </c:pt>
                <c:pt idx="847">
                  <c:v>2.8478772995531587E-2</c:v>
                </c:pt>
                <c:pt idx="848">
                  <c:v>2.8480329881537259E-2</c:v>
                </c:pt>
                <c:pt idx="849">
                  <c:v>2.8482107797446199E-2</c:v>
                </c:pt>
                <c:pt idx="850">
                  <c:v>2.8484106743339455E-2</c:v>
                </c:pt>
                <c:pt idx="851">
                  <c:v>2.8486326719298072E-2</c:v>
                </c:pt>
                <c:pt idx="852">
                  <c:v>2.8488767725241004E-2</c:v>
                </c:pt>
                <c:pt idx="853">
                  <c:v>2.8491429761168252E-2</c:v>
                </c:pt>
                <c:pt idx="854">
                  <c:v>2.8494312827079815E-2</c:v>
                </c:pt>
                <c:pt idx="855">
                  <c:v>2.8497416922975694E-2</c:v>
                </c:pt>
                <c:pt idx="856">
                  <c:v>2.8500742048855887E-2</c:v>
                </c:pt>
                <c:pt idx="857">
                  <c:v>2.8504288204801442E-2</c:v>
                </c:pt>
                <c:pt idx="858">
                  <c:v>2.8508055390812359E-2</c:v>
                </c:pt>
                <c:pt idx="859">
                  <c:v>2.8512043606726545E-2</c:v>
                </c:pt>
                <c:pt idx="860">
                  <c:v>2.8516252852787138E-2</c:v>
                </c:pt>
                <c:pt idx="861">
                  <c:v>2.8520683128832047E-2</c:v>
                </c:pt>
                <c:pt idx="862">
                  <c:v>2.8525334435023364E-2</c:v>
                </c:pt>
                <c:pt idx="863">
                  <c:v>2.8530206771280042E-2</c:v>
                </c:pt>
                <c:pt idx="864">
                  <c:v>2.8535300137439989E-2</c:v>
                </c:pt>
                <c:pt idx="865">
                  <c:v>2.8540614533827391E-2</c:v>
                </c:pt>
                <c:pt idx="866">
                  <c:v>2.8546149960199108E-2</c:v>
                </c:pt>
                <c:pt idx="867">
                  <c:v>2.8551906416717232E-2</c:v>
                </c:pt>
                <c:pt idx="868">
                  <c:v>2.8557883903381764E-2</c:v>
                </c:pt>
                <c:pt idx="869">
                  <c:v>2.8564082420111658E-2</c:v>
                </c:pt>
                <c:pt idx="870">
                  <c:v>2.857050196698796E-2</c:v>
                </c:pt>
                <c:pt idx="871">
                  <c:v>2.857714254401067E-2</c:v>
                </c:pt>
                <c:pt idx="872">
                  <c:v>2.8584004151260833E-2</c:v>
                </c:pt>
                <c:pt idx="873">
                  <c:v>2.8591086788657405E-2</c:v>
                </c:pt>
                <c:pt idx="874">
                  <c:v>2.8598390456200384E-2</c:v>
                </c:pt>
                <c:pt idx="875">
                  <c:v>2.8605915153889772E-2</c:v>
                </c:pt>
                <c:pt idx="876">
                  <c:v>2.8613660881887659E-2</c:v>
                </c:pt>
                <c:pt idx="877">
                  <c:v>2.8621627639950908E-2</c:v>
                </c:pt>
                <c:pt idx="878">
                  <c:v>2.8629815428403704E-2</c:v>
                </c:pt>
                <c:pt idx="879">
                  <c:v>2.8638212984892775E-2</c:v>
                </c:pt>
                <c:pt idx="880">
                  <c:v>2.8646504970172293E-2</c:v>
                </c:pt>
                <c:pt idx="881">
                  <c:v>2.865454497648634E-2</c:v>
                </c:pt>
                <c:pt idx="882">
                  <c:v>2.866233300375387E-2</c:v>
                </c:pt>
                <c:pt idx="883">
                  <c:v>2.8669869052218022E-2</c:v>
                </c:pt>
                <c:pt idx="884">
                  <c:v>2.8677153121635657E-2</c:v>
                </c:pt>
                <c:pt idx="885">
                  <c:v>2.868418521208782E-2</c:v>
                </c:pt>
                <c:pt idx="886">
                  <c:v>2.8690965323574513E-2</c:v>
                </c:pt>
                <c:pt idx="887">
                  <c:v>2.8697493455933643E-2</c:v>
                </c:pt>
                <c:pt idx="888">
                  <c:v>2.8703769609408347E-2</c:v>
                </c:pt>
                <c:pt idx="889">
                  <c:v>2.8709793783836535E-2</c:v>
                </c:pt>
                <c:pt idx="890">
                  <c:v>2.8715565979137159E-2</c:v>
                </c:pt>
                <c:pt idx="891">
                  <c:v>2.8721086195391266E-2</c:v>
                </c:pt>
                <c:pt idx="892">
                  <c:v>2.8726354432598855E-2</c:v>
                </c:pt>
                <c:pt idx="893">
                  <c:v>2.8731370690678881E-2</c:v>
                </c:pt>
                <c:pt idx="894">
                  <c:v>2.873613496971239E-2</c:v>
                </c:pt>
                <c:pt idx="895">
                  <c:v>2.8740647269618336E-2</c:v>
                </c:pt>
                <c:pt idx="896">
                  <c:v>2.8744907590396718E-2</c:v>
                </c:pt>
                <c:pt idx="897">
                  <c:v>2.8748915932128583E-2</c:v>
                </c:pt>
                <c:pt idx="898">
                  <c:v>2.8752672294732884E-2</c:v>
                </c:pt>
                <c:pt idx="899">
                  <c:v>2.8756176678047529E-2</c:v>
                </c:pt>
                <c:pt idx="900">
                  <c:v>2.8759429082315657E-2</c:v>
                </c:pt>
                <c:pt idx="901">
                  <c:v>2.8762429507375176E-2</c:v>
                </c:pt>
                <c:pt idx="902">
                  <c:v>2.8765177953307131E-2</c:v>
                </c:pt>
                <c:pt idx="903">
                  <c:v>2.8767674420192568E-2</c:v>
                </c:pt>
                <c:pt idx="904">
                  <c:v>2.876991890778835E-2</c:v>
                </c:pt>
                <c:pt idx="905">
                  <c:v>2.8774954687459019E-2</c:v>
                </c:pt>
                <c:pt idx="906">
                  <c:v>2.8776587483032211E-2</c:v>
                </c:pt>
                <c:pt idx="907">
                  <c:v>2.8777968259684115E-2</c:v>
                </c:pt>
                <c:pt idx="908">
                  <c:v>2.8779097017441749E-2</c:v>
                </c:pt>
                <c:pt idx="909">
                  <c:v>2.8779973756305109E-2</c:v>
                </c:pt>
                <c:pt idx="910">
                  <c:v>2.8780598476220168E-2</c:v>
                </c:pt>
                <c:pt idx="911">
                  <c:v>2.8780971177213937E-2</c:v>
                </c:pt>
                <c:pt idx="912">
                  <c:v>2.8781091859286421E-2</c:v>
                </c:pt>
                <c:pt idx="913">
                  <c:v>2.8780960522437619E-2</c:v>
                </c:pt>
                <c:pt idx="914">
                  <c:v>2.8780577166640512E-2</c:v>
                </c:pt>
                <c:pt idx="915">
                  <c:v>2.8779941791895101E-2</c:v>
                </c:pt>
                <c:pt idx="916">
                  <c:v>2.877905439825542E-2</c:v>
                </c:pt>
                <c:pt idx="917">
                  <c:v>2.8777914985667435E-2</c:v>
                </c:pt>
                <c:pt idx="918">
                  <c:v>2.8776523554212195E-2</c:v>
                </c:pt>
                <c:pt idx="919">
                  <c:v>2.8774880103835668E-2</c:v>
                </c:pt>
                <c:pt idx="920">
                  <c:v>2.8772984634564867E-2</c:v>
                </c:pt>
                <c:pt idx="921">
                  <c:v>2.8767573976457017E-2</c:v>
                </c:pt>
                <c:pt idx="922">
                  <c:v>2.8765066856524246E-2</c:v>
                </c:pt>
                <c:pt idx="923">
                  <c:v>2.8762307757463912E-2</c:v>
                </c:pt>
                <c:pt idx="924">
                  <c:v>2.8759296679276014E-2</c:v>
                </c:pt>
                <c:pt idx="925">
                  <c:v>2.8756033621879507E-2</c:v>
                </c:pt>
                <c:pt idx="926">
                  <c:v>2.8752518585355435E-2</c:v>
                </c:pt>
                <c:pt idx="927">
                  <c:v>2.8748751569703801E-2</c:v>
                </c:pt>
                <c:pt idx="928">
                  <c:v>2.8744732574924603E-2</c:v>
                </c:pt>
                <c:pt idx="929">
                  <c:v>2.8740461600936795E-2</c:v>
                </c:pt>
                <c:pt idx="930">
                  <c:v>2.8735938647983517E-2</c:v>
                </c:pt>
                <c:pt idx="931">
                  <c:v>2.8731300156262796E-2</c:v>
                </c:pt>
                <c:pt idx="932">
                  <c:v>2.8726724465603093E-2</c:v>
                </c:pt>
                <c:pt idx="933">
                  <c:v>2.8722212650029721E-2</c:v>
                </c:pt>
                <c:pt idx="934">
                  <c:v>2.871776470978582E-2</c:v>
                </c:pt>
                <c:pt idx="935">
                  <c:v>2.8713380644709297E-2</c:v>
                </c:pt>
                <c:pt idx="936">
                  <c:v>2.8709060454881197E-2</c:v>
                </c:pt>
                <c:pt idx="937">
                  <c:v>2.8704804140301521E-2</c:v>
                </c:pt>
                <c:pt idx="938">
                  <c:v>2.8700611700970269E-2</c:v>
                </c:pt>
                <c:pt idx="939">
                  <c:v>2.8696483136806394E-2</c:v>
                </c:pt>
                <c:pt idx="940">
                  <c:v>2.8692418447890944E-2</c:v>
                </c:pt>
                <c:pt idx="941">
                  <c:v>2.8688417634223917E-2</c:v>
                </c:pt>
                <c:pt idx="942">
                  <c:v>2.8684480695724268E-2</c:v>
                </c:pt>
                <c:pt idx="943">
                  <c:v>2.8680607632473043E-2</c:v>
                </c:pt>
                <c:pt idx="944">
                  <c:v>2.8676798444389195E-2</c:v>
                </c:pt>
                <c:pt idx="945">
                  <c:v>2.8673053131553772E-2</c:v>
                </c:pt>
                <c:pt idx="946">
                  <c:v>2.8669371693966772E-2</c:v>
                </c:pt>
                <c:pt idx="947">
                  <c:v>2.8665754131466104E-2</c:v>
                </c:pt>
                <c:pt idx="948">
                  <c:v>2.8662200444213859E-2</c:v>
                </c:pt>
                <c:pt idx="949">
                  <c:v>2.8658710632210038E-2</c:v>
                </c:pt>
                <c:pt idx="950">
                  <c:v>2.8655284695454641E-2</c:v>
                </c:pt>
                <c:pt idx="951">
                  <c:v>2.8651922633785576E-2</c:v>
                </c:pt>
                <c:pt idx="952">
                  <c:v>2.8648624447445981E-2</c:v>
                </c:pt>
                <c:pt idx="953">
                  <c:v>2.8645390136192717E-2</c:v>
                </c:pt>
                <c:pt idx="954">
                  <c:v>2.864221970010683E-2</c:v>
                </c:pt>
                <c:pt idx="955">
                  <c:v>2.8639113139269368E-2</c:v>
                </c:pt>
                <c:pt idx="956">
                  <c:v>2.8636070453599283E-2</c:v>
                </c:pt>
                <c:pt idx="957">
                  <c:v>2.8633091643177622E-2</c:v>
                </c:pt>
                <c:pt idx="958">
                  <c:v>2.8630176707923338E-2</c:v>
                </c:pt>
                <c:pt idx="959">
                  <c:v>2.8627325647836432E-2</c:v>
                </c:pt>
                <c:pt idx="960">
                  <c:v>2.8624538462916904E-2</c:v>
                </c:pt>
                <c:pt idx="961">
                  <c:v>2.86218151532458E-2</c:v>
                </c:pt>
                <c:pt idx="962">
                  <c:v>2.8619155718661027E-2</c:v>
                </c:pt>
                <c:pt idx="963">
                  <c:v>2.8616560159324678E-2</c:v>
                </c:pt>
                <c:pt idx="964">
                  <c:v>2.861402847507466E-2</c:v>
                </c:pt>
                <c:pt idx="965">
                  <c:v>2.8611560666073066E-2</c:v>
                </c:pt>
                <c:pt idx="966">
                  <c:v>2.860915673223885E-2</c:v>
                </c:pt>
                <c:pt idx="967">
                  <c:v>2.8606816673653057E-2</c:v>
                </c:pt>
                <c:pt idx="968">
                  <c:v>2.8604540490153596E-2</c:v>
                </c:pt>
                <c:pt idx="969">
                  <c:v>2.8602328181902559E-2</c:v>
                </c:pt>
                <c:pt idx="970">
                  <c:v>2.8600179748737853E-2</c:v>
                </c:pt>
                <c:pt idx="971">
                  <c:v>2.8598095190821571E-2</c:v>
                </c:pt>
                <c:pt idx="972">
                  <c:v>2.859607450799162E-2</c:v>
                </c:pt>
                <c:pt idx="973">
                  <c:v>2.8594117700329047E-2</c:v>
                </c:pt>
                <c:pt idx="974">
                  <c:v>2.8592224767914898E-2</c:v>
                </c:pt>
                <c:pt idx="975">
                  <c:v>2.8590395710668126E-2</c:v>
                </c:pt>
                <c:pt idx="976">
                  <c:v>2.8588630528507686E-2</c:v>
                </c:pt>
                <c:pt idx="977">
                  <c:v>2.8586929221514623E-2</c:v>
                </c:pt>
                <c:pt idx="978">
                  <c:v>2.8585291789769984E-2</c:v>
                </c:pt>
                <c:pt idx="979">
                  <c:v>2.8583718233192723E-2</c:v>
                </c:pt>
                <c:pt idx="980">
                  <c:v>2.8582208551701793E-2</c:v>
                </c:pt>
                <c:pt idx="981">
                  <c:v>2.8580762745378241E-2</c:v>
                </c:pt>
                <c:pt idx="982">
                  <c:v>2.8579380814222066E-2</c:v>
                </c:pt>
                <c:pt idx="983">
                  <c:v>2.8578062758233269E-2</c:v>
                </c:pt>
                <c:pt idx="984">
                  <c:v>2.857680857741185E-2</c:v>
                </c:pt>
                <c:pt idx="985">
                  <c:v>2.8575618271676761E-2</c:v>
                </c:pt>
                <c:pt idx="986">
                  <c:v>2.8574491841190097E-2</c:v>
                </c:pt>
                <c:pt idx="987">
                  <c:v>2.8573429285870811E-2</c:v>
                </c:pt>
                <c:pt idx="988">
                  <c:v>2.8572430605718901E-2</c:v>
                </c:pt>
                <c:pt idx="989">
                  <c:v>2.8571495800572277E-2</c:v>
                </c:pt>
                <c:pt idx="990">
                  <c:v>2.8570624870755124E-2</c:v>
                </c:pt>
                <c:pt idx="991">
                  <c:v>2.8569817815943255E-2</c:v>
                </c:pt>
                <c:pt idx="992">
                  <c:v>2.856907463637981E-2</c:v>
                </c:pt>
                <c:pt idx="993">
                  <c:v>2.8568395331902696E-2</c:v>
                </c:pt>
                <c:pt idx="994">
                  <c:v>2.8567779902674006E-2</c:v>
                </c:pt>
                <c:pt idx="995">
                  <c:v>2.8567228348531648E-2</c:v>
                </c:pt>
                <c:pt idx="996">
                  <c:v>2.8566740669556667E-2</c:v>
                </c:pt>
                <c:pt idx="997">
                  <c:v>2.8566316865749064E-2</c:v>
                </c:pt>
                <c:pt idx="998">
                  <c:v>2.8565956937189885E-2</c:v>
                </c:pt>
                <c:pt idx="999">
                  <c:v>2.856566088363599E-2</c:v>
                </c:pt>
                <c:pt idx="1000">
                  <c:v>2.856542870533052E-2</c:v>
                </c:pt>
                <c:pt idx="1001">
                  <c:v>2.8565260402111381E-2</c:v>
                </c:pt>
                <c:pt idx="1002">
                  <c:v>2.8565155973978573E-2</c:v>
                </c:pt>
                <c:pt idx="1003">
                  <c:v>2.8565115421175236E-2</c:v>
                </c:pt>
                <c:pt idx="1004">
                  <c:v>2.8565138743377183E-2</c:v>
                </c:pt>
                <c:pt idx="1005">
                  <c:v>2.8565225940746508E-2</c:v>
                </c:pt>
                <c:pt idx="1006">
                  <c:v>2.8565377013283211E-2</c:v>
                </c:pt>
                <c:pt idx="1007">
                  <c:v>2.8565591961068337E-2</c:v>
                </c:pt>
                <c:pt idx="1008">
                  <c:v>2.8565870783939795E-2</c:v>
                </c:pt>
                <c:pt idx="1009">
                  <c:v>2.8566213481897584E-2</c:v>
                </c:pt>
                <c:pt idx="1010">
                  <c:v>2.8566620055103797E-2</c:v>
                </c:pt>
                <c:pt idx="1011">
                  <c:v>2.8567090503396342E-2</c:v>
                </c:pt>
                <c:pt idx="1012">
                  <c:v>2.8567624826856264E-2</c:v>
                </c:pt>
                <c:pt idx="1013">
                  <c:v>2.8568223025483563E-2</c:v>
                </c:pt>
                <c:pt idx="1014">
                  <c:v>2.8568885099278241E-2</c:v>
                </c:pt>
                <c:pt idx="1015">
                  <c:v>2.8569611048240295E-2</c:v>
                </c:pt>
                <c:pt idx="1016">
                  <c:v>2.8570400872288682E-2</c:v>
                </c:pt>
                <c:pt idx="1017">
                  <c:v>2.8571254571504445E-2</c:v>
                </c:pt>
                <c:pt idx="1018">
                  <c:v>2.8572172145968633E-2</c:v>
                </c:pt>
                <c:pt idx="1019">
                  <c:v>2.8573153595519152E-2</c:v>
                </c:pt>
                <c:pt idx="1020">
                  <c:v>2.8574198920237048E-2</c:v>
                </c:pt>
                <c:pt idx="1021">
                  <c:v>2.8575308120041276E-2</c:v>
                </c:pt>
                <c:pt idx="1022">
                  <c:v>2.8576481195093928E-2</c:v>
                </c:pt>
                <c:pt idx="1023">
                  <c:v>2.8577718145313957E-2</c:v>
                </c:pt>
                <c:pt idx="1024">
                  <c:v>2.8579018970539272E-2</c:v>
                </c:pt>
                <c:pt idx="1025">
                  <c:v>2.8580383671094056E-2</c:v>
                </c:pt>
                <c:pt idx="1026">
                  <c:v>2.8581812246816218E-2</c:v>
                </c:pt>
                <c:pt idx="1027">
                  <c:v>2.8583304697624712E-2</c:v>
                </c:pt>
                <c:pt idx="1028">
                  <c:v>2.8584861023600583E-2</c:v>
                </c:pt>
                <c:pt idx="1029">
                  <c:v>2.8586481224743832E-2</c:v>
                </c:pt>
                <c:pt idx="1030">
                  <c:v>2.8588165301054458E-2</c:v>
                </c:pt>
                <c:pt idx="1031">
                  <c:v>2.8589913252532462E-2</c:v>
                </c:pt>
                <c:pt idx="1032">
                  <c:v>2.8591725079177843E-2</c:v>
                </c:pt>
                <c:pt idx="1033">
                  <c:v>2.8593600780909556E-2</c:v>
                </c:pt>
                <c:pt idx="1034">
                  <c:v>2.8595540357970739E-2</c:v>
                </c:pt>
                <c:pt idx="1035">
                  <c:v>2.8597513043734368E-2</c:v>
                </c:pt>
                <c:pt idx="1036">
                  <c:v>2.8599410904491807E-2</c:v>
                </c:pt>
                <c:pt idx="1037">
                  <c:v>2.8601224356925581E-2</c:v>
                </c:pt>
                <c:pt idx="1038">
                  <c:v>2.860295340127883E-2</c:v>
                </c:pt>
                <c:pt idx="1039">
                  <c:v>2.8604598037470508E-2</c:v>
                </c:pt>
                <c:pt idx="1040">
                  <c:v>2.8606158265500614E-2</c:v>
                </c:pt>
                <c:pt idx="1041">
                  <c:v>2.8607634085288103E-2</c:v>
                </c:pt>
                <c:pt idx="1042">
                  <c:v>2.8609025497076113E-2</c:v>
                </c:pt>
                <c:pt idx="1043">
                  <c:v>2.8610332500621505E-2</c:v>
                </c:pt>
                <c:pt idx="1044">
                  <c:v>2.8611555096005326E-2</c:v>
                </c:pt>
                <c:pt idx="1045">
                  <c:v>2.8612693283227575E-2</c:v>
                </c:pt>
                <c:pt idx="1046">
                  <c:v>2.8613747062207207E-2</c:v>
                </c:pt>
                <c:pt idx="1047">
                  <c:v>2.8614716433106313E-2</c:v>
                </c:pt>
                <c:pt idx="1048">
                  <c:v>2.8615601395762802E-2</c:v>
                </c:pt>
                <c:pt idx="1049">
                  <c:v>2.8616401950419812E-2</c:v>
                </c:pt>
                <c:pt idx="1050">
                  <c:v>2.8617118096753158E-2</c:v>
                </c:pt>
                <c:pt idx="1051">
                  <c:v>2.8617749834924933E-2</c:v>
                </c:pt>
                <c:pt idx="1052">
                  <c:v>2.8618297165016182E-2</c:v>
                </c:pt>
                <c:pt idx="1053">
                  <c:v>2.8618760086864814E-2</c:v>
                </c:pt>
                <c:pt idx="1054">
                  <c:v>2.8619138600551874E-2</c:v>
                </c:pt>
                <c:pt idx="1055">
                  <c:v>2.8619432706077363E-2</c:v>
                </c:pt>
                <c:pt idx="1056">
                  <c:v>2.8619642403522327E-2</c:v>
                </c:pt>
                <c:pt idx="1057">
                  <c:v>2.8619767692724674E-2</c:v>
                </c:pt>
                <c:pt idx="1058">
                  <c:v>2.8619808573684402E-2</c:v>
                </c:pt>
                <c:pt idx="1059">
                  <c:v>2.8619765046563606E-2</c:v>
                </c:pt>
                <c:pt idx="1060">
                  <c:v>2.8619637111281238E-2</c:v>
                </c:pt>
                <c:pt idx="1061">
                  <c:v>2.8619387542551111E-2</c:v>
                </c:pt>
                <c:pt idx="1062">
                  <c:v>2.8619078732636805E-2</c:v>
                </c:pt>
                <c:pt idx="1063">
                  <c:v>2.861868551447988E-2</c:v>
                </c:pt>
                <c:pt idx="1064">
                  <c:v>2.8618207888080338E-2</c:v>
                </c:pt>
                <c:pt idx="1065">
                  <c:v>2.8617645853681317E-2</c:v>
                </c:pt>
                <c:pt idx="1066">
                  <c:v>2.8616999411039679E-2</c:v>
                </c:pt>
                <c:pt idx="1067">
                  <c:v>2.8616268560236469E-2</c:v>
                </c:pt>
                <c:pt idx="1068">
                  <c:v>2.8615453301271687E-2</c:v>
                </c:pt>
                <c:pt idx="1069">
                  <c:v>2.8614553634145334E-2</c:v>
                </c:pt>
                <c:pt idx="1070">
                  <c:v>2.861356955885741E-2</c:v>
                </c:pt>
                <c:pt idx="1071">
                  <c:v>2.8612501075407915E-2</c:v>
                </c:pt>
                <c:pt idx="1072">
                  <c:v>2.8611348183715801E-2</c:v>
                </c:pt>
                <c:pt idx="1073">
                  <c:v>2.8610110883943163E-2</c:v>
                </c:pt>
                <c:pt idx="1074">
                  <c:v>2.8608789175927907E-2</c:v>
                </c:pt>
                <c:pt idx="1075">
                  <c:v>2.8607383059832125E-2</c:v>
                </c:pt>
                <c:pt idx="1076">
                  <c:v>2.8605892535493727E-2</c:v>
                </c:pt>
                <c:pt idx="1077">
                  <c:v>2.8604317603074803E-2</c:v>
                </c:pt>
                <c:pt idx="1078">
                  <c:v>2.8602658262575353E-2</c:v>
                </c:pt>
                <c:pt idx="1079">
                  <c:v>2.8600914513671194E-2</c:v>
                </c:pt>
                <c:pt idx="1080">
                  <c:v>2.8599086356848602E-2</c:v>
                </c:pt>
                <c:pt idx="1081">
                  <c:v>2.8597173791702346E-2</c:v>
                </c:pt>
                <c:pt idx="1082">
                  <c:v>2.8595176818556611E-2</c:v>
                </c:pt>
                <c:pt idx="1083">
                  <c:v>2.8593095437087213E-2</c:v>
                </c:pt>
                <c:pt idx="1084">
                  <c:v>2.8590929647537289E-2</c:v>
                </c:pt>
                <c:pt idx="1085">
                  <c:v>2.8588679449825793E-2</c:v>
                </c:pt>
                <c:pt idx="1086">
                  <c:v>2.8586344844114819E-2</c:v>
                </c:pt>
                <c:pt idx="1087">
                  <c:v>2.8583925830080181E-2</c:v>
                </c:pt>
                <c:pt idx="1088">
                  <c:v>2.8581422408046064E-2</c:v>
                </c:pt>
                <c:pt idx="1089">
                  <c:v>2.857883457776933E-2</c:v>
                </c:pt>
                <c:pt idx="1090">
                  <c:v>2.8576162339331024E-2</c:v>
                </c:pt>
                <c:pt idx="1091">
                  <c:v>2.8573405692731146E-2</c:v>
                </c:pt>
                <c:pt idx="1092">
                  <c:v>2.8570564638050744E-2</c:v>
                </c:pt>
                <c:pt idx="1093">
                  <c:v>2.856763917520877E-2</c:v>
                </c:pt>
                <c:pt idx="1094">
                  <c:v>2.8564629304286271E-2</c:v>
                </c:pt>
                <c:pt idx="1095">
                  <c:v>2.85615350252022E-2</c:v>
                </c:pt>
                <c:pt idx="1096">
                  <c:v>2.8558356338037605E-2</c:v>
                </c:pt>
                <c:pt idx="1097">
                  <c:v>2.8555093242630392E-2</c:v>
                </c:pt>
                <c:pt idx="1098">
                  <c:v>2.85517457392237E-2</c:v>
                </c:pt>
                <c:pt idx="1099">
                  <c:v>2.8548313827655436E-2</c:v>
                </c:pt>
                <c:pt idx="1100">
                  <c:v>2.8544797507844555E-2</c:v>
                </c:pt>
                <c:pt idx="1101">
                  <c:v>2.8541196780115241E-2</c:v>
                </c:pt>
                <c:pt idx="1102">
                  <c:v>2.853751164414331E-2</c:v>
                </c:pt>
                <c:pt idx="1103">
                  <c:v>2.8533742100009807E-2</c:v>
                </c:pt>
                <c:pt idx="1104">
                  <c:v>2.8529888147876825E-2</c:v>
                </c:pt>
                <c:pt idx="1105">
                  <c:v>2.8525949787663318E-2</c:v>
                </c:pt>
                <c:pt idx="1106">
                  <c:v>2.852192701928824E-2</c:v>
                </c:pt>
                <c:pt idx="1107">
                  <c:v>2.8517819842832637E-2</c:v>
                </c:pt>
                <c:pt idx="1108">
                  <c:v>2.8513628258215462E-2</c:v>
                </c:pt>
                <c:pt idx="1109">
                  <c:v>2.8509352265517762E-2</c:v>
                </c:pt>
                <c:pt idx="1110">
                  <c:v>2.8504991864820584E-2</c:v>
                </c:pt>
                <c:pt idx="1111">
                  <c:v>2.8500547055961833E-2</c:v>
                </c:pt>
                <c:pt idx="1112">
                  <c:v>2.8496017838941512E-2</c:v>
                </c:pt>
                <c:pt idx="1113">
                  <c:v>2.8491404213921712E-2</c:v>
                </c:pt>
                <c:pt idx="1114">
                  <c:v>2.8486706180821386E-2</c:v>
                </c:pt>
                <c:pt idx="1115">
                  <c:v>2.8481923739721582E-2</c:v>
                </c:pt>
                <c:pt idx="1116">
                  <c:v>2.847705689037916E-2</c:v>
                </c:pt>
                <c:pt idx="1117">
                  <c:v>2.8472105633118305E-2</c:v>
                </c:pt>
                <c:pt idx="1118">
                  <c:v>2.8467069967695879E-2</c:v>
                </c:pt>
                <c:pt idx="1119">
                  <c:v>2.8461949894192928E-2</c:v>
                </c:pt>
                <c:pt idx="1120">
                  <c:v>2.8456745412690498E-2</c:v>
                </c:pt>
                <c:pt idx="1121">
                  <c:v>2.8451456523107543E-2</c:v>
                </c:pt>
                <c:pt idx="1122">
                  <c:v>2.8446083225444063E-2</c:v>
                </c:pt>
                <c:pt idx="1123">
                  <c:v>2.8440625519781104E-2</c:v>
                </c:pt>
                <c:pt idx="1124">
                  <c:v>2.843508340603762E-2</c:v>
                </c:pt>
                <c:pt idx="1125">
                  <c:v>2.8429456884294657E-2</c:v>
                </c:pt>
                <c:pt idx="1126">
                  <c:v>2.8423745954552215E-2</c:v>
                </c:pt>
                <c:pt idx="1127">
                  <c:v>2.8417950616648202E-2</c:v>
                </c:pt>
                <c:pt idx="1128">
                  <c:v>2.841207087074471E-2</c:v>
                </c:pt>
                <c:pt idx="1129">
                  <c:v>2.8406106716841739E-2</c:v>
                </c:pt>
                <c:pt idx="1130">
                  <c:v>2.8400058154939289E-2</c:v>
                </c:pt>
                <c:pt idx="1131">
                  <c:v>2.8393925185037361E-2</c:v>
                </c:pt>
                <c:pt idx="1132">
                  <c:v>2.8387707807054907E-2</c:v>
                </c:pt>
                <c:pt idx="1133">
                  <c:v>2.8381406021072975E-2</c:v>
                </c:pt>
                <c:pt idx="1134">
                  <c:v>2.837501982717261E-2</c:v>
                </c:pt>
                <c:pt idx="1135">
                  <c:v>2.8368549225191719E-2</c:v>
                </c:pt>
                <c:pt idx="1136">
                  <c:v>2.8361994215292397E-2</c:v>
                </c:pt>
                <c:pt idx="1137">
                  <c:v>2.8355354797312549E-2</c:v>
                </c:pt>
                <c:pt idx="1138">
                  <c:v>2.8348630971333222E-2</c:v>
                </c:pt>
                <c:pt idx="1139">
                  <c:v>2.8341822737435463E-2</c:v>
                </c:pt>
                <c:pt idx="1140">
                  <c:v>2.8334930095538224E-2</c:v>
                </c:pt>
                <c:pt idx="1141">
                  <c:v>2.8327953045722554E-2</c:v>
                </c:pt>
                <c:pt idx="1142">
                  <c:v>2.8320891587826358E-2</c:v>
                </c:pt>
                <c:pt idx="1143">
                  <c:v>2.8313745722011729E-2</c:v>
                </c:pt>
                <c:pt idx="1144">
                  <c:v>2.8306515448278669E-2</c:v>
                </c:pt>
                <c:pt idx="1145">
                  <c:v>2.8299200766627175E-2</c:v>
                </c:pt>
                <c:pt idx="1146">
                  <c:v>2.8291801676976203E-2</c:v>
                </c:pt>
                <c:pt idx="1147">
                  <c:v>2.8284318179406798E-2</c:v>
                </c:pt>
                <c:pt idx="1148">
                  <c:v>2.8276750273837914E-2</c:v>
                </c:pt>
                <c:pt idx="1149">
                  <c:v>2.8269097960350598E-2</c:v>
                </c:pt>
                <c:pt idx="1150">
                  <c:v>2.8261361238944849E-2</c:v>
                </c:pt>
                <c:pt idx="1151">
                  <c:v>2.8253540109701714E-2</c:v>
                </c:pt>
                <c:pt idx="1152">
                  <c:v>2.8245634572378053E-2</c:v>
                </c:pt>
                <c:pt idx="1153">
                  <c:v>2.8237644627298053E-2</c:v>
                </c:pt>
                <c:pt idx="1154">
                  <c:v>2.822957027429962E-2</c:v>
                </c:pt>
                <c:pt idx="1155">
                  <c:v>2.8221411513301708E-2</c:v>
                </c:pt>
                <c:pt idx="1156">
                  <c:v>2.8213168344466411E-2</c:v>
                </c:pt>
                <c:pt idx="1157">
                  <c:v>2.820484076771268E-2</c:v>
                </c:pt>
                <c:pt idx="1158">
                  <c:v>2.8196428783121563E-2</c:v>
                </c:pt>
                <c:pt idx="1159">
                  <c:v>2.818793239069306E-2</c:v>
                </c:pt>
                <c:pt idx="1160">
                  <c:v>2.8179351590346124E-2</c:v>
                </c:pt>
                <c:pt idx="1161">
                  <c:v>2.8170686382080756E-2</c:v>
                </c:pt>
                <c:pt idx="1162">
                  <c:v>2.8161936766059048E-2</c:v>
                </c:pt>
                <c:pt idx="1163">
                  <c:v>2.8153102742118907E-2</c:v>
                </c:pt>
                <c:pt idx="1164">
                  <c:v>2.814418431034138E-2</c:v>
                </c:pt>
                <c:pt idx="1165">
                  <c:v>2.8133888460388778E-2</c:v>
                </c:pt>
                <c:pt idx="1166">
                  <c:v>2.8124789154627683E-2</c:v>
                </c:pt>
                <c:pt idx="1167">
                  <c:v>2.8115605441110247E-2</c:v>
                </c:pt>
                <c:pt idx="1168">
                  <c:v>2.8106337319755426E-2</c:v>
                </c:pt>
                <c:pt idx="1169">
                  <c:v>2.8096984790644264E-2</c:v>
                </c:pt>
                <c:pt idx="1170">
                  <c:v>2.8087547853695716E-2</c:v>
                </c:pt>
                <c:pt idx="1171">
                  <c:v>2.8078026508828735E-2</c:v>
                </c:pt>
                <c:pt idx="1172">
                  <c:v>2.8068420756286461E-2</c:v>
                </c:pt>
                <c:pt idx="1173">
                  <c:v>2.8058730595987846E-2</c:v>
                </c:pt>
                <c:pt idx="1174">
                  <c:v>2.8048956027770799E-2</c:v>
                </c:pt>
                <c:pt idx="1175">
                  <c:v>2.8039097051878459E-2</c:v>
                </c:pt>
                <c:pt idx="1176">
                  <c:v>2.8029153668229778E-2</c:v>
                </c:pt>
                <c:pt idx="1177">
                  <c:v>2.8019125876824758E-2</c:v>
                </c:pt>
                <c:pt idx="1178">
                  <c:v>2.8009013677582351E-2</c:v>
                </c:pt>
                <c:pt idx="1179">
                  <c:v>2.799881707066465E-2</c:v>
                </c:pt>
                <c:pt idx="1180">
                  <c:v>2.7988536055990609E-2</c:v>
                </c:pt>
                <c:pt idx="1181">
                  <c:v>2.7979480468360185E-2</c:v>
                </c:pt>
                <c:pt idx="1182">
                  <c:v>2.7967720803454554E-2</c:v>
                </c:pt>
                <c:pt idx="1183">
                  <c:v>2.795718656559254E-2</c:v>
                </c:pt>
                <c:pt idx="1184">
                  <c:v>2.7946567920055232E-2</c:v>
                </c:pt>
                <c:pt idx="1185">
                  <c:v>2.7935864866761584E-2</c:v>
                </c:pt>
                <c:pt idx="1186">
                  <c:v>2.7925077405792642E-2</c:v>
                </c:pt>
                <c:pt idx="1187">
                  <c:v>2.7914205537148407E-2</c:v>
                </c:pt>
                <c:pt idx="1188">
                  <c:v>2.7903249260909924E-2</c:v>
                </c:pt>
                <c:pt idx="1189">
                  <c:v>2.7892208576915101E-2</c:v>
                </c:pt>
                <c:pt idx="1190">
                  <c:v>2.7881083485163938E-2</c:v>
                </c:pt>
                <c:pt idx="1191">
                  <c:v>2.7869879972869382E-2</c:v>
                </c:pt>
                <c:pt idx="1192">
                  <c:v>2.7858665471833799E-2</c:v>
                </c:pt>
                <c:pt idx="1193">
                  <c:v>2.7847459203398373E-2</c:v>
                </c:pt>
                <c:pt idx="1194">
                  <c:v>2.783626116764415E-2</c:v>
                </c:pt>
                <c:pt idx="1195">
                  <c:v>2.7825071364490084E-2</c:v>
                </c:pt>
                <c:pt idx="1196">
                  <c:v>2.7813889794017221E-2</c:v>
                </c:pt>
                <c:pt idx="1197">
                  <c:v>2.780271645606347E-2</c:v>
                </c:pt>
                <c:pt idx="1198">
                  <c:v>2.7791551350871968E-2</c:v>
                </c:pt>
                <c:pt idx="1199">
                  <c:v>2.7780394478118531E-2</c:v>
                </c:pt>
                <c:pt idx="1200">
                  <c:v>2.7769245838127343E-2</c:v>
                </c:pt>
                <c:pt idx="1201">
                  <c:v>2.7758105430655267E-2</c:v>
                </c:pt>
                <c:pt idx="1202">
                  <c:v>2.774697325594544E-2</c:v>
                </c:pt>
                <c:pt idx="1203">
                  <c:v>2.7735849313673677E-2</c:v>
                </c:pt>
                <c:pt idx="1204">
                  <c:v>2.7724733604164165E-2</c:v>
                </c:pt>
                <c:pt idx="1205">
                  <c:v>2.7713626127254809E-2</c:v>
                </c:pt>
                <c:pt idx="1206">
                  <c:v>2.7702526882945611E-2</c:v>
                </c:pt>
                <c:pt idx="1207">
                  <c:v>2.7691435871236569E-2</c:v>
                </c:pt>
                <c:pt idx="1208">
                  <c:v>2.7680353092127685E-2</c:v>
                </c:pt>
                <c:pt idx="1209">
                  <c:v>2.7669278545618958E-2</c:v>
                </c:pt>
                <c:pt idx="1210">
                  <c:v>2.7658212231710388E-2</c:v>
                </c:pt>
                <c:pt idx="1211">
                  <c:v>2.7647154150483022E-2</c:v>
                </c:pt>
                <c:pt idx="1212">
                  <c:v>2.7636104301855813E-2</c:v>
                </c:pt>
                <c:pt idx="1213">
                  <c:v>2.7625062685747714E-2</c:v>
                </c:pt>
                <c:pt idx="1214">
                  <c:v>2.7614029302401866E-2</c:v>
                </c:pt>
                <c:pt idx="1215">
                  <c:v>2.7603004151575128E-2</c:v>
                </c:pt>
                <c:pt idx="1216">
                  <c:v>2.7591987233348547E-2</c:v>
                </c:pt>
                <c:pt idx="1217">
                  <c:v>2.757991849251851E-2</c:v>
                </c:pt>
                <c:pt idx="1218">
                  <c:v>2.756891873003357E-2</c:v>
                </c:pt>
                <c:pt idx="1219">
                  <c:v>2.755792720203987E-2</c:v>
                </c:pt>
                <c:pt idx="1220">
                  <c:v>2.7546943908591436E-2</c:v>
                </c:pt>
                <c:pt idx="1221">
                  <c:v>2.7535968849607222E-2</c:v>
                </c:pt>
                <c:pt idx="1222">
                  <c:v>2.752500202516828E-2</c:v>
                </c:pt>
                <c:pt idx="1223">
                  <c:v>2.7514043435193557E-2</c:v>
                </c:pt>
                <c:pt idx="1224">
                  <c:v>2.7503093079737088E-2</c:v>
                </c:pt>
                <c:pt idx="1225">
                  <c:v>2.749215095879887E-2</c:v>
                </c:pt>
                <c:pt idx="1226">
                  <c:v>2.7481217072324874E-2</c:v>
                </c:pt>
                <c:pt idx="1227">
                  <c:v>2.7470291420396146E-2</c:v>
                </c:pt>
                <c:pt idx="1228">
                  <c:v>2.7459374002904623E-2</c:v>
                </c:pt>
                <c:pt idx="1229">
                  <c:v>2.7448464819904338E-2</c:v>
                </c:pt>
                <c:pt idx="1230">
                  <c:v>2.7437563871422304E-2</c:v>
                </c:pt>
                <c:pt idx="1231">
                  <c:v>2.7426671157431508E-2</c:v>
                </c:pt>
                <c:pt idx="1232">
                  <c:v>2.740906607616278E-2</c:v>
                </c:pt>
                <c:pt idx="1233">
                  <c:v>2.7398194992532821E-2</c:v>
                </c:pt>
                <c:pt idx="1234">
                  <c:v>2.7387332141584064E-2</c:v>
                </c:pt>
                <c:pt idx="1235">
                  <c:v>2.7376477523235465E-2</c:v>
                </c:pt>
                <c:pt idx="1236">
                  <c:v>2.7365631137487023E-2</c:v>
                </c:pt>
                <c:pt idx="1237">
                  <c:v>2.7354792984257692E-2</c:v>
                </c:pt>
                <c:pt idx="1238">
                  <c:v>2.7343963063709564E-2</c:v>
                </c:pt>
                <c:pt idx="1239">
                  <c:v>2.7333141375680547E-2</c:v>
                </c:pt>
                <c:pt idx="1240">
                  <c:v>2.7322327920251688E-2</c:v>
                </c:pt>
                <c:pt idx="1241">
                  <c:v>2.7311522697422985E-2</c:v>
                </c:pt>
                <c:pt idx="1242">
                  <c:v>2.730072570719444E-2</c:v>
                </c:pt>
                <c:pt idx="1243">
                  <c:v>2.7289936949566052E-2</c:v>
                </c:pt>
                <c:pt idx="1244">
                  <c:v>2.727915642453782E-2</c:v>
                </c:pt>
                <c:pt idx="1245">
                  <c:v>2.72683841320287E-2</c:v>
                </c:pt>
                <c:pt idx="1246">
                  <c:v>2.7257620072200783E-2</c:v>
                </c:pt>
                <c:pt idx="1247">
                  <c:v>2.7246864244891977E-2</c:v>
                </c:pt>
                <c:pt idx="1248">
                  <c:v>2.7236116650183329E-2</c:v>
                </c:pt>
                <c:pt idx="1249">
                  <c:v>2.7225377288074837E-2</c:v>
                </c:pt>
                <c:pt idx="1250">
                  <c:v>2.7214646158485456E-2</c:v>
                </c:pt>
                <c:pt idx="1251">
                  <c:v>2.7203923261496232E-2</c:v>
                </c:pt>
                <c:pt idx="1252">
                  <c:v>2.7193208597107166E-2</c:v>
                </c:pt>
                <c:pt idx="1253">
                  <c:v>2.7182502165318256E-2</c:v>
                </c:pt>
                <c:pt idx="1254">
                  <c:v>2.717180396621055E-2</c:v>
                </c:pt>
                <c:pt idx="1255">
                  <c:v>2.7161113999459863E-2</c:v>
                </c:pt>
                <c:pt idx="1256">
                  <c:v>2.7150432265471425E-2</c:v>
                </c:pt>
                <c:pt idx="1257">
                  <c:v>2.7139758763921051E-2</c:v>
                </c:pt>
                <c:pt idx="1258">
                  <c:v>2.7129093495051881E-2</c:v>
                </c:pt>
                <c:pt idx="1259">
                  <c:v>2.7118436458701822E-2</c:v>
                </c:pt>
                <c:pt idx="1260">
                  <c:v>2.710778765495192E-2</c:v>
                </c:pt>
                <c:pt idx="1261">
                  <c:v>2.7097147083721129E-2</c:v>
                </c:pt>
                <c:pt idx="1262">
                  <c:v>2.7086514745171542E-2</c:v>
                </c:pt>
                <c:pt idx="1263">
                  <c:v>2.7075890639141065E-2</c:v>
                </c:pt>
                <c:pt idx="1264">
                  <c:v>2.7065274765629699E-2</c:v>
                </c:pt>
                <c:pt idx="1265">
                  <c:v>2.7054667124799536E-2</c:v>
                </c:pt>
                <c:pt idx="1266">
                  <c:v>2.7044067716488485E-2</c:v>
                </c:pt>
                <c:pt idx="1267">
                  <c:v>2.7033476540696544E-2</c:v>
                </c:pt>
                <c:pt idx="1268">
                  <c:v>2.702289359750476E-2</c:v>
                </c:pt>
                <c:pt idx="1269">
                  <c:v>2.7012318886913134E-2</c:v>
                </c:pt>
                <c:pt idx="1270">
                  <c:v>2.7001752408840618E-2</c:v>
                </c:pt>
                <c:pt idx="1271">
                  <c:v>2.6991194163368259E-2</c:v>
                </c:pt>
                <c:pt idx="1272">
                  <c:v>2.6980644150496058E-2</c:v>
                </c:pt>
                <c:pt idx="1273">
                  <c:v>2.6970102370224014E-2</c:v>
                </c:pt>
                <c:pt idx="1274">
                  <c:v>2.6959568822390034E-2</c:v>
                </c:pt>
                <c:pt idx="1275">
                  <c:v>2.6949043507156212E-2</c:v>
                </c:pt>
                <c:pt idx="1276">
                  <c:v>2.6938526424522546E-2</c:v>
                </c:pt>
                <c:pt idx="1277">
                  <c:v>2.6928017574489038E-2</c:v>
                </c:pt>
                <c:pt idx="1278">
                  <c:v>2.6917516956893595E-2</c:v>
                </c:pt>
                <c:pt idx="1279">
                  <c:v>2.6907024571898308E-2</c:v>
                </c:pt>
                <c:pt idx="1280">
                  <c:v>2.6896540419584225E-2</c:v>
                </c:pt>
                <c:pt idx="1281">
                  <c:v>2.6886064499789253E-2</c:v>
                </c:pt>
                <c:pt idx="1282">
                  <c:v>2.6875596812432345E-2</c:v>
                </c:pt>
                <c:pt idx="1283">
                  <c:v>2.6865137357756641E-2</c:v>
                </c:pt>
                <c:pt idx="1284">
                  <c:v>2.6854686135600048E-2</c:v>
                </c:pt>
                <c:pt idx="1285">
                  <c:v>2.6844243146043612E-2</c:v>
                </c:pt>
                <c:pt idx="1286">
                  <c:v>2.6833808389006286E-2</c:v>
                </c:pt>
                <c:pt idx="1287">
                  <c:v>2.6823381864488072E-2</c:v>
                </c:pt>
                <c:pt idx="1288">
                  <c:v>2.6812963572488968E-2</c:v>
                </c:pt>
                <c:pt idx="1289">
                  <c:v>2.6802553513171068E-2</c:v>
                </c:pt>
                <c:pt idx="1290">
                  <c:v>2.6792151686372279E-2</c:v>
                </c:pt>
                <c:pt idx="1291">
                  <c:v>2.67817580920926E-2</c:v>
                </c:pt>
                <c:pt idx="1292">
                  <c:v>2.6771372730494125E-2</c:v>
                </c:pt>
                <c:pt idx="1293">
                  <c:v>2.6760995601171622E-2</c:v>
                </c:pt>
                <c:pt idx="1294">
                  <c:v>2.6750626704692415E-2</c:v>
                </c:pt>
                <c:pt idx="1295">
                  <c:v>2.6740266040570226E-2</c:v>
                </c:pt>
                <c:pt idx="1296">
                  <c:v>2.6729913609048195E-2</c:v>
                </c:pt>
                <c:pt idx="1297">
                  <c:v>2.6719569410045274E-2</c:v>
                </c:pt>
                <c:pt idx="1298">
                  <c:v>2.6709233443642511E-2</c:v>
                </c:pt>
                <c:pt idx="1299">
                  <c:v>2.6698905709839904E-2</c:v>
                </c:pt>
                <c:pt idx="1300">
                  <c:v>2.6688586208475362E-2</c:v>
                </c:pt>
                <c:pt idx="1301">
                  <c:v>2.6678274939710978E-2</c:v>
                </c:pt>
                <c:pt idx="1302">
                  <c:v>2.666797190354675E-2</c:v>
                </c:pt>
                <c:pt idx="1303">
                  <c:v>2.6657677099820587E-2</c:v>
                </c:pt>
                <c:pt idx="1304">
                  <c:v>2.6647390528694581E-2</c:v>
                </c:pt>
                <c:pt idx="1305">
                  <c:v>2.6637112190168732E-2</c:v>
                </c:pt>
                <c:pt idx="1306">
                  <c:v>2.6626842083999902E-2</c:v>
                </c:pt>
                <c:pt idx="1307">
                  <c:v>2.6616580210512275E-2</c:v>
                </c:pt>
                <c:pt idx="1308">
                  <c:v>2.6606326569543759E-2</c:v>
                </c:pt>
                <c:pt idx="1309">
                  <c:v>2.65960811611754E-2</c:v>
                </c:pt>
                <c:pt idx="1310">
                  <c:v>2.6585843985407198E-2</c:v>
                </c:pt>
                <c:pt idx="1311">
                  <c:v>2.6575615041996015E-2</c:v>
                </c:pt>
                <c:pt idx="1312">
                  <c:v>2.6565394331184988E-2</c:v>
                </c:pt>
                <c:pt idx="1313">
                  <c:v>2.6555181852893073E-2</c:v>
                </c:pt>
                <c:pt idx="1314">
                  <c:v>2.6544977607201314E-2</c:v>
                </c:pt>
                <c:pt idx="1315">
                  <c:v>2.6534781593947621E-2</c:v>
                </c:pt>
                <c:pt idx="1316">
                  <c:v>2.6524593813294084E-2</c:v>
                </c:pt>
                <c:pt idx="1317">
                  <c:v>2.6514414265321751E-2</c:v>
                </c:pt>
                <c:pt idx="1318">
                  <c:v>2.6504242949544343E-2</c:v>
                </c:pt>
                <c:pt idx="1319">
                  <c:v>2.6494079866610232E-2</c:v>
                </c:pt>
                <c:pt idx="1320">
                  <c:v>2.6483925016114185E-2</c:v>
                </c:pt>
                <c:pt idx="1321">
                  <c:v>2.6472329553226537E-2</c:v>
                </c:pt>
                <c:pt idx="1322">
                  <c:v>2.6462192343912339E-2</c:v>
                </c:pt>
                <c:pt idx="1323">
                  <c:v>2.6452063367036205E-2</c:v>
                </c:pt>
                <c:pt idx="1324">
                  <c:v>2.6441942622760228E-2</c:v>
                </c:pt>
                <c:pt idx="1325">
                  <c:v>2.6431830111003363E-2</c:v>
                </c:pt>
                <c:pt idx="1326">
                  <c:v>2.6421725831684562E-2</c:v>
                </c:pt>
                <c:pt idx="1327">
                  <c:v>2.6411629784965918E-2</c:v>
                </c:pt>
                <c:pt idx="1328">
                  <c:v>2.6401541970847431E-2</c:v>
                </c:pt>
                <c:pt idx="1329">
                  <c:v>2.6391462389085962E-2</c:v>
                </c:pt>
                <c:pt idx="1330">
                  <c:v>2.6381391040005697E-2</c:v>
                </c:pt>
                <c:pt idx="1331">
                  <c:v>2.6371327923363497E-2</c:v>
                </c:pt>
                <c:pt idx="1332">
                  <c:v>2.6361273039240407E-2</c:v>
                </c:pt>
                <c:pt idx="1333">
                  <c:v>2.6351226387636428E-2</c:v>
                </c:pt>
                <c:pt idx="1334">
                  <c:v>2.6341187968632607E-2</c:v>
                </c:pt>
                <c:pt idx="1335">
                  <c:v>2.6331157782147896E-2</c:v>
                </c:pt>
                <c:pt idx="1336">
                  <c:v>2.632113582810125E-2</c:v>
                </c:pt>
                <c:pt idx="1337">
                  <c:v>2.6311122106735807E-2</c:v>
                </c:pt>
                <c:pt idx="1338">
                  <c:v>2.6301116617727383E-2</c:v>
                </c:pt>
                <c:pt idx="1339">
                  <c:v>2.6291119361238069E-2</c:v>
                </c:pt>
                <c:pt idx="1340">
                  <c:v>2.6281130337348912E-2</c:v>
                </c:pt>
                <c:pt idx="1341">
                  <c:v>2.6271149545897821E-2</c:v>
                </c:pt>
                <c:pt idx="1342">
                  <c:v>2.6261176987127932E-2</c:v>
                </c:pt>
                <c:pt idx="1343">
                  <c:v>2.6251212660715062E-2</c:v>
                </c:pt>
                <c:pt idx="1344">
                  <c:v>2.6241256566902349E-2</c:v>
                </c:pt>
                <c:pt idx="1345">
                  <c:v>2.6231308705527701E-2</c:v>
                </c:pt>
                <c:pt idx="1346">
                  <c:v>2.6221369076753209E-2</c:v>
                </c:pt>
                <c:pt idx="1347">
                  <c:v>2.6211437680497829E-2</c:v>
                </c:pt>
                <c:pt idx="1348">
                  <c:v>2.6201514516680513E-2</c:v>
                </c:pt>
                <c:pt idx="1349">
                  <c:v>2.6191599585301262E-2</c:v>
                </c:pt>
                <c:pt idx="1350">
                  <c:v>2.6181692886603214E-2</c:v>
                </c:pt>
                <c:pt idx="1351">
                  <c:v>2.6171794420343231E-2</c:v>
                </c:pt>
                <c:pt idx="1352">
                  <c:v>2.6161904186602358E-2</c:v>
                </c:pt>
                <c:pt idx="1353">
                  <c:v>2.6152022185461643E-2</c:v>
                </c:pt>
                <c:pt idx="1354">
                  <c:v>2.6142148416677946E-2</c:v>
                </c:pt>
                <c:pt idx="1355">
                  <c:v>2.6132282880575453E-2</c:v>
                </c:pt>
                <c:pt idx="1356">
                  <c:v>2.6122425576829977E-2</c:v>
                </c:pt>
                <c:pt idx="1357">
                  <c:v>2.6112576505684659E-2</c:v>
                </c:pt>
                <c:pt idx="1358">
                  <c:v>2.6102735666977406E-2</c:v>
                </c:pt>
                <c:pt idx="1359">
                  <c:v>2.6092903060789263E-2</c:v>
                </c:pt>
                <c:pt idx="1360">
                  <c:v>2.6083078687120231E-2</c:v>
                </c:pt>
                <c:pt idx="1361">
                  <c:v>2.607326254597031E-2</c:v>
                </c:pt>
                <c:pt idx="1362">
                  <c:v>2.60634546373395E-2</c:v>
                </c:pt>
                <c:pt idx="1363">
                  <c:v>2.6053654961146755E-2</c:v>
                </c:pt>
                <c:pt idx="1364">
                  <c:v>2.6043863517554167E-2</c:v>
                </c:pt>
                <c:pt idx="1365">
                  <c:v>2.6034080306399643E-2</c:v>
                </c:pt>
                <c:pt idx="1366">
                  <c:v>2.602430532776423E-2</c:v>
                </c:pt>
                <c:pt idx="1367">
                  <c:v>2.6014538581566882E-2</c:v>
                </c:pt>
                <c:pt idx="1368">
                  <c:v>2.6004780067969691E-2</c:v>
                </c:pt>
                <c:pt idx="1369">
                  <c:v>2.5995029786810564E-2</c:v>
                </c:pt>
                <c:pt idx="1370">
                  <c:v>2.5985287738089502E-2</c:v>
                </c:pt>
                <c:pt idx="1371">
                  <c:v>2.5975553922049643E-2</c:v>
                </c:pt>
                <c:pt idx="1372">
                  <c:v>2.5965828338366803E-2</c:v>
                </c:pt>
                <c:pt idx="1373">
                  <c:v>2.5956110987365166E-2</c:v>
                </c:pt>
                <c:pt idx="1374">
                  <c:v>2.5946401868639501E-2</c:v>
                </c:pt>
                <c:pt idx="1375">
                  <c:v>2.5936700982513994E-2</c:v>
                </c:pt>
                <c:pt idx="1376">
                  <c:v>2.5927008328826551E-2</c:v>
                </c:pt>
                <c:pt idx="1377">
                  <c:v>2.5917323907739265E-2</c:v>
                </c:pt>
                <c:pt idx="1378">
                  <c:v>2.5907647719090043E-2</c:v>
                </c:pt>
                <c:pt idx="1379">
                  <c:v>2.589797976279784E-2</c:v>
                </c:pt>
                <c:pt idx="1380">
                  <c:v>2.5888320039186841E-2</c:v>
                </c:pt>
                <c:pt idx="1381">
                  <c:v>2.5878668547932859E-2</c:v>
                </c:pt>
                <c:pt idx="1382">
                  <c:v>2.5869025289360081E-2</c:v>
                </c:pt>
                <c:pt idx="1383">
                  <c:v>2.5859390263144322E-2</c:v>
                </c:pt>
                <c:pt idx="1384">
                  <c:v>2.5849763469447673E-2</c:v>
                </c:pt>
                <c:pt idx="1385">
                  <c:v>2.5840144908189089E-2</c:v>
                </c:pt>
                <c:pt idx="1386">
                  <c:v>2.5830534579368569E-2</c:v>
                </c:pt>
                <c:pt idx="1387">
                  <c:v>2.5820932483229253E-2</c:v>
                </c:pt>
                <c:pt idx="1388">
                  <c:v>2.5811338619446955E-2</c:v>
                </c:pt>
                <c:pt idx="1389">
                  <c:v>2.5801752988102722E-2</c:v>
                </c:pt>
                <c:pt idx="1390">
                  <c:v>2.5792175589358646E-2</c:v>
                </c:pt>
                <c:pt idx="1391">
                  <c:v>2.578260642313368E-2</c:v>
                </c:pt>
                <c:pt idx="1392">
                  <c:v>2.5773045489265733E-2</c:v>
                </c:pt>
                <c:pt idx="1393">
                  <c:v>2.5763492787997944E-2</c:v>
                </c:pt>
                <c:pt idx="1394">
                  <c:v>2.5753948319168218E-2</c:v>
                </c:pt>
                <c:pt idx="1395">
                  <c:v>2.5744412082695511E-2</c:v>
                </c:pt>
                <c:pt idx="1396">
                  <c:v>2.5734884078904008E-2</c:v>
                </c:pt>
                <c:pt idx="1397">
                  <c:v>2.5725364307469523E-2</c:v>
                </c:pt>
                <c:pt idx="1398">
                  <c:v>2.5715852768473102E-2</c:v>
                </c:pt>
                <c:pt idx="1399">
                  <c:v>2.5706349462157885E-2</c:v>
                </c:pt>
                <c:pt idx="1400">
                  <c:v>2.5696854388280732E-2</c:v>
                </c:pt>
                <c:pt idx="1401">
                  <c:v>2.5687367546760598E-2</c:v>
                </c:pt>
                <c:pt idx="1402">
                  <c:v>2.5677888937759574E-2</c:v>
                </c:pt>
                <c:pt idx="1403">
                  <c:v>2.5668418561196615E-2</c:v>
                </c:pt>
                <c:pt idx="1404">
                  <c:v>2.5658956417152767E-2</c:v>
                </c:pt>
                <c:pt idx="1405">
                  <c:v>2.5649502505546984E-2</c:v>
                </c:pt>
                <c:pt idx="1406">
                  <c:v>2.5640056826541358E-2</c:v>
                </c:pt>
                <c:pt idx="1407">
                  <c:v>2.5630619379973796E-2</c:v>
                </c:pt>
                <c:pt idx="1408">
                  <c:v>2.5621190165844299E-2</c:v>
                </c:pt>
                <c:pt idx="1409">
                  <c:v>2.5611769184152866E-2</c:v>
                </c:pt>
                <c:pt idx="1410">
                  <c:v>2.5602356434980544E-2</c:v>
                </c:pt>
                <c:pt idx="1411">
                  <c:v>2.5592951918246287E-2</c:v>
                </c:pt>
                <c:pt idx="1412">
                  <c:v>2.5583555633950095E-2</c:v>
                </c:pt>
                <c:pt idx="1413">
                  <c:v>2.5574167582173013E-2</c:v>
                </c:pt>
                <c:pt idx="1414">
                  <c:v>2.5564787762915042E-2</c:v>
                </c:pt>
                <c:pt idx="1415">
                  <c:v>2.5555416176095136E-2</c:v>
                </c:pt>
                <c:pt idx="1416">
                  <c:v>2.5546052821713294E-2</c:v>
                </c:pt>
                <c:pt idx="1417">
                  <c:v>2.5536697699850563E-2</c:v>
                </c:pt>
                <c:pt idx="1418">
                  <c:v>2.5527350810425897E-2</c:v>
                </c:pt>
                <c:pt idx="1419">
                  <c:v>2.5518012153520342E-2</c:v>
                </c:pt>
                <c:pt idx="1420">
                  <c:v>2.5508681729052851E-2</c:v>
                </c:pt>
                <c:pt idx="1421">
                  <c:v>2.5499359537023425E-2</c:v>
                </c:pt>
                <c:pt idx="1422">
                  <c:v>2.549004557751311E-2</c:v>
                </c:pt>
                <c:pt idx="1423">
                  <c:v>2.5480739850359813E-2</c:v>
                </c:pt>
                <c:pt idx="1424">
                  <c:v>2.547144235564458E-2</c:v>
                </c:pt>
                <c:pt idx="1425">
                  <c:v>2.5462153093610551E-2</c:v>
                </c:pt>
                <c:pt idx="1426">
                  <c:v>2.5452872063852494E-2</c:v>
                </c:pt>
                <c:pt idx="1427">
                  <c:v>2.5443599266694594E-2</c:v>
                </c:pt>
                <c:pt idx="1428">
                  <c:v>2.5434334701893713E-2</c:v>
                </c:pt>
                <c:pt idx="1429">
                  <c:v>2.5425078369611942E-2</c:v>
                </c:pt>
                <c:pt idx="1430">
                  <c:v>2.5415830269768236E-2</c:v>
                </c:pt>
                <c:pt idx="1431">
                  <c:v>2.5406590402362594E-2</c:v>
                </c:pt>
                <c:pt idx="1432">
                  <c:v>2.5397358767395017E-2</c:v>
                </c:pt>
                <c:pt idx="1433">
                  <c:v>2.5388135365027598E-2</c:v>
                </c:pt>
                <c:pt idx="1434">
                  <c:v>2.5378920195017196E-2</c:v>
                </c:pt>
                <c:pt idx="1435">
                  <c:v>2.5369713257363813E-2</c:v>
                </c:pt>
                <c:pt idx="1436">
                  <c:v>2.5360514552229541E-2</c:v>
                </c:pt>
                <c:pt idx="1437">
                  <c:v>2.5351324079695425E-2</c:v>
                </c:pt>
                <c:pt idx="1438">
                  <c:v>2.5342141839599375E-2</c:v>
                </c:pt>
                <c:pt idx="1439">
                  <c:v>2.5332967831779296E-2</c:v>
                </c:pt>
                <c:pt idx="1440">
                  <c:v>2.5323802056559375E-2</c:v>
                </c:pt>
                <c:pt idx="1441">
                  <c:v>2.5314644513777518E-2</c:v>
                </c:pt>
                <c:pt idx="1442">
                  <c:v>2.5305495203352679E-2</c:v>
                </c:pt>
                <c:pt idx="1443">
                  <c:v>2.5296354125365905E-2</c:v>
                </c:pt>
                <c:pt idx="1444">
                  <c:v>2.5287221279979288E-2</c:v>
                </c:pt>
                <c:pt idx="1445">
                  <c:v>2.5278096667030736E-2</c:v>
                </c:pt>
                <c:pt idx="1446">
                  <c:v>2.5268980286439202E-2</c:v>
                </c:pt>
                <c:pt idx="1447">
                  <c:v>2.5259872138366779E-2</c:v>
                </c:pt>
                <c:pt idx="1448">
                  <c:v>2.5250772222732421E-2</c:v>
                </c:pt>
                <c:pt idx="1449">
                  <c:v>2.5241680539536127E-2</c:v>
                </c:pt>
                <c:pt idx="1450">
                  <c:v>2.5232597088696851E-2</c:v>
                </c:pt>
                <c:pt idx="1451">
                  <c:v>2.5223522889290528E-2</c:v>
                </c:pt>
                <c:pt idx="1452">
                  <c:v>2.5214469416660057E-2</c:v>
                </c:pt>
                <c:pt idx="1453">
                  <c:v>2.520543994183333E-2</c:v>
                </c:pt>
                <c:pt idx="1454">
                  <c:v>2.5196434464972439E-2</c:v>
                </c:pt>
                <c:pt idx="1455">
                  <c:v>2.5187452985996339E-2</c:v>
                </c:pt>
                <c:pt idx="1456">
                  <c:v>2.5178495504823983E-2</c:v>
                </c:pt>
                <c:pt idx="1457">
                  <c:v>2.5169562021536418E-2</c:v>
                </c:pt>
                <c:pt idx="1458">
                  <c:v>2.5160652536052597E-2</c:v>
                </c:pt>
                <c:pt idx="1459">
                  <c:v>2.5151767048453566E-2</c:v>
                </c:pt>
                <c:pt idx="1460">
                  <c:v>2.5142905558658279E-2</c:v>
                </c:pt>
                <c:pt idx="1461">
                  <c:v>2.513406806682883E-2</c:v>
                </c:pt>
                <c:pt idx="1462">
                  <c:v>2.512525457288417E-2</c:v>
                </c:pt>
                <c:pt idx="1463">
                  <c:v>2.5116465076662209E-2</c:v>
                </c:pt>
                <c:pt idx="1464">
                  <c:v>2.5107699578406084E-2</c:v>
                </c:pt>
                <c:pt idx="1465">
                  <c:v>2.509895807803475E-2</c:v>
                </c:pt>
                <c:pt idx="1466">
                  <c:v>2.5090240575305067E-2</c:v>
                </c:pt>
                <c:pt idx="1467">
                  <c:v>2.5081547070541221E-2</c:v>
                </c:pt>
                <c:pt idx="1468">
                  <c:v>2.5072877563662166E-2</c:v>
                </c:pt>
                <c:pt idx="1469">
                  <c:v>2.5064232054505808E-2</c:v>
                </c:pt>
                <c:pt idx="1470">
                  <c:v>2.5055610543315288E-2</c:v>
                </c:pt>
                <c:pt idx="1471">
                  <c:v>2.5047013029928511E-2</c:v>
                </c:pt>
                <c:pt idx="1472">
                  <c:v>2.5038439514345479E-2</c:v>
                </c:pt>
                <c:pt idx="1473">
                  <c:v>2.5029889996647237E-2</c:v>
                </c:pt>
                <c:pt idx="1474">
                  <c:v>2.5021364476671693E-2</c:v>
                </c:pt>
                <c:pt idx="1475">
                  <c:v>2.5012862954580939E-2</c:v>
                </c:pt>
                <c:pt idx="1476">
                  <c:v>2.5004385430456022E-2</c:v>
                </c:pt>
                <c:pt idx="1477">
                  <c:v>2.4994726216464036E-2</c:v>
                </c:pt>
                <c:pt idx="1478">
                  <c:v>2.4986300116123239E-2</c:v>
                </c:pt>
                <c:pt idx="1479">
                  <c:v>2.4977898013586186E-2</c:v>
                </c:pt>
                <c:pt idx="1480">
                  <c:v>2.4969519908933924E-2</c:v>
                </c:pt>
                <c:pt idx="1481">
                  <c:v>2.4961165802085405E-2</c:v>
                </c:pt>
                <c:pt idx="1482">
                  <c:v>2.4952835693040631E-2</c:v>
                </c:pt>
                <c:pt idx="1483">
                  <c:v>2.4944529581961694E-2</c:v>
                </c:pt>
                <c:pt idx="1484">
                  <c:v>2.4936247468443362E-2</c:v>
                </c:pt>
                <c:pt idx="1485">
                  <c:v>2.4927989352890867E-2</c:v>
                </c:pt>
                <c:pt idx="1486">
                  <c:v>2.4919755235142116E-2</c:v>
                </c:pt>
                <c:pt idx="1487">
                  <c:v>2.4911545115278155E-2</c:v>
                </c:pt>
                <c:pt idx="1488">
                  <c:v>2.4903358993055846E-2</c:v>
                </c:pt>
                <c:pt idx="1489">
                  <c:v>2.4895196868718328E-2</c:v>
                </c:pt>
                <c:pt idx="1490">
                  <c:v>2.4887058742346646E-2</c:v>
                </c:pt>
                <c:pt idx="1491">
                  <c:v>2.487894461353557E-2</c:v>
                </c:pt>
                <c:pt idx="1492">
                  <c:v>2.4871936882985723E-2</c:v>
                </c:pt>
                <c:pt idx="1493">
                  <c:v>2.4862788349486742E-2</c:v>
                </c:pt>
                <c:pt idx="1494">
                  <c:v>2.4854746214248991E-2</c:v>
                </c:pt>
                <c:pt idx="1495">
                  <c:v>2.4846728076733937E-2</c:v>
                </c:pt>
                <c:pt idx="1496">
                  <c:v>2.4838733937022628E-2</c:v>
                </c:pt>
                <c:pt idx="1497">
                  <c:v>2.4830763795115063E-2</c:v>
                </c:pt>
                <c:pt idx="1498">
                  <c:v>2.4822817651011242E-2</c:v>
                </c:pt>
                <c:pt idx="1499">
                  <c:v>2.4814895504711165E-2</c:v>
                </c:pt>
                <c:pt idx="1500">
                  <c:v>2.480699735605274E-2</c:v>
                </c:pt>
                <c:pt idx="1501">
                  <c:v>2.4799123205360152E-2</c:v>
                </c:pt>
                <c:pt idx="1502">
                  <c:v>2.4791273052471308E-2</c:v>
                </c:pt>
                <c:pt idx="1503">
                  <c:v>2.4783446897224115E-2</c:v>
                </c:pt>
                <c:pt idx="1504">
                  <c:v>2.4775644739861713E-2</c:v>
                </c:pt>
                <c:pt idx="1505">
                  <c:v>2.4767866580222009E-2</c:v>
                </c:pt>
                <c:pt idx="1506">
                  <c:v>2.4760112418467095E-2</c:v>
                </c:pt>
                <c:pt idx="1507">
                  <c:v>2.4752382254434879E-2</c:v>
                </c:pt>
                <c:pt idx="1508">
                  <c:v>2.4744676088125361E-2</c:v>
                </c:pt>
                <c:pt idx="1509">
                  <c:v>2.4736993919700634E-2</c:v>
                </c:pt>
                <c:pt idx="1510">
                  <c:v>2.4729335748998604E-2</c:v>
                </c:pt>
                <c:pt idx="1511">
                  <c:v>2.4721701576019273E-2</c:v>
                </c:pt>
                <c:pt idx="1512">
                  <c:v>2.4714091400843685E-2</c:v>
                </c:pt>
                <c:pt idx="1513">
                  <c:v>2.4706505223471842E-2</c:v>
                </c:pt>
                <c:pt idx="1514">
                  <c:v>2.4698943043903743E-2</c:v>
                </c:pt>
                <c:pt idx="1515">
                  <c:v>2.4691404862058342E-2</c:v>
                </c:pt>
                <c:pt idx="1516">
                  <c:v>2.4683890677935638E-2</c:v>
                </c:pt>
                <c:pt idx="1517">
                  <c:v>2.4676400491697725E-2</c:v>
                </c:pt>
                <c:pt idx="1518">
                  <c:v>2.4668934303101464E-2</c:v>
                </c:pt>
                <c:pt idx="1519">
                  <c:v>2.4661492112389993E-2</c:v>
                </c:pt>
                <c:pt idx="1520">
                  <c:v>2.4654073919320174E-2</c:v>
                </c:pt>
                <c:pt idx="1521">
                  <c:v>2.4646679723973053E-2</c:v>
                </c:pt>
                <c:pt idx="1522">
                  <c:v>2.4639309526429676E-2</c:v>
                </c:pt>
                <c:pt idx="1523">
                  <c:v>2.4631963326771089E-2</c:v>
                </c:pt>
                <c:pt idx="1524">
                  <c:v>2.46246411248352E-2</c:v>
                </c:pt>
                <c:pt idx="1525">
                  <c:v>2.4617342920540963E-2</c:v>
                </c:pt>
                <c:pt idx="1526">
                  <c:v>2.4610068714131517E-2</c:v>
                </c:pt>
                <c:pt idx="1527">
                  <c:v>2.4602818505363722E-2</c:v>
                </c:pt>
                <c:pt idx="1528">
                  <c:v>2.4595592294399671E-2</c:v>
                </c:pt>
                <c:pt idx="1529">
                  <c:v>2.4584285305212505E-2</c:v>
                </c:pt>
                <c:pt idx="1530">
                  <c:v>2.4577120802724561E-2</c:v>
                </c:pt>
                <c:pt idx="1531">
                  <c:v>2.4569980297959315E-2</c:v>
                </c:pt>
                <c:pt idx="1532">
                  <c:v>2.4562863790916767E-2</c:v>
                </c:pt>
                <c:pt idx="1533">
                  <c:v>2.4555771281677963E-2</c:v>
                </c:pt>
                <c:pt idx="1534">
                  <c:v>2.4548702770161857E-2</c:v>
                </c:pt>
                <c:pt idx="1535">
                  <c:v>2.4541658256368448E-2</c:v>
                </c:pt>
                <c:pt idx="1536">
                  <c:v>2.4534637740297738E-2</c:v>
                </c:pt>
                <c:pt idx="1537">
                  <c:v>2.4527641221949725E-2</c:v>
                </c:pt>
                <c:pt idx="1538">
                  <c:v>2.4520668701405457E-2</c:v>
                </c:pt>
                <c:pt idx="1539">
                  <c:v>2.4513720178583887E-2</c:v>
                </c:pt>
                <c:pt idx="1540">
                  <c:v>2.4506795653485014E-2</c:v>
                </c:pt>
                <c:pt idx="1541">
                  <c:v>2.4499895126108839E-2</c:v>
                </c:pt>
                <c:pt idx="1542">
                  <c:v>2.4493018596455363E-2</c:v>
                </c:pt>
                <c:pt idx="1543">
                  <c:v>2.4485189090430737E-2</c:v>
                </c:pt>
                <c:pt idx="1544">
                  <c:v>2.4478363984399287E-2</c:v>
                </c:pt>
                <c:pt idx="1545">
                  <c:v>2.4471562876171582E-2</c:v>
                </c:pt>
                <c:pt idx="1546">
                  <c:v>2.4464785765747621E-2</c:v>
                </c:pt>
                <c:pt idx="1547">
                  <c:v>2.4458032652884265E-2</c:v>
                </c:pt>
                <c:pt idx="1548">
                  <c:v>2.4451303537824653E-2</c:v>
                </c:pt>
                <c:pt idx="1549">
                  <c:v>2.4444598420568786E-2</c:v>
                </c:pt>
                <c:pt idx="1550">
                  <c:v>2.443791730095457E-2</c:v>
                </c:pt>
                <c:pt idx="1551">
                  <c:v>2.4431260179063052E-2</c:v>
                </c:pt>
                <c:pt idx="1552">
                  <c:v>2.4424627054813186E-2</c:v>
                </c:pt>
                <c:pt idx="1553">
                  <c:v>2.4418017928367064E-2</c:v>
                </c:pt>
                <c:pt idx="1554">
                  <c:v>2.4411432799562593E-2</c:v>
                </c:pt>
                <c:pt idx="1555">
                  <c:v>2.4404871668561867E-2</c:v>
                </c:pt>
                <c:pt idx="1556">
                  <c:v>2.4398334535202792E-2</c:v>
                </c:pt>
                <c:pt idx="1557">
                  <c:v>2.4391821399566416E-2</c:v>
                </c:pt>
                <c:pt idx="1558">
                  <c:v>2.4385332261652737E-2</c:v>
                </c:pt>
                <c:pt idx="1559">
                  <c:v>2.4378867121461756E-2</c:v>
                </c:pt>
                <c:pt idx="1560">
                  <c:v>2.4372425978993473E-2</c:v>
                </c:pt>
                <c:pt idx="1561">
                  <c:v>2.4366008834166841E-2</c:v>
                </c:pt>
                <c:pt idx="1562">
                  <c:v>2.4359615687143954E-2</c:v>
                </c:pt>
                <c:pt idx="1563">
                  <c:v>2.4353246537762718E-2</c:v>
                </c:pt>
                <c:pt idx="1564">
                  <c:v>2.4346901385942088E-2</c:v>
                </c:pt>
                <c:pt idx="1565">
                  <c:v>2.4340580232006248E-2</c:v>
                </c:pt>
                <c:pt idx="1566">
                  <c:v>2.4334283075631014E-2</c:v>
                </c:pt>
                <c:pt idx="1567">
                  <c:v>2.4328009917140569E-2</c:v>
                </c:pt>
                <c:pt idx="1568">
                  <c:v>2.4321760756129684E-2</c:v>
                </c:pt>
                <c:pt idx="1569">
                  <c:v>2.4315535592922544E-2</c:v>
                </c:pt>
                <c:pt idx="1570">
                  <c:v>2.4309334427357054E-2</c:v>
                </c:pt>
                <c:pt idx="1571">
                  <c:v>2.4303157259676356E-2</c:v>
                </c:pt>
                <c:pt idx="1572">
                  <c:v>2.4297004089475216E-2</c:v>
                </c:pt>
                <c:pt idx="1573">
                  <c:v>2.4290874916996774E-2</c:v>
                </c:pt>
                <c:pt idx="1574">
                  <c:v>2.428476974224103E-2</c:v>
                </c:pt>
                <c:pt idx="1575">
                  <c:v>2.4278688565207984E-2</c:v>
                </c:pt>
                <c:pt idx="1576">
                  <c:v>2.427263138581659E-2</c:v>
                </c:pt>
                <c:pt idx="1577">
                  <c:v>2.4266598204066847E-2</c:v>
                </c:pt>
                <c:pt idx="1578">
                  <c:v>2.4260589020039802E-2</c:v>
                </c:pt>
                <c:pt idx="1579">
                  <c:v>2.4254603833816502E-2</c:v>
                </c:pt>
                <c:pt idx="1580">
                  <c:v>2.424864264507276E-2</c:v>
                </c:pt>
                <c:pt idx="1581">
                  <c:v>2.4242705454132762E-2</c:v>
                </c:pt>
                <c:pt idx="1582">
                  <c:v>2.423679226075337E-2</c:v>
                </c:pt>
                <c:pt idx="1583">
                  <c:v>2.4230903065177722E-2</c:v>
                </c:pt>
                <c:pt idx="1584">
                  <c:v>2.4225037867324772E-2</c:v>
                </c:pt>
                <c:pt idx="1585">
                  <c:v>2.4219196667032428E-2</c:v>
                </c:pt>
                <c:pt idx="1586">
                  <c:v>2.4213379464462781E-2</c:v>
                </c:pt>
                <c:pt idx="1587">
                  <c:v>2.4207586259453739E-2</c:v>
                </c:pt>
                <c:pt idx="1588">
                  <c:v>2.4201817052167396E-2</c:v>
                </c:pt>
                <c:pt idx="1589">
                  <c:v>2.419607184260375E-2</c:v>
                </c:pt>
                <c:pt idx="1590">
                  <c:v>2.4190350630681756E-2</c:v>
                </c:pt>
                <c:pt idx="1591">
                  <c:v>2.418465341648246E-2</c:v>
                </c:pt>
                <c:pt idx="1592">
                  <c:v>2.4178980199924816E-2</c:v>
                </c:pt>
                <c:pt idx="1593">
                  <c:v>2.4173330981089869E-2</c:v>
                </c:pt>
                <c:pt idx="1594">
                  <c:v>2.4167705759734481E-2</c:v>
                </c:pt>
                <c:pt idx="1595">
                  <c:v>2.4162104536182838E-2</c:v>
                </c:pt>
                <c:pt idx="1596">
                  <c:v>2.41565273101918E-2</c:v>
                </c:pt>
                <c:pt idx="1597">
                  <c:v>2.4150974082004506E-2</c:v>
                </c:pt>
                <c:pt idx="1598">
                  <c:v>2.4145444851377817E-2</c:v>
                </c:pt>
                <c:pt idx="1599">
                  <c:v>2.4139939618473827E-2</c:v>
                </c:pt>
                <c:pt idx="1600">
                  <c:v>2.4134458383292534E-2</c:v>
                </c:pt>
                <c:pt idx="1601">
                  <c:v>2.41290011455908E-2</c:v>
                </c:pt>
                <c:pt idx="1602">
                  <c:v>2.4123567905692811E-2</c:v>
                </c:pt>
                <c:pt idx="1603">
                  <c:v>2.4118158663274381E-2</c:v>
                </c:pt>
                <c:pt idx="1604">
                  <c:v>2.4112773418578648E-2</c:v>
                </c:pt>
                <c:pt idx="1605">
                  <c:v>2.410741217168666E-2</c:v>
                </c:pt>
                <c:pt idx="1606">
                  <c:v>2.4102074922193184E-2</c:v>
                </c:pt>
                <c:pt idx="1607">
                  <c:v>2.4096761670584499E-2</c:v>
                </c:pt>
                <c:pt idx="1608">
                  <c:v>2.4091472416536419E-2</c:v>
                </c:pt>
                <c:pt idx="1609">
                  <c:v>2.4086207160129991E-2</c:v>
                </c:pt>
                <c:pt idx="1610">
                  <c:v>2.4080965901365214E-2</c:v>
                </c:pt>
                <c:pt idx="1611">
                  <c:v>2.4075748640323136E-2</c:v>
                </c:pt>
                <c:pt idx="1612">
                  <c:v>2.4070555376922709E-2</c:v>
                </c:pt>
                <c:pt idx="1613">
                  <c:v>2.4065386111082887E-2</c:v>
                </c:pt>
                <c:pt idx="1614">
                  <c:v>2.4060240842803671E-2</c:v>
                </c:pt>
                <c:pt idx="1615">
                  <c:v>2.4055119572328199E-2</c:v>
                </c:pt>
                <c:pt idx="1616">
                  <c:v>2.4050022299413332E-2</c:v>
                </c:pt>
                <c:pt idx="1617">
                  <c:v>2.4044949024221163E-2</c:v>
                </c:pt>
                <c:pt idx="1618">
                  <c:v>2.4039899746589599E-2</c:v>
                </c:pt>
                <c:pt idx="1619">
                  <c:v>2.4034874466599687E-2</c:v>
                </c:pt>
                <c:pt idx="1620">
                  <c:v>2.4029873184332473E-2</c:v>
                </c:pt>
                <c:pt idx="1621">
                  <c:v>2.4024895899544818E-2</c:v>
                </c:pt>
                <c:pt idx="1622">
                  <c:v>2.4019942612560907E-2</c:v>
                </c:pt>
                <c:pt idx="1623">
                  <c:v>2.4015013323056555E-2</c:v>
                </c:pt>
                <c:pt idx="1624">
                  <c:v>2.4010108031274902E-2</c:v>
                </c:pt>
                <c:pt idx="1625">
                  <c:v>2.4005226737134899E-2</c:v>
                </c:pt>
                <c:pt idx="1626">
                  <c:v>2.4000369440636549E-2</c:v>
                </c:pt>
                <c:pt idx="1627">
                  <c:v>2.399553614177985E-2</c:v>
                </c:pt>
                <c:pt idx="1628">
                  <c:v>2.3990726840483756E-2</c:v>
                </c:pt>
                <c:pt idx="1629">
                  <c:v>2.3985941536829314E-2</c:v>
                </c:pt>
                <c:pt idx="1630">
                  <c:v>2.398118023089757E-2</c:v>
                </c:pt>
                <c:pt idx="1631">
                  <c:v>2.3976442922445385E-2</c:v>
                </c:pt>
                <c:pt idx="1632">
                  <c:v>2.3971729611634851E-2</c:v>
                </c:pt>
                <c:pt idx="1633">
                  <c:v>2.3966372355704868E-2</c:v>
                </c:pt>
                <c:pt idx="1634">
                  <c:v>2.3961710468435315E-2</c:v>
                </c:pt>
                <c:pt idx="1635">
                  <c:v>2.3957072578726368E-2</c:v>
                </c:pt>
                <c:pt idx="1636">
                  <c:v>2.3952458686821165E-2</c:v>
                </c:pt>
                <c:pt idx="1637">
                  <c:v>2.3947868792314475E-2</c:v>
                </c:pt>
                <c:pt idx="1638">
                  <c:v>2.3943302895530483E-2</c:v>
                </c:pt>
                <c:pt idx="1639">
                  <c:v>2.3938760996388142E-2</c:v>
                </c:pt>
                <c:pt idx="1640">
                  <c:v>2.3934243094806407E-2</c:v>
                </c:pt>
                <c:pt idx="1641">
                  <c:v>2.3929749190866323E-2</c:v>
                </c:pt>
                <c:pt idx="1642">
                  <c:v>2.3925279284567891E-2</c:v>
                </c:pt>
                <c:pt idx="1643">
                  <c:v>2.392083337591111E-2</c:v>
                </c:pt>
                <c:pt idx="1644">
                  <c:v>2.3916411464814935E-2</c:v>
                </c:pt>
                <c:pt idx="1645">
                  <c:v>2.3912013551360412E-2</c:v>
                </c:pt>
                <c:pt idx="1646">
                  <c:v>2.3907639635466493E-2</c:v>
                </c:pt>
                <c:pt idx="1647">
                  <c:v>2.3903289717214227E-2</c:v>
                </c:pt>
                <c:pt idx="1648">
                  <c:v>2.3898963796684658E-2</c:v>
                </c:pt>
                <c:pt idx="1649">
                  <c:v>2.3894661873634648E-2</c:v>
                </c:pt>
                <c:pt idx="1650">
                  <c:v>2.389038394822629E-2</c:v>
                </c:pt>
                <c:pt idx="1651">
                  <c:v>2.3886130020378538E-2</c:v>
                </c:pt>
                <c:pt idx="1652">
                  <c:v>2.3881900090253483E-2</c:v>
                </c:pt>
                <c:pt idx="1653">
                  <c:v>2.3877694157607987E-2</c:v>
                </c:pt>
                <c:pt idx="1654">
                  <c:v>2.3873512222685189E-2</c:v>
                </c:pt>
                <c:pt idx="1655">
                  <c:v>2.3869354285322997E-2</c:v>
                </c:pt>
                <c:pt idx="1656">
                  <c:v>2.386522034552141E-2</c:v>
                </c:pt>
                <c:pt idx="1657">
                  <c:v>2.3861110403280428E-2</c:v>
                </c:pt>
                <c:pt idx="1658">
                  <c:v>2.3857024458762144E-2</c:v>
                </c:pt>
                <c:pt idx="1659">
                  <c:v>2.3852962511885512E-2</c:v>
                </c:pt>
                <c:pt idx="1660">
                  <c:v>2.3848924562488438E-2</c:v>
                </c:pt>
                <c:pt idx="1661">
                  <c:v>2.3844910610814063E-2</c:v>
                </c:pt>
                <c:pt idx="1662">
                  <c:v>2.3840920656619247E-2</c:v>
                </c:pt>
                <c:pt idx="1663">
                  <c:v>2.3836954700066082E-2</c:v>
                </c:pt>
                <c:pt idx="1664">
                  <c:v>2.3833012741073523E-2</c:v>
                </c:pt>
                <c:pt idx="1665">
                  <c:v>2.3829094779722615E-2</c:v>
                </c:pt>
                <c:pt idx="1666">
                  <c:v>2.3825200815932313E-2</c:v>
                </c:pt>
                <c:pt idx="1667">
                  <c:v>2.3821330849783662E-2</c:v>
                </c:pt>
                <c:pt idx="1668">
                  <c:v>2.3817484881276663E-2</c:v>
                </c:pt>
                <c:pt idx="1669">
                  <c:v>2.3813662910249223E-2</c:v>
                </c:pt>
                <c:pt idx="1670">
                  <c:v>2.3809864936863434E-2</c:v>
                </c:pt>
                <c:pt idx="1671">
                  <c:v>2.3806090961119297E-2</c:v>
                </c:pt>
                <c:pt idx="1672">
                  <c:v>2.3802340982935766E-2</c:v>
                </c:pt>
                <c:pt idx="1673">
                  <c:v>2.379861500231284E-2</c:v>
                </c:pt>
                <c:pt idx="1674">
                  <c:v>2.3794913019250519E-2</c:v>
                </c:pt>
                <c:pt idx="1675">
                  <c:v>2.3791235033829849E-2</c:v>
                </c:pt>
                <c:pt idx="1676">
                  <c:v>2.3787581046050832E-2</c:v>
                </c:pt>
                <c:pt idx="1677">
                  <c:v>2.3783951055751373E-2</c:v>
                </c:pt>
                <c:pt idx="1678">
                  <c:v>2.3780345063093566E-2</c:v>
                </c:pt>
                <c:pt idx="1679">
                  <c:v>2.3776763068077411E-2</c:v>
                </c:pt>
                <c:pt idx="1680">
                  <c:v>2.3773205070540815E-2</c:v>
                </c:pt>
                <c:pt idx="1681">
                  <c:v>2.3769671070726917E-2</c:v>
                </c:pt>
                <c:pt idx="1682">
                  <c:v>2.3766161068392577E-2</c:v>
                </c:pt>
                <c:pt idx="1683">
                  <c:v>2.3762675063618843E-2</c:v>
                </c:pt>
                <c:pt idx="1684">
                  <c:v>2.3759213056486761E-2</c:v>
                </c:pt>
                <c:pt idx="1685">
                  <c:v>2.375577504699633E-2</c:v>
                </c:pt>
                <c:pt idx="1686">
                  <c:v>2.3752361035066505E-2</c:v>
                </c:pt>
                <c:pt idx="1687">
                  <c:v>2.3748971020616239E-2</c:v>
                </c:pt>
                <c:pt idx="1688">
                  <c:v>2.3745605003726578E-2</c:v>
                </c:pt>
                <c:pt idx="1689">
                  <c:v>2.3742262984559614E-2</c:v>
                </c:pt>
                <c:pt idx="1690">
                  <c:v>2.373894496287221E-2</c:v>
                </c:pt>
                <c:pt idx="1691">
                  <c:v>2.3735650938826458E-2</c:v>
                </c:pt>
                <c:pt idx="1692">
                  <c:v>2.3732380912422357E-2</c:v>
                </c:pt>
                <c:pt idx="1693">
                  <c:v>2.3729134883416769E-2</c:v>
                </c:pt>
                <c:pt idx="1694">
                  <c:v>2.3725912852133879E-2</c:v>
                </c:pt>
                <c:pt idx="1695">
                  <c:v>2.3722714818330548E-2</c:v>
                </c:pt>
                <c:pt idx="1696">
                  <c:v>2.3719540782249915E-2</c:v>
                </c:pt>
                <c:pt idx="1697">
                  <c:v>2.3716390743567795E-2</c:v>
                </c:pt>
                <c:pt idx="1698">
                  <c:v>2.3713264702446279E-2</c:v>
                </c:pt>
                <c:pt idx="1699">
                  <c:v>2.3710162659047462E-2</c:v>
                </c:pt>
                <c:pt idx="1700">
                  <c:v>2.3707084613128204E-2</c:v>
                </c:pt>
                <c:pt idx="1701">
                  <c:v>2.3704030564931644E-2</c:v>
                </c:pt>
                <c:pt idx="1702">
                  <c:v>2.3701000514133597E-2</c:v>
                </c:pt>
                <c:pt idx="1703">
                  <c:v>2.3697994460977201E-2</c:v>
                </c:pt>
                <c:pt idx="1704">
                  <c:v>2.3695012405300364E-2</c:v>
                </c:pt>
                <c:pt idx="1705">
                  <c:v>2.3692054347346225E-2</c:v>
                </c:pt>
                <c:pt idx="1706">
                  <c:v>2.3689120286952692E-2</c:v>
                </c:pt>
                <c:pt idx="1707">
                  <c:v>2.3686210223957671E-2</c:v>
                </c:pt>
                <c:pt idx="1708">
                  <c:v>2.3683324158766395E-2</c:v>
                </c:pt>
                <c:pt idx="1709">
                  <c:v>2.3680462090892584E-2</c:v>
                </c:pt>
                <c:pt idx="1710">
                  <c:v>2.3677624020822519E-2</c:v>
                </c:pt>
                <c:pt idx="1711">
                  <c:v>2.367480695219415E-2</c:v>
                </c:pt>
                <c:pt idx="1712">
                  <c:v>2.3671977141712652E-2</c:v>
                </c:pt>
                <c:pt idx="1713">
                  <c:v>2.3669124970886468E-2</c:v>
                </c:pt>
                <c:pt idx="1714">
                  <c:v>2.3666250439634551E-2</c:v>
                </c:pt>
                <c:pt idx="1715">
                  <c:v>2.3663353548118993E-2</c:v>
                </c:pt>
                <c:pt idx="1716">
                  <c:v>2.3660434296177701E-2</c:v>
                </c:pt>
                <c:pt idx="1717">
                  <c:v>2.3657492683891723E-2</c:v>
                </c:pt>
                <c:pt idx="1718">
                  <c:v>2.3654528711098965E-2</c:v>
                </c:pt>
                <c:pt idx="1719">
                  <c:v>2.3651542378042567E-2</c:v>
                </c:pt>
                <c:pt idx="1720">
                  <c:v>2.3648533684398343E-2</c:v>
                </c:pt>
                <c:pt idx="1721">
                  <c:v>2.3645502630652571E-2</c:v>
                </c:pt>
                <c:pt idx="1722">
                  <c:v>2.3642449216318973E-2</c:v>
                </c:pt>
                <c:pt idx="1723">
                  <c:v>2.3639373441640688E-2</c:v>
                </c:pt>
                <c:pt idx="1724">
                  <c:v>2.3636275306617716E-2</c:v>
                </c:pt>
                <c:pt idx="1725">
                  <c:v>2.3633154811250057E-2</c:v>
                </c:pt>
                <c:pt idx="1726">
                  <c:v>2.3630011955537711E-2</c:v>
                </c:pt>
                <c:pt idx="1727">
                  <c:v>2.3626846739318585E-2</c:v>
                </c:pt>
                <c:pt idx="1728">
                  <c:v>2.3623659162916866E-2</c:v>
                </c:pt>
                <c:pt idx="1729">
                  <c:v>2.3620449225846274E-2</c:v>
                </c:pt>
                <c:pt idx="1730">
                  <c:v>2.3617216928512041E-2</c:v>
                </c:pt>
                <c:pt idx="1731">
                  <c:v>2.3613962270914168E-2</c:v>
                </c:pt>
                <c:pt idx="1732">
                  <c:v>2.3610685252971608E-2</c:v>
                </c:pt>
                <c:pt idx="1733">
                  <c:v>2.3607385874441222E-2</c:v>
                </c:pt>
                <c:pt idx="1734">
                  <c:v>2.3604064135647196E-2</c:v>
                </c:pt>
                <c:pt idx="1735">
                  <c:v>2.3600720036589529E-2</c:v>
                </c:pt>
                <c:pt idx="1736">
                  <c:v>2.3597353577106128E-2</c:v>
                </c:pt>
                <c:pt idx="1737">
                  <c:v>2.359347881463858E-2</c:v>
                </c:pt>
                <c:pt idx="1738">
                  <c:v>2.3590064440026648E-2</c:v>
                </c:pt>
                <c:pt idx="1739">
                  <c:v>2.3586627705151075E-2</c:v>
                </c:pt>
                <c:pt idx="1740">
                  <c:v>2.3583168609768723E-2</c:v>
                </c:pt>
                <c:pt idx="1741">
                  <c:v>2.3579687154041684E-2</c:v>
                </c:pt>
                <c:pt idx="1742">
                  <c:v>2.3576183337969958E-2</c:v>
                </c:pt>
                <c:pt idx="1743">
                  <c:v>2.3572657161472499E-2</c:v>
                </c:pt>
                <c:pt idx="1744">
                  <c:v>2.3569108624711399E-2</c:v>
                </c:pt>
                <c:pt idx="1745">
                  <c:v>2.3565537727524566E-2</c:v>
                </c:pt>
                <c:pt idx="1746">
                  <c:v>2.3561944469993046E-2</c:v>
                </c:pt>
                <c:pt idx="1747">
                  <c:v>2.3558328852035793E-2</c:v>
                </c:pt>
                <c:pt idx="1748">
                  <c:v>2.3554690873814899E-2</c:v>
                </c:pt>
                <c:pt idx="1749">
                  <c:v>2.3551030535087225E-2</c:v>
                </c:pt>
                <c:pt idx="1750">
                  <c:v>2.3547347836095911E-2</c:v>
                </c:pt>
                <c:pt idx="1751">
                  <c:v>2.354364277675991E-2</c:v>
                </c:pt>
                <c:pt idx="1752">
                  <c:v>2.3539915356998176E-2</c:v>
                </c:pt>
                <c:pt idx="1753">
                  <c:v>2.3538124914527447E-2</c:v>
                </c:pt>
                <c:pt idx="1754">
                  <c:v>2.3532393436440646E-2</c:v>
                </c:pt>
                <c:pt idx="1755">
                  <c:v>2.3528598935725897E-2</c:v>
                </c:pt>
                <c:pt idx="1756">
                  <c:v>2.3524782074504369E-2</c:v>
                </c:pt>
                <c:pt idx="1757">
                  <c:v>2.3520942852938154E-2</c:v>
                </c:pt>
                <c:pt idx="1758">
                  <c:v>2.3517081271108298E-2</c:v>
                </c:pt>
                <c:pt idx="1759">
                  <c:v>2.3513197328933755E-2</c:v>
                </c:pt>
                <c:pt idx="1760">
                  <c:v>2.3509291026333479E-2</c:v>
                </c:pt>
                <c:pt idx="1761">
                  <c:v>2.3505362363307469E-2</c:v>
                </c:pt>
                <c:pt idx="1762">
                  <c:v>2.3501411340179912E-2</c:v>
                </c:pt>
                <c:pt idx="1763">
                  <c:v>2.3497437956383482E-2</c:v>
                </c:pt>
                <c:pt idx="1764">
                  <c:v>2.3493442212323412E-2</c:v>
                </c:pt>
                <c:pt idx="1765">
                  <c:v>2.3489424108080748E-2</c:v>
                </c:pt>
                <c:pt idx="1766">
                  <c:v>2.3485383643250257E-2</c:v>
                </c:pt>
                <c:pt idx="1767">
                  <c:v>2.3481320818237172E-2</c:v>
                </c:pt>
                <c:pt idx="1768">
                  <c:v>2.3477235632798354E-2</c:v>
                </c:pt>
                <c:pt idx="1769">
                  <c:v>2.3473128087095896E-2</c:v>
                </c:pt>
                <c:pt idx="1770">
                  <c:v>2.3468998180967704E-2</c:v>
                </c:pt>
                <c:pt idx="1771">
                  <c:v>2.3464845914575871E-2</c:v>
                </c:pt>
                <c:pt idx="1772">
                  <c:v>2.3460671287677259E-2</c:v>
                </c:pt>
                <c:pt idx="1773">
                  <c:v>2.3456474300596053E-2</c:v>
                </c:pt>
                <c:pt idx="1774">
                  <c:v>2.3452254953008067E-2</c:v>
                </c:pt>
                <c:pt idx="1775">
                  <c:v>2.3448013245237487E-2</c:v>
                </c:pt>
                <c:pt idx="1776">
                  <c:v>2.3443749177041173E-2</c:v>
                </c:pt>
                <c:pt idx="1777">
                  <c:v>2.3439462748500173E-2</c:v>
                </c:pt>
                <c:pt idx="1778">
                  <c:v>2.3435153959695532E-2</c:v>
                </c:pt>
                <c:pt idx="1779">
                  <c:v>2.3430822810384111E-2</c:v>
                </c:pt>
                <c:pt idx="1780">
                  <c:v>2.3426469300890096E-2</c:v>
                </c:pt>
                <c:pt idx="1781">
                  <c:v>2.3422093431051394E-2</c:v>
                </c:pt>
                <c:pt idx="1782">
                  <c:v>2.3417695200786959E-2</c:v>
                </c:pt>
                <c:pt idx="1783">
                  <c:v>2.3413274610177837E-2</c:v>
                </c:pt>
                <c:pt idx="1784">
                  <c:v>2.3408831659224028E-2</c:v>
                </c:pt>
                <c:pt idx="1785">
                  <c:v>2.3404366348006578E-2</c:v>
                </c:pt>
                <c:pt idx="1786">
                  <c:v>2.3399878676444441E-2</c:v>
                </c:pt>
                <c:pt idx="1787">
                  <c:v>2.3395368644456571E-2</c:v>
                </c:pt>
                <c:pt idx="1788">
                  <c:v>2.3390836252205061E-2</c:v>
                </c:pt>
                <c:pt idx="1789">
                  <c:v>2.3386474153264118E-2</c:v>
                </c:pt>
                <c:pt idx="1790">
                  <c:v>2.3381890064399689E-2</c:v>
                </c:pt>
                <c:pt idx="1791">
                  <c:v>2.3377283612462017E-2</c:v>
                </c:pt>
                <c:pt idx="1792">
                  <c:v>2.3372654797451101E-2</c:v>
                </c:pt>
                <c:pt idx="1793">
                  <c:v>2.3368003619339921E-2</c:v>
                </c:pt>
                <c:pt idx="1794">
                  <c:v>2.3363330078182514E-2</c:v>
                </c:pt>
                <c:pt idx="1795">
                  <c:v>2.3358634173951863E-2</c:v>
                </c:pt>
                <c:pt idx="1796">
                  <c:v>2.3353915906647964E-2</c:v>
                </c:pt>
                <c:pt idx="1797">
                  <c:v>2.3349175276270822E-2</c:v>
                </c:pt>
                <c:pt idx="1798">
                  <c:v>2.3344412282820436E-2</c:v>
                </c:pt>
                <c:pt idx="1799">
                  <c:v>2.3339626926350835E-2</c:v>
                </c:pt>
                <c:pt idx="1800">
                  <c:v>2.3334819206780971E-2</c:v>
                </c:pt>
                <c:pt idx="1801">
                  <c:v>2.3329989124191895E-2</c:v>
                </c:pt>
                <c:pt idx="1802">
                  <c:v>2.3325136678502559E-2</c:v>
                </c:pt>
                <c:pt idx="1803">
                  <c:v>2.3316676440982009E-2</c:v>
                </c:pt>
                <c:pt idx="1804">
                  <c:v>2.3311770311830182E-2</c:v>
                </c:pt>
                <c:pt idx="1805">
                  <c:v>2.3306841822414714E-2</c:v>
                </c:pt>
                <c:pt idx="1806">
                  <c:v>2.3301890972573513E-2</c:v>
                </c:pt>
                <c:pt idx="1807">
                  <c:v>2.3296917762468672E-2</c:v>
                </c:pt>
                <c:pt idx="1808">
                  <c:v>2.3291922192019143E-2</c:v>
                </c:pt>
                <c:pt idx="1809">
                  <c:v>2.328690426138702E-2</c:v>
                </c:pt>
                <c:pt idx="1810">
                  <c:v>2.328186397041021E-2</c:v>
                </c:pt>
                <c:pt idx="1811">
                  <c:v>2.3276801318926621E-2</c:v>
                </c:pt>
                <c:pt idx="1812">
                  <c:v>2.3271716307179391E-2</c:v>
                </c:pt>
                <c:pt idx="1813">
                  <c:v>2.3266608935249566E-2</c:v>
                </c:pt>
                <c:pt idx="1814">
                  <c:v>2.3261479203056101E-2</c:v>
                </c:pt>
                <c:pt idx="1815">
                  <c:v>2.3256327110436903E-2</c:v>
                </c:pt>
                <c:pt idx="1816">
                  <c:v>2.3251152657554064E-2</c:v>
                </c:pt>
                <c:pt idx="1817">
                  <c:v>2.3245955844326538E-2</c:v>
                </c:pt>
                <c:pt idx="1818">
                  <c:v>2.3240736670754325E-2</c:v>
                </c:pt>
                <c:pt idx="1819">
                  <c:v>2.3235495136918471E-2</c:v>
                </c:pt>
                <c:pt idx="1820">
                  <c:v>2.3230231242818977E-2</c:v>
                </c:pt>
                <c:pt idx="1821">
                  <c:v>2.322494498829375E-2</c:v>
                </c:pt>
                <c:pt idx="1822">
                  <c:v>2.3219636373666974E-2</c:v>
                </c:pt>
                <c:pt idx="1823">
                  <c:v>2.3214305398695512E-2</c:v>
                </c:pt>
                <c:pt idx="1824">
                  <c:v>2.3208952063298316E-2</c:v>
                </c:pt>
                <c:pt idx="1825">
                  <c:v>2.3203576367718526E-2</c:v>
                </c:pt>
                <c:pt idx="1826">
                  <c:v>2.3198178311713002E-2</c:v>
                </c:pt>
                <c:pt idx="1827">
                  <c:v>2.3192757895524885E-2</c:v>
                </c:pt>
                <c:pt idx="1828">
                  <c:v>2.3187315118829988E-2</c:v>
                </c:pt>
                <c:pt idx="1829">
                  <c:v>2.3181849982114588E-2</c:v>
                </c:pt>
                <c:pt idx="1830">
                  <c:v>2.3176362484973456E-2</c:v>
                </c:pt>
                <c:pt idx="1831">
                  <c:v>2.3170852627487637E-2</c:v>
                </c:pt>
                <c:pt idx="1832">
                  <c:v>2.3165320409819223E-2</c:v>
                </c:pt>
                <c:pt idx="1833">
                  <c:v>2.3159765831806123E-2</c:v>
                </c:pt>
                <c:pt idx="1834">
                  <c:v>2.3154188893610428E-2</c:v>
                </c:pt>
                <c:pt idx="1835">
                  <c:v>2.3148589594907953E-2</c:v>
                </c:pt>
                <c:pt idx="1836">
                  <c:v>2.3142967936022885E-2</c:v>
                </c:pt>
                <c:pt idx="1837">
                  <c:v>2.3137323916874175E-2</c:v>
                </c:pt>
                <c:pt idx="1838">
                  <c:v>2.3131657537461825E-2</c:v>
                </c:pt>
                <c:pt idx="1839">
                  <c:v>2.3125968797704788E-2</c:v>
                </c:pt>
                <c:pt idx="1840">
                  <c:v>2.312025769768411E-2</c:v>
                </c:pt>
                <c:pt idx="1841">
                  <c:v>2.3114524237399792E-2</c:v>
                </c:pt>
                <c:pt idx="1842">
                  <c:v>2.3108768416770786E-2</c:v>
                </c:pt>
                <c:pt idx="1843">
                  <c:v>2.3102990235959187E-2</c:v>
                </c:pt>
                <c:pt idx="1844">
                  <c:v>2.3097189694721854E-2</c:v>
                </c:pt>
                <c:pt idx="1845">
                  <c:v>2.3091366793382972E-2</c:v>
                </c:pt>
                <c:pt idx="1846">
                  <c:v>2.3085521531618358E-2</c:v>
                </c:pt>
                <c:pt idx="1847">
                  <c:v>2.3079653909671149E-2</c:v>
                </c:pt>
                <c:pt idx="1848">
                  <c:v>2.3073763927379254E-2</c:v>
                </c:pt>
                <c:pt idx="1849">
                  <c:v>2.3067851584904764E-2</c:v>
                </c:pt>
                <c:pt idx="1850">
                  <c:v>2.3061916882085587E-2</c:v>
                </c:pt>
                <c:pt idx="1851">
                  <c:v>2.3055959818921723E-2</c:v>
                </c:pt>
                <c:pt idx="1852">
                  <c:v>2.3049980395656311E-2</c:v>
                </c:pt>
                <c:pt idx="1853">
                  <c:v>2.3043978612046212E-2</c:v>
                </c:pt>
                <c:pt idx="1854">
                  <c:v>2.3037954468172472E-2</c:v>
                </c:pt>
                <c:pt idx="1855">
                  <c:v>2.3031907963954046E-2</c:v>
                </c:pt>
                <c:pt idx="1856">
                  <c:v>2.3025839099471979E-2</c:v>
                </c:pt>
                <c:pt idx="1857">
                  <c:v>2.3019747874807317E-2</c:v>
                </c:pt>
                <c:pt idx="1858">
                  <c:v>2.3013634289879015E-2</c:v>
                </c:pt>
                <c:pt idx="1859">
                  <c:v>2.3007498344606025E-2</c:v>
                </c:pt>
                <c:pt idx="1860">
                  <c:v>2.3001340039150442E-2</c:v>
                </c:pt>
                <c:pt idx="1861">
                  <c:v>2.2995159373350171E-2</c:v>
                </c:pt>
                <c:pt idx="1862">
                  <c:v>2.2988956347367306E-2</c:v>
                </c:pt>
                <c:pt idx="1863">
                  <c:v>2.2982730961120801E-2</c:v>
                </c:pt>
                <c:pt idx="1864">
                  <c:v>2.2976483214610655E-2</c:v>
                </c:pt>
                <c:pt idx="1865">
                  <c:v>2.2970213107836868E-2</c:v>
                </c:pt>
                <c:pt idx="1866">
                  <c:v>2.2963920640718394E-2</c:v>
                </c:pt>
                <c:pt idx="1867">
                  <c:v>2.2957605813417326E-2</c:v>
                </c:pt>
                <c:pt idx="1868">
                  <c:v>2.2951268625933663E-2</c:v>
                </c:pt>
                <c:pt idx="1869">
                  <c:v>2.2944909078105313E-2</c:v>
                </c:pt>
                <c:pt idx="1870">
                  <c:v>2.2938527170094369E-2</c:v>
                </c:pt>
                <c:pt idx="1871">
                  <c:v>2.2932122901738738E-2</c:v>
                </c:pt>
                <c:pt idx="1872">
                  <c:v>2.2925696273200513E-2</c:v>
                </c:pt>
                <c:pt idx="1873">
                  <c:v>2.2919247284398647E-2</c:v>
                </c:pt>
                <c:pt idx="1874">
                  <c:v>2.2912775935333141E-2</c:v>
                </c:pt>
                <c:pt idx="1875">
                  <c:v>2.2906282226003993E-2</c:v>
                </c:pt>
                <c:pt idx="1876">
                  <c:v>2.2899766156492252E-2</c:v>
                </c:pt>
                <c:pt idx="1877">
                  <c:v>2.2893227726635823E-2</c:v>
                </c:pt>
                <c:pt idx="1878">
                  <c:v>2.2886666936677846E-2</c:v>
                </c:pt>
                <c:pt idx="1879">
                  <c:v>2.2880083786456229E-2</c:v>
                </c:pt>
                <c:pt idx="1880">
                  <c:v>2.2873478275889925E-2</c:v>
                </c:pt>
                <c:pt idx="1881">
                  <c:v>2.2866850405222072E-2</c:v>
                </c:pt>
                <c:pt idx="1882">
                  <c:v>2.2860200174128487E-2</c:v>
                </c:pt>
                <c:pt idx="1883">
                  <c:v>2.2853527583014399E-2</c:v>
                </c:pt>
                <c:pt idx="1884">
                  <c:v>2.2846832631474578E-2</c:v>
                </c:pt>
                <c:pt idx="1885">
                  <c:v>2.284011531983321E-2</c:v>
                </c:pt>
                <c:pt idx="1886">
                  <c:v>2.2833375647847154E-2</c:v>
                </c:pt>
                <c:pt idx="1887">
                  <c:v>2.282661361575955E-2</c:v>
                </c:pt>
                <c:pt idx="1888">
                  <c:v>2.2819829223408306E-2</c:v>
                </c:pt>
                <c:pt idx="1889">
                  <c:v>2.281302247079342E-2</c:v>
                </c:pt>
                <c:pt idx="1890">
                  <c:v>2.2806193357914895E-2</c:v>
                </c:pt>
                <c:pt idx="1891">
                  <c:v>2.2799341884853774E-2</c:v>
                </c:pt>
                <c:pt idx="1892">
                  <c:v>2.279246805161006E-2</c:v>
                </c:pt>
                <c:pt idx="1893">
                  <c:v>2.2785571858102704E-2</c:v>
                </c:pt>
                <c:pt idx="1894">
                  <c:v>2.2778653304412755E-2</c:v>
                </c:pt>
                <c:pt idx="1895">
                  <c:v>2.2771712390459165E-2</c:v>
                </c:pt>
                <c:pt idx="1896">
                  <c:v>2.2764749116241934E-2</c:v>
                </c:pt>
                <c:pt idx="1897">
                  <c:v>2.2757763481842108E-2</c:v>
                </c:pt>
                <c:pt idx="1898">
                  <c:v>2.2750755487340735E-2</c:v>
                </c:pt>
                <c:pt idx="1899">
                  <c:v>2.2743725132494674E-2</c:v>
                </c:pt>
                <c:pt idx="1900">
                  <c:v>2.2736672417384973E-2</c:v>
                </c:pt>
                <c:pt idx="1901">
                  <c:v>2.272959734225477E-2</c:v>
                </c:pt>
                <c:pt idx="1902">
                  <c:v>2.2722499906698834E-2</c:v>
                </c:pt>
                <c:pt idx="1903">
                  <c:v>2.271538011104135E-2</c:v>
                </c:pt>
                <c:pt idx="1904">
                  <c:v>2.2708237955120225E-2</c:v>
                </c:pt>
                <c:pt idx="1905">
                  <c:v>2.2701073439097552E-2</c:v>
                </c:pt>
                <c:pt idx="1906">
                  <c:v>2.2693886562811239E-2</c:v>
                </c:pt>
                <c:pt idx="1907">
                  <c:v>2.2686677326180238E-2</c:v>
                </c:pt>
                <c:pt idx="1908">
                  <c:v>2.2679445729528735E-2</c:v>
                </c:pt>
                <c:pt idx="1909">
                  <c:v>2.2672191772694639E-2</c:v>
                </c:pt>
                <c:pt idx="1910">
                  <c:v>2.2664915455596901E-2</c:v>
                </c:pt>
                <c:pt idx="1911">
                  <c:v>2.2657616778235523E-2</c:v>
                </c:pt>
                <c:pt idx="1912">
                  <c:v>2.2650295740691551E-2</c:v>
                </c:pt>
                <c:pt idx="1913">
                  <c:v>2.2642952342964984E-2</c:v>
                </c:pt>
                <c:pt idx="1914">
                  <c:v>2.2635586585136869E-2</c:v>
                </c:pt>
                <c:pt idx="1915">
                  <c:v>2.2628198467045113E-2</c:v>
                </c:pt>
                <c:pt idx="1916">
                  <c:v>2.2620787988770763E-2</c:v>
                </c:pt>
                <c:pt idx="1917">
                  <c:v>2.2613355150313819E-2</c:v>
                </c:pt>
                <c:pt idx="1918">
                  <c:v>2.2605899951593234E-2</c:v>
                </c:pt>
                <c:pt idx="1919">
                  <c:v>2.25984223927711E-2</c:v>
                </c:pt>
                <c:pt idx="1920">
                  <c:v>2.2590922473685326E-2</c:v>
                </c:pt>
                <c:pt idx="1921">
                  <c:v>2.2583400194416958E-2</c:v>
                </c:pt>
                <c:pt idx="1922">
                  <c:v>2.2575855555047042E-2</c:v>
                </c:pt>
                <c:pt idx="1923">
                  <c:v>2.2568288555413485E-2</c:v>
                </c:pt>
                <c:pt idx="1924">
                  <c:v>2.2560699195597333E-2</c:v>
                </c:pt>
                <c:pt idx="1925">
                  <c:v>2.2553087475679634E-2</c:v>
                </c:pt>
                <c:pt idx="1926">
                  <c:v>2.254545339557934E-2</c:v>
                </c:pt>
                <c:pt idx="1927">
                  <c:v>2.2537796955215406E-2</c:v>
                </c:pt>
                <c:pt idx="1928">
                  <c:v>2.2530118154749923E-2</c:v>
                </c:pt>
                <c:pt idx="1929">
                  <c:v>2.25224169940208E-2</c:v>
                </c:pt>
                <c:pt idx="1930">
                  <c:v>2.2514693473190128E-2</c:v>
                </c:pt>
                <c:pt idx="1931">
                  <c:v>2.2506947592176862E-2</c:v>
                </c:pt>
                <c:pt idx="1932">
                  <c:v>2.2499179350981002E-2</c:v>
                </c:pt>
                <c:pt idx="1933">
                  <c:v>2.2491388749602548E-2</c:v>
                </c:pt>
                <c:pt idx="1934">
                  <c:v>2.2483575788041499E-2</c:v>
                </c:pt>
                <c:pt idx="1935">
                  <c:v>2.2475740466378902E-2</c:v>
                </c:pt>
                <c:pt idx="1936">
                  <c:v>2.2467882784452664E-2</c:v>
                </c:pt>
                <c:pt idx="1937">
                  <c:v>2.2460002742505925E-2</c:v>
                </c:pt>
                <c:pt idx="1938">
                  <c:v>2.2452100340295544E-2</c:v>
                </c:pt>
                <c:pt idx="1939">
                  <c:v>2.244417557790257E-2</c:v>
                </c:pt>
                <c:pt idx="1940">
                  <c:v>2.2436228455408047E-2</c:v>
                </c:pt>
                <c:pt idx="1941">
                  <c:v>2.2428258972811976E-2</c:v>
                </c:pt>
                <c:pt idx="1942">
                  <c:v>2.2420267129952265E-2</c:v>
                </c:pt>
                <c:pt idx="1943">
                  <c:v>2.2412252926991005E-2</c:v>
                </c:pt>
                <c:pt idx="1944">
                  <c:v>2.2404216363847151E-2</c:v>
                </c:pt>
                <c:pt idx="1945">
                  <c:v>2.2395004340458602E-2</c:v>
                </c:pt>
                <c:pt idx="1946">
                  <c:v>2.238691986275354E-2</c:v>
                </c:pt>
                <c:pt idx="1947">
                  <c:v>2.2378813024784838E-2</c:v>
                </c:pt>
                <c:pt idx="1948">
                  <c:v>2.2370683826876681E-2</c:v>
                </c:pt>
                <c:pt idx="1949">
                  <c:v>2.2362532268623836E-2</c:v>
                </c:pt>
                <c:pt idx="1950">
                  <c:v>2.2354358350269443E-2</c:v>
                </c:pt>
                <c:pt idx="1951">
                  <c:v>2.2346162071894549E-2</c:v>
                </c:pt>
                <c:pt idx="1952">
                  <c:v>2.2337943433256013E-2</c:v>
                </c:pt>
                <c:pt idx="1953">
                  <c:v>2.232970243451593E-2</c:v>
                </c:pt>
                <c:pt idx="1954">
                  <c:v>2.2321439075593252E-2</c:v>
                </c:pt>
                <c:pt idx="1955">
                  <c:v>2.2313153356569027E-2</c:v>
                </c:pt>
                <c:pt idx="1956">
                  <c:v>2.2304845277362206E-2</c:v>
                </c:pt>
                <c:pt idx="1957">
                  <c:v>2.2296514838134884E-2</c:v>
                </c:pt>
                <c:pt idx="1958">
                  <c:v>2.2288162038724968E-2</c:v>
                </c:pt>
                <c:pt idx="1959">
                  <c:v>2.2279786879132457E-2</c:v>
                </c:pt>
                <c:pt idx="1960">
                  <c:v>2.2271389359438398E-2</c:v>
                </c:pt>
                <c:pt idx="1961">
                  <c:v>2.2262969479642791E-2</c:v>
                </c:pt>
                <c:pt idx="1962">
                  <c:v>2.225452723966459E-2</c:v>
                </c:pt>
                <c:pt idx="1963">
                  <c:v>2.224606263958484E-2</c:v>
                </c:pt>
                <c:pt idx="1964">
                  <c:v>2.2237575679403543E-2</c:v>
                </c:pt>
                <c:pt idx="1965">
                  <c:v>2.2229066359120697E-2</c:v>
                </c:pt>
                <c:pt idx="1966">
                  <c:v>2.2220534678655257E-2</c:v>
                </c:pt>
                <c:pt idx="1967">
                  <c:v>2.2211980638088269E-2</c:v>
                </c:pt>
                <c:pt idx="1968">
                  <c:v>2.2203404237500779E-2</c:v>
                </c:pt>
                <c:pt idx="1969">
                  <c:v>2.2194805476730695E-2</c:v>
                </c:pt>
                <c:pt idx="1970">
                  <c:v>2.2186184355778016E-2</c:v>
                </c:pt>
                <c:pt idx="1971">
                  <c:v>2.2177543269479294E-2</c:v>
                </c:pt>
                <c:pt idx="1972">
                  <c:v>2.2168909190685149E-2</c:v>
                </c:pt>
                <c:pt idx="1973">
                  <c:v>2.2160289807688915E-2</c:v>
                </c:pt>
                <c:pt idx="1974">
                  <c:v>2.215168512057164E-2</c:v>
                </c:pt>
                <c:pt idx="1975">
                  <c:v>2.2143095129333323E-2</c:v>
                </c:pt>
                <c:pt idx="1976">
                  <c:v>2.2134519833973965E-2</c:v>
                </c:pt>
                <c:pt idx="1977">
                  <c:v>2.2125959234412518E-2</c:v>
                </c:pt>
                <c:pt idx="1978">
                  <c:v>2.2117413330811075E-2</c:v>
                </c:pt>
                <c:pt idx="1979">
                  <c:v>2.2108882123007545E-2</c:v>
                </c:pt>
                <c:pt idx="1980">
                  <c:v>2.2100365611082973E-2</c:v>
                </c:pt>
                <c:pt idx="1981">
                  <c:v>2.2091863794956312E-2</c:v>
                </c:pt>
                <c:pt idx="1982">
                  <c:v>2.2083376674789656E-2</c:v>
                </c:pt>
                <c:pt idx="1983">
                  <c:v>2.2074904250420913E-2</c:v>
                </c:pt>
                <c:pt idx="1984">
                  <c:v>2.2066446521931127E-2</c:v>
                </c:pt>
                <c:pt idx="1985">
                  <c:v>2.2058003489239253E-2</c:v>
                </c:pt>
                <c:pt idx="1986">
                  <c:v>2.2049575152426337E-2</c:v>
                </c:pt>
                <c:pt idx="1987">
                  <c:v>2.204116151149238E-2</c:v>
                </c:pt>
                <c:pt idx="1988">
                  <c:v>2.2032762566437381E-2</c:v>
                </c:pt>
                <c:pt idx="1989">
                  <c:v>2.2024378317180293E-2</c:v>
                </c:pt>
                <c:pt idx="1990">
                  <c:v>2.2016008763802164E-2</c:v>
                </c:pt>
                <c:pt idx="1991">
                  <c:v>2.2007653906302993E-2</c:v>
                </c:pt>
                <c:pt idx="1992">
                  <c:v>2.199931374468278E-2</c:v>
                </c:pt>
                <c:pt idx="1993">
                  <c:v>2.1990988278779433E-2</c:v>
                </c:pt>
                <c:pt idx="1994">
                  <c:v>2.198267750883609E-2</c:v>
                </c:pt>
                <c:pt idx="1995">
                  <c:v>2.197438143469066E-2</c:v>
                </c:pt>
                <c:pt idx="1996">
                  <c:v>2.1966100056343141E-2</c:v>
                </c:pt>
                <c:pt idx="1997">
                  <c:v>2.1957833373955626E-2</c:v>
                </c:pt>
                <c:pt idx="1998">
                  <c:v>2.1949581387284978E-2</c:v>
                </c:pt>
                <c:pt idx="1999">
                  <c:v>2.1941344096493287E-2</c:v>
                </c:pt>
                <c:pt idx="2000">
                  <c:v>2.1933121501580555E-2</c:v>
                </c:pt>
                <c:pt idx="2001">
                  <c:v>2.1924913602465734E-2</c:v>
                </c:pt>
                <c:pt idx="2002">
                  <c:v>2.1916720399229872E-2</c:v>
                </c:pt>
                <c:pt idx="2003">
                  <c:v>2.1908541891791922E-2</c:v>
                </c:pt>
                <c:pt idx="2004">
                  <c:v>2.190037808023293E-2</c:v>
                </c:pt>
                <c:pt idx="2005">
                  <c:v>2.1892228964471849E-2</c:v>
                </c:pt>
                <c:pt idx="2006">
                  <c:v>2.1884094544589727E-2</c:v>
                </c:pt>
                <c:pt idx="2007">
                  <c:v>2.1875974820586563E-2</c:v>
                </c:pt>
                <c:pt idx="2008">
                  <c:v>2.1867869792300265E-2</c:v>
                </c:pt>
                <c:pt idx="2009">
                  <c:v>2.1859779459892925E-2</c:v>
                </c:pt>
                <c:pt idx="2010">
                  <c:v>2.1851703823283497E-2</c:v>
                </c:pt>
                <c:pt idx="2011">
                  <c:v>2.1843642882553027E-2</c:v>
                </c:pt>
                <c:pt idx="2012">
                  <c:v>2.1835596637620469E-2</c:v>
                </c:pt>
                <c:pt idx="2013">
                  <c:v>2.1827565088566869E-2</c:v>
                </c:pt>
                <c:pt idx="2014">
                  <c:v>2.1819548235311181E-2</c:v>
                </c:pt>
                <c:pt idx="2015">
                  <c:v>2.1811546077853405E-2</c:v>
                </c:pt>
                <c:pt idx="2016">
                  <c:v>2.1803558616274588E-2</c:v>
                </c:pt>
                <c:pt idx="2017">
                  <c:v>2.1795585850412635E-2</c:v>
                </c:pt>
                <c:pt idx="2018">
                  <c:v>2.1787627780510688E-2</c:v>
                </c:pt>
                <c:pt idx="2019">
                  <c:v>2.1779684406325606E-2</c:v>
                </c:pt>
                <c:pt idx="2020">
                  <c:v>2.1771755728019482E-2</c:v>
                </c:pt>
                <c:pt idx="2021">
                  <c:v>2.176384174551127E-2</c:v>
                </c:pt>
                <c:pt idx="2022">
                  <c:v>2.175594245880097E-2</c:v>
                </c:pt>
                <c:pt idx="2023">
                  <c:v>2.1748057867969628E-2</c:v>
                </c:pt>
                <c:pt idx="2024">
                  <c:v>2.1740187972936198E-2</c:v>
                </c:pt>
                <c:pt idx="2025">
                  <c:v>2.173233277370068E-2</c:v>
                </c:pt>
                <c:pt idx="2026">
                  <c:v>2.1724492270263074E-2</c:v>
                </c:pt>
                <c:pt idx="2027">
                  <c:v>2.1716666462704426E-2</c:v>
                </c:pt>
                <c:pt idx="2028">
                  <c:v>2.1708855350862644E-2</c:v>
                </c:pt>
                <c:pt idx="2029">
                  <c:v>2.1701058934980866E-2</c:v>
                </c:pt>
                <c:pt idx="2030">
                  <c:v>2.1693277214734907E-2</c:v>
                </c:pt>
                <c:pt idx="2031">
                  <c:v>2.1685510190367907E-2</c:v>
                </c:pt>
                <c:pt idx="2032">
                  <c:v>2.1677757861879865E-2</c:v>
                </c:pt>
                <c:pt idx="2033">
                  <c:v>2.1670020229108689E-2</c:v>
                </c:pt>
                <c:pt idx="2034">
                  <c:v>2.1662297292135424E-2</c:v>
                </c:pt>
                <c:pt idx="2035">
                  <c:v>2.1654589051041118E-2</c:v>
                </c:pt>
                <c:pt idx="2036">
                  <c:v>2.1646895505744723E-2</c:v>
                </c:pt>
                <c:pt idx="2037">
                  <c:v>2.1639216656246241E-2</c:v>
                </c:pt>
                <c:pt idx="2038">
                  <c:v>2.1631552502464624E-2</c:v>
                </c:pt>
                <c:pt idx="2039">
                  <c:v>2.1623903044643011E-2</c:v>
                </c:pt>
                <c:pt idx="2040">
                  <c:v>2.1616268282538265E-2</c:v>
                </c:pt>
                <c:pt idx="2041">
                  <c:v>2.160864821623143E-2</c:v>
                </c:pt>
                <c:pt idx="2042">
                  <c:v>2.1601042845722507E-2</c:v>
                </c:pt>
                <c:pt idx="2043">
                  <c:v>2.1593452171092542E-2</c:v>
                </c:pt>
                <c:pt idx="2044">
                  <c:v>2.1585876192098397E-2</c:v>
                </c:pt>
                <c:pt idx="2045">
                  <c:v>2.1578314909064256E-2</c:v>
                </c:pt>
                <c:pt idx="2046">
                  <c:v>2.157076832174698E-2</c:v>
                </c:pt>
                <c:pt idx="2047">
                  <c:v>2.1563236430146571E-2</c:v>
                </c:pt>
                <c:pt idx="2048">
                  <c:v>2.1555719234506165E-2</c:v>
                </c:pt>
                <c:pt idx="2049">
                  <c:v>2.1547146148468421E-2</c:v>
                </c:pt>
                <c:pt idx="2050">
                  <c:v>2.1539660443846698E-2</c:v>
                </c:pt>
                <c:pt idx="2051">
                  <c:v>2.1532189434860793E-2</c:v>
                </c:pt>
                <c:pt idx="2052">
                  <c:v>2.1524733121753847E-2</c:v>
                </c:pt>
                <c:pt idx="2053">
                  <c:v>2.1517291504363767E-2</c:v>
                </c:pt>
                <c:pt idx="2054">
                  <c:v>2.1509864582771598E-2</c:v>
                </c:pt>
                <c:pt idx="2055">
                  <c:v>2.1502452356977342E-2</c:v>
                </c:pt>
                <c:pt idx="2056">
                  <c:v>2.1495054827062043E-2</c:v>
                </c:pt>
                <c:pt idx="2057">
                  <c:v>2.1487671992782564E-2</c:v>
                </c:pt>
                <c:pt idx="2058">
                  <c:v>2.148030385446309E-2</c:v>
                </c:pt>
                <c:pt idx="2059">
                  <c:v>2.1472950411860481E-2</c:v>
                </c:pt>
                <c:pt idx="2060">
                  <c:v>2.1465611664974737E-2</c:v>
                </c:pt>
                <c:pt idx="2061">
                  <c:v>2.1458287613886906E-2</c:v>
                </c:pt>
                <c:pt idx="2062">
                  <c:v>2.145097825851594E-2</c:v>
                </c:pt>
                <c:pt idx="2063">
                  <c:v>2.1443683599104979E-2</c:v>
                </c:pt>
                <c:pt idx="2064">
                  <c:v>2.1436844219348439E-2</c:v>
                </c:pt>
                <c:pt idx="2065">
                  <c:v>2.1429138367433653E-2</c:v>
                </c:pt>
                <c:pt idx="2066">
                  <c:v>2.1421887795335381E-2</c:v>
                </c:pt>
                <c:pt idx="2067">
                  <c:v>2.1414651918953975E-2</c:v>
                </c:pt>
                <c:pt idx="2068">
                  <c:v>2.1407430738370481E-2</c:v>
                </c:pt>
                <c:pt idx="2069">
                  <c:v>2.1400224253422806E-2</c:v>
                </c:pt>
                <c:pt idx="2070">
                  <c:v>2.1393032464516182E-2</c:v>
                </c:pt>
                <c:pt idx="2071">
                  <c:v>2.1385855371164331E-2</c:v>
                </c:pt>
                <c:pt idx="2072">
                  <c:v>2.1378692973691438E-2</c:v>
                </c:pt>
                <c:pt idx="2073">
                  <c:v>2.137154527193541E-2</c:v>
                </c:pt>
                <c:pt idx="2074">
                  <c:v>2.1364412265896249E-2</c:v>
                </c:pt>
                <c:pt idx="2075">
                  <c:v>2.1357293955736045E-2</c:v>
                </c:pt>
                <c:pt idx="2076">
                  <c:v>2.1350190341373754E-2</c:v>
                </c:pt>
                <c:pt idx="2077">
                  <c:v>2.1343101422647281E-2</c:v>
                </c:pt>
                <c:pt idx="2078">
                  <c:v>2.1336027199880814E-2</c:v>
                </c:pt>
                <c:pt idx="2079">
                  <c:v>2.1328967672750165E-2</c:v>
                </c:pt>
                <c:pt idx="2080">
                  <c:v>2.1321922841336383E-2</c:v>
                </c:pt>
                <c:pt idx="2081">
                  <c:v>2.1314892705720512E-2</c:v>
                </c:pt>
                <c:pt idx="2082">
                  <c:v>2.1307877265902553E-2</c:v>
                </c:pt>
                <c:pt idx="2083">
                  <c:v>2.1300876521882506E-2</c:v>
                </c:pt>
                <c:pt idx="2084">
                  <c:v>2.1293890473579324E-2</c:v>
                </c:pt>
                <c:pt idx="2085">
                  <c:v>2.1286919120993009E-2</c:v>
                </c:pt>
                <c:pt idx="2086">
                  <c:v>2.1279962464285651E-2</c:v>
                </c:pt>
                <c:pt idx="2087">
                  <c:v>2.1273020503376205E-2</c:v>
                </c:pt>
                <c:pt idx="2088">
                  <c:v>2.1266093238021533E-2</c:v>
                </c:pt>
                <c:pt idx="2089">
                  <c:v>2.1259180668545818E-2</c:v>
                </c:pt>
                <c:pt idx="2090">
                  <c:v>2.125228279478697E-2</c:v>
                </c:pt>
                <c:pt idx="2091">
                  <c:v>2.1245399616744987E-2</c:v>
                </c:pt>
                <c:pt idx="2092">
                  <c:v>2.1238531134663008E-2</c:v>
                </c:pt>
                <c:pt idx="2093">
                  <c:v>2.1231677348216849E-2</c:v>
                </c:pt>
                <c:pt idx="2094">
                  <c:v>2.1224838257487555E-2</c:v>
                </c:pt>
                <c:pt idx="2095">
                  <c:v>2.1218013862475127E-2</c:v>
                </c:pt>
                <c:pt idx="2096">
                  <c:v>2.1211204163341657E-2</c:v>
                </c:pt>
                <c:pt idx="2097">
                  <c:v>2.1204409159925053E-2</c:v>
                </c:pt>
                <c:pt idx="2098">
                  <c:v>2.1197628852225314E-2</c:v>
                </c:pt>
                <c:pt idx="2099">
                  <c:v>2.1190863240242441E-2</c:v>
                </c:pt>
                <c:pt idx="2100">
                  <c:v>2.118411232405748E-2</c:v>
                </c:pt>
                <c:pt idx="2101">
                  <c:v>2.1176682784940597E-2</c:v>
                </c:pt>
                <c:pt idx="2102">
                  <c:v>2.1169964679721064E-2</c:v>
                </c:pt>
                <c:pt idx="2103">
                  <c:v>2.1163261272190519E-2</c:v>
                </c:pt>
                <c:pt idx="2104">
                  <c:v>2.1156572562375985E-2</c:v>
                </c:pt>
                <c:pt idx="2105">
                  <c:v>2.1149898550250439E-2</c:v>
                </c:pt>
                <c:pt idx="2106">
                  <c:v>2.1143239235813887E-2</c:v>
                </c:pt>
                <c:pt idx="2107">
                  <c:v>2.1136594619012298E-2</c:v>
                </c:pt>
                <c:pt idx="2108">
                  <c:v>2.1129964700007758E-2</c:v>
                </c:pt>
                <c:pt idx="2109">
                  <c:v>2.1123349478611168E-2</c:v>
                </c:pt>
                <c:pt idx="2110">
                  <c:v>2.111674895493058E-2</c:v>
                </c:pt>
                <c:pt idx="2111">
                  <c:v>2.1110163128911973E-2</c:v>
                </c:pt>
                <c:pt idx="2112">
                  <c:v>2.1103592000555341E-2</c:v>
                </c:pt>
                <c:pt idx="2113">
                  <c:v>2.10970355698877E-2</c:v>
                </c:pt>
                <c:pt idx="2114">
                  <c:v>2.1090493836882034E-2</c:v>
                </c:pt>
                <c:pt idx="2115">
                  <c:v>2.1079956439484793E-2</c:v>
                </c:pt>
                <c:pt idx="2116">
                  <c:v>2.1073451152046063E-2</c:v>
                </c:pt>
                <c:pt idx="2117">
                  <c:v>2.1066960560486292E-2</c:v>
                </c:pt>
                <c:pt idx="2118">
                  <c:v>2.1060484664643386E-2</c:v>
                </c:pt>
                <c:pt idx="2119">
                  <c:v>2.1054023464517346E-2</c:v>
                </c:pt>
                <c:pt idx="2120">
                  <c:v>2.1047576960027126E-2</c:v>
                </c:pt>
                <c:pt idx="2121">
                  <c:v>2.1041145151415863E-2</c:v>
                </c:pt>
                <c:pt idx="2122">
                  <c:v>2.1034728038521466E-2</c:v>
                </c:pt>
                <c:pt idx="2123">
                  <c:v>2.1028325621262889E-2</c:v>
                </c:pt>
                <c:pt idx="2124">
                  <c:v>2.1021937899721177E-2</c:v>
                </c:pt>
                <c:pt idx="2125">
                  <c:v>2.1015564874058423E-2</c:v>
                </c:pt>
                <c:pt idx="2126">
                  <c:v>2.1009206543950443E-2</c:v>
                </c:pt>
                <c:pt idx="2127">
                  <c:v>2.100286290972142E-2</c:v>
                </c:pt>
                <c:pt idx="2128">
                  <c:v>2.0996533971128217E-2</c:v>
                </c:pt>
                <c:pt idx="2129">
                  <c:v>2.0990219728332926E-2</c:v>
                </c:pt>
                <c:pt idx="2130">
                  <c:v>2.0983920181173454E-2</c:v>
                </c:pt>
                <c:pt idx="2131">
                  <c:v>2.0977635329730848E-2</c:v>
                </c:pt>
                <c:pt idx="2132">
                  <c:v>2.09713651741672E-2</c:v>
                </c:pt>
                <c:pt idx="2133">
                  <c:v>2.0965109714158325E-2</c:v>
                </c:pt>
                <c:pt idx="2134">
                  <c:v>2.0958868949947362E-2</c:v>
                </c:pt>
                <c:pt idx="2135">
                  <c:v>2.0952642881372219E-2</c:v>
                </c:pt>
                <c:pt idx="2136">
                  <c:v>2.094643150875708E-2</c:v>
                </c:pt>
                <c:pt idx="2137">
                  <c:v>2.0940234831615667E-2</c:v>
                </c:pt>
                <c:pt idx="2138">
                  <c:v>2.093405285019112E-2</c:v>
                </c:pt>
                <c:pt idx="2139">
                  <c:v>2.0927885564645532E-2</c:v>
                </c:pt>
                <c:pt idx="2140">
                  <c:v>2.0921732974816809E-2</c:v>
                </c:pt>
                <c:pt idx="2141">
                  <c:v>2.0915595080623905E-2</c:v>
                </c:pt>
                <c:pt idx="2142">
                  <c:v>2.0909471882066821E-2</c:v>
                </c:pt>
                <c:pt idx="2143">
                  <c:v>2.0903363379388695E-2</c:v>
                </c:pt>
                <c:pt idx="2144">
                  <c:v>2.0897269572346389E-2</c:v>
                </c:pt>
                <c:pt idx="2145">
                  <c:v>2.0891190460939901E-2</c:v>
                </c:pt>
                <c:pt idx="2146">
                  <c:v>2.0885126045331326E-2</c:v>
                </c:pt>
                <c:pt idx="2147">
                  <c:v>2.0879076325601709E-2</c:v>
                </c:pt>
                <c:pt idx="2148">
                  <c:v>2.0873041301426865E-2</c:v>
                </c:pt>
                <c:pt idx="2149">
                  <c:v>2.0867020972806793E-2</c:v>
                </c:pt>
                <c:pt idx="2150">
                  <c:v>2.0861015340065681E-2</c:v>
                </c:pt>
                <c:pt idx="2151">
                  <c:v>2.085502440312248E-2</c:v>
                </c:pt>
                <c:pt idx="2152">
                  <c:v>2.0849048161734052E-2</c:v>
                </c:pt>
                <c:pt idx="2153">
                  <c:v>2.0843086616062489E-2</c:v>
                </c:pt>
                <c:pt idx="2154">
                  <c:v>2.0837139766188839E-2</c:v>
                </c:pt>
                <c:pt idx="2155">
                  <c:v>2.0831207611951008E-2</c:v>
                </c:pt>
                <c:pt idx="2156">
                  <c:v>2.0825290153430043E-2</c:v>
                </c:pt>
                <c:pt idx="2157">
                  <c:v>2.0819387390625943E-2</c:v>
                </c:pt>
                <c:pt idx="2158">
                  <c:v>2.0813499323538709E-2</c:v>
                </c:pt>
                <c:pt idx="2159">
                  <c:v>2.080762595216834E-2</c:v>
                </c:pt>
                <c:pt idx="2160">
                  <c:v>2.0801767276514838E-2</c:v>
                </c:pt>
                <c:pt idx="2161">
                  <c:v>2.0795923296497154E-2</c:v>
                </c:pt>
                <c:pt idx="2162">
                  <c:v>2.0790094012277383E-2</c:v>
                </c:pt>
                <c:pt idx="2163">
                  <c:v>2.0784279423612384E-2</c:v>
                </c:pt>
                <c:pt idx="2164">
                  <c:v>2.0778479530745297E-2</c:v>
                </c:pt>
                <c:pt idx="2165">
                  <c:v>2.0772694333676123E-2</c:v>
                </c:pt>
                <c:pt idx="2166">
                  <c:v>2.0766923832161721E-2</c:v>
                </c:pt>
                <c:pt idx="2167">
                  <c:v>2.0761168026283139E-2</c:v>
                </c:pt>
                <c:pt idx="2168">
                  <c:v>2.0755426916202468E-2</c:v>
                </c:pt>
                <c:pt idx="2169">
                  <c:v>2.074970050191971E-2</c:v>
                </c:pt>
                <c:pt idx="2170">
                  <c:v>2.0743988783191725E-2</c:v>
                </c:pt>
                <c:pt idx="2171">
                  <c:v>2.0738291760099559E-2</c:v>
                </c:pt>
                <c:pt idx="2172">
                  <c:v>2.0732609432805305E-2</c:v>
                </c:pt>
                <c:pt idx="2173">
                  <c:v>2.0726941801227916E-2</c:v>
                </c:pt>
                <c:pt idx="2174">
                  <c:v>2.0721288865286347E-2</c:v>
                </c:pt>
                <c:pt idx="2175">
                  <c:v>2.071565062514269E-2</c:v>
                </c:pt>
                <c:pt idx="2176">
                  <c:v>2.0710027080553806E-2</c:v>
                </c:pt>
                <c:pt idx="2177">
                  <c:v>2.0704418231762833E-2</c:v>
                </c:pt>
                <c:pt idx="2178">
                  <c:v>2.069882407860768E-2</c:v>
                </c:pt>
                <c:pt idx="2179">
                  <c:v>2.0693244621169393E-2</c:v>
                </c:pt>
                <c:pt idx="2180">
                  <c:v>2.0687679859447972E-2</c:v>
                </c:pt>
                <c:pt idx="2181">
                  <c:v>2.0682129793362369E-2</c:v>
                </c:pt>
                <c:pt idx="2182">
                  <c:v>2.0676594422912586E-2</c:v>
                </c:pt>
                <c:pt idx="2183">
                  <c:v>2.0671073748260715E-2</c:v>
                </c:pt>
                <c:pt idx="2184">
                  <c:v>2.066556776932571E-2</c:v>
                </c:pt>
                <c:pt idx="2185">
                  <c:v>2.0660076485945478E-2</c:v>
                </c:pt>
                <c:pt idx="2186">
                  <c:v>2.0654599898282111E-2</c:v>
                </c:pt>
                <c:pt idx="2187">
                  <c:v>2.0649138006416656E-2</c:v>
                </c:pt>
                <c:pt idx="2188">
                  <c:v>2.0643690810187021E-2</c:v>
                </c:pt>
                <c:pt idx="2189">
                  <c:v>2.0638258309431112E-2</c:v>
                </c:pt>
                <c:pt idx="2190">
                  <c:v>2.0632840504554162E-2</c:v>
                </c:pt>
                <c:pt idx="2191">
                  <c:v>2.0627437395394077E-2</c:v>
                </c:pt>
                <c:pt idx="2192">
                  <c:v>2.0622048981869812E-2</c:v>
                </c:pt>
                <c:pt idx="2193">
                  <c:v>2.0616675263981366E-2</c:v>
                </c:pt>
                <c:pt idx="2194">
                  <c:v>2.0611316241890831E-2</c:v>
                </c:pt>
                <c:pt idx="2195">
                  <c:v>2.060597191535507E-2</c:v>
                </c:pt>
                <c:pt idx="2196">
                  <c:v>2.0600642284536175E-2</c:v>
                </c:pt>
                <c:pt idx="2197">
                  <c:v>2.0595327349353099E-2</c:v>
                </c:pt>
                <c:pt idx="2198">
                  <c:v>2.0590027109967934E-2</c:v>
                </c:pt>
                <c:pt idx="2199">
                  <c:v>2.0584741566137543E-2</c:v>
                </c:pt>
                <c:pt idx="2200">
                  <c:v>2.0579470718024018E-2</c:v>
                </c:pt>
                <c:pt idx="2201">
                  <c:v>2.0574214565708404E-2</c:v>
                </c:pt>
                <c:pt idx="2202">
                  <c:v>2.0568973108947564E-2</c:v>
                </c:pt>
                <c:pt idx="2203">
                  <c:v>2.0563746347822542E-2</c:v>
                </c:pt>
                <c:pt idx="2204">
                  <c:v>2.0558534282414387E-2</c:v>
                </c:pt>
                <c:pt idx="2205">
                  <c:v>2.0552595630939363E-2</c:v>
                </c:pt>
                <c:pt idx="2206">
                  <c:v>2.0547415056387797E-2</c:v>
                </c:pt>
                <c:pt idx="2207">
                  <c:v>2.0542249177309957E-2</c:v>
                </c:pt>
                <c:pt idx="2208">
                  <c:v>2.0537097993948983E-2</c:v>
                </c:pt>
                <c:pt idx="2209">
                  <c:v>2.0531961506304874E-2</c:v>
                </c:pt>
                <c:pt idx="2210">
                  <c:v>2.0526839714377632E-2</c:v>
                </c:pt>
                <c:pt idx="2211">
                  <c:v>2.0521732618086208E-2</c:v>
                </c:pt>
                <c:pt idx="2212">
                  <c:v>2.0516640217349558E-2</c:v>
                </c:pt>
                <c:pt idx="2213">
                  <c:v>2.0511562512410819E-2</c:v>
                </c:pt>
                <c:pt idx="2214">
                  <c:v>2.05064995031079E-2</c:v>
                </c:pt>
                <c:pt idx="2215">
                  <c:v>2.05014511894408E-2</c:v>
                </c:pt>
                <c:pt idx="2216">
                  <c:v>2.0496417571490566E-2</c:v>
                </c:pt>
                <c:pt idx="2217">
                  <c:v>2.0491398649257198E-2</c:v>
                </c:pt>
                <c:pt idx="2218">
                  <c:v>2.0486394422497556E-2</c:v>
                </c:pt>
                <c:pt idx="2219">
                  <c:v>2.048140489145478E-2</c:v>
                </c:pt>
                <c:pt idx="2220">
                  <c:v>2.0476430056209916E-2</c:v>
                </c:pt>
                <c:pt idx="2221">
                  <c:v>2.0471469916600871E-2</c:v>
                </c:pt>
                <c:pt idx="2222">
                  <c:v>2.0466524472546599E-2</c:v>
                </c:pt>
                <c:pt idx="2223">
                  <c:v>2.0461593724209193E-2</c:v>
                </c:pt>
                <c:pt idx="2224">
                  <c:v>2.0456677671588652E-2</c:v>
                </c:pt>
                <c:pt idx="2225">
                  <c:v>2.0451776314603931E-2</c:v>
                </c:pt>
                <c:pt idx="2226">
                  <c:v>2.0446889653255029E-2</c:v>
                </c:pt>
                <c:pt idx="2227">
                  <c:v>2.0442017687541947E-2</c:v>
                </c:pt>
                <c:pt idx="2228">
                  <c:v>2.043716041754573E-2</c:v>
                </c:pt>
                <c:pt idx="2229">
                  <c:v>2.0432317843185333E-2</c:v>
                </c:pt>
                <c:pt idx="2230">
                  <c:v>2.0427489964460754E-2</c:v>
                </c:pt>
                <c:pt idx="2231">
                  <c:v>2.0422676781534088E-2</c:v>
                </c:pt>
                <c:pt idx="2232">
                  <c:v>2.0417878294081149E-2</c:v>
                </c:pt>
                <c:pt idx="2233">
                  <c:v>2.0413094502345075E-2</c:v>
                </c:pt>
                <c:pt idx="2234">
                  <c:v>2.0408325406163774E-2</c:v>
                </c:pt>
                <c:pt idx="2235">
                  <c:v>2.0403571005861432E-2</c:v>
                </c:pt>
                <c:pt idx="2236">
                  <c:v>2.0398831301032816E-2</c:v>
                </c:pt>
                <c:pt idx="2237">
                  <c:v>2.0394106291921066E-2</c:v>
                </c:pt>
                <c:pt idx="2238">
                  <c:v>2.0389395978445135E-2</c:v>
                </c:pt>
                <c:pt idx="2239">
                  <c:v>2.0384700360767116E-2</c:v>
                </c:pt>
                <c:pt idx="2240">
                  <c:v>2.0380019438562824E-2</c:v>
                </c:pt>
                <c:pt idx="2241">
                  <c:v>2.0375353211994351E-2</c:v>
                </c:pt>
                <c:pt idx="2242">
                  <c:v>2.0370701681223791E-2</c:v>
                </c:pt>
                <c:pt idx="2243">
                  <c:v>2.0366064846089049E-2</c:v>
                </c:pt>
                <c:pt idx="2244">
                  <c:v>2.0361442706428035E-2</c:v>
                </c:pt>
                <c:pt idx="2245">
                  <c:v>2.0356835262483886E-2</c:v>
                </c:pt>
                <c:pt idx="2246">
                  <c:v>2.0352242514337648E-2</c:v>
                </c:pt>
                <c:pt idx="2247">
                  <c:v>2.0347664461665138E-2</c:v>
                </c:pt>
                <c:pt idx="2248">
                  <c:v>2.0343101104709493E-2</c:v>
                </c:pt>
                <c:pt idx="2249">
                  <c:v>2.0338552443470714E-2</c:v>
                </c:pt>
                <c:pt idx="2250">
                  <c:v>2.0334018477786708E-2</c:v>
                </c:pt>
                <c:pt idx="2251">
                  <c:v>2.0329499207819568E-2</c:v>
                </c:pt>
                <c:pt idx="2252">
                  <c:v>2.0324994633326154E-2</c:v>
                </c:pt>
                <c:pt idx="2253">
                  <c:v>2.0320504754711699E-2</c:v>
                </c:pt>
                <c:pt idx="2254">
                  <c:v>2.0316029571652017E-2</c:v>
                </c:pt>
                <c:pt idx="2255">
                  <c:v>2.0311569084147107E-2</c:v>
                </c:pt>
                <c:pt idx="2256">
                  <c:v>2.0307123292359064E-2</c:v>
                </c:pt>
                <c:pt idx="2257">
                  <c:v>2.0302692196287886E-2</c:v>
                </c:pt>
                <c:pt idx="2258">
                  <c:v>2.0298275795771481E-2</c:v>
                </c:pt>
                <c:pt idx="2259">
                  <c:v>2.0293874090890895E-2</c:v>
                </c:pt>
                <c:pt idx="2260">
                  <c:v>2.0289487081727176E-2</c:v>
                </c:pt>
                <c:pt idx="2261">
                  <c:v>2.0285114768118229E-2</c:v>
                </c:pt>
                <c:pt idx="2262">
                  <c:v>2.0280757150145101E-2</c:v>
                </c:pt>
                <c:pt idx="2263">
                  <c:v>2.0276414227807793E-2</c:v>
                </c:pt>
                <c:pt idx="2264">
                  <c:v>2.0272086001268397E-2</c:v>
                </c:pt>
                <c:pt idx="2265">
                  <c:v>2.0267772470202727E-2</c:v>
                </c:pt>
                <c:pt idx="2266">
                  <c:v>2.0263473634853923E-2</c:v>
                </c:pt>
                <c:pt idx="2267">
                  <c:v>2.0259189495140939E-2</c:v>
                </c:pt>
                <c:pt idx="2268">
                  <c:v>2.0254920050982728E-2</c:v>
                </c:pt>
                <c:pt idx="2269">
                  <c:v>2.0250665302541382E-2</c:v>
                </c:pt>
                <c:pt idx="2270">
                  <c:v>2.0246425249654809E-2</c:v>
                </c:pt>
                <c:pt idx="2271">
                  <c:v>2.0242199892485102E-2</c:v>
                </c:pt>
                <c:pt idx="2272">
                  <c:v>2.0237989230951214E-2</c:v>
                </c:pt>
                <c:pt idx="2273">
                  <c:v>2.02337932649721E-2</c:v>
                </c:pt>
                <c:pt idx="2274">
                  <c:v>2.0229611994709851E-2</c:v>
                </c:pt>
                <c:pt idx="2275">
                  <c:v>2.0225445420164467E-2</c:v>
                </c:pt>
                <c:pt idx="2276">
                  <c:v>2.0221293541092811E-2</c:v>
                </c:pt>
                <c:pt idx="2277">
                  <c:v>2.0217156357656973E-2</c:v>
                </c:pt>
                <c:pt idx="2278">
                  <c:v>2.0213033869938002E-2</c:v>
                </c:pt>
                <c:pt idx="2279">
                  <c:v>2.0208926077773803E-2</c:v>
                </c:pt>
                <c:pt idx="2280">
                  <c:v>2.0204832981245424E-2</c:v>
                </c:pt>
                <c:pt idx="2281">
                  <c:v>2.0200754580433911E-2</c:v>
                </c:pt>
                <c:pt idx="2282">
                  <c:v>2.0196690875258216E-2</c:v>
                </c:pt>
                <c:pt idx="2283">
                  <c:v>2.0192641865637295E-2</c:v>
                </c:pt>
                <c:pt idx="2284">
                  <c:v>2.0188607551652193E-2</c:v>
                </c:pt>
                <c:pt idx="2285">
                  <c:v>2.0184587933302911E-2</c:v>
                </c:pt>
                <c:pt idx="2286">
                  <c:v>2.0180583010589448E-2</c:v>
                </c:pt>
                <c:pt idx="2287">
                  <c:v>2.0176592783511804E-2</c:v>
                </c:pt>
                <c:pt idx="2288">
                  <c:v>2.017261725206998E-2</c:v>
                </c:pt>
                <c:pt idx="2289">
                  <c:v>2.0168656416263975E-2</c:v>
                </c:pt>
                <c:pt idx="2290">
                  <c:v>2.0164710276012743E-2</c:v>
                </c:pt>
                <c:pt idx="2291">
                  <c:v>2.016077883139733E-2</c:v>
                </c:pt>
                <c:pt idx="2292">
                  <c:v>2.0156862082417737E-2</c:v>
                </c:pt>
                <c:pt idx="2293">
                  <c:v>2.0152960029236056E-2</c:v>
                </c:pt>
                <c:pt idx="2294">
                  <c:v>2.0149072671528101E-2</c:v>
                </c:pt>
                <c:pt idx="2295">
                  <c:v>2.0145200009293873E-2</c:v>
                </c:pt>
                <c:pt idx="2296">
                  <c:v>2.0141342042938604E-2</c:v>
                </c:pt>
                <c:pt idx="2297">
                  <c:v>2.0137498772219153E-2</c:v>
                </c:pt>
                <c:pt idx="2298">
                  <c:v>2.0133670196892384E-2</c:v>
                </c:pt>
                <c:pt idx="2299">
                  <c:v>2.012985631728248E-2</c:v>
                </c:pt>
                <c:pt idx="2300">
                  <c:v>2.0126057133389441E-2</c:v>
                </c:pt>
                <c:pt idx="2301">
                  <c:v>2.0122272645051176E-2</c:v>
                </c:pt>
                <c:pt idx="2302">
                  <c:v>2.0118502852267683E-2</c:v>
                </c:pt>
                <c:pt idx="2303">
                  <c:v>2.011474775512001E-2</c:v>
                </c:pt>
                <c:pt idx="2304">
                  <c:v>2.0111007353689203E-2</c:v>
                </c:pt>
                <c:pt idx="2305">
                  <c:v>2.0107281647894215E-2</c:v>
                </c:pt>
                <c:pt idx="2306">
                  <c:v>2.0103570637572954E-2</c:v>
                </c:pt>
                <c:pt idx="2307">
                  <c:v>2.0099874323049605E-2</c:v>
                </c:pt>
                <c:pt idx="2308">
                  <c:v>2.0096192703999982E-2</c:v>
                </c:pt>
                <c:pt idx="2309">
                  <c:v>2.0092525780505133E-2</c:v>
                </c:pt>
                <c:pt idx="2310">
                  <c:v>2.0088873552808195E-2</c:v>
                </c:pt>
                <c:pt idx="2311">
                  <c:v>2.0085236020666031E-2</c:v>
                </c:pt>
                <c:pt idx="2312">
                  <c:v>2.0081613184078639E-2</c:v>
                </c:pt>
                <c:pt idx="2313">
                  <c:v>2.0078005043208114E-2</c:v>
                </c:pt>
                <c:pt idx="2314">
                  <c:v>2.0074411597892361E-2</c:v>
                </c:pt>
                <c:pt idx="2315">
                  <c:v>2.0070832848212428E-2</c:v>
                </c:pt>
                <c:pt idx="2316">
                  <c:v>2.0067268794168314E-2</c:v>
                </c:pt>
                <c:pt idx="2317">
                  <c:v>2.0063719435597926E-2</c:v>
                </c:pt>
                <c:pt idx="2318">
                  <c:v>2.0060184772825451E-2</c:v>
                </c:pt>
                <c:pt idx="2319">
                  <c:v>2.0056664805688795E-2</c:v>
                </c:pt>
                <c:pt idx="2320">
                  <c:v>2.005315953394482E-2</c:v>
                </c:pt>
                <c:pt idx="2321">
                  <c:v>2.004966895791771E-2</c:v>
                </c:pt>
                <c:pt idx="2322">
                  <c:v>2.0046193077607466E-2</c:v>
                </c:pt>
                <c:pt idx="2323">
                  <c:v>2.0042731892770949E-2</c:v>
                </c:pt>
                <c:pt idx="2324">
                  <c:v>2.0039285403570251E-2</c:v>
                </c:pt>
                <c:pt idx="2325">
                  <c:v>2.0035853610005372E-2</c:v>
                </c:pt>
                <c:pt idx="2326">
                  <c:v>2.0032436512076313E-2</c:v>
                </c:pt>
                <c:pt idx="2327">
                  <c:v>2.002903410962098E-2</c:v>
                </c:pt>
                <c:pt idx="2328">
                  <c:v>2.0025646402963559E-2</c:v>
                </c:pt>
                <c:pt idx="2329">
                  <c:v>2.0022273391860912E-2</c:v>
                </c:pt>
                <c:pt idx="2330">
                  <c:v>2.0018915076394084E-2</c:v>
                </c:pt>
                <c:pt idx="2331">
                  <c:v>2.0015571456400982E-2</c:v>
                </c:pt>
                <c:pt idx="2332">
                  <c:v>2.0012242532124747E-2</c:v>
                </c:pt>
                <c:pt idx="2333">
                  <c:v>2.000892830348433E-2</c:v>
                </c:pt>
                <c:pt idx="2334">
                  <c:v>2.0005628770398687E-2</c:v>
                </c:pt>
                <c:pt idx="2335">
                  <c:v>2.0002343932867817E-2</c:v>
                </c:pt>
                <c:pt idx="2336">
                  <c:v>1.9999073791053812E-2</c:v>
                </c:pt>
                <c:pt idx="2337">
                  <c:v>1.999581834479458E-2</c:v>
                </c:pt>
                <c:pt idx="2338">
                  <c:v>1.9992577594090122E-2</c:v>
                </c:pt>
                <c:pt idx="2339">
                  <c:v>1.9989351539021483E-2</c:v>
                </c:pt>
                <c:pt idx="2340">
                  <c:v>1.9986140179588663E-2</c:v>
                </c:pt>
                <c:pt idx="2341">
                  <c:v>1.9982943515872709E-2</c:v>
                </c:pt>
                <c:pt idx="2342">
                  <c:v>1.9979761547468389E-2</c:v>
                </c:pt>
                <c:pt idx="2343">
                  <c:v>1.9976594274943027E-2</c:v>
                </c:pt>
                <c:pt idx="2344">
                  <c:v>1.9973441697972438E-2</c:v>
                </c:pt>
                <c:pt idx="2345">
                  <c:v>1.9970303816556623E-2</c:v>
                </c:pt>
                <c:pt idx="2346">
                  <c:v>1.9967180630614534E-2</c:v>
                </c:pt>
                <c:pt idx="2347">
                  <c:v>1.9964072140389311E-2</c:v>
                </c:pt>
                <c:pt idx="2348">
                  <c:v>1.9960978345880953E-2</c:v>
                </c:pt>
                <c:pt idx="2349">
                  <c:v>1.9957899246765276E-2</c:v>
                </c:pt>
                <c:pt idx="2350">
                  <c:v>1.9954834843285418E-2</c:v>
                </c:pt>
                <c:pt idx="2351">
                  <c:v>1.9951785135603473E-2</c:v>
                </c:pt>
                <c:pt idx="2352">
                  <c:v>1.9948750123314207E-2</c:v>
                </c:pt>
                <c:pt idx="2353">
                  <c:v>1.9945729806660761E-2</c:v>
                </c:pt>
                <c:pt idx="2354">
                  <c:v>1.9942724185724181E-2</c:v>
                </c:pt>
                <c:pt idx="2355">
                  <c:v>1.9939733260261328E-2</c:v>
                </c:pt>
                <c:pt idx="2356">
                  <c:v>1.9936757030353247E-2</c:v>
                </c:pt>
                <c:pt idx="2357">
                  <c:v>1.9933795496243079E-2</c:v>
                </c:pt>
                <c:pt idx="2358">
                  <c:v>1.9930848657606637E-2</c:v>
                </c:pt>
                <c:pt idx="2359">
                  <c:v>1.9927916514524968E-2</c:v>
                </c:pt>
                <c:pt idx="2360">
                  <c:v>1.9924999067079119E-2</c:v>
                </c:pt>
                <c:pt idx="2361">
                  <c:v>1.9921944131560863E-2</c:v>
                </c:pt>
                <c:pt idx="2362">
                  <c:v>1.9919062058898488E-2</c:v>
                </c:pt>
                <c:pt idx="2363">
                  <c:v>1.9916194683465841E-2</c:v>
                </c:pt>
                <c:pt idx="2364">
                  <c:v>1.9913342005289939E-2</c:v>
                </c:pt>
                <c:pt idx="2365">
                  <c:v>1.9910504024370782E-2</c:v>
                </c:pt>
                <c:pt idx="2366">
                  <c:v>1.9907680740654337E-2</c:v>
                </c:pt>
                <c:pt idx="2367">
                  <c:v>1.9904872154221657E-2</c:v>
                </c:pt>
                <c:pt idx="2368">
                  <c:v>1.9902078265018702E-2</c:v>
                </c:pt>
                <c:pt idx="2369">
                  <c:v>1.9899299073045478E-2</c:v>
                </c:pt>
                <c:pt idx="2370">
                  <c:v>1.9896534578301987E-2</c:v>
                </c:pt>
                <c:pt idx="2371">
                  <c:v>1.9893784780842253E-2</c:v>
                </c:pt>
                <c:pt idx="2372">
                  <c:v>1.9891049680558218E-2</c:v>
                </c:pt>
                <c:pt idx="2373">
                  <c:v>1.9888329277530929E-2</c:v>
                </c:pt>
                <c:pt idx="2374">
                  <c:v>1.9885623571760384E-2</c:v>
                </c:pt>
                <c:pt idx="2375">
                  <c:v>1.9880700797809681E-2</c:v>
                </c:pt>
                <c:pt idx="2376">
                  <c:v>1.9878031076101532E-2</c:v>
                </c:pt>
                <c:pt idx="2377">
                  <c:v>1.9875376050029203E-2</c:v>
                </c:pt>
                <c:pt idx="2378">
                  <c:v>1.9872735719511647E-2</c:v>
                </c:pt>
                <c:pt idx="2379">
                  <c:v>1.9870110084548864E-2</c:v>
                </c:pt>
                <c:pt idx="2380">
                  <c:v>1.9867499145221901E-2</c:v>
                </c:pt>
                <c:pt idx="2381">
                  <c:v>1.9864902901530757E-2</c:v>
                </c:pt>
                <c:pt idx="2382">
                  <c:v>1.9862321353313339E-2</c:v>
                </c:pt>
                <c:pt idx="2383">
                  <c:v>1.9859754500731741E-2</c:v>
                </c:pt>
                <c:pt idx="2384">
                  <c:v>1.9857202343867009E-2</c:v>
                </c:pt>
                <c:pt idx="2385">
                  <c:v>1.9854664882476003E-2</c:v>
                </c:pt>
                <c:pt idx="2386">
                  <c:v>1.985214211663977E-2</c:v>
                </c:pt>
                <c:pt idx="2387">
                  <c:v>1.9849634046358311E-2</c:v>
                </c:pt>
                <c:pt idx="2388">
                  <c:v>1.9847140671874763E-2</c:v>
                </c:pt>
                <c:pt idx="2389">
                  <c:v>1.9844661992783896E-2</c:v>
                </c:pt>
                <c:pt idx="2390">
                  <c:v>1.9842198009328849E-2</c:v>
                </c:pt>
                <c:pt idx="2391">
                  <c:v>1.9839748721428574E-2</c:v>
                </c:pt>
                <c:pt idx="2392">
                  <c:v>1.9837314129245165E-2</c:v>
                </c:pt>
                <c:pt idx="2393">
                  <c:v>1.9834894232535483E-2</c:v>
                </c:pt>
                <c:pt idx="2394">
                  <c:v>1.9832489031380574E-2</c:v>
                </c:pt>
                <c:pt idx="2395">
                  <c:v>1.983009852594253E-2</c:v>
                </c:pt>
                <c:pt idx="2396">
                  <c:v>1.9827722715978213E-2</c:v>
                </c:pt>
                <c:pt idx="2397">
                  <c:v>1.982536160156867E-2</c:v>
                </c:pt>
                <c:pt idx="2398">
                  <c:v>1.9823015182875992E-2</c:v>
                </c:pt>
                <c:pt idx="2399">
                  <c:v>1.9820683459738087E-2</c:v>
                </c:pt>
                <c:pt idx="2400">
                  <c:v>1.9818366432154955E-2</c:v>
                </c:pt>
                <c:pt idx="2401">
                  <c:v>1.9816064100126596E-2</c:v>
                </c:pt>
                <c:pt idx="2402">
                  <c:v>1.9813776463734056E-2</c:v>
                </c:pt>
                <c:pt idx="2403">
                  <c:v>1.9811503522977336E-2</c:v>
                </c:pt>
                <c:pt idx="2404">
                  <c:v>1.9809245277613297E-2</c:v>
                </c:pt>
                <c:pt idx="2405">
                  <c:v>1.9807001727966123E-2</c:v>
                </c:pt>
                <c:pt idx="2406">
                  <c:v>1.9804772873954768E-2</c:v>
                </c:pt>
                <c:pt idx="2407">
                  <c:v>1.9802558715498186E-2</c:v>
                </c:pt>
                <c:pt idx="2408">
                  <c:v>1.9800359252515332E-2</c:v>
                </c:pt>
                <c:pt idx="2409">
                  <c:v>1.9798174485168296E-2</c:v>
                </c:pt>
                <c:pt idx="2410">
                  <c:v>1.979600441345708E-2</c:v>
                </c:pt>
                <c:pt idx="2411">
                  <c:v>1.9793849037219591E-2</c:v>
                </c:pt>
                <c:pt idx="2412">
                  <c:v>1.9791708356617921E-2</c:v>
                </c:pt>
                <c:pt idx="2413">
                  <c:v>1.978958237165207E-2</c:v>
                </c:pt>
                <c:pt idx="2414">
                  <c:v>1.9787471082240993E-2</c:v>
                </c:pt>
                <c:pt idx="2415">
                  <c:v>1.9785374488303642E-2</c:v>
                </c:pt>
                <c:pt idx="2416">
                  <c:v>1.9783292590083157E-2</c:v>
                </c:pt>
                <c:pt idx="2417">
                  <c:v>1.9781225387417445E-2</c:v>
                </c:pt>
                <c:pt idx="2418">
                  <c:v>1.9779172880306506E-2</c:v>
                </c:pt>
                <c:pt idx="2419">
                  <c:v>1.977713506875034E-2</c:v>
                </c:pt>
                <c:pt idx="2420">
                  <c:v>1.9775111952829993E-2</c:v>
                </c:pt>
                <c:pt idx="2421">
                  <c:v>1.977310353246442E-2</c:v>
                </c:pt>
                <c:pt idx="2422">
                  <c:v>1.977110980765362E-2</c:v>
                </c:pt>
                <c:pt idx="2423">
                  <c:v>1.9769130778397592E-2</c:v>
                </c:pt>
                <c:pt idx="2424">
                  <c:v>1.9767166444858431E-2</c:v>
                </c:pt>
                <c:pt idx="2425">
                  <c:v>1.9765216806711949E-2</c:v>
                </c:pt>
                <c:pt idx="2426">
                  <c:v>1.9763281864120241E-2</c:v>
                </c:pt>
                <c:pt idx="2427">
                  <c:v>1.9761361617326445E-2</c:v>
                </c:pt>
                <c:pt idx="2428">
                  <c:v>1.9759456066006376E-2</c:v>
                </c:pt>
                <c:pt idx="2429">
                  <c:v>1.9757565210322126E-2</c:v>
                </c:pt>
                <c:pt idx="2430">
                  <c:v>1.9755689050111602E-2</c:v>
                </c:pt>
                <c:pt idx="2431">
                  <c:v>1.9753827585617945E-2</c:v>
                </c:pt>
                <c:pt idx="2432">
                  <c:v>1.9751980816516967E-2</c:v>
                </c:pt>
                <c:pt idx="2433">
                  <c:v>1.975014874305181E-2</c:v>
                </c:pt>
                <c:pt idx="2434">
                  <c:v>1.9748331365141425E-2</c:v>
                </c:pt>
                <c:pt idx="2435">
                  <c:v>1.9746528682947906E-2</c:v>
                </c:pt>
                <c:pt idx="2436">
                  <c:v>1.9744740696228114E-2</c:v>
                </c:pt>
                <c:pt idx="2437">
                  <c:v>1.9742967405063094E-2</c:v>
                </c:pt>
                <c:pt idx="2438">
                  <c:v>1.9741208809452848E-2</c:v>
                </c:pt>
                <c:pt idx="2439">
                  <c:v>1.9739464909559468E-2</c:v>
                </c:pt>
                <c:pt idx="2440">
                  <c:v>1.9737735705139814E-2</c:v>
                </c:pt>
                <c:pt idx="2441">
                  <c:v>1.9736021196193887E-2</c:v>
                </c:pt>
                <c:pt idx="2442">
                  <c:v>1.9734321383045872E-2</c:v>
                </c:pt>
                <c:pt idx="2443">
                  <c:v>1.9732636265290537E-2</c:v>
                </c:pt>
                <c:pt idx="2444">
                  <c:v>1.9730965843171022E-2</c:v>
                </c:pt>
                <c:pt idx="2445">
                  <c:v>1.972931011660628E-2</c:v>
                </c:pt>
                <c:pt idx="2446">
                  <c:v>1.9727669085677357E-2</c:v>
                </c:pt>
                <c:pt idx="2447">
                  <c:v>1.9726042750303208E-2</c:v>
                </c:pt>
                <c:pt idx="2448">
                  <c:v>1.9724431110402785E-2</c:v>
                </c:pt>
                <c:pt idx="2449">
                  <c:v>1.9722834166219227E-2</c:v>
                </c:pt>
                <c:pt idx="2450">
                  <c:v>1.9721251917509397E-2</c:v>
                </c:pt>
                <c:pt idx="2451">
                  <c:v>1.9719684364435386E-2</c:v>
                </c:pt>
                <c:pt idx="2452">
                  <c:v>1.9718131506835102E-2</c:v>
                </c:pt>
                <c:pt idx="2453">
                  <c:v>1.9716593344951683E-2</c:v>
                </c:pt>
                <c:pt idx="2454">
                  <c:v>1.9715069878541991E-2</c:v>
                </c:pt>
                <c:pt idx="2455">
                  <c:v>1.9713561107687072E-2</c:v>
                </c:pt>
                <c:pt idx="2456">
                  <c:v>1.9712067032467973E-2</c:v>
                </c:pt>
                <c:pt idx="2457">
                  <c:v>1.9710587652803646E-2</c:v>
                </c:pt>
                <c:pt idx="2458">
                  <c:v>1.9709122968694093E-2</c:v>
                </c:pt>
                <c:pt idx="2459">
                  <c:v>1.9707672980058266E-2</c:v>
                </c:pt>
                <c:pt idx="2460">
                  <c:v>1.9706237687220352E-2</c:v>
                </c:pt>
                <c:pt idx="2461">
                  <c:v>1.9704817089856164E-2</c:v>
                </c:pt>
                <c:pt idx="2462">
                  <c:v>1.9703411187884656E-2</c:v>
                </c:pt>
                <c:pt idx="2463">
                  <c:v>1.9702019981711061E-2</c:v>
                </c:pt>
                <c:pt idx="2464">
                  <c:v>1.9700643471092238E-2</c:v>
                </c:pt>
                <c:pt idx="2465">
                  <c:v>1.9699281656028189E-2</c:v>
                </c:pt>
                <c:pt idx="2466">
                  <c:v>1.969793453635682E-2</c:v>
                </c:pt>
                <c:pt idx="2467">
                  <c:v>1.9696602112483363E-2</c:v>
                </c:pt>
                <c:pt idx="2468">
                  <c:v>1.9695284384083633E-2</c:v>
                </c:pt>
                <c:pt idx="2469">
                  <c:v>1.9693981351238676E-2</c:v>
                </c:pt>
                <c:pt idx="2470">
                  <c:v>1.9692693013948492E-2</c:v>
                </c:pt>
                <c:pt idx="2471">
                  <c:v>1.9691419372213081E-2</c:v>
                </c:pt>
                <c:pt idx="2472">
                  <c:v>1.9690160426194536E-2</c:v>
                </c:pt>
                <c:pt idx="2473">
                  <c:v>1.9688916175568671E-2</c:v>
                </c:pt>
                <c:pt idx="2474">
                  <c:v>1.9687686620578626E-2</c:v>
                </c:pt>
                <c:pt idx="2475">
                  <c:v>1.96864717612244E-2</c:v>
                </c:pt>
                <c:pt idx="2476">
                  <c:v>1.9685271597343901E-2</c:v>
                </c:pt>
                <c:pt idx="2477">
                  <c:v>1.9684086129018175E-2</c:v>
                </c:pt>
                <c:pt idx="2478">
                  <c:v>1.9682915356409314E-2</c:v>
                </c:pt>
                <c:pt idx="2479">
                  <c:v>1.9681759279193134E-2</c:v>
                </c:pt>
                <c:pt idx="2480">
                  <c:v>1.9680617897612773E-2</c:v>
                </c:pt>
                <c:pt idx="2481">
                  <c:v>1.9679491211587186E-2</c:v>
                </c:pt>
                <c:pt idx="2482">
                  <c:v>1.9678379221116371E-2</c:v>
                </c:pt>
                <c:pt idx="2483">
                  <c:v>1.9677281926281376E-2</c:v>
                </c:pt>
                <c:pt idx="2484">
                  <c:v>1.9676199326920107E-2</c:v>
                </c:pt>
                <c:pt idx="2485">
                  <c:v>1.9675131423275705E-2</c:v>
                </c:pt>
                <c:pt idx="2486">
                  <c:v>1.9674078215105029E-2</c:v>
                </c:pt>
                <c:pt idx="2487">
                  <c:v>1.9673039702489126E-2</c:v>
                </c:pt>
                <c:pt idx="2488">
                  <c:v>1.967201588534695E-2</c:v>
                </c:pt>
                <c:pt idx="2489">
                  <c:v>1.9671006764002685E-2</c:v>
                </c:pt>
                <c:pt idx="2490">
                  <c:v>1.9670012338051102E-2</c:v>
                </c:pt>
                <c:pt idx="2491">
                  <c:v>1.9669032985897283E-2</c:v>
                </c:pt>
                <c:pt idx="2492">
                  <c:v>1.9668070034511986E-2</c:v>
                </c:pt>
                <c:pt idx="2493">
                  <c:v>1.9667123601736503E-2</c:v>
                </c:pt>
                <c:pt idx="2494">
                  <c:v>1.9666193687489786E-2</c:v>
                </c:pt>
                <c:pt idx="2495">
                  <c:v>1.966528029169079E-2</c:v>
                </c:pt>
                <c:pt idx="2496">
                  <c:v>1.9664383414501607E-2</c:v>
                </c:pt>
                <c:pt idx="2497">
                  <c:v>1.9663503055841192E-2</c:v>
                </c:pt>
                <c:pt idx="2498">
                  <c:v>1.9662639215709543E-2</c:v>
                </c:pt>
                <c:pt idx="2499">
                  <c:v>1.9661791894106662E-2</c:v>
                </c:pt>
                <c:pt idx="2500">
                  <c:v>1.9660961091113593E-2</c:v>
                </c:pt>
                <c:pt idx="2501">
                  <c:v>1.9660146806649292E-2</c:v>
                </c:pt>
                <c:pt idx="2502">
                  <c:v>1.9659349040632712E-2</c:v>
                </c:pt>
                <c:pt idx="2503">
                  <c:v>1.9658567793225945E-2</c:v>
                </c:pt>
                <c:pt idx="2504">
                  <c:v>1.9657803064347945E-2</c:v>
                </c:pt>
                <c:pt idx="2505">
                  <c:v>1.9657054853998712E-2</c:v>
                </c:pt>
                <c:pt idx="2506">
                  <c:v>1.9656323162259293E-2</c:v>
                </c:pt>
                <c:pt idx="2507">
                  <c:v>1.965560798904864E-2</c:v>
                </c:pt>
                <c:pt idx="2508">
                  <c:v>1.9654909334285708E-2</c:v>
                </c:pt>
                <c:pt idx="2509">
                  <c:v>1.9654227198051544E-2</c:v>
                </c:pt>
                <c:pt idx="2510">
                  <c:v>1.9653561580508239E-2</c:v>
                </c:pt>
                <c:pt idx="2511">
                  <c:v>1.9652912481412654E-2</c:v>
                </c:pt>
                <c:pt idx="2512">
                  <c:v>1.9652279900845837E-2</c:v>
                </c:pt>
                <c:pt idx="2513">
                  <c:v>1.9651663838726741E-2</c:v>
                </c:pt>
                <c:pt idx="2514">
                  <c:v>1.965106429537955E-2</c:v>
                </c:pt>
                <c:pt idx="2515">
                  <c:v>1.965048127048008E-2</c:v>
                </c:pt>
                <c:pt idx="2516">
                  <c:v>1.9649914764190424E-2</c:v>
                </c:pt>
                <c:pt idx="2517">
                  <c:v>1.9649287555046913E-2</c:v>
                </c:pt>
                <c:pt idx="2518">
                  <c:v>1.9648756445477256E-2</c:v>
                </c:pt>
                <c:pt idx="2519">
                  <c:v>1.9648241854517412E-2</c:v>
                </c:pt>
                <c:pt idx="2520">
                  <c:v>1.9647743782167382E-2</c:v>
                </c:pt>
                <c:pt idx="2521">
                  <c:v>1.9647262228184026E-2</c:v>
                </c:pt>
                <c:pt idx="2522">
                  <c:v>1.9646797192810483E-2</c:v>
                </c:pt>
                <c:pt idx="2523">
                  <c:v>1.9646348676046754E-2</c:v>
                </c:pt>
                <c:pt idx="2524">
                  <c:v>1.9645916677811792E-2</c:v>
                </c:pt>
                <c:pt idx="2525">
                  <c:v>1.9645501198024551E-2</c:v>
                </c:pt>
                <c:pt idx="2526">
                  <c:v>1.9645102236766077E-2</c:v>
                </c:pt>
                <c:pt idx="2527">
                  <c:v>1.9644719794198462E-2</c:v>
                </c:pt>
                <c:pt idx="2528">
                  <c:v>1.9644353870159614E-2</c:v>
                </c:pt>
                <c:pt idx="2529">
                  <c:v>1.9644004464487441E-2</c:v>
                </c:pt>
                <c:pt idx="2530">
                  <c:v>1.9643671577506128E-2</c:v>
                </c:pt>
                <c:pt idx="2531">
                  <c:v>1.9643355208972535E-2</c:v>
                </c:pt>
                <c:pt idx="2532">
                  <c:v>1.9643055358967709E-2</c:v>
                </c:pt>
                <c:pt idx="2533">
                  <c:v>1.9642772027491651E-2</c:v>
                </c:pt>
                <c:pt idx="2534">
                  <c:v>1.9642505214787498E-2</c:v>
                </c:pt>
                <c:pt idx="2535">
                  <c:v>1.9642254920368973E-2</c:v>
                </c:pt>
                <c:pt idx="2536">
                  <c:v>1.9642021144479216E-2</c:v>
                </c:pt>
                <c:pt idx="2537">
                  <c:v>1.9641803887361364E-2</c:v>
                </c:pt>
                <c:pt idx="2538">
                  <c:v>1.9641603148610187E-2</c:v>
                </c:pt>
                <c:pt idx="2539">
                  <c:v>1.9641418928468823E-2</c:v>
                </c:pt>
                <c:pt idx="2540">
                  <c:v>1.9641251226694134E-2</c:v>
                </c:pt>
                <c:pt idx="2541">
                  <c:v>1.9641100043691351E-2</c:v>
                </c:pt>
                <c:pt idx="2542">
                  <c:v>1.9640965379055242E-2</c:v>
                </c:pt>
                <c:pt idx="2543">
                  <c:v>1.9640847233028946E-2</c:v>
                </c:pt>
                <c:pt idx="2544">
                  <c:v>1.9640745605612464E-2</c:v>
                </c:pt>
                <c:pt idx="2545">
                  <c:v>1.9640660496643703E-2</c:v>
                </c:pt>
                <c:pt idx="2546">
                  <c:v>1.9640591906203708E-2</c:v>
                </c:pt>
                <c:pt idx="2547">
                  <c:v>1.9640539834292481E-2</c:v>
                </c:pt>
                <c:pt idx="2548">
                  <c:v>1.9640504280991067E-2</c:v>
                </c:pt>
                <c:pt idx="2549">
                  <c:v>1.964048524621842E-2</c:v>
                </c:pt>
                <c:pt idx="2550">
                  <c:v>1.9640482730055586E-2</c:v>
                </c:pt>
                <c:pt idx="2551">
                  <c:v>1.9640496732178381E-2</c:v>
                </c:pt>
                <c:pt idx="2552">
                  <c:v>1.9640527253154128E-2</c:v>
                </c:pt>
                <c:pt idx="2553">
                  <c:v>1.9640574292496549E-2</c:v>
                </c:pt>
                <c:pt idx="2554">
                  <c:v>1.9640637850286691E-2</c:v>
                </c:pt>
                <c:pt idx="2555">
                  <c:v>1.9640717926767692E-2</c:v>
                </c:pt>
                <c:pt idx="2556">
                  <c:v>1.9640814521777461E-2</c:v>
                </c:pt>
                <c:pt idx="2557">
                  <c:v>1.964092763523495E-2</c:v>
                </c:pt>
                <c:pt idx="2558">
                  <c:v>1.9641057267302253E-2</c:v>
                </c:pt>
                <c:pt idx="2559">
                  <c:v>1.9641203417898323E-2</c:v>
                </c:pt>
                <c:pt idx="2560">
                  <c:v>1.964136608702316E-2</c:v>
                </c:pt>
                <c:pt idx="2561">
                  <c:v>1.9641545274676764E-2</c:v>
                </c:pt>
                <c:pt idx="2562">
                  <c:v>1.9641740980940181E-2</c:v>
                </c:pt>
                <c:pt idx="2563">
                  <c:v>1.9641953205732365E-2</c:v>
                </c:pt>
                <c:pt idx="2564">
                  <c:v>1.964218194897227E-2</c:v>
                </c:pt>
                <c:pt idx="2565">
                  <c:v>1.9642427210821989E-2</c:v>
                </c:pt>
                <c:pt idx="2566">
                  <c:v>1.9642688991119428E-2</c:v>
                </c:pt>
                <c:pt idx="2567">
                  <c:v>1.9642967290107727E-2</c:v>
                </c:pt>
                <c:pt idx="2568">
                  <c:v>1.9643262107543746E-2</c:v>
                </c:pt>
                <c:pt idx="2569">
                  <c:v>1.9643573443427487E-2</c:v>
                </c:pt>
                <c:pt idx="2570">
                  <c:v>1.9643901298083133E-2</c:v>
                </c:pt>
                <c:pt idx="2571">
                  <c:v>1.9644245671105454E-2</c:v>
                </c:pt>
                <c:pt idx="2572">
                  <c:v>1.9644606562656541E-2</c:v>
                </c:pt>
                <c:pt idx="2573">
                  <c:v>1.9644983972817442E-2</c:v>
                </c:pt>
                <c:pt idx="2574">
                  <c:v>1.9645377901507111E-2</c:v>
                </c:pt>
                <c:pt idx="2575">
                  <c:v>1.9645788348725546E-2</c:v>
                </c:pt>
                <c:pt idx="2576">
                  <c:v>1.9646215314472748E-2</c:v>
                </c:pt>
                <c:pt idx="2577">
                  <c:v>1.9646658798829764E-2</c:v>
                </c:pt>
                <c:pt idx="2578">
                  <c:v>1.96471188016345E-2</c:v>
                </c:pt>
                <c:pt idx="2579">
                  <c:v>1.964759532304905E-2</c:v>
                </c:pt>
                <c:pt idx="2580">
                  <c:v>1.964808836291132E-2</c:v>
                </c:pt>
                <c:pt idx="2581">
                  <c:v>1.9648597921383404E-2</c:v>
                </c:pt>
                <c:pt idx="2582">
                  <c:v>1.9649123998384255E-2</c:v>
                </c:pt>
                <c:pt idx="2583">
                  <c:v>1.9649666593913873E-2</c:v>
                </c:pt>
                <c:pt idx="2584">
                  <c:v>1.9650225707972258E-2</c:v>
                </c:pt>
                <c:pt idx="2585">
                  <c:v>1.9650801340721502E-2</c:v>
                </c:pt>
                <c:pt idx="2586">
                  <c:v>1.9651393491837421E-2</c:v>
                </c:pt>
                <c:pt idx="2587">
                  <c:v>1.9652002161482107E-2</c:v>
                </c:pt>
                <c:pt idx="2588">
                  <c:v>1.9652627349736607E-2</c:v>
                </c:pt>
                <c:pt idx="2589">
                  <c:v>1.9653269056519873E-2</c:v>
                </c:pt>
                <c:pt idx="2590">
                  <c:v>1.965392728175086E-2</c:v>
                </c:pt>
                <c:pt idx="2591">
                  <c:v>1.9654602025672707E-2</c:v>
                </c:pt>
                <c:pt idx="2592">
                  <c:v>1.9655293288123321E-2</c:v>
                </c:pt>
                <c:pt idx="2593">
                  <c:v>1.9656001069102702E-2</c:v>
                </c:pt>
                <c:pt idx="2594">
                  <c:v>1.9656725368529804E-2</c:v>
                </c:pt>
                <c:pt idx="2595">
                  <c:v>1.9657466186566719E-2</c:v>
                </c:pt>
                <c:pt idx="2596">
                  <c:v>1.9658223523132401E-2</c:v>
                </c:pt>
                <c:pt idx="2597">
                  <c:v>1.9658997378307896E-2</c:v>
                </c:pt>
                <c:pt idx="2598">
                  <c:v>1.965978775176902E-2</c:v>
                </c:pt>
                <c:pt idx="2599">
                  <c:v>1.9660594644083096E-2</c:v>
                </c:pt>
                <c:pt idx="2600">
                  <c:v>1.9661418054844892E-2</c:v>
                </c:pt>
                <c:pt idx="2601">
                  <c:v>1.9662257983973364E-2</c:v>
                </c:pt>
                <c:pt idx="2602">
                  <c:v>1.9663114431873741E-2</c:v>
                </c:pt>
                <c:pt idx="2603">
                  <c:v>1.9663987398302885E-2</c:v>
                </c:pt>
                <c:pt idx="2604">
                  <c:v>1.9664876883179749E-2</c:v>
                </c:pt>
                <c:pt idx="2605">
                  <c:v>1.9665782886585381E-2</c:v>
                </c:pt>
                <c:pt idx="2606">
                  <c:v>1.9666705408600826E-2</c:v>
                </c:pt>
                <c:pt idx="2607">
                  <c:v>1.9667644449063992E-2</c:v>
                </c:pt>
                <c:pt idx="2608">
                  <c:v>1.9668600008136972E-2</c:v>
                </c:pt>
                <c:pt idx="2609">
                  <c:v>1.9669572085657672E-2</c:v>
                </c:pt>
                <c:pt idx="2610">
                  <c:v>1.9670560681950278E-2</c:v>
                </c:pt>
                <c:pt idx="2611">
                  <c:v>1.9671565796609558E-2</c:v>
                </c:pt>
                <c:pt idx="2612">
                  <c:v>1.9672587429878652E-2</c:v>
                </c:pt>
                <c:pt idx="2613">
                  <c:v>1.9673625581595466E-2</c:v>
                </c:pt>
                <c:pt idx="2614">
                  <c:v>1.9674680252003141E-2</c:v>
                </c:pt>
                <c:pt idx="2615">
                  <c:v>1.9675751440939582E-2</c:v>
                </c:pt>
                <c:pt idx="2616">
                  <c:v>1.9676839148242697E-2</c:v>
                </c:pt>
                <c:pt idx="2617">
                  <c:v>1.9677943374317719E-2</c:v>
                </c:pt>
                <c:pt idx="2618">
                  <c:v>1.9679064118759415E-2</c:v>
                </c:pt>
                <c:pt idx="2619">
                  <c:v>1.9680201381648832E-2</c:v>
                </c:pt>
                <c:pt idx="2620">
                  <c:v>1.9681355163310155E-2</c:v>
                </c:pt>
                <c:pt idx="2621">
                  <c:v>1.9682693997620238E-2</c:v>
                </c:pt>
                <c:pt idx="2622">
                  <c:v>1.9683883176163652E-2</c:v>
                </c:pt>
                <c:pt idx="2623">
                  <c:v>1.9685088873154788E-2</c:v>
                </c:pt>
                <c:pt idx="2624">
                  <c:v>1.9686311088755737E-2</c:v>
                </c:pt>
                <c:pt idx="2625">
                  <c:v>1.9687549822804407E-2</c:v>
                </c:pt>
                <c:pt idx="2626">
                  <c:v>1.9688805075543936E-2</c:v>
                </c:pt>
                <c:pt idx="2627">
                  <c:v>1.9690076846731186E-2</c:v>
                </c:pt>
                <c:pt idx="2628">
                  <c:v>1.9691365136366157E-2</c:v>
                </c:pt>
                <c:pt idx="2629">
                  <c:v>1.9692669944691987E-2</c:v>
                </c:pt>
                <c:pt idx="2630">
                  <c:v>1.9693991271546585E-2</c:v>
                </c:pt>
                <c:pt idx="2631">
                  <c:v>1.9695329116929949E-2</c:v>
                </c:pt>
                <c:pt idx="2632">
                  <c:v>1.9696683480842081E-2</c:v>
                </c:pt>
                <c:pt idx="2633">
                  <c:v>1.9698054363445072E-2</c:v>
                </c:pt>
                <c:pt idx="2634">
                  <c:v>1.9699441764333692E-2</c:v>
                </c:pt>
                <c:pt idx="2635">
                  <c:v>1.9700845683913171E-2</c:v>
                </c:pt>
                <c:pt idx="2636">
                  <c:v>1.9704802545631006E-2</c:v>
                </c:pt>
                <c:pt idx="2637">
                  <c:v>1.970370307865843E-2</c:v>
                </c:pt>
                <c:pt idx="2638">
                  <c:v>1.9705156553905256E-2</c:v>
                </c:pt>
                <c:pt idx="2639">
                  <c:v>1.970662654768085E-2</c:v>
                </c:pt>
                <c:pt idx="2640">
                  <c:v>1.9708113060066257E-2</c:v>
                </c:pt>
                <c:pt idx="2641">
                  <c:v>1.9709616090818338E-2</c:v>
                </c:pt>
                <c:pt idx="2642">
                  <c:v>1.9711135640180233E-2</c:v>
                </c:pt>
                <c:pt idx="2643">
                  <c:v>1.9712671708151941E-2</c:v>
                </c:pt>
                <c:pt idx="2644">
                  <c:v>1.9714224294733462E-2</c:v>
                </c:pt>
                <c:pt idx="2645">
                  <c:v>1.9715793399762704E-2</c:v>
                </c:pt>
                <c:pt idx="2646">
                  <c:v>1.9717379023320714E-2</c:v>
                </c:pt>
                <c:pt idx="2647">
                  <c:v>1.9718981165488536E-2</c:v>
                </c:pt>
                <c:pt idx="2648">
                  <c:v>1.9720599826023033E-2</c:v>
                </c:pt>
                <c:pt idx="2649">
                  <c:v>1.9722235005329436E-2</c:v>
                </c:pt>
                <c:pt idx="2650">
                  <c:v>1.972388670308356E-2</c:v>
                </c:pt>
                <c:pt idx="2651">
                  <c:v>1.9725554919528543E-2</c:v>
                </c:pt>
                <c:pt idx="2652">
                  <c:v>1.9727239654421247E-2</c:v>
                </c:pt>
                <c:pt idx="2653">
                  <c:v>1.9728940907761672E-2</c:v>
                </c:pt>
                <c:pt idx="2654">
                  <c:v>1.9730658679874002E-2</c:v>
                </c:pt>
                <c:pt idx="2655">
                  <c:v>1.9732392970353008E-2</c:v>
                </c:pt>
                <c:pt idx="2656">
                  <c:v>1.9734143779441826E-2</c:v>
                </c:pt>
                <c:pt idx="2657">
                  <c:v>1.9735911107140458E-2</c:v>
                </c:pt>
                <c:pt idx="2658">
                  <c:v>1.9737694953448903E-2</c:v>
                </c:pt>
                <c:pt idx="2659">
                  <c:v>1.9739495318124023E-2</c:v>
                </c:pt>
                <c:pt idx="2660">
                  <c:v>1.9741312201408956E-2</c:v>
                </c:pt>
                <c:pt idx="2661">
                  <c:v>1.9743145603222656E-2</c:v>
                </c:pt>
                <c:pt idx="2662">
                  <c:v>1.9744995523646169E-2</c:v>
                </c:pt>
                <c:pt idx="2663">
                  <c:v>1.9746861962679496E-2</c:v>
                </c:pt>
                <c:pt idx="2664">
                  <c:v>1.9748744920079497E-2</c:v>
                </c:pt>
                <c:pt idx="2665">
                  <c:v>1.9750644396170358E-2</c:v>
                </c:pt>
                <c:pt idx="2666">
                  <c:v>1.9752560390871032E-2</c:v>
                </c:pt>
                <c:pt idx="2667">
                  <c:v>1.9754492903938381E-2</c:v>
                </c:pt>
                <c:pt idx="2668">
                  <c:v>1.9756441935696589E-2</c:v>
                </c:pt>
                <c:pt idx="2669">
                  <c:v>1.9758407485983565E-2</c:v>
                </c:pt>
                <c:pt idx="2670">
                  <c:v>1.9760389554880353E-2</c:v>
                </c:pt>
                <c:pt idx="2671">
                  <c:v>1.9762388142305909E-2</c:v>
                </c:pt>
                <c:pt idx="2672">
                  <c:v>1.9764403248179185E-2</c:v>
                </c:pt>
                <c:pt idx="2673">
                  <c:v>1.9768089009504223E-2</c:v>
                </c:pt>
                <c:pt idx="2674">
                  <c:v>1.9770142094529174E-2</c:v>
                </c:pt>
                <c:pt idx="2675">
                  <c:v>1.9772211699919943E-2</c:v>
                </c:pt>
                <c:pt idx="2676">
                  <c:v>1.9774297825622494E-2</c:v>
                </c:pt>
                <c:pt idx="2677">
                  <c:v>1.9776400471771909E-2</c:v>
                </c:pt>
                <c:pt idx="2678">
                  <c:v>1.9778519638287143E-2</c:v>
                </c:pt>
                <c:pt idx="2679">
                  <c:v>1.9780655325141176E-2</c:v>
                </c:pt>
                <c:pt idx="2680">
                  <c:v>1.9782807532415052E-2</c:v>
                </c:pt>
                <c:pt idx="2681">
                  <c:v>1.9784976260027735E-2</c:v>
                </c:pt>
                <c:pt idx="2682">
                  <c:v>1.9787161508033245E-2</c:v>
                </c:pt>
                <c:pt idx="2683">
                  <c:v>1.9789363276377557E-2</c:v>
                </c:pt>
                <c:pt idx="2684">
                  <c:v>1.9791581565141717E-2</c:v>
                </c:pt>
                <c:pt idx="2685">
                  <c:v>1.9793816374271692E-2</c:v>
                </c:pt>
                <c:pt idx="2686">
                  <c:v>1.9795963840392172E-2</c:v>
                </c:pt>
                <c:pt idx="2687">
                  <c:v>1.9798238523724976E-2</c:v>
                </c:pt>
                <c:pt idx="2688">
                  <c:v>1.9800529725586546E-2</c:v>
                </c:pt>
                <c:pt idx="2689">
                  <c:v>1.9802837445976884E-2</c:v>
                </c:pt>
                <c:pt idx="2690">
                  <c:v>1.9805161684895989E-2</c:v>
                </c:pt>
                <c:pt idx="2691">
                  <c:v>1.9807502442424907E-2</c:v>
                </c:pt>
                <c:pt idx="2692">
                  <c:v>1.9809859718563638E-2</c:v>
                </c:pt>
                <c:pt idx="2693">
                  <c:v>1.981223351315009E-2</c:v>
                </c:pt>
                <c:pt idx="2694">
                  <c:v>1.9814623826427402E-2</c:v>
                </c:pt>
                <c:pt idx="2695">
                  <c:v>1.9817030658233481E-2</c:v>
                </c:pt>
                <c:pt idx="2696">
                  <c:v>1.9819454008487281E-2</c:v>
                </c:pt>
                <c:pt idx="2697">
                  <c:v>1.982189387743194E-2</c:v>
                </c:pt>
                <c:pt idx="2698">
                  <c:v>1.9824350264905366E-2</c:v>
                </c:pt>
                <c:pt idx="2699">
                  <c:v>1.9826823170988606E-2</c:v>
                </c:pt>
                <c:pt idx="2700">
                  <c:v>1.9829312595600612E-2</c:v>
                </c:pt>
                <c:pt idx="2701">
                  <c:v>1.9831818538741386E-2</c:v>
                </c:pt>
                <c:pt idx="2702">
                  <c:v>1.9834341000410927E-2</c:v>
                </c:pt>
                <c:pt idx="2703">
                  <c:v>1.9836879980771327E-2</c:v>
                </c:pt>
                <c:pt idx="2704">
                  <c:v>1.9839435479498402E-2</c:v>
                </c:pt>
                <c:pt idx="2705">
                  <c:v>1.9842007496997383E-2</c:v>
                </c:pt>
                <c:pt idx="2706">
                  <c:v>1.984459603302513E-2</c:v>
                </c:pt>
                <c:pt idx="2707">
                  <c:v>1.9847201087500599E-2</c:v>
                </c:pt>
                <c:pt idx="2708">
                  <c:v>1.9849822660666927E-2</c:v>
                </c:pt>
                <c:pt idx="2709">
                  <c:v>1.9852460752362022E-2</c:v>
                </c:pt>
                <c:pt idx="2710">
                  <c:v>1.9855115362666931E-2</c:v>
                </c:pt>
                <c:pt idx="2711">
                  <c:v>1.985778649141956E-2</c:v>
                </c:pt>
                <c:pt idx="2712">
                  <c:v>1.9860474138863049E-2</c:v>
                </c:pt>
                <c:pt idx="2713">
                  <c:v>1.9863178304916351E-2</c:v>
                </c:pt>
                <c:pt idx="2714">
                  <c:v>1.9865898989255282E-2</c:v>
                </c:pt>
                <c:pt idx="2715">
                  <c:v>1.9868636192366118E-2</c:v>
                </c:pt>
                <c:pt idx="2716">
                  <c:v>1.9871389914086768E-2</c:v>
                </c:pt>
                <c:pt idx="2717">
                  <c:v>1.9874160154417231E-2</c:v>
                </c:pt>
                <c:pt idx="2718">
                  <c:v>1.9876946913033322E-2</c:v>
                </c:pt>
                <c:pt idx="2719">
                  <c:v>1.9879750190583412E-2</c:v>
                </c:pt>
                <c:pt idx="2720">
                  <c:v>1.9882569986500176E-2</c:v>
                </c:pt>
                <c:pt idx="2721">
                  <c:v>1.9885406301026753E-2</c:v>
                </c:pt>
                <c:pt idx="2722">
                  <c:v>1.9888259134001052E-2</c:v>
                </c:pt>
                <c:pt idx="2723">
                  <c:v>1.9891128485747256E-2</c:v>
                </c:pt>
                <c:pt idx="2724">
                  <c:v>1.9894014356103273E-2</c:v>
                </c:pt>
                <c:pt idx="2725">
                  <c:v>1.9896916744744919E-2</c:v>
                </c:pt>
                <c:pt idx="2726">
                  <c:v>1.9899835652239517E-2</c:v>
                </c:pt>
                <c:pt idx="2727">
                  <c:v>1.9902771078262882E-2</c:v>
                </c:pt>
                <c:pt idx="2728">
                  <c:v>1.9905723022733968E-2</c:v>
                </c:pt>
                <c:pt idx="2729">
                  <c:v>1.990869148573382E-2</c:v>
                </c:pt>
                <c:pt idx="2730">
                  <c:v>1.9911676467505579E-2</c:v>
                </c:pt>
                <c:pt idx="2731">
                  <c:v>1.9914677967806105E-2</c:v>
                </c:pt>
                <c:pt idx="2732">
                  <c:v>1.9917695986635398E-2</c:v>
                </c:pt>
                <c:pt idx="2733">
                  <c:v>1.9920730523993457E-2</c:v>
                </c:pt>
                <c:pt idx="2734">
                  <c:v>1.9923781580042377E-2</c:v>
                </c:pt>
                <c:pt idx="2735">
                  <c:v>1.992684915470111E-2</c:v>
                </c:pt>
                <c:pt idx="2736">
                  <c:v>1.9929933247726517E-2</c:v>
                </c:pt>
                <c:pt idx="2737">
                  <c:v>1.9933033859442784E-2</c:v>
                </c:pt>
                <c:pt idx="2738">
                  <c:v>1.993615098984991E-2</c:v>
                </c:pt>
                <c:pt idx="2739">
                  <c:v>1.9939284638623711E-2</c:v>
                </c:pt>
                <c:pt idx="2740">
                  <c:v>1.9942434806169418E-2</c:v>
                </c:pt>
                <c:pt idx="2741">
                  <c:v>1.9945601492243892E-2</c:v>
                </c:pt>
                <c:pt idx="2742">
                  <c:v>1.9948784696766086E-2</c:v>
                </c:pt>
                <c:pt idx="2743">
                  <c:v>1.9951984419979141E-2</c:v>
                </c:pt>
                <c:pt idx="2744">
                  <c:v>1.9955200661802008E-2</c:v>
                </c:pt>
                <c:pt idx="2745">
                  <c:v>1.9958433422153643E-2</c:v>
                </c:pt>
                <c:pt idx="2746">
                  <c:v>1.9961682701115091E-2</c:v>
                </c:pt>
                <c:pt idx="2747">
                  <c:v>1.996494849852426E-2</c:v>
                </c:pt>
                <c:pt idx="2748">
                  <c:v>1.9968230814786381E-2</c:v>
                </c:pt>
                <c:pt idx="2749">
                  <c:v>1.9971529649496222E-2</c:v>
                </c:pt>
                <c:pt idx="2750">
                  <c:v>1.9974845002653785E-2</c:v>
                </c:pt>
                <c:pt idx="2751">
                  <c:v>1.9978176874502207E-2</c:v>
                </c:pt>
                <c:pt idx="2752">
                  <c:v>1.9981525265122535E-2</c:v>
                </c:pt>
                <c:pt idx="2753">
                  <c:v>1.9984890174109537E-2</c:v>
                </c:pt>
                <c:pt idx="2754">
                  <c:v>1.9988271601706353E-2</c:v>
                </c:pt>
                <c:pt idx="2755">
                  <c:v>1.9991669547831936E-2</c:v>
                </c:pt>
                <c:pt idx="2756">
                  <c:v>1.9995084012729425E-2</c:v>
                </c:pt>
                <c:pt idx="2757">
                  <c:v>1.9998514995993588E-2</c:v>
                </c:pt>
                <c:pt idx="2758">
                  <c:v>2.0001962497948611E-2</c:v>
                </c:pt>
                <c:pt idx="2759">
                  <c:v>2.0005426518594494E-2</c:v>
                </c:pt>
                <c:pt idx="2760">
                  <c:v>2.0008907057688097E-2</c:v>
                </c:pt>
                <c:pt idx="2761">
                  <c:v>2.0012404115391513E-2</c:v>
                </c:pt>
                <c:pt idx="2762">
                  <c:v>2.0015917691704743E-2</c:v>
                </c:pt>
                <c:pt idx="2763">
                  <c:v>2.0019447786708833E-2</c:v>
                </c:pt>
                <c:pt idx="2764">
                  <c:v>2.0022994400241689E-2</c:v>
                </c:pt>
                <c:pt idx="2765">
                  <c:v>2.0026557532303313E-2</c:v>
                </c:pt>
                <c:pt idx="2766">
                  <c:v>2.0030137182893704E-2</c:v>
                </c:pt>
                <c:pt idx="2767">
                  <c:v>2.0033733352256E-2</c:v>
                </c:pt>
                <c:pt idx="2768">
                  <c:v>2.0037346040066017E-2</c:v>
                </c:pt>
                <c:pt idx="2769">
                  <c:v>2.0040975246566894E-2</c:v>
                </c:pt>
                <c:pt idx="2770">
                  <c:v>2.0044620971596538E-2</c:v>
                </c:pt>
                <c:pt idx="2771">
                  <c:v>2.0048283215235996E-2</c:v>
                </c:pt>
                <c:pt idx="2772">
                  <c:v>2.0051961977485266E-2</c:v>
                </c:pt>
                <c:pt idx="2773">
                  <c:v>2.005565725834435E-2</c:v>
                </c:pt>
                <c:pt idx="2774">
                  <c:v>2.0059369057813248E-2</c:v>
                </c:pt>
                <c:pt idx="2775">
                  <c:v>2.0063097375810912E-2</c:v>
                </c:pt>
                <c:pt idx="2776">
                  <c:v>2.006684221241839E-2</c:v>
                </c:pt>
                <c:pt idx="2777">
                  <c:v>2.0071142252520158E-2</c:v>
                </c:pt>
                <c:pt idx="2778">
                  <c:v>2.007492248617182E-2</c:v>
                </c:pt>
                <c:pt idx="2779">
                  <c:v>2.0078719238433296E-2</c:v>
                </c:pt>
                <c:pt idx="2780">
                  <c:v>2.0082532509223538E-2</c:v>
                </c:pt>
                <c:pt idx="2781">
                  <c:v>2.0086362298704641E-2</c:v>
                </c:pt>
                <c:pt idx="2782">
                  <c:v>2.009020860671451E-2</c:v>
                </c:pt>
                <c:pt idx="2783">
                  <c:v>2.0094071433253147E-2</c:v>
                </c:pt>
                <c:pt idx="2784">
                  <c:v>2.0097950778482643E-2</c:v>
                </c:pt>
                <c:pt idx="2785">
                  <c:v>2.0101846642321952E-2</c:v>
                </c:pt>
                <c:pt idx="2786">
                  <c:v>2.0105759024690029E-2</c:v>
                </c:pt>
                <c:pt idx="2787">
                  <c:v>2.0109687925667918E-2</c:v>
                </c:pt>
                <c:pt idx="2788">
                  <c:v>2.0113633345336668E-2</c:v>
                </c:pt>
                <c:pt idx="2789">
                  <c:v>2.0117595283615231E-2</c:v>
                </c:pt>
                <c:pt idx="2790">
                  <c:v>2.012157374042256E-2</c:v>
                </c:pt>
                <c:pt idx="2791">
                  <c:v>2.0125568715839703E-2</c:v>
                </c:pt>
                <c:pt idx="2792">
                  <c:v>2.012958020986666E-2</c:v>
                </c:pt>
                <c:pt idx="2793">
                  <c:v>2.013360822250343E-2</c:v>
                </c:pt>
                <c:pt idx="2794">
                  <c:v>2.0137652753668966E-2</c:v>
                </c:pt>
                <c:pt idx="2795">
                  <c:v>2.0141713803525363E-2</c:v>
                </c:pt>
                <c:pt idx="2796">
                  <c:v>2.0145791372072619E-2</c:v>
                </c:pt>
                <c:pt idx="2797">
                  <c:v>2.0149885459148642E-2</c:v>
                </c:pt>
                <c:pt idx="2798">
                  <c:v>2.0153996064834478E-2</c:v>
                </c:pt>
                <c:pt idx="2799">
                  <c:v>2.0158123188968036E-2</c:v>
                </c:pt>
                <c:pt idx="2800">
                  <c:v>2.0162266831954545E-2</c:v>
                </c:pt>
                <c:pt idx="2801">
                  <c:v>2.0166426993550868E-2</c:v>
                </c:pt>
                <c:pt idx="2802">
                  <c:v>2.0170603673594911E-2</c:v>
                </c:pt>
                <c:pt idx="2803">
                  <c:v>2.0174796872248768E-2</c:v>
                </c:pt>
                <c:pt idx="2804">
                  <c:v>2.0179006589593484E-2</c:v>
                </c:pt>
                <c:pt idx="2805">
                  <c:v>2.0183232825548014E-2</c:v>
                </c:pt>
                <c:pt idx="2806">
                  <c:v>2.0187475580112357E-2</c:v>
                </c:pt>
                <c:pt idx="2807">
                  <c:v>2.0191734853286514E-2</c:v>
                </c:pt>
                <c:pt idx="2808">
                  <c:v>2.019601064515153E-2</c:v>
                </c:pt>
                <c:pt idx="2809">
                  <c:v>2.0200302955464267E-2</c:v>
                </c:pt>
                <c:pt idx="2810">
                  <c:v>2.0204611784548909E-2</c:v>
                </c:pt>
                <c:pt idx="2811">
                  <c:v>2.0208937132162319E-2</c:v>
                </c:pt>
                <c:pt idx="2812">
                  <c:v>2.0213278998385542E-2</c:v>
                </c:pt>
                <c:pt idx="2813">
                  <c:v>2.0217637383137532E-2</c:v>
                </c:pt>
                <c:pt idx="2814">
                  <c:v>2.0222012286661428E-2</c:v>
                </c:pt>
                <c:pt idx="2815">
                  <c:v>2.0226403708876184E-2</c:v>
                </c:pt>
                <c:pt idx="2816">
                  <c:v>2.023081164953866E-2</c:v>
                </c:pt>
                <c:pt idx="2817">
                  <c:v>2.023523610881095E-2</c:v>
                </c:pt>
                <c:pt idx="2818">
                  <c:v>2.0239677086855146E-2</c:v>
                </c:pt>
                <c:pt idx="2819">
                  <c:v>2.0244134583347062E-2</c:v>
                </c:pt>
                <c:pt idx="2820">
                  <c:v>2.0248608598610884E-2</c:v>
                </c:pt>
                <c:pt idx="2821">
                  <c:v>2.0253099132322427E-2</c:v>
                </c:pt>
                <c:pt idx="2822">
                  <c:v>2.0257606184886923E-2</c:v>
                </c:pt>
                <c:pt idx="2823">
                  <c:v>2.0262129755980185E-2</c:v>
                </c:pt>
                <c:pt idx="2824">
                  <c:v>2.0266669845602214E-2</c:v>
                </c:pt>
                <c:pt idx="2825">
                  <c:v>2.0271226453915103E-2</c:v>
                </c:pt>
                <c:pt idx="2826">
                  <c:v>2.0275799580837806E-2</c:v>
                </c:pt>
                <c:pt idx="2827">
                  <c:v>2.0280389226451367E-2</c:v>
                </c:pt>
                <c:pt idx="2828">
                  <c:v>2.028499539051265E-2</c:v>
                </c:pt>
                <c:pt idx="2829">
                  <c:v>2.0289618073507931E-2</c:v>
                </c:pt>
                <c:pt idx="2830">
                  <c:v>2.0294257274788841E-2</c:v>
                </c:pt>
                <c:pt idx="2831">
                  <c:v>2.029891299476061E-2</c:v>
                </c:pt>
                <c:pt idx="2832">
                  <c:v>2.0303585233585331E-2</c:v>
                </c:pt>
                <c:pt idx="2833">
                  <c:v>2.0308273990938819E-2</c:v>
                </c:pt>
                <c:pt idx="2834">
                  <c:v>2.0312979266983167E-2</c:v>
                </c:pt>
                <c:pt idx="2835">
                  <c:v>2.0317701061475235E-2</c:v>
                </c:pt>
                <c:pt idx="2836">
                  <c:v>2.0322439374658163E-2</c:v>
                </c:pt>
                <c:pt idx="2837">
                  <c:v>2.0327194206531951E-2</c:v>
                </c:pt>
                <c:pt idx="2838">
                  <c:v>2.0331965557015552E-2</c:v>
                </c:pt>
                <c:pt idx="2839">
                  <c:v>2.0336753426108967E-2</c:v>
                </c:pt>
                <c:pt idx="2840">
                  <c:v>2.0341557813812194E-2</c:v>
                </c:pt>
                <c:pt idx="2841">
                  <c:v>2.0346378720206282E-2</c:v>
                </c:pt>
                <c:pt idx="2842">
                  <c:v>2.0351216145129136E-2</c:v>
                </c:pt>
                <c:pt idx="2843">
                  <c:v>2.0356070088904943E-2</c:v>
                </c:pt>
                <c:pt idx="2844">
                  <c:v>2.036094055112847E-2</c:v>
                </c:pt>
                <c:pt idx="2845">
                  <c:v>2.0365827532042857E-2</c:v>
                </c:pt>
                <c:pt idx="2846">
                  <c:v>2.0370731031567058E-2</c:v>
                </c:pt>
                <c:pt idx="2847">
                  <c:v>2.0375651049863164E-2</c:v>
                </c:pt>
                <c:pt idx="2848">
                  <c:v>2.0380587586688037E-2</c:v>
                </c:pt>
                <c:pt idx="2849">
                  <c:v>2.0385540641960631E-2</c:v>
                </c:pt>
                <c:pt idx="2850">
                  <c:v>2.0390510216167224E-2</c:v>
                </c:pt>
                <c:pt idx="2851">
                  <c:v>2.0395496309064676E-2</c:v>
                </c:pt>
                <c:pt idx="2852">
                  <c:v>2.0400498920328802E-2</c:v>
                </c:pt>
                <c:pt idx="2853">
                  <c:v>2.0405518050364835E-2</c:v>
                </c:pt>
                <c:pt idx="2854">
                  <c:v>2.0410553699010681E-2</c:v>
                </c:pt>
                <c:pt idx="2855">
                  <c:v>2.0415605866428432E-2</c:v>
                </c:pt>
                <c:pt idx="2856">
                  <c:v>2.0420674552374951E-2</c:v>
                </c:pt>
                <c:pt idx="2857">
                  <c:v>2.0425759756931283E-2</c:v>
                </c:pt>
                <c:pt idx="2858">
                  <c:v>2.0430861480259521E-2</c:v>
                </c:pt>
                <c:pt idx="2859">
                  <c:v>2.0435979722116526E-2</c:v>
                </c:pt>
                <c:pt idx="2860">
                  <c:v>2.0441114482583345E-2</c:v>
                </c:pt>
                <c:pt idx="2861">
                  <c:v>2.0446265761822069E-2</c:v>
                </c:pt>
                <c:pt idx="2862">
                  <c:v>2.0451433559751653E-2</c:v>
                </c:pt>
                <c:pt idx="2863">
                  <c:v>2.0456617876210004E-2</c:v>
                </c:pt>
                <c:pt idx="2864">
                  <c:v>2.0461818711359214E-2</c:v>
                </c:pt>
                <c:pt idx="2865">
                  <c:v>2.0467036065199284E-2</c:v>
                </c:pt>
                <c:pt idx="2866">
                  <c:v>2.0472269937568122E-2</c:v>
                </c:pt>
                <c:pt idx="2867">
                  <c:v>2.0477520328708865E-2</c:v>
                </c:pt>
                <c:pt idx="2868">
                  <c:v>2.0482787238378375E-2</c:v>
                </c:pt>
                <c:pt idx="2869">
                  <c:v>2.0488070666819791E-2</c:v>
                </c:pt>
                <c:pt idx="2870">
                  <c:v>2.049337061387102E-2</c:v>
                </c:pt>
                <c:pt idx="2871">
                  <c:v>2.0498687079532063E-2</c:v>
                </c:pt>
                <c:pt idx="2872">
                  <c:v>2.0504020063965012E-2</c:v>
                </c:pt>
                <c:pt idx="2873">
                  <c:v>2.0509369567007774E-2</c:v>
                </c:pt>
                <c:pt idx="2874">
                  <c:v>2.0514735588660349E-2</c:v>
                </c:pt>
                <c:pt idx="2875">
                  <c:v>2.0520118129003784E-2</c:v>
                </c:pt>
                <c:pt idx="2876">
                  <c:v>2.0525517188038078E-2</c:v>
                </c:pt>
                <c:pt idx="2877">
                  <c:v>2.0530932765682186E-2</c:v>
                </c:pt>
                <c:pt idx="2878">
                  <c:v>2.0536364861855061E-2</c:v>
                </c:pt>
                <c:pt idx="2879">
                  <c:v>2.0541813476880888E-2</c:v>
                </c:pt>
                <c:pt idx="2880">
                  <c:v>2.0547278610516528E-2</c:v>
                </c:pt>
                <c:pt idx="2881">
                  <c:v>2.0552760262843028E-2</c:v>
                </c:pt>
                <c:pt idx="2882">
                  <c:v>2.0558258433779342E-2</c:v>
                </c:pt>
                <c:pt idx="2883">
                  <c:v>2.0563773123487561E-2</c:v>
                </c:pt>
                <c:pt idx="2884">
                  <c:v>2.0569304331724547E-2</c:v>
                </c:pt>
                <c:pt idx="2885">
                  <c:v>2.0574852058733439E-2</c:v>
                </c:pt>
                <c:pt idx="2886">
                  <c:v>2.0580416304271099E-2</c:v>
                </c:pt>
                <c:pt idx="2887">
                  <c:v>2.0585997068580664E-2</c:v>
                </c:pt>
                <c:pt idx="2888">
                  <c:v>2.0591594351581088E-2</c:v>
                </c:pt>
                <c:pt idx="2889">
                  <c:v>2.059720815311028E-2</c:v>
                </c:pt>
                <c:pt idx="2890">
                  <c:v>2.0602838473411378E-2</c:v>
                </c:pt>
                <c:pt idx="2891">
                  <c:v>2.0608485312322289E-2</c:v>
                </c:pt>
                <c:pt idx="2892">
                  <c:v>2.0614148670005106E-2</c:v>
                </c:pt>
                <c:pt idx="2893">
                  <c:v>2.0619828546297736E-2</c:v>
                </c:pt>
                <c:pt idx="2894">
                  <c:v>2.0625524941281226E-2</c:v>
                </c:pt>
                <c:pt idx="2895">
                  <c:v>2.0631237854955575E-2</c:v>
                </c:pt>
                <c:pt idx="2896">
                  <c:v>2.0636967287158692E-2</c:v>
                </c:pt>
                <c:pt idx="2897">
                  <c:v>2.064271323821476E-2</c:v>
                </c:pt>
                <c:pt idx="2898">
                  <c:v>2.0648475707880642E-2</c:v>
                </c:pt>
                <c:pt idx="2899">
                  <c:v>2.0654254696237384E-2</c:v>
                </c:pt>
                <c:pt idx="2900">
                  <c:v>2.0660050203203939E-2</c:v>
                </c:pt>
                <c:pt idx="2901">
                  <c:v>2.0665862229023446E-2</c:v>
                </c:pt>
                <c:pt idx="2902">
                  <c:v>2.0671690773452767E-2</c:v>
                </c:pt>
                <c:pt idx="2903">
                  <c:v>2.0677535836329808E-2</c:v>
                </c:pt>
                <c:pt idx="2904">
                  <c:v>2.0683397418140848E-2</c:v>
                </c:pt>
                <c:pt idx="2905">
                  <c:v>2.0689275518561701E-2</c:v>
                </c:pt>
                <c:pt idx="2906">
                  <c:v>2.0695170137592367E-2</c:v>
                </c:pt>
                <c:pt idx="2907">
                  <c:v>2.0701081275394939E-2</c:v>
                </c:pt>
                <c:pt idx="2908">
                  <c:v>2.0707008931726278E-2</c:v>
                </c:pt>
                <c:pt idx="2909">
                  <c:v>2.0712953107072662E-2</c:v>
                </c:pt>
                <c:pt idx="2910">
                  <c:v>2.0718913800785721E-2</c:v>
                </c:pt>
                <c:pt idx="2911">
                  <c:v>2.0724891013270685E-2</c:v>
                </c:pt>
                <c:pt idx="2912">
                  <c:v>2.0730884744527556E-2</c:v>
                </c:pt>
                <c:pt idx="2913">
                  <c:v>2.0736894994475286E-2</c:v>
                </c:pt>
                <c:pt idx="2914">
                  <c:v>2.0742921763032829E-2</c:v>
                </c:pt>
                <c:pt idx="2915">
                  <c:v>2.0748965050200185E-2</c:v>
                </c:pt>
                <c:pt idx="2916">
                  <c:v>2.075502485630154E-2</c:v>
                </c:pt>
                <c:pt idx="2917">
                  <c:v>2.0761101180931663E-2</c:v>
                </c:pt>
                <c:pt idx="2918">
                  <c:v>2.0767194024090552E-2</c:v>
                </c:pt>
                <c:pt idx="2919">
                  <c:v>2.0773303386102393E-2</c:v>
                </c:pt>
                <c:pt idx="2920">
                  <c:v>2.077942926688614E-2</c:v>
                </c:pt>
                <c:pt idx="2921">
                  <c:v>2.0785571666360747E-2</c:v>
                </c:pt>
                <c:pt idx="2922">
                  <c:v>2.0791730584364121E-2</c:v>
                </c:pt>
                <c:pt idx="2923">
                  <c:v>2.0797906021301493E-2</c:v>
                </c:pt>
                <c:pt idx="2924">
                  <c:v>2.0804097976686586E-2</c:v>
                </c:pt>
                <c:pt idx="2925">
                  <c:v>2.0810306450924632E-2</c:v>
                </c:pt>
                <c:pt idx="2926">
                  <c:v>2.081653144377249E-2</c:v>
                </c:pt>
                <c:pt idx="2927">
                  <c:v>2.0822772955473301E-2</c:v>
                </c:pt>
                <c:pt idx="2928">
                  <c:v>2.0829030985702879E-2</c:v>
                </c:pt>
                <c:pt idx="2929">
                  <c:v>2.0835305534623316E-2</c:v>
                </c:pt>
                <c:pt idx="2930">
                  <c:v>2.084159660231566E-2</c:v>
                </c:pt>
                <c:pt idx="2931">
                  <c:v>2.0847904188698863E-2</c:v>
                </c:pt>
                <c:pt idx="2932">
                  <c:v>2.0854228293853971E-2</c:v>
                </c:pt>
                <c:pt idx="2933">
                  <c:v>2.0861476069531371E-2</c:v>
                </c:pt>
                <c:pt idx="2934">
                  <c:v>2.086783557181171E-2</c:v>
                </c:pt>
                <c:pt idx="2935">
                  <c:v>2.087421159278291E-2</c:v>
                </c:pt>
                <c:pt idx="2936">
                  <c:v>2.0880604132607061E-2</c:v>
                </c:pt>
                <c:pt idx="2937">
                  <c:v>2.0887013191041026E-2</c:v>
                </c:pt>
                <c:pt idx="2938">
                  <c:v>2.0893438768084804E-2</c:v>
                </c:pt>
                <c:pt idx="2939">
                  <c:v>2.0899880864062581E-2</c:v>
                </c:pt>
                <c:pt idx="2940">
                  <c:v>2.0906339478569125E-2</c:v>
                </c:pt>
                <c:pt idx="2941">
                  <c:v>2.0912814611847574E-2</c:v>
                </c:pt>
                <c:pt idx="2942">
                  <c:v>2.0919306263816884E-2</c:v>
                </c:pt>
                <c:pt idx="2943">
                  <c:v>2.0925814434558099E-2</c:v>
                </c:pt>
                <c:pt idx="2944">
                  <c:v>2.0932339123909127E-2</c:v>
                </c:pt>
                <c:pt idx="2945">
                  <c:v>2.0938880331951015E-2</c:v>
                </c:pt>
                <c:pt idx="2946">
                  <c:v>2.0945438058926902E-2</c:v>
                </c:pt>
                <c:pt idx="2947">
                  <c:v>2.0956300008867945E-2</c:v>
                </c:pt>
                <c:pt idx="2948">
                  <c:v>2.0958603068627069E-2</c:v>
                </c:pt>
                <c:pt idx="2949">
                  <c:v>2.0965210351675534E-2</c:v>
                </c:pt>
                <c:pt idx="2950">
                  <c:v>2.0971834153414859E-2</c:v>
                </c:pt>
                <c:pt idx="2951">
                  <c:v>2.0978474473845043E-2</c:v>
                </c:pt>
                <c:pt idx="2952">
                  <c:v>2.0985131312885041E-2</c:v>
                </c:pt>
                <c:pt idx="2953">
                  <c:v>2.0991804670859038E-2</c:v>
                </c:pt>
                <c:pt idx="2954">
                  <c:v>2.0998494547442847E-2</c:v>
                </c:pt>
                <c:pt idx="2955">
                  <c:v>2.1005200942717517E-2</c:v>
                </c:pt>
                <c:pt idx="2956">
                  <c:v>2.1011923856764092E-2</c:v>
                </c:pt>
                <c:pt idx="2957">
                  <c:v>2.1018663289501527E-2</c:v>
                </c:pt>
                <c:pt idx="2958">
                  <c:v>2.1025419241010868E-2</c:v>
                </c:pt>
                <c:pt idx="2959">
                  <c:v>2.1032191711292114E-2</c:v>
                </c:pt>
                <c:pt idx="2960">
                  <c:v>2.1038980700102128E-2</c:v>
                </c:pt>
                <c:pt idx="2961">
                  <c:v>2.104578620784614E-2</c:v>
                </c:pt>
                <c:pt idx="2962">
                  <c:v>2.1052608234281012E-2</c:v>
                </c:pt>
                <c:pt idx="2963">
                  <c:v>2.1059446779406743E-2</c:v>
                </c:pt>
                <c:pt idx="2964">
                  <c:v>2.106630184330438E-2</c:v>
                </c:pt>
                <c:pt idx="2965">
                  <c:v>2.1073173425892877E-2</c:v>
                </c:pt>
                <c:pt idx="2966">
                  <c:v>2.1080061527172234E-2</c:v>
                </c:pt>
                <c:pt idx="2967">
                  <c:v>2.1086966147223496E-2</c:v>
                </c:pt>
                <c:pt idx="2968">
                  <c:v>2.1093887286046664E-2</c:v>
                </c:pt>
                <c:pt idx="2969">
                  <c:v>2.1100824943560692E-2</c:v>
                </c:pt>
                <c:pt idx="2970">
                  <c:v>2.1107779119846626E-2</c:v>
                </c:pt>
                <c:pt idx="2971">
                  <c:v>2.1114749814823419E-2</c:v>
                </c:pt>
                <c:pt idx="2972">
                  <c:v>2.1121737028572118E-2</c:v>
                </c:pt>
                <c:pt idx="2973">
                  <c:v>2.112874076117377E-2</c:v>
                </c:pt>
                <c:pt idx="2974">
                  <c:v>2.1135761012304188E-2</c:v>
                </c:pt>
                <c:pt idx="2975">
                  <c:v>2.1142797782368605E-2</c:v>
                </c:pt>
                <c:pt idx="2976">
                  <c:v>2.1149851071042836E-2</c:v>
                </c:pt>
                <c:pt idx="2977">
                  <c:v>2.1156920878570018E-2</c:v>
                </c:pt>
                <c:pt idx="2978">
                  <c:v>2.1164007204707014E-2</c:v>
                </c:pt>
                <c:pt idx="2979">
                  <c:v>2.1171110049615915E-2</c:v>
                </c:pt>
                <c:pt idx="2980">
                  <c:v>2.1178229413377769E-2</c:v>
                </c:pt>
                <c:pt idx="2981">
                  <c:v>2.1185365295749436E-2</c:v>
                </c:pt>
                <c:pt idx="2982">
                  <c:v>2.1192517696974056E-2</c:v>
                </c:pt>
                <c:pt idx="2983">
                  <c:v>2.1199686617051627E-2</c:v>
                </c:pt>
                <c:pt idx="2984">
                  <c:v>2.1206872055657966E-2</c:v>
                </c:pt>
                <c:pt idx="2985">
                  <c:v>2.1218196833855396E-2</c:v>
                </c:pt>
                <c:pt idx="2986">
                  <c:v>2.1225424749465871E-2</c:v>
                </c:pt>
                <c:pt idx="2987">
                  <c:v>2.1232669183605113E-2</c:v>
                </c:pt>
                <c:pt idx="2988">
                  <c:v>2.1239930136597307E-2</c:v>
                </c:pt>
                <c:pt idx="2989">
                  <c:v>2.1247207608361407E-2</c:v>
                </c:pt>
                <c:pt idx="2990">
                  <c:v>2.1254501598816367E-2</c:v>
                </c:pt>
                <c:pt idx="2991">
                  <c:v>2.1261812108043232E-2</c:v>
                </c:pt>
                <c:pt idx="2992">
                  <c:v>2.126913913612305E-2</c:v>
                </c:pt>
                <c:pt idx="2993">
                  <c:v>2.127648268305582E-2</c:v>
                </c:pt>
                <c:pt idx="2994">
                  <c:v>2.128384274843631E-2</c:v>
                </c:pt>
                <c:pt idx="2995">
                  <c:v>2.1291219332831846E-2</c:v>
                </c:pt>
                <c:pt idx="2996">
                  <c:v>2.1298612435837194E-2</c:v>
                </c:pt>
                <c:pt idx="2997">
                  <c:v>2.1306022057614449E-2</c:v>
                </c:pt>
                <c:pt idx="2998">
                  <c:v>2.1314510424029764E-2</c:v>
                </c:pt>
                <c:pt idx="2999">
                  <c:v>2.1321955443175389E-2</c:v>
                </c:pt>
                <c:pt idx="3000">
                  <c:v>2.1329416981173965E-2</c:v>
                </c:pt>
                <c:pt idx="3001">
                  <c:v>2.1336895037863401E-2</c:v>
                </c:pt>
                <c:pt idx="3002">
                  <c:v>2.1344389613324743E-2</c:v>
                </c:pt>
                <c:pt idx="3003">
                  <c:v>2.1351900707639038E-2</c:v>
                </c:pt>
                <c:pt idx="3004">
                  <c:v>2.1359428320644192E-2</c:v>
                </c:pt>
                <c:pt idx="3005">
                  <c:v>2.1366972452421251E-2</c:v>
                </c:pt>
                <c:pt idx="3006">
                  <c:v>2.1374533103051263E-2</c:v>
                </c:pt>
                <c:pt idx="3007">
                  <c:v>2.1382110272453181E-2</c:v>
                </c:pt>
                <c:pt idx="3008">
                  <c:v>2.1389703960464912E-2</c:v>
                </c:pt>
                <c:pt idx="3009">
                  <c:v>2.1397314167410642E-2</c:v>
                </c:pt>
                <c:pt idx="3010">
                  <c:v>2.1404940893047231E-2</c:v>
                </c:pt>
                <c:pt idx="3011">
                  <c:v>2.1412574492867265E-2</c:v>
                </c:pt>
                <c:pt idx="3012">
                  <c:v>2.1420194193412234E-2</c:v>
                </c:pt>
                <c:pt idx="3013">
                  <c:v>2.1427799252865531E-2</c:v>
                </c:pt>
                <c:pt idx="3014">
                  <c:v>2.1435389671470295E-2</c:v>
                </c:pt>
                <c:pt idx="3015">
                  <c:v>2.1442965449064433E-2</c:v>
                </c:pt>
                <c:pt idx="3016">
                  <c:v>2.1450526585404806E-2</c:v>
                </c:pt>
                <c:pt idx="3017">
                  <c:v>2.1458073080815598E-2</c:v>
                </c:pt>
                <c:pt idx="3018">
                  <c:v>2.1465604935134719E-2</c:v>
                </c:pt>
                <c:pt idx="3019">
                  <c:v>2.1473122148443213E-2</c:v>
                </c:pt>
                <c:pt idx="3020">
                  <c:v>2.1480624720660035E-2</c:v>
                </c:pt>
                <c:pt idx="3021">
                  <c:v>2.1488112651785185E-2</c:v>
                </c:pt>
                <c:pt idx="3022">
                  <c:v>2.1495585941899709E-2</c:v>
                </c:pt>
                <c:pt idx="3023">
                  <c:v>2.1503044591003606E-2</c:v>
                </c:pt>
                <c:pt idx="3024">
                  <c:v>2.1510488598934785E-2</c:v>
                </c:pt>
                <c:pt idx="3025">
                  <c:v>2.1517917965936384E-2</c:v>
                </c:pt>
                <c:pt idx="3026">
                  <c:v>2.1525332691846311E-2</c:v>
                </c:pt>
                <c:pt idx="3027">
                  <c:v>2.1532732776826657E-2</c:v>
                </c:pt>
                <c:pt idx="3028">
                  <c:v>2.1540118220472193E-2</c:v>
                </c:pt>
                <c:pt idx="3029">
                  <c:v>2.1547489023269195E-2</c:v>
                </c:pt>
                <c:pt idx="3030">
                  <c:v>2.1554845184974525E-2</c:v>
                </c:pt>
                <c:pt idx="3031">
                  <c:v>2.156218670542609E-2</c:v>
                </c:pt>
                <c:pt idx="3032">
                  <c:v>2.1569513585029121E-2</c:v>
                </c:pt>
                <c:pt idx="3033">
                  <c:v>2.1576825823459433E-2</c:v>
                </c:pt>
                <c:pt idx="3034">
                  <c:v>2.1584123420960166E-2</c:v>
                </c:pt>
                <c:pt idx="3035">
                  <c:v>2.1591406377207134E-2</c:v>
                </c:pt>
                <c:pt idx="3036">
                  <c:v>2.1598674692686615E-2</c:v>
                </c:pt>
                <c:pt idx="3037">
                  <c:v>2.1605928366831284E-2</c:v>
                </c:pt>
                <c:pt idx="3038">
                  <c:v>2.1613167399965327E-2</c:v>
                </c:pt>
                <c:pt idx="3039">
                  <c:v>2.1620391791926652E-2</c:v>
                </c:pt>
                <c:pt idx="3040">
                  <c:v>2.1627601543039443E-2</c:v>
                </c:pt>
                <c:pt idx="3041">
                  <c:v>2.1634796653060562E-2</c:v>
                </c:pt>
                <c:pt idx="3042">
                  <c:v>2.1641977121827916E-2</c:v>
                </c:pt>
                <c:pt idx="3043">
                  <c:v>2.1649142949503597E-2</c:v>
                </c:pt>
                <c:pt idx="3044">
                  <c:v>2.1656294136330745E-2</c:v>
                </c:pt>
                <c:pt idx="3045">
                  <c:v>2.166343068206622E-2</c:v>
                </c:pt>
                <c:pt idx="3046">
                  <c:v>2.1670552586547931E-2</c:v>
                </c:pt>
                <c:pt idx="3047">
                  <c:v>2.1677659850181108E-2</c:v>
                </c:pt>
                <c:pt idx="3048">
                  <c:v>2.1684752472479474E-2</c:v>
                </c:pt>
                <c:pt idx="3049">
                  <c:v>2.169183045384826E-2</c:v>
                </c:pt>
                <c:pt idx="3050">
                  <c:v>2.1698893794125373E-2</c:v>
                </c:pt>
                <c:pt idx="3051">
                  <c:v>2.1705942493310815E-2</c:v>
                </c:pt>
                <c:pt idx="3052">
                  <c:v>2.171297655148563E-2</c:v>
                </c:pt>
                <c:pt idx="3053">
                  <c:v>2.171999596840668E-2</c:v>
                </c:pt>
                <c:pt idx="3054">
                  <c:v>2.1727000744479197E-2</c:v>
                </c:pt>
                <c:pt idx="3055">
                  <c:v>2.1733990879297949E-2</c:v>
                </c:pt>
                <c:pt idx="3056">
                  <c:v>2.1740966373106074E-2</c:v>
                </c:pt>
                <c:pt idx="3057">
                  <c:v>2.1747927225741481E-2</c:v>
                </c:pt>
                <c:pt idx="3058">
                  <c:v>2.1754873437528355E-2</c:v>
                </c:pt>
                <c:pt idx="3059">
                  <c:v>2.1761805008061463E-2</c:v>
                </c:pt>
                <c:pt idx="3060">
                  <c:v>2.1768721937421853E-2</c:v>
                </c:pt>
                <c:pt idx="3061">
                  <c:v>2.1775624225852663E-2</c:v>
                </c:pt>
                <c:pt idx="3062">
                  <c:v>2.1782511873110755E-2</c:v>
                </c:pt>
                <c:pt idx="3063">
                  <c:v>2.1789384879277174E-2</c:v>
                </c:pt>
                <c:pt idx="3064">
                  <c:v>2.1796243244432967E-2</c:v>
                </c:pt>
                <c:pt idx="3065">
                  <c:v>2.1803086968416041E-2</c:v>
                </c:pt>
                <c:pt idx="3066">
                  <c:v>2.1809916051388489E-2</c:v>
                </c:pt>
                <c:pt idx="3067">
                  <c:v>2.1816730493188219E-2</c:v>
                </c:pt>
                <c:pt idx="3068">
                  <c:v>2.1823530293896276E-2</c:v>
                </c:pt>
                <c:pt idx="3069">
                  <c:v>2.1830315453593707E-2</c:v>
                </c:pt>
                <c:pt idx="3070">
                  <c:v>2.1837085972037373E-2</c:v>
                </c:pt>
                <c:pt idx="3071">
                  <c:v>2.184384184955146E-2</c:v>
                </c:pt>
                <c:pt idx="3072">
                  <c:v>2.1850583085892827E-2</c:v>
                </c:pt>
                <c:pt idx="3073">
                  <c:v>2.1857309681142523E-2</c:v>
                </c:pt>
                <c:pt idx="3074">
                  <c:v>2.1864021635381592E-2</c:v>
                </c:pt>
                <c:pt idx="3075">
                  <c:v>2.1870718948366896E-2</c:v>
                </c:pt>
                <c:pt idx="3076">
                  <c:v>2.1877401620422621E-2</c:v>
                </c:pt>
                <c:pt idx="3077">
                  <c:v>2.1884069651305627E-2</c:v>
                </c:pt>
                <c:pt idx="3078">
                  <c:v>2.1890723041015914E-2</c:v>
                </c:pt>
                <c:pt idx="3079">
                  <c:v>2.1897361789553482E-2</c:v>
                </c:pt>
                <c:pt idx="3080">
                  <c:v>2.1903985897161471E-2</c:v>
                </c:pt>
                <c:pt idx="3081">
                  <c:v>2.1910595363677787E-2</c:v>
                </c:pt>
                <c:pt idx="3082">
                  <c:v>2.1917190189021385E-2</c:v>
                </c:pt>
                <c:pt idx="3083">
                  <c:v>2.192377037327331E-2</c:v>
                </c:pt>
                <c:pt idx="3084">
                  <c:v>2.1930335916352517E-2</c:v>
                </c:pt>
                <c:pt idx="3085">
                  <c:v>2.1936886818421097E-2</c:v>
                </c:pt>
                <c:pt idx="3086">
                  <c:v>2.1943423079316959E-2</c:v>
                </c:pt>
                <c:pt idx="3087">
                  <c:v>2.1949944699283241E-2</c:v>
                </c:pt>
                <c:pt idx="3088">
                  <c:v>2.1956451677995759E-2</c:v>
                </c:pt>
                <c:pt idx="3089">
                  <c:v>2.1963870297206922E-2</c:v>
                </c:pt>
                <c:pt idx="3090">
                  <c:v>2.197034590209368E-2</c:v>
                </c:pt>
                <c:pt idx="3091">
                  <c:v>2.1976806865807719E-2</c:v>
                </c:pt>
                <c:pt idx="3092">
                  <c:v>2.1983253188511132E-2</c:v>
                </c:pt>
                <c:pt idx="3093">
                  <c:v>2.1989684870122872E-2</c:v>
                </c:pt>
                <c:pt idx="3094">
                  <c:v>2.1996101910480848E-2</c:v>
                </c:pt>
                <c:pt idx="3095">
                  <c:v>2.2002504309828197E-2</c:v>
                </c:pt>
                <c:pt idx="3096">
                  <c:v>2.2008892068245967E-2</c:v>
                </c:pt>
                <c:pt idx="3097">
                  <c:v>2.2015265185247879E-2</c:v>
                </c:pt>
                <c:pt idx="3098">
                  <c:v>2.2021623661239165E-2</c:v>
                </c:pt>
                <c:pt idx="3099">
                  <c:v>2.2027967496219825E-2</c:v>
                </c:pt>
                <c:pt idx="3100">
                  <c:v>2.203429668994672E-2</c:v>
                </c:pt>
                <c:pt idx="3101">
                  <c:v>2.2040611242500896E-2</c:v>
                </c:pt>
                <c:pt idx="3102">
                  <c:v>2.2046911154044446E-2</c:v>
                </c:pt>
                <c:pt idx="3103">
                  <c:v>2.2053196424415278E-2</c:v>
                </c:pt>
                <c:pt idx="3104">
                  <c:v>2.205946705385653E-2</c:v>
                </c:pt>
                <c:pt idx="3105">
                  <c:v>2.206572304196297E-2</c:v>
                </c:pt>
                <c:pt idx="3106">
                  <c:v>2.2071964388896692E-2</c:v>
                </c:pt>
                <c:pt idx="3107">
                  <c:v>2.2078191094900834E-2</c:v>
                </c:pt>
                <c:pt idx="3108">
                  <c:v>2.2084403159732258E-2</c:v>
                </c:pt>
                <c:pt idx="3109">
                  <c:v>2.209060058322887E-2</c:v>
                </c:pt>
                <c:pt idx="3110">
                  <c:v>2.2096783365876949E-2</c:v>
                </c:pt>
                <c:pt idx="3111">
                  <c:v>2.2102951507352309E-2</c:v>
                </c:pt>
                <c:pt idx="3112">
                  <c:v>2.2109105007573904E-2</c:v>
                </c:pt>
                <c:pt idx="3113">
                  <c:v>2.2115243866703826E-2</c:v>
                </c:pt>
                <c:pt idx="3114">
                  <c:v>2.2121368084904169E-2</c:v>
                </c:pt>
                <c:pt idx="3115">
                  <c:v>2.2127477661688655E-2</c:v>
                </c:pt>
                <c:pt idx="3116">
                  <c:v>2.2133572597462514E-2</c:v>
                </c:pt>
                <c:pt idx="3117">
                  <c:v>2.2139652892063655E-2</c:v>
                </c:pt>
                <c:pt idx="3118">
                  <c:v>2.2145718545573123E-2</c:v>
                </c:pt>
                <c:pt idx="3119">
                  <c:v>2.2151769557909873E-2</c:v>
                </c:pt>
                <c:pt idx="3120">
                  <c:v>2.215780592915495E-2</c:v>
                </c:pt>
                <c:pt idx="3121">
                  <c:v>2.2163827659389401E-2</c:v>
                </c:pt>
                <c:pt idx="3122">
                  <c:v>2.2169834748370087E-2</c:v>
                </c:pt>
                <c:pt idx="3123">
                  <c:v>2.2175827196178055E-2</c:v>
                </c:pt>
                <c:pt idx="3124">
                  <c:v>2.2181805002813304E-2</c:v>
                </c:pt>
                <c:pt idx="3125">
                  <c:v>2.2187768168437927E-2</c:v>
                </c:pt>
                <c:pt idx="3126">
                  <c:v>2.2193716692970877E-2</c:v>
                </c:pt>
                <c:pt idx="3127">
                  <c:v>2.2199650576169017E-2</c:v>
                </c:pt>
                <c:pt idx="3128">
                  <c:v>2.220556981835653E-2</c:v>
                </c:pt>
                <c:pt idx="3129">
                  <c:v>2.2211474419452371E-2</c:v>
                </c:pt>
                <c:pt idx="3130">
                  <c:v>2.22173643792134E-2</c:v>
                </c:pt>
                <c:pt idx="3131">
                  <c:v>2.2223239697801711E-2</c:v>
                </c:pt>
                <c:pt idx="3132">
                  <c:v>2.2229100375541488E-2</c:v>
                </c:pt>
                <c:pt idx="3133">
                  <c:v>2.2234946412027501E-2</c:v>
                </c:pt>
                <c:pt idx="3134">
                  <c:v>2.2240777807259748E-2</c:v>
                </c:pt>
                <c:pt idx="3135">
                  <c:v>2.224659456148137E-2</c:v>
                </c:pt>
                <c:pt idx="3136">
                  <c:v>2.2252396674530273E-2</c:v>
                </c:pt>
                <c:pt idx="3137">
                  <c:v>2.225818414632541E-2</c:v>
                </c:pt>
                <c:pt idx="3138">
                  <c:v>2.2263956977109922E-2</c:v>
                </c:pt>
                <c:pt idx="3139">
                  <c:v>2.2269715166802762E-2</c:v>
                </c:pt>
                <c:pt idx="3140">
                  <c:v>2.227545871516079E-2</c:v>
                </c:pt>
                <c:pt idx="3141">
                  <c:v>2.2281187622265053E-2</c:v>
                </c:pt>
                <c:pt idx="3142">
                  <c:v>2.2286901888439736E-2</c:v>
                </c:pt>
                <c:pt idx="3143">
                  <c:v>2.2292601513522747E-2</c:v>
                </c:pt>
                <c:pt idx="3144">
                  <c:v>2.2298286497351993E-2</c:v>
                </c:pt>
                <c:pt idx="3145">
                  <c:v>2.2303956839927475E-2</c:v>
                </c:pt>
                <c:pt idx="3146">
                  <c:v>2.2309612541654422E-2</c:v>
                </c:pt>
                <c:pt idx="3147">
                  <c:v>2.2315253602046559E-2</c:v>
                </c:pt>
                <c:pt idx="3148">
                  <c:v>2.232088002118493E-2</c:v>
                </c:pt>
                <c:pt idx="3149">
                  <c:v>2.2326491799312675E-2</c:v>
                </c:pt>
                <c:pt idx="3150">
                  <c:v>2.2332088936267702E-2</c:v>
                </c:pt>
                <c:pt idx="3151">
                  <c:v>2.2337671431968964E-2</c:v>
                </c:pt>
                <c:pt idx="3152">
                  <c:v>2.23432392866596E-2</c:v>
                </c:pt>
                <c:pt idx="3153">
                  <c:v>2.234879250009647E-2</c:v>
                </c:pt>
                <c:pt idx="3154">
                  <c:v>2.2354331072441669E-2</c:v>
                </c:pt>
                <c:pt idx="3155">
                  <c:v>2.2359855003452056E-2</c:v>
                </c:pt>
                <c:pt idx="3156">
                  <c:v>2.2365364293451817E-2</c:v>
                </c:pt>
                <c:pt idx="3157">
                  <c:v>2.2370858942359906E-2</c:v>
                </c:pt>
                <c:pt idx="3158">
                  <c:v>2.2376338950095276E-2</c:v>
                </c:pt>
                <c:pt idx="3159">
                  <c:v>2.2381804316495835E-2</c:v>
                </c:pt>
                <c:pt idx="3160">
                  <c:v>2.2387255041885767E-2</c:v>
                </c:pt>
                <c:pt idx="3161">
                  <c:v>2.2392691126102982E-2</c:v>
                </c:pt>
                <c:pt idx="3162">
                  <c:v>2.2398112569147477E-2</c:v>
                </c:pt>
                <c:pt idx="3163">
                  <c:v>2.2403519370938207E-2</c:v>
                </c:pt>
                <c:pt idx="3164">
                  <c:v>2.2408911531718312E-2</c:v>
                </c:pt>
                <c:pt idx="3165">
                  <c:v>2.2414289051325698E-2</c:v>
                </c:pt>
                <c:pt idx="3166">
                  <c:v>2.2419651929598272E-2</c:v>
                </c:pt>
                <c:pt idx="3167">
                  <c:v>2.2425000166698128E-2</c:v>
                </c:pt>
                <c:pt idx="3168">
                  <c:v>2.2430333762787358E-2</c:v>
                </c:pt>
                <c:pt idx="3169">
                  <c:v>2.2435652717784915E-2</c:v>
                </c:pt>
                <c:pt idx="3170">
                  <c:v>2.2440957031366615E-2</c:v>
                </c:pt>
                <c:pt idx="3171">
                  <c:v>2.2446246704018735E-2</c:v>
                </c:pt>
                <c:pt idx="3172">
                  <c:v>2.2451521735336044E-2</c:v>
                </c:pt>
                <c:pt idx="3173">
                  <c:v>2.2456782125642727E-2</c:v>
                </c:pt>
                <c:pt idx="3174">
                  <c:v>2.2462027874614598E-2</c:v>
                </c:pt>
                <c:pt idx="3175">
                  <c:v>2.2467258982494798E-2</c:v>
                </c:pt>
                <c:pt idx="3176">
                  <c:v>2.2472475449202278E-2</c:v>
                </c:pt>
                <c:pt idx="3177">
                  <c:v>2.2477677274655994E-2</c:v>
                </c:pt>
                <c:pt idx="3178">
                  <c:v>2.2482864459018037E-2</c:v>
                </c:pt>
                <c:pt idx="3179">
                  <c:v>2.2488037002288408E-2</c:v>
                </c:pt>
                <c:pt idx="3180">
                  <c:v>2.2493194904223968E-2</c:v>
                </c:pt>
                <c:pt idx="3181">
                  <c:v>2.2498338164905762E-2</c:v>
                </c:pt>
                <c:pt idx="3182">
                  <c:v>2.2503466784739024E-2</c:v>
                </c:pt>
                <c:pt idx="3183">
                  <c:v>2.2508580763156427E-2</c:v>
                </c:pt>
                <c:pt idx="3184">
                  <c:v>2.2513680100563205E-2</c:v>
                </c:pt>
                <c:pt idx="3185">
                  <c:v>2.2518764796635171E-2</c:v>
                </c:pt>
                <c:pt idx="3186">
                  <c:v>2.2523834851615465E-2</c:v>
                </c:pt>
                <c:pt idx="3187">
                  <c:v>2.2528890265260948E-2</c:v>
                </c:pt>
                <c:pt idx="3188">
                  <c:v>2.2533931037895805E-2</c:v>
                </c:pt>
                <c:pt idx="3189">
                  <c:v>2.2538957169357943E-2</c:v>
                </c:pt>
                <c:pt idx="3190">
                  <c:v>2.2543968659566316E-2</c:v>
                </c:pt>
                <c:pt idx="3191">
                  <c:v>2.254896550860197E-2</c:v>
                </c:pt>
                <c:pt idx="3192">
                  <c:v>2.2553947716545952E-2</c:v>
                </c:pt>
                <c:pt idx="3193">
                  <c:v>2.2559623740384671E-2</c:v>
                </c:pt>
                <c:pt idx="3194">
                  <c:v>2.2564574574340801E-2</c:v>
                </c:pt>
                <c:pt idx="3195">
                  <c:v>2.2569510767043166E-2</c:v>
                </c:pt>
                <c:pt idx="3196">
                  <c:v>2.2574432318572812E-2</c:v>
                </c:pt>
                <c:pt idx="3197">
                  <c:v>2.257933922892974E-2</c:v>
                </c:pt>
                <c:pt idx="3198">
                  <c:v>2.2584231498113949E-2</c:v>
                </c:pt>
                <c:pt idx="3199">
                  <c:v>2.2589109126206486E-2</c:v>
                </c:pt>
                <c:pt idx="3200">
                  <c:v>2.2593972112883165E-2</c:v>
                </c:pt>
                <c:pt idx="3201">
                  <c:v>2.2598820458549218E-2</c:v>
                </c:pt>
                <c:pt idx="3202">
                  <c:v>2.2603654163042552E-2</c:v>
                </c:pt>
                <c:pt idx="3203">
                  <c:v>2.2608473226201076E-2</c:v>
                </c:pt>
                <c:pt idx="3204">
                  <c:v>2.2613277648267927E-2</c:v>
                </c:pt>
                <c:pt idx="3205">
                  <c:v>2.2618067429243105E-2</c:v>
                </c:pt>
                <c:pt idx="3206">
                  <c:v>2.2622842568964519E-2</c:v>
                </c:pt>
                <c:pt idx="3207">
                  <c:v>2.2627603067351121E-2</c:v>
                </c:pt>
                <c:pt idx="3208">
                  <c:v>2.2636509108124869E-2</c:v>
                </c:pt>
                <c:pt idx="3209">
                  <c:v>2.2637080140849308E-2</c:v>
                </c:pt>
                <c:pt idx="3210">
                  <c:v>2.2641796715798801E-2</c:v>
                </c:pt>
                <c:pt idx="3211">
                  <c:v>2.2646498649494529E-2</c:v>
                </c:pt>
                <c:pt idx="3212">
                  <c:v>2.2651185941936491E-2</c:v>
                </c:pt>
                <c:pt idx="3213">
                  <c:v>2.2655858593367828E-2</c:v>
                </c:pt>
                <c:pt idx="3214">
                  <c:v>2.2660516603464353E-2</c:v>
                </c:pt>
                <c:pt idx="3215">
                  <c:v>2.266515997238816E-2</c:v>
                </c:pt>
                <c:pt idx="3216">
                  <c:v>2.2669788700301341E-2</c:v>
                </c:pt>
                <c:pt idx="3217">
                  <c:v>2.267440278687971E-2</c:v>
                </c:pt>
                <c:pt idx="3218">
                  <c:v>2.2679002232123269E-2</c:v>
                </c:pt>
                <c:pt idx="3219">
                  <c:v>2.2683587036356201E-2</c:v>
                </c:pt>
                <c:pt idx="3220">
                  <c:v>2.2688157199335368E-2</c:v>
                </c:pt>
                <c:pt idx="3221">
                  <c:v>2.2692712721141817E-2</c:v>
                </c:pt>
                <c:pt idx="3222">
                  <c:v>2.26972536016945E-2</c:v>
                </c:pt>
                <c:pt idx="3223">
                  <c:v>2.2701779840993419E-2</c:v>
                </c:pt>
                <c:pt idx="3224">
                  <c:v>2.2706291439200665E-2</c:v>
                </c:pt>
                <c:pt idx="3225">
                  <c:v>2.2710788396235193E-2</c:v>
                </c:pt>
                <c:pt idx="3226">
                  <c:v>2.2715270712015956E-2</c:v>
                </c:pt>
                <c:pt idx="3227">
                  <c:v>2.2719738386624E-2</c:v>
                </c:pt>
                <c:pt idx="3228">
                  <c:v>2.2724191420059325E-2</c:v>
                </c:pt>
                <c:pt idx="3229">
                  <c:v>2.272862981215984E-2</c:v>
                </c:pt>
                <c:pt idx="3230">
                  <c:v>2.2733053563168681E-2</c:v>
                </c:pt>
                <c:pt idx="3231">
                  <c:v>2.2737462672923758E-2</c:v>
                </c:pt>
                <c:pt idx="3232">
                  <c:v>2.2741857141506117E-2</c:v>
                </c:pt>
                <c:pt idx="3233">
                  <c:v>2.274623696883471E-2</c:v>
                </c:pt>
                <c:pt idx="3234">
                  <c:v>2.2750602155071631E-2</c:v>
                </c:pt>
                <c:pt idx="3235">
                  <c:v>2.2754952700054787E-2</c:v>
                </c:pt>
                <c:pt idx="3236">
                  <c:v>2.2759288603784178E-2</c:v>
                </c:pt>
                <c:pt idx="3237">
                  <c:v>2.2763609866421897E-2</c:v>
                </c:pt>
                <c:pt idx="3238">
                  <c:v>2.2767916487724804E-2</c:v>
                </c:pt>
                <c:pt idx="3239">
                  <c:v>2.2772208467773947E-2</c:v>
                </c:pt>
                <c:pt idx="3240">
                  <c:v>2.2776485806650371E-2</c:v>
                </c:pt>
                <c:pt idx="3241">
                  <c:v>2.2780748504354076E-2</c:v>
                </c:pt>
                <c:pt idx="3242">
                  <c:v>2.2784996560966109E-2</c:v>
                </c:pt>
                <c:pt idx="3243">
                  <c:v>2.2789229976324377E-2</c:v>
                </c:pt>
                <c:pt idx="3244">
                  <c:v>2.2793448750266787E-2</c:v>
                </c:pt>
                <c:pt idx="3245">
                  <c:v>2.2800275380535643E-2</c:v>
                </c:pt>
                <c:pt idx="3246">
                  <c:v>2.2804461211947496E-2</c:v>
                </c:pt>
                <c:pt idx="3247">
                  <c:v>2.2808632400403615E-2</c:v>
                </c:pt>
                <c:pt idx="3248">
                  <c:v>2.2812788945903998E-2</c:v>
                </c:pt>
                <c:pt idx="3249">
                  <c:v>2.2816930848421627E-2</c:v>
                </c:pt>
                <c:pt idx="3250">
                  <c:v>2.2821058108010533E-2</c:v>
                </c:pt>
                <c:pt idx="3251">
                  <c:v>2.2825170724697735E-2</c:v>
                </c:pt>
                <c:pt idx="3252">
                  <c:v>2.282926869832114E-2</c:v>
                </c:pt>
                <c:pt idx="3253">
                  <c:v>2.2833352029096868E-2</c:v>
                </c:pt>
                <c:pt idx="3254">
                  <c:v>2.2837420716889843E-2</c:v>
                </c:pt>
                <c:pt idx="3255">
                  <c:v>2.2841474761700068E-2</c:v>
                </c:pt>
                <c:pt idx="3256">
                  <c:v>2.2845514163554553E-2</c:v>
                </c:pt>
                <c:pt idx="3257">
                  <c:v>2.284953892248032E-2</c:v>
                </c:pt>
                <c:pt idx="3258">
                  <c:v>2.2853832294256193E-2</c:v>
                </c:pt>
                <c:pt idx="3259">
                  <c:v>2.2857820992152611E-2</c:v>
                </c:pt>
                <c:pt idx="3260">
                  <c:v>2.2861795048795264E-2</c:v>
                </c:pt>
                <c:pt idx="3261">
                  <c:v>2.2865754464265198E-2</c:v>
                </c:pt>
                <c:pt idx="3262">
                  <c:v>2.2869699238481367E-2</c:v>
                </c:pt>
                <c:pt idx="3263">
                  <c:v>2.2873629371443771E-2</c:v>
                </c:pt>
                <c:pt idx="3264">
                  <c:v>2.2877544863314503E-2</c:v>
                </c:pt>
                <c:pt idx="3265">
                  <c:v>2.2881445713850423E-2</c:v>
                </c:pt>
                <c:pt idx="3266">
                  <c:v>2.2885331923213625E-2</c:v>
                </c:pt>
                <c:pt idx="3267">
                  <c:v>2.2889203491323062E-2</c:v>
                </c:pt>
                <c:pt idx="3268">
                  <c:v>2.2893060418259781E-2</c:v>
                </c:pt>
                <c:pt idx="3269">
                  <c:v>2.2896902703861688E-2</c:v>
                </c:pt>
                <c:pt idx="3270">
                  <c:v>2.2900730348371923E-2</c:v>
                </c:pt>
                <c:pt idx="3271">
                  <c:v>2.2904543351547346E-2</c:v>
                </c:pt>
                <c:pt idx="3272">
                  <c:v>2.2908341713550051E-2</c:v>
                </c:pt>
                <c:pt idx="3273">
                  <c:v>2.2912125434298991E-2</c:v>
                </c:pt>
                <c:pt idx="3274">
                  <c:v>2.2915894513956259E-2</c:v>
                </c:pt>
                <c:pt idx="3275">
                  <c:v>2.2919648952278715E-2</c:v>
                </c:pt>
                <c:pt idx="3276">
                  <c:v>2.2923388749347406E-2</c:v>
                </c:pt>
                <c:pt idx="3277">
                  <c:v>2.2927113905243379E-2</c:v>
                </c:pt>
                <c:pt idx="3278">
                  <c:v>2.2930824419885587E-2</c:v>
                </c:pt>
                <c:pt idx="3279">
                  <c:v>2.2934520293355076E-2</c:v>
                </c:pt>
                <c:pt idx="3280">
                  <c:v>2.2938201525408708E-2</c:v>
                </c:pt>
                <c:pt idx="3281">
                  <c:v>2.294186811653276E-2</c:v>
                </c:pt>
                <c:pt idx="3282">
                  <c:v>2.2945520066322E-2</c:v>
                </c:pt>
                <c:pt idx="3283">
                  <c:v>2.294915737477643E-2</c:v>
                </c:pt>
                <c:pt idx="3284">
                  <c:v>2.2952780041977094E-2</c:v>
                </c:pt>
                <c:pt idx="3285">
                  <c:v>2.2956388068167133E-2</c:v>
                </c:pt>
                <c:pt idx="3286">
                  <c:v>2.295998145302236E-2</c:v>
                </c:pt>
                <c:pt idx="3287">
                  <c:v>2.296356019646173E-2</c:v>
                </c:pt>
                <c:pt idx="3288">
                  <c:v>2.296712429897152E-2</c:v>
                </c:pt>
                <c:pt idx="3289">
                  <c:v>2.2970673760146498E-2</c:v>
                </c:pt>
                <c:pt idx="3290">
                  <c:v>2.2974208579986666E-2</c:v>
                </c:pt>
                <c:pt idx="3291">
                  <c:v>2.2977728758573068E-2</c:v>
                </c:pt>
                <c:pt idx="3292">
                  <c:v>2.2981234296067798E-2</c:v>
                </c:pt>
                <c:pt idx="3293">
                  <c:v>2.2984725192308764E-2</c:v>
                </c:pt>
                <c:pt idx="3294">
                  <c:v>2.2988201447214918E-2</c:v>
                </c:pt>
                <c:pt idx="3295">
                  <c:v>2.2991663060948353E-2</c:v>
                </c:pt>
                <c:pt idx="3296">
                  <c:v>2.2995110033590116E-2</c:v>
                </c:pt>
                <c:pt idx="3297">
                  <c:v>2.2998542364897068E-2</c:v>
                </c:pt>
                <c:pt idx="3298">
                  <c:v>2.3001960054869208E-2</c:v>
                </c:pt>
                <c:pt idx="3299">
                  <c:v>2.300536310366863E-2</c:v>
                </c:pt>
                <c:pt idx="3300">
                  <c:v>2.3008751511133241E-2</c:v>
                </c:pt>
                <c:pt idx="3301">
                  <c:v>2.3012125277425133E-2</c:v>
                </c:pt>
                <c:pt idx="3302">
                  <c:v>2.3015484402625352E-2</c:v>
                </c:pt>
                <c:pt idx="3303">
                  <c:v>2.3018828886652853E-2</c:v>
                </c:pt>
                <c:pt idx="3304">
                  <c:v>2.3022158729183451E-2</c:v>
                </c:pt>
                <c:pt idx="3305">
                  <c:v>2.3025473930541329E-2</c:v>
                </c:pt>
                <c:pt idx="3306">
                  <c:v>2.3028774490726489E-2</c:v>
                </c:pt>
                <c:pt idx="3307">
                  <c:v>2.3032060409657884E-2</c:v>
                </c:pt>
                <c:pt idx="3308">
                  <c:v>2.3035331687254468E-2</c:v>
                </c:pt>
                <c:pt idx="3309">
                  <c:v>2.3038588323678333E-2</c:v>
                </c:pt>
                <c:pt idx="3310">
                  <c:v>2.3041830318929479E-2</c:v>
                </c:pt>
                <c:pt idx="3311">
                  <c:v>2.3045057672764768E-2</c:v>
                </c:pt>
                <c:pt idx="3312">
                  <c:v>2.3048270385508385E-2</c:v>
                </c:pt>
                <c:pt idx="3313">
                  <c:v>2.3051468456998236E-2</c:v>
                </c:pt>
                <c:pt idx="3314">
                  <c:v>2.3054651887234323E-2</c:v>
                </c:pt>
                <c:pt idx="3315">
                  <c:v>2.3057820676297691E-2</c:v>
                </c:pt>
                <c:pt idx="3316">
                  <c:v>2.3060974823864155E-2</c:v>
                </c:pt>
                <c:pt idx="3317">
                  <c:v>2.306411433050104E-2</c:v>
                </c:pt>
                <c:pt idx="3318">
                  <c:v>2.3067239195803113E-2</c:v>
                </c:pt>
                <c:pt idx="3319">
                  <c:v>2.3070349419770375E-2</c:v>
                </c:pt>
                <c:pt idx="3320">
                  <c:v>2.3073445002483872E-2</c:v>
                </c:pt>
                <c:pt idx="3321">
                  <c:v>2.3076525944105697E-2</c:v>
                </c:pt>
                <c:pt idx="3322">
                  <c:v>2.3079592244311664E-2</c:v>
                </c:pt>
                <c:pt idx="3323">
                  <c:v>2.3082643903425959E-2</c:v>
                </c:pt>
                <c:pt idx="3324">
                  <c:v>2.3085680921205443E-2</c:v>
                </c:pt>
                <c:pt idx="3325">
                  <c:v>2.3088703297812208E-2</c:v>
                </c:pt>
                <c:pt idx="3326">
                  <c:v>2.3091711033084161E-2</c:v>
                </c:pt>
                <c:pt idx="3327">
                  <c:v>2.309470412710235E-2</c:v>
                </c:pt>
                <c:pt idx="3328">
                  <c:v>2.3097682580028867E-2</c:v>
                </c:pt>
                <c:pt idx="3329">
                  <c:v>2.3100646391539525E-2</c:v>
                </c:pt>
                <c:pt idx="3330">
                  <c:v>2.3103595561796419E-2</c:v>
                </c:pt>
                <c:pt idx="3331">
                  <c:v>2.3106530090880595E-2</c:v>
                </c:pt>
                <c:pt idx="3332">
                  <c:v>2.3109449978792052E-2</c:v>
                </c:pt>
                <c:pt idx="3333">
                  <c:v>2.3112355225287651E-2</c:v>
                </c:pt>
                <c:pt idx="3334">
                  <c:v>2.3115245830610531E-2</c:v>
                </c:pt>
                <c:pt idx="3335">
                  <c:v>2.3118121794679647E-2</c:v>
                </c:pt>
                <c:pt idx="3336">
                  <c:v>2.3120983117576044E-2</c:v>
                </c:pt>
                <c:pt idx="3337">
                  <c:v>2.3123829799056583E-2</c:v>
                </c:pt>
                <c:pt idx="3338">
                  <c:v>2.312666183944545E-2</c:v>
                </c:pt>
                <c:pt idx="3339">
                  <c:v>2.3129479238580553E-2</c:v>
                </c:pt>
                <c:pt idx="3340">
                  <c:v>2.313228199646189E-2</c:v>
                </c:pt>
                <c:pt idx="3341">
                  <c:v>2.3135070112846323E-2</c:v>
                </c:pt>
                <c:pt idx="3342">
                  <c:v>2.3137843588220131E-2</c:v>
                </c:pt>
                <c:pt idx="3343">
                  <c:v>2.3140602422259127E-2</c:v>
                </c:pt>
                <c:pt idx="3344">
                  <c:v>2.314334661520645E-2</c:v>
                </c:pt>
                <c:pt idx="3345">
                  <c:v>2.3146076166737917E-2</c:v>
                </c:pt>
                <c:pt idx="3346">
                  <c:v>2.3148791077015618E-2</c:v>
                </c:pt>
                <c:pt idx="3347">
                  <c:v>2.3151491346120601E-2</c:v>
                </c:pt>
                <c:pt idx="3348">
                  <c:v>2.3154176973890772E-2</c:v>
                </c:pt>
                <c:pt idx="3349">
                  <c:v>2.3156847960488225E-2</c:v>
                </c:pt>
                <c:pt idx="3350">
                  <c:v>2.3159504305912959E-2</c:v>
                </c:pt>
                <c:pt idx="3351">
                  <c:v>2.3162146009921836E-2</c:v>
                </c:pt>
                <c:pt idx="3352">
                  <c:v>2.3164773072595901E-2</c:v>
                </c:pt>
                <c:pt idx="3353">
                  <c:v>2.3167385494340387E-2</c:v>
                </c:pt>
                <c:pt idx="3354">
                  <c:v>2.3169983274587969E-2</c:v>
                </c:pt>
                <c:pt idx="3355">
                  <c:v>2.3172566413581785E-2</c:v>
                </c:pt>
                <c:pt idx="3356">
                  <c:v>2.3175134911321837E-2</c:v>
                </c:pt>
                <c:pt idx="3357">
                  <c:v>2.3177688767889171E-2</c:v>
                </c:pt>
                <c:pt idx="3358">
                  <c:v>2.3180227983202739E-2</c:v>
                </c:pt>
                <c:pt idx="3359">
                  <c:v>2.3182752557019404E-2</c:v>
                </c:pt>
                <c:pt idx="3360">
                  <c:v>2.3185262489744396E-2</c:v>
                </c:pt>
                <c:pt idx="3361">
                  <c:v>2.3187757781377716E-2</c:v>
                </c:pt>
                <c:pt idx="3362">
                  <c:v>2.3190238431595178E-2</c:v>
                </c:pt>
                <c:pt idx="3363">
                  <c:v>2.3192704440477829E-2</c:v>
                </c:pt>
                <c:pt idx="3364">
                  <c:v>2.3195155808349854E-2</c:v>
                </c:pt>
                <c:pt idx="3365">
                  <c:v>2.3197592534724976E-2</c:v>
                </c:pt>
                <c:pt idx="3366">
                  <c:v>2.3200014619846332E-2</c:v>
                </c:pt>
                <c:pt idx="3367">
                  <c:v>2.320242206379497E-2</c:v>
                </c:pt>
                <c:pt idx="3368">
                  <c:v>2.3204814866570889E-2</c:v>
                </c:pt>
                <c:pt idx="3369">
                  <c:v>2.3207193028093043E-2</c:v>
                </c:pt>
                <c:pt idx="3370">
                  <c:v>2.3209556548118293E-2</c:v>
                </c:pt>
                <c:pt idx="3371">
                  <c:v>2.3211905427132917E-2</c:v>
                </c:pt>
                <c:pt idx="3372">
                  <c:v>2.3214239664731684E-2</c:v>
                </c:pt>
                <c:pt idx="3373">
                  <c:v>2.3216559261076686E-2</c:v>
                </c:pt>
                <c:pt idx="3374">
                  <c:v>2.3218864216086876E-2</c:v>
                </c:pt>
                <c:pt idx="3375">
                  <c:v>2.3221154530086441E-2</c:v>
                </c:pt>
                <c:pt idx="3376">
                  <c:v>2.3223430202751194E-2</c:v>
                </c:pt>
                <c:pt idx="3377">
                  <c:v>2.3225691233919044E-2</c:v>
                </c:pt>
                <c:pt idx="3378">
                  <c:v>2.3227937624076267E-2</c:v>
                </c:pt>
                <c:pt idx="3379">
                  <c:v>2.3230169372898679E-2</c:v>
                </c:pt>
                <c:pt idx="3380">
                  <c:v>2.3232386480467326E-2</c:v>
                </c:pt>
                <c:pt idx="3381">
                  <c:v>2.3234588946782209E-2</c:v>
                </c:pt>
                <c:pt idx="3382">
                  <c:v>2.3236776771843326E-2</c:v>
                </c:pt>
                <c:pt idx="3383">
                  <c:v>2.3238949955488586E-2</c:v>
                </c:pt>
                <c:pt idx="3384">
                  <c:v>2.324110849812322E-2</c:v>
                </c:pt>
                <c:pt idx="3385">
                  <c:v>2.324325239926095E-2</c:v>
                </c:pt>
                <c:pt idx="3386">
                  <c:v>2.3245381659307007E-2</c:v>
                </c:pt>
                <c:pt idx="3387">
                  <c:v>2.3247496278018254E-2</c:v>
                </c:pt>
                <c:pt idx="3388">
                  <c:v>2.3249596255313643E-2</c:v>
                </c:pt>
                <c:pt idx="3389">
                  <c:v>2.3251681591436313E-2</c:v>
                </c:pt>
                <c:pt idx="3390">
                  <c:v>2.3253752286467311E-2</c:v>
                </c:pt>
                <c:pt idx="3391">
                  <c:v>2.3255808340082451E-2</c:v>
                </c:pt>
                <c:pt idx="3392">
                  <c:v>2.3257849752443827E-2</c:v>
                </c:pt>
                <c:pt idx="3393">
                  <c:v>2.3259876523632483E-2</c:v>
                </c:pt>
                <c:pt idx="3394">
                  <c:v>2.3261888653486329E-2</c:v>
                </c:pt>
                <c:pt idx="3395">
                  <c:v>2.3263886141843271E-2</c:v>
                </c:pt>
                <c:pt idx="3396">
                  <c:v>2.3265868989189586E-2</c:v>
                </c:pt>
                <c:pt idx="3397">
                  <c:v>2.3267837195363184E-2</c:v>
                </c:pt>
                <c:pt idx="3398">
                  <c:v>2.3269790760039877E-2</c:v>
                </c:pt>
                <c:pt idx="3399">
                  <c:v>2.3271729683624898E-2</c:v>
                </c:pt>
                <c:pt idx="3400">
                  <c:v>2.3273653965875107E-2</c:v>
                </c:pt>
                <c:pt idx="3401">
                  <c:v>2.3275835217353436E-2</c:v>
                </c:pt>
                <c:pt idx="3402">
                  <c:v>2.3277728125615793E-2</c:v>
                </c:pt>
                <c:pt idx="3403">
                  <c:v>2.3279606392381247E-2</c:v>
                </c:pt>
                <c:pt idx="3404">
                  <c:v>2.3281470017892936E-2</c:v>
                </c:pt>
                <c:pt idx="3405">
                  <c:v>2.3283319002312952E-2</c:v>
                </c:pt>
                <c:pt idx="3406">
                  <c:v>2.3285153345317111E-2</c:v>
                </c:pt>
                <c:pt idx="3407">
                  <c:v>2.3286973047067505E-2</c:v>
                </c:pt>
                <c:pt idx="3408">
                  <c:v>2.3288778107564134E-2</c:v>
                </c:pt>
                <c:pt idx="3409">
                  <c:v>2.3290568526725952E-2</c:v>
                </c:pt>
                <c:pt idx="3410">
                  <c:v>2.3292344304715051E-2</c:v>
                </c:pt>
                <c:pt idx="3411">
                  <c:v>2.3294105441288293E-2</c:v>
                </c:pt>
                <c:pt idx="3412">
                  <c:v>2.3295851936769862E-2</c:v>
                </c:pt>
                <c:pt idx="3413">
                  <c:v>2.3297583790997667E-2</c:v>
                </c:pt>
                <c:pt idx="3414">
                  <c:v>2.3299301003809614E-2</c:v>
                </c:pt>
                <c:pt idx="3415">
                  <c:v>2.3301003575367796E-2</c:v>
                </c:pt>
                <c:pt idx="3416">
                  <c:v>2.3302691505672213E-2</c:v>
                </c:pt>
                <c:pt idx="3417">
                  <c:v>2.3304364794722865E-2</c:v>
                </c:pt>
                <c:pt idx="3418">
                  <c:v>2.3306023442519752E-2</c:v>
                </c:pt>
                <c:pt idx="3419">
                  <c:v>2.3307667448981828E-2</c:v>
                </c:pt>
                <c:pt idx="3420">
                  <c:v>2.3309296814352232E-2</c:v>
                </c:pt>
                <c:pt idx="3421">
                  <c:v>2.3310911538144685E-2</c:v>
                </c:pt>
                <c:pt idx="3422">
                  <c:v>2.3312511620845466E-2</c:v>
                </c:pt>
                <c:pt idx="3423">
                  <c:v>2.3314097062373529E-2</c:v>
                </c:pt>
                <c:pt idx="3424">
                  <c:v>2.3315667862485734E-2</c:v>
                </c:pt>
                <c:pt idx="3425">
                  <c:v>2.331722402142522E-2</c:v>
                </c:pt>
                <c:pt idx="3426">
                  <c:v>2.3318765538867803E-2</c:v>
                </c:pt>
                <c:pt idx="3427">
                  <c:v>2.3320292415218713E-2</c:v>
                </c:pt>
                <c:pt idx="3428">
                  <c:v>2.3321804650234812E-2</c:v>
                </c:pt>
                <c:pt idx="3429">
                  <c:v>2.3323302243997146E-2</c:v>
                </c:pt>
                <c:pt idx="3430">
                  <c:v>2.3324785196505715E-2</c:v>
                </c:pt>
                <c:pt idx="3431">
                  <c:v>2.3326253507841566E-2</c:v>
                </c:pt>
                <c:pt idx="3432">
                  <c:v>2.3327707177842605E-2</c:v>
                </c:pt>
                <c:pt idx="3433">
                  <c:v>2.332914620634674E-2</c:v>
                </c:pt>
                <c:pt idx="3434">
                  <c:v>2.333057059384025E-2</c:v>
                </c:pt>
                <c:pt idx="3435">
                  <c:v>2.3331980339998948E-2</c:v>
                </c:pt>
                <c:pt idx="3436">
                  <c:v>2.3333375444822835E-2</c:v>
                </c:pt>
                <c:pt idx="3437">
                  <c:v>2.3334755908392957E-2</c:v>
                </c:pt>
                <c:pt idx="3438">
                  <c:v>2.3336121730628268E-2</c:v>
                </c:pt>
                <c:pt idx="3439">
                  <c:v>2.3337472911771906E-2</c:v>
                </c:pt>
                <c:pt idx="3440">
                  <c:v>2.3338809451418641E-2</c:v>
                </c:pt>
                <c:pt idx="3441">
                  <c:v>2.3340131349892657E-2</c:v>
                </c:pt>
                <c:pt idx="3442">
                  <c:v>2.3341438607112908E-2</c:v>
                </c:pt>
                <c:pt idx="3443">
                  <c:v>2.334273122316044E-2</c:v>
                </c:pt>
                <c:pt idx="3444">
                  <c:v>2.3344009197711069E-2</c:v>
                </c:pt>
                <c:pt idx="3445">
                  <c:v>2.3345272531088979E-2</c:v>
                </c:pt>
                <c:pt idx="3446">
                  <c:v>2.3346521223213124E-2</c:v>
                </c:pt>
                <c:pt idx="3447">
                  <c:v>2.3347755274002457E-2</c:v>
                </c:pt>
                <c:pt idx="3448">
                  <c:v>2.3348974683538026E-2</c:v>
                </c:pt>
                <c:pt idx="3449">
                  <c:v>2.3350179451900877E-2</c:v>
                </c:pt>
                <c:pt idx="3450">
                  <c:v>2.3351369578766823E-2</c:v>
                </c:pt>
                <c:pt idx="3451">
                  <c:v>2.3352545064460051E-2</c:v>
                </c:pt>
                <c:pt idx="3452">
                  <c:v>2.3353705909061606E-2</c:v>
                </c:pt>
                <c:pt idx="3453">
                  <c:v>2.3354852112166258E-2</c:v>
                </c:pt>
                <c:pt idx="3454">
                  <c:v>2.3355983674098191E-2</c:v>
                </c:pt>
                <c:pt idx="3455">
                  <c:v>2.3357100594614266E-2</c:v>
                </c:pt>
                <c:pt idx="3456">
                  <c:v>2.3358202873957623E-2</c:v>
                </c:pt>
                <c:pt idx="3457">
                  <c:v>2.3359290512047215E-2</c:v>
                </c:pt>
                <c:pt idx="3458">
                  <c:v>2.3360363508639903E-2</c:v>
                </c:pt>
                <c:pt idx="3459">
                  <c:v>2.3361421864221965E-2</c:v>
                </c:pt>
                <c:pt idx="3460">
                  <c:v>2.3362465578550262E-2</c:v>
                </c:pt>
                <c:pt idx="3461">
                  <c:v>2.3363494651381655E-2</c:v>
                </c:pt>
                <c:pt idx="3462">
                  <c:v>2.3364509082959284E-2</c:v>
                </c:pt>
                <c:pt idx="3463">
                  <c:v>2.336550887344524E-2</c:v>
                </c:pt>
                <c:pt idx="3464">
                  <c:v>2.3366494022596385E-2</c:v>
                </c:pt>
                <c:pt idx="3465">
                  <c:v>2.3367464530250626E-2</c:v>
                </c:pt>
                <c:pt idx="3466">
                  <c:v>2.3368420396813194E-2</c:v>
                </c:pt>
                <c:pt idx="3467">
                  <c:v>2.3369361622121998E-2</c:v>
                </c:pt>
                <c:pt idx="3468">
                  <c:v>2.3370288206177037E-2</c:v>
                </c:pt>
                <c:pt idx="3469">
                  <c:v>2.3371200148816218E-2</c:v>
                </c:pt>
                <c:pt idx="3470">
                  <c:v>2.3372097450282681E-2</c:v>
                </c:pt>
                <c:pt idx="3471">
                  <c:v>2.3372980110414332E-2</c:v>
                </c:pt>
                <c:pt idx="3472">
                  <c:v>2.3373848129292218E-2</c:v>
                </c:pt>
                <c:pt idx="3473">
                  <c:v>2.3374701506673201E-2</c:v>
                </c:pt>
                <c:pt idx="3474">
                  <c:v>2.3375540243043558E-2</c:v>
                </c:pt>
                <c:pt idx="3475">
                  <c:v>2.3376364338079103E-2</c:v>
                </c:pt>
                <c:pt idx="3476">
                  <c:v>2.3377173791860884E-2</c:v>
                </c:pt>
                <c:pt idx="3477">
                  <c:v>2.3377968604307853E-2</c:v>
                </c:pt>
                <c:pt idx="3478">
                  <c:v>2.3378748775582103E-2</c:v>
                </c:pt>
                <c:pt idx="3479">
                  <c:v>2.337951430535945E-2</c:v>
                </c:pt>
                <c:pt idx="3480">
                  <c:v>2.3380265193964078E-2</c:v>
                </c:pt>
                <c:pt idx="3481">
                  <c:v>2.3381001441395988E-2</c:v>
                </c:pt>
                <c:pt idx="3482">
                  <c:v>2.338172304741204E-2</c:v>
                </c:pt>
                <c:pt idx="3483">
                  <c:v>2.3382430012174327E-2</c:v>
                </c:pt>
                <c:pt idx="3484">
                  <c:v>2.3383122335601803E-2</c:v>
                </c:pt>
                <c:pt idx="3485">
                  <c:v>2.3383800018018652E-2</c:v>
                </c:pt>
                <c:pt idx="3486">
                  <c:v>2.3384463058938598E-2</c:v>
                </c:pt>
                <c:pt idx="3487">
                  <c:v>2.3385111458442687E-2</c:v>
                </c:pt>
                <c:pt idx="3488">
                  <c:v>2.3385745216774056E-2</c:v>
                </c:pt>
                <c:pt idx="3489">
                  <c:v>2.3386364334013754E-2</c:v>
                </c:pt>
                <c:pt idx="3490">
                  <c:v>2.3386968809756548E-2</c:v>
                </c:pt>
                <c:pt idx="3491">
                  <c:v>2.338755864416453E-2</c:v>
                </c:pt>
                <c:pt idx="3492">
                  <c:v>2.3388133837561886E-2</c:v>
                </c:pt>
                <c:pt idx="3493">
                  <c:v>2.3388694389543385E-2</c:v>
                </c:pt>
                <c:pt idx="3494">
                  <c:v>2.3389240300109027E-2</c:v>
                </c:pt>
                <c:pt idx="3495">
                  <c:v>2.3389771569501949E-2</c:v>
                </c:pt>
                <c:pt idx="3496">
                  <c:v>2.3390288197641107E-2</c:v>
                </c:pt>
                <c:pt idx="3497">
                  <c:v>2.3390790184607546E-2</c:v>
                </c:pt>
                <c:pt idx="3498">
                  <c:v>2.3391277529996035E-2</c:v>
                </c:pt>
                <c:pt idx="3499">
                  <c:v>2.3391750234373898E-2</c:v>
                </c:pt>
                <c:pt idx="3500">
                  <c:v>2.3392208297335904E-2</c:v>
                </c:pt>
                <c:pt idx="3501">
                  <c:v>2.3392651719044144E-2</c:v>
                </c:pt>
                <c:pt idx="3502">
                  <c:v>2.3393080499417573E-2</c:v>
                </c:pt>
                <c:pt idx="3503">
                  <c:v>2.3393494638537238E-2</c:v>
                </c:pt>
                <c:pt idx="3504">
                  <c:v>2.3393894136403137E-2</c:v>
                </c:pt>
                <c:pt idx="3505">
                  <c:v>2.3394332777353366E-2</c:v>
                </c:pt>
                <c:pt idx="3506">
                  <c:v>2.3394700900907228E-2</c:v>
                </c:pt>
                <c:pt idx="3507">
                  <c:v>2.3395054383369418E-2</c:v>
                </c:pt>
                <c:pt idx="3508">
                  <c:v>2.3395393224496797E-2</c:v>
                </c:pt>
                <c:pt idx="3509">
                  <c:v>2.3395717424289364E-2</c:v>
                </c:pt>
                <c:pt idx="3510">
                  <c:v>2.3396026982828166E-2</c:v>
                </c:pt>
                <c:pt idx="3511">
                  <c:v>2.3396321900113204E-2</c:v>
                </c:pt>
                <c:pt idx="3512">
                  <c:v>2.3396602176225523E-2</c:v>
                </c:pt>
                <c:pt idx="3513">
                  <c:v>2.3396867810840938E-2</c:v>
                </c:pt>
                <c:pt idx="3514">
                  <c:v>2.3397118804283634E-2</c:v>
                </c:pt>
                <c:pt idx="3515">
                  <c:v>2.3397355156391519E-2</c:v>
                </c:pt>
                <c:pt idx="3516">
                  <c:v>2.3397576867326686E-2</c:v>
                </c:pt>
                <c:pt idx="3517">
                  <c:v>2.3397783936845995E-2</c:v>
                </c:pt>
                <c:pt idx="3518">
                  <c:v>2.3397976365030493E-2</c:v>
                </c:pt>
                <c:pt idx="3519">
                  <c:v>2.3401202020427503E-2</c:v>
                </c:pt>
                <c:pt idx="3520">
                  <c:v>2.3398317297962379E-2</c:v>
                </c:pt>
                <c:pt idx="3521">
                  <c:v>2.3398465802304536E-2</c:v>
                </c:pt>
                <c:pt idx="3522">
                  <c:v>2.3398599665473974E-2</c:v>
                </c:pt>
                <c:pt idx="3523">
                  <c:v>2.3398718887389647E-2</c:v>
                </c:pt>
                <c:pt idx="3524">
                  <c:v>2.3398823467970509E-2</c:v>
                </c:pt>
                <c:pt idx="3525">
                  <c:v>2.3398913407216559E-2</c:v>
                </c:pt>
                <c:pt idx="3526">
                  <c:v>2.3398988705289891E-2</c:v>
                </c:pt>
                <c:pt idx="3527">
                  <c:v>2.3399049362109459E-2</c:v>
                </c:pt>
                <c:pt idx="3528">
                  <c:v>2.3399095377351076E-2</c:v>
                </c:pt>
                <c:pt idx="3529">
                  <c:v>2.3399126751582067E-2</c:v>
                </c:pt>
                <c:pt idx="3530">
                  <c:v>2.3399143484640339E-2</c:v>
                </c:pt>
                <c:pt idx="3531">
                  <c:v>2.3399146522417036E-2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70848"/>
        <c:axId val="151472384"/>
      </c:lineChart>
      <c:dateAx>
        <c:axId val="151470848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723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472384"/>
        <c:scaling>
          <c:orientation val="minMax"/>
          <c:max val="0.0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470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337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H6</v>
          </cell>
        </row>
      </sheetData>
      <sheetData sheetId="5">
        <row r="7">
          <cell r="D7" t="str">
            <v>U5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U5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GBP6M#0000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145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39" t="s">
        <v>146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33</v>
      </c>
      <c r="J5" s="23">
        <f ca="1">COUNTA(_xll.ohPack(_xll.ohFilter(Check1M,Flag1M)))</f>
        <v>11</v>
      </c>
      <c r="K5" s="23">
        <f ca="1">COUNTA(_xll.ohPack(_xll.ohFilter(Check3M,Flag3M)))</f>
        <v>60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42180</v>
      </c>
      <c r="E6" s="8"/>
      <c r="G6" s="6"/>
      <c r="H6" s="29" t="s">
        <v>24</v>
      </c>
      <c r="I6" s="17">
        <f ca="1">COUNTIF(CheckON,TRUE)</f>
        <v>33</v>
      </c>
      <c r="J6" s="17">
        <f ca="1">COUNTIF(Check1M,"=TRUE")</f>
        <v>11</v>
      </c>
      <c r="K6" s="17">
        <f ca="1">COUNTIF(Check3M,TRUE)</f>
        <v>52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337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8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154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156</v>
      </c>
      <c r="J13" s="22" t="s">
        <v>157</v>
      </c>
      <c r="K13" s="22" t="s">
        <v>157</v>
      </c>
      <c r="L13" s="22" t="s">
        <v>157</v>
      </c>
      <c r="M13" s="22" t="s">
        <v>157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155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obj_0064b#0002</v>
      </c>
      <c r="K21" s="47" t="str">
        <f>_xll.qlIborIndex(,K13,"1D",K16,Currency,Calendar,K17,K18,K19,K4,Permanent,Trigger,ObjectOverwrite)</f>
        <v>obj_0064c#0002</v>
      </c>
      <c r="L21" s="47" t="str">
        <f>_xll.qlIborIndex(,L13,"1D",L16,Currency,Calendar,L17,L18,L19,L4,Permanent,Trigger,ObjectOverwrite)</f>
        <v>obj_00649#0002</v>
      </c>
      <c r="M21" s="47" t="str">
        <f>_xll.qlIborIndex(,M13,"1D",M16,Currency,Calendar,M17,M18,M19,M4,Permanent,Trigger,ObjectOverwrite)</f>
        <v>obj_0064a#0002</v>
      </c>
      <c r="N21" s="8"/>
    </row>
    <row r="22" spans="1:14" ht="11.25" customHeight="1" x14ac:dyDescent="0.25">
      <c r="B22" s="6"/>
      <c r="C22" s="27" t="s">
        <v>159</v>
      </c>
      <c r="D22" s="127">
        <v>4.0000000000000002E-4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20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37">
        <v>1E-3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134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7" t="s">
        <v>148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149</v>
      </c>
      <c r="D27" s="128">
        <v>5.0000000000000001E-4</v>
      </c>
      <c r="E27" s="8"/>
    </row>
    <row r="28" spans="1:14" ht="11.25" customHeight="1" x14ac:dyDescent="0.25">
      <c r="B28" s="6"/>
      <c r="C28" s="29" t="s">
        <v>135</v>
      </c>
      <c r="D28" s="128">
        <v>5.0000000000000001E-4</v>
      </c>
      <c r="E28" s="8"/>
    </row>
    <row r="29" spans="1:14" ht="11.25" customHeight="1" x14ac:dyDescent="0.25">
      <c r="B29" s="6"/>
      <c r="C29" s="32" t="s">
        <v>136</v>
      </c>
      <c r="D29" s="129">
        <v>5.0000000000000001E-4</v>
      </c>
      <c r="E29" s="8"/>
    </row>
    <row r="30" spans="1:14" ht="11.25" customHeight="1" x14ac:dyDescent="0.25">
      <c r="B30" s="6"/>
      <c r="C30" s="27" t="s">
        <v>143</v>
      </c>
      <c r="D30" s="127">
        <v>5.0000000000000001E-4</v>
      </c>
      <c r="E30" s="8"/>
    </row>
    <row r="31" spans="1:14" ht="11.25" customHeight="1" x14ac:dyDescent="0.25">
      <c r="B31" s="6"/>
      <c r="C31" s="29" t="s">
        <v>152</v>
      </c>
      <c r="D31" s="128">
        <v>4.0000000000000002E-4</v>
      </c>
      <c r="E31" s="8"/>
    </row>
    <row r="32" spans="1:14" ht="11.25" customHeight="1" x14ac:dyDescent="0.25">
      <c r="B32" s="6"/>
      <c r="C32" s="32" t="s">
        <v>153</v>
      </c>
      <c r="D32" s="129">
        <v>0</v>
      </c>
      <c r="E32" s="8"/>
    </row>
    <row r="33" spans="2:5" ht="11.25" customHeight="1" x14ac:dyDescent="0.25">
      <c r="B33" s="6"/>
      <c r="C33" s="26" t="s">
        <v>144</v>
      </c>
      <c r="D33" s="197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9" si="0">EDATE(SettlementDate,$B3)</f>
        <v>42546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4.4886172358327148E-3</v>
      </c>
      <c r="H3" s="53">
        <f>IF(G3&gt;=0,ROUNDDOWN(G3*10,2)/10,ROUNDUP(G3*10,2)/10)</f>
        <v>4.0000000000000001E-3</v>
      </c>
      <c r="I3" s="82">
        <f>MAX(_xll.ohPack(Data!$F$4:INDEX(FwdON,MATCH(E3+1,SettlementDates,1),1)))</f>
        <v>8.8310939975196536E-3</v>
      </c>
      <c r="J3" s="53">
        <f t="shared" ref="J3:J9" si="2">IF(I3-G3&gt;1%,(QUOTIENT(I3*10000,50)+1)*0.5%,(QUOTIENT(I3*10000,10)+1)*0.1%)</f>
        <v>9.0000000000000011E-3</v>
      </c>
      <c r="K3" s="82">
        <f t="shared" ref="K3:K9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MIN(_xll.ohPack(Data!$F$4:INDEX(FwdON,MATCH(E4+1,SettlementDates,1),1)))</f>
        <v>4.4886172358327148E-3</v>
      </c>
      <c r="H4" s="54">
        <f t="shared" ref="H4:H9" si="4">IF(G4&gt;=0,ROUNDDOWN(G4*10,2)/10,ROUNDUP(G4*10,2)/10)</f>
        <v>4.0000000000000001E-3</v>
      </c>
      <c r="I4" s="83">
        <f>MAX(_xll.ohPack(Data!$F$4:INDEX(FwdON,MATCH(E4+1,SettlementDates,1),1)))</f>
        <v>1.4451661841959895E-2</v>
      </c>
      <c r="J4" s="54">
        <f t="shared" si="2"/>
        <v>1.4999999999999999E-2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MIN(_xll.ohPack(Data!$F$4:INDEX(FwdON,MATCH(E5+1,SettlementDates,1),1)))</f>
        <v>4.4886172358327148E-3</v>
      </c>
      <c r="H5" s="54">
        <f t="shared" si="4"/>
        <v>4.0000000000000001E-3</v>
      </c>
      <c r="I5" s="83">
        <f>MAX(_xll.ohPack(Data!$F$4:INDEX(FwdON,MATCH(E5+1,SettlementDates,1),1)))</f>
        <v>2.1375668306635731E-2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MIN(_xll.ohPack(Data!$F$4:INDEX(FwdON,MATCH(E6+1,SettlementDates,1),1)))</f>
        <v>4.4886172358327148E-3</v>
      </c>
      <c r="H6" s="54">
        <f t="shared" si="4"/>
        <v>4.0000000000000001E-3</v>
      </c>
      <c r="I6" s="83">
        <f>MAX(_xll.ohPack(Data!$F$4:INDEX(FwdON,MATCH(E6+1,SettlementDates,1),1)))</f>
        <v>2.5157217634119711E-2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MIN(_xll.ohPack(Data!$F$4:INDEX(FwdON,MATCH(E7+1,SettlementDates,1),1)))</f>
        <v>4.4886172358327148E-3</v>
      </c>
      <c r="H7" s="54">
        <f t="shared" si="4"/>
        <v>4.0000000000000001E-3</v>
      </c>
      <c r="I7" s="83">
        <f>MAX(_xll.ohPack(Data!$F$4:INDEX(FwdON,MATCH(E7+1,SettlementDates,1),1)))</f>
        <v>2.678728303221023E-2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MIN(_xll.ohPack(Data!$F$4:INDEX(FwdON,MATCH(E8+1,SettlementDates,1),1)))</f>
        <v>4.4886172358327148E-3</v>
      </c>
      <c r="H8" s="54">
        <f t="shared" si="4"/>
        <v>4.0000000000000001E-3</v>
      </c>
      <c r="I8" s="83">
        <f>MAX(_xll.ohPack(Data!$F$4:INDEX(FwdON,MATCH(E8+1,SettlementDates,1),1)))</f>
        <v>2.678728303221023E-2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MIN(_xll.ohPack(Data!$F$4:INDEX(FwdON,MATCH(E9+1,SettlementDates,1),1)))</f>
        <v>4.4886172358327148E-3</v>
      </c>
      <c r="H9" s="55">
        <f t="shared" si="4"/>
        <v>4.0000000000000001E-3</v>
      </c>
      <c r="I9" s="84">
        <f>MAX(_xll.ohPack(Data!$F$4:INDEX(FwdON,MATCH(E9+1,SettlementDates,1),1)))</f>
        <v>2.678728303221023E-2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98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99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99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99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99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99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00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151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x14ac:dyDescent="0.2">
      <c r="J23" s="62"/>
      <c r="K23" s="62"/>
      <c r="L23" s="62"/>
      <c r="M23" s="52" t="s">
        <v>158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41"/>
      <c r="R23" s="131" t="e">
        <f ca="1">_xll.qlCalendarAdvance(Calendar,S23,"-2D","f",,Trigger)</f>
        <v>#NUM!</v>
      </c>
      <c r="S23" s="131" t="e">
        <f ca="1">qlMPCdate(O23,,Trigger)</f>
        <v>#NAME?</v>
      </c>
      <c r="T23" s="131" t="e">
        <f ca="1">qlMPCNextDate(S23,Trigger)</f>
        <v>#NAME?</v>
      </c>
      <c r="U23" s="130" t="e">
        <f ca="1">_xll.qlOvernightIndexedSwapFairRate(AA23,_xll.ohTrigger(Trigger,TriggerON,InterestRatesTrigger))</f>
        <v>#VALUE!</v>
      </c>
      <c r="V23" s="130" t="e">
        <f ca="1">_xll.qlQuoteValue(P23,_xll.ohTrigger(Trigger,TriggerON,InterestRatesTrigger))</f>
        <v>#VALUE!</v>
      </c>
      <c r="W23" s="130" t="b">
        <f t="shared" ref="W23:W33" ca="1" si="6">NOT(ISERROR(V23))</f>
        <v>0</v>
      </c>
      <c r="X23" s="201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160</v>
      </c>
    </row>
    <row r="24" spans="3:30" x14ac:dyDescent="0.2">
      <c r="M24" s="50" t="s">
        <v>158</v>
      </c>
      <c r="N24" s="50" t="s">
        <v>53</v>
      </c>
      <c r="O24" s="50" t="e">
        <f ca="1">qlMPCNextCode(S23,Trigger)</f>
        <v>#NAME?</v>
      </c>
      <c r="P24" s="50" t="e">
        <f t="shared" ca="1" si="5"/>
        <v>#NAME?</v>
      </c>
      <c r="Q24" s="142"/>
      <c r="R24" s="120" t="e">
        <f ca="1">_xll.qlCalendarAdvance(Calendar,S24,"-2D","f",,Trigger)</f>
        <v>#NUM!</v>
      </c>
      <c r="S24" s="120" t="e">
        <f ca="1">qlMPCdate(O24,,Trigger)</f>
        <v>#NAME?</v>
      </c>
      <c r="T24" s="120" t="e">
        <f ca="1">qlMPCNextDate(S24,Trigger)</f>
        <v>#NAME?</v>
      </c>
      <c r="U24" s="125" t="e">
        <f ca="1">_xll.qlOvernightIndexedSwapFairRate(AA24,_xll.ohTrigger(Trigger,TriggerON,InterestRatesTrigger))</f>
        <v>#VALUE!</v>
      </c>
      <c r="V24" s="125" t="e">
        <f ca="1">_xll.qlQuoteValue(P24,_xll.ohTrigger(Trigger,TriggerON,InterestRatesTrigger))</f>
        <v>#VALUE!</v>
      </c>
      <c r="W24" s="125" t="b">
        <f t="shared" ca="1" si="6"/>
        <v>0</v>
      </c>
      <c r="X24" s="202" t="e">
        <f t="shared" ref="X24:X69" ca="1" si="7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x14ac:dyDescent="0.2">
      <c r="M25" s="50" t="s">
        <v>158</v>
      </c>
      <c r="N25" s="50" t="s">
        <v>53</v>
      </c>
      <c r="O25" s="50" t="e">
        <f ca="1">qlMPCNextCode(S24,Trigger)</f>
        <v>#NAME?</v>
      </c>
      <c r="P25" s="50" t="e">
        <f t="shared" ca="1" si="5"/>
        <v>#NAME?</v>
      </c>
      <c r="Q25" s="142"/>
      <c r="R25" s="120" t="e">
        <f ca="1">_xll.qlCalendarAdvance(Calendar,S25,"-2D","f",,Trigger)</f>
        <v>#NUM!</v>
      </c>
      <c r="S25" s="120" t="e">
        <f ca="1">qlMPCdate(O25,,Trigger)</f>
        <v>#NAME?</v>
      </c>
      <c r="T25" s="120" t="e">
        <f ca="1">qlMPCNextDate(S25,Trigger)</f>
        <v>#NAME?</v>
      </c>
      <c r="U25" s="125" t="e">
        <f ca="1">_xll.qlOvernightIndexedSwapFairRate(AA25,_xll.ohTrigger(Trigger,TriggerON,InterestRatesTrigger))</f>
        <v>#VALUE!</v>
      </c>
      <c r="V25" s="125" t="e">
        <f ca="1">_xll.qlQuoteValue(P25,_xll.ohTrigger(Trigger,TriggerON,InterestRatesTrigger))</f>
        <v>#VALUE!</v>
      </c>
      <c r="W25" s="125" t="b">
        <f t="shared" ca="1" si="6"/>
        <v>0</v>
      </c>
      <c r="X25" s="202" t="e">
        <f t="shared" ca="1" si="7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x14ac:dyDescent="0.2">
      <c r="M26" s="50" t="s">
        <v>158</v>
      </c>
      <c r="N26" s="50" t="s">
        <v>53</v>
      </c>
      <c r="O26" s="50" t="e">
        <f ca="1">qlMPCNextCode(S25,Trigger)</f>
        <v>#NAME?</v>
      </c>
      <c r="P26" s="50" t="e">
        <f t="shared" ca="1" si="5"/>
        <v>#NAME?</v>
      </c>
      <c r="Q26" s="142"/>
      <c r="R26" s="120" t="e">
        <f ca="1">_xll.qlCalendarAdvance(Calendar,S26,"-2D","f",,Trigger)</f>
        <v>#NUM!</v>
      </c>
      <c r="S26" s="120" t="e">
        <f ca="1">qlMPCdate(O26,,Trigger)</f>
        <v>#NAME?</v>
      </c>
      <c r="T26" s="120" t="e">
        <f ca="1">qlMPCNextDate(S26,Trigger)</f>
        <v>#NAME?</v>
      </c>
      <c r="U26" s="125" t="e">
        <f ca="1">_xll.qlOvernightIndexedSwapFairRate(AA26,_xll.ohTrigger(Trigger,TriggerON,InterestRatesTrigger))</f>
        <v>#VALUE!</v>
      </c>
      <c r="V26" s="125" t="e">
        <f ca="1">_xll.qlQuoteValue(P26,_xll.ohTrigger(Trigger,TriggerON,InterestRatesTrigger))</f>
        <v>#VALUE!</v>
      </c>
      <c r="W26" s="125" t="b">
        <f t="shared" ca="1" si="6"/>
        <v>0</v>
      </c>
      <c r="X26" s="202" t="e">
        <f t="shared" ca="1" si="7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x14ac:dyDescent="0.2">
      <c r="M27" s="50" t="s">
        <v>158</v>
      </c>
      <c r="N27" s="50" t="s">
        <v>53</v>
      </c>
      <c r="O27" s="50" t="e">
        <f ca="1">qlMPCNextCode(S26,Trigger)</f>
        <v>#NAME?</v>
      </c>
      <c r="P27" s="50" t="e">
        <f t="shared" ca="1" si="5"/>
        <v>#NAME?</v>
      </c>
      <c r="Q27" s="142"/>
      <c r="R27" s="120" t="e">
        <f ca="1">_xll.qlCalendarAdvance(Calendar,S27,"-2D","f",,Trigger)</f>
        <v>#NUM!</v>
      </c>
      <c r="S27" s="120" t="e">
        <f ca="1">qlMPCdate(O27,,Trigger)</f>
        <v>#NAME?</v>
      </c>
      <c r="T27" s="120" t="e">
        <f ca="1">qlMPCNextDate(S27,Trigger)</f>
        <v>#NAME?</v>
      </c>
      <c r="U27" s="125" t="e">
        <f ca="1">_xll.qlOvernightIndexedSwapFairRate(AA27,_xll.ohTrigger(Trigger,TriggerON,InterestRatesTrigger))</f>
        <v>#VALUE!</v>
      </c>
      <c r="V27" s="125" t="e">
        <f ca="1">_xll.qlQuoteValue(P27,_xll.ohTrigger(Trigger,TriggerON,InterestRatesTrigger))</f>
        <v>#VALUE!</v>
      </c>
      <c r="W27" s="125" t="b">
        <f t="shared" ca="1" si="6"/>
        <v>0</v>
      </c>
      <c r="X27" s="202" t="e">
        <f t="shared" ca="1" si="7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x14ac:dyDescent="0.2">
      <c r="M28" s="50" t="s">
        <v>158</v>
      </c>
      <c r="N28" s="50" t="s">
        <v>53</v>
      </c>
      <c r="O28" s="50" t="e">
        <f ca="1">qlMPCNextCode(S27,Trigger)</f>
        <v>#NAME?</v>
      </c>
      <c r="P28" s="50" t="e">
        <f t="shared" ca="1" si="5"/>
        <v>#NAME?</v>
      </c>
      <c r="Q28" s="142"/>
      <c r="R28" s="120" t="e">
        <f ca="1">_xll.qlCalendarAdvance(Calendar,S28,"-2D","f",,Trigger)</f>
        <v>#NUM!</v>
      </c>
      <c r="S28" s="120" t="e">
        <f ca="1">qlMPCdate(O28,,Trigger)</f>
        <v>#NAME?</v>
      </c>
      <c r="T28" s="120" t="e">
        <f ca="1">qlMPCNextDate(S28,Trigger)</f>
        <v>#NAME?</v>
      </c>
      <c r="U28" s="125" t="e">
        <f ca="1">_xll.qlOvernightIndexedSwapFairRate(AA28,_xll.ohTrigger(Trigger,TriggerON,InterestRatesTrigger))</f>
        <v>#VALUE!</v>
      </c>
      <c r="V28" s="125" t="e">
        <f ca="1">_xll.qlQuoteValue(P28,_xll.ohTrigger(Trigger,TriggerON,InterestRatesTrigger))</f>
        <v>#VALUE!</v>
      </c>
      <c r="W28" s="125" t="b">
        <f t="shared" ca="1" si="6"/>
        <v>0</v>
      </c>
      <c r="X28" s="202" t="e">
        <f t="shared" ca="1" si="7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x14ac:dyDescent="0.2">
      <c r="M29" s="50" t="s">
        <v>158</v>
      </c>
      <c r="N29" s="50" t="s">
        <v>53</v>
      </c>
      <c r="O29" s="50" t="e">
        <f ca="1">qlMPCNextCode(S28,Trigger)</f>
        <v>#NAME?</v>
      </c>
      <c r="P29" s="50" t="e">
        <f t="shared" ca="1" si="5"/>
        <v>#NAME?</v>
      </c>
      <c r="Q29" s="142"/>
      <c r="R29" s="120" t="e">
        <f ca="1">_xll.qlCalendarAdvance(Calendar,S29,"-2D","f",,Trigger)</f>
        <v>#NUM!</v>
      </c>
      <c r="S29" s="120" t="e">
        <f ca="1">qlMPCdate(O29,,Trigger)</f>
        <v>#NAME?</v>
      </c>
      <c r="T29" s="120" t="e">
        <f ca="1">qlMPCNextDate(S29,Trigger)</f>
        <v>#NAME?</v>
      </c>
      <c r="U29" s="125" t="e">
        <f ca="1">_xll.qlOvernightIndexedSwapFairRate(AA29,_xll.ohTrigger(Trigger,TriggerON,InterestRatesTrigger))</f>
        <v>#VALUE!</v>
      </c>
      <c r="V29" s="125" t="e">
        <f ca="1">_xll.qlQuoteValue(P29,_xll.ohTrigger(Trigger,TriggerON,InterestRatesTrigger))</f>
        <v>#VALUE!</v>
      </c>
      <c r="W29" s="125" t="b">
        <f t="shared" ca="1" si="6"/>
        <v>0</v>
      </c>
      <c r="X29" s="202" t="e">
        <f t="shared" ca="1" si="7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x14ac:dyDescent="0.2">
      <c r="M30" s="50" t="s">
        <v>158</v>
      </c>
      <c r="N30" s="50" t="s">
        <v>53</v>
      </c>
      <c r="O30" s="50" t="e">
        <f ca="1">qlMPCNextCode(S29,Trigger)</f>
        <v>#NAME?</v>
      </c>
      <c r="P30" s="50" t="e">
        <f t="shared" ca="1" si="5"/>
        <v>#NAME?</v>
      </c>
      <c r="Q30" s="142"/>
      <c r="R30" s="120" t="e">
        <f ca="1">_xll.qlCalendarAdvance(Calendar,S30,"-2D","f",,Trigger)</f>
        <v>#NUM!</v>
      </c>
      <c r="S30" s="120" t="e">
        <f ca="1">qlMPCdate(O30,,Trigger)</f>
        <v>#NAME?</v>
      </c>
      <c r="T30" s="120" t="e">
        <f ca="1">qlMPCNextDate(S30,Trigger)</f>
        <v>#NAME?</v>
      </c>
      <c r="U30" s="125" t="e">
        <f ca="1">_xll.qlOvernightIndexedSwapFairRate(AA30,_xll.ohTrigger(Trigger,TriggerON,InterestRatesTrigger))</f>
        <v>#VALUE!</v>
      </c>
      <c r="V30" s="125" t="e">
        <f ca="1">_xll.qlQuoteValue(P30,_xll.ohTrigger(Trigger,TriggerON,InterestRatesTrigger))</f>
        <v>#VALUE!</v>
      </c>
      <c r="W30" s="125" t="b">
        <f t="shared" ca="1" si="6"/>
        <v>0</v>
      </c>
      <c r="X30" s="202" t="e">
        <f t="shared" ca="1" si="7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x14ac:dyDescent="0.2">
      <c r="M31" s="50" t="s">
        <v>158</v>
      </c>
      <c r="N31" s="50" t="s">
        <v>53</v>
      </c>
      <c r="O31" s="50" t="e">
        <f ca="1">qlMPCNextCode(S30,Trigger)</f>
        <v>#NAME?</v>
      </c>
      <c r="P31" s="50" t="e">
        <f t="shared" ca="1" si="5"/>
        <v>#NAME?</v>
      </c>
      <c r="Q31" s="142"/>
      <c r="R31" s="120" t="e">
        <f ca="1">_xll.qlCalendarAdvance(Calendar,S31,"-2D","f",,Trigger)</f>
        <v>#NUM!</v>
      </c>
      <c r="S31" s="120" t="e">
        <f ca="1">qlMPCdate(O31,,Trigger)</f>
        <v>#NAME?</v>
      </c>
      <c r="T31" s="120" t="e">
        <f ca="1">qlMPCNextDate(S31,Trigger)</f>
        <v>#NAME?</v>
      </c>
      <c r="U31" s="125" t="e">
        <f ca="1">_xll.qlOvernightIndexedSwapFairRate(AA31,_xll.ohTrigger(Trigger,TriggerON,InterestRatesTrigger))</f>
        <v>#VALUE!</v>
      </c>
      <c r="V31" s="125" t="e">
        <f ca="1">_xll.qlQuoteValue(P31,_xll.ohTrigger(Trigger,TriggerON,InterestRatesTrigger))</f>
        <v>#VALUE!</v>
      </c>
      <c r="W31" s="125" t="b">
        <f t="shared" ca="1" si="6"/>
        <v>0</v>
      </c>
      <c r="X31" s="202" t="e">
        <f t="shared" ca="1" si="7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x14ac:dyDescent="0.2">
      <c r="M32" s="94" t="s">
        <v>158</v>
      </c>
      <c r="N32" s="94" t="s">
        <v>53</v>
      </c>
      <c r="O32" s="94" t="e">
        <f ca="1">qlMPCNextCode(S31,Trigger)</f>
        <v>#NAME?</v>
      </c>
      <c r="P32" s="94" t="e">
        <f t="shared" ca="1" si="5"/>
        <v>#NAME?</v>
      </c>
      <c r="Q32" s="142"/>
      <c r="R32" s="106" t="e">
        <f ca="1">_xll.qlCalendarAdvance(Calendar,S32,"-2D","f",,Trigger)</f>
        <v>#NUM!</v>
      </c>
      <c r="S32" s="106" t="e">
        <f ca="1">qlMPCdate(O32,,Trigger)</f>
        <v>#NAME?</v>
      </c>
      <c r="T32" s="106" t="e">
        <f ca="1">qlMPCNextDate(S32,Trigger)</f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6"/>
        <v>0</v>
      </c>
      <c r="X32" s="169" t="e">
        <f t="shared" ca="1" si="7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7" x14ac:dyDescent="0.2">
      <c r="M33" s="94" t="s">
        <v>158</v>
      </c>
      <c r="N33" s="94" t="s">
        <v>53</v>
      </c>
      <c r="O33" s="94" t="e">
        <f ca="1">qlMPCNextCode(S32,Trigger)</f>
        <v>#NAME?</v>
      </c>
      <c r="P33" s="94" t="e">
        <f t="shared" ca="1" si="5"/>
        <v>#NAME?</v>
      </c>
      <c r="Q33" s="142"/>
      <c r="R33" s="106" t="e">
        <f ca="1">_xll.qlCalendarAdvance(Calendar,S33,"-2D","f",,Trigger)</f>
        <v>#NUM!</v>
      </c>
      <c r="S33" s="106" t="e">
        <f ca="1">qlMPCdate(O33,,Trigger)</f>
        <v>#NAME?</v>
      </c>
      <c r="T33" s="106" t="e">
        <f ca="1">qlMPCNextDate(S33,Trigger)</f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6"/>
        <v>0</v>
      </c>
      <c r="X33" s="169" t="e">
        <f t="shared" ca="1" si="7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7" x14ac:dyDescent="0.2">
      <c r="M34" s="117" t="s">
        <v>53</v>
      </c>
      <c r="N34" s="117"/>
      <c r="O34" s="117" t="s">
        <v>60</v>
      </c>
      <c r="P34" s="117" t="str">
        <f>Currency&amp;O34&amp;M34&amp;QuoteSuffix</f>
        <v>GBPSWOIS_Quote</v>
      </c>
      <c r="Q34" s="141"/>
      <c r="R34" s="118">
        <f t="shared" ref="R34:R65" si="8">EvaluationDate</f>
        <v>42180</v>
      </c>
      <c r="S34" s="118">
        <f>_xll.qlSwapStartDate(AA34)</f>
        <v>42180</v>
      </c>
      <c r="T34" s="118">
        <f>_xll.qlSwapMaturityDate(AA34)</f>
        <v>42187</v>
      </c>
      <c r="U34" s="119">
        <f ca="1">_xll.qlOvernightIndexedSwapFairRate(AA34,_xll.ohTrigger(Trigger,TriggerON,InterestRatesTrigger))</f>
        <v>4.6000000107920018E-3</v>
      </c>
      <c r="V34" s="119">
        <f ca="1">_xll.qlQuoteValue(P34,_xll.ohTrigger(Trigger,TriggerON,InterestRatesTrigger))</f>
        <v>4.5999999999999999E-3</v>
      </c>
      <c r="W34" s="119" t="b">
        <f t="shared" ref="W34" ca="1" si="9">NOT(ISERROR(V34))</f>
        <v>1</v>
      </c>
      <c r="X34" s="167">
        <f t="shared" ca="1" si="7"/>
        <v>1.0792001840786991E-7</v>
      </c>
      <c r="Y34" s="52" t="b">
        <f ca="1">ABS(X34/10000)&lt;=ABS('General Settings'!$D$23)</f>
        <v>1</v>
      </c>
      <c r="AA34" s="52" t="str">
        <f>_xll.qlMakeOIS(,SettlementDays,IF(O34="SW","1W",O34),IndexON,,FwdStart,DayCountConv,,Permanent,Trigger,ObjectOverwrite)</f>
        <v>obj_00466#0004</v>
      </c>
    </row>
    <row r="35" spans="13:27" x14ac:dyDescent="0.2">
      <c r="M35" s="110" t="s">
        <v>53</v>
      </c>
      <c r="N35" s="110"/>
      <c r="O35" s="110" t="s">
        <v>61</v>
      </c>
      <c r="P35" s="110" t="str">
        <f>Currency&amp;O35&amp;M35&amp;QuoteSuffix</f>
        <v>GBP2WOIS_Quote</v>
      </c>
      <c r="Q35" s="142"/>
      <c r="R35" s="111">
        <f t="shared" si="8"/>
        <v>42180</v>
      </c>
      <c r="S35" s="111">
        <f>_xll.qlSwapStartDate(AA35)</f>
        <v>42180</v>
      </c>
      <c r="T35" s="111">
        <f>_xll.qlSwapMaturityDate(AA35)</f>
        <v>42194</v>
      </c>
      <c r="U35" s="112">
        <f ca="1">_xll.qlOvernightIndexedSwapFairRate(AA35,_xll.ohTrigger(Trigger,TriggerON,InterestRatesTrigger))</f>
        <v>4.5999999999954784E-3</v>
      </c>
      <c r="V35" s="112">
        <f ca="1">_xll.qlQuoteValue(P35,_xll.ohTrigger(Trigger,TriggerON,InterestRatesTrigger))</f>
        <v>4.5999999999999999E-3</v>
      </c>
      <c r="W35" s="112" t="b">
        <f t="shared" ref="W35:W65" ca="1" si="10">NOT(ISERROR(V35))</f>
        <v>1</v>
      </c>
      <c r="X35" s="168">
        <f t="shared" ca="1" si="7"/>
        <v>-4.5215567401335477E-11</v>
      </c>
      <c r="Y35" s="50" t="b">
        <f ca="1">ABS(X35/10000)&lt;=ABS('General Settings'!$D$23)</f>
        <v>1</v>
      </c>
      <c r="AA35" s="50" t="str">
        <f>_xll.qlMakeOIS(,SettlementDays,IF(O35="SW","1W",O35),IndexON,,FwdStart,DayCountConv,,Permanent,Trigger,ObjectOverwrite)</f>
        <v>obj_004f8#0004</v>
      </c>
    </row>
    <row r="36" spans="13:27" x14ac:dyDescent="0.2">
      <c r="M36" s="50" t="s">
        <v>53</v>
      </c>
      <c r="N36" s="50"/>
      <c r="O36" s="50" t="s">
        <v>62</v>
      </c>
      <c r="P36" s="50" t="str">
        <f>Currency&amp;O36&amp;M36&amp;QuoteSuffix</f>
        <v>GBP3WOIS_Quote</v>
      </c>
      <c r="Q36" s="142"/>
      <c r="R36" s="120">
        <f t="shared" si="8"/>
        <v>42180</v>
      </c>
      <c r="S36" s="120">
        <f>_xll.qlSwapStartDate(AA36)</f>
        <v>42180</v>
      </c>
      <c r="T36" s="120">
        <f>_xll.qlSwapMaturityDate(AA36)</f>
        <v>42201</v>
      </c>
      <c r="U36" s="125">
        <f ca="1">_xll.qlOvernightIndexedSwapFairRate(AA36,_xll.ohTrigger(Trigger,TriggerON,InterestRatesTrigger))</f>
        <v>4.6078402893840707E-3</v>
      </c>
      <c r="V36" s="125" t="e">
        <f ca="1">_xll.qlQuoteValue(P36,_xll.ohTrigger(Trigger,TriggerON,InterestRatesTrigger))</f>
        <v>#NUM!</v>
      </c>
      <c r="W36" s="125" t="b">
        <f t="shared" ca="1" si="10"/>
        <v>0</v>
      </c>
      <c r="X36" s="202" t="e">
        <f t="shared" ca="1" si="7"/>
        <v>#NUM!</v>
      </c>
      <c r="Y36" s="50" t="e">
        <f ca="1">ABS(X36/10000)&lt;=ABS('General Settings'!$D$23)</f>
        <v>#NUM!</v>
      </c>
      <c r="AA36" s="50" t="str">
        <f>_xll.qlMakeOIS(,SettlementDays,IF(O36="SW","1W",O36),IndexON,,FwdStart,DayCountConv,,Permanent,Trigger,ObjectOverwrite)</f>
        <v>obj_00508#0004</v>
      </c>
    </row>
    <row r="37" spans="13:27" x14ac:dyDescent="0.2">
      <c r="M37" s="110" t="s">
        <v>53</v>
      </c>
      <c r="N37" s="110"/>
      <c r="O37" s="110" t="s">
        <v>30</v>
      </c>
      <c r="P37" s="110" t="str">
        <f>Currency&amp;O37&amp;M37&amp;QuoteSuffix</f>
        <v>GBP1MOIS_Quote</v>
      </c>
      <c r="Q37" s="142"/>
      <c r="R37" s="111">
        <f t="shared" si="8"/>
        <v>42180</v>
      </c>
      <c r="S37" s="111">
        <f>_xll.qlSwapStartDate(AA37)</f>
        <v>42180</v>
      </c>
      <c r="T37" s="111">
        <f>_xll.qlSwapMaturityDate(AA37)</f>
        <v>42212</v>
      </c>
      <c r="U37" s="112">
        <f ca="1">_xll.qlOvernightIndexedSwapFairRate(AA37,_xll.ohTrigger(Trigger,TriggerON,InterestRatesTrigger))</f>
        <v>4.6125000000280317E-3</v>
      </c>
      <c r="V37" s="112">
        <f ca="1">_xll.qlQuoteValue(P37,_xll.ohTrigger(Trigger,TriggerON,InterestRatesTrigger))</f>
        <v>4.6125000000000003E-3</v>
      </c>
      <c r="W37" s="112" t="b">
        <f t="shared" ca="1" si="10"/>
        <v>1</v>
      </c>
      <c r="X37" s="168">
        <f t="shared" ca="1" si="7"/>
        <v>2.8031396648309226E-10</v>
      </c>
      <c r="Y37" s="50" t="b">
        <f ca="1">ABS(X37/10000)&lt;=ABS('General Settings'!$D$23)</f>
        <v>1</v>
      </c>
      <c r="AA37" s="50" t="str">
        <f>_xll.qlMakeOIS(,SettlementDays,IF(O37="SW","1W",O37),IndexON,,FwdStart,DayCountConv,,Permanent,Trigger,ObjectOverwrite)</f>
        <v>obj_004d5#0004</v>
      </c>
    </row>
    <row r="38" spans="13:27" x14ac:dyDescent="0.2">
      <c r="M38" s="110" t="s">
        <v>53</v>
      </c>
      <c r="N38" s="110"/>
      <c r="O38" s="110" t="s">
        <v>63</v>
      </c>
      <c r="P38" s="110" t="str">
        <f>Currency&amp;O38&amp;M38&amp;QuoteSuffix</f>
        <v>GBP2MOIS_Quote</v>
      </c>
      <c r="Q38" s="142"/>
      <c r="R38" s="111">
        <f t="shared" si="8"/>
        <v>42180</v>
      </c>
      <c r="S38" s="111">
        <f>_xll.qlSwapStartDate(AA38)</f>
        <v>42180</v>
      </c>
      <c r="T38" s="111">
        <f>_xll.qlSwapMaturityDate(AA38)</f>
        <v>42241</v>
      </c>
      <c r="U38" s="112">
        <f ca="1">_xll.qlOvernightIndexedSwapFairRate(AA38,_xll.ohTrigger(Trigger,TriggerON,InterestRatesTrigger))</f>
        <v>4.6500000012979379E-3</v>
      </c>
      <c r="V38" s="112">
        <f ca="1">_xll.qlQuoteValue(P38,_xll.ohTrigger(Trigger,TriggerON,InterestRatesTrigger))</f>
        <v>4.6499999999999996E-3</v>
      </c>
      <c r="W38" s="112" t="b">
        <f t="shared" ca="1" si="10"/>
        <v>1</v>
      </c>
      <c r="X38" s="168">
        <f t="shared" ca="1" si="7"/>
        <v>1.2979383193223448E-8</v>
      </c>
      <c r="Y38" s="50" t="b">
        <f ca="1">ABS(X38/10000)&lt;=ABS('General Settings'!$D$23)</f>
        <v>1</v>
      </c>
      <c r="AA38" s="50" t="str">
        <f>_xll.qlMakeOIS(,SettlementDays,IF(O38="SW","1W",O38),IndexON,,FwdStart,DayCountConv,,Permanent,Trigger,ObjectOverwrite)</f>
        <v>obj_004c2#0004</v>
      </c>
    </row>
    <row r="39" spans="13:27" x14ac:dyDescent="0.2">
      <c r="M39" s="110" t="s">
        <v>53</v>
      </c>
      <c r="N39" s="110"/>
      <c r="O39" s="110" t="s">
        <v>31</v>
      </c>
      <c r="P39" s="110" t="str">
        <f>Currency&amp;O39&amp;M39&amp;QuoteSuffix</f>
        <v>GBP3MOIS_Quote</v>
      </c>
      <c r="Q39" s="142"/>
      <c r="R39" s="111">
        <f t="shared" si="8"/>
        <v>42180</v>
      </c>
      <c r="S39" s="111">
        <f>_xll.qlSwapStartDate(AA39)</f>
        <v>42180</v>
      </c>
      <c r="T39" s="111">
        <f>_xll.qlSwapMaturityDate(AA39)</f>
        <v>42272</v>
      </c>
      <c r="U39" s="112">
        <f ca="1">_xll.qlOvernightIndexedSwapFairRate(AA39,_xll.ohTrigger(Trigger,TriggerON,InterestRatesTrigger))</f>
        <v>4.6874999999999721E-3</v>
      </c>
      <c r="V39" s="112">
        <f ca="1">_xll.qlQuoteValue(P39,_xll.ohTrigger(Trigger,TriggerON,InterestRatesTrigger))</f>
        <v>4.6874999999999998E-3</v>
      </c>
      <c r="W39" s="112" t="b">
        <f t="shared" ca="1" si="10"/>
        <v>1</v>
      </c>
      <c r="X39" s="168">
        <f t="shared" ca="1" si="7"/>
        <v>-2.7755575615628914E-13</v>
      </c>
      <c r="Y39" s="50" t="b">
        <f ca="1">ABS(X39/10000)&lt;=ABS('General Settings'!$D$23)</f>
        <v>1</v>
      </c>
      <c r="AA39" s="50" t="str">
        <f>_xll.qlMakeOIS(,SettlementDays,IF(O39="SW","1W",O39),IndexON,,FwdStart,DayCountConv,,Permanent,Trigger,ObjectOverwrite)</f>
        <v>obj_00624#0004</v>
      </c>
    </row>
    <row r="40" spans="13:27" x14ac:dyDescent="0.2">
      <c r="M40" s="110" t="s">
        <v>53</v>
      </c>
      <c r="N40" s="110"/>
      <c r="O40" s="110" t="s">
        <v>64</v>
      </c>
      <c r="P40" s="110" t="str">
        <f>Currency&amp;O40&amp;M40&amp;QuoteSuffix</f>
        <v>GBP4MOIS_Quote</v>
      </c>
      <c r="Q40" s="142"/>
      <c r="R40" s="111">
        <f t="shared" si="8"/>
        <v>42180</v>
      </c>
      <c r="S40" s="111">
        <f>_xll.qlSwapStartDate(AA40)</f>
        <v>42180</v>
      </c>
      <c r="T40" s="111">
        <f>_xll.qlSwapMaturityDate(AA40)</f>
        <v>42303</v>
      </c>
      <c r="U40" s="112">
        <f ca="1">_xll.qlOvernightIndexedSwapFairRate(AA40,_xll.ohTrigger(Trigger,TriggerON,InterestRatesTrigger))</f>
        <v>4.7375000000001079E-3</v>
      </c>
      <c r="V40" s="112">
        <f ca="1">_xll.qlQuoteValue(P40,_xll.ohTrigger(Trigger,TriggerON,InterestRatesTrigger))</f>
        <v>4.7375000000000004E-3</v>
      </c>
      <c r="W40" s="112" t="b">
        <f t="shared" ca="1" si="10"/>
        <v>1</v>
      </c>
      <c r="X40" s="168">
        <f t="shared" ca="1" si="7"/>
        <v>1.0755285551056204E-12</v>
      </c>
      <c r="Y40" s="50" t="b">
        <f ca="1">ABS(X40/10000)&lt;=ABS('General Settings'!$D$23)</f>
        <v>1</v>
      </c>
      <c r="AA40" s="50" t="str">
        <f>_xll.qlMakeOIS(,SettlementDays,IF(O40="SW","1W",O40),IndexON,,FwdStart,DayCountConv,,Permanent,Trigger,ObjectOverwrite)</f>
        <v>obj_0050b#0004</v>
      </c>
    </row>
    <row r="41" spans="13:27" x14ac:dyDescent="0.2">
      <c r="M41" s="110" t="s">
        <v>53</v>
      </c>
      <c r="N41" s="110"/>
      <c r="O41" s="110" t="s">
        <v>65</v>
      </c>
      <c r="P41" s="110" t="str">
        <f>Currency&amp;O41&amp;M41&amp;QuoteSuffix</f>
        <v>GBP5MOIS_Quote</v>
      </c>
      <c r="Q41" s="142"/>
      <c r="R41" s="111">
        <f t="shared" si="8"/>
        <v>42180</v>
      </c>
      <c r="S41" s="111">
        <f>_xll.qlSwapStartDate(AA41)</f>
        <v>42180</v>
      </c>
      <c r="T41" s="111">
        <f>_xll.qlSwapMaturityDate(AA41)</f>
        <v>42333</v>
      </c>
      <c r="U41" s="112">
        <f ca="1">_xll.qlOvernightIndexedSwapFairRate(AA41,_xll.ohTrigger(Trigger,TriggerON,InterestRatesTrigger))</f>
        <v>4.8500000000001068E-3</v>
      </c>
      <c r="V41" s="112">
        <f ca="1">_xll.qlQuoteValue(P41,_xll.ohTrigger(Trigger,TriggerON,InterestRatesTrigger))</f>
        <v>4.8500000000000001E-3</v>
      </c>
      <c r="W41" s="112" t="b">
        <f t="shared" ca="1" si="10"/>
        <v>1</v>
      </c>
      <c r="X41" s="168">
        <f t="shared" ca="1" si="7"/>
        <v>1.0668549377257364E-12</v>
      </c>
      <c r="Y41" s="50" t="b">
        <f ca="1">ABS(X41/10000)&lt;=ABS('General Settings'!$D$23)</f>
        <v>1</v>
      </c>
      <c r="AA41" s="50" t="str">
        <f>_xll.qlMakeOIS(,SettlementDays,IF(O41="SW","1W",O41),IndexON,,FwdStart,DayCountConv,,Permanent,Trigger,ObjectOverwrite)</f>
        <v>obj_0060f#0004</v>
      </c>
    </row>
    <row r="42" spans="13:27" x14ac:dyDescent="0.2">
      <c r="M42" s="110" t="s">
        <v>53</v>
      </c>
      <c r="N42" s="110"/>
      <c r="O42" s="110" t="s">
        <v>32</v>
      </c>
      <c r="P42" s="110" t="str">
        <f>Currency&amp;O42&amp;M42&amp;QuoteSuffix</f>
        <v>GBP6MOIS_Quote</v>
      </c>
      <c r="Q42" s="142"/>
      <c r="R42" s="111">
        <f t="shared" si="8"/>
        <v>42180</v>
      </c>
      <c r="S42" s="111">
        <f>_xll.qlSwapStartDate(AA42)</f>
        <v>42180</v>
      </c>
      <c r="T42" s="111">
        <f>_xll.qlSwapMaturityDate(AA42)</f>
        <v>42367</v>
      </c>
      <c r="U42" s="112">
        <f ca="1">_xll.qlOvernightIndexedSwapFairRate(AA42,_xll.ohTrigger(Trigger,TriggerON,InterestRatesTrigger))</f>
        <v>4.9874999999994481E-3</v>
      </c>
      <c r="V42" s="112">
        <f ca="1">_xll.qlQuoteValue(P42,_xll.ohTrigger(Trigger,TriggerON,InterestRatesTrigger))</f>
        <v>4.9875000000000006E-3</v>
      </c>
      <c r="W42" s="112" t="b">
        <f t="shared" ca="1" si="10"/>
        <v>1</v>
      </c>
      <c r="X42" s="168">
        <f t="shared" ca="1" si="7"/>
        <v>-5.5250942709861306E-12</v>
      </c>
      <c r="Y42" s="50" t="b">
        <f ca="1">ABS(X42/10000)&lt;=ABS('General Settings'!$D$23)</f>
        <v>1</v>
      </c>
      <c r="AA42" s="50" t="str">
        <f>_xll.qlMakeOIS(,SettlementDays,IF(O42="SW","1W",O42),IndexON,,FwdStart,DayCountConv,,Permanent,Trigger,ObjectOverwrite)</f>
        <v>obj_00579#0004</v>
      </c>
    </row>
    <row r="43" spans="13:27" x14ac:dyDescent="0.2">
      <c r="M43" s="110" t="s">
        <v>53</v>
      </c>
      <c r="N43" s="110"/>
      <c r="O43" s="110" t="s">
        <v>66</v>
      </c>
      <c r="P43" s="110" t="str">
        <f>Currency&amp;O43&amp;M43&amp;QuoteSuffix</f>
        <v>GBP7MOIS_Quote</v>
      </c>
      <c r="Q43" s="142"/>
      <c r="R43" s="111">
        <f t="shared" si="8"/>
        <v>42180</v>
      </c>
      <c r="S43" s="111">
        <f>_xll.qlSwapStartDate(AA43)</f>
        <v>42180</v>
      </c>
      <c r="T43" s="111">
        <f>_xll.qlSwapMaturityDate(AA43)</f>
        <v>42394</v>
      </c>
      <c r="U43" s="112">
        <f ca="1">_xll.qlOvernightIndexedSwapFairRate(AA43,_xll.ohTrigger(Trigger,TriggerON,InterestRatesTrigger))</f>
        <v>5.0874999999999757E-3</v>
      </c>
      <c r="V43" s="112">
        <f ca="1">_xll.qlQuoteValue(P43,_xll.ohTrigger(Trigger,TriggerON,InterestRatesTrigger))</f>
        <v>5.0875E-3</v>
      </c>
      <c r="W43" s="112" t="b">
        <f t="shared" ca="1" si="10"/>
        <v>1</v>
      </c>
      <c r="X43" s="168">
        <f t="shared" ca="1" si="7"/>
        <v>-2.4286128663675299E-13</v>
      </c>
      <c r="Y43" s="50" t="b">
        <f ca="1">ABS(X43/10000)&lt;=ABS('General Settings'!$D$23)</f>
        <v>1</v>
      </c>
      <c r="AA43" s="50" t="str">
        <f>_xll.qlMakeOIS(,SettlementDays,IF(O43="SW","1W",O43),IndexON,,FwdStart,DayCountConv,,Permanent,Trigger,ObjectOverwrite)</f>
        <v>obj_004d2#0004</v>
      </c>
    </row>
    <row r="44" spans="13:27" x14ac:dyDescent="0.2">
      <c r="M44" s="110" t="s">
        <v>53</v>
      </c>
      <c r="N44" s="110"/>
      <c r="O44" s="110" t="s">
        <v>67</v>
      </c>
      <c r="P44" s="110" t="str">
        <f>Currency&amp;O44&amp;M44&amp;QuoteSuffix</f>
        <v>GBP8MOIS_Quote</v>
      </c>
      <c r="Q44" s="142"/>
      <c r="R44" s="111">
        <f t="shared" si="8"/>
        <v>42180</v>
      </c>
      <c r="S44" s="111">
        <f>_xll.qlSwapStartDate(AA44)</f>
        <v>42180</v>
      </c>
      <c r="T44" s="111">
        <f>_xll.qlSwapMaturityDate(AA44)</f>
        <v>42425</v>
      </c>
      <c r="U44" s="112">
        <f ca="1">_xll.qlOvernightIndexedSwapFairRate(AA44,_xll.ohTrigger(Trigger,TriggerON,InterestRatesTrigger))</f>
        <v>5.2749999999985153E-3</v>
      </c>
      <c r="V44" s="112">
        <f ca="1">_xll.qlQuoteValue(P44,_xll.ohTrigger(Trigger,TriggerON,InterestRatesTrigger))</f>
        <v>5.275000000000001E-3</v>
      </c>
      <c r="W44" s="112" t="b">
        <f t="shared" ca="1" si="10"/>
        <v>1</v>
      </c>
      <c r="X44" s="168">
        <f t="shared" ca="1" si="7"/>
        <v>-1.4857906571741353E-11</v>
      </c>
      <c r="Y44" s="50" t="b">
        <f ca="1">ABS(X44/10000)&lt;=ABS('General Settings'!$D$23)</f>
        <v>1</v>
      </c>
      <c r="AA44" s="50" t="str">
        <f>_xll.qlMakeOIS(,SettlementDays,IF(O44="SW","1W",O44),IndexON,,FwdStart,DayCountConv,,Permanent,Trigger,ObjectOverwrite)</f>
        <v>obj_005c1#0004</v>
      </c>
    </row>
    <row r="45" spans="13:27" x14ac:dyDescent="0.2">
      <c r="M45" s="110" t="s">
        <v>53</v>
      </c>
      <c r="N45" s="110"/>
      <c r="O45" s="110" t="s">
        <v>68</v>
      </c>
      <c r="P45" s="110" t="str">
        <f>Currency&amp;O45&amp;M45&amp;QuoteSuffix</f>
        <v>GBP9MOIS_Quote</v>
      </c>
      <c r="Q45" s="142"/>
      <c r="R45" s="111">
        <f t="shared" si="8"/>
        <v>42180</v>
      </c>
      <c r="S45" s="111">
        <f>_xll.qlSwapStartDate(AA45)</f>
        <v>42180</v>
      </c>
      <c r="T45" s="111">
        <f>_xll.qlSwapMaturityDate(AA45)</f>
        <v>42458</v>
      </c>
      <c r="U45" s="112">
        <f ca="1">_xll.qlOvernightIndexedSwapFairRate(AA45,_xll.ohTrigger(Trigger,TriggerON,InterestRatesTrigger))</f>
        <v>5.4749999999970942E-3</v>
      </c>
      <c r="V45" s="112">
        <f ca="1">_xll.qlQuoteValue(P45,_xll.ohTrigger(Trigger,TriggerON,InterestRatesTrigger))</f>
        <v>5.4750000000000007E-3</v>
      </c>
      <c r="W45" s="112" t="b">
        <f t="shared" ca="1" si="10"/>
        <v>1</v>
      </c>
      <c r="X45" s="168">
        <f t="shared" ca="1" si="7"/>
        <v>-2.9065291839991403E-11</v>
      </c>
      <c r="Y45" s="50" t="b">
        <f ca="1">ABS(X45/10000)&lt;=ABS('General Settings'!$D$23)</f>
        <v>1</v>
      </c>
      <c r="AA45" s="50" t="str">
        <f>_xll.qlMakeOIS(,SettlementDays,IF(O45="SW","1W",O45),IndexON,,FwdStart,DayCountConv,,Permanent,Trigger,ObjectOverwrite)</f>
        <v>obj_005cc#0004</v>
      </c>
    </row>
    <row r="46" spans="13:27" x14ac:dyDescent="0.2">
      <c r="M46" s="110" t="s">
        <v>53</v>
      </c>
      <c r="N46" s="110"/>
      <c r="O46" s="110" t="s">
        <v>69</v>
      </c>
      <c r="P46" s="110" t="str">
        <f>Currency&amp;O46&amp;M46&amp;QuoteSuffix</f>
        <v>GBP10MOIS_Quote</v>
      </c>
      <c r="Q46" s="142"/>
      <c r="R46" s="111">
        <f t="shared" si="8"/>
        <v>42180</v>
      </c>
      <c r="S46" s="111">
        <f>_xll.qlSwapStartDate(AA46)</f>
        <v>42180</v>
      </c>
      <c r="T46" s="111">
        <f>_xll.qlSwapMaturityDate(AA46)</f>
        <v>42485</v>
      </c>
      <c r="U46" s="112">
        <f ca="1">_xll.qlOvernightIndexedSwapFairRate(AA46,_xll.ohTrigger(Trigger,TriggerON,InterestRatesTrigger))</f>
        <v>5.6374999999989611E-3</v>
      </c>
      <c r="V46" s="112">
        <f ca="1">_xll.qlQuoteValue(P46,_xll.ohTrigger(Trigger,TriggerON,InterestRatesTrigger))</f>
        <v>5.6375000000000001E-3</v>
      </c>
      <c r="W46" s="112" t="b">
        <f t="shared" ca="1" si="10"/>
        <v>1</v>
      </c>
      <c r="X46" s="168">
        <f t="shared" ca="1" si="7"/>
        <v>-1.0390993621101074E-11</v>
      </c>
      <c r="Y46" s="50" t="b">
        <f ca="1">ABS(X46/10000)&lt;=ABS('General Settings'!$D$23)</f>
        <v>1</v>
      </c>
      <c r="AA46" s="50" t="str">
        <f>_xll.qlMakeOIS(,SettlementDays,IF(O46="SW","1W",O46),IndexON,,FwdStart,DayCountConv,,Permanent,Trigger,ObjectOverwrite)</f>
        <v>obj_005a2#0004</v>
      </c>
    </row>
    <row r="47" spans="13:27" x14ac:dyDescent="0.2">
      <c r="M47" s="110" t="s">
        <v>53</v>
      </c>
      <c r="N47" s="110"/>
      <c r="O47" s="110" t="s">
        <v>70</v>
      </c>
      <c r="P47" s="110" t="str">
        <f>Currency&amp;O47&amp;M47&amp;QuoteSuffix</f>
        <v>GBP11MOIS_Quote</v>
      </c>
      <c r="Q47" s="142"/>
      <c r="R47" s="111">
        <f t="shared" si="8"/>
        <v>42180</v>
      </c>
      <c r="S47" s="111">
        <f>_xll.qlSwapStartDate(AA47)</f>
        <v>42180</v>
      </c>
      <c r="T47" s="111">
        <f>_xll.qlSwapMaturityDate(AA47)</f>
        <v>42515</v>
      </c>
      <c r="U47" s="112">
        <f ca="1">_xll.qlOvernightIndexedSwapFairRate(AA47,_xll.ohTrigger(Trigger,TriggerON,InterestRatesTrigger))</f>
        <v>5.8249999999972091E-3</v>
      </c>
      <c r="V47" s="112">
        <f ca="1">_xll.qlQuoteValue(P47,_xll.ohTrigger(Trigger,TriggerON,InterestRatesTrigger))</f>
        <v>5.8250000000000003E-3</v>
      </c>
      <c r="W47" s="112" t="b">
        <f t="shared" ca="1" si="10"/>
        <v>1</v>
      </c>
      <c r="X47" s="168">
        <f t="shared" ca="1" si="7"/>
        <v>-2.7911700728466826E-11</v>
      </c>
      <c r="Y47" s="50" t="b">
        <f ca="1">ABS(X47/10000)&lt;=ABS('General Settings'!$D$23)</f>
        <v>1</v>
      </c>
      <c r="AA47" s="50" t="str">
        <f>_xll.qlMakeOIS(,SettlementDays,IF(O47="SW","1W",O47),IndexON,,FwdStart,DayCountConv,,Permanent,Trigger,ObjectOverwrite)</f>
        <v>obj_00584#0004</v>
      </c>
    </row>
    <row r="48" spans="13:27" x14ac:dyDescent="0.2">
      <c r="M48" s="110" t="s">
        <v>53</v>
      </c>
      <c r="N48" s="110"/>
      <c r="O48" s="110" t="s">
        <v>33</v>
      </c>
      <c r="P48" s="110" t="str">
        <f>Currency&amp;O48&amp;M48&amp;QuoteSuffix</f>
        <v>GBP1YOIS_Quote</v>
      </c>
      <c r="Q48" s="142"/>
      <c r="R48" s="111">
        <f t="shared" si="8"/>
        <v>42180</v>
      </c>
      <c r="S48" s="111">
        <f>_xll.qlSwapStartDate(AA48)</f>
        <v>42180</v>
      </c>
      <c r="T48" s="111">
        <f>_xll.qlSwapMaturityDate(AA48)</f>
        <v>42548</v>
      </c>
      <c r="U48" s="112">
        <f ca="1">_xll.qlOvernightIndexedSwapFairRate(AA48,_xll.ohTrigger(Trigger,TriggerON,InterestRatesTrigger))</f>
        <v>6.0749999999902236E-3</v>
      </c>
      <c r="V48" s="112">
        <f ca="1">_xll.qlQuoteValue(P48,_xll.ohTrigger(Trigger,TriggerON,InterestRatesTrigger))</f>
        <v>6.0750000000000005E-3</v>
      </c>
      <c r="W48" s="112" t="b">
        <f t="shared" ca="1" si="10"/>
        <v>1</v>
      </c>
      <c r="X48" s="168">
        <f t="shared" ca="1" si="7"/>
        <v>-9.7769015106052848E-11</v>
      </c>
      <c r="Y48" s="50" t="b">
        <f ca="1">ABS(X48/10000)&lt;=ABS('General Settings'!$D$23)</f>
        <v>1</v>
      </c>
      <c r="AA48" s="50" t="str">
        <f>_xll.qlMakeOIS(,SettlementDays,IF(O48="SW","1W",O48),IndexON,,FwdStart,DayCountConv,,Permanent,Trigger,ObjectOverwrite)</f>
        <v>obj_00509#0004</v>
      </c>
    </row>
    <row r="49" spans="13:27" x14ac:dyDescent="0.2">
      <c r="M49" s="110" t="s">
        <v>53</v>
      </c>
      <c r="N49" s="110"/>
      <c r="O49" s="110" t="s">
        <v>73</v>
      </c>
      <c r="P49" s="110" t="str">
        <f>Currency&amp;O49&amp;M49&amp;QuoteSuffix</f>
        <v>GBP15MOIS_Quote</v>
      </c>
      <c r="Q49" s="142"/>
      <c r="R49" s="111">
        <f t="shared" si="8"/>
        <v>42180</v>
      </c>
      <c r="S49" s="111">
        <f>_xll.qlSwapStartDate(AA49)</f>
        <v>42180</v>
      </c>
      <c r="T49" s="111">
        <f>_xll.qlSwapMaturityDate(AA49)</f>
        <v>42639</v>
      </c>
      <c r="U49" s="112">
        <f ca="1">_xll.qlOvernightIndexedSwapFairRate(AA49,_xll.ohTrigger(Trigger,TriggerON,InterestRatesTrigger))</f>
        <v>6.7250000000000591E-3</v>
      </c>
      <c r="V49" s="112">
        <f ca="1">_xll.qlQuoteValue(P49,_xll.ohTrigger(Trigger,TriggerON,InterestRatesTrigger))</f>
        <v>6.7250000000000009E-3</v>
      </c>
      <c r="W49" s="112" t="b">
        <f t="shared" ca="1" si="10"/>
        <v>1</v>
      </c>
      <c r="X49" s="168">
        <f t="shared" ca="1" si="7"/>
        <v>5.8113236445223038E-13</v>
      </c>
      <c r="Y49" s="50" t="b">
        <f ca="1">ABS(X49/10000)&lt;=ABS('General Settings'!$D$23)</f>
        <v>1</v>
      </c>
      <c r="AA49" s="50" t="str">
        <f>_xll.qlMakeOIS(,SettlementDays,IF(O49="SW","1W",O49),IndexON,,FwdStart,DayCountConv,,Permanent,Trigger,ObjectOverwrite)</f>
        <v>obj_005ce#0004</v>
      </c>
    </row>
    <row r="50" spans="13:27" x14ac:dyDescent="0.2">
      <c r="M50" s="110" t="s">
        <v>53</v>
      </c>
      <c r="N50" s="110"/>
      <c r="O50" s="110" t="s">
        <v>76</v>
      </c>
      <c r="P50" s="110" t="str">
        <f>Currency&amp;O50&amp;M50&amp;QuoteSuffix</f>
        <v>GBP18MOIS_Quote</v>
      </c>
      <c r="Q50" s="142"/>
      <c r="R50" s="111">
        <f t="shared" si="8"/>
        <v>42180</v>
      </c>
      <c r="S50" s="111">
        <f>_xll.qlSwapStartDate(AA50)</f>
        <v>42180</v>
      </c>
      <c r="T50" s="111">
        <f>_xll.qlSwapMaturityDate(AA50)</f>
        <v>42732</v>
      </c>
      <c r="U50" s="112">
        <f ca="1">_xll.qlOvernightIndexedSwapFairRate(AA50,_xll.ohTrigger(Trigger,TriggerON,InterestRatesTrigger))</f>
        <v>7.4375000000000187E-3</v>
      </c>
      <c r="V50" s="112">
        <f ca="1">_xll.qlQuoteValue(P50,_xll.ohTrigger(Trigger,TriggerON,InterestRatesTrigger))</f>
        <v>7.4375000000000005E-3</v>
      </c>
      <c r="W50" s="112" t="b">
        <f t="shared" ca="1" si="10"/>
        <v>1</v>
      </c>
      <c r="X50" s="168">
        <f t="shared" ca="1" si="7"/>
        <v>1.8214596497756474E-13</v>
      </c>
      <c r="Y50" s="50" t="b">
        <f ca="1">ABS(X50/10000)&lt;=ABS('General Settings'!$D$23)</f>
        <v>1</v>
      </c>
      <c r="AA50" s="50" t="str">
        <f>_xll.qlMakeOIS(,SettlementDays,IF(O50="SW","1W",O50),IndexON,,FwdStart,DayCountConv,,Permanent,Trigger,ObjectOverwrite)</f>
        <v>obj_00610#0004</v>
      </c>
    </row>
    <row r="51" spans="13:27" x14ac:dyDescent="0.2">
      <c r="M51" s="94" t="s">
        <v>53</v>
      </c>
      <c r="N51" s="94"/>
      <c r="O51" s="94" t="s">
        <v>79</v>
      </c>
      <c r="P51" s="94" t="str">
        <f>Currency&amp;O51&amp;M51&amp;QuoteSuffix</f>
        <v>GBP21MOIS_Quote</v>
      </c>
      <c r="Q51" s="142"/>
      <c r="R51" s="106">
        <f t="shared" si="8"/>
        <v>42180</v>
      </c>
      <c r="S51" s="106">
        <f>_xll.qlSwapStartDate(AA51)</f>
        <v>42180</v>
      </c>
      <c r="T51" s="106">
        <f>_xll.qlSwapMaturityDate(AA51)</f>
        <v>42821</v>
      </c>
      <c r="U51" s="97">
        <f ca="1">_xll.qlOvernightIndexedSwapFairRate(AA51,_xll.ohTrigger(Trigger,TriggerON,InterestRatesTrigger))</f>
        <v>8.1549846857150322E-3</v>
      </c>
      <c r="V51" s="97" t="e">
        <f ca="1">_xll.qlQuoteValue(P51,_xll.ohTrigger(Trigger,TriggerON,InterestRatesTrigger))</f>
        <v>#NUM!</v>
      </c>
      <c r="W51" s="97" t="b">
        <f t="shared" ca="1" si="10"/>
        <v>0</v>
      </c>
      <c r="X51" s="169" t="e">
        <f t="shared" ca="1" si="7"/>
        <v>#NUM!</v>
      </c>
      <c r="Y51" s="50" t="e">
        <f ca="1">ABS(X51/10000)&lt;=ABS('General Settings'!$D$23)</f>
        <v>#NUM!</v>
      </c>
      <c r="AA51" s="50" t="str">
        <f>_xll.qlMakeOIS(,SettlementDays,IF(O51="SW","1W",O51),IndexON,,FwdStart,DayCountConv,,Permanent,Trigger,ObjectOverwrite)</f>
        <v>obj_00515#0004</v>
      </c>
    </row>
    <row r="52" spans="13:27" x14ac:dyDescent="0.2">
      <c r="M52" s="110" t="s">
        <v>53</v>
      </c>
      <c r="N52" s="110"/>
      <c r="O52" s="110" t="s">
        <v>82</v>
      </c>
      <c r="P52" s="110" t="str">
        <f>Currency&amp;O52&amp;M52&amp;QuoteSuffix</f>
        <v>GBP2YOIS_Quote</v>
      </c>
      <c r="Q52" s="142"/>
      <c r="R52" s="111">
        <f t="shared" si="8"/>
        <v>42180</v>
      </c>
      <c r="S52" s="111">
        <f>_xll.qlSwapStartDate(AA52)</f>
        <v>42180</v>
      </c>
      <c r="T52" s="111">
        <f>_xll.qlSwapMaturityDate(AA52)</f>
        <v>42912</v>
      </c>
      <c r="U52" s="112">
        <f ca="1">_xll.qlOvernightIndexedSwapFairRate(AA52,_xll.ohTrigger(Trigger,TriggerON,InterestRatesTrigger))</f>
        <v>8.874999999999961E-3</v>
      </c>
      <c r="V52" s="112">
        <f ca="1">_xll.qlQuoteValue(P52,_xll.ohTrigger(Trigger,TriggerON,InterestRatesTrigger))</f>
        <v>8.8749999999999992E-3</v>
      </c>
      <c r="W52" s="112" t="b">
        <f t="shared" ca="1" si="10"/>
        <v>1</v>
      </c>
      <c r="X52" s="168">
        <f t="shared" ca="1" si="7"/>
        <v>-3.8163916471489756E-13</v>
      </c>
      <c r="Y52" s="50" t="b">
        <f ca="1">ABS(X52/10000)&lt;=ABS('General Settings'!$D$23)</f>
        <v>1</v>
      </c>
      <c r="AA52" s="50" t="str">
        <f>_xll.qlMakeOIS(,SettlementDays,IF(O52="SW","1W",O52),IndexON,,FwdStart,DayCountConv,,Permanent,Trigger,ObjectOverwrite)</f>
        <v>obj_00557#0004</v>
      </c>
    </row>
    <row r="53" spans="13:27" x14ac:dyDescent="0.2">
      <c r="M53" s="110" t="s">
        <v>53</v>
      </c>
      <c r="N53" s="110"/>
      <c r="O53" s="110" t="s">
        <v>83</v>
      </c>
      <c r="P53" s="110" t="str">
        <f>Currency&amp;O53&amp;M53&amp;QuoteSuffix</f>
        <v>GBP3YOIS_Quote</v>
      </c>
      <c r="Q53" s="142"/>
      <c r="R53" s="111">
        <f t="shared" si="8"/>
        <v>42180</v>
      </c>
      <c r="S53" s="111">
        <f>_xll.qlSwapStartDate(AA53)</f>
        <v>42180</v>
      </c>
      <c r="T53" s="111">
        <f>_xll.qlSwapMaturityDate(AA53)</f>
        <v>43276</v>
      </c>
      <c r="U53" s="112">
        <f ca="1">_xll.qlOvernightIndexedSwapFairRate(AA53,_xll.ohTrigger(Trigger,TriggerON,InterestRatesTrigger))</f>
        <v>1.1299999999999996E-2</v>
      </c>
      <c r="V53" s="112">
        <f ca="1">_xll.qlQuoteValue(P53,_xll.ohTrigger(Trigger,TriggerON,InterestRatesTrigger))</f>
        <v>1.1299999999999999E-2</v>
      </c>
      <c r="W53" s="112" t="b">
        <f t="shared" ca="1" si="10"/>
        <v>1</v>
      </c>
      <c r="X53" s="168">
        <f t="shared" ca="1" si="7"/>
        <v>-3.4694469519536142E-14</v>
      </c>
      <c r="Y53" s="50" t="b">
        <f ca="1">ABS(X53/10000)&lt;=ABS('General Settings'!$D$23)</f>
        <v>1</v>
      </c>
      <c r="AA53" s="50" t="str">
        <f>_xll.qlMakeOIS(,SettlementDays,IF(O53="SW","1W",O53),IndexON,,FwdStart,DayCountConv,,Permanent,Trigger,ObjectOverwrite)</f>
        <v>obj_0056e#0004</v>
      </c>
    </row>
    <row r="54" spans="13:27" x14ac:dyDescent="0.2">
      <c r="M54" s="110" t="s">
        <v>53</v>
      </c>
      <c r="N54" s="110"/>
      <c r="O54" s="110" t="s">
        <v>84</v>
      </c>
      <c r="P54" s="110" t="str">
        <f>Currency&amp;O54&amp;M54&amp;QuoteSuffix</f>
        <v>GBP4YOIS_Quote</v>
      </c>
      <c r="Q54" s="142"/>
      <c r="R54" s="111">
        <f t="shared" si="8"/>
        <v>42180</v>
      </c>
      <c r="S54" s="111">
        <f>_xll.qlSwapStartDate(AA54)</f>
        <v>42180</v>
      </c>
      <c r="T54" s="111">
        <f>_xll.qlSwapMaturityDate(AA54)</f>
        <v>43641</v>
      </c>
      <c r="U54" s="112">
        <f ca="1">_xll.qlOvernightIndexedSwapFairRate(AA54,_xll.ohTrigger(Trigger,TriggerON,InterestRatesTrigger))</f>
        <v>1.3137500000000066E-2</v>
      </c>
      <c r="V54" s="112">
        <f ca="1">_xll.qlQuoteValue(P54,_xll.ohTrigger(Trigger,TriggerON,InterestRatesTrigger))</f>
        <v>1.3137500000000002E-2</v>
      </c>
      <c r="W54" s="112" t="b">
        <f t="shared" ca="1" si="10"/>
        <v>1</v>
      </c>
      <c r="X54" s="168">
        <f t="shared" ca="1" si="7"/>
        <v>6.4184768611141862E-13</v>
      </c>
      <c r="Y54" s="50" t="b">
        <f ca="1">ABS(X54/10000)&lt;=ABS('General Settings'!$D$23)</f>
        <v>1</v>
      </c>
      <c r="AA54" s="50" t="str">
        <f>_xll.qlMakeOIS(,SettlementDays,IF(O54="SW","1W",O54),IndexON,,FwdStart,DayCountConv,,Permanent,Trigger,ObjectOverwrite)</f>
        <v>obj_00595#0004</v>
      </c>
    </row>
    <row r="55" spans="13:27" x14ac:dyDescent="0.2">
      <c r="M55" s="110" t="s">
        <v>53</v>
      </c>
      <c r="N55" s="110"/>
      <c r="O55" s="110" t="s">
        <v>85</v>
      </c>
      <c r="P55" s="110" t="str">
        <f>Currency&amp;O55&amp;M55&amp;QuoteSuffix</f>
        <v>GBP5YOIS_Quote</v>
      </c>
      <c r="Q55" s="142"/>
      <c r="R55" s="111">
        <f t="shared" si="8"/>
        <v>42180</v>
      </c>
      <c r="S55" s="111">
        <f>_xll.qlSwapStartDate(AA55)</f>
        <v>42180</v>
      </c>
      <c r="T55" s="111">
        <f>_xll.qlSwapMaturityDate(AA55)</f>
        <v>44007</v>
      </c>
      <c r="U55" s="112">
        <f ca="1">_xll.qlOvernightIndexedSwapFairRate(AA55,_xll.ohTrigger(Trigger,TriggerON,InterestRatesTrigger))</f>
        <v>1.462499999999993E-2</v>
      </c>
      <c r="V55" s="112">
        <f ca="1">_xll.qlQuoteValue(P55,_xll.ohTrigger(Trigger,TriggerON,InterestRatesTrigger))</f>
        <v>1.4624999999999999E-2</v>
      </c>
      <c r="W55" s="112" t="b">
        <f t="shared" ca="1" si="10"/>
        <v>1</v>
      </c>
      <c r="X55" s="168">
        <f t="shared" ca="1" si="7"/>
        <v>-6.9388939039072284E-13</v>
      </c>
      <c r="Y55" s="50" t="b">
        <f ca="1">ABS(X55/10000)&lt;=ABS('General Settings'!$D$23)</f>
        <v>1</v>
      </c>
      <c r="AA55" s="50" t="str">
        <f>_xll.qlMakeOIS(,SettlementDays,IF(O55="SW","1W",O55),IndexON,,FwdStart,DayCountConv,,Permanent,Trigger,ObjectOverwrite)</f>
        <v>obj_00599#0004</v>
      </c>
    </row>
    <row r="56" spans="13:27" x14ac:dyDescent="0.2">
      <c r="M56" s="110" t="s">
        <v>53</v>
      </c>
      <c r="N56" s="110"/>
      <c r="O56" s="110" t="s">
        <v>86</v>
      </c>
      <c r="P56" s="110" t="str">
        <f>Currency&amp;O56&amp;M56&amp;QuoteSuffix</f>
        <v>GBP6YOIS_Quote</v>
      </c>
      <c r="Q56" s="142"/>
      <c r="R56" s="111">
        <f t="shared" si="8"/>
        <v>42180</v>
      </c>
      <c r="S56" s="111">
        <f>_xll.qlSwapStartDate(AA56)</f>
        <v>42180</v>
      </c>
      <c r="T56" s="111">
        <f>_xll.qlSwapMaturityDate(AA56)</f>
        <v>44372</v>
      </c>
      <c r="U56" s="112">
        <f ca="1">_xll.qlOvernightIndexedSwapFairRate(AA56,_xll.ohTrigger(Trigger,TriggerON,InterestRatesTrigger))</f>
        <v>1.5837500000000091E-2</v>
      </c>
      <c r="V56" s="112">
        <f ca="1">_xll.qlQuoteValue(P56,_xll.ohTrigger(Trigger,TriggerON,InterestRatesTrigger))</f>
        <v>1.5837500000000001E-2</v>
      </c>
      <c r="W56" s="112" t="b">
        <f t="shared" ca="1" si="10"/>
        <v>1</v>
      </c>
      <c r="X56" s="168">
        <f t="shared" ca="1" si="7"/>
        <v>9.0205620750793969E-13</v>
      </c>
      <c r="Y56" s="50" t="b">
        <f ca="1">ABS(X56/10000)&lt;=ABS('General Settings'!$D$23)</f>
        <v>1</v>
      </c>
      <c r="AA56" s="50" t="str">
        <f>_xll.qlMakeOIS(,SettlementDays,IF(O56="SW","1W",O56),IndexON,,FwdStart,DayCountConv,,Permanent,Trigger,ObjectOverwrite)</f>
        <v>obj_00538#0004</v>
      </c>
    </row>
    <row r="57" spans="13:27" x14ac:dyDescent="0.2">
      <c r="M57" s="110" t="s">
        <v>53</v>
      </c>
      <c r="N57" s="110"/>
      <c r="O57" s="110" t="s">
        <v>87</v>
      </c>
      <c r="P57" s="110" t="str">
        <f>Currency&amp;O57&amp;M57&amp;QuoteSuffix</f>
        <v>GBP7YOIS_Quote</v>
      </c>
      <c r="Q57" s="142"/>
      <c r="R57" s="111">
        <f t="shared" si="8"/>
        <v>42180</v>
      </c>
      <c r="S57" s="111">
        <f>_xll.qlSwapStartDate(AA57)</f>
        <v>42180</v>
      </c>
      <c r="T57" s="111">
        <f>_xll.qlSwapMaturityDate(AA57)</f>
        <v>44739</v>
      </c>
      <c r="U57" s="112">
        <f ca="1">_xll.qlOvernightIndexedSwapFairRate(AA57,_xll.ohTrigger(Trigger,TriggerON,InterestRatesTrigger))</f>
        <v>1.6887500000000041E-2</v>
      </c>
      <c r="V57" s="112">
        <f ca="1">_xll.qlQuoteValue(P57,_xll.ohTrigger(Trigger,TriggerON,InterestRatesTrigger))</f>
        <v>1.6887500000000003E-2</v>
      </c>
      <c r="W57" s="112" t="b">
        <f t="shared" ca="1" si="10"/>
        <v>1</v>
      </c>
      <c r="X57" s="168">
        <f t="shared" ca="1" si="7"/>
        <v>3.8163916471489756E-13</v>
      </c>
      <c r="Y57" s="50" t="b">
        <f ca="1">ABS(X57/10000)&lt;=ABS('General Settings'!$D$23)</f>
        <v>1</v>
      </c>
      <c r="AA57" s="50" t="str">
        <f>_xll.qlMakeOIS(,SettlementDays,IF(O57="SW","1W",O57),IndexON,,FwdStart,DayCountConv,,Permanent,Trigger,ObjectOverwrite)</f>
        <v>obj_00507#0004</v>
      </c>
    </row>
    <row r="58" spans="13:27" x14ac:dyDescent="0.2">
      <c r="M58" s="110" t="s">
        <v>53</v>
      </c>
      <c r="N58" s="110"/>
      <c r="O58" s="110" t="s">
        <v>88</v>
      </c>
      <c r="P58" s="110" t="str">
        <f>Currency&amp;O58&amp;M58&amp;QuoteSuffix</f>
        <v>GBP8YOIS_Quote</v>
      </c>
      <c r="Q58" s="142"/>
      <c r="R58" s="111">
        <f t="shared" si="8"/>
        <v>42180</v>
      </c>
      <c r="S58" s="111">
        <f>_xll.qlSwapStartDate(AA58)</f>
        <v>42180</v>
      </c>
      <c r="T58" s="111">
        <f>_xll.qlSwapMaturityDate(AA58)</f>
        <v>45103</v>
      </c>
      <c r="U58" s="112">
        <f ca="1">_xll.qlOvernightIndexedSwapFairRate(AA58,_xll.ohTrigger(Trigger,TriggerON,InterestRatesTrigger))</f>
        <v>1.7762500000000004E-2</v>
      </c>
      <c r="V58" s="112">
        <f ca="1">_xll.qlQuoteValue(P58,_xll.ohTrigger(Trigger,TriggerON,InterestRatesTrigger))</f>
        <v>1.7762500000000001E-2</v>
      </c>
      <c r="W58" s="112" t="b">
        <f t="shared" ca="1" si="10"/>
        <v>1</v>
      </c>
      <c r="X58" s="168">
        <f t="shared" ca="1" si="7"/>
        <v>3.4694469519536142E-14</v>
      </c>
      <c r="Y58" s="50" t="b">
        <f ca="1">ABS(X58/10000)&lt;=ABS('General Settings'!$D$23)</f>
        <v>1</v>
      </c>
      <c r="AA58" s="50" t="str">
        <f>_xll.qlMakeOIS(,SettlementDays,IF(O58="SW","1W",O58),IndexON,,FwdStart,DayCountConv,,Permanent,Trigger,ObjectOverwrite)</f>
        <v>obj_00635#0004</v>
      </c>
    </row>
    <row r="59" spans="13:27" x14ac:dyDescent="0.2">
      <c r="M59" s="110" t="s">
        <v>53</v>
      </c>
      <c r="N59" s="110"/>
      <c r="O59" s="110" t="s">
        <v>89</v>
      </c>
      <c r="P59" s="110" t="str">
        <f>Currency&amp;O59&amp;M59&amp;QuoteSuffix</f>
        <v>GBP9YOIS_Quote</v>
      </c>
      <c r="Q59" s="142"/>
      <c r="R59" s="111">
        <f t="shared" si="8"/>
        <v>42180</v>
      </c>
      <c r="S59" s="111">
        <f>_xll.qlSwapStartDate(AA59)</f>
        <v>42180</v>
      </c>
      <c r="T59" s="111">
        <f>_xll.qlSwapMaturityDate(AA59)</f>
        <v>45468</v>
      </c>
      <c r="U59" s="112">
        <f ca="1">_xll.qlOvernightIndexedSwapFairRate(AA59,_xll.ohTrigger(Trigger,TriggerON,InterestRatesTrigger))</f>
        <v>1.8462499999999986E-2</v>
      </c>
      <c r="V59" s="112">
        <f ca="1">_xll.qlQuoteValue(P59,_xll.ohTrigger(Trigger,TriggerON,InterestRatesTrigger))</f>
        <v>1.84625E-2</v>
      </c>
      <c r="W59" s="112" t="b">
        <f t="shared" ca="1" si="10"/>
        <v>1</v>
      </c>
      <c r="X59" s="168">
        <f t="shared" ca="1" si="7"/>
        <v>-1.3877787807814457E-13</v>
      </c>
      <c r="Y59" s="50" t="b">
        <f ca="1">ABS(X59/10000)&lt;=ABS('General Settings'!$D$23)</f>
        <v>1</v>
      </c>
      <c r="AA59" s="50" t="str">
        <f>_xll.qlMakeOIS(,SettlementDays,IF(O59="SW","1W",O59),IndexON,,FwdStart,DayCountConv,,Permanent,Trigger,ObjectOverwrite)</f>
        <v>obj_005c5#0004</v>
      </c>
    </row>
    <row r="60" spans="13:27" x14ac:dyDescent="0.2">
      <c r="M60" s="110" t="s">
        <v>53</v>
      </c>
      <c r="N60" s="110"/>
      <c r="O60" s="110" t="s">
        <v>90</v>
      </c>
      <c r="P60" s="110" t="str">
        <f>Currency&amp;O60&amp;M60&amp;QuoteSuffix</f>
        <v>GBP10YOIS_Quote</v>
      </c>
      <c r="Q60" s="142"/>
      <c r="R60" s="111">
        <f t="shared" si="8"/>
        <v>42180</v>
      </c>
      <c r="S60" s="111">
        <f>_xll.qlSwapStartDate(AA60)</f>
        <v>42180</v>
      </c>
      <c r="T60" s="111">
        <f>_xll.qlSwapMaturityDate(AA60)</f>
        <v>45833</v>
      </c>
      <c r="U60" s="112">
        <f ca="1">_xll.qlOvernightIndexedSwapFairRate(AA60,_xll.ohTrigger(Trigger,TriggerON,InterestRatesTrigger))</f>
        <v>1.9062500000023155E-2</v>
      </c>
      <c r="V60" s="112">
        <f ca="1">_xll.qlQuoteValue(P60,_xll.ohTrigger(Trigger,TriggerON,InterestRatesTrigger))</f>
        <v>1.90625E-2</v>
      </c>
      <c r="W60" s="112" t="b">
        <f t="shared" ca="1" si="10"/>
        <v>1</v>
      </c>
      <c r="X60" s="168">
        <f t="shared" ca="1" si="7"/>
        <v>2.3155088957338421E-10</v>
      </c>
      <c r="Y60" s="50" t="b">
        <f ca="1">ABS(X60/10000)&lt;=ABS('General Settings'!$D$23)</f>
        <v>1</v>
      </c>
      <c r="AA60" s="50" t="str">
        <f>_xll.qlMakeOIS(,SettlementDays,IF(O60="SW","1W",O60),IndexON,,FwdStart,DayCountConv,,Permanent,Trigger,ObjectOverwrite)</f>
        <v>obj_005ae#0004</v>
      </c>
    </row>
    <row r="61" spans="13:27" x14ac:dyDescent="0.2">
      <c r="M61" s="94" t="s">
        <v>53</v>
      </c>
      <c r="N61" s="94"/>
      <c r="O61" s="94" t="s">
        <v>116</v>
      </c>
      <c r="P61" s="94" t="str">
        <f>Currency&amp;O61&amp;M61&amp;QuoteSuffix</f>
        <v>GBP11YOIS_Quote</v>
      </c>
      <c r="Q61" s="142"/>
      <c r="R61" s="106">
        <f t="shared" si="8"/>
        <v>42180</v>
      </c>
      <c r="S61" s="106">
        <f>_xll.qlSwapStartDate(AA61)</f>
        <v>42180</v>
      </c>
      <c r="T61" s="106">
        <f>_xll.qlSwapMaturityDate(AA61)</f>
        <v>46198</v>
      </c>
      <c r="U61" s="97">
        <f ca="1">_xll.qlOvernightIndexedSwapFairRate(AA61,_xll.ohTrigger(Trigger,TriggerON,InterestRatesTrigger))</f>
        <v>1.9610309710150861E-2</v>
      </c>
      <c r="V61" s="97" t="e">
        <f ca="1">_xll.qlQuoteValue(P61,_xll.ohTrigger(Trigger,TriggerON,InterestRatesTrigger))</f>
        <v>#NUM!</v>
      </c>
      <c r="W61" s="97" t="b">
        <f t="shared" ca="1" si="10"/>
        <v>0</v>
      </c>
      <c r="X61" s="169" t="e">
        <f t="shared" ca="1" si="7"/>
        <v>#NUM!</v>
      </c>
      <c r="Y61" s="50" t="e">
        <f ca="1">ABS(X61/10000)&lt;=ABS('General Settings'!$D$23)</f>
        <v>#NUM!</v>
      </c>
      <c r="AA61" s="50" t="str">
        <f>_xll.qlMakeOIS(,SettlementDays,IF(O61="SW","1W",O61),IndexON,,FwdStart,DayCountConv,,Permanent,Trigger,ObjectOverwrite)</f>
        <v>obj_004c0#0004</v>
      </c>
    </row>
    <row r="62" spans="13:27" x14ac:dyDescent="0.2">
      <c r="M62" s="110" t="s">
        <v>53</v>
      </c>
      <c r="N62" s="110"/>
      <c r="O62" s="110" t="s">
        <v>91</v>
      </c>
      <c r="P62" s="110" t="str">
        <f>Currency&amp;O62&amp;M62&amp;QuoteSuffix</f>
        <v>GBP12YOIS_Quote</v>
      </c>
      <c r="Q62" s="142"/>
      <c r="R62" s="111">
        <f t="shared" si="8"/>
        <v>42180</v>
      </c>
      <c r="S62" s="111">
        <f>_xll.qlSwapStartDate(AA62)</f>
        <v>42180</v>
      </c>
      <c r="T62" s="111">
        <f>_xll.qlSwapMaturityDate(AA62)</f>
        <v>46563</v>
      </c>
      <c r="U62" s="112">
        <f ca="1">_xll.qlOvernightIndexedSwapFairRate(AA62,_xll.ohTrigger(Trigger,TriggerON,InterestRatesTrigger))</f>
        <v>2.0112500000011219E-2</v>
      </c>
      <c r="V62" s="112">
        <f ca="1">_xll.qlQuoteValue(P62,_xll.ohTrigger(Trigger,TriggerON,InterestRatesTrigger))</f>
        <v>2.0112499999999998E-2</v>
      </c>
      <c r="W62" s="112" t="b">
        <f t="shared" ca="1" si="10"/>
        <v>1</v>
      </c>
      <c r="X62" s="168">
        <f t="shared" ca="1" si="7"/>
        <v>1.1220191442617988E-10</v>
      </c>
      <c r="Y62" s="50" t="b">
        <f ca="1">ABS(X62/10000)&lt;=ABS('General Settings'!$D$23)</f>
        <v>1</v>
      </c>
      <c r="AA62" s="50" t="str">
        <f>_xll.qlMakeOIS(,SettlementDays,IF(O62="SW","1W",O62),IndexON,,FwdStart,DayCountConv,,Permanent,Trigger,ObjectOverwrite)</f>
        <v>obj_004ba#0004</v>
      </c>
    </row>
    <row r="63" spans="13:27" x14ac:dyDescent="0.2">
      <c r="M63" s="110" t="s">
        <v>53</v>
      </c>
      <c r="N63" s="110"/>
      <c r="O63" s="110" t="s">
        <v>92</v>
      </c>
      <c r="P63" s="110" t="str">
        <f>Currency&amp;O63&amp;M63&amp;QuoteSuffix</f>
        <v>GBP15YOIS_Quote</v>
      </c>
      <c r="Q63" s="142"/>
      <c r="R63" s="111">
        <f t="shared" si="8"/>
        <v>42180</v>
      </c>
      <c r="S63" s="111">
        <f>_xll.qlSwapStartDate(AA63)</f>
        <v>42180</v>
      </c>
      <c r="T63" s="111">
        <f>_xll.qlSwapMaturityDate(AA63)</f>
        <v>47659</v>
      </c>
      <c r="U63" s="112">
        <f ca="1">_xll.qlOvernightIndexedSwapFairRate(AA63,_xll.ohTrigger(Trigger,TriggerON,InterestRatesTrigger))</f>
        <v>2.129999999996288E-2</v>
      </c>
      <c r="V63" s="112">
        <f ca="1">_xll.qlQuoteValue(P63,_xll.ohTrigger(Trigger,TriggerON,InterestRatesTrigger))</f>
        <v>2.1299999999999999E-2</v>
      </c>
      <c r="W63" s="112" t="b">
        <f t="shared" ca="1" si="10"/>
        <v>1</v>
      </c>
      <c r="X63" s="168">
        <f t="shared" ca="1" si="7"/>
        <v>-3.7119612938951718E-10</v>
      </c>
      <c r="Y63" s="50" t="b">
        <f ca="1">ABS(X63/10000)&lt;=ABS('General Settings'!$D$23)</f>
        <v>1</v>
      </c>
      <c r="AA63" s="50" t="str">
        <f>_xll.qlMakeOIS(,SettlementDays,IF(O63="SW","1W",O63),IndexON,,FwdStart,DayCountConv,,Permanent,Trigger,ObjectOverwrite)</f>
        <v>obj_004af#0004</v>
      </c>
    </row>
    <row r="64" spans="13:27" x14ac:dyDescent="0.2">
      <c r="M64" s="110" t="s">
        <v>53</v>
      </c>
      <c r="N64" s="110"/>
      <c r="O64" s="110" t="s">
        <v>93</v>
      </c>
      <c r="P64" s="110" t="str">
        <f>Currency&amp;O64&amp;M64&amp;QuoteSuffix</f>
        <v>GBP20YOIS_Quote</v>
      </c>
      <c r="Q64" s="142"/>
      <c r="R64" s="111">
        <f t="shared" si="8"/>
        <v>42180</v>
      </c>
      <c r="S64" s="111">
        <f>_xll.qlSwapStartDate(AA64)</f>
        <v>42180</v>
      </c>
      <c r="T64" s="111">
        <f>_xll.qlSwapMaturityDate(AA64)</f>
        <v>49485</v>
      </c>
      <c r="U64" s="112">
        <f ca="1">_xll.qlOvernightIndexedSwapFairRate(AA64,_xll.ohTrigger(Trigger,TriggerON,InterestRatesTrigger))</f>
        <v>2.2187499999982242E-2</v>
      </c>
      <c r="V64" s="112">
        <f ca="1">_xll.qlQuoteValue(P64,_xll.ohTrigger(Trigger,TriggerON,InterestRatesTrigger))</f>
        <v>2.2187499999999999E-2</v>
      </c>
      <c r="W64" s="112" t="b">
        <f t="shared" ca="1" si="10"/>
        <v>1</v>
      </c>
      <c r="X64" s="168">
        <f t="shared" ca="1" si="7"/>
        <v>-1.7756629500098597E-10</v>
      </c>
      <c r="Y64" s="50" t="b">
        <f ca="1">ABS(X64/10000)&lt;=ABS('General Settings'!$D$23)</f>
        <v>1</v>
      </c>
      <c r="AA64" s="50" t="str">
        <f>_xll.qlMakeOIS(,SettlementDays,IF(O64="SW","1W",O64),IndexON,,FwdStart,DayCountConv,,Permanent,Trigger,ObjectOverwrite)</f>
        <v>obj_004df#0004</v>
      </c>
    </row>
    <row r="65" spans="10:27" x14ac:dyDescent="0.2">
      <c r="M65" s="110" t="s">
        <v>53</v>
      </c>
      <c r="N65" s="110"/>
      <c r="O65" s="110" t="s">
        <v>94</v>
      </c>
      <c r="P65" s="110" t="str">
        <f>Currency&amp;O65&amp;M65&amp;QuoteSuffix</f>
        <v>GBP25YOIS_Quote</v>
      </c>
      <c r="Q65" s="142"/>
      <c r="R65" s="111">
        <f t="shared" si="8"/>
        <v>42180</v>
      </c>
      <c r="S65" s="111">
        <f>_xll.qlSwapStartDate(AA65)</f>
        <v>42180</v>
      </c>
      <c r="T65" s="111">
        <f>_xll.qlSwapMaturityDate(AA65)</f>
        <v>51312</v>
      </c>
      <c r="U65" s="112">
        <f ca="1">_xll.qlOvernightIndexedSwapFairRate(AA65,_xll.ohTrigger(Trigger,TriggerON,InterestRatesTrigger))</f>
        <v>2.2437500000004849E-2</v>
      </c>
      <c r="V65" s="112">
        <f ca="1">_xll.qlQuoteValue(P65,_xll.ohTrigger(Trigger,TriggerON,InterestRatesTrigger))</f>
        <v>2.2437499999999999E-2</v>
      </c>
      <c r="W65" s="112" t="b">
        <f t="shared" ca="1" si="10"/>
        <v>1</v>
      </c>
      <c r="X65" s="168">
        <f t="shared" ca="1" si="7"/>
        <v>4.8502868388311526E-11</v>
      </c>
      <c r="Y65" s="50" t="b">
        <f ca="1">ABS(X65/10000)&lt;=ABS('General Settings'!$D$23)</f>
        <v>1</v>
      </c>
      <c r="AA65" s="50" t="str">
        <f>_xll.qlMakeOIS(,SettlementDays,IF(O65="SW","1W",O65),IndexON,,FwdStart,DayCountConv,,Permanent,Trigger,ObjectOverwrite)</f>
        <v>obj_00563#0004</v>
      </c>
    </row>
    <row r="66" spans="10:27" x14ac:dyDescent="0.2">
      <c r="M66" s="110" t="s">
        <v>53</v>
      </c>
      <c r="N66" s="110"/>
      <c r="O66" s="110" t="s">
        <v>96</v>
      </c>
      <c r="P66" s="110" t="str">
        <f>Currency&amp;O66&amp;M66&amp;QuoteSuffix</f>
        <v>GBP30YOIS_Quote</v>
      </c>
      <c r="Q66" s="142"/>
      <c r="R66" s="111">
        <f t="shared" ref="R66:R69" si="11">EvaluationDate</f>
        <v>42180</v>
      </c>
      <c r="S66" s="111">
        <f>_xll.qlSwapStartDate(AA66)</f>
        <v>42180</v>
      </c>
      <c r="T66" s="111">
        <f>_xll.qlSwapMaturityDate(AA66)</f>
        <v>53139</v>
      </c>
      <c r="U66" s="112">
        <f ca="1">_xll.qlOvernightIndexedSwapFairRate(AA66,_xll.ohTrigger(Trigger,TriggerON,InterestRatesTrigger))</f>
        <v>2.2450000000001694E-2</v>
      </c>
      <c r="V66" s="112">
        <f ca="1">_xll.qlQuoteValue(P66,_xll.ohTrigger(Trigger,TriggerON,InterestRatesTrigger))</f>
        <v>2.2450000000000001E-2</v>
      </c>
      <c r="W66" s="112" t="b">
        <f t="shared" ref="W66:W69" ca="1" si="12">NOT(ISERROR(V66))</f>
        <v>1</v>
      </c>
      <c r="X66" s="168">
        <f t="shared" ca="1" si="7"/>
        <v>1.6930901125533637E-11</v>
      </c>
      <c r="Y66" s="50" t="b">
        <f ca="1">ABS(X66/10000)&lt;=ABS('General Settings'!$D$23)</f>
        <v>1</v>
      </c>
      <c r="AA66" s="50" t="str">
        <f>_xll.qlMakeOIS(,SettlementDays,IF(O66="SW","1W",O66),IndexON,,FwdStart,DayCountConv,,Permanent,Trigger,ObjectOverwrite)</f>
        <v>obj_005f6#0004</v>
      </c>
    </row>
    <row r="67" spans="10:27" x14ac:dyDescent="0.2">
      <c r="M67" s="110" t="s">
        <v>53</v>
      </c>
      <c r="N67" s="110"/>
      <c r="O67" s="110" t="s">
        <v>98</v>
      </c>
      <c r="P67" s="110" t="str">
        <f>Currency&amp;O67&amp;M67&amp;QuoteSuffix</f>
        <v>GBP40YOIS_Quote</v>
      </c>
      <c r="Q67" s="142"/>
      <c r="R67" s="111">
        <f t="shared" si="11"/>
        <v>42180</v>
      </c>
      <c r="S67" s="111">
        <f>_xll.qlSwapStartDate(AA67)</f>
        <v>42180</v>
      </c>
      <c r="T67" s="111">
        <f>_xll.qlSwapMaturityDate(AA67)</f>
        <v>56790</v>
      </c>
      <c r="U67" s="112">
        <f ca="1">_xll.qlOvernightIndexedSwapFairRate(AA67,_xll.ohTrigger(Trigger,TriggerON,InterestRatesTrigger))</f>
        <v>2.2050000000029189E-2</v>
      </c>
      <c r="V67" s="112">
        <f ca="1">_xll.qlQuoteValue(P67,_xll.ohTrigger(Trigger,TriggerON,InterestRatesTrigger))</f>
        <v>2.205E-2</v>
      </c>
      <c r="W67" s="112" t="b">
        <f t="shared" ca="1" si="12"/>
        <v>1</v>
      </c>
      <c r="X67" s="168">
        <f t="shared" ca="1" si="7"/>
        <v>2.9188457206785756E-10</v>
      </c>
      <c r="Y67" s="50" t="b">
        <f ca="1">ABS(X67/10000)&lt;=ABS('General Settings'!$D$23)</f>
        <v>1</v>
      </c>
      <c r="AA67" s="50" t="str">
        <f>_xll.qlMakeOIS(,SettlementDays,IF(O67="SW","1W",O67),IndexON,,FwdStart,DayCountConv,,Permanent,Trigger,ObjectOverwrite)</f>
        <v>obj_004c5#0004</v>
      </c>
    </row>
    <row r="68" spans="10:27" x14ac:dyDescent="0.2">
      <c r="M68" s="110" t="s">
        <v>53</v>
      </c>
      <c r="N68" s="110"/>
      <c r="O68" s="110" t="s">
        <v>99</v>
      </c>
      <c r="P68" s="110" t="str">
        <f>Currency&amp;O68&amp;M68&amp;QuoteSuffix</f>
        <v>GBP50YOIS_Quote</v>
      </c>
      <c r="Q68" s="142"/>
      <c r="R68" s="111">
        <f t="shared" si="11"/>
        <v>42180</v>
      </c>
      <c r="S68" s="111">
        <f>_xll.qlSwapStartDate(AA68)</f>
        <v>42180</v>
      </c>
      <c r="T68" s="111">
        <f>_xll.qlSwapMaturityDate(AA68)</f>
        <v>60443</v>
      </c>
      <c r="U68" s="112">
        <f ca="1">_xll.qlOvernightIndexedSwapFairRate(AA68,_xll.ohTrigger(Trigger,TriggerON,InterestRatesTrigger))</f>
        <v>2.1787499999978633E-2</v>
      </c>
      <c r="V68" s="112">
        <f ca="1">_xll.qlQuoteValue(P68,_xll.ohTrigger(Trigger,TriggerON,InterestRatesTrigger))</f>
        <v>2.1787500000000001E-2</v>
      </c>
      <c r="W68" s="112" t="b">
        <f t="shared" ca="1" si="12"/>
        <v>1</v>
      </c>
      <c r="X68" s="168">
        <f t="shared" ca="1" si="7"/>
        <v>-2.136832377708231E-10</v>
      </c>
      <c r="Y68" s="50" t="b">
        <f ca="1">ABS(X68/10000)&lt;=ABS('General Settings'!$D$23)</f>
        <v>1</v>
      </c>
      <c r="AA68" s="50" t="str">
        <f>_xll.qlMakeOIS(,SettlementDays,IF(O68="SW","1W",O68),IndexON,,FwdStart,DayCountConv,,Permanent,Trigger,ObjectOverwrite)</f>
        <v>obj_0053c#0004</v>
      </c>
    </row>
    <row r="69" spans="10:27" x14ac:dyDescent="0.2">
      <c r="M69" s="114" t="s">
        <v>53</v>
      </c>
      <c r="N69" s="114"/>
      <c r="O69" s="114" t="s">
        <v>130</v>
      </c>
      <c r="P69" s="114" t="str">
        <f>Currency&amp;O69&amp;M69&amp;QuoteSuffix</f>
        <v>GBP60YOIS_Quote</v>
      </c>
      <c r="Q69" s="143"/>
      <c r="R69" s="115">
        <f t="shared" si="11"/>
        <v>42180</v>
      </c>
      <c r="S69" s="115">
        <f>_xll.qlSwapStartDate(AA69)</f>
        <v>42180</v>
      </c>
      <c r="T69" s="115">
        <f>_xll.qlSwapMaturityDate(AA69)</f>
        <v>64095</v>
      </c>
      <c r="U69" s="116">
        <f ca="1">_xll.qlOvernightIndexedSwapFairRate(AA69,_xll.ohTrigger(Trigger,TriggerON,InterestRatesTrigger))</f>
        <v>2.1849999999997927E-2</v>
      </c>
      <c r="V69" s="116">
        <f ca="1">_xll.qlQuoteValue(P69,_xll.ohTrigger(Trigger,TriggerON,InterestRatesTrigger))</f>
        <v>2.1850000000000001E-2</v>
      </c>
      <c r="W69" s="116" t="b">
        <f t="shared" ca="1" si="12"/>
        <v>1</v>
      </c>
      <c r="X69" s="170">
        <f t="shared" ca="1" si="7"/>
        <v>-2.0747292772682613E-11</v>
      </c>
      <c r="Y69" s="51" t="b">
        <f ca="1">ABS(X69/10000)&lt;=ABS('General Settings'!$D$23)</f>
        <v>1</v>
      </c>
      <c r="AA69" s="51" t="str">
        <f>_xll.qlMakeOIS(,SettlementDays,IF(O69="SW","1W",O69),IndexON,,FwdStart,DayCountConv,,Permanent,Trigger,ObjectOverwrite)</f>
        <v>obj_005a0#0004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8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5.0969919244308977E-3</v>
      </c>
      <c r="H3" s="53">
        <f>IF(G3&gt;=0,ROUNDDOWN(G3*10,2)/10,ROUNDUP(G3*10,2)/10)</f>
        <v>5.0000000000000001E-3</v>
      </c>
      <c r="I3" s="82">
        <f>MAX(_xll.ohPack(Data!$J$4:INDEX(Fwd1M,MATCH(E3+1,SettlementDates,1),1)))</f>
        <v>9.5748710923439628E-3</v>
      </c>
      <c r="J3" s="53">
        <f t="shared" ref="J3:J16" si="2">IF(I3-G3&gt;1%,(QUOTIENT(I3*10000,50)+1)*0.5%,(QUOTIENT(I3*10000,10)+1)*0.1%)</f>
        <v>0.01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MIN(_xll.ohPack(Data!$J$4:INDEX(Fwd1M,MATCH(E4+1,SettlementDates,1),1)))</f>
        <v>5.0969919244308977E-3</v>
      </c>
      <c r="H4" s="54">
        <f t="shared" ref="H4:H16" si="4">IF(G4&gt;=0,ROUNDDOWN(G4*10,2)/10,ROUNDUP(G4*10,2)/10)</f>
        <v>5.0000000000000001E-3</v>
      </c>
      <c r="I4" s="83">
        <f>MAX(_xll.ohPack(Data!$J$4:INDEX(Fwd1M,MATCH(E4+1,SettlementDates,1),1)))</f>
        <v>1.5638185702941326E-2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MIN(_xll.ohPack(Data!$J$4:INDEX(Fwd1M,MATCH(E5+1,SettlementDates,1),1)))</f>
        <v>5.0969919244308977E-3</v>
      </c>
      <c r="H5" s="54">
        <f t="shared" si="4"/>
        <v>5.0000000000000001E-3</v>
      </c>
      <c r="I5" s="83">
        <f>MAX(_xll.ohPack(Data!$J$4:INDEX(Fwd1M,MATCH(E5+1,SettlementDates,1),1)))</f>
        <v>2.2902290145759917E-2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MIN(_xll.ohPack(Data!$J$4:INDEX(Fwd1M,MATCH(E6+1,SettlementDates,1),1)))</f>
        <v>5.0969919244308977E-3</v>
      </c>
      <c r="H6" s="54">
        <f t="shared" si="4"/>
        <v>5.0000000000000001E-3</v>
      </c>
      <c r="I6" s="83">
        <f>MAX(_xll.ohPack(Data!$J$4:INDEX(Fwd1M,MATCH(E6+1,SettlementDates,1),1)))</f>
        <v>2.6411491538257097E-2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MIN(_xll.ohPack(Data!$J$4:INDEX(Fwd1M,MATCH(E7+1,SettlementDates,1),1)))</f>
        <v>5.0969919244308977E-3</v>
      </c>
      <c r="H7" s="54">
        <f t="shared" si="4"/>
        <v>5.0000000000000001E-3</v>
      </c>
      <c r="I7" s="83">
        <f>MAX(_xll.ohPack(Data!$J$4:INDEX(Fwd1M,MATCH(E7+1,SettlementDates,1),1)))</f>
        <v>2.7515684688582238E-2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MIN(_xll.ohPack(Data!$J$4:INDEX(Fwd1M,MATCH(E8+1,SettlementDates,1),1)))</f>
        <v>5.0969919244308977E-3</v>
      </c>
      <c r="H8" s="54">
        <f t="shared" si="4"/>
        <v>5.0000000000000001E-3</v>
      </c>
      <c r="I8" s="83">
        <f>MAX(_xll.ohPack(Data!$J$4:INDEX(Fwd1M,MATCH(E8+1,SettlementDates,1),1)))</f>
        <v>2.7515684688582238E-2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MIN(_xll.ohPack(Data!$J$4:INDEX(Fwd1M,MATCH(E9+1,SettlementDates,1),1)))</f>
        <v>5.0969919244308977E-3</v>
      </c>
      <c r="H9" s="55">
        <f t="shared" si="4"/>
        <v>5.0000000000000001E-3</v>
      </c>
      <c r="I9" s="84">
        <f>MAX(_xll.ohPack(Data!$J$4:INDEX(Fwd1M,MATCH(E9+1,SettlementDates,1),1)))</f>
        <v>2.7515684688582238E-2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MIN(_xll.ohPack(Data!$N$4:INDEX(ONFwd1M,MATCH(E10+1,SettlementDates,1),1)))</f>
        <v>5.0950447221931316E-3</v>
      </c>
      <c r="H10" s="54">
        <f t="shared" si="4"/>
        <v>5.0000000000000001E-3</v>
      </c>
      <c r="I10" s="83">
        <f>MAX(_xll.ohPack(Data!$N$4:INDEX(ONFwd1M,MATCH(E10+1,SettlementDates,1),1)))</f>
        <v>9.2881709048438701E-3</v>
      </c>
      <c r="J10" s="54">
        <f t="shared" si="2"/>
        <v>0.01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MIN(_xll.ohPack(Data!$N$4:INDEX(ONFwd1M,MATCH(E11+1,SettlementDates,1),1)))</f>
        <v>5.0950447221931316E-3</v>
      </c>
      <c r="H11" s="54">
        <f t="shared" si="4"/>
        <v>5.0000000000000001E-3</v>
      </c>
      <c r="I11" s="83">
        <f>MAX(_xll.ohPack(Data!$N$4:INDEX(ONFwd1M,MATCH(E11+1,SettlementDates,1),1)))</f>
        <v>1.5439727541747272E-2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MIN(_xll.ohPack(Data!$N$4:INDEX(ONFwd1M,MATCH(E12+1,SettlementDates,1),1)))</f>
        <v>5.0950447221931316E-3</v>
      </c>
      <c r="H12" s="54">
        <f t="shared" si="4"/>
        <v>5.0000000000000001E-3</v>
      </c>
      <c r="I12" s="83">
        <f>MAX(_xll.ohPack(Data!$N$4:INDEX(ONFwd1M,MATCH(E12+1,SettlementDates,1),1)))</f>
        <v>2.2829622593714127E-2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MIN(_xll.ohPack(Data!$N$4:INDEX(ONFwd1M,MATCH(E13+1,SettlementDates,1),1)))</f>
        <v>5.0950447221931316E-3</v>
      </c>
      <c r="H13" s="54">
        <f t="shared" si="4"/>
        <v>5.0000000000000001E-3</v>
      </c>
      <c r="I13" s="83">
        <f>MAX(_xll.ohPack(Data!$N$4:INDEX(ONFwd1M,MATCH(E13+1,SettlementDates,1),1)))</f>
        <v>2.6344512401242914E-2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MIN(_xll.ohPack(Data!$N$4:INDEX(ONFwd1M,MATCH(E14+1,SettlementDates,1),1)))</f>
        <v>5.0950447221931316E-3</v>
      </c>
      <c r="H14" s="54">
        <f t="shared" si="4"/>
        <v>5.0000000000000001E-3</v>
      </c>
      <c r="I14" s="83">
        <f>MAX(_xll.ohPack(Data!$N$4:INDEX(ONFwd1M,MATCH(E14+1,SettlementDates,1),1)))</f>
        <v>2.7483269277538414E-2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MIN(_xll.ohPack(Data!$N$4:INDEX(ONFwd1M,MATCH(E15+1,SettlementDates,1),1)))</f>
        <v>5.0950447221931316E-3</v>
      </c>
      <c r="H15" s="54">
        <f t="shared" si="4"/>
        <v>5.0000000000000001E-3</v>
      </c>
      <c r="I15" s="83">
        <f>MAX(_xll.ohPack(Data!$N$4:INDEX(ONFwd1M,MATCH(E15+1,SettlementDates,1),1)))</f>
        <v>2.7483269277538414E-2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MIN(_xll.ohPack(Data!$N$4:INDEX(ONFwd1M,MATCH(E16+1,SettlementDates,1),1)))</f>
        <v>5.0950447221931316E-3</v>
      </c>
      <c r="H16" s="55">
        <f t="shared" si="4"/>
        <v>5.0000000000000001E-3</v>
      </c>
      <c r="I16" s="84">
        <f>MAX(_xll.ohPack(Data!$N$4:INDEX(ONFwd1M,MATCH(E16+1,SettlementDates,1),1)))</f>
        <v>2.7483269277538414E-2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147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151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GBP2X1S_Quote</v>
      </c>
      <c r="Q23" s="123"/>
      <c r="R23" s="118">
        <f t="shared" ref="R23:R33" si="7">EvaluationDate</f>
        <v>42180</v>
      </c>
      <c r="S23" s="118">
        <f>_xll.qlInterestRateIndexValueDate(AA23,R23)</f>
        <v>42180</v>
      </c>
      <c r="T23" s="118">
        <f>_xll.qlInterestRateIndexMaturity(AA23,S23)</f>
        <v>42241</v>
      </c>
      <c r="U23" s="119">
        <f ca="1">_xll.qlIndexFixing(AA23,R23,,_xll.ohTrigger(Trigger,Trigger1M,InterestRatesTrigger))</f>
        <v>5.1125000002037579E-3</v>
      </c>
      <c r="V23" s="119">
        <f ca="1">_xll.qlQuoteValue(P23,_xll.ohTrigger(Trigger,Trigger1M,InterestRatesTrigger))</f>
        <v>5.1124999999999999E-3</v>
      </c>
      <c r="W23" s="119" t="b">
        <f ca="1">NOT(ISERROR(V23))</f>
        <v>1</v>
      </c>
      <c r="X23" s="167">
        <f ca="1">(U23-V23)*10000</f>
        <v>2.037580174030218E-9</v>
      </c>
      <c r="Y23" s="52" t="b">
        <f ca="1"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obj_0057e#0008</v>
      </c>
      <c r="AC23" s="103" t="s">
        <v>33</v>
      </c>
      <c r="AD23" s="103" t="s">
        <v>112</v>
      </c>
      <c r="AE23" s="104" t="s">
        <v>160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GBP3X1S_Quote</v>
      </c>
      <c r="Q24" s="122"/>
      <c r="R24" s="111">
        <f t="shared" si="7"/>
        <v>42180</v>
      </c>
      <c r="S24" s="111">
        <f>_xll.qlInterestRateIndexValueDate(AA24,R24)</f>
        <v>42180</v>
      </c>
      <c r="T24" s="111">
        <f>_xll.qlInterestRateIndexMaturity(AA24,S24)</f>
        <v>42272</v>
      </c>
      <c r="U24" s="112">
        <f ca="1">_xll.qlIndexFixing(AA24,R24,,_xll.ohTrigger(Trigger,Trigger1M,InterestRatesTrigger))</f>
        <v>5.1749999999993763E-3</v>
      </c>
      <c r="V24" s="112">
        <f ca="1">_xll.qlQuoteValue(P24,_xll.ohTrigger(Trigger,Trigger1M,InterestRatesTrigger))</f>
        <v>5.1749999999999999E-3</v>
      </c>
      <c r="W24" s="112" t="b">
        <f t="shared" ref="W24:W33" ca="1" si="8">NOT(ISERROR(V24))</f>
        <v>1</v>
      </c>
      <c r="X24" s="168">
        <f t="shared" ref="X24:X33" ca="1" si="9">(U24-V24)*10000</f>
        <v>-6.2363308961366215E-12</v>
      </c>
      <c r="Y24" s="50" t="b">
        <f ca="1"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obj_00541#0008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GBP4X1S_Quote</v>
      </c>
      <c r="Q25" s="122"/>
      <c r="R25" s="111">
        <f t="shared" si="7"/>
        <v>42180</v>
      </c>
      <c r="S25" s="111">
        <f>_xll.qlInterestRateIndexValueDate(AA25,R25)</f>
        <v>42180</v>
      </c>
      <c r="T25" s="111">
        <f>_xll.qlInterestRateIndexMaturity(AA25,S25)</f>
        <v>42303</v>
      </c>
      <c r="U25" s="112">
        <f ca="1">_xll.qlIndexFixing(AA25,R25,,_xll.ohTrigger(Trigger,Trigger1M,InterestRatesTrigger))</f>
        <v>5.2750000000003853E-3</v>
      </c>
      <c r="V25" s="112">
        <f ca="1">_xll.qlQuoteValue(P25,_xll.ohTrigger(Trigger,Trigger1M,InterestRatesTrigger))</f>
        <v>5.275000000000001E-3</v>
      </c>
      <c r="W25" s="112" t="b">
        <f t="shared" ca="1" si="8"/>
        <v>1</v>
      </c>
      <c r="X25" s="168">
        <f t="shared" ca="1" si="9"/>
        <v>3.8424124992886277E-12</v>
      </c>
      <c r="Y25" s="50" t="b">
        <f ca="1"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obj_00546#0008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GBP5X1S_Quote</v>
      </c>
      <c r="Q26" s="122"/>
      <c r="R26" s="111">
        <f t="shared" si="7"/>
        <v>42180</v>
      </c>
      <c r="S26" s="111">
        <f>_xll.qlInterestRateIndexValueDate(AA26,R26)</f>
        <v>42180</v>
      </c>
      <c r="T26" s="111">
        <f>_xll.qlInterestRateIndexMaturity(AA26,S26)</f>
        <v>42333</v>
      </c>
      <c r="U26" s="112">
        <f ca="1">_xll.qlIndexFixing(AA26,R26,,_xll.ohTrigger(Trigger,Trigger1M,InterestRatesTrigger))</f>
        <v>5.3749999999998287E-3</v>
      </c>
      <c r="V26" s="112">
        <f ca="1">_xll.qlQuoteValue(P26,_xll.ohTrigger(Trigger,Trigger1M,InterestRatesTrigger))</f>
        <v>5.3749999999999996E-3</v>
      </c>
      <c r="W26" s="112" t="b">
        <f t="shared" ca="1" si="8"/>
        <v>1</v>
      </c>
      <c r="X26" s="168">
        <f t="shared" ca="1" si="9"/>
        <v>-1.708702623837155E-12</v>
      </c>
      <c r="Y26" s="50" t="b">
        <f ca="1"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obj_005e7#0008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GBP6X1S_Quote</v>
      </c>
      <c r="Q27" s="122"/>
      <c r="R27" s="111">
        <f t="shared" si="7"/>
        <v>42180</v>
      </c>
      <c r="S27" s="111">
        <f>_xll.qlInterestRateIndexValueDate(AA27,R27)</f>
        <v>42180</v>
      </c>
      <c r="T27" s="111">
        <f>_xll.qlInterestRateIndexMaturity(AA27,S27)</f>
        <v>42367</v>
      </c>
      <c r="U27" s="112">
        <f ca="1">_xll.qlIndexFixing(AA27,R27,,_xll.ohTrigger(Trigger,Trigger1M,InterestRatesTrigger))</f>
        <v>5.4999999999997976E-3</v>
      </c>
      <c r="V27" s="112">
        <f ca="1">_xll.qlQuoteValue(P27,_xll.ohTrigger(Trigger,Trigger1M,InterestRatesTrigger))</f>
        <v>5.5000000000000005E-3</v>
      </c>
      <c r="W27" s="112" t="b">
        <f t="shared" ca="1" si="8"/>
        <v>1</v>
      </c>
      <c r="X27" s="168">
        <f t="shared" ca="1" si="9"/>
        <v>-2.0296264668928643E-12</v>
      </c>
      <c r="Y27" s="50" t="b">
        <f ca="1"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obj_00568#0008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GBP7X1S_Quote</v>
      </c>
      <c r="Q28" s="122"/>
      <c r="R28" s="111">
        <f t="shared" si="7"/>
        <v>42180</v>
      </c>
      <c r="S28" s="111">
        <f>_xll.qlInterestRateIndexValueDate(AA28,R28)</f>
        <v>42180</v>
      </c>
      <c r="T28" s="111">
        <f>_xll.qlInterestRateIndexMaturity(AA28,S28)</f>
        <v>42394</v>
      </c>
      <c r="U28" s="112">
        <f ca="1">_xll.qlIndexFixing(AA28,R28,,_xll.ohTrigger(Trigger,Trigger1M,InterestRatesTrigger))</f>
        <v>5.6374999999999533E-3</v>
      </c>
      <c r="V28" s="112">
        <f ca="1">_xll.qlQuoteValue(P28,_xll.ohTrigger(Trigger,Trigger1M,InterestRatesTrigger))</f>
        <v>5.6375000000000001E-3</v>
      </c>
      <c r="W28" s="112" t="b">
        <f t="shared" ca="1" si="8"/>
        <v>1</v>
      </c>
      <c r="X28" s="168">
        <f t="shared" ca="1" si="9"/>
        <v>-4.6837533851373792E-13</v>
      </c>
      <c r="Y28" s="50" t="b">
        <f ca="1"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obj_0062b#0008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GBP8X1S_Quote</v>
      </c>
      <c r="Q29" s="122"/>
      <c r="R29" s="111">
        <f t="shared" si="7"/>
        <v>42180</v>
      </c>
      <c r="S29" s="111">
        <f>_xll.qlInterestRateIndexValueDate(AA29,R29)</f>
        <v>42180</v>
      </c>
      <c r="T29" s="111">
        <f>_xll.qlInterestRateIndexMaturity(AA29,S29)</f>
        <v>42425</v>
      </c>
      <c r="U29" s="112">
        <f ca="1">_xll.qlIndexFixing(AA29,R29,,_xll.ohTrigger(Trigger,Trigger1M,InterestRatesTrigger))</f>
        <v>5.8124999999987232E-3</v>
      </c>
      <c r="V29" s="112">
        <f ca="1">_xll.qlQuoteValue(P29,_xll.ohTrigger(Trigger,Trigger1M,InterestRatesTrigger))</f>
        <v>5.8125000000000008E-3</v>
      </c>
      <c r="W29" s="112" t="b">
        <f t="shared" ca="1" si="8"/>
        <v>1</v>
      </c>
      <c r="X29" s="168">
        <f t="shared" ca="1" si="9"/>
        <v>-1.2776238400569184E-11</v>
      </c>
      <c r="Y29" s="50" t="b">
        <f ca="1"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obj_005ed#0008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GBP9X1S_Quote</v>
      </c>
      <c r="Q30" s="122"/>
      <c r="R30" s="111">
        <f t="shared" si="7"/>
        <v>42180</v>
      </c>
      <c r="S30" s="111">
        <f>_xll.qlInterestRateIndexValueDate(AA30,R30)</f>
        <v>42180</v>
      </c>
      <c r="T30" s="111">
        <f>_xll.qlInterestRateIndexMaturity(AA30,S30)</f>
        <v>42458</v>
      </c>
      <c r="U30" s="112">
        <f ca="1">_xll.qlIndexFixing(AA30,R30,,_xll.ohTrigger(Trigger,Trigger1M,InterestRatesTrigger))</f>
        <v>6.0124999999970827E-3</v>
      </c>
      <c r="V30" s="112">
        <f ca="1">_xll.qlQuoteValue(P30,_xll.ohTrigger(Trigger,Trigger1M,InterestRatesTrigger))</f>
        <v>6.0125000000000005E-3</v>
      </c>
      <c r="W30" s="112" t="b">
        <f t="shared" ca="1" si="8"/>
        <v>1</v>
      </c>
      <c r="X30" s="168">
        <f t="shared" ca="1" si="9"/>
        <v>-2.9178048865929895E-11</v>
      </c>
      <c r="Y30" s="50" t="b">
        <f ca="1"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obj_004fd#0008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GBP10X1S_Quote</v>
      </c>
      <c r="Q31" s="122"/>
      <c r="R31" s="111">
        <f t="shared" si="7"/>
        <v>42180</v>
      </c>
      <c r="S31" s="111">
        <f>_xll.qlInterestRateIndexValueDate(AA31,R31)</f>
        <v>42180</v>
      </c>
      <c r="T31" s="111">
        <f>_xll.qlInterestRateIndexMaturity(AA31,S31)</f>
        <v>42485</v>
      </c>
      <c r="U31" s="112">
        <f ca="1">_xll.qlIndexFixing(AA31,R31,,_xll.ohTrigger(Trigger,Trigger1M,InterestRatesTrigger))</f>
        <v>6.1874999999986776E-3</v>
      </c>
      <c r="V31" s="112">
        <f ca="1">_xll.qlQuoteValue(P31,_xll.ohTrigger(Trigger,Trigger1M,InterestRatesTrigger))</f>
        <v>6.1874999999999994E-3</v>
      </c>
      <c r="W31" s="112" t="b">
        <f t="shared" ca="1" si="8"/>
        <v>1</v>
      </c>
      <c r="X31" s="168">
        <f t="shared" ca="1" si="9"/>
        <v>-1.321859288694327E-11</v>
      </c>
      <c r="Y31" s="50" t="b">
        <f ca="1"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obj_004cb#0008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GBP11X1S_Quote</v>
      </c>
      <c r="Q32" s="122"/>
      <c r="R32" s="111">
        <f t="shared" si="7"/>
        <v>42180</v>
      </c>
      <c r="S32" s="111">
        <f>_xll.qlInterestRateIndexValueDate(AA32,R32)</f>
        <v>42180</v>
      </c>
      <c r="T32" s="111">
        <f>_xll.qlInterestRateIndexMaturity(AA32,S32)</f>
        <v>42515</v>
      </c>
      <c r="U32" s="112">
        <f ca="1">_xll.qlIndexFixing(AA32,R32,,_xll.ohTrigger(Trigger,Trigger1M,InterestRatesTrigger))</f>
        <v>6.3874999999969173E-3</v>
      </c>
      <c r="V32" s="112">
        <f ca="1">_xll.qlQuoteValue(P32,_xll.ohTrigger(Trigger,Trigger1M,InterestRatesTrigger))</f>
        <v>6.3874999999999991E-3</v>
      </c>
      <c r="W32" s="112" t="b">
        <f t="shared" ca="1" si="8"/>
        <v>1</v>
      </c>
      <c r="X32" s="168">
        <f t="shared" ca="1" si="9"/>
        <v>-3.0817362550727978E-11</v>
      </c>
      <c r="Y32" s="50" t="b">
        <f ca="1"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obj_0047e#0008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GBP12X1S_Quote</v>
      </c>
      <c r="Q33" s="124"/>
      <c r="R33" s="115">
        <f t="shared" si="7"/>
        <v>42180</v>
      </c>
      <c r="S33" s="115">
        <f>_xll.qlInterestRateIndexValueDate(AA33,R33)</f>
        <v>42180</v>
      </c>
      <c r="T33" s="115">
        <f>_xll.qlInterestRateIndexMaturity(AA33,S33)</f>
        <v>42548</v>
      </c>
      <c r="U33" s="116">
        <f ca="1">_xll.qlIndexFixing(AA33,R33,,_xll.ohTrigger(Trigger,Trigger1M,InterestRatesTrigger))</f>
        <v>6.6249999999917573E-3</v>
      </c>
      <c r="V33" s="116">
        <f ca="1">_xll.qlQuoteValue(P33,_xll.ohTrigger(Trigger,Trigger1M,InterestRatesTrigger))</f>
        <v>6.6250000000000007E-3</v>
      </c>
      <c r="W33" s="116" t="b">
        <f t="shared" ca="1" si="8"/>
        <v>1</v>
      </c>
      <c r="X33" s="170">
        <f t="shared" ca="1" si="9"/>
        <v>-8.2434059578417873E-11</v>
      </c>
      <c r="Y33" s="51" t="b">
        <f ca="1"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obj_005e4#0008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7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5.7499999999998247E-3</v>
      </c>
      <c r="H3" s="53">
        <f>IF(G3&gt;=0,ROUNDDOWN(G3*10,2)/10,ROUNDUP(G3*10,2)/10)</f>
        <v>5.0000000000000001E-3</v>
      </c>
      <c r="I3" s="82">
        <f>MAX(_xll.ohPack(Data!$K$4:INDEX(Fwd3M,MATCH(E3+1,SettlementDates,1),1)))</f>
        <v>1.1180372378114995E-2</v>
      </c>
      <c r="J3" s="53">
        <f t="shared" ref="J3:J16" si="2">IF(I3-G3&gt;1%,(QUOTIENT(I3*10000,50)+1)*0.5%,(QUOTIENT(I3*10000,10)+1)*0.1%)</f>
        <v>1.2E-2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MIN(_xll.ohPack(Data!$K$4:INDEX(Fwd3M,MATCH(E4+1,SettlementDates,1),1)))</f>
        <v>5.7499999999998247E-3</v>
      </c>
      <c r="H4" s="54">
        <f t="shared" ref="H4:H16" si="4">IF(G4&gt;=0,ROUNDDOWN(G4*10,2)/10,ROUNDUP(G4*10,2)/10)</f>
        <v>5.0000000000000001E-3</v>
      </c>
      <c r="I4" s="83">
        <f>MAX(_xll.ohPack(Data!$K$4:INDEX(Fwd3M,MATCH(E4+1,SettlementDates,1),1)))</f>
        <v>1.7222253814570734E-2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MIN(_xll.ohPack(Data!$K$4:INDEX(Fwd3M,MATCH(E5+1,SettlementDates,1),1)))</f>
        <v>5.7499999999998247E-3</v>
      </c>
      <c r="H5" s="54">
        <f t="shared" si="4"/>
        <v>5.0000000000000001E-3</v>
      </c>
      <c r="I5" s="83">
        <f>MAX(_xll.ohPack(Data!$K$4:INDEX(Fwd3M,MATCH(E5+1,SettlementDates,1),1)))</f>
        <v>2.3725840975381718E-2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MIN(_xll.ohPack(Data!$K$4:INDEX(Fwd3M,MATCH(E6+1,SettlementDates,1),1)))</f>
        <v>5.7499999999998247E-3</v>
      </c>
      <c r="H6" s="54">
        <f t="shared" si="4"/>
        <v>5.0000000000000001E-3</v>
      </c>
      <c r="I6" s="83">
        <f>MAX(_xll.ohPack(Data!$K$4:INDEX(Fwd3M,MATCH(E6+1,SettlementDates,1),1)))</f>
        <v>2.7267228656071972E-2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MIN(_xll.ohPack(Data!$K$4:INDEX(Fwd3M,MATCH(E7+1,SettlementDates,1),1)))</f>
        <v>5.7499999999998247E-3</v>
      </c>
      <c r="H7" s="54">
        <f t="shared" si="4"/>
        <v>5.0000000000000001E-3</v>
      </c>
      <c r="I7" s="83">
        <f>MAX(_xll.ohPack(Data!$K$4:INDEX(Fwd3M,MATCH(E7+1,SettlementDates,1),1)))</f>
        <v>2.8055361028517883E-2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MIN(_xll.ohPack(Data!$K$4:INDEX(Fwd3M,MATCH(E8+1,SettlementDates,1),1)))</f>
        <v>5.7499999999998247E-3</v>
      </c>
      <c r="H8" s="54">
        <f t="shared" si="4"/>
        <v>5.0000000000000001E-3</v>
      </c>
      <c r="I8" s="83">
        <f>MAX(_xll.ohPack(Data!$K$4:INDEX(Fwd3M,MATCH(E8+1,SettlementDates,1),1)))</f>
        <v>2.8055361028517883E-2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MIN(_xll.ohPack(Data!$K$4:INDEX(Fwd3M,MATCH(E9+1,SettlementDates,1),1)))</f>
        <v>5.7499999999998247E-3</v>
      </c>
      <c r="H9" s="55">
        <f t="shared" si="4"/>
        <v>5.0000000000000001E-3</v>
      </c>
      <c r="I9" s="84">
        <f>MAX(_xll.ohPack(Data!$K$4:INDEX(Fwd3M,MATCH(E9+1,SettlementDates,1),1)))</f>
        <v>2.8055361028517883E-2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MIN(_xll.ohPack(Data!$O$4:INDEX(ONFwd3M,MATCH(E10+1,SettlementDates,1),1)))</f>
        <v>5.3867661717266202E-3</v>
      </c>
      <c r="H10" s="54">
        <f t="shared" si="4"/>
        <v>5.0000000000000001E-3</v>
      </c>
      <c r="I10" s="83">
        <f>MAX(_xll.ohPack(Data!$O$4:INDEX(ONFwd3M,MATCH(E10+1,SettlementDates,1),1)))</f>
        <v>1.0327903056471429E-2</v>
      </c>
      <c r="J10" s="54">
        <f t="shared" si="2"/>
        <v>1.0999999999999999E-2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MIN(_xll.ohPack(Data!$O$4:INDEX(ONFwd3M,MATCH(E11+1,SettlementDates,1),1)))</f>
        <v>5.3867661717266202E-3</v>
      </c>
      <c r="H11" s="54">
        <f t="shared" si="4"/>
        <v>5.0000000000000001E-3</v>
      </c>
      <c r="I11" s="83">
        <f>MAX(_xll.ohPack(Data!$O$4:INDEX(ONFwd3M,MATCH(E11+1,SettlementDates,1),1)))</f>
        <v>1.6698731452542415E-2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MIN(_xll.ohPack(Data!$O$4:INDEX(ONFwd3M,MATCH(E12+1,SettlementDates,1),1)))</f>
        <v>5.3867661717266202E-3</v>
      </c>
      <c r="H12" s="54">
        <f t="shared" si="4"/>
        <v>5.0000000000000001E-3</v>
      </c>
      <c r="I12" s="83">
        <f>MAX(_xll.ohPack(Data!$O$4:INDEX(ONFwd3M,MATCH(E12+1,SettlementDates,1),1)))</f>
        <v>2.3510567839409857E-2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MIN(_xll.ohPack(Data!$O$4:INDEX(ONFwd3M,MATCH(E13+1,SettlementDates,1),1)))</f>
        <v>5.3867661717266202E-3</v>
      </c>
      <c r="H13" s="54">
        <f t="shared" si="4"/>
        <v>5.0000000000000001E-3</v>
      </c>
      <c r="I13" s="83">
        <f>MAX(_xll.ohPack(Data!$O$4:INDEX(ONFwd3M,MATCH(E13+1,SettlementDates,1),1)))</f>
        <v>2.7130171170122175E-2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MIN(_xll.ohPack(Data!$O$4:INDEX(ONFwd3M,MATCH(E14+1,SettlementDates,1),1)))</f>
        <v>5.3867661717266202E-3</v>
      </c>
      <c r="H14" s="54">
        <f t="shared" si="4"/>
        <v>5.0000000000000001E-3</v>
      </c>
      <c r="I14" s="83">
        <f>MAX(_xll.ohPack(Data!$O$4:INDEX(ONFwd3M,MATCH(E14+1,SettlementDates,1),1)))</f>
        <v>2.7958514785352273E-2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MIN(_xll.ohPack(Data!$O$4:INDEX(ONFwd3M,MATCH(E15+1,SettlementDates,1),1)))</f>
        <v>5.3867661717266202E-3</v>
      </c>
      <c r="H15" s="54">
        <f t="shared" si="4"/>
        <v>5.0000000000000001E-3</v>
      </c>
      <c r="I15" s="83">
        <f>MAX(_xll.ohPack(Data!$O$4:INDEX(ONFwd3M,MATCH(E15+1,SettlementDates,1),1)))</f>
        <v>2.7958514785352273E-2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MIN(_xll.ohPack(Data!$O$4:INDEX(ONFwd3M,MATCH(E16+1,SettlementDates,1),1)))</f>
        <v>5.3867661717266202E-3</v>
      </c>
      <c r="H16" s="55">
        <f t="shared" si="4"/>
        <v>5.0000000000000001E-3</v>
      </c>
      <c r="I16" s="84">
        <f>MAX(_xll.ohPack(Data!$O$4:INDEX(ONFwd3M,MATCH(E16+1,SettlementDates,1),1)))</f>
        <v>2.7958514785352273E-2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147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151</v>
      </c>
      <c r="Y22" s="102" t="s">
        <v>59</v>
      </c>
    </row>
    <row r="23" spans="3:33" x14ac:dyDescent="0.2">
      <c r="J23" s="62"/>
      <c r="K23" s="62"/>
      <c r="L23" s="62"/>
      <c r="M23" s="50" t="s">
        <v>150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GBP1x4F_Quote</v>
      </c>
      <c r="Q23" s="122"/>
      <c r="R23" s="120">
        <f>_xll.qlInterestRateIndexFixingDate(Index3M,S23)</f>
        <v>42212</v>
      </c>
      <c r="S23" s="120">
        <f>_xll.qlCalendarAdvance(Calendar,SettlementDate,N23,"mf",TRUE)</f>
        <v>42212</v>
      </c>
      <c r="T23" s="120">
        <f>_xll.qlCalendarAdvance(Calendar,SettlementDate,O23,"mf",TRUE)</f>
        <v>42303</v>
      </c>
      <c r="U23" s="125">
        <f ca="1">_xll.qlIndexFixing(Index3M,R23,TRUE,_xll.ohTrigger(Trigger,Trigger3M,InterestRatesTrigger))</f>
        <v>6.0116438862837284E-3</v>
      </c>
      <c r="V23" s="125">
        <f ca="1">_xll.qlQuoteValue(P23,_xll.ohTrigger(Trigger,Trigger3M,InterestRatesTrigger))</f>
        <v>6.0000000000000001E-3</v>
      </c>
      <c r="W23" s="50" t="b">
        <f ca="1">NOT(ISERROR(V23))</f>
        <v>1</v>
      </c>
      <c r="X23" s="144">
        <f ca="1">(U23-V23)*10000</f>
        <v>0.11643886283728248</v>
      </c>
      <c r="Y23" s="50" t="b">
        <f ca="1">ABS(X23/10000)&lt;=ABS('General Settings'!$D$26)</f>
        <v>1</v>
      </c>
      <c r="AG23" s="155" t="e">
        <f>NA()</f>
        <v>#N/A</v>
      </c>
    </row>
    <row r="24" spans="3:33" x14ac:dyDescent="0.2">
      <c r="M24" s="50" t="s">
        <v>150</v>
      </c>
      <c r="N24" s="50" t="s">
        <v>63</v>
      </c>
      <c r="O24" s="50" t="str">
        <f t="shared" si="6"/>
        <v>5M</v>
      </c>
      <c r="P24" s="50" t="str">
        <f t="shared" si="7"/>
        <v>GBP2x5F_Quote</v>
      </c>
      <c r="Q24" s="122"/>
      <c r="R24" s="120">
        <f>_xll.qlInterestRateIndexFixingDate(Index3M,S24)</f>
        <v>42241</v>
      </c>
      <c r="S24" s="120">
        <f>_xll.qlCalendarAdvance(Calendar,SettlementDate,N24,"mf",TRUE)</f>
        <v>42241</v>
      </c>
      <c r="T24" s="120">
        <f>_xll.qlCalendarAdvance(Calendar,SettlementDate,O24,"mf",TRUE)</f>
        <v>42333</v>
      </c>
      <c r="U24" s="125">
        <f ca="1">_xll.qlIndexFixing(Index3M,R24,TRUE,_xll.ohTrigger(Trigger,Trigger3M,InterestRatesTrigger))</f>
        <v>6.2416874263936644E-3</v>
      </c>
      <c r="V24" s="125">
        <f ca="1">_xll.qlQuoteValue(P24,_xll.ohTrigger(Trigger,Trigger3M,InterestRatesTrigger))</f>
        <v>6.2500000000000003E-3</v>
      </c>
      <c r="W24" s="50" t="b">
        <f t="shared" ref="W24:W34" ca="1" si="8">NOT(ISERROR(V24))</f>
        <v>1</v>
      </c>
      <c r="X24" s="144">
        <f t="shared" ref="X24:X66" ca="1" si="9">(U24-V24)*10000</f>
        <v>-8.3125736063359434E-2</v>
      </c>
      <c r="Y24" s="50" t="b">
        <f ca="1"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50" t="s">
        <v>150</v>
      </c>
      <c r="N25" s="50" t="s">
        <v>31</v>
      </c>
      <c r="O25" s="50" t="str">
        <f t="shared" si="6"/>
        <v>6M</v>
      </c>
      <c r="P25" s="50" t="str">
        <f t="shared" si="7"/>
        <v>GBP3x6F_Quote</v>
      </c>
      <c r="Q25" s="122"/>
      <c r="R25" s="120">
        <f>_xll.qlInterestRateIndexFixingDate(Index3M,S25)</f>
        <v>42272</v>
      </c>
      <c r="S25" s="120">
        <f>_xll.qlCalendarAdvance(Calendar,SettlementDate,N25,"mf",TRUE)</f>
        <v>42272</v>
      </c>
      <c r="T25" s="120">
        <f>_xll.qlCalendarAdvance(Calendar,SettlementDate,O25,"mf",TRUE)</f>
        <v>42367</v>
      </c>
      <c r="U25" s="125">
        <f ca="1">_xll.qlIndexFixing(Index3M,R25,TRUE,_xll.ohTrigger(Trigger,Trigger3M,InterestRatesTrigger))</f>
        <v>6.5689043924064862E-3</v>
      </c>
      <c r="V25" s="125">
        <f ca="1">_xll.qlQuoteValue(P25,_xll.ohTrigger(Trigger,Trigger3M,InterestRatesTrigger))</f>
        <v>6.5999999999999991E-3</v>
      </c>
      <c r="W25" s="50" t="b">
        <f t="shared" ca="1" si="8"/>
        <v>1</v>
      </c>
      <c r="X25" s="144">
        <f t="shared" ca="1" si="9"/>
        <v>-0.31095607593512908</v>
      </c>
      <c r="Y25" s="50" t="b">
        <f ca="1">ABS(X25/10000)&lt;=ABS('General Settings'!$D$26)</f>
        <v>1</v>
      </c>
      <c r="AG25" s="156" t="e">
        <f>NA()</f>
        <v>#N/A</v>
      </c>
    </row>
    <row r="26" spans="3:33" x14ac:dyDescent="0.2">
      <c r="M26" s="50" t="s">
        <v>150</v>
      </c>
      <c r="N26" s="50" t="s">
        <v>64</v>
      </c>
      <c r="O26" s="50" t="str">
        <f t="shared" si="6"/>
        <v>7M</v>
      </c>
      <c r="P26" s="50" t="str">
        <f t="shared" si="7"/>
        <v>GBP4x7F_Quote</v>
      </c>
      <c r="Q26" s="122"/>
      <c r="R26" s="120">
        <f>_xll.qlInterestRateIndexFixingDate(Index3M,S26)</f>
        <v>42303</v>
      </c>
      <c r="S26" s="120">
        <f>_xll.qlCalendarAdvance(Calendar,SettlementDate,N26,"mf",TRUE)</f>
        <v>42303</v>
      </c>
      <c r="T26" s="120">
        <f>_xll.qlCalendarAdvance(Calendar,SettlementDate,O26,"mf",TRUE)</f>
        <v>42394</v>
      </c>
      <c r="U26" s="125">
        <f ca="1">_xll.qlIndexFixing(Index3M,R26,TRUE,_xll.ohTrigger(Trigger,Trigger3M,InterestRatesTrigger))</f>
        <v>6.9485133154645199E-3</v>
      </c>
      <c r="V26" s="125">
        <f ca="1">_xll.qlQuoteValue(P26,_xll.ohTrigger(Trigger,Trigger3M,InterestRatesTrigger))</f>
        <v>6.9999999999999993E-3</v>
      </c>
      <c r="W26" s="50" t="b">
        <f t="shared" ca="1" si="8"/>
        <v>1</v>
      </c>
      <c r="X26" s="144">
        <f t="shared" ca="1" si="9"/>
        <v>-0.5148668453547941</v>
      </c>
      <c r="Y26" s="50" t="b">
        <f ca="1">ABS(X26/10000)&lt;=ABS('General Settings'!$D$26)</f>
        <v>1</v>
      </c>
      <c r="AG26" s="156" t="e">
        <f>NA()</f>
        <v>#N/A</v>
      </c>
    </row>
    <row r="27" spans="3:33" x14ac:dyDescent="0.2">
      <c r="M27" s="50" t="s">
        <v>150</v>
      </c>
      <c r="N27" s="50" t="s">
        <v>65</v>
      </c>
      <c r="O27" s="50" t="str">
        <f t="shared" si="6"/>
        <v>8M</v>
      </c>
      <c r="P27" s="50" t="str">
        <f t="shared" si="7"/>
        <v>GBP5x8F_Quote</v>
      </c>
      <c r="Q27" s="122"/>
      <c r="R27" s="120">
        <f>_xll.qlInterestRateIndexFixingDate(Index3M,S27)</f>
        <v>42333</v>
      </c>
      <c r="S27" s="120">
        <f>_xll.qlCalendarAdvance(Calendar,SettlementDate,N27,"mf",TRUE)</f>
        <v>42333</v>
      </c>
      <c r="T27" s="120">
        <f>_xll.qlCalendarAdvance(Calendar,SettlementDate,O27,"mf",TRUE)</f>
        <v>42425</v>
      </c>
      <c r="U27" s="125">
        <f ca="1">_xll.qlIndexFixing(Index3M,R27,TRUE,_xll.ohTrigger(Trigger,Trigger3M,InterestRatesTrigger))</f>
        <v>7.400920702770741E-3</v>
      </c>
      <c r="V27" s="125">
        <f ca="1">_xll.qlQuoteValue(P27,_xll.ohTrigger(Trigger,Trigger3M,InterestRatesTrigger))</f>
        <v>7.4000000000000003E-3</v>
      </c>
      <c r="W27" s="50" t="b">
        <f t="shared" ca="1" si="8"/>
        <v>1</v>
      </c>
      <c r="X27" s="144">
        <f t="shared" ca="1" si="9"/>
        <v>9.2070277074064732E-3</v>
      </c>
      <c r="Y27" s="50" t="b">
        <f ca="1">ABS(X27/10000)&lt;=ABS('General Settings'!$D$26)</f>
        <v>1</v>
      </c>
      <c r="AG27" s="156" t="e">
        <f>NA()</f>
        <v>#N/A</v>
      </c>
    </row>
    <row r="28" spans="3:33" x14ac:dyDescent="0.2">
      <c r="K28" s="140" t="b">
        <v>1</v>
      </c>
      <c r="M28" s="50" t="s">
        <v>150</v>
      </c>
      <c r="N28" s="50" t="s">
        <v>32</v>
      </c>
      <c r="O28" s="50" t="str">
        <f t="shared" si="6"/>
        <v>9M</v>
      </c>
      <c r="P28" s="50" t="str">
        <f t="shared" si="7"/>
        <v>GBP6x9F_Quote</v>
      </c>
      <c r="Q28" s="122"/>
      <c r="R28" s="120">
        <f>_xll.qlInterestRateIndexFixingDate(Index3M,S28)</f>
        <v>42367</v>
      </c>
      <c r="S28" s="120">
        <f>_xll.qlCalendarAdvance(Calendar,SettlementDate,N28,"mf",TRUE)</f>
        <v>42367</v>
      </c>
      <c r="T28" s="120">
        <f>_xll.qlCalendarAdvance(Calendar,SettlementDate,O28,"mf",TRUE)</f>
        <v>42458</v>
      </c>
      <c r="U28" s="125">
        <f ca="1">_xll.qlIndexFixing(Index3M,R28,TRUE,_xll.ohTrigger(Trigger,Trigger3M,InterestRatesTrigger))</f>
        <v>7.9483168155300883E-3</v>
      </c>
      <c r="V28" s="125">
        <f ca="1">_xll.qlQuoteValue(P28,_xll.ohTrigger(Trigger,Trigger3M,InterestRatesTrigger))</f>
        <v>7.9000000000000008E-3</v>
      </c>
      <c r="W28" s="50" t="b">
        <f t="shared" ca="1" si="8"/>
        <v>1</v>
      </c>
      <c r="X28" s="144">
        <f t="shared" ca="1" si="9"/>
        <v>0.48316815530087542</v>
      </c>
      <c r="Y28" s="50" t="b">
        <f ca="1">ABS(X28/10000)&lt;=ABS('General Settings'!$D$26)</f>
        <v>1</v>
      </c>
      <c r="AG28" s="156" t="e">
        <f>NA()</f>
        <v>#N/A</v>
      </c>
    </row>
    <row r="29" spans="3:33" x14ac:dyDescent="0.2">
      <c r="M29" s="50" t="s">
        <v>150</v>
      </c>
      <c r="N29" s="50" t="s">
        <v>66</v>
      </c>
      <c r="O29" s="50" t="str">
        <f t="shared" si="6"/>
        <v>10M</v>
      </c>
      <c r="P29" s="50" t="str">
        <f t="shared" si="7"/>
        <v>GBP7x10F_Quote</v>
      </c>
      <c r="Q29" s="122"/>
      <c r="R29" s="120">
        <f>_xll.qlInterestRateIndexFixingDate(Index3M,S29)</f>
        <v>42394</v>
      </c>
      <c r="S29" s="120">
        <f>_xll.qlCalendarAdvance(Calendar,SettlementDate,N29,"mf",TRUE)</f>
        <v>42394</v>
      </c>
      <c r="T29" s="120">
        <f>_xll.qlCalendarAdvance(Calendar,SettlementDate,O29,"mf",TRUE)</f>
        <v>42485</v>
      </c>
      <c r="U29" s="125">
        <f ca="1">_xll.qlIndexFixing(Index3M,R29,TRUE,_xll.ohTrigger(Trigger,Trigger3M,InterestRatesTrigger))</f>
        <v>8.4064580909749415E-3</v>
      </c>
      <c r="V29" s="125" t="e">
        <f ca="1">_xll.qlQuoteValue(P29,_xll.ohTrigger(Trigger,Trigger3M,InterestRatesTrigger))</f>
        <v>#NUM!</v>
      </c>
      <c r="W29" s="50" t="b">
        <f t="shared" ca="1" si="8"/>
        <v>0</v>
      </c>
      <c r="X29" s="144" t="e">
        <f t="shared" ca="1" si="9"/>
        <v>#NUM!</v>
      </c>
      <c r="Y29" s="50" t="e">
        <f ca="1">ABS(X29/10000)&lt;=ABS('General Settings'!$D$26)</f>
        <v>#NUM!</v>
      </c>
      <c r="AG29" s="156" t="e">
        <f>NA()</f>
        <v>#N/A</v>
      </c>
    </row>
    <row r="30" spans="3:33" x14ac:dyDescent="0.2">
      <c r="M30" s="50" t="s">
        <v>150</v>
      </c>
      <c r="N30" s="50" t="s">
        <v>67</v>
      </c>
      <c r="O30" s="50" t="str">
        <f t="shared" si="6"/>
        <v>11M</v>
      </c>
      <c r="P30" s="50" t="str">
        <f t="shared" si="7"/>
        <v>GBP8x11F_Quote</v>
      </c>
      <c r="Q30" s="122"/>
      <c r="R30" s="120">
        <f>_xll.qlInterestRateIndexFixingDate(Index3M,S30)</f>
        <v>42425</v>
      </c>
      <c r="S30" s="120">
        <f>_xll.qlCalendarAdvance(Calendar,SettlementDate,N30,"mf",TRUE)</f>
        <v>42425</v>
      </c>
      <c r="T30" s="120">
        <f>_xll.qlCalendarAdvance(Calendar,SettlementDate,O30,"mf",TRUE)</f>
        <v>42515</v>
      </c>
      <c r="U30" s="125">
        <f ca="1">_xll.qlIndexFixing(Index3M,R30,TRUE,_xll.ohTrigger(Trigger,Trigger3M,InterestRatesTrigger))</f>
        <v>8.9396678580061627E-3</v>
      </c>
      <c r="V30" s="125" t="e">
        <f ca="1">_xll.qlQuoteValue(P30,_xll.ohTrigger(Trigger,Trigger3M,InterestRatesTrigger))</f>
        <v>#NUM!</v>
      </c>
      <c r="W30" s="50" t="b">
        <f t="shared" ca="1" si="8"/>
        <v>0</v>
      </c>
      <c r="X30" s="144" t="e">
        <f t="shared" ca="1" si="9"/>
        <v>#NUM!</v>
      </c>
      <c r="Y30" s="50" t="e">
        <f ca="1">ABS(X30/10000)&lt;=ABS('General Settings'!$D$26)</f>
        <v>#NUM!</v>
      </c>
      <c r="AG30" s="156" t="e">
        <f>NA()</f>
        <v>#N/A</v>
      </c>
    </row>
    <row r="31" spans="3:33" x14ac:dyDescent="0.2">
      <c r="K31" s="61" t="b">
        <v>0</v>
      </c>
      <c r="M31" s="50" t="s">
        <v>150</v>
      </c>
      <c r="N31" s="50" t="s">
        <v>68</v>
      </c>
      <c r="O31" s="50" t="str">
        <f t="shared" si="6"/>
        <v>12M</v>
      </c>
      <c r="P31" s="50" t="str">
        <f t="shared" si="7"/>
        <v>GBP9x12F_Quote</v>
      </c>
      <c r="Q31" s="122"/>
      <c r="R31" s="120">
        <f>_xll.qlInterestRateIndexFixingDate(Index3M,S31)</f>
        <v>42458</v>
      </c>
      <c r="S31" s="120">
        <f>_xll.qlCalendarAdvance(Calendar,SettlementDate,N31,"mf",TRUE)</f>
        <v>42458</v>
      </c>
      <c r="T31" s="120">
        <f>_xll.qlCalendarAdvance(Calendar,SettlementDate,O31,"mf",TRUE)</f>
        <v>42548</v>
      </c>
      <c r="U31" s="125">
        <f ca="1">_xll.qlIndexFixing(Index3M,R31,TRUE,_xll.ohTrigger(Trigger,Trigger3M,InterestRatesTrigger))</f>
        <v>9.5536606208295079E-3</v>
      </c>
      <c r="V31" s="125">
        <f ca="1">_xll.qlQuoteValue(P31,_xll.ohTrigger(Trigger,Trigger3M,InterestRatesTrigger))</f>
        <v>9.5500000000000012E-3</v>
      </c>
      <c r="W31" s="50" t="b">
        <f t="shared" ca="1" si="8"/>
        <v>1</v>
      </c>
      <c r="X31" s="144">
        <f t="shared" ca="1" si="9"/>
        <v>3.660620829506675E-2</v>
      </c>
      <c r="Y31" s="50" t="b">
        <f ca="1">ABS(X31/10000)&lt;=ABS('General Settings'!$D$26)</f>
        <v>1</v>
      </c>
      <c r="AG31" s="156" t="e">
        <f>NA()</f>
        <v>#N/A</v>
      </c>
    </row>
    <row r="32" spans="3:33" x14ac:dyDescent="0.2">
      <c r="M32" s="50" t="s">
        <v>150</v>
      </c>
      <c r="N32" s="50" t="s">
        <v>69</v>
      </c>
      <c r="O32" s="50" t="str">
        <f t="shared" si="6"/>
        <v>13M</v>
      </c>
      <c r="P32" s="50" t="str">
        <f t="shared" si="7"/>
        <v>GBP10x13F_Quote</v>
      </c>
      <c r="Q32" s="122"/>
      <c r="R32" s="120">
        <f>_xll.qlInterestRateIndexFixingDate(Index3M,S32)</f>
        <v>42485</v>
      </c>
      <c r="S32" s="120">
        <f>_xll.qlCalendarAdvance(Calendar,SettlementDate,N32,"mf",TRUE)</f>
        <v>42485</v>
      </c>
      <c r="T32" s="120">
        <f>_xll.qlCalendarAdvance(Calendar,SettlementDate,O32,"mf",TRUE)</f>
        <v>42576</v>
      </c>
      <c r="U32" s="125">
        <f ca="1">_xll.qlIndexFixing(Index3M,R32,TRUE,_xll.ohTrigger(Trigger,Trigger3M,InterestRatesTrigger))</f>
        <v>1.0042199595922289E-2</v>
      </c>
      <c r="V32" s="125" t="e">
        <f ca="1">_xll.qlQuoteValue(P32,_xll.ohTrigger(Trigger,Trigger3M,InterestRatesTrigger))</f>
        <v>#NUM!</v>
      </c>
      <c r="W32" s="50" t="b">
        <f t="shared" ca="1" si="8"/>
        <v>0</v>
      </c>
      <c r="X32" s="144" t="e">
        <f t="shared" ca="1" si="9"/>
        <v>#NUM!</v>
      </c>
      <c r="Y32" s="50" t="e">
        <f ca="1">ABS(X32/10000)&lt;=ABS('General Settings'!$D$26)</f>
        <v>#NUM!</v>
      </c>
      <c r="AG32" s="156" t="e">
        <f>NA()</f>
        <v>#N/A</v>
      </c>
    </row>
    <row r="33" spans="13:33" x14ac:dyDescent="0.2">
      <c r="M33" s="50" t="s">
        <v>150</v>
      </c>
      <c r="N33" s="50" t="s">
        <v>70</v>
      </c>
      <c r="O33" s="50" t="str">
        <f t="shared" si="6"/>
        <v>14M</v>
      </c>
      <c r="P33" s="50" t="str">
        <f t="shared" si="7"/>
        <v>GBP11x14F_Quote</v>
      </c>
      <c r="Q33" s="122"/>
      <c r="R33" s="120">
        <f>_xll.qlInterestRateIndexFixingDate(Index3M,S33)</f>
        <v>42515</v>
      </c>
      <c r="S33" s="120">
        <f>_xll.qlCalendarAdvance(Calendar,SettlementDate,N33,"mf",TRUE)</f>
        <v>42515</v>
      </c>
      <c r="T33" s="120">
        <f>_xll.qlCalendarAdvance(Calendar,SettlementDate,O33,"mf",TRUE)</f>
        <v>42607</v>
      </c>
      <c r="U33" s="125">
        <f ca="1">_xll.qlIndexFixing(Index3M,R33,TRUE,_xll.ohTrigger(Trigger,Trigger3M,InterestRatesTrigger))</f>
        <v>1.0608713494397628E-2</v>
      </c>
      <c r="V33" s="125" t="e">
        <f ca="1">_xll.qlQuoteValue(P33,_xll.ohTrigger(Trigger,Trigger3M,InterestRatesTrigger))</f>
        <v>#NUM!</v>
      </c>
      <c r="W33" s="50" t="b">
        <f t="shared" ca="1" si="8"/>
        <v>0</v>
      </c>
      <c r="X33" s="144" t="e">
        <f t="shared" ca="1" si="9"/>
        <v>#NUM!</v>
      </c>
      <c r="Y33" s="50" t="e">
        <f ca="1">ABS(X33/10000)&lt;=ABS('General Settings'!$D$26)</f>
        <v>#NUM!</v>
      </c>
      <c r="AG33" s="156" t="e">
        <f>NA()</f>
        <v>#N/A</v>
      </c>
    </row>
    <row r="34" spans="13:33" x14ac:dyDescent="0.2">
      <c r="M34" s="50" t="s">
        <v>150</v>
      </c>
      <c r="N34" s="50" t="s">
        <v>106</v>
      </c>
      <c r="O34" s="50" t="str">
        <f t="shared" si="6"/>
        <v>15M</v>
      </c>
      <c r="P34" s="50" t="str">
        <f t="shared" si="7"/>
        <v>GBP12x15F_Quote</v>
      </c>
      <c r="Q34" s="122"/>
      <c r="R34" s="120">
        <f>_xll.qlInterestRateIndexFixingDate(Index3M,S34)</f>
        <v>42548</v>
      </c>
      <c r="S34" s="120">
        <f>_xll.qlCalendarAdvance(Calendar,SettlementDate,N34,"mf",TRUE)</f>
        <v>42548</v>
      </c>
      <c r="T34" s="120">
        <f>_xll.qlCalendarAdvance(Calendar,SettlementDate,O34,"mf",TRUE)</f>
        <v>42639</v>
      </c>
      <c r="U34" s="125">
        <f ca="1">_xll.qlIndexFixing(Index3M,R34,TRUE,_xll.ohTrigger(Trigger,Trigger3M,InterestRatesTrigger))</f>
        <v>1.1216756114594465E-2</v>
      </c>
      <c r="V34" s="125">
        <f ca="1">_xll.qlQuoteValue(P34,_xll.ohTrigger(Trigger,Trigger3M,InterestRatesTrigger))</f>
        <v>1.115E-2</v>
      </c>
      <c r="W34" s="50" t="b">
        <f t="shared" ca="1" si="8"/>
        <v>1</v>
      </c>
      <c r="X34" s="144">
        <f t="shared" ca="1" si="9"/>
        <v>0.66756114594465277</v>
      </c>
      <c r="Y34" s="50" t="b">
        <f ca="1">ABS(X34/10000)&lt;=ABS('General Settings'!$D$26)</f>
        <v>1</v>
      </c>
      <c r="AG34" s="157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_xll.qlIMMNextCode(EvaluationDate-1,TRUE,Trigger)</f>
        <v>U5</v>
      </c>
      <c r="P35" s="117" t="str">
        <f t="shared" ref="P35:P60" si="10">Currency&amp;"FUT3M"&amp;O35&amp;QuoteSuffix</f>
        <v>GBPFUT3MU5_Quote</v>
      </c>
      <c r="Q35" s="117" t="str">
        <f t="shared" ref="Q35:Q60" si="11">Currency&amp;"FUT3M"&amp;O35&amp;"ConvAdj"&amp;QuoteSuffix</f>
        <v>GBPFUT3MU5ConvAdj_Quote</v>
      </c>
      <c r="R35" s="118">
        <f>_xll.qlInterestRateIndexFixingDate(Index3M,S35)</f>
        <v>42263</v>
      </c>
      <c r="S35" s="118">
        <f>_xll.qlIMMdate(O35)</f>
        <v>42263</v>
      </c>
      <c r="T35" s="118">
        <f>_xll.qlInterestRateIndexMaturity(Index3M,S35)</f>
        <v>42354</v>
      </c>
      <c r="U35" s="119">
        <f ca="1">_xll.qlIndexFixing(Index3M,R35,TRUE,_xll.ohTrigger(Trigger,Trigger3M,InterestRatesTrigger))</f>
        <v>6.4437907321886218E-3</v>
      </c>
      <c r="V35" s="119">
        <f ca="1">(100-_xll.qlQuoteValue(P35,_xll.ohTrigger(Trigger,Trigger3M,InterestRatesTrigger)))/100-_xll.qlQuoteValue(Q35,_xll.ohTrigger(Trigger,Trigger3M,InterestRatesTrigger))</f>
        <v>6.4437907326572045E-3</v>
      </c>
      <c r="W35" s="117" t="b">
        <f ca="1">NOT(ISERROR(V35))</f>
        <v>1</v>
      </c>
      <c r="X35" s="145">
        <f t="shared" ca="1" si="9"/>
        <v>-4.6858263796911714E-9</v>
      </c>
      <c r="Y35" s="52" t="b">
        <f ca="1">ABS(X35/10000)&lt;=ABS('General Settings'!$D$27)</f>
        <v>1</v>
      </c>
      <c r="AG35" s="155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Z5</v>
      </c>
      <c r="P36" s="110" t="str">
        <f t="shared" si="10"/>
        <v>GBPFUT3MZ5_Quote</v>
      </c>
      <c r="Q36" s="110" t="str">
        <f t="shared" si="11"/>
        <v>GBPFUT3MZ5ConvAdj_Quote</v>
      </c>
      <c r="R36" s="111">
        <f>_xll.qlInterestRateIndexFixingDate(Index3M,S36)</f>
        <v>42354</v>
      </c>
      <c r="S36" s="111">
        <f>_xll.qlIMMdate(O36)</f>
        <v>42354</v>
      </c>
      <c r="T36" s="111">
        <f>_xll.qlInterestRateIndexMaturity(Index3M,S36)</f>
        <v>42445</v>
      </c>
      <c r="U36" s="112">
        <f ca="1">_xll.qlIndexFixing(Index3M,R36,TRUE,_xll.ohTrigger(Trigger,Trigger3M,InterestRatesTrigger))</f>
        <v>7.7326259663925067E-3</v>
      </c>
      <c r="V36" s="112">
        <f ca="1">(100-_xll.qlQuoteValue(P36,_xll.ohTrigger(Trigger,Trigger3M,InterestRatesTrigger)))/100-_xll.qlQuoteValue(Q36,_xll.ohTrigger(Trigger,Trigger3M,InterestRatesTrigger))</f>
        <v>7.7326259663923567E-3</v>
      </c>
      <c r="W36" s="110" t="b">
        <f t="shared" ref="W36:W66" ca="1" si="12">NOT(ISERROR(V36))</f>
        <v>1</v>
      </c>
      <c r="X36" s="146">
        <f t="shared" ca="1" si="9"/>
        <v>1.5005358067199381E-12</v>
      </c>
      <c r="Y36" s="50" t="b">
        <f ca="1">ABS(X36/10000)&lt;=ABS('General Settings'!$D$27)</f>
        <v>1</v>
      </c>
      <c r="AG36" s="156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H6</v>
      </c>
      <c r="P37" s="110" t="str">
        <f t="shared" si="10"/>
        <v>GBPFUT3MH6_Quote</v>
      </c>
      <c r="Q37" s="110" t="str">
        <f t="shared" si="11"/>
        <v>GBPFUT3MH6ConvAdj_Quote</v>
      </c>
      <c r="R37" s="111">
        <f>_xll.qlInterestRateIndexFixingDate(Index3M,S37)</f>
        <v>42445</v>
      </c>
      <c r="S37" s="111">
        <f>_xll.qlIMMdate(O37)</f>
        <v>42445</v>
      </c>
      <c r="T37" s="111">
        <f>_xll.qlInterestRateIndexMaturity(Index3M,S37)</f>
        <v>42537</v>
      </c>
      <c r="U37" s="112">
        <f ca="1">_xll.qlIndexFixing(Index3M,R37,TRUE,_xll.ohTrigger(Trigger,Trigger3M,InterestRatesTrigger))</f>
        <v>9.3168501965179909E-3</v>
      </c>
      <c r="V37" s="112">
        <f ca="1">(100-_xll.qlQuoteValue(P37,_xll.ohTrigger(Trigger,Trigger3M,InterestRatesTrigger)))/100-_xll.qlQuoteValue(Q37,_xll.ohTrigger(Trigger,Trigger3M,InterestRatesTrigger))</f>
        <v>9.316850196517408E-3</v>
      </c>
      <c r="W37" s="110" t="b">
        <f t="shared" ca="1" si="12"/>
        <v>1</v>
      </c>
      <c r="X37" s="146">
        <f t="shared" ca="1" si="9"/>
        <v>5.8286708792820718E-12</v>
      </c>
      <c r="Y37" s="50" t="b">
        <f ca="1">ABS(X37/10000)&lt;=ABS('General Settings'!$D$27)</f>
        <v>1</v>
      </c>
      <c r="AG37" s="156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M6</v>
      </c>
      <c r="P38" s="110" t="str">
        <f t="shared" si="10"/>
        <v>GBPFUT3MM6_Quote</v>
      </c>
      <c r="Q38" s="110" t="str">
        <f t="shared" si="11"/>
        <v>GBPFUT3MM6ConvAdj_Quote</v>
      </c>
      <c r="R38" s="111">
        <f>_xll.qlInterestRateIndexFixingDate(Index3M,S38)</f>
        <v>42536</v>
      </c>
      <c r="S38" s="111">
        <f>_xll.qlIMMdate(O38)</f>
        <v>42536</v>
      </c>
      <c r="T38" s="111">
        <f>_xll.qlInterestRateIndexMaturity(Index3M,S38)</f>
        <v>42628</v>
      </c>
      <c r="U38" s="112">
        <f ca="1">_xll.qlIndexFixing(Index3M,R38,TRUE,_xll.ohTrigger(Trigger,Trigger3M,InterestRatesTrigger))</f>
        <v>1.099680150859038E-2</v>
      </c>
      <c r="V38" s="112">
        <f ca="1">(100-_xll.qlQuoteValue(P38,_xll.ohTrigger(Trigger,Trigger3M,InterestRatesTrigger)))/100-_xll.qlQuoteValue(Q38,_xll.ohTrigger(Trigger,Trigger3M,InterestRatesTrigger))</f>
        <v>1.09968015064638E-2</v>
      </c>
      <c r="W38" s="110" t="b">
        <f t="shared" ca="1" si="12"/>
        <v>1</v>
      </c>
      <c r="X38" s="146">
        <f t="shared" ca="1" si="9"/>
        <v>2.126580161965208E-8</v>
      </c>
      <c r="Y38" s="50" t="b">
        <f ca="1">ABS(X38/10000)&lt;=ABS('General Settings'!$D$27)</f>
        <v>1</v>
      </c>
      <c r="AG38" s="156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U6</v>
      </c>
      <c r="P39" s="110" t="str">
        <f t="shared" si="10"/>
        <v>GBPFUT3MU6_Quote</v>
      </c>
      <c r="Q39" s="110" t="str">
        <f t="shared" si="11"/>
        <v>GBPFUT3MU6ConvAdj_Quote</v>
      </c>
      <c r="R39" s="111">
        <f>_xll.qlInterestRateIndexFixingDate(Index3M,S39)</f>
        <v>42634</v>
      </c>
      <c r="S39" s="111">
        <f>_xll.qlIMMdate(O39)</f>
        <v>42634</v>
      </c>
      <c r="T39" s="111">
        <f>_xll.qlInterestRateIndexMaturity(Index3M,S39)</f>
        <v>42725</v>
      </c>
      <c r="U39" s="112">
        <f ca="1">_xll.qlIndexFixing(Index3M,R39,TRUE,_xll.ohTrigger(Trigger,Trigger3M,InterestRatesTrigger))</f>
        <v>1.2770679419122678E-2</v>
      </c>
      <c r="V39" s="112">
        <f ca="1">(100-_xll.qlQuoteValue(P39,_xll.ohTrigger(Trigger,Trigger3M,InterestRatesTrigger)))/100-_xll.qlQuoteValue(Q39,_xll.ohTrigger(Trigger,Trigger3M,InterestRatesTrigger))</f>
        <v>1.2770679418854049E-2</v>
      </c>
      <c r="W39" s="110" t="b">
        <f t="shared" ca="1" si="12"/>
        <v>1</v>
      </c>
      <c r="X39" s="146">
        <f t="shared" ca="1" si="9"/>
        <v>2.6862886914891249E-9</v>
      </c>
      <c r="Y39" s="50" t="b">
        <f ca="1">ABS(X39/10000)&lt;=ABS('General Settings'!$D$27)</f>
        <v>1</v>
      </c>
      <c r="AG39" s="156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Z6</v>
      </c>
      <c r="P40" s="110" t="str">
        <f t="shared" si="10"/>
        <v>GBPFUT3MZ6_Quote</v>
      </c>
      <c r="Q40" s="110" t="str">
        <f t="shared" si="11"/>
        <v>GBPFUT3MZ6ConvAdj_Quote</v>
      </c>
      <c r="R40" s="111">
        <f>_xll.qlInterestRateIndexFixingDate(Index3M,S40)</f>
        <v>42725</v>
      </c>
      <c r="S40" s="111">
        <f>_xll.qlIMMdate(O40)</f>
        <v>42725</v>
      </c>
      <c r="T40" s="111">
        <f>_xll.qlInterestRateIndexMaturity(Index3M,S40)</f>
        <v>42815</v>
      </c>
      <c r="U40" s="112">
        <f ca="1">_xll.qlIndexFixing(Index3M,R40,TRUE,_xll.ohTrigger(Trigger,Trigger3M,InterestRatesTrigger))</f>
        <v>1.4442196373811847E-2</v>
      </c>
      <c r="V40" s="112">
        <f ca="1">(100-_xll.qlQuoteValue(P40,_xll.ohTrigger(Trigger,Trigger3M,InterestRatesTrigger)))/100-_xll.qlQuoteValue(Q40,_xll.ohTrigger(Trigger,Trigger3M,InterestRatesTrigger))</f>
        <v>1.4442196373812026E-2</v>
      </c>
      <c r="W40" s="110" t="b">
        <f t="shared" ca="1" si="12"/>
        <v>1</v>
      </c>
      <c r="X40" s="146">
        <f t="shared" ca="1" si="9"/>
        <v>-1.7867651802561113E-12</v>
      </c>
      <c r="Y40" s="50" t="b">
        <f ca="1">ABS(X40/10000)&lt;=ABS('General Settings'!$D$27)</f>
        <v>1</v>
      </c>
      <c r="AG40" s="156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H7</v>
      </c>
      <c r="P41" s="110" t="str">
        <f t="shared" si="10"/>
        <v>GBPFUT3MH7_Quote</v>
      </c>
      <c r="Q41" s="110" t="str">
        <f t="shared" si="11"/>
        <v>GBPFUT3MH7ConvAdj_Quote</v>
      </c>
      <c r="R41" s="111">
        <f>_xll.qlInterestRateIndexFixingDate(Index3M,S41)</f>
        <v>42809</v>
      </c>
      <c r="S41" s="111">
        <f>_xll.qlIMMdate(O41)</f>
        <v>42809</v>
      </c>
      <c r="T41" s="111">
        <f>_xll.qlInterestRateIndexMaturity(Index3M,S41)</f>
        <v>42901</v>
      </c>
      <c r="U41" s="112">
        <f ca="1">_xll.qlIndexFixing(Index3M,R41,TRUE,_xll.ohTrigger(Trigger,Trigger3M,InterestRatesTrigger))</f>
        <v>1.5911369954197747E-2</v>
      </c>
      <c r="V41" s="112">
        <f ca="1">(100-_xll.qlQuoteValue(P41,_xll.ohTrigger(Trigger,Trigger3M,InterestRatesTrigger)))/100-_xll.qlQuoteValue(Q41,_xll.ohTrigger(Trigger,Trigger3M,InterestRatesTrigger))</f>
        <v>1.5911369954293635E-2</v>
      </c>
      <c r="W41" s="110" t="b">
        <f t="shared" ca="1" si="12"/>
        <v>1</v>
      </c>
      <c r="X41" s="146">
        <f t="shared" ca="1" si="9"/>
        <v>-9.5888574858093989E-10</v>
      </c>
      <c r="Y41" s="50" t="b">
        <f ca="1">ABS(X41/10000)&lt;=ABS('General Settings'!$D$27)</f>
        <v>1</v>
      </c>
      <c r="AG41" s="156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M7</v>
      </c>
      <c r="P42" s="110" t="str">
        <f t="shared" si="10"/>
        <v>GBPFUT3MM7_Quote</v>
      </c>
      <c r="Q42" s="110" t="str">
        <f t="shared" si="11"/>
        <v>GBPFUT3MM7ConvAdj_Quote</v>
      </c>
      <c r="R42" s="111">
        <f>_xll.qlInterestRateIndexFixingDate(Index3M,S42)</f>
        <v>42907</v>
      </c>
      <c r="S42" s="111">
        <f>_xll.qlIMMdate(O42)</f>
        <v>42907</v>
      </c>
      <c r="T42" s="111">
        <f>_xll.qlInterestRateIndexMaturity(Index3M,S42)</f>
        <v>42999</v>
      </c>
      <c r="U42" s="112">
        <f ca="1">_xll.qlIndexFixing(Index3M,R42,TRUE,_xll.ohTrigger(Trigger,Trigger3M,InterestRatesTrigger))</f>
        <v>1.717180851121098E-2</v>
      </c>
      <c r="V42" s="112">
        <f ca="1">(100-_xll.qlQuoteValue(P42,_xll.ohTrigger(Trigger,Trigger3M,InterestRatesTrigger)))/100-_xll.qlQuoteValue(Q42,_xll.ohTrigger(Trigger,Trigger3M,InterestRatesTrigger))</f>
        <v>1.7171808512157584E-2</v>
      </c>
      <c r="W42" s="110" t="b">
        <f t="shared" ca="1" si="12"/>
        <v>1</v>
      </c>
      <c r="X42" s="146">
        <f t="shared" ca="1" si="9"/>
        <v>-9.466039063710241E-9</v>
      </c>
      <c r="Y42" s="50" t="b">
        <f ca="1">ABS(X42/10000)&lt;=ABS('General Settings'!$D$27)</f>
        <v>1</v>
      </c>
      <c r="AG42" s="157" t="e">
        <f>NA()</f>
        <v>#N/A</v>
      </c>
    </row>
    <row r="43" spans="13:33" x14ac:dyDescent="0.2">
      <c r="M43" s="149" t="s">
        <v>114</v>
      </c>
      <c r="N43" s="149"/>
      <c r="O43" s="149" t="str">
        <f>_xll.qlIMMNextCode(O42,TRUE,Trigger)</f>
        <v>U7</v>
      </c>
      <c r="P43" s="149" t="str">
        <f t="shared" si="10"/>
        <v>GBPFUT3MU7_Quote</v>
      </c>
      <c r="Q43" s="149" t="str">
        <f t="shared" si="11"/>
        <v>GBPFUT3MU7ConvAdj_Quote</v>
      </c>
      <c r="R43" s="150">
        <f>_xll.qlInterestRateIndexFixingDate(Index3M,S43)</f>
        <v>42998</v>
      </c>
      <c r="S43" s="150">
        <f>_xll.qlIMMdate(O43)</f>
        <v>42998</v>
      </c>
      <c r="T43" s="150">
        <f>_xll.qlInterestRateIndexMaturity(Index3M,S43)</f>
        <v>43089</v>
      </c>
      <c r="U43" s="151">
        <f ca="1">_xll.qlIndexFixing(Index3M,R43,TRUE,_xll.ohTrigger(Trigger,Trigger3M,InterestRatesTrigger))</f>
        <v>1.7953553434996428E-2</v>
      </c>
      <c r="V43" s="151">
        <f ca="1">(100-_xll.qlQuoteValue(P43,_xll.ohTrigger(Trigger,Trigger3M,InterestRatesTrigger)))/100-_xll.qlQuoteValue(Q43,_xll.ohTrigger(Trigger,Trigger3M,InterestRatesTrigger))</f>
        <v>1.8231461995679377E-2</v>
      </c>
      <c r="W43" s="149" t="b">
        <f t="shared" ca="1" si="12"/>
        <v>1</v>
      </c>
      <c r="X43" s="152">
        <f t="shared" ca="1" si="9"/>
        <v>-2.7790856068294829</v>
      </c>
      <c r="Y43" s="149" t="b">
        <f ca="1">ABS(X43/10000)&lt;=ABS('General Settings'!$D$27)</f>
        <v>1</v>
      </c>
      <c r="AG43" s="156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Z7</v>
      </c>
      <c r="P44" s="50" t="str">
        <f t="shared" si="10"/>
        <v>GBPFUT3MZ7_Quote</v>
      </c>
      <c r="Q44" s="50" t="str">
        <f t="shared" si="11"/>
        <v>GBPFUT3MZ7ConvAdj_Quote</v>
      </c>
      <c r="R44" s="120">
        <f>_xll.qlInterestRateIndexFixingDate(Index3M,S44)</f>
        <v>43089</v>
      </c>
      <c r="S44" s="120">
        <f>_xll.qlIMMdate(O44)</f>
        <v>43089</v>
      </c>
      <c r="T44" s="120">
        <f>_xll.qlInterestRateIndexMaturity(Index3M,S44)</f>
        <v>43179</v>
      </c>
      <c r="U44" s="125">
        <f ca="1">_xll.qlIndexFixing(Index3M,R44,TRUE,_xll.ohTrigger(Trigger,Trigger3M,InterestRatesTrigger))</f>
        <v>1.8669454604348226E-2</v>
      </c>
      <c r="V44" s="125">
        <f ca="1">(100-_xll.qlQuoteValue(P44,_xll.ohTrigger(Trigger,Trigger3M,InterestRatesTrigger)))/100-_xll.qlQuoteValue(Q44,_xll.ohTrigger(Trigger,Trigger3M,InterestRatesTrigger))</f>
        <v>1.9087409574721815E-2</v>
      </c>
      <c r="W44" s="50" t="b">
        <f t="shared" ca="1" si="12"/>
        <v>1</v>
      </c>
      <c r="X44" s="144">
        <f t="shared" ca="1" si="9"/>
        <v>-4.1795497037358871</v>
      </c>
      <c r="Y44" s="50" t="b">
        <f ca="1">ABS(X44/10000)&lt;=ABS('General Settings'!$D$27)</f>
        <v>1</v>
      </c>
      <c r="AG44" s="156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H8</v>
      </c>
      <c r="P45" s="50" t="str">
        <f t="shared" si="10"/>
        <v>GBPFUT3MH8_Quote</v>
      </c>
      <c r="Q45" s="50" t="str">
        <f t="shared" si="11"/>
        <v>GBPFUT3MH8ConvAdj_Quote</v>
      </c>
      <c r="R45" s="120">
        <f>_xll.qlInterestRateIndexFixingDate(Index3M,S45)</f>
        <v>43180</v>
      </c>
      <c r="S45" s="120">
        <f>_xll.qlIMMdate(O45)</f>
        <v>43180</v>
      </c>
      <c r="T45" s="120">
        <f>_xll.qlInterestRateIndexMaturity(Index3M,S45)</f>
        <v>43272</v>
      </c>
      <c r="U45" s="125">
        <f ca="1">_xll.qlIndexFixing(Index3M,R45,TRUE,_xll.ohTrigger(Trigger,Trigger3M,InterestRatesTrigger))</f>
        <v>1.9408741202086733E-2</v>
      </c>
      <c r="V45" s="125">
        <f ca="1">(100-_xll.qlQuoteValue(P45,_xll.ohTrigger(Trigger,Trigger3M,InterestRatesTrigger)))/100-_xll.qlQuoteValue(Q45,_xll.ohTrigger(Trigger,Trigger3M,InterestRatesTrigger))</f>
        <v>1.9838152517742465E-2</v>
      </c>
      <c r="W45" s="50" t="b">
        <f t="shared" ca="1" si="12"/>
        <v>1</v>
      </c>
      <c r="X45" s="144">
        <f t="shared" ca="1" si="9"/>
        <v>-4.2941131565573176</v>
      </c>
      <c r="Y45" s="50" t="b">
        <f ca="1">ABS(X45/10000)&lt;=ABS('General Settings'!$D$27)</f>
        <v>1</v>
      </c>
      <c r="AG45" s="156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M8</v>
      </c>
      <c r="P46" s="50" t="str">
        <f t="shared" si="10"/>
        <v>GBPFUT3MM8_Quote</v>
      </c>
      <c r="Q46" s="50" t="str">
        <f t="shared" si="11"/>
        <v>GBPFUT3MM8ConvAdj_Quote</v>
      </c>
      <c r="R46" s="120">
        <f>_xll.qlInterestRateIndexFixingDate(Index3M,S46)</f>
        <v>43271</v>
      </c>
      <c r="S46" s="120">
        <f>_xll.qlIMMdate(O46)</f>
        <v>43271</v>
      </c>
      <c r="T46" s="120">
        <f>_xll.qlInterestRateIndexMaturity(Index3M,S46)</f>
        <v>43363</v>
      </c>
      <c r="U46" s="125">
        <f ca="1">_xll.qlIndexFixing(Index3M,R46,TRUE,_xll.ohTrigger(Trigger,Trigger3M,InterestRatesTrigger))</f>
        <v>2.0136238868214185E-2</v>
      </c>
      <c r="V46" s="125">
        <f ca="1">(100-_xll.qlQuoteValue(P46,_xll.ohTrigger(Trigger,Trigger3M,InterestRatesTrigger)))/100-_xll.qlQuoteValue(Q46,_xll.ohTrigger(Trigger,Trigger3M,InterestRatesTrigger))</f>
        <v>2.058622724728423E-2</v>
      </c>
      <c r="W46" s="50" t="b">
        <f t="shared" ca="1" si="12"/>
        <v>1</v>
      </c>
      <c r="X46" s="144">
        <f t="shared" ca="1" si="9"/>
        <v>-4.4998837907004461</v>
      </c>
      <c r="Y46" s="50" t="b">
        <f ca="1">ABS(X46/10000)&lt;=ABS('General Settings'!$D$27)</f>
        <v>1</v>
      </c>
      <c r="AG46" s="156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U8</v>
      </c>
      <c r="P47" s="50" t="str">
        <f t="shared" si="10"/>
        <v>GBPFUT3MU8_Quote</v>
      </c>
      <c r="Q47" s="50" t="str">
        <f t="shared" si="11"/>
        <v>GBPFUT3MU8ConvAdj_Quote</v>
      </c>
      <c r="R47" s="120">
        <f>_xll.qlInterestRateIndexFixingDate(Index3M,S47)</f>
        <v>43362</v>
      </c>
      <c r="S47" s="120">
        <f>_xll.qlIMMdate(O47)</f>
        <v>43362</v>
      </c>
      <c r="T47" s="120">
        <f>_xll.qlInterestRateIndexMaturity(Index3M,S47)</f>
        <v>43453</v>
      </c>
      <c r="U47" s="125">
        <f ca="1">_xll.qlIndexFixing(Index3M,R47,TRUE,_xll.ohTrigger(Trigger,Trigger3M,InterestRatesTrigger))</f>
        <v>2.079835359145446E-2</v>
      </c>
      <c r="V47" s="125">
        <f ca="1">(100-_xll.qlQuoteValue(P47,_xll.ohTrigger(Trigger,Trigger3M,InterestRatesTrigger)))/100-_xll.qlQuoteValue(Q47,_xll.ohTrigger(Trigger,Trigger3M,InterestRatesTrigger))</f>
        <v>2.1231381118182405E-2</v>
      </c>
      <c r="W47" s="50" t="b">
        <f t="shared" ca="1" si="12"/>
        <v>1</v>
      </c>
      <c r="X47" s="144">
        <f t="shared" ca="1" si="9"/>
        <v>-4.3302752672794504</v>
      </c>
      <c r="Y47" s="50" t="b">
        <f ca="1">ABS(X47/10000)&lt;=ABS('General Settings'!$D$27)</f>
        <v>1</v>
      </c>
      <c r="AG47" s="156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Z8</v>
      </c>
      <c r="P48" s="50" t="str">
        <f t="shared" si="10"/>
        <v>GBPFUT3MZ8_Quote</v>
      </c>
      <c r="Q48" s="50" t="str">
        <f t="shared" si="11"/>
        <v>GBPFUT3MZ8ConvAdj_Quote</v>
      </c>
      <c r="R48" s="120">
        <f>_xll.qlInterestRateIndexFixingDate(Index3M,S48)</f>
        <v>43453</v>
      </c>
      <c r="S48" s="120">
        <f>_xll.qlIMMdate(O48)</f>
        <v>43453</v>
      </c>
      <c r="T48" s="120">
        <f>_xll.qlInterestRateIndexMaturity(Index3M,S48)</f>
        <v>43543</v>
      </c>
      <c r="U48" s="125">
        <f ca="1">_xll.qlIndexFixing(Index3M,R48,TRUE,_xll.ohTrigger(Trigger,Trigger3M,InterestRatesTrigger))</f>
        <v>2.1382705551974451E-2</v>
      </c>
      <c r="V48" s="125">
        <f ca="1">(100-_xll.qlQuoteValue(P48,_xll.ohTrigger(Trigger,Trigger3M,InterestRatesTrigger)))/100-_xll.qlQuoteValue(Q48,_xll.ohTrigger(Trigger,Trigger3M,InterestRatesTrigger))</f>
        <v>2.1873160317921074E-2</v>
      </c>
      <c r="W48" s="50" t="b">
        <f t="shared" ca="1" si="12"/>
        <v>1</v>
      </c>
      <c r="X48" s="144">
        <f t="shared" ca="1" si="9"/>
        <v>-4.9045476594662336</v>
      </c>
      <c r="Y48" s="50" t="b">
        <f ca="1">ABS(X48/10000)&lt;=ABS('General Settings'!$D$27)</f>
        <v>1</v>
      </c>
      <c r="AG48" s="156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H9</v>
      </c>
      <c r="P49" s="50" t="str">
        <f t="shared" si="10"/>
        <v>GBPFUT3MH9_Quote</v>
      </c>
      <c r="Q49" s="50" t="str">
        <f t="shared" si="11"/>
        <v>GBPFUT3MH9ConvAdj_Quote</v>
      </c>
      <c r="R49" s="120">
        <f>_xll.qlInterestRateIndexFixingDate(Index3M,S49)</f>
        <v>43544</v>
      </c>
      <c r="S49" s="120">
        <f>_xll.qlIMMdate(O49)</f>
        <v>43544</v>
      </c>
      <c r="T49" s="120">
        <f>_xll.qlInterestRateIndexMaturity(Index3M,S49)</f>
        <v>43636</v>
      </c>
      <c r="U49" s="125">
        <f ca="1">_xll.qlIndexFixing(Index3M,R49,TRUE,_xll.ohTrigger(Trigger,Trigger3M,InterestRatesTrigger))</f>
        <v>2.1898771751348141E-2</v>
      </c>
      <c r="V49" s="125">
        <f ca="1">(100-_xll.qlQuoteValue(P49,_xll.ohTrigger(Trigger,Trigger3M,InterestRatesTrigger)))/100-_xll.qlQuoteValue(Q49,_xll.ohTrigger(Trigger,Trigger3M,InterestRatesTrigger))</f>
        <v>2.2509529162393398E-2</v>
      </c>
      <c r="W49" s="50" t="b">
        <f t="shared" ca="1" si="12"/>
        <v>1</v>
      </c>
      <c r="X49" s="144">
        <f t="shared" ca="1" si="9"/>
        <v>-6.1075741104525685</v>
      </c>
      <c r="Y49" s="50" t="b">
        <f ca="1">ABS(X49/10000)&lt;=ABS('General Settings'!$D$27)</f>
        <v>0</v>
      </c>
      <c r="AG49" s="156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M9</v>
      </c>
      <c r="P50" s="50" t="str">
        <f t="shared" si="10"/>
        <v>GBPFUT3MM9_Quote</v>
      </c>
      <c r="Q50" s="50" t="str">
        <f t="shared" si="11"/>
        <v>GBPFUT3MM9ConvAdj_Quote</v>
      </c>
      <c r="R50" s="120">
        <f>_xll.qlInterestRateIndexFixingDate(Index3M,S50)</f>
        <v>43635</v>
      </c>
      <c r="S50" s="120">
        <f>_xll.qlIMMdate(O50)</f>
        <v>43635</v>
      </c>
      <c r="T50" s="120">
        <f>_xll.qlInterestRateIndexMaturity(Index3M,S50)</f>
        <v>43727</v>
      </c>
      <c r="U50" s="125">
        <f ca="1">_xll.qlIndexFixing(Index3M,R50,TRUE,_xll.ohTrigger(Trigger,Trigger3M,InterestRatesTrigger))</f>
        <v>2.2335202881992935E-2</v>
      </c>
      <c r="V50" s="125">
        <f ca="1">(100-_xll.qlQuoteValue(P50,_xll.ohTrigger(Trigger,Trigger3M,InterestRatesTrigger)))/100-_xll.qlQuoteValue(Q50,_xll.ohTrigger(Trigger,Trigger3M,InterestRatesTrigger))</f>
        <v>2.3093926477160985E-2</v>
      </c>
      <c r="W50" s="50" t="b">
        <f t="shared" ca="1" si="12"/>
        <v>1</v>
      </c>
      <c r="X50" s="144">
        <f t="shared" ca="1" si="9"/>
        <v>-7.5872359516804959</v>
      </c>
      <c r="Y50" s="50" t="b">
        <f ca="1">ABS(X50/10000)&lt;=ABS('General Settings'!$D$27)</f>
        <v>0</v>
      </c>
      <c r="AG50" s="156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U9</v>
      </c>
      <c r="P51" s="50" t="str">
        <f t="shared" si="10"/>
        <v>GBPFUT3MU9_Quote</v>
      </c>
      <c r="Q51" s="50" t="str">
        <f t="shared" si="11"/>
        <v>GBPFUT3MU9ConvAdj_Quote</v>
      </c>
      <c r="R51" s="120">
        <f>_xll.qlInterestRateIndexFixingDate(Index3M,S51)</f>
        <v>43726</v>
      </c>
      <c r="S51" s="120">
        <f>_xll.qlIMMdate(O51)</f>
        <v>43726</v>
      </c>
      <c r="T51" s="120">
        <f>_xll.qlInterestRateIndexMaturity(Index3M,S51)</f>
        <v>43817</v>
      </c>
      <c r="U51" s="125">
        <f ca="1">_xll.qlIndexFixing(Index3M,R51,TRUE,_xll.ohTrigger(Trigger,Trigger3M,InterestRatesTrigger))</f>
        <v>2.2725477863386988E-2</v>
      </c>
      <c r="V51" s="125">
        <f ca="1">(100-_xll.qlQuoteValue(P51,_xll.ohTrigger(Trigger,Trigger3M,InterestRatesTrigger)))/100-_xll.qlQuoteValue(Q51,_xll.ohTrigger(Trigger,Trigger3M,InterestRatesTrigger))</f>
        <v>2.3675894019775334E-2</v>
      </c>
      <c r="W51" s="50" t="b">
        <f t="shared" ca="1" si="12"/>
        <v>1</v>
      </c>
      <c r="X51" s="144">
        <f t="shared" ca="1" si="9"/>
        <v>-9.5041615638834571</v>
      </c>
      <c r="Y51" s="50" t="b">
        <f ca="1">ABS(X51/10000)&lt;=ABS('General Settings'!$D$27)</f>
        <v>0</v>
      </c>
      <c r="AG51" s="156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Z9</v>
      </c>
      <c r="P52" s="50" t="str">
        <f t="shared" si="10"/>
        <v>GBPFUT3MZ9_Quote</v>
      </c>
      <c r="Q52" s="50" t="str">
        <f t="shared" si="11"/>
        <v>GBPFUT3MZ9ConvAdj_Quote</v>
      </c>
      <c r="R52" s="120">
        <f>_xll.qlInterestRateIndexFixingDate(Index3M,S52)</f>
        <v>43817</v>
      </c>
      <c r="S52" s="120">
        <f>_xll.qlIMMdate(O52)</f>
        <v>43817</v>
      </c>
      <c r="T52" s="120">
        <f>_xll.qlInterestRateIndexMaturity(Index3M,S52)</f>
        <v>43908</v>
      </c>
      <c r="U52" s="125">
        <f ca="1">_xll.qlIndexFixing(Index3M,R52,TRUE,_xll.ohTrigger(Trigger,Trigger3M,InterestRatesTrigger))</f>
        <v>2.3084010665407145E-2</v>
      </c>
      <c r="V52" s="125">
        <f ca="1">(100-_xll.qlQuoteValue(P52,_xll.ohTrigger(Trigger,Trigger3M,InterestRatesTrigger)))/100-_xll.qlQuoteValue(Q52,_xll.ohTrigger(Trigger,Trigger3M,InterestRatesTrigger))</f>
        <v>2.4353949517306822E-2</v>
      </c>
      <c r="W52" s="50" t="b">
        <f t="shared" ca="1" si="12"/>
        <v>1</v>
      </c>
      <c r="X52" s="144">
        <f t="shared" ca="1" si="9"/>
        <v>-12.699388518996775</v>
      </c>
      <c r="Y52" s="50" t="b">
        <f ca="1">ABS(X52/10000)&lt;=ABS('General Settings'!$D$27)</f>
        <v>0</v>
      </c>
      <c r="AG52" s="156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H0</v>
      </c>
      <c r="P53" s="50" t="str">
        <f t="shared" si="10"/>
        <v>GBPFUT3MH0_Quote</v>
      </c>
      <c r="Q53" s="50" t="str">
        <f t="shared" si="11"/>
        <v>GBPFUT3MH0ConvAdj_Quote</v>
      </c>
      <c r="R53" s="120">
        <f>_xll.qlInterestRateIndexFixingDate(Index3M,S53)</f>
        <v>43908</v>
      </c>
      <c r="S53" s="120">
        <f>_xll.qlIMMdate(O53)</f>
        <v>43908</v>
      </c>
      <c r="T53" s="120">
        <f>_xll.qlInterestRateIndexMaturity(Index3M,S53)</f>
        <v>44000</v>
      </c>
      <c r="U53" s="125">
        <f ca="1">_xll.qlIndexFixing(Index3M,R53,TRUE,_xll.ohTrigger(Trigger,Trigger3M,InterestRatesTrigger))</f>
        <v>2.3410290140075032E-2</v>
      </c>
      <c r="V53" s="125">
        <f ca="1">(100-_xll.qlQuoteValue(P53,_xll.ohTrigger(Trigger,Trigger3M,InterestRatesTrigger)))/100-_xll.qlQuoteValue(Q53,_xll.ohTrigger(Trigger,Trigger3M,InterestRatesTrigger))</f>
        <v>2.4778105903220757E-2</v>
      </c>
      <c r="W53" s="50" t="b">
        <f t="shared" ca="1" si="12"/>
        <v>1</v>
      </c>
      <c r="X53" s="144">
        <f t="shared" ca="1" si="9"/>
        <v>-13.678157631457251</v>
      </c>
      <c r="Y53" s="50" t="b">
        <f ca="1">ABS(X53/10000)&lt;=ABS('General Settings'!$D$27)</f>
        <v>0</v>
      </c>
      <c r="AG53" s="156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M0</v>
      </c>
      <c r="P54" s="50" t="str">
        <f t="shared" si="10"/>
        <v>GBPFUT3MM0_Quote</v>
      </c>
      <c r="Q54" s="50" t="str">
        <f t="shared" si="11"/>
        <v>GBPFUT3MM0ConvAdj_Quote</v>
      </c>
      <c r="R54" s="120">
        <f>_xll.qlInterestRateIndexFixingDate(Index3M,S54)</f>
        <v>43999</v>
      </c>
      <c r="S54" s="120">
        <f>_xll.qlIMMdate(O54)</f>
        <v>43999</v>
      </c>
      <c r="T54" s="120">
        <f>_xll.qlInterestRateIndexMaturity(Index3M,S54)</f>
        <v>44091</v>
      </c>
      <c r="U54" s="125">
        <f ca="1">_xll.qlIndexFixing(Index3M,R54,TRUE,_xll.ohTrigger(Trigger,Trigger3M,InterestRatesTrigger))</f>
        <v>2.3706380916307002E-2</v>
      </c>
      <c r="V54" s="125">
        <f ca="1">(100-_xll.qlQuoteValue(P54,_xll.ohTrigger(Trigger,Trigger3M,InterestRatesTrigger)))/100-_xll.qlQuoteValue(Q54,_xll.ohTrigger(Trigger,Trigger3M,InterestRatesTrigger))</f>
        <v>2.5250097895675377E-2</v>
      </c>
      <c r="W54" s="50" t="b">
        <f t="shared" ca="1" si="12"/>
        <v>1</v>
      </c>
      <c r="X54" s="144">
        <f t="shared" ca="1" si="9"/>
        <v>-15.437169793683751</v>
      </c>
      <c r="Y54" s="50" t="b">
        <f ca="1">ABS(X54/10000)&lt;=ABS('General Settings'!$D$27)</f>
        <v>0</v>
      </c>
      <c r="AG54" s="156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U0</v>
      </c>
      <c r="P55" s="50" t="str">
        <f t="shared" si="10"/>
        <v>GBPFUT3MU0_Quote</v>
      </c>
      <c r="Q55" s="50" t="str">
        <f t="shared" si="11"/>
        <v>GBPFUT3MU0ConvAdj_Quote</v>
      </c>
      <c r="R55" s="120">
        <f>_xll.qlInterestRateIndexFixingDate(Index3M,S55)</f>
        <v>44090</v>
      </c>
      <c r="S55" s="120">
        <f>_xll.qlIMMdate(O55)</f>
        <v>44090</v>
      </c>
      <c r="T55" s="120">
        <f>_xll.qlInterestRateIndexMaturity(Index3M,S55)</f>
        <v>44181</v>
      </c>
      <c r="U55" s="125">
        <f ca="1">_xll.qlIndexFixing(Index3M,R55,TRUE,_xll.ohTrigger(Trigger,Trigger3M,InterestRatesTrigger))</f>
        <v>2.4008100812584313E-2</v>
      </c>
      <c r="V55" s="125">
        <f ca="1">(100-_xll.qlQuoteValue(P55,_xll.ohTrigger(Trigger,Trigger3M,InterestRatesTrigger)))/100-_xll.qlQuoteValue(Q55,_xll.ohTrigger(Trigger,Trigger3M,InterestRatesTrigger))</f>
        <v>2.5520183171760687E-2</v>
      </c>
      <c r="W55" s="50" t="b">
        <f t="shared" ca="1" si="12"/>
        <v>1</v>
      </c>
      <c r="X55" s="144">
        <f t="shared" ca="1" si="9"/>
        <v>-15.12082359176374</v>
      </c>
      <c r="Y55" s="50" t="b">
        <f ca="1">ABS(X55/10000)&lt;=ABS('General Settings'!$D$27)</f>
        <v>0</v>
      </c>
      <c r="AG55" s="156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Z0</v>
      </c>
      <c r="P56" s="50" t="str">
        <f t="shared" si="10"/>
        <v>GBPFUT3MZ0_Quote</v>
      </c>
      <c r="Q56" s="50" t="str">
        <f t="shared" si="11"/>
        <v>GBPFUT3MZ0ConvAdj_Quote</v>
      </c>
      <c r="R56" s="120">
        <f>_xll.qlInterestRateIndexFixingDate(Index3M,S56)</f>
        <v>44181</v>
      </c>
      <c r="S56" s="120">
        <f>_xll.qlIMMdate(O56)</f>
        <v>44181</v>
      </c>
      <c r="T56" s="120">
        <f>_xll.qlInterestRateIndexMaturity(Index3M,S56)</f>
        <v>44271</v>
      </c>
      <c r="U56" s="125">
        <f ca="1">_xll.qlIndexFixing(Index3M,R56,TRUE,_xll.ohTrigger(Trigger,Trigger3M,InterestRatesTrigger))</f>
        <v>2.4329241331181011E-2</v>
      </c>
      <c r="V56" s="125">
        <f ca="1">(100-_xll.qlQuoteValue(P56,_xll.ohTrigger(Trigger,Trigger3M,InterestRatesTrigger)))/100-_xll.qlQuoteValue(Q56,_xll.ohTrigger(Trigger,Trigger3M,InterestRatesTrigger))</f>
        <v>2.5887488261915594E-2</v>
      </c>
      <c r="W56" s="50" t="b">
        <f t="shared" ca="1" si="12"/>
        <v>1</v>
      </c>
      <c r="X56" s="144">
        <f t="shared" ca="1" si="9"/>
        <v>-15.582469307345823</v>
      </c>
      <c r="Y56" s="50" t="b">
        <f ca="1">ABS(X56/10000)&lt;=ABS('General Settings'!$D$27)</f>
        <v>0</v>
      </c>
      <c r="AG56" s="156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H1</v>
      </c>
      <c r="P57" s="94" t="str">
        <f t="shared" si="10"/>
        <v>GBPFUT3MH1_Quote</v>
      </c>
      <c r="Q57" s="94" t="str">
        <f t="shared" si="11"/>
        <v>GBPFUT3MH1ConvAdj_Quote</v>
      </c>
      <c r="R57" s="106">
        <f>_xll.qlInterestRateIndexFixingDate(Index3M,S57)</f>
        <v>44272</v>
      </c>
      <c r="S57" s="106">
        <f>_xll.qlIMMdate(O57)</f>
        <v>44272</v>
      </c>
      <c r="T57" s="106">
        <f>_xll.qlInterestRateIndexMaturity(Index3M,S57)</f>
        <v>44364</v>
      </c>
      <c r="U57" s="97">
        <f ca="1">_xll.qlIndexFixing(Index3M,R57,TRUE,_xll.ohTrigger(Trigger,Trigger3M,InterestRatesTrigger))</f>
        <v>2.4678182163498336E-2</v>
      </c>
      <c r="V57" s="97" t="e">
        <f ca="1">(100-_xll.qlQuoteValue(P57,_xll.ohTrigger(Trigger,Trigger3M,InterestRatesTrigger)))/100-_xll.qlQuoteValue(Q57,_xll.ohTrigger(Trigger,Trigger3M,InterestRatesTrigger))</f>
        <v>#NUM!</v>
      </c>
      <c r="W57" s="94" t="b">
        <f t="shared" ca="1" si="12"/>
        <v>0</v>
      </c>
      <c r="X57" s="153" t="e">
        <f t="shared" ca="1" si="9"/>
        <v>#NUM!</v>
      </c>
      <c r="Y57" s="94" t="e">
        <f ca="1">ABS(X57/10000)&lt;=ABS('General Settings'!$D$27)</f>
        <v>#NUM!</v>
      </c>
      <c r="AG57" s="156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M1</v>
      </c>
      <c r="P58" s="94" t="str">
        <f t="shared" si="10"/>
        <v>GBPFUT3MM1_Quote</v>
      </c>
      <c r="Q58" s="94" t="str">
        <f t="shared" si="11"/>
        <v>GBPFUT3MM1ConvAdj_Quote</v>
      </c>
      <c r="R58" s="106">
        <f>_xll.qlInterestRateIndexFixingDate(Index3M,S58)</f>
        <v>44363</v>
      </c>
      <c r="S58" s="106">
        <f>_xll.qlIMMdate(O58)</f>
        <v>44363</v>
      </c>
      <c r="T58" s="106">
        <f>_xll.qlInterestRateIndexMaturity(Index3M,S58)</f>
        <v>44455</v>
      </c>
      <c r="U58" s="97">
        <f ca="1">_xll.qlIndexFixing(Index3M,R58,TRUE,_xll.ohTrigger(Trigger,Trigger3M,InterestRatesTrigger))</f>
        <v>2.503406554441483E-2</v>
      </c>
      <c r="V58" s="97" t="e">
        <f ca="1">(100-_xll.qlQuoteValue(P58,_xll.ohTrigger(Trigger,Trigger3M,InterestRatesTrigger)))/100-_xll.qlQuoteValue(Q58,_xll.ohTrigger(Trigger,Trigger3M,InterestRatesTrigger))</f>
        <v>#NUM!</v>
      </c>
      <c r="W58" s="94" t="b">
        <f t="shared" ca="1" si="12"/>
        <v>0</v>
      </c>
      <c r="X58" s="153" t="e">
        <f t="shared" ca="1" si="9"/>
        <v>#NUM!</v>
      </c>
      <c r="Y58" s="94" t="e">
        <f ca="1">ABS(X58/10000)&lt;=ABS('General Settings'!$D$27)</f>
        <v>#NUM!</v>
      </c>
      <c r="AG58" s="157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N5</v>
      </c>
      <c r="P59" s="93" t="str">
        <f t="shared" si="10"/>
        <v>GBPFUT3MN5_Quote</v>
      </c>
      <c r="Q59" s="93" t="str">
        <f t="shared" si="11"/>
        <v>GBPFUT3MN5ConvAdj_Quote</v>
      </c>
      <c r="R59" s="105">
        <f>_xll.qlInterestRateIndexFixingDate(Index3M,S59)</f>
        <v>42200</v>
      </c>
      <c r="S59" s="105">
        <f>_xll.qlIMMdate(O59)</f>
        <v>42200</v>
      </c>
      <c r="T59" s="105">
        <f>_xll.qlInterestRateIndexMaturity(Index3M,S59)</f>
        <v>42292</v>
      </c>
      <c r="U59" s="96">
        <f ca="1">_xll.qlIndexFixing(Index3M,R59,TRUE,_xll.ohTrigger(Trigger,Trigger3M,InterestRatesTrigger))</f>
        <v>5.9129721577016285E-3</v>
      </c>
      <c r="V59" s="96" t="e">
        <f ca="1">(100-_xll.qlQuoteValue(P59,_xll.ohTrigger(Trigger,Trigger3M,InterestRatesTrigger)))/100-_xll.qlQuoteValue(Q59,_xll.ohTrigger(Trigger,Trigger3M,InterestRatesTrigger))</f>
        <v>#NUM!</v>
      </c>
      <c r="W59" s="93" t="b">
        <f t="shared" ca="1" si="12"/>
        <v>0</v>
      </c>
      <c r="X59" s="154" t="e">
        <f t="shared" ca="1" si="9"/>
        <v>#NUM!</v>
      </c>
      <c r="Y59" s="93" t="e">
        <f ca="1">ABS(X59/10000)&lt;=ABS('General Settings'!$D$27)</f>
        <v>#NUM!</v>
      </c>
      <c r="AG59" s="155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Q5</v>
      </c>
      <c r="P60" s="51" t="str">
        <f t="shared" si="10"/>
        <v>GBPFUT3MQ5_Quote</v>
      </c>
      <c r="Q60" s="51" t="str">
        <f t="shared" si="11"/>
        <v>GBPFUT3MQ5ConvAdj_Quote</v>
      </c>
      <c r="R60" s="121">
        <f>_xll.qlInterestRateIndexFixingDate(Index3M,S60)</f>
        <v>42235</v>
      </c>
      <c r="S60" s="121">
        <f>_xll.qlIMMdate(O60)</f>
        <v>42235</v>
      </c>
      <c r="T60" s="121">
        <f>_xll.qlInterestRateIndexMaturity(Index3M,S60)</f>
        <v>42327</v>
      </c>
      <c r="U60" s="126">
        <f ca="1">_xll.qlIndexFixing(Index3M,R60,TRUE,_xll.ohTrigger(Trigger,Trigger3M,InterestRatesTrigger))</f>
        <v>6.1920901353369803E-3</v>
      </c>
      <c r="V60" s="126" t="e">
        <f ca="1">(100-_xll.qlQuoteValue(P60,_xll.ohTrigger(Trigger,Trigger3M,InterestRatesTrigger)))/100-_xll.qlQuoteValue(Q60,_xll.ohTrigger(Trigger,Trigger3M,InterestRatesTrigger))</f>
        <v>#NUM!</v>
      </c>
      <c r="W60" s="51" t="b">
        <f t="shared" ca="1" si="12"/>
        <v>0</v>
      </c>
      <c r="X60" s="147" t="e">
        <f t="shared" ca="1" si="9"/>
        <v>#NUM!</v>
      </c>
      <c r="Y60" s="51" t="e">
        <f ca="1">ABS(X60/10000)&lt;=ABS('General Settings'!$D$27)</f>
        <v>#NUM!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32</v>
      </c>
      <c r="P61" s="50" t="str">
        <f>Currency&amp;"AM3L"&amp;O61&amp;QuoteSuffix</f>
        <v>GBPAM3L6M_Quote</v>
      </c>
      <c r="Q61" s="122"/>
      <c r="R61" s="120">
        <f t="shared" ref="R61:R66" si="13">EvaluationDate</f>
        <v>42180</v>
      </c>
      <c r="S61" s="120">
        <f>_xll.qlInterestRateIndexValueDate(AA61,R61)</f>
        <v>42180</v>
      </c>
      <c r="T61" s="120">
        <f>_xll.qlInterestRateIndexMaturity(AA61,S61)</f>
        <v>42367</v>
      </c>
      <c r="U61" s="125">
        <f ca="1">_xll.qlIndexFixing(AA61,R61,TRUE,_xll.ohTrigger(Trigger,Trigger3M,InterestRatesTrigger))</f>
        <v>6.0853832711998002E-3</v>
      </c>
      <c r="V61" s="125">
        <f ca="1">_xll.qlQuoteValue(P61,_xll.ohTrigger(Trigger,Trigger3M,InterestRatesTrigger))</f>
        <v>6.1700000000000001E-3</v>
      </c>
      <c r="W61" s="50" t="b">
        <f t="shared" ca="1" si="12"/>
        <v>1</v>
      </c>
      <c r="X61" s="144">
        <f t="shared" ca="1" si="9"/>
        <v>-0.84616728800199903</v>
      </c>
      <c r="Y61" s="50" t="b">
        <f ca="1">ABS(X61/10000)&lt;=ABS('General Settings'!$D$28)</f>
        <v>1</v>
      </c>
      <c r="AA61" s="93" t="str">
        <f>_xll.qlSwapIndex(,,O61,SettlementDays,Currency,Calendar,ShortFixedLegTenor,ShortFixedLegBDC,ShortFixedLegDayCounter,Index3M,DiscountingCurve,Permanent,Trigger,ObjectOverwrite)</f>
        <v>obj_007a3#0008</v>
      </c>
      <c r="AC61" s="204" t="s">
        <v>33</v>
      </c>
      <c r="AD61" s="204" t="s">
        <v>112</v>
      </c>
      <c r="AE61" s="101" t="s">
        <v>102</v>
      </c>
    </row>
    <row r="62" spans="12:33" x14ac:dyDescent="0.2">
      <c r="M62" s="50" t="s">
        <v>60</v>
      </c>
      <c r="N62" s="50"/>
      <c r="O62" s="50" t="s">
        <v>68</v>
      </c>
      <c r="P62" s="50" t="str">
        <f>Currency&amp;"AM3L"&amp;O62&amp;QuoteSuffix</f>
        <v>GBPAM3L9M_Quote</v>
      </c>
      <c r="Q62" s="122"/>
      <c r="R62" s="120">
        <f t="shared" si="13"/>
        <v>42180</v>
      </c>
      <c r="S62" s="120">
        <f>_xll.qlInterestRateIndexValueDate(AA62,R62)</f>
        <v>42180</v>
      </c>
      <c r="T62" s="120">
        <f>_xll.qlInterestRateIndexMaturity(AA62,S62)</f>
        <v>42458</v>
      </c>
      <c r="U62" s="125">
        <f ca="1">_xll.qlIndexFixing(AA62,R62,TRUE,_xll.ohTrigger(Trigger,Trigger3M,InterestRatesTrigger))</f>
        <v>6.6661445544935766E-3</v>
      </c>
      <c r="V62" s="125">
        <f ca="1">_xll.qlQuoteValue(P62,_xll.ohTrigger(Trigger,Trigger3M,InterestRatesTrigger))</f>
        <v>6.7500000000000008E-3</v>
      </c>
      <c r="W62" s="50" t="b">
        <f t="shared" ca="1" si="12"/>
        <v>1</v>
      </c>
      <c r="X62" s="144">
        <f t="shared" ca="1" si="9"/>
        <v>-0.83855445506424153</v>
      </c>
      <c r="Y62" s="50" t="b">
        <f ca="1">ABS(X62/10000)&lt;=ABS('General Settings'!$D$28)</f>
        <v>1</v>
      </c>
      <c r="AA62" s="94" t="str">
        <f>_xll.qlSwapIndex(,,O62,SettlementDays,Currency,Calendar,ShortFixedLegTenor,ShortFixedLegBDC,ShortFixedLegDayCounter,Index3M,DiscountingCurve,Permanent,Trigger,ObjectOverwrite)</f>
        <v>obj_007a9#0008</v>
      </c>
    </row>
    <row r="63" spans="12:33" x14ac:dyDescent="0.2">
      <c r="M63" s="50" t="s">
        <v>60</v>
      </c>
      <c r="N63" s="50"/>
      <c r="O63" s="50" t="s">
        <v>33</v>
      </c>
      <c r="P63" s="50" t="str">
        <f>Currency&amp;"AM3L"&amp;O63&amp;QuoteSuffix</f>
        <v>GBPAM3L1Y_Quote</v>
      </c>
      <c r="Q63" s="122"/>
      <c r="R63" s="120">
        <f t="shared" si="13"/>
        <v>42180</v>
      </c>
      <c r="S63" s="120">
        <f>_xll.qlInterestRateIndexValueDate(AA63,R63)</f>
        <v>42180</v>
      </c>
      <c r="T63" s="120">
        <f>_xll.qlInterestRateIndexMaturity(AA63,S63)</f>
        <v>42548</v>
      </c>
      <c r="U63" s="125">
        <f ca="1">_xll.qlIndexFixing(AA63,R63,TRUE,_xll.ohTrigger(Trigger,Trigger3M,InterestRatesTrigger))</f>
        <v>7.3455966049725289E-3</v>
      </c>
      <c r="V63" s="125">
        <f ca="1">_xll.qlQuoteValue(P63,_xll.ohTrigger(Trigger,Trigger3M,InterestRatesTrigger))</f>
        <v>7.4399999999999996E-3</v>
      </c>
      <c r="W63" s="50" t="b">
        <f t="shared" ca="1" si="12"/>
        <v>1</v>
      </c>
      <c r="X63" s="144">
        <f t="shared" ca="1" si="9"/>
        <v>-0.94403395027470649</v>
      </c>
      <c r="Y63" s="50" t="b">
        <f ca="1">ABS(X63/10000)&lt;=ABS('General Settings'!$D$28)</f>
        <v>1</v>
      </c>
      <c r="AA63" s="94" t="str">
        <f>_xll.qlSwapIndex(,,O63,SettlementDays,Currency,Calendar,ShortFixedLegTenor,ShortFixedLegBDC,ShortFixedLegDayCounter,Index3M,DiscountingCurve,Permanent,Trigger,ObjectOverwrite)</f>
        <v>obj_007a8#0008</v>
      </c>
    </row>
    <row r="64" spans="12:33" x14ac:dyDescent="0.2">
      <c r="M64" s="50" t="s">
        <v>60</v>
      </c>
      <c r="N64" s="50"/>
      <c r="O64" s="50" t="s">
        <v>73</v>
      </c>
      <c r="P64" s="50" t="str">
        <f>Currency&amp;"AM3L"&amp;O64&amp;QuoteSuffix</f>
        <v>GBPAM3L15M_Quote</v>
      </c>
      <c r="Q64" s="122"/>
      <c r="R64" s="120">
        <f t="shared" si="13"/>
        <v>42180</v>
      </c>
      <c r="S64" s="120">
        <f>_xll.qlInterestRateIndexValueDate(AA64,R64)</f>
        <v>42180</v>
      </c>
      <c r="T64" s="120">
        <f>_xll.qlInterestRateIndexMaturity(AA64,S64)</f>
        <v>42639</v>
      </c>
      <c r="U64" s="125">
        <f ca="1">_xll.qlIndexFixing(AA64,R64,TRUE,_xll.ohTrigger(Trigger,Trigger3M,InterestRatesTrigger))</f>
        <v>8.0827427767479875E-3</v>
      </c>
      <c r="V64" s="125">
        <f ca="1">_xll.qlQuoteValue(P64,_xll.ohTrigger(Trigger,Trigger3M,InterestRatesTrigger))</f>
        <v>8.1799999999999998E-3</v>
      </c>
      <c r="W64" s="50" t="b">
        <f t="shared" ca="1" si="12"/>
        <v>1</v>
      </c>
      <c r="X64" s="144">
        <f t="shared" ca="1" si="9"/>
        <v>-0.97257223252012259</v>
      </c>
      <c r="Y64" s="50" t="b">
        <f ca="1">ABS(X64/10000)&lt;=ABS('General Settings'!$D$28)</f>
        <v>1</v>
      </c>
      <c r="AA64" s="94" t="str">
        <f>_xll.qlSwapIndex(,,O64,SettlementDays,Currency,Calendar,ShortFixedLegTenor,ShortFixedLegBDC,ShortFixedLegDayCounter,Index3M,DiscountingCurve,Permanent,Trigger,ObjectOverwrite)</f>
        <v>obj_007a7#0008</v>
      </c>
    </row>
    <row r="65" spans="10:31" x14ac:dyDescent="0.2">
      <c r="M65" s="50" t="s">
        <v>60</v>
      </c>
      <c r="N65" s="50"/>
      <c r="O65" s="50" t="s">
        <v>76</v>
      </c>
      <c r="P65" s="50" t="str">
        <f>Currency&amp;"AM3L"&amp;O65&amp;QuoteSuffix</f>
        <v>GBPAM3L18M_Quote</v>
      </c>
      <c r="Q65" s="122"/>
      <c r="R65" s="120">
        <f t="shared" si="13"/>
        <v>42180</v>
      </c>
      <c r="S65" s="120">
        <f>_xll.qlInterestRateIndexValueDate(AA65,R65)</f>
        <v>42180</v>
      </c>
      <c r="T65" s="120">
        <f>_xll.qlInterestRateIndexMaturity(AA65,S65)</f>
        <v>42732</v>
      </c>
      <c r="U65" s="125">
        <f ca="1">_xll.qlIndexFixing(AA65,R65,TRUE,_xll.ohTrigger(Trigger,Trigger3M,InterestRatesTrigger))</f>
        <v>8.8639317526166411E-3</v>
      </c>
      <c r="V65" s="125">
        <f ca="1">_xll.qlQuoteValue(P65,_xll.ohTrigger(Trigger,Trigger3M,InterestRatesTrigger))</f>
        <v>8.9700000000000005E-3</v>
      </c>
      <c r="W65" s="50" t="b">
        <f t="shared" ca="1" si="12"/>
        <v>1</v>
      </c>
      <c r="X65" s="144">
        <f t="shared" ca="1" si="9"/>
        <v>-1.0606824738335943</v>
      </c>
      <c r="Y65" s="50" t="b">
        <f ca="1">ABS(X65/10000)&lt;=ABS('General Settings'!$D$28)</f>
        <v>1</v>
      </c>
      <c r="AA65" s="94" t="str">
        <f>_xll.qlSwapIndex(,,O65,SettlementDays,Currency,Calendar,ShortFixedLegTenor,ShortFixedLegBDC,ShortFixedLegDayCounter,Index3M,DiscountingCurve,Permanent,Trigger,ObjectOverwrite)</f>
        <v>obj_007a6#0008</v>
      </c>
    </row>
    <row r="66" spans="10:31" x14ac:dyDescent="0.2">
      <c r="M66" s="50" t="s">
        <v>60</v>
      </c>
      <c r="N66" s="50"/>
      <c r="O66" s="50" t="s">
        <v>79</v>
      </c>
      <c r="P66" s="50" t="str">
        <f>Currency&amp;"AM3L"&amp;O66&amp;QuoteSuffix</f>
        <v>GBPAM3L21M_Quote</v>
      </c>
      <c r="Q66" s="122"/>
      <c r="R66" s="120">
        <f t="shared" si="13"/>
        <v>42180</v>
      </c>
      <c r="S66" s="120">
        <f>_xll.qlInterestRateIndexValueDate(AA66,R66)</f>
        <v>42180</v>
      </c>
      <c r="T66" s="120">
        <f>_xll.qlInterestRateIndexMaturity(AA66,S66)</f>
        <v>42821</v>
      </c>
      <c r="U66" s="125">
        <f ca="1">_xll.qlIndexFixing(AA66,R66,TRUE,_xll.ohTrigger(Trigger,Trigger3M,InterestRatesTrigger))</f>
        <v>9.6307500986244372E-3</v>
      </c>
      <c r="V66" s="125" t="e">
        <f ca="1">_xll.qlQuoteValue(P66,_xll.ohTrigger(Trigger,Trigger3M,InterestRatesTrigger))</f>
        <v>#NUM!</v>
      </c>
      <c r="W66" s="50" t="b">
        <f t="shared" ca="1" si="12"/>
        <v>0</v>
      </c>
      <c r="X66" s="144" t="e">
        <f t="shared" ca="1" si="9"/>
        <v>#NUM!</v>
      </c>
      <c r="Y66" s="50" t="e">
        <f ca="1">ABS(X66/10000)&lt;=ABS('General Settings'!$D$28)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obj_007a5#0008</v>
      </c>
      <c r="AC66" s="103" t="s">
        <v>108</v>
      </c>
      <c r="AD66" s="103" t="s">
        <v>109</v>
      </c>
      <c r="AE66" s="104" t="s">
        <v>110</v>
      </c>
    </row>
    <row r="67" spans="10:31" x14ac:dyDescent="0.2">
      <c r="M67" s="52" t="s">
        <v>60</v>
      </c>
      <c r="N67" s="52"/>
      <c r="O67" s="52" t="s">
        <v>33</v>
      </c>
      <c r="P67" s="52" t="str">
        <f>Currency&amp;"SM3L"&amp;O67&amp;QuoteSuffix</f>
        <v>GBPSM3L1Y_Quote</v>
      </c>
      <c r="Q67" s="123"/>
      <c r="R67" s="131">
        <f t="shared" ref="R67:R103" si="14">EvaluationDate</f>
        <v>42180</v>
      </c>
      <c r="S67" s="131">
        <f>_xll.qlInterestRateIndexValueDate(AA67,R67)</f>
        <v>42180</v>
      </c>
      <c r="T67" s="131">
        <f>_xll.qlInterestRateIndexMaturity(AA67,S67)</f>
        <v>42548</v>
      </c>
      <c r="U67" s="130">
        <f ca="1">_xll.qlIndexFixing(AA67,R67,TRUE,_xll.ohTrigger(Trigger,Trigger3M,InterestRatesTrigger))</f>
        <v>7.434167966102672E-3</v>
      </c>
      <c r="V67" s="130">
        <f ca="1">_xll.qlQuoteValue(P67,_xll.ohTrigger(Trigger,Trigger3M,InterestRatesTrigger))</f>
        <v>7.4300000000000008E-3</v>
      </c>
      <c r="W67" s="52" t="b">
        <f t="shared" ref="W67:W93" ca="1" si="15">NOT(ISERROR(V67))</f>
        <v>1</v>
      </c>
      <c r="X67" s="148">
        <f t="shared" ref="X67:X81" ca="1" si="16">(U67-V67)*10000</f>
        <v>4.1679661026711862E-2</v>
      </c>
      <c r="Y67" s="52" t="b">
        <f ca="1"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obj_00468#0015</v>
      </c>
      <c r="AC67" s="204" t="s">
        <v>32</v>
      </c>
      <c r="AD67" s="204" t="s">
        <v>112</v>
      </c>
      <c r="AE67" s="101" t="s">
        <v>160</v>
      </c>
    </row>
    <row r="68" spans="10:31" x14ac:dyDescent="0.2">
      <c r="M68" s="50" t="s">
        <v>60</v>
      </c>
      <c r="N68" s="50"/>
      <c r="O68" s="50" t="s">
        <v>73</v>
      </c>
      <c r="P68" s="50" t="str">
        <f>Currency&amp;"SM3L"&amp;O68&amp;QuoteSuffix</f>
        <v>GBPSM3L15M_Quote</v>
      </c>
      <c r="Q68" s="122"/>
      <c r="R68" s="120">
        <f t="shared" si="14"/>
        <v>42180</v>
      </c>
      <c r="S68" s="120">
        <f>_xll.qlInterestRateIndexValueDate(AA68,R68)</f>
        <v>42180</v>
      </c>
      <c r="T68" s="120">
        <f>_xll.qlInterestRateIndexMaturity(AA68,S68)</f>
        <v>42639</v>
      </c>
      <c r="U68" s="125">
        <f ca="1">_xll.qlIndexFixing(AA68,R68,TRUE,_xll.ohTrigger(Trigger,Trigger3M,InterestRatesTrigger))</f>
        <v>8.1808304585996618E-3</v>
      </c>
      <c r="V68" s="125" t="e">
        <f ca="1">_xll.qlQuoteValue(P68,_xll.ohTrigger(Trigger,Trigger3M,InterestRatesTrigger))</f>
        <v>#NUM!</v>
      </c>
      <c r="W68" s="50" t="b">
        <f t="shared" ca="1" si="15"/>
        <v>0</v>
      </c>
      <c r="X68" s="144" t="e">
        <f t="shared" ca="1" si="16"/>
        <v>#NUM!</v>
      </c>
      <c r="Y68" s="50" t="e">
        <f ca="1">ABS(X68/10000)&lt;=ABS('General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obj_00611#0015</v>
      </c>
    </row>
    <row r="69" spans="10:31" x14ac:dyDescent="0.2">
      <c r="M69" s="50" t="s">
        <v>60</v>
      </c>
      <c r="N69" s="50"/>
      <c r="O69" s="50" t="s">
        <v>76</v>
      </c>
      <c r="P69" s="50" t="str">
        <f>Currency&amp;"SM3L"&amp;O69&amp;QuoteSuffix</f>
        <v>GBPSM3L18M_Quote</v>
      </c>
      <c r="Q69" s="122"/>
      <c r="R69" s="120">
        <f t="shared" si="14"/>
        <v>42180</v>
      </c>
      <c r="S69" s="120">
        <f>_xll.qlInterestRateIndexValueDate(AA69,R69)</f>
        <v>42180</v>
      </c>
      <c r="T69" s="120">
        <f>_xll.qlInterestRateIndexMaturity(AA69,S69)</f>
        <v>42732</v>
      </c>
      <c r="U69" s="125">
        <f ca="1">_xll.qlIndexFixing(AA69,R69,TRUE,_xll.ohTrigger(Trigger,Trigger3M,InterestRatesTrigger))</f>
        <v>8.9720095750949087E-3</v>
      </c>
      <c r="V69" s="125" t="e">
        <f ca="1">_xll.qlQuoteValue(P69,_xll.ohTrigger(Trigger,Trigger3M,InterestRatesTrigger))</f>
        <v>#NUM!</v>
      </c>
      <c r="W69" s="50" t="b">
        <f t="shared" ca="1" si="15"/>
        <v>0</v>
      </c>
      <c r="X69" s="144" t="e">
        <f t="shared" ca="1" si="16"/>
        <v>#NUM!</v>
      </c>
      <c r="Y69" s="50" t="e">
        <f ca="1">ABS(X69/10000)&lt;=ABS('General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obj_005f0#0015</v>
      </c>
    </row>
    <row r="70" spans="10:31" x14ac:dyDescent="0.2">
      <c r="M70" s="50" t="s">
        <v>60</v>
      </c>
      <c r="N70" s="50"/>
      <c r="O70" s="50" t="s">
        <v>79</v>
      </c>
      <c r="P70" s="50" t="str">
        <f>Currency&amp;"SM3L"&amp;O70&amp;QuoteSuffix</f>
        <v>GBPSM3L21M_Quote</v>
      </c>
      <c r="Q70" s="122"/>
      <c r="R70" s="120">
        <f t="shared" si="14"/>
        <v>42180</v>
      </c>
      <c r="S70" s="120">
        <f>_xll.qlInterestRateIndexValueDate(AA70,R70)</f>
        <v>42180</v>
      </c>
      <c r="T70" s="120">
        <f>_xll.qlInterestRateIndexMaturity(AA70,S70)</f>
        <v>42821</v>
      </c>
      <c r="U70" s="125">
        <f ca="1">_xll.qlIndexFixing(AA70,R70,TRUE,_xll.ohTrigger(Trigger,Trigger3M,InterestRatesTrigger))</f>
        <v>9.7442432863793765E-3</v>
      </c>
      <c r="V70" s="125" t="e">
        <f ca="1">_xll.qlQuoteValue(P70,_xll.ohTrigger(Trigger,Trigger3M,InterestRatesTrigger))</f>
        <v>#NUM!</v>
      </c>
      <c r="W70" s="50" t="b">
        <f t="shared" ca="1" si="15"/>
        <v>0</v>
      </c>
      <c r="X70" s="144" t="e">
        <f t="shared" ca="1" si="16"/>
        <v>#NUM!</v>
      </c>
      <c r="Y70" s="50" t="e">
        <f ca="1">ABS(X70/10000)&lt;=ABS('General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obj_00582#0015</v>
      </c>
    </row>
    <row r="71" spans="10:31" x14ac:dyDescent="0.2">
      <c r="J71" s="62"/>
      <c r="K71" s="62"/>
      <c r="M71" s="50" t="s">
        <v>60</v>
      </c>
      <c r="N71" s="50"/>
      <c r="O71" s="50" t="s">
        <v>82</v>
      </c>
      <c r="P71" s="50" t="str">
        <f>Currency&amp;"SM3L"&amp;O71&amp;QuoteSuffix</f>
        <v>GBPSM3L2Y_Quote</v>
      </c>
      <c r="Q71" s="122"/>
      <c r="R71" s="120">
        <f t="shared" si="14"/>
        <v>42180</v>
      </c>
      <c r="S71" s="120">
        <f>_xll.qlInterestRateIndexValueDate(AA71,R71)</f>
        <v>42180</v>
      </c>
      <c r="T71" s="120">
        <f>_xll.qlInterestRateIndexMaturity(AA71,S71)</f>
        <v>42912</v>
      </c>
      <c r="U71" s="125">
        <f ca="1">_xll.qlIndexFixing(AA71,R71,TRUE,_xll.ohTrigger(Trigger,Trigger3M,InterestRatesTrigger))</f>
        <v>1.0529033866871065E-2</v>
      </c>
      <c r="V71" s="125">
        <f ca="1">_xll.qlQuoteValue(P71,_xll.ohTrigger(Trigger,Trigger3M,InterestRatesTrigger))</f>
        <v>1.0500000000000001E-2</v>
      </c>
      <c r="W71" s="50" t="b">
        <f t="shared" ca="1" si="15"/>
        <v>1</v>
      </c>
      <c r="X71" s="144">
        <f t="shared" ca="1" si="16"/>
        <v>0.29033866871064007</v>
      </c>
      <c r="Y71" s="50" t="b">
        <f ca="1"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obj_005c6#0015</v>
      </c>
    </row>
    <row r="72" spans="10:31" x14ac:dyDescent="0.2">
      <c r="M72" s="110" t="s">
        <v>60</v>
      </c>
      <c r="N72" s="110"/>
      <c r="O72" s="110" t="s">
        <v>83</v>
      </c>
      <c r="P72" s="110" t="str">
        <f>Currency&amp;"SM3L"&amp;O72&amp;QuoteSuffix</f>
        <v>GBPSM3L3Y_Quote</v>
      </c>
      <c r="Q72" s="122"/>
      <c r="R72" s="111">
        <f t="shared" si="14"/>
        <v>42180</v>
      </c>
      <c r="S72" s="111">
        <f>_xll.qlInterestRateIndexValueDate(AA72,R72)</f>
        <v>42180</v>
      </c>
      <c r="T72" s="111">
        <f>_xll.qlInterestRateIndexMaturity(AA72,S72)</f>
        <v>43276</v>
      </c>
      <c r="U72" s="112">
        <f ca="1">_xll.qlIndexFixing(AA72,R72,TRUE,_xll.ohTrigger(Trigger,Trigger3M,InterestRatesTrigger))</f>
        <v>1.3100000000054414E-2</v>
      </c>
      <c r="V72" s="112">
        <f ca="1">_xll.qlQuoteValue(P72,_xll.ohTrigger(Trigger,Trigger3M,InterestRatesTrigger))</f>
        <v>1.3100000000000001E-2</v>
      </c>
      <c r="W72" s="110" t="b">
        <f t="shared" ca="1" si="15"/>
        <v>1</v>
      </c>
      <c r="X72" s="146">
        <f t="shared" ca="1" si="16"/>
        <v>5.4413071270964508E-10</v>
      </c>
      <c r="Y72" s="50" t="b">
        <f ca="1"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obj_005b9#0015</v>
      </c>
    </row>
    <row r="73" spans="10:31" x14ac:dyDescent="0.2">
      <c r="M73" s="110" t="s">
        <v>60</v>
      </c>
      <c r="N73" s="110"/>
      <c r="O73" s="110" t="s">
        <v>84</v>
      </c>
      <c r="P73" s="110" t="str">
        <f>Currency&amp;"SM3L"&amp;O73&amp;QuoteSuffix</f>
        <v>GBPSM3L4Y_Quote</v>
      </c>
      <c r="Q73" s="122"/>
      <c r="R73" s="111">
        <f t="shared" si="14"/>
        <v>42180</v>
      </c>
      <c r="S73" s="111">
        <f>_xll.qlInterestRateIndexValueDate(AA73,R73)</f>
        <v>42180</v>
      </c>
      <c r="T73" s="111">
        <f>_xll.qlInterestRateIndexMaturity(AA73,S73)</f>
        <v>43641</v>
      </c>
      <c r="U73" s="112">
        <f ca="1">_xll.qlIndexFixing(AA73,R73,TRUE,_xll.ohTrigger(Trigger,Trigger3M,InterestRatesTrigger))</f>
        <v>1.5060000000081869E-2</v>
      </c>
      <c r="V73" s="112">
        <f ca="1">_xll.qlQuoteValue(P73,_xll.ohTrigger(Trigger,Trigger3M,InterestRatesTrigger))</f>
        <v>1.5059999999999997E-2</v>
      </c>
      <c r="W73" s="110" t="b">
        <f t="shared" ca="1" si="15"/>
        <v>1</v>
      </c>
      <c r="X73" s="146">
        <f t="shared" ca="1" si="16"/>
        <v>8.1872009172201388E-10</v>
      </c>
      <c r="Y73" s="50" t="b">
        <f ca="1"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obj_004ab#0015</v>
      </c>
    </row>
    <row r="74" spans="10:31" x14ac:dyDescent="0.2">
      <c r="M74" s="110" t="s">
        <v>60</v>
      </c>
      <c r="N74" s="110"/>
      <c r="O74" s="110" t="s">
        <v>85</v>
      </c>
      <c r="P74" s="110" t="str">
        <f>Currency&amp;"SM3L"&amp;O74&amp;QuoteSuffix</f>
        <v>GBPSM3L5Y_Quote</v>
      </c>
      <c r="Q74" s="122"/>
      <c r="R74" s="111">
        <f t="shared" si="14"/>
        <v>42180</v>
      </c>
      <c r="S74" s="111">
        <f>_xll.qlInterestRateIndexValueDate(AA74,R74)</f>
        <v>42180</v>
      </c>
      <c r="T74" s="111">
        <f>_xll.qlInterestRateIndexMaturity(AA74,S74)</f>
        <v>44007</v>
      </c>
      <c r="U74" s="112">
        <f ca="1">_xll.qlIndexFixing(AA74,R74,TRUE,_xll.ohTrigger(Trigger,Trigger3M,InterestRatesTrigger))</f>
        <v>1.6590000000030605E-2</v>
      </c>
      <c r="V74" s="112">
        <f ca="1">_xll.qlQuoteValue(P74,_xll.ohTrigger(Trigger,Trigger3M,InterestRatesTrigger))</f>
        <v>1.6589999999999997E-2</v>
      </c>
      <c r="W74" s="110" t="b">
        <f t="shared" ca="1" si="15"/>
        <v>1</v>
      </c>
      <c r="X74" s="146">
        <f t="shared" ca="1" si="16"/>
        <v>3.0607461010134784E-10</v>
      </c>
      <c r="Y74" s="50" t="b">
        <f ca="1"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obj_005fd#0015</v>
      </c>
    </row>
    <row r="75" spans="10:31" x14ac:dyDescent="0.2">
      <c r="M75" s="110" t="s">
        <v>60</v>
      </c>
      <c r="N75" s="110"/>
      <c r="O75" s="110" t="s">
        <v>86</v>
      </c>
      <c r="P75" s="110" t="str">
        <f>Currency&amp;"SM3L"&amp;O75&amp;QuoteSuffix</f>
        <v>GBPSM3L6Y_Quote</v>
      </c>
      <c r="Q75" s="122"/>
      <c r="R75" s="111">
        <f t="shared" si="14"/>
        <v>42180</v>
      </c>
      <c r="S75" s="111">
        <f>_xll.qlInterestRateIndexValueDate(AA75,R75)</f>
        <v>42180</v>
      </c>
      <c r="T75" s="111">
        <f>_xll.qlInterestRateIndexMaturity(AA75,S75)</f>
        <v>44372</v>
      </c>
      <c r="U75" s="112">
        <f ca="1">_xll.qlIndexFixing(AA75,R75,TRUE,_xll.ohTrigger(Trigger,Trigger3M,InterestRatesTrigger))</f>
        <v>1.780999999952845E-2</v>
      </c>
      <c r="V75" s="112">
        <f ca="1">_xll.qlQuoteValue(P75,_xll.ohTrigger(Trigger,Trigger3M,InterestRatesTrigger))</f>
        <v>1.7810000000000003E-2</v>
      </c>
      <c r="W75" s="110" t="b">
        <f t="shared" ca="1" si="15"/>
        <v>1</v>
      </c>
      <c r="X75" s="146">
        <f t="shared" ca="1" si="16"/>
        <v>-4.7155335192172743E-9</v>
      </c>
      <c r="Y75" s="50" t="b">
        <f ca="1"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obj_0052b#0015</v>
      </c>
    </row>
    <row r="76" spans="10:31" x14ac:dyDescent="0.2">
      <c r="M76" s="110" t="s">
        <v>60</v>
      </c>
      <c r="N76" s="110"/>
      <c r="O76" s="110" t="s">
        <v>87</v>
      </c>
      <c r="P76" s="110" t="str">
        <f>Currency&amp;"SM3L"&amp;O76&amp;QuoteSuffix</f>
        <v>GBPSM3L7Y_Quote</v>
      </c>
      <c r="Q76" s="122"/>
      <c r="R76" s="111">
        <f t="shared" si="14"/>
        <v>42180</v>
      </c>
      <c r="S76" s="111">
        <f>_xll.qlInterestRateIndexValueDate(AA76,R76)</f>
        <v>42180</v>
      </c>
      <c r="T76" s="111">
        <f>_xll.qlInterestRateIndexMaturity(AA76,S76)</f>
        <v>44739</v>
      </c>
      <c r="U76" s="112">
        <f ca="1">_xll.qlIndexFixing(AA76,R76,TRUE,_xll.ohTrigger(Trigger,Trigger3M,InterestRatesTrigger))</f>
        <v>1.8860000000034204E-2</v>
      </c>
      <c r="V76" s="112">
        <f ca="1">_xll.qlQuoteValue(P76,_xll.ohTrigger(Trigger,Trigger3M,InterestRatesTrigger))</f>
        <v>1.8860000000000002E-2</v>
      </c>
      <c r="W76" s="110" t="b">
        <f t="shared" ca="1" si="15"/>
        <v>1</v>
      </c>
      <c r="X76" s="146">
        <f t="shared" ca="1" si="16"/>
        <v>3.4201808052358729E-10</v>
      </c>
      <c r="Y76" s="50" t="b">
        <f ca="1">ABS(X76/10000)&lt;=ABS('General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obj_00545#0015</v>
      </c>
    </row>
    <row r="77" spans="10:31" x14ac:dyDescent="0.2">
      <c r="M77" s="110" t="s">
        <v>60</v>
      </c>
      <c r="N77" s="110"/>
      <c r="O77" s="110" t="s">
        <v>88</v>
      </c>
      <c r="P77" s="110" t="str">
        <f>Currency&amp;"SM3L"&amp;O77&amp;QuoteSuffix</f>
        <v>GBPSM3L8Y_Quote</v>
      </c>
      <c r="Q77" s="122"/>
      <c r="R77" s="111">
        <f t="shared" si="14"/>
        <v>42180</v>
      </c>
      <c r="S77" s="111">
        <f>_xll.qlInterestRateIndexValueDate(AA77,R77)</f>
        <v>42180</v>
      </c>
      <c r="T77" s="111">
        <f>_xll.qlInterestRateIndexMaturity(AA77,S77)</f>
        <v>45103</v>
      </c>
      <c r="U77" s="112">
        <f ca="1">_xll.qlIndexFixing(AA77,R77,TRUE,_xll.ohTrigger(Trigger,Trigger3M,InterestRatesTrigger))</f>
        <v>1.9729999999658961E-2</v>
      </c>
      <c r="V77" s="112">
        <f ca="1">_xll.qlQuoteValue(P77,_xll.ohTrigger(Trigger,Trigger3M,InterestRatesTrigger))</f>
        <v>1.9729999999999998E-2</v>
      </c>
      <c r="W77" s="110" t="b">
        <f t="shared" ca="1" si="15"/>
        <v>1</v>
      </c>
      <c r="X77" s="146">
        <f t="shared" ca="1" si="16"/>
        <v>-3.4103622703618441E-9</v>
      </c>
      <c r="Y77" s="50" t="b">
        <f ca="1">ABS(X77/10000)&lt;=ABS('General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obj_004d9#0015</v>
      </c>
    </row>
    <row r="78" spans="10:31" x14ac:dyDescent="0.2">
      <c r="M78" s="110" t="s">
        <v>60</v>
      </c>
      <c r="N78" s="110"/>
      <c r="O78" s="110" t="s">
        <v>89</v>
      </c>
      <c r="P78" s="110" t="str">
        <f>Currency&amp;"SM3L"&amp;O78&amp;QuoteSuffix</f>
        <v>GBPSM3L9Y_Quote</v>
      </c>
      <c r="Q78" s="122"/>
      <c r="R78" s="111">
        <f t="shared" si="14"/>
        <v>42180</v>
      </c>
      <c r="S78" s="111">
        <f>_xll.qlInterestRateIndexValueDate(AA78,R78)</f>
        <v>42180</v>
      </c>
      <c r="T78" s="111">
        <f>_xll.qlInterestRateIndexMaturity(AA78,S78)</f>
        <v>45468</v>
      </c>
      <c r="U78" s="112">
        <f ca="1">_xll.qlIndexFixing(AA78,R78,TRUE,_xll.ohTrigger(Trigger,Trigger3M,InterestRatesTrigger))</f>
        <v>2.0430000000004993E-2</v>
      </c>
      <c r="V78" s="112">
        <f ca="1">_xll.qlQuoteValue(P78,_xll.ohTrigger(Trigger,Trigger3M,InterestRatesTrigger))</f>
        <v>2.043E-2</v>
      </c>
      <c r="W78" s="110" t="b">
        <f t="shared" ca="1" si="15"/>
        <v>1</v>
      </c>
      <c r="X78" s="146">
        <f t="shared" ca="1" si="16"/>
        <v>4.9925341638612508E-11</v>
      </c>
      <c r="Y78" s="50" t="b">
        <f ca="1"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obj_00637#0015</v>
      </c>
    </row>
    <row r="79" spans="10:31" x14ac:dyDescent="0.2">
      <c r="M79" s="110" t="s">
        <v>60</v>
      </c>
      <c r="N79" s="110"/>
      <c r="O79" s="110" t="s">
        <v>90</v>
      </c>
      <c r="P79" s="110" t="str">
        <f>Currency&amp;"SM3L"&amp;O79&amp;QuoteSuffix</f>
        <v>GBPSM3L10Y_Quote</v>
      </c>
      <c r="Q79" s="122"/>
      <c r="R79" s="111">
        <f t="shared" si="14"/>
        <v>42180</v>
      </c>
      <c r="S79" s="111">
        <f>_xll.qlInterestRateIndexValueDate(AA79,R79)</f>
        <v>42180</v>
      </c>
      <c r="T79" s="111">
        <f>_xll.qlInterestRateIndexMaturity(AA79,S79)</f>
        <v>45833</v>
      </c>
      <c r="U79" s="112">
        <f ca="1">_xll.qlIndexFixing(AA79,R79,TRUE,_xll.ohTrigger(Trigger,Trigger3M,InterestRatesTrigger))</f>
        <v>2.1030000000063772E-2</v>
      </c>
      <c r="V79" s="112">
        <f ca="1">_xll.qlQuoteValue(P79,_xll.ohTrigger(Trigger,Trigger3M,InterestRatesTrigger))</f>
        <v>2.1029999999999997E-2</v>
      </c>
      <c r="W79" s="110" t="b">
        <f t="shared" ca="1" si="15"/>
        <v>1</v>
      </c>
      <c r="X79" s="146">
        <f t="shared" ca="1" si="16"/>
        <v>6.3775373870811336E-10</v>
      </c>
      <c r="Y79" s="50" t="b">
        <f ca="1">ABS(X79/10000)&lt;=ABS('General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obj_004e2#0015</v>
      </c>
    </row>
    <row r="80" spans="10:31" x14ac:dyDescent="0.2">
      <c r="M80" s="50" t="s">
        <v>60</v>
      </c>
      <c r="N80" s="50"/>
      <c r="O80" s="50" t="s">
        <v>116</v>
      </c>
      <c r="P80" s="50" t="str">
        <f>Currency&amp;"SM3L"&amp;O80&amp;QuoteSuffix</f>
        <v>GBPSM3L11Y_Quote</v>
      </c>
      <c r="Q80" s="122"/>
      <c r="R80" s="120">
        <f t="shared" si="14"/>
        <v>42180</v>
      </c>
      <c r="S80" s="120">
        <f>_xll.qlInterestRateIndexValueDate(AA80,R80)</f>
        <v>42180</v>
      </c>
      <c r="T80" s="120">
        <f>_xll.qlInterestRateIndexMaturity(AA80,S80)</f>
        <v>46198</v>
      </c>
      <c r="U80" s="125">
        <f ca="1">_xll.qlIndexFixing(AA80,R80,TRUE,_xll.ohTrigger(Trigger,Trigger3M,InterestRatesTrigger))</f>
        <v>2.1551827077696647E-2</v>
      </c>
      <c r="V80" s="125">
        <f ca="1">_xll.qlQuoteValue(P80,_xll.ohTrigger(Trigger,Trigger3M,InterestRatesTrigger))</f>
        <v>2.1550000000000003E-2</v>
      </c>
      <c r="W80" s="50" t="b">
        <f t="shared" ca="1" si="15"/>
        <v>1</v>
      </c>
      <c r="X80" s="144">
        <f t="shared" ca="1" si="16"/>
        <v>1.8270776966436419E-2</v>
      </c>
      <c r="Y80" s="50" t="b">
        <f ca="1">ABS(X80/10000)&lt;=ABS('General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obj_005eb#0015</v>
      </c>
    </row>
    <row r="81" spans="13:36" x14ac:dyDescent="0.2">
      <c r="M81" s="110" t="s">
        <v>60</v>
      </c>
      <c r="N81" s="110"/>
      <c r="O81" s="110" t="s">
        <v>91</v>
      </c>
      <c r="P81" s="110" t="str">
        <f>Currency&amp;"SM3L"&amp;O81&amp;QuoteSuffix</f>
        <v>GBPSM3L12Y_Quote</v>
      </c>
      <c r="Q81" s="122"/>
      <c r="R81" s="111">
        <f t="shared" si="14"/>
        <v>42180</v>
      </c>
      <c r="S81" s="111">
        <f>_xll.qlInterestRateIndexValueDate(AA81,R81)</f>
        <v>42180</v>
      </c>
      <c r="T81" s="111">
        <f>_xll.qlInterestRateIndexMaturity(AA81,S81)</f>
        <v>46563</v>
      </c>
      <c r="U81" s="112">
        <f ca="1">_xll.qlIndexFixing(AA81,R81,TRUE,_xll.ohTrigger(Trigger,Trigger3M,InterestRatesTrigger))</f>
        <v>2.2010000000013637E-2</v>
      </c>
      <c r="V81" s="112">
        <f ca="1">_xll.qlQuoteValue(P81,_xll.ohTrigger(Trigger,Trigger3M,InterestRatesTrigger))</f>
        <v>2.2009999999999995E-2</v>
      </c>
      <c r="W81" s="110" t="b">
        <f t="shared" ca="1" si="15"/>
        <v>1</v>
      </c>
      <c r="X81" s="146">
        <f t="shared" ca="1" si="16"/>
        <v>1.3641865415081611E-10</v>
      </c>
      <c r="Y81" s="50" t="b">
        <f ca="1">ABS(X81/10000)&lt;=ABS('General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obj_0052f#0015</v>
      </c>
    </row>
    <row r="82" spans="13:36" x14ac:dyDescent="0.2">
      <c r="M82" s="50" t="s">
        <v>60</v>
      </c>
      <c r="N82" s="50"/>
      <c r="O82" s="50" t="s">
        <v>117</v>
      </c>
      <c r="P82" s="50" t="str">
        <f>Currency&amp;"SM3L"&amp;O82&amp;QuoteSuffix</f>
        <v>GBPSM3L13Y_Quote</v>
      </c>
      <c r="Q82" s="122"/>
      <c r="R82" s="120">
        <f t="shared" si="14"/>
        <v>42180</v>
      </c>
      <c r="S82" s="120">
        <f>_xll.qlInterestRateIndexValueDate(AA82,R82)</f>
        <v>42180</v>
      </c>
      <c r="T82" s="120">
        <f>_xll.qlInterestRateIndexMaturity(AA82,S82)</f>
        <v>46930</v>
      </c>
      <c r="U82" s="125">
        <f ca="1">_xll.qlIndexFixing(AA82,R82,TRUE,_xll.ohTrigger(Trigger,Trigger3M,InterestRatesTrigger))</f>
        <v>2.2416054562555517E-2</v>
      </c>
      <c r="V82" s="125" t="e">
        <f ca="1">_xll.qlQuoteValue(P82,_xll.ohTrigger(Trigger,Trigger3M,InterestRatesTrigger))</f>
        <v>#NUM!</v>
      </c>
      <c r="W82" s="50" t="b">
        <f t="shared" ca="1" si="15"/>
        <v>0</v>
      </c>
      <c r="X82" s="144" t="e">
        <f t="shared" ref="X82:X107" ca="1" si="17">(U82-V82)*10000</f>
        <v>#NUM!</v>
      </c>
      <c r="Y82" s="50" t="e">
        <f ca="1"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obj_004f5#0015</v>
      </c>
    </row>
    <row r="83" spans="13:36" x14ac:dyDescent="0.2">
      <c r="M83" s="50" t="s">
        <v>60</v>
      </c>
      <c r="N83" s="50"/>
      <c r="O83" s="50" t="s">
        <v>118</v>
      </c>
      <c r="P83" s="50" t="str">
        <f>Currency&amp;"SM3L"&amp;O83&amp;QuoteSuffix</f>
        <v>GBPSM3L14Y_Quote</v>
      </c>
      <c r="Q83" s="122"/>
      <c r="R83" s="120">
        <f t="shared" si="14"/>
        <v>42180</v>
      </c>
      <c r="S83" s="120">
        <f>_xll.qlInterestRateIndexValueDate(AA83,R83)</f>
        <v>42180</v>
      </c>
      <c r="T83" s="120">
        <f>_xll.qlInterestRateIndexMaturity(AA83,S83)</f>
        <v>47294</v>
      </c>
      <c r="U83" s="125">
        <f ca="1">_xll.qlIndexFixing(AA83,R83,TRUE,_xll.ohTrigger(Trigger,Trigger3M,InterestRatesTrigger))</f>
        <v>2.2759793669627593E-2</v>
      </c>
      <c r="V83" s="125" t="e">
        <f ca="1">_xll.qlQuoteValue(P83,_xll.ohTrigger(Trigger,Trigger3M,InterestRatesTrigger))</f>
        <v>#NUM!</v>
      </c>
      <c r="W83" s="50" t="b">
        <f t="shared" ca="1" si="15"/>
        <v>0</v>
      </c>
      <c r="X83" s="144" t="e">
        <f t="shared" ca="1" si="17"/>
        <v>#NUM!</v>
      </c>
      <c r="Y83" s="50" t="e">
        <f ca="1">ABS(X83/10000)&lt;=ABS('General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obj_0061e#0015</v>
      </c>
    </row>
    <row r="84" spans="13:36" x14ac:dyDescent="0.2">
      <c r="M84" s="110" t="s">
        <v>60</v>
      </c>
      <c r="N84" s="110"/>
      <c r="O84" s="110" t="s">
        <v>92</v>
      </c>
      <c r="P84" s="110" t="str">
        <f>Currency&amp;"SM3L"&amp;O84&amp;QuoteSuffix</f>
        <v>GBPSM3L15Y_Quote</v>
      </c>
      <c r="Q84" s="122"/>
      <c r="R84" s="111">
        <f t="shared" si="14"/>
        <v>42180</v>
      </c>
      <c r="S84" s="111">
        <f>_xll.qlInterestRateIndexValueDate(AA84,R84)</f>
        <v>42180</v>
      </c>
      <c r="T84" s="111">
        <f>_xll.qlInterestRateIndexMaturity(AA84,S84)</f>
        <v>47659</v>
      </c>
      <c r="U84" s="112">
        <f ca="1">_xll.qlIndexFixing(AA84,R84,TRUE,_xll.ohTrigger(Trigger,Trigger3M,InterestRatesTrigger))</f>
        <v>2.303999999986512E-2</v>
      </c>
      <c r="V84" s="112">
        <f ca="1">_xll.qlQuoteValue(P84,_xll.ohTrigger(Trigger,Trigger3M,InterestRatesTrigger))</f>
        <v>2.3040000000000001E-2</v>
      </c>
      <c r="W84" s="110" t="b">
        <f t="shared" ca="1" si="15"/>
        <v>1</v>
      </c>
      <c r="X84" s="146">
        <f t="shared" ca="1" si="17"/>
        <v>-1.3488168915110066E-9</v>
      </c>
      <c r="Y84" s="50" t="b">
        <f ca="1">ABS(X84/10000)&lt;=ABS('General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obj_00581#0015</v>
      </c>
    </row>
    <row r="85" spans="13:36" x14ac:dyDescent="0.2">
      <c r="M85" s="50" t="s">
        <v>60</v>
      </c>
      <c r="N85" s="50"/>
      <c r="O85" s="50" t="s">
        <v>119</v>
      </c>
      <c r="P85" s="50" t="str">
        <f>Currency&amp;"SM3L"&amp;O85&amp;QuoteSuffix</f>
        <v>GBPSM3L16Y_Quote</v>
      </c>
      <c r="Q85" s="122"/>
      <c r="R85" s="120">
        <f t="shared" si="14"/>
        <v>42180</v>
      </c>
      <c r="S85" s="120">
        <f>_xll.qlInterestRateIndexValueDate(AA85,R85)</f>
        <v>42180</v>
      </c>
      <c r="T85" s="120">
        <f>_xll.qlInterestRateIndexMaturity(AA85,S85)</f>
        <v>48024</v>
      </c>
      <c r="U85" s="125">
        <f ca="1">_xll.qlIndexFixing(AA85,R85,TRUE,_xll.ohTrigger(Trigger,Trigger3M,InterestRatesTrigger))</f>
        <v>2.3255051195405586E-2</v>
      </c>
      <c r="V85" s="125" t="e">
        <f ca="1">_xll.qlQuoteValue(P85,_xll.ohTrigger(Trigger,Trigger3M,InterestRatesTrigger))</f>
        <v>#NUM!</v>
      </c>
      <c r="W85" s="50" t="b">
        <f t="shared" ca="1" si="15"/>
        <v>0</v>
      </c>
      <c r="X85" s="144" t="e">
        <f t="shared" ca="1" si="17"/>
        <v>#NUM!</v>
      </c>
      <c r="Y85" s="50" t="e">
        <f ca="1"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obj_0058e#0015</v>
      </c>
    </row>
    <row r="86" spans="13:36" x14ac:dyDescent="0.2">
      <c r="M86" s="50" t="s">
        <v>60</v>
      </c>
      <c r="N86" s="50"/>
      <c r="O86" s="50" t="s">
        <v>120</v>
      </c>
      <c r="P86" s="50" t="str">
        <f>Currency&amp;"SM3L"&amp;O86&amp;QuoteSuffix</f>
        <v>GBPSM3L17Y_Quote</v>
      </c>
      <c r="Q86" s="122"/>
      <c r="R86" s="120">
        <f t="shared" si="14"/>
        <v>42180</v>
      </c>
      <c r="S86" s="120">
        <f>_xll.qlInterestRateIndexValueDate(AA86,R86)</f>
        <v>42180</v>
      </c>
      <c r="T86" s="120">
        <f>_xll.qlInterestRateIndexMaturity(AA86,S86)</f>
        <v>48390</v>
      </c>
      <c r="U86" s="125">
        <f ca="1">_xll.qlIndexFixing(AA86,R86,TRUE,_xll.ohTrigger(Trigger,Trigger3M,InterestRatesTrigger))</f>
        <v>2.3416702852098591E-2</v>
      </c>
      <c r="V86" s="125" t="e">
        <f ca="1">_xll.qlQuoteValue(P86,_xll.ohTrigger(Trigger,Trigger3M,InterestRatesTrigger))</f>
        <v>#NUM!</v>
      </c>
      <c r="W86" s="50" t="b">
        <f t="shared" ca="1" si="15"/>
        <v>0</v>
      </c>
      <c r="X86" s="144" t="e">
        <f t="shared" ca="1" si="17"/>
        <v>#NUM!</v>
      </c>
      <c r="Y86" s="50" t="e">
        <f ca="1"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obj_004c8#0015</v>
      </c>
    </row>
    <row r="87" spans="13:36" x14ac:dyDescent="0.2">
      <c r="M87" s="50" t="s">
        <v>60</v>
      </c>
      <c r="N87" s="50"/>
      <c r="O87" s="50" t="s">
        <v>121</v>
      </c>
      <c r="P87" s="50" t="str">
        <f>Currency&amp;"SM3L"&amp;O87&amp;QuoteSuffix</f>
        <v>GBPSM3L18Y_Quote</v>
      </c>
      <c r="Q87" s="122"/>
      <c r="R87" s="120">
        <f t="shared" si="14"/>
        <v>42180</v>
      </c>
      <c r="S87" s="120">
        <f>_xll.qlInterestRateIndexValueDate(AA87,R87)</f>
        <v>42180</v>
      </c>
      <c r="T87" s="120">
        <f>_xll.qlInterestRateIndexMaturity(AA87,S87)</f>
        <v>48757</v>
      </c>
      <c r="U87" s="125">
        <f ca="1">_xll.qlIndexFixing(AA87,R87,TRUE,_xll.ohTrigger(Trigger,Trigger3M,InterestRatesTrigger))</f>
        <v>2.3536093920673032E-2</v>
      </c>
      <c r="V87" s="125" t="e">
        <f ca="1">_xll.qlQuoteValue(P87,_xll.ohTrigger(Trigger,Trigger3M,InterestRatesTrigger))</f>
        <v>#NUM!</v>
      </c>
      <c r="W87" s="50" t="b">
        <f t="shared" ca="1" si="15"/>
        <v>0</v>
      </c>
      <c r="X87" s="144" t="e">
        <f t="shared" ca="1" si="17"/>
        <v>#NUM!</v>
      </c>
      <c r="Y87" s="50" t="e">
        <f ca="1"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obj_00527#0015</v>
      </c>
    </row>
    <row r="88" spans="13:36" x14ac:dyDescent="0.2">
      <c r="M88" s="50" t="s">
        <v>60</v>
      </c>
      <c r="N88" s="50"/>
      <c r="O88" s="50" t="s">
        <v>122</v>
      </c>
      <c r="P88" s="50" t="str">
        <f>Currency&amp;"SM3L"&amp;O88&amp;QuoteSuffix</f>
        <v>GBPSM3L19Y_Quote</v>
      </c>
      <c r="Q88" s="122"/>
      <c r="R88" s="120">
        <f t="shared" si="14"/>
        <v>42180</v>
      </c>
      <c r="S88" s="120">
        <f>_xll.qlInterestRateIndexValueDate(AA88,R88)</f>
        <v>42180</v>
      </c>
      <c r="T88" s="120">
        <f>_xll.qlInterestRateIndexMaturity(AA88,S88)</f>
        <v>49121</v>
      </c>
      <c r="U88" s="125">
        <f ca="1">_xll.qlIndexFixing(AA88,R88,TRUE,_xll.ohTrigger(Trigger,Trigger3M,InterestRatesTrigger))</f>
        <v>2.3621130532384578E-2</v>
      </c>
      <c r="V88" s="125" t="e">
        <f ca="1">_xll.qlQuoteValue(P88,_xll.ohTrigger(Trigger,Trigger3M,InterestRatesTrigger))</f>
        <v>#NUM!</v>
      </c>
      <c r="W88" s="50" t="b">
        <f t="shared" ca="1" si="15"/>
        <v>0</v>
      </c>
      <c r="X88" s="144" t="e">
        <f t="shared" ca="1" si="17"/>
        <v>#NUM!</v>
      </c>
      <c r="Y88" s="50" t="e">
        <f ca="1">ABS(X88/10000)&lt;=ABS('General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obj_005de#0015</v>
      </c>
    </row>
    <row r="89" spans="13:36" x14ac:dyDescent="0.2">
      <c r="M89" s="110" t="s">
        <v>60</v>
      </c>
      <c r="N89" s="110"/>
      <c r="O89" s="110" t="s">
        <v>93</v>
      </c>
      <c r="P89" s="110" t="str">
        <f>Currency&amp;"SM3L"&amp;O89&amp;QuoteSuffix</f>
        <v>GBPSM3L20Y_Quote</v>
      </c>
      <c r="Q89" s="122"/>
      <c r="R89" s="111">
        <f t="shared" si="14"/>
        <v>42180</v>
      </c>
      <c r="S89" s="111">
        <f>_xll.qlInterestRateIndexValueDate(AA89,R89)</f>
        <v>42180</v>
      </c>
      <c r="T89" s="111">
        <f>_xll.qlInterestRateIndexMaturity(AA89,S89)</f>
        <v>49485</v>
      </c>
      <c r="U89" s="112">
        <f ca="1">_xll.qlIndexFixing(AA89,R89,TRUE,_xll.ohTrigger(Trigger,Trigger3M,InterestRatesTrigger))</f>
        <v>2.367999999994172E-2</v>
      </c>
      <c r="V89" s="112">
        <f ca="1">_xll.qlQuoteValue(P89,_xll.ohTrigger(Trigger,Trigger3M,InterestRatesTrigger))</f>
        <v>2.368E-2</v>
      </c>
      <c r="W89" s="110" t="b">
        <f t="shared" ca="1" si="15"/>
        <v>1</v>
      </c>
      <c r="X89" s="146">
        <f t="shared" ca="1" si="17"/>
        <v>-5.8279769898916811E-10</v>
      </c>
      <c r="Y89" s="50" t="b">
        <f ca="1">ABS(X89/10000)&lt;=ABS('General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obj_005e5#0015</v>
      </c>
    </row>
    <row r="90" spans="13:36" x14ac:dyDescent="0.2">
      <c r="M90" s="50" t="s">
        <v>60</v>
      </c>
      <c r="N90" s="50"/>
      <c r="O90" s="50" t="s">
        <v>123</v>
      </c>
      <c r="P90" s="50" t="str">
        <f>Currency&amp;"SM3L"&amp;O90&amp;QuoteSuffix</f>
        <v>GBPSM3L21Y_Quote</v>
      </c>
      <c r="Q90" s="122"/>
      <c r="R90" s="120">
        <f t="shared" si="14"/>
        <v>42180</v>
      </c>
      <c r="S90" s="120">
        <f>_xll.qlInterestRateIndexValueDate(AA90,R90)</f>
        <v>42180</v>
      </c>
      <c r="T90" s="120">
        <f>_xll.qlInterestRateIndexMaturity(AA90,S90)</f>
        <v>49851</v>
      </c>
      <c r="U90" s="125">
        <f ca="1">_xll.qlIndexFixing(AA90,R90,TRUE,_xll.ohTrigger(Trigger,Trigger3M,InterestRatesTrigger))</f>
        <v>2.3718540842476429E-2</v>
      </c>
      <c r="V90" s="125" t="e">
        <f ca="1">_xll.qlQuoteValue(P90,_xll.ohTrigger(Trigger,Trigger3M,InterestRatesTrigger))</f>
        <v>#NUM!</v>
      </c>
      <c r="W90" s="50" t="b">
        <f t="shared" ca="1" si="15"/>
        <v>0</v>
      </c>
      <c r="X90" s="144" t="e">
        <f t="shared" ca="1" si="17"/>
        <v>#NUM!</v>
      </c>
      <c r="Y90" s="50" t="e">
        <f ca="1"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obj_004ec#0015</v>
      </c>
    </row>
    <row r="91" spans="13:36" x14ac:dyDescent="0.2">
      <c r="M91" s="50" t="s">
        <v>60</v>
      </c>
      <c r="N91" s="50"/>
      <c r="O91" s="50" t="s">
        <v>124</v>
      </c>
      <c r="P91" s="50" t="str">
        <f>Currency&amp;"SM3L"&amp;O91&amp;QuoteSuffix</f>
        <v>GBPSM3L22Y_Quote</v>
      </c>
      <c r="Q91" s="122"/>
      <c r="R91" s="120">
        <f t="shared" si="14"/>
        <v>42180</v>
      </c>
      <c r="S91" s="120">
        <f>_xll.qlInterestRateIndexValueDate(AA91,R91)</f>
        <v>42180</v>
      </c>
      <c r="T91" s="120">
        <f>_xll.qlInterestRateIndexMaturity(AA91,S91)</f>
        <v>50216</v>
      </c>
      <c r="U91" s="125">
        <f ca="1">_xll.qlIndexFixing(AA91,R91,TRUE,_xll.ohTrigger(Trigger,Trigger3M,InterestRatesTrigger))</f>
        <v>2.3741113024499445E-2</v>
      </c>
      <c r="V91" s="125" t="e">
        <f ca="1">_xll.qlQuoteValue(P91,_xll.ohTrigger(Trigger,Trigger3M,InterestRatesTrigger))</f>
        <v>#NUM!</v>
      </c>
      <c r="W91" s="50" t="b">
        <f t="shared" ca="1" si="15"/>
        <v>0</v>
      </c>
      <c r="X91" s="144" t="e">
        <f t="shared" ca="1" si="17"/>
        <v>#NUM!</v>
      </c>
      <c r="Y91" s="50" t="e">
        <f ca="1"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obj_0047f#0015</v>
      </c>
    </row>
    <row r="92" spans="13:36" x14ac:dyDescent="0.2">
      <c r="M92" s="50" t="s">
        <v>60</v>
      </c>
      <c r="N92" s="50"/>
      <c r="O92" s="50" t="s">
        <v>125</v>
      </c>
      <c r="P92" s="50" t="str">
        <f>Currency&amp;"SM3L"&amp;O92&amp;QuoteSuffix</f>
        <v>GBPSM3L23Y_Quote</v>
      </c>
      <c r="Q92" s="122"/>
      <c r="R92" s="120">
        <f t="shared" si="14"/>
        <v>42180</v>
      </c>
      <c r="S92" s="120">
        <f>_xll.qlInterestRateIndexValueDate(AA92,R92)</f>
        <v>42180</v>
      </c>
      <c r="T92" s="120">
        <f>_xll.qlInterestRateIndexMaturity(AA92,S92)</f>
        <v>50581</v>
      </c>
      <c r="U92" s="125">
        <f ca="1">_xll.qlIndexFixing(AA92,R92,TRUE,_xll.ohTrigger(Trigger,Trigger3M,InterestRatesTrigger))</f>
        <v>2.3751812371875135E-2</v>
      </c>
      <c r="V92" s="125" t="e">
        <f ca="1">_xll.qlQuoteValue(P92,_xll.ohTrigger(Trigger,Trigger3M,InterestRatesTrigger))</f>
        <v>#NUM!</v>
      </c>
      <c r="W92" s="50" t="b">
        <f t="shared" ca="1" si="15"/>
        <v>0</v>
      </c>
      <c r="X92" s="144" t="e">
        <f t="shared" ca="1" si="17"/>
        <v>#NUM!</v>
      </c>
      <c r="Y92" s="50" t="e">
        <f ca="1"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obj_00498#0015</v>
      </c>
    </row>
    <row r="93" spans="13:36" x14ac:dyDescent="0.2">
      <c r="M93" s="50" t="s">
        <v>60</v>
      </c>
      <c r="N93" s="50"/>
      <c r="O93" s="50" t="s">
        <v>126</v>
      </c>
      <c r="P93" s="50" t="str">
        <f>Currency&amp;"SM3L"&amp;O93&amp;QuoteSuffix</f>
        <v>GBPSM3L24Y_Quote</v>
      </c>
      <c r="Q93" s="122"/>
      <c r="R93" s="120">
        <f t="shared" si="14"/>
        <v>42180</v>
      </c>
      <c r="S93" s="120">
        <f>_xll.qlInterestRateIndexValueDate(AA93,R93)</f>
        <v>42180</v>
      </c>
      <c r="T93" s="120">
        <f>_xll.qlInterestRateIndexMaturity(AA93,S93)</f>
        <v>50948</v>
      </c>
      <c r="U93" s="125">
        <f ca="1">_xll.qlIndexFixing(AA93,R93,TRUE,_xll.ohTrigger(Trigger,Trigger3M,InterestRatesTrigger))</f>
        <v>2.3753898811401521E-2</v>
      </c>
      <c r="V93" s="125" t="e">
        <f ca="1">_xll.qlQuoteValue(P93,_xll.ohTrigger(Trigger,Trigger3M,InterestRatesTrigger))</f>
        <v>#NUM!</v>
      </c>
      <c r="W93" s="50" t="b">
        <f t="shared" ca="1" si="15"/>
        <v>0</v>
      </c>
      <c r="X93" s="144" t="e">
        <f t="shared" ca="1" si="17"/>
        <v>#NUM!</v>
      </c>
      <c r="Y93" s="50" t="e">
        <f ca="1">ABS(X93/10000)&lt;=ABS('General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obj_0054d#0015</v>
      </c>
      <c r="AF93" s="134"/>
      <c r="AG93" s="113"/>
    </row>
    <row r="94" spans="13:36" x14ac:dyDescent="0.2">
      <c r="M94" s="110" t="s">
        <v>60</v>
      </c>
      <c r="N94" s="110"/>
      <c r="O94" s="110" t="s">
        <v>94</v>
      </c>
      <c r="P94" s="110" t="str">
        <f>Currency&amp;"SM3L"&amp;O94&amp;QuoteSuffix</f>
        <v>GBPSM3L25Y_Quote</v>
      </c>
      <c r="Q94" s="122"/>
      <c r="R94" s="111">
        <f t="shared" si="14"/>
        <v>42180</v>
      </c>
      <c r="S94" s="111">
        <f>_xll.qlInterestRateIndexValueDate(AA94,R94)</f>
        <v>42180</v>
      </c>
      <c r="T94" s="111">
        <f>_xll.qlInterestRateIndexMaturity(AA94,S94)</f>
        <v>51312</v>
      </c>
      <c r="U94" s="112">
        <f ca="1">_xll.qlIndexFixing(AA94,R94,TRUE,_xll.ohTrigger(Trigger,Trigger3M,InterestRatesTrigger))</f>
        <v>2.3750000000003289E-2</v>
      </c>
      <c r="V94" s="112">
        <f ca="1">_xll.qlQuoteValue(P94,_xll.ohTrigger(Trigger,Trigger3M,InterestRatesTrigger))</f>
        <v>2.375E-2</v>
      </c>
      <c r="W94" s="110" t="b">
        <f t="shared" ref="W94:W107" ca="1" si="18">NOT(ISERROR(V94))</f>
        <v>1</v>
      </c>
      <c r="X94" s="146">
        <f t="shared" ca="1" si="17"/>
        <v>3.2890357104520263E-11</v>
      </c>
      <c r="Y94" s="50" t="b">
        <f ca="1">ABS(X94/10000)&lt;=ABS('General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obj_00475#0015</v>
      </c>
      <c r="AF94" s="134"/>
      <c r="AG94" s="113"/>
      <c r="AH94" s="134"/>
      <c r="AI94" s="87"/>
      <c r="AJ94" s="134"/>
    </row>
    <row r="95" spans="13:36" x14ac:dyDescent="0.2">
      <c r="M95" s="50" t="s">
        <v>60</v>
      </c>
      <c r="N95" s="50"/>
      <c r="O95" s="50" t="s">
        <v>127</v>
      </c>
      <c r="P95" s="50" t="str">
        <f>Currency&amp;"SM3L"&amp;O95&amp;QuoteSuffix</f>
        <v>GBPSM3L26Y_Quote</v>
      </c>
      <c r="Q95" s="122"/>
      <c r="R95" s="120">
        <f t="shared" si="14"/>
        <v>42180</v>
      </c>
      <c r="S95" s="120">
        <f>_xll.qlInterestRateIndexValueDate(AA95,R95)</f>
        <v>42180</v>
      </c>
      <c r="T95" s="120">
        <f>_xll.qlInterestRateIndexMaturity(AA95,S95)</f>
        <v>51677</v>
      </c>
      <c r="U95" s="125">
        <f ca="1">_xll.qlIndexFixing(AA95,R95,TRUE,_xll.ohTrigger(Trigger,Trigger3M,InterestRatesTrigger))</f>
        <v>2.3741852018271878E-2</v>
      </c>
      <c r="V95" s="125" t="e">
        <f ca="1">_xll.qlQuoteValue(P95,_xll.ohTrigger(Trigger,Trigger3M,InterestRatesTrigger))</f>
        <v>#NUM!</v>
      </c>
      <c r="W95" s="50" t="b">
        <f t="shared" ca="1" si="18"/>
        <v>0</v>
      </c>
      <c r="X95" s="144" t="e">
        <f t="shared" ca="1" si="17"/>
        <v>#NUM!</v>
      </c>
      <c r="Y95" s="50" t="e">
        <f ca="1">ABS(X95/10000)&lt;=ABS('General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obj_00489#0015</v>
      </c>
      <c r="AF95" s="134"/>
      <c r="AG95" s="113"/>
      <c r="AH95" s="134"/>
      <c r="AI95" s="87"/>
      <c r="AJ95" s="134"/>
    </row>
    <row r="96" spans="13:36" x14ac:dyDescent="0.2">
      <c r="M96" s="50" t="s">
        <v>60</v>
      </c>
      <c r="N96" s="50"/>
      <c r="O96" s="50" t="s">
        <v>95</v>
      </c>
      <c r="P96" s="50" t="str">
        <f>Currency&amp;"SM3L"&amp;O96&amp;QuoteSuffix</f>
        <v>GBPSM3L27Y_Quote</v>
      </c>
      <c r="Q96" s="122"/>
      <c r="R96" s="120">
        <f t="shared" si="14"/>
        <v>42180</v>
      </c>
      <c r="S96" s="120">
        <f>_xll.qlInterestRateIndexValueDate(AA96,R96)</f>
        <v>42180</v>
      </c>
      <c r="T96" s="120">
        <f>_xll.qlInterestRateIndexMaturity(AA96,S96)</f>
        <v>52042</v>
      </c>
      <c r="U96" s="125">
        <f ca="1">_xll.qlIndexFixing(AA96,R96,TRUE,_xll.ohTrigger(Trigger,Trigger3M,InterestRatesTrigger))</f>
        <v>2.3728766783170346E-2</v>
      </c>
      <c r="V96" s="125" t="e">
        <f ca="1">_xll.qlQuoteValue(P96,_xll.ohTrigger(Trigger,Trigger3M,InterestRatesTrigger))</f>
        <v>#NUM!</v>
      </c>
      <c r="W96" s="50" t="b">
        <f t="shared" ca="1" si="18"/>
        <v>0</v>
      </c>
      <c r="X96" s="144" t="e">
        <f t="shared" ca="1" si="17"/>
        <v>#NUM!</v>
      </c>
      <c r="Y96" s="50" t="e">
        <f ca="1">ABS(X96/10000)&lt;=ABS('General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obj_00641#0015</v>
      </c>
      <c r="AF96" s="134"/>
      <c r="AG96" s="113"/>
      <c r="AH96" s="134"/>
      <c r="AI96" s="87"/>
      <c r="AJ96" s="134"/>
    </row>
    <row r="97" spans="13:77" x14ac:dyDescent="0.2">
      <c r="M97" s="50" t="s">
        <v>60</v>
      </c>
      <c r="N97" s="50"/>
      <c r="O97" s="50" t="s">
        <v>128</v>
      </c>
      <c r="P97" s="50" t="str">
        <f>Currency&amp;"SM3L"&amp;O97&amp;QuoteSuffix</f>
        <v>GBPSM3L28Y_Quote</v>
      </c>
      <c r="Q97" s="122"/>
      <c r="R97" s="120">
        <f t="shared" si="14"/>
        <v>42180</v>
      </c>
      <c r="S97" s="120">
        <f>_xll.qlInterestRateIndexValueDate(AA97,R97)</f>
        <v>42180</v>
      </c>
      <c r="T97" s="120">
        <f>_xll.qlInterestRateIndexMaturity(AA97,S97)</f>
        <v>52407</v>
      </c>
      <c r="U97" s="125">
        <f ca="1">_xll.qlIndexFixing(AA97,R97,TRUE,_xll.ohTrigger(Trigger,Trigger3M,InterestRatesTrigger))</f>
        <v>2.3709689279876437E-2</v>
      </c>
      <c r="V97" s="125" t="e">
        <f ca="1">_xll.qlQuoteValue(P97,_xll.ohTrigger(Trigger,Trigger3M,InterestRatesTrigger))</f>
        <v>#NUM!</v>
      </c>
      <c r="W97" s="50" t="b">
        <f t="shared" ca="1" si="18"/>
        <v>0</v>
      </c>
      <c r="X97" s="144" t="e">
        <f t="shared" ca="1" si="17"/>
        <v>#NUM!</v>
      </c>
      <c r="Y97" s="50" t="e">
        <f ca="1">ABS(X97/10000)&lt;=ABS('General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obj_00491#0015</v>
      </c>
      <c r="AF97" s="134"/>
      <c r="AG97" s="113"/>
      <c r="AH97" s="134"/>
      <c r="AI97" s="87"/>
      <c r="AJ97" s="134"/>
    </row>
    <row r="98" spans="13:77" x14ac:dyDescent="0.2">
      <c r="M98" s="50" t="s">
        <v>60</v>
      </c>
      <c r="N98" s="50"/>
      <c r="O98" s="50" t="s">
        <v>129</v>
      </c>
      <c r="P98" s="50" t="str">
        <f>Currency&amp;"SM3L"&amp;O98&amp;QuoteSuffix</f>
        <v>GBPSM3L29Y_Quote</v>
      </c>
      <c r="Q98" s="122"/>
      <c r="R98" s="120">
        <f t="shared" si="14"/>
        <v>42180</v>
      </c>
      <c r="S98" s="120">
        <f>_xll.qlInterestRateIndexValueDate(AA98,R98)</f>
        <v>42180</v>
      </c>
      <c r="T98" s="120">
        <f>_xll.qlInterestRateIndexMaturity(AA98,S98)</f>
        <v>52775</v>
      </c>
      <c r="U98" s="125">
        <f ca="1">_xll.qlIndexFixing(AA98,R98,TRUE,_xll.ohTrigger(Trigger,Trigger3M,InterestRatesTrigger))</f>
        <v>2.3683522011435882E-2</v>
      </c>
      <c r="V98" s="125" t="e">
        <f ca="1">_xll.qlQuoteValue(P98,_xll.ohTrigger(Trigger,Trigger3M,InterestRatesTrigger))</f>
        <v>#NUM!</v>
      </c>
      <c r="W98" s="50" t="b">
        <f t="shared" ca="1" si="18"/>
        <v>0</v>
      </c>
      <c r="X98" s="144" t="e">
        <f t="shared" ca="1" si="17"/>
        <v>#NUM!</v>
      </c>
      <c r="Y98" s="50" t="e">
        <f ca="1">ABS(X98/10000)&lt;=ABS('General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obj_0062c#0015</v>
      </c>
      <c r="AF98" s="134"/>
      <c r="AH98" s="134"/>
      <c r="AI98" s="87"/>
      <c r="AJ98" s="134"/>
    </row>
    <row r="99" spans="13:77" x14ac:dyDescent="0.2">
      <c r="M99" s="110" t="s">
        <v>60</v>
      </c>
      <c r="N99" s="110"/>
      <c r="O99" s="110" t="s">
        <v>96</v>
      </c>
      <c r="P99" s="110" t="str">
        <f>Currency&amp;"SM3L"&amp;O99&amp;QuoteSuffix</f>
        <v>GBPSM3L30Y_Quote</v>
      </c>
      <c r="Q99" s="122"/>
      <c r="R99" s="111">
        <f t="shared" si="14"/>
        <v>42180</v>
      </c>
      <c r="S99" s="111">
        <f>_xll.qlInterestRateIndexValueDate(AA99,R99)</f>
        <v>42180</v>
      </c>
      <c r="T99" s="111">
        <f>_xll.qlInterestRateIndexMaturity(AA99,S99)</f>
        <v>53139</v>
      </c>
      <c r="U99" s="112">
        <f ca="1">_xll.qlIndexFixing(AA99,R99,TRUE,_xll.ohTrigger(Trigger,Trigger3M,InterestRatesTrigger))</f>
        <v>2.3650000000001101E-2</v>
      </c>
      <c r="V99" s="112">
        <f ca="1">_xll.qlQuoteValue(P99,_xll.ohTrigger(Trigger,Trigger3M,InterestRatesTrigger))</f>
        <v>2.3650000000000001E-2</v>
      </c>
      <c r="W99" s="110" t="b">
        <f t="shared" ca="1" si="18"/>
        <v>1</v>
      </c>
      <c r="X99" s="146">
        <f t="shared" ca="1" si="17"/>
        <v>1.0998146837692957E-11</v>
      </c>
      <c r="Y99" s="50" t="b">
        <f ca="1">ABS(X99/10000)&lt;=ABS('General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obj_005b4#0015</v>
      </c>
      <c r="AF99" s="134"/>
      <c r="AH99" s="134"/>
      <c r="AI99" s="87"/>
      <c r="AJ99" s="134"/>
    </row>
    <row r="100" spans="13:77" x14ac:dyDescent="0.2">
      <c r="M100" s="50" t="s">
        <v>60</v>
      </c>
      <c r="N100" s="50"/>
      <c r="O100" s="50" t="s">
        <v>97</v>
      </c>
      <c r="P100" s="50" t="str">
        <f>Currency&amp;"SM3L"&amp;O100&amp;QuoteSuffix</f>
        <v>GBPSM3L35Y_Quote</v>
      </c>
      <c r="Q100" s="122"/>
      <c r="R100" s="120">
        <f t="shared" si="14"/>
        <v>42180</v>
      </c>
      <c r="S100" s="120">
        <f>_xll.qlInterestRateIndexValueDate(AA100,R100)</f>
        <v>42180</v>
      </c>
      <c r="T100" s="120">
        <f>_xll.qlInterestRateIndexMaturity(AA100,S100)</f>
        <v>54966</v>
      </c>
      <c r="U100" s="125">
        <f ca="1">_xll.qlIndexFixing(AA100,R100,TRUE,_xll.ohTrigger(Trigger,Trigger3M,InterestRatesTrigger))</f>
        <v>2.3393252220338872E-2</v>
      </c>
      <c r="V100" s="125" t="e">
        <f ca="1">_xll.qlQuoteValue(P100,_xll.ohTrigger(Trigger,Trigger3M,InterestRatesTrigger))</f>
        <v>#NUM!</v>
      </c>
      <c r="W100" s="50" t="b">
        <f t="shared" ca="1" si="18"/>
        <v>0</v>
      </c>
      <c r="X100" s="144" t="e">
        <f t="shared" ca="1" si="17"/>
        <v>#NUM!</v>
      </c>
      <c r="Y100" s="50" t="e">
        <f ca="1">ABS(X100/10000)&lt;=ABS('General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obj_00606#0015</v>
      </c>
      <c r="AF100" s="134"/>
      <c r="AH100" s="134"/>
      <c r="AI100" s="87"/>
      <c r="AJ100" s="134"/>
    </row>
    <row r="101" spans="13:77" x14ac:dyDescent="0.2">
      <c r="M101" s="110" t="s">
        <v>60</v>
      </c>
      <c r="N101" s="110"/>
      <c r="O101" s="110" t="s">
        <v>98</v>
      </c>
      <c r="P101" s="110" t="str">
        <f>Currency&amp;"SM3L"&amp;O101&amp;QuoteSuffix</f>
        <v>GBPSM3L40Y_Quote</v>
      </c>
      <c r="Q101" s="122"/>
      <c r="R101" s="111">
        <f t="shared" si="14"/>
        <v>42180</v>
      </c>
      <c r="S101" s="111">
        <f>_xll.qlInterestRateIndexValueDate(AA101,R101)</f>
        <v>42180</v>
      </c>
      <c r="T101" s="111">
        <f>_xll.qlInterestRateIndexMaturity(AA101,S101)</f>
        <v>56790</v>
      </c>
      <c r="U101" s="112">
        <f ca="1">_xll.qlIndexFixing(AA101,R101,TRUE,_xll.ohTrigger(Trigger,Trigger3M,InterestRatesTrigger))</f>
        <v>2.3099999999994472E-2</v>
      </c>
      <c r="V101" s="112">
        <f ca="1">_xll.qlQuoteValue(P101,_xll.ohTrigger(Trigger,Trigger3M,InterestRatesTrigger))</f>
        <v>2.3099999999999999E-2</v>
      </c>
      <c r="W101" s="110" t="b">
        <f t="shared" ca="1" si="18"/>
        <v>1</v>
      </c>
      <c r="X101" s="146">
        <f t="shared" ca="1" si="17"/>
        <v>-5.5268289944621074E-11</v>
      </c>
      <c r="Y101" s="50" t="b">
        <f ca="1">ABS(X101/10000)&lt;=ABS('General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obj_004ed#0015</v>
      </c>
      <c r="AF101" s="134"/>
      <c r="AH101" s="134"/>
      <c r="AI101" s="87"/>
      <c r="AJ101" s="134"/>
    </row>
    <row r="102" spans="13:77" x14ac:dyDescent="0.2">
      <c r="M102" s="110" t="s">
        <v>60</v>
      </c>
      <c r="N102" s="110"/>
      <c r="O102" s="110" t="s">
        <v>99</v>
      </c>
      <c r="P102" s="110" t="str">
        <f>Currency&amp;"SM3L"&amp;O102&amp;QuoteSuffix</f>
        <v>GBPSM3L50Y_Quote</v>
      </c>
      <c r="Q102" s="122"/>
      <c r="R102" s="111">
        <f t="shared" si="14"/>
        <v>42180</v>
      </c>
      <c r="S102" s="111">
        <f>_xll.qlInterestRateIndexValueDate(AA102,R102)</f>
        <v>42180</v>
      </c>
      <c r="T102" s="111">
        <f>_xll.qlInterestRateIndexMaturity(AA102,S102)</f>
        <v>60443</v>
      </c>
      <c r="U102" s="112">
        <f ca="1">_xll.qlIndexFixing(AA102,R102,TRUE,_xll.ohTrigger(Trigger,Trigger3M,InterestRatesTrigger))</f>
        <v>2.2730000000005655E-2</v>
      </c>
      <c r="V102" s="112">
        <f ca="1">_xll.qlQuoteValue(P102,_xll.ohTrigger(Trigger,Trigger3M,InterestRatesTrigger))</f>
        <v>2.273E-2</v>
      </c>
      <c r="W102" s="110" t="b">
        <f t="shared" ca="1" si="18"/>
        <v>1</v>
      </c>
      <c r="X102" s="146">
        <f t="shared" ca="1" si="17"/>
        <v>5.6551985316843911E-11</v>
      </c>
      <c r="Y102" s="50" t="b">
        <f ca="1">ABS(X102/10000)&lt;=ABS('General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obj_00532#0015</v>
      </c>
      <c r="AF102" s="134"/>
      <c r="AH102" s="134"/>
      <c r="AI102" s="87"/>
      <c r="AJ102" s="134"/>
    </row>
    <row r="103" spans="13:77" x14ac:dyDescent="0.2">
      <c r="M103" s="110" t="s">
        <v>60</v>
      </c>
      <c r="N103" s="110"/>
      <c r="O103" s="110" t="s">
        <v>130</v>
      </c>
      <c r="P103" s="110" t="str">
        <f>Currency&amp;"SM3L"&amp;O103&amp;QuoteSuffix</f>
        <v>GBPSM3L60Y_Quote</v>
      </c>
      <c r="Q103" s="122"/>
      <c r="R103" s="111">
        <f t="shared" si="14"/>
        <v>42180</v>
      </c>
      <c r="S103" s="111">
        <f>_xll.qlInterestRateIndexValueDate(AA103,R103)</f>
        <v>42180</v>
      </c>
      <c r="T103" s="111">
        <f>_xll.qlInterestRateIndexMaturity(AA103,S103)</f>
        <v>64095</v>
      </c>
      <c r="U103" s="112">
        <f ca="1">_xll.qlIndexFixing(AA103,R103,TRUE,_xll.ohTrigger(Trigger,Trigger3M,InterestRatesTrigger))</f>
        <v>2.2729999999979222E-2</v>
      </c>
      <c r="V103" s="112">
        <f ca="1">_xll.qlQuoteValue(P103,_xll.ohTrigger(Trigger,Trigger3M,InterestRatesTrigger))</f>
        <v>2.273E-2</v>
      </c>
      <c r="W103" s="110" t="b">
        <f t="shared" ca="1" si="18"/>
        <v>1</v>
      </c>
      <c r="X103" s="146">
        <f t="shared" ca="1" si="17"/>
        <v>-2.0778517795250195E-10</v>
      </c>
      <c r="Y103" s="50" t="b">
        <f ca="1">ABS(X103/10000)&lt;=ABS('General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obj_004ea#0015</v>
      </c>
      <c r="AC103" s="104" t="s">
        <v>141</v>
      </c>
      <c r="AF103" s="134"/>
      <c r="AH103" s="134"/>
      <c r="AI103" s="87"/>
      <c r="AJ103" s="134"/>
    </row>
    <row r="104" spans="13:77" x14ac:dyDescent="0.2">
      <c r="M104" s="52" t="s">
        <v>131</v>
      </c>
      <c r="N104" s="52">
        <v>12</v>
      </c>
      <c r="O104" s="52" t="s">
        <v>137</v>
      </c>
      <c r="P104" s="52" t="str">
        <f t="shared" ref="P104:P110" si="19">Currency&amp;O104&amp;N104&amp;QuoteSuffix</f>
        <v>GBP1S12_Quote</v>
      </c>
      <c r="Q104" s="123"/>
      <c r="R104" s="131">
        <f>_xll.qlInterestRateIndexFixingDate(Index3M,S104)</f>
        <v>42263</v>
      </c>
      <c r="S104" s="131">
        <f>_xll.qlIMMdate(AE104)</f>
        <v>42263</v>
      </c>
      <c r="T104" s="131">
        <f>_xll.qlSwapMaturityDate(AA104)</f>
        <v>42634</v>
      </c>
      <c r="U104" s="130">
        <f ca="1">_xll.qlVanillaSwapFairRate(AA104,_xll.ohTrigger(Trigger,Trigger3M,InterestRatesTrigger))</f>
        <v>8.7031504881235951E-3</v>
      </c>
      <c r="V104" s="130">
        <f ca="1">_xll.qlQuoteValue(P104,_xll.ohTrigger(Trigger,Trigger3M,InterestRatesTrigger))</f>
        <v>8.6625000000000001E-3</v>
      </c>
      <c r="W104" s="52" t="b">
        <f t="shared" ca="1" si="18"/>
        <v>1</v>
      </c>
      <c r="X104" s="148">
        <f t="shared" ca="1" si="17"/>
        <v>0.40650488123595074</v>
      </c>
      <c r="Y104" s="52" t="b">
        <f ca="1">ABS(X104/10000)&lt;=ABS('General Settings'!$D$29)</f>
        <v>1</v>
      </c>
      <c r="AA104" s="52" t="str">
        <f>_xll.qlMakeIMMSwap(,N104&amp;"M",Index3M,,S104,FixedLegDayCounter,,DiscountingEngine)</f>
        <v>obj_0064d#0026</v>
      </c>
      <c r="AC104" s="104" t="str">
        <f>_xll.qlDiscountingSwapEngine(,DiscountingCurve,,,,Permanent,Trigger,ObjectOverwrite)</f>
        <v>obj_0060d#0012</v>
      </c>
      <c r="AE104" s="155" t="str">
        <f>_xll.qlIMMNextCode(EvaluationDate-1,,Trigger)</f>
        <v>U5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M105" s="50" t="s">
        <v>131</v>
      </c>
      <c r="N105" s="50">
        <v>12</v>
      </c>
      <c r="O105" s="50" t="s">
        <v>138</v>
      </c>
      <c r="P105" s="50" t="str">
        <f t="shared" si="19"/>
        <v>GBP2S12_Quote</v>
      </c>
      <c r="Q105" s="122"/>
      <c r="R105" s="120">
        <f>_xll.qlInterestRateIndexFixingDate(Index3M,S105)</f>
        <v>42354</v>
      </c>
      <c r="S105" s="120">
        <f>_xll.qlIMMdate(AE105)</f>
        <v>42354</v>
      </c>
      <c r="T105" s="120">
        <f>_xll.qlSwapMaturityDate(AA105)</f>
        <v>42725</v>
      </c>
      <c r="U105" s="125">
        <f ca="1">_xll.qlVanillaSwapFairRate(AA105,_xll.ohTrigger(Trigger,Trigger3M,InterestRatesTrigger))</f>
        <v>1.0264806919186837E-2</v>
      </c>
      <c r="V105" s="125">
        <f ca="1">_xll.qlQuoteValue(P105,_xll.ohTrigger(Trigger,Trigger3M,InterestRatesTrigger))</f>
        <v>1.0225E-2</v>
      </c>
      <c r="W105" s="50" t="b">
        <f t="shared" ca="1" si="18"/>
        <v>1</v>
      </c>
      <c r="X105" s="144">
        <f t="shared" ca="1" si="17"/>
        <v>0.39806919186837625</v>
      </c>
      <c r="Y105" s="50" t="b">
        <f ca="1">ABS(X105/10000)&lt;=ABS('General Settings'!$D$29)</f>
        <v>1</v>
      </c>
      <c r="AA105" s="50" t="str">
        <f>_xll.qlMakeIMMSwap(,N105&amp;"M",Index3M,,S105,FixedLegDayCounter,,DiscountingEngine)</f>
        <v>obj_00737#0009</v>
      </c>
      <c r="AE105" s="156" t="str">
        <f>_xll.qlIMMNextCode(AE104,,Trigger)</f>
        <v>Z5</v>
      </c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M106" s="50" t="s">
        <v>131</v>
      </c>
      <c r="N106" s="50">
        <v>12</v>
      </c>
      <c r="O106" s="50" t="s">
        <v>139</v>
      </c>
      <c r="P106" s="50" t="str">
        <f t="shared" si="19"/>
        <v>GBP3S12_Quote</v>
      </c>
      <c r="Q106" s="122"/>
      <c r="R106" s="120">
        <f>_xll.qlInterestRateIndexFixingDate(Index3M,S106)</f>
        <v>42445</v>
      </c>
      <c r="S106" s="120">
        <f>_xll.qlIMMdate(AE106)</f>
        <v>42445</v>
      </c>
      <c r="T106" s="120">
        <f>_xll.qlSwapMaturityDate(AA106)</f>
        <v>42809</v>
      </c>
      <c r="U106" s="125">
        <f ca="1">_xll.qlVanillaSwapFairRate(AA106,_xll.ohTrigger(Trigger,Trigger3M,InterestRatesTrigger))</f>
        <v>1.1859481388503358E-2</v>
      </c>
      <c r="V106" s="125">
        <f ca="1">_xll.qlQuoteValue(P106,_xll.ohTrigger(Trigger,Trigger3M,InterestRatesTrigger))</f>
        <v>1.1837500000000001E-2</v>
      </c>
      <c r="W106" s="50" t="b">
        <f t="shared" ca="1" si="18"/>
        <v>1</v>
      </c>
      <c r="X106" s="144">
        <f t="shared" ca="1" si="17"/>
        <v>0.21981388503356999</v>
      </c>
      <c r="Y106" s="50" t="b">
        <f ca="1">ABS(X106/10000)&lt;=ABS('General Settings'!$D$29)</f>
        <v>1</v>
      </c>
      <c r="AA106" s="50" t="str">
        <f>_xll.qlMakeIMMSwap(,N106&amp;"M",Index3M,,S106,FixedLegDayCounter,,DiscountingEngine)</f>
        <v>obj_00653#0014</v>
      </c>
      <c r="AE106" s="156" t="str">
        <f>_xll.qlIMMNextCode(AE105,,Trigger)</f>
        <v>H6</v>
      </c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M107" s="161" t="s">
        <v>131</v>
      </c>
      <c r="N107" s="161">
        <v>12</v>
      </c>
      <c r="O107" s="161" t="s">
        <v>140</v>
      </c>
      <c r="P107" s="161" t="str">
        <f t="shared" si="19"/>
        <v>GBP4S12_Quote</v>
      </c>
      <c r="Q107" s="162"/>
      <c r="R107" s="163">
        <f>_xll.qlInterestRateIndexFixingDate(Index3M,S107)</f>
        <v>42536</v>
      </c>
      <c r="S107" s="163">
        <f>_xll.qlIMMdate(AE107)</f>
        <v>42536</v>
      </c>
      <c r="T107" s="163">
        <f>_xll.qlSwapMaturityDate(AA107)</f>
        <v>42907</v>
      </c>
      <c r="U107" s="164">
        <f ca="1">_xll.qlVanillaSwapFairRate(AA107,_xll.ohTrigger(Trigger,Trigger3M,InterestRatesTrigger))</f>
        <v>1.3584038476318897E-2</v>
      </c>
      <c r="V107" s="164">
        <f ca="1">_xll.qlQuoteValue(P107,_xll.ohTrigger(Trigger,Trigger3M,InterestRatesTrigger))</f>
        <v>1.3525000000000001E-2</v>
      </c>
      <c r="W107" s="161" t="b">
        <f t="shared" ca="1" si="18"/>
        <v>1</v>
      </c>
      <c r="X107" s="165">
        <f t="shared" ca="1" si="17"/>
        <v>0.59038476318896627</v>
      </c>
      <c r="Y107" s="161" t="b">
        <f ca="1">ABS(X107/10000)&lt;=ABS('General Settings'!$D$29)</f>
        <v>1</v>
      </c>
      <c r="AA107" s="50" t="str">
        <f>_xll.qlMakeIMMSwap(,N107&amp;"M",Index3M,,S107,FixedLegDayCounter,,DiscountingEngine)</f>
        <v>obj_00654#0014</v>
      </c>
      <c r="AE107" s="156" t="str">
        <f>_xll.qlIMMNextCode(AE106,,Trigger)</f>
        <v>M6</v>
      </c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M108" s="149" t="s">
        <v>131</v>
      </c>
      <c r="N108" s="149">
        <v>24</v>
      </c>
      <c r="O108" s="149" t="s">
        <v>137</v>
      </c>
      <c r="P108" s="149" t="str">
        <f t="shared" si="19"/>
        <v>GBP1S24_Quote</v>
      </c>
      <c r="Q108" s="166"/>
      <c r="R108" s="150">
        <f>_xll.qlInterestRateIndexFixingDate(Index3M,S108)</f>
        <v>42263</v>
      </c>
      <c r="S108" s="150">
        <f>_xll.qlIMMdate(AE108)</f>
        <v>42263</v>
      </c>
      <c r="T108" s="150">
        <f>_xll.qlSwapMaturityDate(AA108)</f>
        <v>42998</v>
      </c>
      <c r="U108" s="151">
        <f ca="1">_xll.qlVanillaSwapFairRate(AA108,_xll.ohTrigger(Trigger,Trigger3M,InterestRatesTrigger))</f>
        <v>1.188676339459813E-2</v>
      </c>
      <c r="V108" s="151">
        <f ca="1">_xll.qlQuoteValue(P108,_xll.ohTrigger(Trigger,Trigger3M,InterestRatesTrigger))</f>
        <v>1.1837500000000001E-2</v>
      </c>
      <c r="W108" s="149" t="b">
        <f t="shared" ref="W108:W110" ca="1" si="20">NOT(ISERROR(V108))</f>
        <v>1</v>
      </c>
      <c r="X108" s="152">
        <f t="shared" ref="X108:X110" ca="1" si="21">(U108-V108)*10000</f>
        <v>0.49263394598129256</v>
      </c>
      <c r="Y108" s="149" t="b">
        <f ca="1">ABS(X108/10000)&lt;=ABS('General Settings'!$D$29)</f>
        <v>1</v>
      </c>
      <c r="AA108" s="50" t="str">
        <f>_xll.qlMakeIMMSwap(,N108&amp;"M",Index3M,,S108,FixedLegDayCounter,,DiscountingEngine)</f>
        <v>obj_0064f#0014</v>
      </c>
      <c r="AE108" s="159" t="str">
        <f>_xll.qlIMMNextCode(EvaluationDate-1,,Trigger)</f>
        <v>U5</v>
      </c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M109" s="161" t="s">
        <v>131</v>
      </c>
      <c r="N109" s="161">
        <v>24</v>
      </c>
      <c r="O109" s="161" t="s">
        <v>138</v>
      </c>
      <c r="P109" s="161" t="str">
        <f t="shared" si="19"/>
        <v>GBP2S24_Quote</v>
      </c>
      <c r="Q109" s="162"/>
      <c r="R109" s="163">
        <f>_xll.qlInterestRateIndexFixingDate(Index3M,S109)</f>
        <v>42354</v>
      </c>
      <c r="S109" s="163">
        <f>_xll.qlIMMdate(AE109)</f>
        <v>42354</v>
      </c>
      <c r="T109" s="163">
        <f>_xll.qlSwapMaturityDate(AA109)</f>
        <v>43089</v>
      </c>
      <c r="U109" s="164">
        <f ca="1">_xll.qlVanillaSwapFairRate(AA109,_xll.ohTrigger(Trigger,Trigger3M,InterestRatesTrigger))</f>
        <v>1.3322613918403883E-2</v>
      </c>
      <c r="V109" s="164">
        <f ca="1">_xll.qlQuoteValue(P109,_xll.ohTrigger(Trigger,Trigger3M,InterestRatesTrigger))</f>
        <v>1.3287500000000001E-2</v>
      </c>
      <c r="W109" s="161" t="b">
        <f t="shared" ca="1" si="20"/>
        <v>1</v>
      </c>
      <c r="X109" s="165">
        <f t="shared" ca="1" si="21"/>
        <v>0.35113918403882272</v>
      </c>
      <c r="Y109" s="161" t="b">
        <f ca="1">ABS(X109/10000)&lt;=ABS('General Settings'!$D$29)</f>
        <v>1</v>
      </c>
      <c r="AA109" s="50" t="str">
        <f>_xll.qlMakeIMMSwap(,N109&amp;"M",Index3M,,S109,FixedLegDayCounter,,DiscountingEngine)</f>
        <v>obj_007a2#0009</v>
      </c>
      <c r="AC109" s="133"/>
      <c r="AD109" s="87"/>
      <c r="AE109" s="160" t="str">
        <f>_xll.qlIMMNextCode(AE108,,Trigger)</f>
        <v>Z5</v>
      </c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M110" s="51" t="s">
        <v>131</v>
      </c>
      <c r="N110" s="51">
        <v>36</v>
      </c>
      <c r="O110" s="51" t="s">
        <v>137</v>
      </c>
      <c r="P110" s="51" t="str">
        <f t="shared" si="19"/>
        <v>GBP1S36_Quote</v>
      </c>
      <c r="Q110" s="124"/>
      <c r="R110" s="121">
        <f>_xll.qlInterestRateIndexFixingDate(Index3M,S110)</f>
        <v>42263</v>
      </c>
      <c r="S110" s="121">
        <f>_xll.qlIMMdate(AE110)</f>
        <v>42263</v>
      </c>
      <c r="T110" s="121">
        <f>_xll.qlSwapMaturityDate(AA110)</f>
        <v>43362</v>
      </c>
      <c r="U110" s="126">
        <f ca="1">_xll.qlVanillaSwapFairRate(AA110,_xll.ohTrigger(Trigger,Trigger3M,InterestRatesTrigger))</f>
        <v>1.4258763760416236E-2</v>
      </c>
      <c r="V110" s="126" t="e">
        <f ca="1">_xll.qlQuoteValue(P110,_xll.ohTrigger(Trigger,Trigger3M,InterestRatesTrigger))</f>
        <v>#NUM!</v>
      </c>
      <c r="W110" s="51" t="b">
        <f t="shared" ca="1" si="20"/>
        <v>0</v>
      </c>
      <c r="X110" s="147" t="e">
        <f t="shared" ca="1" si="21"/>
        <v>#NUM!</v>
      </c>
      <c r="Y110" s="51" t="e">
        <f ca="1">ABS(X110/10000)&lt;=ABS('General Settings'!$D$29)</f>
        <v>#NUM!</v>
      </c>
      <c r="AA110" s="51" t="str">
        <f>_xll.qlMakeIMMSwap(,N110&amp;"M",Index3M,,S110,FixedLegDayCounter,,DiscountingEngine)</f>
        <v>obj_0064e#0014</v>
      </c>
      <c r="AB110" s="133"/>
      <c r="AC110" s="133"/>
      <c r="AD110" s="87"/>
      <c r="AE110" s="157" t="str">
        <f>_xll.qlIMMNextCode(EvaluationDate-1,,Trigger)</f>
        <v>U5</v>
      </c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  <c r="AA126" s="87"/>
      <c r="AB126" s="133"/>
      <c r="AC126" s="133"/>
      <c r="AD126" s="87"/>
      <c r="AE126" s="87"/>
    </row>
    <row r="127" spans="23:77" x14ac:dyDescent="0.2">
      <c r="W127" s="62"/>
      <c r="X127" s="63"/>
      <c r="AA127" s="87"/>
      <c r="AB127" s="133"/>
      <c r="AC127" s="133"/>
      <c r="AD127" s="87"/>
      <c r="AE127" s="87"/>
    </row>
    <row r="128" spans="23:77" x14ac:dyDescent="0.2">
      <c r="W128" s="62"/>
      <c r="X128" s="63"/>
      <c r="AA128" s="87"/>
      <c r="AB128" s="133"/>
      <c r="AC128" s="133"/>
      <c r="AD128" s="87"/>
      <c r="AE128" s="87"/>
    </row>
    <row r="129" spans="23:31" x14ac:dyDescent="0.2">
      <c r="W129" s="62"/>
      <c r="X129" s="63"/>
      <c r="AA129" s="87"/>
      <c r="AB129" s="133"/>
      <c r="AC129" s="133"/>
      <c r="AD129" s="87"/>
      <c r="AE129" s="87"/>
    </row>
    <row r="130" spans="23:31" x14ac:dyDescent="0.2">
      <c r="W130" s="62"/>
      <c r="X130" s="63"/>
      <c r="AA130" s="87"/>
      <c r="AB130" s="133"/>
      <c r="AC130" s="133"/>
      <c r="AD130" s="87"/>
      <c r="AE130" s="87"/>
    </row>
    <row r="131" spans="23:31" x14ac:dyDescent="0.2">
      <c r="W131" s="62"/>
      <c r="X131" s="63"/>
      <c r="AA131" s="87"/>
      <c r="AB131" s="133"/>
      <c r="AC131" s="133"/>
      <c r="AD131" s="87"/>
      <c r="AE131" s="87"/>
    </row>
    <row r="132" spans="23:31" x14ac:dyDescent="0.2">
      <c r="W132" s="62"/>
      <c r="X132" s="63"/>
      <c r="AB132" s="133"/>
      <c r="AC132" s="133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6" priority="2" operator="equal">
      <formula>FALSE</formula>
    </cfRule>
  </conditionalFormatting>
  <conditionalFormatting sqref="Y23:Y34">
    <cfRule type="cellIs" dxfId="5" priority="1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7.3809999999987115E-3</v>
      </c>
      <c r="H3" s="53">
        <f>IF(G3&gt;=0,ROUNDDOWN(G3*10,2)/10,ROUNDUP(G3*10,2)/10)</f>
        <v>7.000000000000001E-3</v>
      </c>
      <c r="I3" s="82">
        <f>MAX(_xll.ohPack(Data!$L$4:INDEX(Fwd6M,MATCH(E3+1,SettlementDates,1),1)))</f>
        <v>1.307796060930658E-2</v>
      </c>
      <c r="J3" s="53">
        <f t="shared" ref="J3:J16" si="2">IF(I3-G3&gt;1%,(QUOTIENT(I3*10000,50)+1)*0.5%,(QUOTIENT(I3*10000,10)+1)*0.1%)</f>
        <v>1.4E-2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MIN(_xll.ohPack(Data!$L$4:INDEX(Fwd6M,MATCH(E4+1,SettlementDates,1),1)))</f>
        <v>7.3809999999987115E-3</v>
      </c>
      <c r="H4" s="54">
        <f t="shared" ref="H4:H16" si="4">IF(G4&gt;=0,ROUNDDOWN(G4*10,2)/10,ROUNDUP(G4*10,2)/10)</f>
        <v>7.000000000000001E-3</v>
      </c>
      <c r="I4" s="83">
        <f>MAX(_xll.ohPack(Data!$L$4:INDEX(Fwd6M,MATCH(E4+1,SettlementDates,1),1)))</f>
        <v>1.8763629655444924E-2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MIN(_xll.ohPack(Data!$L$4:INDEX(Fwd6M,MATCH(E5+1,SettlementDates,1),1)))</f>
        <v>7.3809999999987115E-3</v>
      </c>
      <c r="H5" s="54">
        <f t="shared" si="4"/>
        <v>7.000000000000001E-3</v>
      </c>
      <c r="I5" s="83">
        <f>MAX(_xll.ohPack(Data!$L$4:INDEX(Fwd6M,MATCH(E5+1,SettlementDates,1),1)))</f>
        <v>2.5415263795207973E-2</v>
      </c>
      <c r="J5" s="54">
        <f t="shared" si="2"/>
        <v>0.03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MIN(_xll.ohPack(Data!$L$4:INDEX(Fwd6M,MATCH(E6+1,SettlementDates,1),1)))</f>
        <v>7.3809999999987115E-3</v>
      </c>
      <c r="H6" s="54">
        <f t="shared" si="4"/>
        <v>7.000000000000001E-3</v>
      </c>
      <c r="I6" s="83">
        <f>MAX(_xll.ohPack(Data!$L$4:INDEX(Fwd6M,MATCH(E6+1,SettlementDates,1),1)))</f>
        <v>2.8289630592700808E-2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MIN(_xll.ohPack(Data!$L$4:INDEX(Fwd6M,MATCH(E7+1,SettlementDates,1),1)))</f>
        <v>7.3809999999987115E-3</v>
      </c>
      <c r="H7" s="54">
        <f t="shared" si="4"/>
        <v>7.000000000000001E-3</v>
      </c>
      <c r="I7" s="83">
        <f>MAX(_xll.ohPack(Data!$L$4:INDEX(Fwd6M,MATCH(E7+1,SettlementDates,1),1)))</f>
        <v>2.8463193545147227E-2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MIN(_xll.ohPack(Data!$L$4:INDEX(Fwd6M,MATCH(E8+1,SettlementDates,1),1)))</f>
        <v>7.3809999999987115E-3</v>
      </c>
      <c r="H8" s="54">
        <f t="shared" si="4"/>
        <v>7.000000000000001E-3</v>
      </c>
      <c r="I8" s="83">
        <f>MAX(_xll.ohPack(Data!$L$4:INDEX(Fwd6M,MATCH(E8+1,SettlementDates,1),1)))</f>
        <v>2.8463193545147227E-2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MIN(_xll.ohPack(Data!$L$4:INDEX(Fwd6M,MATCH(E9+1,SettlementDates,1),1)))</f>
        <v>7.3809999999987115E-3</v>
      </c>
      <c r="H9" s="55">
        <f t="shared" si="4"/>
        <v>7.000000000000001E-3</v>
      </c>
      <c r="I9" s="84">
        <f>MAX(_xll.ohPack(Data!$L$4:INDEX(Fwd6M,MATCH(E9+1,SettlementDates,1),1)))</f>
        <v>2.8463193545147227E-2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MIN(_xll.ohPack(Data!$P$4:INDEX(ONFwd6M,MATCH(E10+1,SettlementDates,1),1)))</f>
        <v>6.2144315257883775E-3</v>
      </c>
      <c r="H10" s="53">
        <f t="shared" si="4"/>
        <v>6.0000000000000001E-3</v>
      </c>
      <c r="I10" s="82">
        <f>MAX(_xll.ohPack(Data!$P$4:INDEX(ONFwd6M,MATCH(E10+1,SettlementDates,1),1)))</f>
        <v>1.1649281374187527E-2</v>
      </c>
      <c r="J10" s="53">
        <f t="shared" si="2"/>
        <v>1.2E-2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MIN(_xll.ohPack(Data!$P$4:INDEX(ONFwd6M,MATCH(E11+1,SettlementDates,1),1)))</f>
        <v>6.2144315257883775E-3</v>
      </c>
      <c r="H11" s="54">
        <f t="shared" si="4"/>
        <v>6.0000000000000001E-3</v>
      </c>
      <c r="I11" s="83">
        <f>MAX(_xll.ohPack(Data!$P$4:INDEX(ONFwd6M,MATCH(E11+1,SettlementDates,1),1)))</f>
        <v>1.7672015228885618E-2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MIN(_xll.ohPack(Data!$P$4:INDEX(ONFwd6M,MATCH(E12+1,SettlementDates,1),1)))</f>
        <v>6.2144315257883775E-3</v>
      </c>
      <c r="H12" s="54">
        <f t="shared" si="4"/>
        <v>6.0000000000000001E-3</v>
      </c>
      <c r="I12" s="83">
        <f>MAX(_xll.ohPack(Data!$P$4:INDEX(ONFwd6M,MATCH(E12+1,SettlementDates,1),1)))</f>
        <v>2.4973592218225926E-2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MIN(_xll.ohPack(Data!$P$4:INDEX(ONFwd6M,MATCH(E13+1,SettlementDates,1),1)))</f>
        <v>6.2144315257883775E-3</v>
      </c>
      <c r="H13" s="54">
        <f t="shared" si="4"/>
        <v>6.0000000000000001E-3</v>
      </c>
      <c r="I13" s="83">
        <f>MAX(_xll.ohPack(Data!$P$4:INDEX(ONFwd6M,MATCH(E13+1,SettlementDates,1),1)))</f>
        <v>2.8101232900854905E-2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MIN(_xll.ohPack(Data!$P$4:INDEX(ONFwd6M,MATCH(E14+1,SettlementDates,1),1)))</f>
        <v>6.2144315257883775E-3</v>
      </c>
      <c r="H14" s="54">
        <f t="shared" si="4"/>
        <v>6.0000000000000001E-3</v>
      </c>
      <c r="I14" s="83">
        <f>MAX(_xll.ohPack(Data!$P$4:INDEX(ONFwd6M,MATCH(E14+1,SettlementDates,1),1)))</f>
        <v>2.826420022564835E-2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MIN(_xll.ohPack(Data!$P$4:INDEX(ONFwd6M,MATCH(E15+1,SettlementDates,1),1)))</f>
        <v>6.2144315257883775E-3</v>
      </c>
      <c r="H15" s="54">
        <f t="shared" si="4"/>
        <v>6.0000000000000001E-3</v>
      </c>
      <c r="I15" s="83">
        <f>MAX(_xll.ohPack(Data!$P$4:INDEX(ONFwd6M,MATCH(E15+1,SettlementDates,1),1)))</f>
        <v>2.826420022564835E-2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MIN(_xll.ohPack(Data!$P$4:INDEX(ONFwd6M,MATCH(E16+1,SettlementDates,1),1)))</f>
        <v>6.2144315257883775E-3</v>
      </c>
      <c r="H16" s="55">
        <f t="shared" si="4"/>
        <v>6.0000000000000001E-3</v>
      </c>
      <c r="I16" s="84">
        <f>MAX(_xll.ohPack(Data!$P$4:INDEX(ONFwd6M,MATCH(E16+1,SettlementDates,1),1)))</f>
        <v>2.826420022564835E-2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147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151</v>
      </c>
      <c r="Y22" s="102" t="s">
        <v>59</v>
      </c>
    </row>
    <row r="23" spans="3:32" x14ac:dyDescent="0.2">
      <c r="J23" s="62"/>
      <c r="K23" s="62"/>
      <c r="L23" s="62"/>
      <c r="M23" s="110" t="s">
        <v>150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GBP1x7F_Quote</v>
      </c>
      <c r="Q23" s="122"/>
      <c r="R23" s="111">
        <f>_xll.qlInterestRateIndexFixingDate(Index6M,S23)</f>
        <v>42212</v>
      </c>
      <c r="S23" s="111">
        <f>_xll.qlCalendarAdvance(Calendar,SettlementDate,N23,"mf",TRUE)</f>
        <v>42212</v>
      </c>
      <c r="T23" s="111">
        <f>_xll.qlCalendarAdvance(Calendar,SettlementDate,O23,"mf",TRUE)</f>
        <v>42394</v>
      </c>
      <c r="U23" s="112">
        <f ca="1">_xll.qlIndexFixing(Index6M,R23,TRUE,_xll.ohTrigger(Trigger,Trigger6M,InterestRatesTrigger))</f>
        <v>7.7000000010667381E-3</v>
      </c>
      <c r="V23" s="112">
        <f ca="1">_xll.qlQuoteValue(P23,_xll.ohTrigger(Trigger,Trigger6M,InterestRatesTrigger))</f>
        <v>7.7000000000000002E-3</v>
      </c>
      <c r="W23" s="110" t="b">
        <f ca="1">NOT(ISERROR(V23))</f>
        <v>1</v>
      </c>
      <c r="X23" s="146">
        <f ca="1">(U23-V23)*10000</f>
        <v>1.0667378438911079E-8</v>
      </c>
      <c r="Y23" s="50" t="b">
        <f ca="1"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150</v>
      </c>
      <c r="N24" s="110" t="s">
        <v>63</v>
      </c>
      <c r="O24" s="110" t="str">
        <f t="shared" si="6"/>
        <v>8M</v>
      </c>
      <c r="P24" s="110" t="str">
        <f t="shared" si="7"/>
        <v>GBP2x8F_Quote</v>
      </c>
      <c r="Q24" s="122"/>
      <c r="R24" s="111">
        <f>_xll.qlInterestRateIndexFixingDate(Index6M,S24)</f>
        <v>42241</v>
      </c>
      <c r="S24" s="111">
        <f>_xll.qlCalendarAdvance(Calendar,SettlementDate,N24,"mf",TRUE)</f>
        <v>42241</v>
      </c>
      <c r="T24" s="111">
        <f>_xll.qlCalendarAdvance(Calendar,SettlementDate,O24,"mf",TRUE)</f>
        <v>42425</v>
      </c>
      <c r="U24" s="112">
        <f ca="1">_xll.qlIndexFixing(Index6M,R24,TRUE,_xll.ohTrigger(Trigger,Trigger6M,InterestRatesTrigger))</f>
        <v>7.9999999999986835E-3</v>
      </c>
      <c r="V24" s="112">
        <f ca="1">_xll.qlQuoteValue(P24,_xll.ohTrigger(Trigger,Trigger6M,InterestRatesTrigger))</f>
        <v>8.0000000000000002E-3</v>
      </c>
      <c r="W24" s="110" t="b">
        <f t="shared" ref="W24:W40" ca="1" si="8">NOT(ISERROR(V24))</f>
        <v>1</v>
      </c>
      <c r="X24" s="146">
        <f t="shared" ref="X24:X77" ca="1" si="9">(U24-V24)*10000</f>
        <v>-1.3166551182663966E-11</v>
      </c>
      <c r="Y24" s="50" t="b">
        <f ca="1">ABS(X24/10000)&lt;=ABS('General Settings'!$D$30)</f>
        <v>1</v>
      </c>
      <c r="AF24" s="62" t="e">
        <v>#N/A</v>
      </c>
    </row>
    <row r="25" spans="3:32" x14ac:dyDescent="0.2">
      <c r="M25" s="110" t="s">
        <v>150</v>
      </c>
      <c r="N25" s="110" t="s">
        <v>31</v>
      </c>
      <c r="O25" s="110" t="str">
        <f t="shared" si="6"/>
        <v>9M</v>
      </c>
      <c r="P25" s="110" t="str">
        <f t="shared" si="7"/>
        <v>GBP3x9F_Quote</v>
      </c>
      <c r="Q25" s="122"/>
      <c r="R25" s="111">
        <f>_xll.qlInterestRateIndexFixingDate(Index6M,S25)</f>
        <v>42272</v>
      </c>
      <c r="S25" s="111">
        <f>_xll.qlCalendarAdvance(Calendar,SettlementDate,N25,"mf",TRUE)</f>
        <v>42272</v>
      </c>
      <c r="T25" s="111">
        <f>_xll.qlCalendarAdvance(Calendar,SettlementDate,O25,"mf",TRUE)</f>
        <v>42458</v>
      </c>
      <c r="U25" s="112">
        <f ca="1">_xll.qlIndexFixing(Index6M,R25,TRUE,_xll.ohTrigger(Trigger,Trigger6M,InterestRatesTrigger))</f>
        <v>8.4499999999910601E-3</v>
      </c>
      <c r="V25" s="112">
        <f ca="1">_xll.qlQuoteValue(P25,_xll.ohTrigger(Trigger,Trigger6M,InterestRatesTrigger))</f>
        <v>8.4499999999999992E-3</v>
      </c>
      <c r="W25" s="110" t="b">
        <f t="shared" ca="1" si="8"/>
        <v>1</v>
      </c>
      <c r="X25" s="146">
        <f t="shared" ca="1" si="9"/>
        <v>-8.939030071708487E-11</v>
      </c>
      <c r="Y25" s="50" t="b">
        <f ca="1">ABS(X25/10000)&lt;=ABS('General Settings'!$D$30)</f>
        <v>1</v>
      </c>
      <c r="AF25" s="62" t="e">
        <v>#N/A</v>
      </c>
    </row>
    <row r="26" spans="3:32" x14ac:dyDescent="0.2">
      <c r="M26" s="110" t="s">
        <v>150</v>
      </c>
      <c r="N26" s="110" t="s">
        <v>64</v>
      </c>
      <c r="O26" s="110" t="str">
        <f t="shared" si="6"/>
        <v>10M</v>
      </c>
      <c r="P26" s="110" t="str">
        <f t="shared" si="7"/>
        <v>GBP4x10F_Quote</v>
      </c>
      <c r="Q26" s="122"/>
      <c r="R26" s="111">
        <f>_xll.qlInterestRateIndexFixingDate(Index6M,S26)</f>
        <v>42303</v>
      </c>
      <c r="S26" s="111">
        <f>_xll.qlCalendarAdvance(Calendar,SettlementDate,N26,"mf",TRUE)</f>
        <v>42303</v>
      </c>
      <c r="T26" s="111">
        <f>_xll.qlCalendarAdvance(Calendar,SettlementDate,O26,"mf",TRUE)</f>
        <v>42485</v>
      </c>
      <c r="U26" s="112">
        <f ca="1">_xll.qlIndexFixing(Index6M,R26,TRUE,_xll.ohTrigger(Trigger,Trigger6M,InterestRatesTrigger))</f>
        <v>8.8499999997067643E-3</v>
      </c>
      <c r="V26" s="112">
        <f ca="1">_xll.qlQuoteValue(P26,_xll.ohTrigger(Trigger,Trigger6M,InterestRatesTrigger))</f>
        <v>8.8500000000000002E-3</v>
      </c>
      <c r="W26" s="110" t="b">
        <f t="shared" ca="1" si="8"/>
        <v>1</v>
      </c>
      <c r="X26" s="146">
        <f t="shared" ca="1" si="9"/>
        <v>-2.9323592165564349E-9</v>
      </c>
      <c r="Y26" s="50" t="b">
        <f ca="1">ABS(X26/10000)&lt;=ABS('General Settings'!$D$30)</f>
        <v>1</v>
      </c>
      <c r="AF26" s="62" t="e">
        <v>#N/A</v>
      </c>
    </row>
    <row r="27" spans="3:32" x14ac:dyDescent="0.2">
      <c r="M27" s="110" t="s">
        <v>150</v>
      </c>
      <c r="N27" s="110" t="s">
        <v>65</v>
      </c>
      <c r="O27" s="110" t="str">
        <f t="shared" si="6"/>
        <v>11M</v>
      </c>
      <c r="P27" s="110" t="str">
        <f t="shared" si="7"/>
        <v>GBP5x11F_Quote</v>
      </c>
      <c r="Q27" s="122"/>
      <c r="R27" s="111">
        <f>_xll.qlInterestRateIndexFixingDate(Index6M,S27)</f>
        <v>42333</v>
      </c>
      <c r="S27" s="111">
        <f>_xll.qlCalendarAdvance(Calendar,SettlementDate,N27,"mf",TRUE)</f>
        <v>42333</v>
      </c>
      <c r="T27" s="111">
        <f>_xll.qlCalendarAdvance(Calendar,SettlementDate,O27,"mf",TRUE)</f>
        <v>42515</v>
      </c>
      <c r="U27" s="112">
        <f ca="1">_xll.qlIndexFixing(Index6M,R27,TRUE,_xll.ohTrigger(Trigger,Trigger6M,InterestRatesTrigger))</f>
        <v>9.2499999999930277E-3</v>
      </c>
      <c r="V27" s="112">
        <f ca="1">_xll.qlQuoteValue(P27,_xll.ohTrigger(Trigger,Trigger6M,InterestRatesTrigger))</f>
        <v>9.2500000000000013E-3</v>
      </c>
      <c r="W27" s="110" t="b">
        <f t="shared" ca="1" si="8"/>
        <v>1</v>
      </c>
      <c r="X27" s="146">
        <f t="shared" ca="1" si="9"/>
        <v>-6.9735883734267645E-11</v>
      </c>
      <c r="Y27" s="50" t="b">
        <f ca="1">ABS(X27/10000)&lt;=ABS('General Settings'!$D$30)</f>
        <v>1</v>
      </c>
      <c r="AF27" s="62" t="e">
        <v>#N/A</v>
      </c>
    </row>
    <row r="28" spans="3:32" x14ac:dyDescent="0.2">
      <c r="M28" s="110" t="s">
        <v>150</v>
      </c>
      <c r="N28" s="110" t="s">
        <v>32</v>
      </c>
      <c r="O28" s="110" t="str">
        <f t="shared" si="6"/>
        <v>12M</v>
      </c>
      <c r="P28" s="110" t="str">
        <f t="shared" si="7"/>
        <v>GBP6x12F_Quote</v>
      </c>
      <c r="Q28" s="122"/>
      <c r="R28" s="111">
        <f>_xll.qlInterestRateIndexFixingDate(Index6M,S28)</f>
        <v>42367</v>
      </c>
      <c r="S28" s="111">
        <f>_xll.qlCalendarAdvance(Calendar,SettlementDate,N28,"mf",TRUE)</f>
        <v>42367</v>
      </c>
      <c r="T28" s="111">
        <f>_xll.qlCalendarAdvance(Calendar,SettlementDate,O28,"mf",TRUE)</f>
        <v>42548</v>
      </c>
      <c r="U28" s="112">
        <f ca="1">_xll.qlIndexFixing(Index6M,R28,TRUE,_xll.ohTrigger(Trigger,Trigger6M,InterestRatesTrigger))</f>
        <v>9.8500000015587438E-3</v>
      </c>
      <c r="V28" s="112">
        <f ca="1">_xll.qlQuoteValue(P28,_xll.ohTrigger(Trigger,Trigger6M,InterestRatesTrigger))</f>
        <v>9.8499999999999994E-3</v>
      </c>
      <c r="W28" s="110" t="b">
        <f t="shared" ca="1" si="8"/>
        <v>1</v>
      </c>
      <c r="X28" s="146">
        <f t="shared" ca="1" si="9"/>
        <v>1.5587444529563399E-8</v>
      </c>
      <c r="Y28" s="50" t="b">
        <f ca="1">ABS(X28/10000)&lt;=ABS('General Settings'!$D$30)</f>
        <v>1</v>
      </c>
      <c r="AF28" s="62" t="e">
        <v>#N/A</v>
      </c>
    </row>
    <row r="29" spans="3:32" x14ac:dyDescent="0.2">
      <c r="M29" s="94" t="s">
        <v>150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205"/>
      <c r="R29" s="106">
        <f>_xll.qlInterestRateIndexFixingDate(Index6M,S29)</f>
        <v>42394</v>
      </c>
      <c r="S29" s="106">
        <f>_xll.qlCalendarAdvance(Calendar,SettlementDate,N29,"mf",TRUE)</f>
        <v>42394</v>
      </c>
      <c r="T29" s="106">
        <f>_xll.qlCalendarAdvance(Calendar,SettlementDate,O29,"mf",TRUE)</f>
        <v>42576</v>
      </c>
      <c r="U29" s="97">
        <f ca="1">_xll.qlIndexFixing(Index6M,R29,TRUE,_xll.ohTrigger(Trigger,Trigger6M,InterestRatesTrigger))</f>
        <v>1.037056884069457E-2</v>
      </c>
      <c r="V29" s="97" t="e">
        <f ca="1">_xll.qlQuoteValue(P29,_xll.ohTrigger(Trigger,Trigger6M,InterestRatesTrigger))</f>
        <v>#NUM!</v>
      </c>
      <c r="W29" s="94" t="b">
        <f t="shared" ca="1" si="8"/>
        <v>0</v>
      </c>
      <c r="X29" s="153" t="e">
        <f t="shared" ca="1" si="9"/>
        <v>#NUM!</v>
      </c>
      <c r="Y29" s="207" t="e">
        <f ca="1">ABS(X29/10000)&lt;=ABS('General Settings'!$D$30)</f>
        <v>#NUM!</v>
      </c>
      <c r="AF29" s="62" t="e">
        <v>#N/A</v>
      </c>
    </row>
    <row r="30" spans="3:32" x14ac:dyDescent="0.2">
      <c r="M30" s="94" t="s">
        <v>150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205"/>
      <c r="R30" s="106">
        <f>_xll.qlInterestRateIndexFixingDate(Index6M,S30)</f>
        <v>42425</v>
      </c>
      <c r="S30" s="106">
        <f>_xll.qlCalendarAdvance(Calendar,SettlementDate,N30,"mf",TRUE)</f>
        <v>42425</v>
      </c>
      <c r="T30" s="106">
        <f>_xll.qlCalendarAdvance(Calendar,SettlementDate,O30,"mf",TRUE)</f>
        <v>42607</v>
      </c>
      <c r="U30" s="97">
        <f ca="1">_xll.qlIndexFixing(Index6M,R30,TRUE,_xll.ohTrigger(Trigger,Trigger6M,InterestRatesTrigger))</f>
        <v>1.0958766865698405E-2</v>
      </c>
      <c r="V30" s="97" t="e">
        <f ca="1">_xll.qlQuoteValue(P30,_xll.ohTrigger(Trigger,Trigger6M,InterestRatesTrigger))</f>
        <v>#NUM!</v>
      </c>
      <c r="W30" s="94" t="b">
        <f t="shared" ca="1" si="8"/>
        <v>0</v>
      </c>
      <c r="X30" s="153" t="e">
        <f t="shared" ca="1" si="9"/>
        <v>#NUM!</v>
      </c>
      <c r="Y30" s="94" t="e">
        <f ca="1">ABS(X30/10000)&lt;=ABS('General Settings'!$D$30)</f>
        <v>#NUM!</v>
      </c>
      <c r="AF30" s="62" t="e">
        <v>#N/A</v>
      </c>
    </row>
    <row r="31" spans="3:32" x14ac:dyDescent="0.2">
      <c r="M31" s="110" t="s">
        <v>150</v>
      </c>
      <c r="N31" s="110" t="s">
        <v>68</v>
      </c>
      <c r="O31" s="110" t="str">
        <f t="shared" si="6"/>
        <v>15M</v>
      </c>
      <c r="P31" s="110" t="str">
        <f t="shared" si="7"/>
        <v>GBP9x15F_Quote</v>
      </c>
      <c r="Q31" s="122"/>
      <c r="R31" s="111">
        <f>_xll.qlInterestRateIndexFixingDate(Index6M,S31)</f>
        <v>42458</v>
      </c>
      <c r="S31" s="111">
        <f>_xll.qlCalendarAdvance(Calendar,SettlementDate,N31,"mf",TRUE)</f>
        <v>42458</v>
      </c>
      <c r="T31" s="111">
        <f>_xll.qlCalendarAdvance(Calendar,SettlementDate,O31,"mf",TRUE)</f>
        <v>42639</v>
      </c>
      <c r="U31" s="112">
        <f ca="1">_xll.qlIndexFixing(Index6M,R31,TRUE,_xll.ohTrigger(Trigger,Trigger6M,InterestRatesTrigger))</f>
        <v>1.1500000000935645E-2</v>
      </c>
      <c r="V31" s="112">
        <f ca="1">_xll.qlQuoteValue(P31,_xll.ohTrigger(Trigger,Trigger6M,InterestRatesTrigger))</f>
        <v>1.15E-2</v>
      </c>
      <c r="W31" s="110" t="b">
        <f t="shared" ca="1" si="8"/>
        <v>1</v>
      </c>
      <c r="X31" s="146">
        <f t="shared" ca="1" si="9"/>
        <v>9.356456581732786E-9</v>
      </c>
      <c r="Y31" s="50" t="b">
        <f ca="1">ABS(X31/10000)&lt;=ABS('General Settings'!$D$30)</f>
        <v>1</v>
      </c>
      <c r="AF31" s="62" t="e">
        <v>#N/A</v>
      </c>
    </row>
    <row r="32" spans="3:32" x14ac:dyDescent="0.2">
      <c r="M32" s="94" t="s">
        <v>150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205"/>
      <c r="R32" s="106">
        <f>_xll.qlInterestRateIndexFixingDate(Index6M,S32)</f>
        <v>42485</v>
      </c>
      <c r="S32" s="106">
        <f>_xll.qlCalendarAdvance(Calendar,SettlementDate,N32,"mf",TRUE)</f>
        <v>42485</v>
      </c>
      <c r="T32" s="106">
        <f>_xll.qlCalendarAdvance(Calendar,SettlementDate,O32,"mf",TRUE)</f>
        <v>42668</v>
      </c>
      <c r="U32" s="97">
        <f ca="1">_xll.qlIndexFixing(Index6M,R32,TRUE,_xll.ohTrigger(Trigger,Trigger6M,InterestRatesTrigger))</f>
        <v>1.1971892986342176E-2</v>
      </c>
      <c r="V32" s="97" t="e">
        <f ca="1">_xll.qlQuoteValue(P32,_xll.ohTrigger(Trigger,Trigger6M,InterestRatesTrigger))</f>
        <v>#NUM!</v>
      </c>
      <c r="W32" s="94" t="b">
        <f t="shared" ca="1" si="8"/>
        <v>0</v>
      </c>
      <c r="X32" s="153" t="e">
        <f t="shared" ca="1" si="9"/>
        <v>#NUM!</v>
      </c>
      <c r="Y32" s="94" t="e">
        <f ca="1">ABS(X32/10000)&lt;=ABS('General Settings'!$D$30)</f>
        <v>#NUM!</v>
      </c>
      <c r="AF32" s="62" t="e">
        <v>#N/A</v>
      </c>
    </row>
    <row r="33" spans="13:32" x14ac:dyDescent="0.2">
      <c r="M33" s="94" t="s">
        <v>150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205"/>
      <c r="R33" s="106">
        <f>_xll.qlInterestRateIndexFixingDate(Index6M,S33)</f>
        <v>42515</v>
      </c>
      <c r="S33" s="106">
        <f>_xll.qlCalendarAdvance(Calendar,SettlementDate,N33,"mf",TRUE)</f>
        <v>42515</v>
      </c>
      <c r="T33" s="106">
        <f>_xll.qlCalendarAdvance(Calendar,SettlementDate,O33,"mf",TRUE)</f>
        <v>42699</v>
      </c>
      <c r="U33" s="97">
        <f ca="1">_xll.qlIndexFixing(Index6M,R33,TRUE,_xll.ohTrigger(Trigger,Trigger6M,InterestRatesTrigger))</f>
        <v>1.2537076040609461E-2</v>
      </c>
      <c r="V33" s="97" t="e">
        <f ca="1">_xll.qlQuoteValue(P33,_xll.ohTrigger(Trigger,Trigger6M,InterestRatesTrigger))</f>
        <v>#NUM!</v>
      </c>
      <c r="W33" s="94" t="b">
        <f t="shared" ca="1" si="8"/>
        <v>0</v>
      </c>
      <c r="X33" s="153" t="e">
        <f t="shared" ca="1" si="9"/>
        <v>#NUM!</v>
      </c>
      <c r="Y33" s="94" t="e">
        <f ca="1">ABS(X33/10000)&lt;=ABS('General Settings'!$D$30)</f>
        <v>#NUM!</v>
      </c>
      <c r="AF33" s="62" t="e">
        <v>#N/A</v>
      </c>
    </row>
    <row r="34" spans="13:32" x14ac:dyDescent="0.2">
      <c r="M34" s="110" t="s">
        <v>150</v>
      </c>
      <c r="N34" s="110" t="s">
        <v>106</v>
      </c>
      <c r="O34" s="110" t="str">
        <f t="shared" si="6"/>
        <v>18M</v>
      </c>
      <c r="P34" s="110" t="str">
        <f t="shared" si="7"/>
        <v>GBP12x18F_Quote</v>
      </c>
      <c r="Q34" s="122"/>
      <c r="R34" s="111">
        <f>_xll.qlInterestRateIndexFixingDate(Index6M,S34)</f>
        <v>42548</v>
      </c>
      <c r="S34" s="111">
        <f>_xll.qlCalendarAdvance(Calendar,SettlementDate,N34,"mf",TRUE)</f>
        <v>42548</v>
      </c>
      <c r="T34" s="111">
        <f>_xll.qlCalendarAdvance(Calendar,SettlementDate,O34,"mf",TRUE)</f>
        <v>42732</v>
      </c>
      <c r="U34" s="112">
        <f ca="1">_xll.qlIndexFixing(Index6M,R34,TRUE,_xll.ohTrigger(Trigger,Trigger6M,InterestRatesTrigger))</f>
        <v>1.3100000000000091E-2</v>
      </c>
      <c r="V34" s="112">
        <f ca="1">_xll.qlQuoteValue(P34,_xll.ohTrigger(Trigger,Trigger6M,InterestRatesTrigger))</f>
        <v>1.3100000000000001E-2</v>
      </c>
      <c r="W34" s="110" t="b">
        <f t="shared" ca="1" si="8"/>
        <v>1</v>
      </c>
      <c r="X34" s="146">
        <f t="shared" ca="1" si="9"/>
        <v>9.0205620750793969E-13</v>
      </c>
      <c r="Y34" s="50" t="b">
        <f ca="1">ABS(X34/10000)&lt;=ABS('General Settings'!$D$30)</f>
        <v>1</v>
      </c>
      <c r="AF34" s="62" t="e">
        <v>#N/A</v>
      </c>
    </row>
    <row r="35" spans="13:32" x14ac:dyDescent="0.2">
      <c r="M35" s="94" t="s">
        <v>150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205"/>
      <c r="R35" s="106">
        <f>_xll.qlInterestRateIndexFixingDate(Index6M,S35)</f>
        <v>42576</v>
      </c>
      <c r="S35" s="106">
        <f>_xll.qlCalendarAdvance(Calendar,SettlementDate,N35,"mf",TRUE)</f>
        <v>42576</v>
      </c>
      <c r="T35" s="106">
        <f>_xll.qlCalendarAdvance(Calendar,SettlementDate,O35,"mf",TRUE)</f>
        <v>42760</v>
      </c>
      <c r="U35" s="97">
        <f ca="1">_xll.qlIndexFixing(Index6M,R35,TRUE,_xll.ohTrigger(Trigger,Trigger6M,InterestRatesTrigger))</f>
        <v>1.3605241338587664E-2</v>
      </c>
      <c r="V35" s="97" t="e">
        <f ca="1">_xll.qlQuoteValue(P35,_xll.ohTrigger(Trigger,Trigger6M,InterestRatesTrigger))</f>
        <v>#NUM!</v>
      </c>
      <c r="W35" s="94" t="b">
        <f t="shared" ca="1" si="8"/>
        <v>0</v>
      </c>
      <c r="X35" s="153" t="e">
        <f t="shared" ca="1" si="9"/>
        <v>#NUM!</v>
      </c>
      <c r="Y35" s="94" t="e">
        <f ca="1">ABS(X35/10000)&lt;=ABS('General Settings'!$D$30)</f>
        <v>#NUM!</v>
      </c>
      <c r="AF35" s="62" t="e">
        <v>#N/A</v>
      </c>
    </row>
    <row r="36" spans="13:32" x14ac:dyDescent="0.2">
      <c r="M36" s="94" t="s">
        <v>150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205"/>
      <c r="R36" s="106">
        <f>_xll.qlInterestRateIndexFixingDate(Index6M,S36)</f>
        <v>42607</v>
      </c>
      <c r="S36" s="106">
        <f>_xll.qlCalendarAdvance(Calendar,SettlementDate,N36,"mf",TRUE)</f>
        <v>42607</v>
      </c>
      <c r="T36" s="106">
        <f>_xll.qlCalendarAdvance(Calendar,SettlementDate,O36,"mf",TRUE)</f>
        <v>42793</v>
      </c>
      <c r="U36" s="97">
        <f ca="1">_xll.qlIndexFixing(Index6M,R36,TRUE,_xll.ohTrigger(Trigger,Trigger6M,InterestRatesTrigger))</f>
        <v>1.4218306374100353E-2</v>
      </c>
      <c r="V36" s="97" t="e">
        <f ca="1">_xll.qlQuoteValue(P36,_xll.ohTrigger(Trigger,Trigger6M,InterestRatesTrigger))</f>
        <v>#NUM!</v>
      </c>
      <c r="W36" s="94" t="b">
        <f t="shared" ca="1" si="8"/>
        <v>0</v>
      </c>
      <c r="X36" s="153" t="e">
        <f t="shared" ca="1" si="9"/>
        <v>#NUM!</v>
      </c>
      <c r="Y36" s="94" t="e">
        <f ca="1">ABS(X36/10000)&lt;=ABS('General Settings'!$D$30)</f>
        <v>#NUM!</v>
      </c>
      <c r="AF36" s="62" t="e">
        <v>#N/A</v>
      </c>
    </row>
    <row r="37" spans="13:32" x14ac:dyDescent="0.2">
      <c r="M37" s="94" t="s">
        <v>150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205"/>
      <c r="R37" s="106">
        <f>_xll.qlInterestRateIndexFixingDate(Index6M,S37)</f>
        <v>42639</v>
      </c>
      <c r="S37" s="106">
        <f>_xll.qlCalendarAdvance(Calendar,SettlementDate,N37,"mf",TRUE)</f>
        <v>42639</v>
      </c>
      <c r="T37" s="106">
        <f>_xll.qlCalendarAdvance(Calendar,SettlementDate,O37,"mf",TRUE)</f>
        <v>42821</v>
      </c>
      <c r="U37" s="97">
        <f ca="1">_xll.qlIndexFixing(Index6M,R37,TRUE,_xll.ohTrigger(Trigger,Trigger6M,InterestRatesTrigger))</f>
        <v>1.47988898504916E-2</v>
      </c>
      <c r="V37" s="97" t="e">
        <f ca="1">_xll.qlQuoteValue(P37,_xll.ohTrigger(Trigger,Trigger6M,InterestRatesTrigger))</f>
        <v>#NUM!</v>
      </c>
      <c r="W37" s="94" t="b">
        <f t="shared" ca="1" si="8"/>
        <v>0</v>
      </c>
      <c r="X37" s="153" t="e">
        <f t="shared" ca="1" si="9"/>
        <v>#NUM!</v>
      </c>
      <c r="Y37" s="94" t="e">
        <f ca="1">ABS(X37/10000)&lt;=ABS('General Settings'!$D$30)</f>
        <v>#NUM!</v>
      </c>
      <c r="AF37" s="62" t="e">
        <v>#N/A</v>
      </c>
    </row>
    <row r="38" spans="13:32" x14ac:dyDescent="0.2">
      <c r="M38" s="94" t="s">
        <v>150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205"/>
      <c r="R38" s="106">
        <f>_xll.qlInterestRateIndexFixingDate(Index6M,S38)</f>
        <v>42668</v>
      </c>
      <c r="S38" s="106">
        <f>_xll.qlCalendarAdvance(Calendar,SettlementDate,N38,"mf",TRUE)</f>
        <v>42668</v>
      </c>
      <c r="T38" s="106">
        <f>_xll.qlCalendarAdvance(Calendar,SettlementDate,O38,"mf",TRUE)</f>
        <v>42850</v>
      </c>
      <c r="U38" s="97">
        <f ca="1">_xll.qlIndexFixing(Index6M,R38,TRUE,_xll.ohTrigger(Trigger,Trigger6M,InterestRatesTrigger))</f>
        <v>1.5343901924946718E-2</v>
      </c>
      <c r="V38" s="97" t="e">
        <f ca="1">_xll.qlQuoteValue(P38,_xll.ohTrigger(Trigger,Trigger6M,InterestRatesTrigger))</f>
        <v>#NUM!</v>
      </c>
      <c r="W38" s="94" t="b">
        <f t="shared" ca="1" si="8"/>
        <v>0</v>
      </c>
      <c r="X38" s="153" t="e">
        <f t="shared" ca="1" si="9"/>
        <v>#NUM!</v>
      </c>
      <c r="Y38" s="94" t="e">
        <f ca="1">ABS(X38/10000)&lt;=ABS('General Settings'!$D$30)</f>
        <v>#NUM!</v>
      </c>
      <c r="AF38" s="62" t="e">
        <v>#N/A</v>
      </c>
    </row>
    <row r="39" spans="13:32" x14ac:dyDescent="0.2">
      <c r="M39" s="94" t="s">
        <v>150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205"/>
      <c r="R39" s="106">
        <f>_xll.qlInterestRateIndexFixingDate(Index6M,S39)</f>
        <v>42699</v>
      </c>
      <c r="S39" s="106">
        <f>_xll.qlCalendarAdvance(Calendar,SettlementDate,N39,"mf",TRUE)</f>
        <v>42699</v>
      </c>
      <c r="T39" s="106">
        <f>_xll.qlCalendarAdvance(Calendar,SettlementDate,O39,"mf",TRUE)</f>
        <v>42880</v>
      </c>
      <c r="U39" s="97">
        <f ca="1">_xll.qlIndexFixing(Index6M,R39,TRUE,_xll.ohTrigger(Trigger,Trigger6M,InterestRatesTrigger))</f>
        <v>1.5889292692329672E-2</v>
      </c>
      <c r="V39" s="97" t="e">
        <f ca="1">_xll.qlQuoteValue(P39,_xll.ohTrigger(Trigger,Trigger6M,InterestRatesTrigger))</f>
        <v>#NUM!</v>
      </c>
      <c r="W39" s="94" t="b">
        <f t="shared" ca="1" si="8"/>
        <v>0</v>
      </c>
      <c r="X39" s="153" t="e">
        <f t="shared" ca="1" si="9"/>
        <v>#NUM!</v>
      </c>
      <c r="Y39" s="94" t="e">
        <f ca="1">ABS(X39/10000)&lt;=ABS('General Settings'!$D$30)</f>
        <v>#NUM!</v>
      </c>
      <c r="AF39" s="62" t="e">
        <v>#N/A</v>
      </c>
    </row>
    <row r="40" spans="13:32" x14ac:dyDescent="0.2">
      <c r="M40" s="95" t="s">
        <v>150</v>
      </c>
      <c r="N40" s="95" t="s">
        <v>76</v>
      </c>
      <c r="O40" s="95" t="str">
        <f t="shared" si="6"/>
        <v>24M</v>
      </c>
      <c r="P40" s="95" t="str">
        <f t="shared" si="7"/>
        <v>GBP18x24F_Quote</v>
      </c>
      <c r="Q40" s="206"/>
      <c r="R40" s="107">
        <f>_xll.qlInterestRateIndexFixingDate(Index6M,S40)</f>
        <v>42732</v>
      </c>
      <c r="S40" s="107">
        <f>_xll.qlCalendarAdvance(Calendar,SettlementDate,N40,"mf",TRUE)</f>
        <v>42732</v>
      </c>
      <c r="T40" s="107">
        <f>_xll.qlCalendarAdvance(Calendar,SettlementDate,O40,"mf",TRUE)</f>
        <v>42912</v>
      </c>
      <c r="U40" s="98">
        <f ca="1">_xll.qlIndexFixing(Index6M,R40,TRUE,_xll.ohTrigger(Trigger,Trigger6M,InterestRatesTrigger))</f>
        <v>1.6446534963394661E-2</v>
      </c>
      <c r="V40" s="98" t="e">
        <f ca="1">_xll.qlQuoteValue(P40,_xll.ohTrigger(Trigger,Trigger6M,InterestRatesTrigger))</f>
        <v>#NUM!</v>
      </c>
      <c r="W40" s="95" t="b">
        <f t="shared" ca="1" si="8"/>
        <v>0</v>
      </c>
      <c r="X40" s="196" t="e">
        <f t="shared" ca="1" si="9"/>
        <v>#NUM!</v>
      </c>
      <c r="Y40" s="95" t="e">
        <f ca="1">ABS(X40/10000)&lt;=ABS('General Settings'!$D$30)</f>
        <v>#NUM!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>Currency&amp;"SB6L"&amp;O41&amp;QuoteSuffix</f>
        <v>GBPSB6L1Y_Quote</v>
      </c>
      <c r="Q41" s="122"/>
      <c r="R41" s="120">
        <f t="shared" ref="R41:R77" si="10">EvaluationDate</f>
        <v>42180</v>
      </c>
      <c r="S41" s="120">
        <f>_xll.qlInterestRateIndexValueDate(AA41,R41)</f>
        <v>42180</v>
      </c>
      <c r="T41" s="120">
        <f>_xll.qlInterestRateIndexMaturity(AA41,S41)</f>
        <v>42548</v>
      </c>
      <c r="U41" s="125">
        <f ca="1">_xll.qlIndexFixing(AA41,R41,TRUE,_xll.ohTrigger(Trigger,Trigger6M,InterestRatesTrigger))</f>
        <v>8.5829939949580106E-3</v>
      </c>
      <c r="V41" s="125" t="e">
        <f ca="1">_xll.qlQuoteValue(P41,_xll.ohTrigger(Trigger,Trigger6M,InterestRatesTrigger))</f>
        <v>#NUM!</v>
      </c>
      <c r="W41" s="50" t="b">
        <f t="shared" ref="W41:W77" ca="1" si="11">NOT(ISERROR(V41))</f>
        <v>0</v>
      </c>
      <c r="X41" s="144" t="e">
        <f t="shared" ca="1" si="9"/>
        <v>#NUM!</v>
      </c>
      <c r="Y41" s="50" t="e">
        <f ca="1">ABS(X41/10000)&lt;=ABS('General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obj_004f7#0005</v>
      </c>
      <c r="AB41" s="133"/>
      <c r="AC41" s="103" t="s">
        <v>32</v>
      </c>
      <c r="AD41" s="103" t="s">
        <v>112</v>
      </c>
      <c r="AE41" s="104" t="s">
        <v>160</v>
      </c>
    </row>
    <row r="42" spans="13:32" x14ac:dyDescent="0.2">
      <c r="M42" s="50" t="s">
        <v>60</v>
      </c>
      <c r="N42" s="50"/>
      <c r="O42" s="50" t="s">
        <v>73</v>
      </c>
      <c r="P42" s="50" t="str">
        <f>Currency&amp;"SB6L"&amp;O42&amp;QuoteSuffix</f>
        <v>GBPSB6L15M_Quote</v>
      </c>
      <c r="Q42" s="122"/>
      <c r="R42" s="120">
        <f t="shared" si="10"/>
        <v>42180</v>
      </c>
      <c r="S42" s="120">
        <f>_xll.qlInterestRateIndexValueDate(AA42,R42)</f>
        <v>42180</v>
      </c>
      <c r="T42" s="120">
        <f>_xll.qlInterestRateIndexMaturity(AA42,S42)</f>
        <v>42639</v>
      </c>
      <c r="U42" s="125">
        <f ca="1">_xll.qlIndexFixing(AA42,R42,TRUE,_xll.ohTrigger(Trigger,Trigger6M,InterestRatesTrigger))</f>
        <v>9.3053080591345462E-3</v>
      </c>
      <c r="V42" s="125" t="e">
        <f ca="1">_xll.qlQuoteValue(P42,_xll.ohTrigger(Trigger,Trigger6M,InterestRatesTrigger))</f>
        <v>#NUM!</v>
      </c>
      <c r="W42" s="50" t="b">
        <f t="shared" ca="1" si="11"/>
        <v>0</v>
      </c>
      <c r="X42" s="144" t="e">
        <f t="shared" ca="1" si="9"/>
        <v>#NUM!</v>
      </c>
      <c r="Y42" s="50" t="e">
        <f ca="1">ABS(X42/10000)&lt;=ABS('General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obj_0051f#0005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>Currency&amp;"SB6L"&amp;O43&amp;QuoteSuffix</f>
        <v>GBPSB6L18M_Quote</v>
      </c>
      <c r="Q43" s="122"/>
      <c r="R43" s="120">
        <f t="shared" si="10"/>
        <v>42180</v>
      </c>
      <c r="S43" s="120">
        <f>_xll.qlInterestRateIndexValueDate(AA43,R43)</f>
        <v>42180</v>
      </c>
      <c r="T43" s="120">
        <f>_xll.qlInterestRateIndexMaturity(AA43,S43)</f>
        <v>42732</v>
      </c>
      <c r="U43" s="125">
        <f ca="1">_xll.qlIndexFixing(AA43,R43,TRUE,_xll.ohTrigger(Trigger,Trigger6M,InterestRatesTrigger))</f>
        <v>1.0081725151478874E-2</v>
      </c>
      <c r="V43" s="125">
        <f ca="1">_xll.qlQuoteValue(P43,_xll.ohTrigger(Trigger,Trigger6M,InterestRatesTrigger))</f>
        <v>1.0089999999999998E-2</v>
      </c>
      <c r="W43" s="50" t="b">
        <f t="shared" ca="1" si="11"/>
        <v>1</v>
      </c>
      <c r="X43" s="144">
        <f t="shared" ca="1" si="9"/>
        <v>-8.2748485211239786E-2</v>
      </c>
      <c r="Y43" s="50" t="b">
        <f ca="1"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obj_004e8#0005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>Currency&amp;"SB6L"&amp;O44&amp;QuoteSuffix</f>
        <v>GBPSB6L21M_Quote</v>
      </c>
      <c r="Q44" s="122"/>
      <c r="R44" s="120">
        <f t="shared" si="10"/>
        <v>42180</v>
      </c>
      <c r="S44" s="120">
        <f>_xll.qlInterestRateIndexValueDate(AA44,R44)</f>
        <v>42180</v>
      </c>
      <c r="T44" s="120">
        <f>_xll.qlInterestRateIndexMaturity(AA44,S44)</f>
        <v>42821</v>
      </c>
      <c r="U44" s="125">
        <f ca="1">_xll.qlIndexFixing(AA44,R44,TRUE,_xll.ohTrigger(Trigger,Trigger6M,InterestRatesTrigger))</f>
        <v>1.0855033774776736E-2</v>
      </c>
      <c r="V44" s="125" t="e">
        <f ca="1">_xll.qlQuoteValue(P44,_xll.ohTrigger(Trigger,Trigger6M,InterestRatesTrigger))</f>
        <v>#NUM!</v>
      </c>
      <c r="W44" s="50" t="b">
        <f t="shared" ca="1" si="11"/>
        <v>0</v>
      </c>
      <c r="X44" s="144" t="e">
        <f t="shared" ca="1" si="9"/>
        <v>#NUM!</v>
      </c>
      <c r="Y44" s="50" t="e">
        <f ca="1">ABS(X44/10000)&lt;=ABS('General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obj_004c1#0005</v>
      </c>
      <c r="AB44" s="133"/>
      <c r="AC44" s="133"/>
      <c r="AD44" s="87"/>
    </row>
    <row r="45" spans="13:32" x14ac:dyDescent="0.2">
      <c r="M45" s="110" t="s">
        <v>60</v>
      </c>
      <c r="N45" s="110"/>
      <c r="O45" s="110" t="s">
        <v>82</v>
      </c>
      <c r="P45" s="110" t="str">
        <f>Currency&amp;"SB6L"&amp;O45&amp;QuoteSuffix</f>
        <v>GBPSB6L2Y_Quote</v>
      </c>
      <c r="Q45" s="122"/>
      <c r="R45" s="111">
        <f t="shared" si="10"/>
        <v>42180</v>
      </c>
      <c r="S45" s="111">
        <f>_xll.qlInterestRateIndexValueDate(AA45,R45)</f>
        <v>42180</v>
      </c>
      <c r="T45" s="111">
        <f>_xll.qlInterestRateIndexMaturity(AA45,S45)</f>
        <v>42912</v>
      </c>
      <c r="U45" s="112">
        <f ca="1">_xll.qlIndexFixing(AA45,R45,TRUE,_xll.ohTrigger(Trigger,Trigger6M,InterestRatesTrigger))</f>
        <v>1.1629999999905117E-2</v>
      </c>
      <c r="V45" s="112">
        <f ca="1">_xll.qlQuoteValue(P45,_xll.ohTrigger(Trigger,Trigger6M,InterestRatesTrigger))</f>
        <v>1.163E-2</v>
      </c>
      <c r="W45" s="110" t="b">
        <f t="shared" ca="1" si="11"/>
        <v>1</v>
      </c>
      <c r="X45" s="146">
        <f t="shared" ca="1" si="9"/>
        <v>-9.4882435242027441E-10</v>
      </c>
      <c r="Y45" s="50" t="b">
        <f ca="1"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obj_004d3#0005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>Currency&amp;"SB6L"&amp;O46&amp;QuoteSuffix</f>
        <v>GBPSB6L3Y_Quote</v>
      </c>
      <c r="Q46" s="122"/>
      <c r="R46" s="111">
        <f t="shared" si="10"/>
        <v>42180</v>
      </c>
      <c r="S46" s="111">
        <f>_xll.qlInterestRateIndexValueDate(AA46,R46)</f>
        <v>42180</v>
      </c>
      <c r="T46" s="111">
        <f>_xll.qlInterestRateIndexMaturity(AA46,S46)</f>
        <v>43276</v>
      </c>
      <c r="U46" s="112">
        <f ca="1">_xll.qlIndexFixing(AA46,R46,TRUE,_xll.ohTrigger(Trigger,Trigger6M,InterestRatesTrigger))</f>
        <v>1.4249999999460673E-2</v>
      </c>
      <c r="V46" s="112">
        <f ca="1">_xll.qlQuoteValue(P46,_xll.ohTrigger(Trigger,Trigger6M,InterestRatesTrigger))</f>
        <v>1.4250000000000001E-2</v>
      </c>
      <c r="W46" s="110" t="b">
        <f t="shared" ca="1" si="11"/>
        <v>1</v>
      </c>
      <c r="X46" s="146">
        <f t="shared" ca="1" si="9"/>
        <v>-5.393272634046653E-9</v>
      </c>
      <c r="Y46" s="50" t="b">
        <f ca="1"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obj_005af#0005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>Currency&amp;"SB6L"&amp;O47&amp;QuoteSuffix</f>
        <v>GBPSB6L4Y_Quote</v>
      </c>
      <c r="Q47" s="122"/>
      <c r="R47" s="111">
        <f t="shared" si="10"/>
        <v>42180</v>
      </c>
      <c r="S47" s="111">
        <f>_xll.qlInterestRateIndexValueDate(AA47,R47)</f>
        <v>42180</v>
      </c>
      <c r="T47" s="111">
        <f>_xll.qlInterestRateIndexMaturity(AA47,S47)</f>
        <v>43641</v>
      </c>
      <c r="U47" s="112">
        <f ca="1">_xll.qlIndexFixing(AA47,R47,TRUE,_xll.ohTrigger(Trigger,Trigger6M,InterestRatesTrigger))</f>
        <v>1.6259999999675111E-2</v>
      </c>
      <c r="V47" s="112">
        <f ca="1">_xll.qlQuoteValue(P47,_xll.ohTrigger(Trigger,Trigger6M,InterestRatesTrigger))</f>
        <v>1.626E-2</v>
      </c>
      <c r="W47" s="110" t="b">
        <f t="shared" ca="1" si="11"/>
        <v>1</v>
      </c>
      <c r="X47" s="146">
        <f t="shared" ca="1" si="9"/>
        <v>-3.2488942092179229E-9</v>
      </c>
      <c r="Y47" s="50" t="b">
        <f ca="1"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obj_005cf#0005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>Currency&amp;"SB6L"&amp;O48&amp;QuoteSuffix</f>
        <v>GBPSB6L5Y_Quote</v>
      </c>
      <c r="Q48" s="122"/>
      <c r="R48" s="111">
        <f t="shared" si="10"/>
        <v>42180</v>
      </c>
      <c r="S48" s="111">
        <f>_xll.qlInterestRateIndexValueDate(AA48,R48)</f>
        <v>42180</v>
      </c>
      <c r="T48" s="111">
        <f>_xll.qlInterestRateIndexMaturity(AA48,S48)</f>
        <v>44007</v>
      </c>
      <c r="U48" s="112">
        <f ca="1">_xll.qlIndexFixing(AA48,R48,TRUE,_xll.ohTrigger(Trigger,Trigger6M,InterestRatesTrigger))</f>
        <v>1.7839999999691551E-2</v>
      </c>
      <c r="V48" s="112">
        <f ca="1">_xll.qlQuoteValue(P48,_xll.ohTrigger(Trigger,Trigger6M,InterestRatesTrigger))</f>
        <v>1.7839999999999998E-2</v>
      </c>
      <c r="W48" s="110" t="b">
        <f t="shared" ca="1" si="11"/>
        <v>1</v>
      </c>
      <c r="X48" s="146">
        <f t="shared" ca="1" si="9"/>
        <v>-3.0844771181648412E-9</v>
      </c>
      <c r="Y48" s="50" t="b">
        <f ca="1"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obj_00471#0006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>Currency&amp;"SB6L"&amp;O49&amp;QuoteSuffix</f>
        <v>GBPSB6L6Y_Quote</v>
      </c>
      <c r="Q49" s="122"/>
      <c r="R49" s="111">
        <f t="shared" si="10"/>
        <v>42180</v>
      </c>
      <c r="S49" s="111">
        <f>_xll.qlInterestRateIndexValueDate(AA49,R49)</f>
        <v>42180</v>
      </c>
      <c r="T49" s="111">
        <f>_xll.qlInterestRateIndexMaturity(AA49,S49)</f>
        <v>44372</v>
      </c>
      <c r="U49" s="112">
        <f ca="1">_xll.qlIndexFixing(AA49,R49,TRUE,_xll.ohTrigger(Trigger,Trigger6M,InterestRatesTrigger))</f>
        <v>1.9089999999837074E-2</v>
      </c>
      <c r="V49" s="112">
        <f ca="1">_xll.qlQuoteValue(P49,_xll.ohTrigger(Trigger,Trigger6M,InterestRatesTrigger))</f>
        <v>1.9089999999999999E-2</v>
      </c>
      <c r="W49" s="110" t="b">
        <f t="shared" ca="1" si="11"/>
        <v>1</v>
      </c>
      <c r="X49" s="146">
        <f t="shared" ca="1" si="9"/>
        <v>-1.6292522886374172E-9</v>
      </c>
      <c r="Y49" s="50" t="b">
        <f ca="1"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obj_0046f#0006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>Currency&amp;"SB6L"&amp;O50&amp;QuoteSuffix</f>
        <v>GBPSB6L7Y_Quote</v>
      </c>
      <c r="Q50" s="122"/>
      <c r="R50" s="111">
        <f t="shared" si="10"/>
        <v>42180</v>
      </c>
      <c r="S50" s="111">
        <f>_xll.qlInterestRateIndexValueDate(AA50,R50)</f>
        <v>42180</v>
      </c>
      <c r="T50" s="111">
        <f>_xll.qlInterestRateIndexMaturity(AA50,S50)</f>
        <v>44739</v>
      </c>
      <c r="U50" s="112">
        <f ca="1">_xll.qlIndexFixing(AA50,R50,TRUE,_xll.ohTrigger(Trigger,Trigger6M,InterestRatesTrigger))</f>
        <v>2.0139999999801806E-2</v>
      </c>
      <c r="V50" s="112">
        <f ca="1">_xll.qlQuoteValue(P50,_xll.ohTrigger(Trigger,Trigger6M,InterestRatesTrigger))</f>
        <v>2.0140000000000002E-2</v>
      </c>
      <c r="W50" s="110" t="b">
        <f t="shared" ca="1" si="11"/>
        <v>1</v>
      </c>
      <c r="X50" s="146">
        <f t="shared" ca="1" si="9"/>
        <v>-1.9819562657730216E-9</v>
      </c>
      <c r="Y50" s="50" t="b">
        <f ca="1"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obj_004d1#0005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>Currency&amp;"SB6L"&amp;O51&amp;QuoteSuffix</f>
        <v>GBPSB6L8Y_Quote</v>
      </c>
      <c r="Q51" s="122"/>
      <c r="R51" s="111">
        <f t="shared" si="10"/>
        <v>42180</v>
      </c>
      <c r="S51" s="111">
        <f>_xll.qlInterestRateIndexValueDate(AA51,R51)</f>
        <v>42180</v>
      </c>
      <c r="T51" s="111">
        <f>_xll.qlInterestRateIndexMaturity(AA51,S51)</f>
        <v>45103</v>
      </c>
      <c r="U51" s="112">
        <f ca="1">_xll.qlIndexFixing(AA51,R51,TRUE,_xll.ohTrigger(Trigger,Trigger6M,InterestRatesTrigger))</f>
        <v>2.1009999999893909E-2</v>
      </c>
      <c r="V51" s="112">
        <f ca="1">_xll.qlQuoteValue(P51,_xll.ohTrigger(Trigger,Trigger6M,InterestRatesTrigger))</f>
        <v>2.1010000000000001E-2</v>
      </c>
      <c r="W51" s="110" t="b">
        <f t="shared" ca="1" si="11"/>
        <v>1</v>
      </c>
      <c r="X51" s="146">
        <f t="shared" ca="1" si="9"/>
        <v>-1.0609221834378957E-9</v>
      </c>
      <c r="Y51" s="50" t="b">
        <f ca="1"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obj_00587#0005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>Currency&amp;"SB6L"&amp;O52&amp;QuoteSuffix</f>
        <v>GBPSB6L9Y_Quote</v>
      </c>
      <c r="Q52" s="122"/>
      <c r="R52" s="111">
        <f t="shared" si="10"/>
        <v>42180</v>
      </c>
      <c r="S52" s="111">
        <f>_xll.qlInterestRateIndexValueDate(AA52,R52)</f>
        <v>42180</v>
      </c>
      <c r="T52" s="111">
        <f>_xll.qlInterestRateIndexMaturity(AA52,S52)</f>
        <v>45468</v>
      </c>
      <c r="U52" s="112">
        <f ca="1">_xll.qlIndexFixing(AA52,R52,TRUE,_xll.ohTrigger(Trigger,Trigger6M,InterestRatesTrigger))</f>
        <v>2.1719999999860011E-2</v>
      </c>
      <c r="V52" s="112">
        <f ca="1">_xll.qlQuoteValue(P52,_xll.ohTrigger(Trigger,Trigger6M,InterestRatesTrigger))</f>
        <v>2.1719999999999996E-2</v>
      </c>
      <c r="W52" s="110" t="b">
        <f t="shared" ca="1" si="11"/>
        <v>1</v>
      </c>
      <c r="X52" s="146">
        <f t="shared" ca="1" si="9"/>
        <v>-1.3998524561742443E-9</v>
      </c>
      <c r="Y52" s="50" t="b">
        <f ca="1"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obj_005e9#0005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>Currency&amp;"SB6L"&amp;O53&amp;QuoteSuffix</f>
        <v>GBPSB6L10Y_Quote</v>
      </c>
      <c r="Q53" s="122"/>
      <c r="R53" s="111">
        <f t="shared" si="10"/>
        <v>42180</v>
      </c>
      <c r="S53" s="111">
        <f>_xll.qlInterestRateIndexValueDate(AA53,R53)</f>
        <v>42180</v>
      </c>
      <c r="T53" s="111">
        <f>_xll.qlInterestRateIndexMaturity(AA53,S53)</f>
        <v>45833</v>
      </c>
      <c r="U53" s="112">
        <f ca="1">_xll.qlIndexFixing(AA53,R53,TRUE,_xll.ohTrigger(Trigger,Trigger6M,InterestRatesTrigger))</f>
        <v>2.2309999999926621E-2</v>
      </c>
      <c r="V53" s="112">
        <f ca="1">_xll.qlQuoteValue(P53,_xll.ohTrigger(Trigger,Trigger6M,InterestRatesTrigger))</f>
        <v>2.231E-2</v>
      </c>
      <c r="W53" s="110" t="b">
        <f t="shared" ca="1" si="11"/>
        <v>1</v>
      </c>
      <c r="X53" s="146">
        <f t="shared" ca="1" si="9"/>
        <v>-7.337880303381894E-10</v>
      </c>
      <c r="Y53" s="50" t="b">
        <f ca="1"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obj_00632#0005</v>
      </c>
      <c r="AB53" s="133"/>
      <c r="AC53" s="133"/>
      <c r="AD53" s="87"/>
    </row>
    <row r="54" spans="13:30" x14ac:dyDescent="0.2">
      <c r="M54" s="110" t="s">
        <v>60</v>
      </c>
      <c r="N54" s="110"/>
      <c r="O54" s="110" t="s">
        <v>116</v>
      </c>
      <c r="P54" s="110" t="str">
        <f>Currency&amp;"SB6L"&amp;O54&amp;QuoteSuffix</f>
        <v>GBPSB6L11Y_Quote</v>
      </c>
      <c r="Q54" s="122"/>
      <c r="R54" s="111">
        <f t="shared" si="10"/>
        <v>42180</v>
      </c>
      <c r="S54" s="111">
        <f>_xll.qlInterestRateIndexValueDate(AA54,R54)</f>
        <v>42180</v>
      </c>
      <c r="T54" s="111">
        <f>_xll.qlInterestRateIndexMaturity(AA54,S54)</f>
        <v>46198</v>
      </c>
      <c r="U54" s="112">
        <f ca="1">_xll.qlIndexFixing(AA54,R54,TRUE,_xll.ohTrigger(Trigger,Trigger6M,InterestRatesTrigger))</f>
        <v>2.2789999999657272E-2</v>
      </c>
      <c r="V54" s="112">
        <f ca="1">_xll.qlQuoteValue(P54,_xll.ohTrigger(Trigger,Trigger6M,InterestRatesTrigger))</f>
        <v>2.2789999999999998E-2</v>
      </c>
      <c r="W54" s="110" t="b">
        <f t="shared" ca="1" si="11"/>
        <v>1</v>
      </c>
      <c r="X54" s="146">
        <f t="shared" ca="1" si="9"/>
        <v>-3.4272584770178582E-9</v>
      </c>
      <c r="Y54" s="50" t="b">
        <f ca="1"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obj_0053a#0005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>Currency&amp;"SB6L"&amp;O55&amp;QuoteSuffix</f>
        <v>GBPSB6L12Y_Quote</v>
      </c>
      <c r="Q55" s="122"/>
      <c r="R55" s="111">
        <f t="shared" si="10"/>
        <v>42180</v>
      </c>
      <c r="S55" s="111">
        <f>_xll.qlInterestRateIndexValueDate(AA55,R55)</f>
        <v>42180</v>
      </c>
      <c r="T55" s="111">
        <f>_xll.qlInterestRateIndexMaturity(AA55,S55)</f>
        <v>46563</v>
      </c>
      <c r="U55" s="112">
        <f ca="1">_xll.qlIndexFixing(AA55,R55,TRUE,_xll.ohTrigger(Trigger,Trigger6M,InterestRatesTrigger))</f>
        <v>2.3200000000006205E-2</v>
      </c>
      <c r="V55" s="112">
        <f ca="1">_xll.qlQuoteValue(P55,_xll.ohTrigger(Trigger,Trigger6M,InterestRatesTrigger))</f>
        <v>2.3200000000000002E-2</v>
      </c>
      <c r="W55" s="110" t="b">
        <f t="shared" ca="1" si="11"/>
        <v>1</v>
      </c>
      <c r="X55" s="146">
        <f t="shared" ca="1" si="9"/>
        <v>6.2033711500930622E-11</v>
      </c>
      <c r="Y55" s="50" t="b">
        <f ca="1"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obj_004b6#0006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>Currency&amp;"SB6L"&amp;O56&amp;QuoteSuffix</f>
        <v>GBPSB6L13Y_Quote</v>
      </c>
      <c r="Q56" s="122"/>
      <c r="R56" s="120">
        <f t="shared" si="10"/>
        <v>42180</v>
      </c>
      <c r="S56" s="120">
        <f>_xll.qlInterestRateIndexValueDate(AA56,R56)</f>
        <v>42180</v>
      </c>
      <c r="T56" s="120">
        <f>_xll.qlInterestRateIndexMaturity(AA56,S56)</f>
        <v>46930</v>
      </c>
      <c r="U56" s="125">
        <f ca="1">_xll.qlIndexFixing(AA56,R56,TRUE,_xll.ohTrigger(Trigger,Trigger6M,InterestRatesTrigger))</f>
        <v>2.3549633512426772E-2</v>
      </c>
      <c r="V56" s="125" t="e">
        <f ca="1">_xll.qlQuoteValue(P56,_xll.ohTrigger(Trigger,Trigger6M,InterestRatesTrigger))</f>
        <v>#NUM!</v>
      </c>
      <c r="W56" s="50" t="b">
        <f t="shared" ca="1" si="11"/>
        <v>0</v>
      </c>
      <c r="X56" s="144" t="e">
        <f t="shared" ca="1" si="9"/>
        <v>#NUM!</v>
      </c>
      <c r="Y56" s="50" t="e">
        <f ca="1">ABS(X56/10000)&lt;=ABS('General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obj_00506#0005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>Currency&amp;"SB6L"&amp;O57&amp;QuoteSuffix</f>
        <v>GBPSB6L14Y_Quote</v>
      </c>
      <c r="Q57" s="122"/>
      <c r="R57" s="120">
        <f t="shared" si="10"/>
        <v>42180</v>
      </c>
      <c r="S57" s="120">
        <f>_xll.qlInterestRateIndexValueDate(AA57,R57)</f>
        <v>42180</v>
      </c>
      <c r="T57" s="120">
        <f>_xll.qlInterestRateIndexMaturity(AA57,S57)</f>
        <v>47294</v>
      </c>
      <c r="U57" s="125">
        <f ca="1">_xll.qlIndexFixing(AA57,R57,TRUE,_xll.ohTrigger(Trigger,Trigger6M,InterestRatesTrigger))</f>
        <v>2.3834654705458421E-2</v>
      </c>
      <c r="V57" s="125" t="e">
        <f ca="1">_xll.qlQuoteValue(P57,_xll.ohTrigger(Trigger,Trigger6M,InterestRatesTrigger))</f>
        <v>#NUM!</v>
      </c>
      <c r="W57" s="50" t="b">
        <f t="shared" ca="1" si="11"/>
        <v>0</v>
      </c>
      <c r="X57" s="144" t="e">
        <f t="shared" ca="1" si="9"/>
        <v>#NUM!</v>
      </c>
      <c r="Y57" s="50" t="e">
        <f ca="1">ABS(X57/10000)&lt;=ABS('General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obj_00580#0005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>Currency&amp;"SB6L"&amp;O58&amp;QuoteSuffix</f>
        <v>GBPSB6L15Y_Quote</v>
      </c>
      <c r="Q58" s="122"/>
      <c r="R58" s="111">
        <f t="shared" si="10"/>
        <v>42180</v>
      </c>
      <c r="S58" s="111">
        <f>_xll.qlInterestRateIndexValueDate(AA58,R58)</f>
        <v>42180</v>
      </c>
      <c r="T58" s="111">
        <f>_xll.qlInterestRateIndexMaturity(AA58,S58)</f>
        <v>47659</v>
      </c>
      <c r="U58" s="112">
        <f ca="1">_xll.qlIndexFixing(AA58,R58,TRUE,_xll.ohTrigger(Trigger,Trigger6M,InterestRatesTrigger))</f>
        <v>2.4059999999846503E-2</v>
      </c>
      <c r="V58" s="112">
        <f ca="1">_xll.qlQuoteValue(P58,_xll.ohTrigger(Trigger,Trigger6M,InterestRatesTrigger))</f>
        <v>2.4059999999999998E-2</v>
      </c>
      <c r="W58" s="110" t="b">
        <f t="shared" ca="1" si="11"/>
        <v>1</v>
      </c>
      <c r="X58" s="146">
        <f t="shared" ca="1" si="9"/>
        <v>-1.534952720483318E-9</v>
      </c>
      <c r="Y58" s="50" t="b">
        <f ca="1"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obj_004de#0005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>Currency&amp;"SB6L"&amp;O59&amp;QuoteSuffix</f>
        <v>GBPSB6L16Y_Quote</v>
      </c>
      <c r="Q59" s="122"/>
      <c r="R59" s="120">
        <f t="shared" si="10"/>
        <v>42180</v>
      </c>
      <c r="S59" s="120">
        <f>_xll.qlInterestRateIndexValueDate(AA59,R59)</f>
        <v>42180</v>
      </c>
      <c r="T59" s="120">
        <f>_xll.qlInterestRateIndexMaturity(AA59,S59)</f>
        <v>48024</v>
      </c>
      <c r="U59" s="125">
        <f ca="1">_xll.qlIndexFixing(AA59,R59,TRUE,_xll.ohTrigger(Trigger,Trigger6M,InterestRatesTrigger))</f>
        <v>2.4228071643778951E-2</v>
      </c>
      <c r="V59" s="125" t="e">
        <f ca="1">_xll.qlQuoteValue(P59,_xll.ohTrigger(Trigger,Trigger6M,InterestRatesTrigger))</f>
        <v>#NUM!</v>
      </c>
      <c r="W59" s="50" t="b">
        <f t="shared" ca="1" si="11"/>
        <v>0</v>
      </c>
      <c r="X59" s="144" t="e">
        <f t="shared" ca="1" si="9"/>
        <v>#NUM!</v>
      </c>
      <c r="Y59" s="50" t="e">
        <f ca="1">ABS(X59/10000)&lt;=ABS('General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obj_004ff#0005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>Currency&amp;"SB6L"&amp;O60&amp;QuoteSuffix</f>
        <v>GBPSB6L17Y_Quote</v>
      </c>
      <c r="Q60" s="122"/>
      <c r="R60" s="120">
        <f t="shared" si="10"/>
        <v>42180</v>
      </c>
      <c r="S60" s="120">
        <f>_xll.qlInterestRateIndexValueDate(AA60,R60)</f>
        <v>42180</v>
      </c>
      <c r="T60" s="120">
        <f>_xll.qlInterestRateIndexMaturity(AA60,S60)</f>
        <v>48390</v>
      </c>
      <c r="U60" s="125">
        <f ca="1">_xll.qlIndexFixing(AA60,R60,TRUE,_xll.ohTrigger(Trigger,Trigger6M,InterestRatesTrigger))</f>
        <v>2.4349586071345807E-2</v>
      </c>
      <c r="V60" s="125" t="e">
        <f ca="1">_xll.qlQuoteValue(P60,_xll.ohTrigger(Trigger,Trigger6M,InterestRatesTrigger))</f>
        <v>#NUM!</v>
      </c>
      <c r="W60" s="50" t="b">
        <f t="shared" ca="1" si="11"/>
        <v>0</v>
      </c>
      <c r="X60" s="144" t="e">
        <f t="shared" ca="1" si="9"/>
        <v>#NUM!</v>
      </c>
      <c r="Y60" s="50" t="e">
        <f ca="1">ABS(X60/10000)&lt;=ABS('General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obj_005a4#0005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>Currency&amp;"SB6L"&amp;O61&amp;QuoteSuffix</f>
        <v>GBPSB6L18Y_Quote</v>
      </c>
      <c r="Q61" s="122"/>
      <c r="R61" s="120">
        <f t="shared" si="10"/>
        <v>42180</v>
      </c>
      <c r="S61" s="120">
        <f>_xll.qlInterestRateIndexValueDate(AA61,R61)</f>
        <v>42180</v>
      </c>
      <c r="T61" s="120">
        <f>_xll.qlInterestRateIndexMaturity(AA61,S61)</f>
        <v>48757</v>
      </c>
      <c r="U61" s="125">
        <f ca="1">_xll.qlIndexFixing(AA61,R61,TRUE,_xll.ohTrigger(Trigger,Trigger6M,InterestRatesTrigger))</f>
        <v>2.4434104277672116E-2</v>
      </c>
      <c r="V61" s="125" t="e">
        <f ca="1">_xll.qlQuoteValue(P61,_xll.ohTrigger(Trigger,Trigger6M,InterestRatesTrigger))</f>
        <v>#NUM!</v>
      </c>
      <c r="W61" s="50" t="b">
        <f t="shared" ca="1" si="11"/>
        <v>0</v>
      </c>
      <c r="X61" s="144" t="e">
        <f t="shared" ca="1" si="9"/>
        <v>#NUM!</v>
      </c>
      <c r="Y61" s="50" t="e">
        <f ca="1">ABS(X61/10000)&lt;=ABS('General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obj_00594#0005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>Currency&amp;"SB6L"&amp;O62&amp;QuoteSuffix</f>
        <v>GBPSB6L19Y_Quote</v>
      </c>
      <c r="Q62" s="122"/>
      <c r="R62" s="120">
        <f t="shared" si="10"/>
        <v>42180</v>
      </c>
      <c r="S62" s="120">
        <f>_xll.qlInterestRateIndexValueDate(AA62,R62)</f>
        <v>42180</v>
      </c>
      <c r="T62" s="120">
        <f>_xll.qlInterestRateIndexMaturity(AA62,S62)</f>
        <v>49121</v>
      </c>
      <c r="U62" s="125">
        <f ca="1">_xll.qlIndexFixing(AA62,R62,TRUE,_xll.ohTrigger(Trigger,Trigger6M,InterestRatesTrigger))</f>
        <v>2.4488607622570786E-2</v>
      </c>
      <c r="V62" s="125" t="e">
        <f ca="1">_xll.qlQuoteValue(P62,_xll.ohTrigger(Trigger,Trigger6M,InterestRatesTrigger))</f>
        <v>#NUM!</v>
      </c>
      <c r="W62" s="50" t="b">
        <f t="shared" ca="1" si="11"/>
        <v>0</v>
      </c>
      <c r="X62" s="144" t="e">
        <f t="shared" ca="1" si="9"/>
        <v>#NUM!</v>
      </c>
      <c r="Y62" s="50" t="e">
        <f ca="1">ABS(X62/10000)&lt;=ABS('General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obj_00598#0005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>Currency&amp;"SB6L"&amp;O63&amp;QuoteSuffix</f>
        <v>GBPSB6L20Y_Quote</v>
      </c>
      <c r="Q63" s="122"/>
      <c r="R63" s="111">
        <f t="shared" si="10"/>
        <v>42180</v>
      </c>
      <c r="S63" s="111">
        <f>_xll.qlInterestRateIndexValueDate(AA63,R63)</f>
        <v>42180</v>
      </c>
      <c r="T63" s="111">
        <f>_xll.qlInterestRateIndexMaturity(AA63,S63)</f>
        <v>49485</v>
      </c>
      <c r="U63" s="112">
        <f ca="1">_xll.qlIndexFixing(AA63,R63,TRUE,_xll.ohTrigger(Trigger,Trigger6M,InterestRatesTrigger))</f>
        <v>2.451999999997994E-2</v>
      </c>
      <c r="V63" s="112">
        <f ca="1">_xll.qlQuoteValue(P63,_xll.ohTrigger(Trigger,Trigger6M,InterestRatesTrigger))</f>
        <v>2.452E-2</v>
      </c>
      <c r="W63" s="110" t="b">
        <f t="shared" ca="1" si="11"/>
        <v>1</v>
      </c>
      <c r="X63" s="146">
        <f t="shared" ca="1" si="9"/>
        <v>-2.0060342276195797E-10</v>
      </c>
      <c r="Y63" s="50" t="b">
        <f ca="1"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obj_00494#0006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>Currency&amp;"SB6L"&amp;O64&amp;QuoteSuffix</f>
        <v>GBPSB6L21Y_Quote</v>
      </c>
      <c r="Q64" s="122"/>
      <c r="R64" s="120">
        <f t="shared" si="10"/>
        <v>42180</v>
      </c>
      <c r="S64" s="120">
        <f>_xll.qlInterestRateIndexValueDate(AA64,R64)</f>
        <v>42180</v>
      </c>
      <c r="T64" s="120">
        <f>_xll.qlInterestRateIndexMaturity(AA64,S64)</f>
        <v>49851</v>
      </c>
      <c r="U64" s="125">
        <f ca="1">_xll.qlIndexFixing(AA64,R64,TRUE,_xll.ohTrigger(Trigger,Trigger6M,InterestRatesTrigger))</f>
        <v>2.4533250532374026E-2</v>
      </c>
      <c r="V64" s="125" t="e">
        <f ca="1">_xll.qlQuoteValue(P64,_xll.ohTrigger(Trigger,Trigger6M,InterestRatesTrigger))</f>
        <v>#NUM!</v>
      </c>
      <c r="W64" s="50" t="b">
        <f t="shared" ca="1" si="11"/>
        <v>0</v>
      </c>
      <c r="X64" s="144" t="e">
        <f t="shared" ca="1" si="9"/>
        <v>#NUM!</v>
      </c>
      <c r="Y64" s="50" t="e">
        <f ca="1">ABS(X64/10000)&lt;=ABS('General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obj_00534#0005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>Currency&amp;"SB6L"&amp;O65&amp;QuoteSuffix</f>
        <v>GBPSB6L22Y_Quote</v>
      </c>
      <c r="Q65" s="122"/>
      <c r="R65" s="120">
        <f t="shared" si="10"/>
        <v>42180</v>
      </c>
      <c r="S65" s="120">
        <f>_xll.qlInterestRateIndexValueDate(AA65,R65)</f>
        <v>42180</v>
      </c>
      <c r="T65" s="120">
        <f>_xll.qlInterestRateIndexMaturity(AA65,S65)</f>
        <v>50216</v>
      </c>
      <c r="U65" s="125">
        <f ca="1">_xll.qlIndexFixing(AA65,R65,TRUE,_xll.ohTrigger(Trigger,Trigger6M,InterestRatesTrigger))</f>
        <v>2.4532507062360574E-2</v>
      </c>
      <c r="V65" s="125" t="e">
        <f ca="1">_xll.qlQuoteValue(P65,_xll.ohTrigger(Trigger,Trigger6M,InterestRatesTrigger))</f>
        <v>#NUM!</v>
      </c>
      <c r="W65" s="50" t="b">
        <f t="shared" ca="1" si="11"/>
        <v>0</v>
      </c>
      <c r="X65" s="144" t="e">
        <f t="shared" ca="1" si="9"/>
        <v>#NUM!</v>
      </c>
      <c r="Y65" s="50" t="e">
        <f ca="1">ABS(X65/10000)&lt;=ABS('General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obj_0057c#0005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>Currency&amp;"SB6L"&amp;O66&amp;QuoteSuffix</f>
        <v>GBPSB6L23Y_Quote</v>
      </c>
      <c r="Q66" s="122"/>
      <c r="R66" s="120">
        <f t="shared" si="10"/>
        <v>42180</v>
      </c>
      <c r="S66" s="120">
        <f>_xll.qlInterestRateIndexValueDate(AA66,R66)</f>
        <v>42180</v>
      </c>
      <c r="T66" s="120">
        <f>_xll.qlInterestRateIndexMaturity(AA66,S66)</f>
        <v>50581</v>
      </c>
      <c r="U66" s="125">
        <f ca="1">_xll.qlIndexFixing(AA66,R66,TRUE,_xll.ohTrigger(Trigger,Trigger6M,InterestRatesTrigger))</f>
        <v>2.4521486742192653E-2</v>
      </c>
      <c r="V66" s="125" t="e">
        <f ca="1">_xll.qlQuoteValue(P66,_xll.ohTrigger(Trigger,Trigger6M,InterestRatesTrigger))</f>
        <v>#NUM!</v>
      </c>
      <c r="W66" s="50" t="b">
        <f t="shared" ca="1" si="11"/>
        <v>0</v>
      </c>
      <c r="X66" s="144" t="e">
        <f t="shared" ca="1" si="9"/>
        <v>#NUM!</v>
      </c>
      <c r="Y66" s="50" t="e">
        <f ca="1">ABS(X66/10000)&lt;=ABS('General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obj_005f7#0005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>Currency&amp;"SB6L"&amp;O67&amp;QuoteSuffix</f>
        <v>GBPSB6L24Y_Quote</v>
      </c>
      <c r="Q67" s="122"/>
      <c r="R67" s="120">
        <f t="shared" si="10"/>
        <v>42180</v>
      </c>
      <c r="S67" s="120">
        <f>_xll.qlInterestRateIndexValueDate(AA67,R67)</f>
        <v>42180</v>
      </c>
      <c r="T67" s="120">
        <f>_xll.qlInterestRateIndexMaturity(AA67,S67)</f>
        <v>50948</v>
      </c>
      <c r="U67" s="125">
        <f ca="1">_xll.qlIndexFixing(AA67,R67,TRUE,_xll.ohTrigger(Trigger,Trigger6M,InterestRatesTrigger))</f>
        <v>2.4503088467650969E-2</v>
      </c>
      <c r="V67" s="125" t="e">
        <f ca="1">_xll.qlQuoteValue(P67,_xll.ohTrigger(Trigger,Trigger6M,InterestRatesTrigger))</f>
        <v>#NUM!</v>
      </c>
      <c r="W67" s="50" t="b">
        <f t="shared" ca="1" si="11"/>
        <v>0</v>
      </c>
      <c r="X67" s="144" t="e">
        <f t="shared" ca="1" si="9"/>
        <v>#NUM!</v>
      </c>
      <c r="Y67" s="50" t="e">
        <f ca="1">ABS(X67/10000)&lt;=ABS('General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obj_00585#0005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>Currency&amp;"SB6L"&amp;O68&amp;QuoteSuffix</f>
        <v>GBPSB6L25Y_Quote</v>
      </c>
      <c r="Q68" s="122"/>
      <c r="R68" s="111">
        <f t="shared" si="10"/>
        <v>42180</v>
      </c>
      <c r="S68" s="111">
        <f>_xll.qlInterestRateIndexValueDate(AA68,R68)</f>
        <v>42180</v>
      </c>
      <c r="T68" s="111">
        <f>_xll.qlInterestRateIndexMaturity(AA68,S68)</f>
        <v>51312</v>
      </c>
      <c r="U68" s="112">
        <f ca="1">_xll.qlIndexFixing(AA68,R68,TRUE,_xll.ohTrigger(Trigger,Trigger6M,InterestRatesTrigger))</f>
        <v>2.4480000000003777E-2</v>
      </c>
      <c r="V68" s="112">
        <f ca="1">_xll.qlQuoteValue(P68,_xll.ohTrigger(Trigger,Trigger6M,InterestRatesTrigger))</f>
        <v>2.4479999999999998E-2</v>
      </c>
      <c r="W68" s="110" t="b">
        <f t="shared" ca="1" si="11"/>
        <v>1</v>
      </c>
      <c r="X68" s="146">
        <f t="shared" ca="1" si="9"/>
        <v>3.7782277306774859E-11</v>
      </c>
      <c r="Y68" s="50" t="b">
        <f ca="1"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obj_00562#0005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>Currency&amp;"SB6L"&amp;O69&amp;QuoteSuffix</f>
        <v>GBPSB6L26Y_Quote</v>
      </c>
      <c r="Q69" s="122"/>
      <c r="R69" s="120">
        <f t="shared" si="10"/>
        <v>42180</v>
      </c>
      <c r="S69" s="120">
        <f>_xll.qlInterestRateIndexValueDate(AA69,R69)</f>
        <v>42180</v>
      </c>
      <c r="T69" s="120">
        <f>_xll.qlInterestRateIndexMaturity(AA69,S69)</f>
        <v>51677</v>
      </c>
      <c r="U69" s="125">
        <f ca="1">_xll.qlIndexFixing(AA69,R69,TRUE,_xll.ohTrigger(Trigger,Trigger6M,InterestRatesTrigger))</f>
        <v>2.4453606908611879E-2</v>
      </c>
      <c r="V69" s="125" t="e">
        <f ca="1">_xll.qlQuoteValue(P69,_xll.ohTrigger(Trigger,Trigger6M,InterestRatesTrigger))</f>
        <v>#NUM!</v>
      </c>
      <c r="W69" s="50" t="b">
        <f t="shared" ca="1" si="11"/>
        <v>0</v>
      </c>
      <c r="X69" s="144" t="e">
        <f t="shared" ca="1" si="9"/>
        <v>#NUM!</v>
      </c>
      <c r="Y69" s="50" t="e">
        <f ca="1">ABS(X69/10000)&lt;=ABS('General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obj_005bf#0005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>Currency&amp;"SB6L"&amp;O70&amp;QuoteSuffix</f>
        <v>GBPSB6L27Y_Quote</v>
      </c>
      <c r="Q70" s="122"/>
      <c r="R70" s="120">
        <f t="shared" si="10"/>
        <v>42180</v>
      </c>
      <c r="S70" s="120">
        <f>_xll.qlInterestRateIndexValueDate(AA70,R70)</f>
        <v>42180</v>
      </c>
      <c r="T70" s="120">
        <f>_xll.qlInterestRateIndexMaturity(AA70,S70)</f>
        <v>52042</v>
      </c>
      <c r="U70" s="125">
        <f ca="1">_xll.qlIndexFixing(AA70,R70,TRUE,_xll.ohTrigger(Trigger,Trigger6M,InterestRatesTrigger))</f>
        <v>2.4423330573710565E-2</v>
      </c>
      <c r="V70" s="125" t="e">
        <f ca="1">_xll.qlQuoteValue(P70,_xll.ohTrigger(Trigger,Trigger6M,InterestRatesTrigger))</f>
        <v>#NUM!</v>
      </c>
      <c r="W70" s="50" t="b">
        <f t="shared" ca="1" si="11"/>
        <v>0</v>
      </c>
      <c r="X70" s="144" t="e">
        <f t="shared" ca="1" si="9"/>
        <v>#NUM!</v>
      </c>
      <c r="Y70" s="50" t="e">
        <f ca="1">ABS(X70/10000)&lt;=ABS('General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obj_005d7#0005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>Currency&amp;"SB6L"&amp;O71&amp;QuoteSuffix</f>
        <v>GBPSB6L28Y_Quote</v>
      </c>
      <c r="Q71" s="122"/>
      <c r="R71" s="120">
        <f t="shared" si="10"/>
        <v>42180</v>
      </c>
      <c r="S71" s="120">
        <f>_xll.qlInterestRateIndexValueDate(AA71,R71)</f>
        <v>42180</v>
      </c>
      <c r="T71" s="120">
        <f>_xll.qlInterestRateIndexMaturity(AA71,S71)</f>
        <v>52407</v>
      </c>
      <c r="U71" s="125">
        <f ca="1">_xll.qlIndexFixing(AA71,R71,TRUE,_xll.ohTrigger(Trigger,Trigger6M,InterestRatesTrigger))</f>
        <v>2.4388199693962932E-2</v>
      </c>
      <c r="V71" s="125" t="e">
        <f ca="1">_xll.qlQuoteValue(P71,_xll.ohTrigger(Trigger,Trigger6M,InterestRatesTrigger))</f>
        <v>#NUM!</v>
      </c>
      <c r="W71" s="50" t="b">
        <f t="shared" ca="1" si="11"/>
        <v>0</v>
      </c>
      <c r="X71" s="144" t="e">
        <f t="shared" ca="1" si="9"/>
        <v>#NUM!</v>
      </c>
      <c r="Y71" s="50" t="e">
        <f ca="1">ABS(X71/10000)&lt;=ABS('General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obj_004a8#0006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>Currency&amp;"SB6L"&amp;O72&amp;QuoteSuffix</f>
        <v>GBPSB6L29Y_Quote</v>
      </c>
      <c r="Q72" s="122"/>
      <c r="R72" s="120">
        <f t="shared" si="10"/>
        <v>42180</v>
      </c>
      <c r="S72" s="120">
        <f>_xll.qlInterestRateIndexValueDate(AA72,R72)</f>
        <v>42180</v>
      </c>
      <c r="T72" s="120">
        <f>_xll.qlInterestRateIndexMaturity(AA72,S72)</f>
        <v>52775</v>
      </c>
      <c r="U72" s="125">
        <f ca="1">_xll.qlIndexFixing(AA72,R72,TRUE,_xll.ohTrigger(Trigger,Trigger6M,InterestRatesTrigger))</f>
        <v>2.4347067683015314E-2</v>
      </c>
      <c r="V72" s="125" t="e">
        <f ca="1">_xll.qlQuoteValue(P72,_xll.ohTrigger(Trigger,Trigger6M,InterestRatesTrigger))</f>
        <v>#NUM!</v>
      </c>
      <c r="W72" s="50" t="b">
        <f t="shared" ca="1" si="11"/>
        <v>0</v>
      </c>
      <c r="X72" s="144" t="e">
        <f t="shared" ca="1" si="9"/>
        <v>#NUM!</v>
      </c>
      <c r="Y72" s="50" t="e">
        <f ca="1">ABS(X72/10000)&lt;=ABS('General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obj_00570#0005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>Currency&amp;"SB6L"&amp;O73&amp;QuoteSuffix</f>
        <v>GBPSB6L30Y_Quote</v>
      </c>
      <c r="Q73" s="122"/>
      <c r="R73" s="111">
        <f t="shared" si="10"/>
        <v>42180</v>
      </c>
      <c r="S73" s="111">
        <f>_xll.qlInterestRateIndexValueDate(AA73,R73)</f>
        <v>42180</v>
      </c>
      <c r="T73" s="111">
        <f>_xll.qlInterestRateIndexMaturity(AA73,S73)</f>
        <v>53139</v>
      </c>
      <c r="U73" s="112">
        <f ca="1">_xll.qlIndexFixing(AA73,R73,TRUE,_xll.ohTrigger(Trigger,Trigger6M,InterestRatesTrigger))</f>
        <v>2.4300000000001577E-2</v>
      </c>
      <c r="V73" s="112">
        <f ca="1">_xll.qlQuoteValue(P73,_xll.ohTrigger(Trigger,Trigger6M,InterestRatesTrigger))</f>
        <v>2.4300000000000002E-2</v>
      </c>
      <c r="W73" s="110" t="b">
        <f t="shared" ca="1" si="11"/>
        <v>1</v>
      </c>
      <c r="X73" s="146">
        <f t="shared" ca="1" si="9"/>
        <v>1.5751289161869408E-11</v>
      </c>
      <c r="Y73" s="50" t="b">
        <f ca="1"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obj_00514#0005</v>
      </c>
      <c r="AB73" s="133"/>
      <c r="AC73" s="133"/>
      <c r="AD73" s="87"/>
    </row>
    <row r="74" spans="10:30" x14ac:dyDescent="0.2">
      <c r="M74" s="94" t="s">
        <v>60</v>
      </c>
      <c r="N74" s="94"/>
      <c r="O74" s="94" t="s">
        <v>97</v>
      </c>
      <c r="P74" s="94" t="str">
        <f>Currency&amp;"SB6L"&amp;O74&amp;QuoteSuffix</f>
        <v>GBPSB6L35Y_Quote</v>
      </c>
      <c r="Q74" s="122"/>
      <c r="R74" s="106">
        <f t="shared" si="10"/>
        <v>42180</v>
      </c>
      <c r="S74" s="106">
        <f>_xll.qlInterestRateIndexValueDate(AA74,R74)</f>
        <v>42180</v>
      </c>
      <c r="T74" s="106">
        <f>_xll.qlInterestRateIndexMaturity(AA74,S74)</f>
        <v>54966</v>
      </c>
      <c r="U74" s="97">
        <f ca="1">_xll.qlIndexFixing(AA74,R74,TRUE,_xll.ohTrigger(Trigger,Trigger6M,InterestRatesTrigger))</f>
        <v>2.3991055742678659E-2</v>
      </c>
      <c r="V74" s="97" t="e">
        <f ca="1">_xll.qlQuoteValue(P74,_xll.ohTrigger(Trigger,Trigger6M,InterestRatesTrigger))</f>
        <v>#NUM!</v>
      </c>
      <c r="W74" s="94" t="b">
        <f t="shared" ca="1" si="11"/>
        <v>0</v>
      </c>
      <c r="X74" s="153" t="e">
        <f t="shared" ca="1" si="9"/>
        <v>#NUM!</v>
      </c>
      <c r="Y74" s="50" t="e">
        <f ca="1">ABS(X74/10000)&lt;=ABS('General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obj_00643#0005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>Currency&amp;"SB6L"&amp;O75&amp;QuoteSuffix</f>
        <v>GBPSB6L40Y_Quote</v>
      </c>
      <c r="Q75" s="122"/>
      <c r="R75" s="111">
        <f t="shared" si="10"/>
        <v>42180</v>
      </c>
      <c r="S75" s="111">
        <f>_xll.qlInterestRateIndexValueDate(AA75,R75)</f>
        <v>42180</v>
      </c>
      <c r="T75" s="111">
        <f>_xll.qlInterestRateIndexMaturity(AA75,S75)</f>
        <v>56790</v>
      </c>
      <c r="U75" s="112">
        <f ca="1">_xll.qlIndexFixing(AA75,R75,TRUE,_xll.ohTrigger(Trigger,Trigger6M,InterestRatesTrigger))</f>
        <v>2.3659999999994862E-2</v>
      </c>
      <c r="V75" s="112">
        <f ca="1">_xll.qlQuoteValue(P75,_xll.ohTrigger(Trigger,Trigger6M,InterestRatesTrigger))</f>
        <v>2.366E-2</v>
      </c>
      <c r="W75" s="110" t="b">
        <f t="shared" ca="1" si="11"/>
        <v>1</v>
      </c>
      <c r="X75" s="146">
        <f t="shared" ca="1" si="9"/>
        <v>-5.1382509358433026E-11</v>
      </c>
      <c r="Y75" s="50" t="b">
        <f ca="1"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obj_0046e#0006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>Currency&amp;"SB6L"&amp;O76&amp;QuoteSuffix</f>
        <v>GBPSB6L50Y_Quote</v>
      </c>
      <c r="Q76" s="122"/>
      <c r="R76" s="111">
        <f t="shared" si="10"/>
        <v>42180</v>
      </c>
      <c r="S76" s="111">
        <f>_xll.qlInterestRateIndexValueDate(AA76,R76)</f>
        <v>42180</v>
      </c>
      <c r="T76" s="111">
        <f>_xll.qlInterestRateIndexMaturity(AA76,S76)</f>
        <v>60443</v>
      </c>
      <c r="U76" s="112">
        <f ca="1">_xll.qlIndexFixing(AA76,R76,TRUE,_xll.ohTrigger(Trigger,Trigger6M,InterestRatesTrigger))</f>
        <v>2.3230000000004424E-2</v>
      </c>
      <c r="V76" s="112">
        <f ca="1">_xll.qlQuoteValue(P76,_xll.ohTrigger(Trigger,Trigger6M,InterestRatesTrigger))</f>
        <v>2.3230000000000001E-2</v>
      </c>
      <c r="W76" s="110" t="b">
        <f t="shared" ca="1" si="11"/>
        <v>1</v>
      </c>
      <c r="X76" s="146">
        <f t="shared" ca="1" si="9"/>
        <v>4.4235448637408581E-11</v>
      </c>
      <c r="Y76" s="50" t="b">
        <f ca="1"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obj_00625#0005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>Currency&amp;"SB6L"&amp;O77&amp;QuoteSuffix</f>
        <v>GBPSB6L60Y_Quote</v>
      </c>
      <c r="Q77" s="124"/>
      <c r="R77" s="115">
        <f t="shared" si="10"/>
        <v>42180</v>
      </c>
      <c r="S77" s="115">
        <f>_xll.qlInterestRateIndexValueDate(AA77,R77)</f>
        <v>42180</v>
      </c>
      <c r="T77" s="115">
        <f>_xll.qlInterestRateIndexMaturity(AA77,S77)</f>
        <v>64095</v>
      </c>
      <c r="U77" s="116">
        <f ca="1">_xll.qlIndexFixing(AA77,R77,TRUE,_xll.ohTrigger(Trigger,Trigger6M,InterestRatesTrigger))</f>
        <v>2.3189999999978197E-2</v>
      </c>
      <c r="V77" s="116">
        <f ca="1">_xll.qlQuoteValue(P77,_xll.ohTrigger(Trigger,Trigger6M,InterestRatesTrigger))</f>
        <v>2.3189999999999999E-2</v>
      </c>
      <c r="W77" s="114" t="b">
        <f t="shared" ca="1" si="11"/>
        <v>1</v>
      </c>
      <c r="X77" s="158">
        <f t="shared" ca="1" si="9"/>
        <v>-2.1802004646076512E-10</v>
      </c>
      <c r="Y77" s="51" t="b">
        <f ca="1"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obj_0058d#0005</v>
      </c>
      <c r="AB77" s="133"/>
      <c r="AC77" s="133"/>
      <c r="AD77" s="87"/>
    </row>
    <row r="78" spans="10:30" x14ac:dyDescent="0.2">
      <c r="W78" s="62"/>
      <c r="X78" s="63"/>
      <c r="AC78" s="133"/>
      <c r="AD78" s="87"/>
    </row>
    <row r="79" spans="10:30" x14ac:dyDescent="0.2">
      <c r="W79" s="62"/>
      <c r="X79" s="63"/>
      <c r="AC79" s="133"/>
      <c r="AD79" s="87"/>
    </row>
    <row r="80" spans="10:30" x14ac:dyDescent="0.2">
      <c r="W80" s="62"/>
      <c r="X80" s="63"/>
      <c r="AC80" s="133"/>
      <c r="AD80" s="87"/>
    </row>
    <row r="81" spans="23:30" x14ac:dyDescent="0.2">
      <c r="W81" s="62"/>
      <c r="X81" s="63"/>
      <c r="AC81" s="133"/>
      <c r="AD81" s="87"/>
    </row>
    <row r="82" spans="23:30" x14ac:dyDescent="0.2">
      <c r="W82" s="62"/>
      <c r="X82" s="63"/>
      <c r="AC82" s="133"/>
      <c r="AD82" s="87"/>
    </row>
    <row r="83" spans="23:30" x14ac:dyDescent="0.2">
      <c r="W83" s="62"/>
      <c r="X83" s="63"/>
      <c r="AC83" s="133"/>
      <c r="AD83" s="87"/>
    </row>
    <row r="84" spans="23:30" x14ac:dyDescent="0.2">
      <c r="W84" s="62"/>
      <c r="X84" s="63"/>
      <c r="AC84" s="133"/>
      <c r="AD84" s="87"/>
    </row>
    <row r="85" spans="23:30" x14ac:dyDescent="0.2">
      <c r="W85" s="62"/>
      <c r="X85" s="63"/>
      <c r="AC85" s="133"/>
      <c r="AD85" s="87"/>
    </row>
    <row r="86" spans="23:30" x14ac:dyDescent="0.2">
      <c r="W86" s="62"/>
      <c r="X86" s="63"/>
      <c r="AC86" s="133"/>
      <c r="AD86" s="87"/>
    </row>
    <row r="87" spans="23:30" x14ac:dyDescent="0.2">
      <c r="W87" s="62"/>
      <c r="X87" s="63"/>
      <c r="AC87" s="133"/>
      <c r="AD87" s="87"/>
    </row>
    <row r="88" spans="23:30" x14ac:dyDescent="0.2">
      <c r="W88" s="62"/>
      <c r="X88" s="63"/>
      <c r="AC88" s="133"/>
      <c r="AD88" s="87"/>
    </row>
    <row r="89" spans="23:30" x14ac:dyDescent="0.2">
      <c r="W89" s="62"/>
      <c r="X89" s="63"/>
      <c r="AC89" s="133"/>
      <c r="AD89" s="87"/>
    </row>
    <row r="90" spans="23:30" x14ac:dyDescent="0.2">
      <c r="W90" s="62"/>
      <c r="X90" s="63"/>
      <c r="AC90" s="133"/>
      <c r="AD90" s="87"/>
    </row>
    <row r="91" spans="23:30" x14ac:dyDescent="0.2">
      <c r="W91" s="62"/>
      <c r="X91" s="63"/>
      <c r="AC91" s="133"/>
      <c r="AD91" s="87"/>
    </row>
    <row r="92" spans="23:30" x14ac:dyDescent="0.2">
      <c r="W92" s="62"/>
      <c r="X92" s="63"/>
      <c r="AC92" s="133"/>
      <c r="AD92" s="87"/>
    </row>
    <row r="93" spans="23:30" x14ac:dyDescent="0.2">
      <c r="W93" s="62"/>
      <c r="X93" s="63"/>
      <c r="AC93" s="133"/>
      <c r="AD93" s="87"/>
    </row>
    <row r="94" spans="23:30" x14ac:dyDescent="0.2">
      <c r="W94" s="62"/>
      <c r="X94" s="63"/>
      <c r="AC94" s="133"/>
      <c r="AD94" s="87"/>
    </row>
    <row r="95" spans="23:30" x14ac:dyDescent="0.2">
      <c r="W95" s="62"/>
      <c r="X95" s="63"/>
      <c r="AC95" s="133"/>
      <c r="AD95" s="87"/>
    </row>
    <row r="96" spans="23:30" x14ac:dyDescent="0.2">
      <c r="W96" s="62"/>
      <c r="X96" s="63"/>
      <c r="AC96" s="133"/>
      <c r="AD96" s="87"/>
    </row>
    <row r="97" spans="23:30" x14ac:dyDescent="0.2">
      <c r="W97" s="62"/>
      <c r="X97" s="63"/>
      <c r="AC97" s="133"/>
      <c r="AD97" s="87"/>
    </row>
    <row r="98" spans="23:30" x14ac:dyDescent="0.2">
      <c r="W98" s="62"/>
      <c r="X98" s="63"/>
      <c r="AC98" s="133"/>
      <c r="AD98" s="87"/>
    </row>
    <row r="99" spans="23:30" x14ac:dyDescent="0.2">
      <c r="W99" s="62"/>
      <c r="X99" s="63"/>
      <c r="AC99" s="133"/>
      <c r="AD99" s="87"/>
    </row>
    <row r="100" spans="23:30" x14ac:dyDescent="0.2">
      <c r="W100" s="62"/>
      <c r="X100" s="63"/>
      <c r="AC100" s="133"/>
      <c r="AD100" s="87"/>
    </row>
    <row r="101" spans="23:30" x14ac:dyDescent="0.2">
      <c r="W101" s="62"/>
      <c r="X101" s="63"/>
      <c r="AC101" s="133"/>
      <c r="AD101" s="87"/>
    </row>
    <row r="102" spans="23:30" x14ac:dyDescent="0.2">
      <c r="W102" s="62"/>
      <c r="X102" s="63"/>
      <c r="AC102" s="133"/>
      <c r="AD102" s="87"/>
    </row>
    <row r="103" spans="23:30" x14ac:dyDescent="0.2">
      <c r="W103" s="62"/>
      <c r="X103" s="63"/>
      <c r="AC103" s="133"/>
      <c r="AD103" s="87"/>
    </row>
    <row r="104" spans="23:30" x14ac:dyDescent="0.2">
      <c r="W104" s="62"/>
      <c r="X104" s="63"/>
      <c r="AC104" s="133"/>
      <c r="AD104" s="87"/>
    </row>
    <row r="105" spans="23:30" x14ac:dyDescent="0.2">
      <c r="W105" s="62"/>
      <c r="X105" s="63"/>
      <c r="AC105" s="133"/>
      <c r="AD105" s="87"/>
    </row>
    <row r="106" spans="23:30" x14ac:dyDescent="0.2">
      <c r="W106" s="62"/>
      <c r="X106" s="63"/>
      <c r="AC106" s="133"/>
      <c r="AD106" s="87"/>
    </row>
    <row r="107" spans="23:30" x14ac:dyDescent="0.2">
      <c r="W107" s="62"/>
      <c r="X107" s="63"/>
      <c r="AC107" s="133"/>
      <c r="AD107" s="87"/>
    </row>
    <row r="108" spans="23:30" x14ac:dyDescent="0.2">
      <c r="W108" s="62"/>
      <c r="X108" s="63"/>
      <c r="AC108" s="133"/>
      <c r="AD108" s="87"/>
    </row>
    <row r="109" spans="23:30" x14ac:dyDescent="0.2">
      <c r="W109" s="62"/>
      <c r="X109" s="63"/>
      <c r="AC109" s="133"/>
      <c r="AD109" s="87"/>
    </row>
    <row r="110" spans="23:30" x14ac:dyDescent="0.2">
      <c r="W110" s="62"/>
      <c r="X110" s="63"/>
      <c r="AC110" s="133"/>
      <c r="AD110" s="87"/>
    </row>
    <row r="111" spans="23:30" x14ac:dyDescent="0.2">
      <c r="W111" s="62"/>
      <c r="X111" s="63"/>
      <c r="AC111" s="133"/>
      <c r="AD111" s="87"/>
    </row>
    <row r="112" spans="23:30" x14ac:dyDescent="0.2">
      <c r="W112" s="62"/>
      <c r="X112" s="63"/>
      <c r="AC112" s="133"/>
      <c r="AD112" s="87"/>
    </row>
    <row r="113" spans="23:30" x14ac:dyDescent="0.2">
      <c r="W113" s="62"/>
      <c r="X113" s="63"/>
      <c r="AC113" s="133"/>
      <c r="AD113" s="87"/>
    </row>
    <row r="114" spans="23:30" x14ac:dyDescent="0.2">
      <c r="W114" s="62"/>
      <c r="X114" s="63"/>
      <c r="AC114" s="133"/>
      <c r="AD114" s="87"/>
    </row>
    <row r="115" spans="23:30" x14ac:dyDescent="0.2">
      <c r="W115" s="62"/>
      <c r="X115" s="63"/>
      <c r="AC115" s="133"/>
      <c r="AD115" s="87"/>
    </row>
    <row r="116" spans="23:30" x14ac:dyDescent="0.2">
      <c r="W116" s="62"/>
      <c r="X116" s="63"/>
      <c r="AC116" s="133"/>
      <c r="AD116" s="87"/>
    </row>
    <row r="117" spans="23:30" x14ac:dyDescent="0.2">
      <c r="W117" s="62"/>
      <c r="X117" s="63"/>
      <c r="AC117" s="133"/>
      <c r="AD117" s="87"/>
    </row>
    <row r="118" spans="23:30" x14ac:dyDescent="0.2">
      <c r="W118" s="62"/>
      <c r="X118" s="63"/>
      <c r="AC118" s="133"/>
      <c r="AD118" s="87"/>
    </row>
    <row r="119" spans="23:30" x14ac:dyDescent="0.2">
      <c r="W119" s="62"/>
      <c r="X119" s="63"/>
      <c r="AC119" s="133"/>
      <c r="AD119" s="87"/>
    </row>
    <row r="120" spans="23:30" x14ac:dyDescent="0.2">
      <c r="W120" s="62"/>
      <c r="X120" s="63"/>
      <c r="AC120" s="133"/>
      <c r="AD120" s="87"/>
    </row>
    <row r="121" spans="23:30" x14ac:dyDescent="0.2">
      <c r="W121" s="62"/>
      <c r="X121" s="63"/>
      <c r="AC121" s="133"/>
      <c r="AD121" s="87"/>
    </row>
    <row r="122" spans="23:30" x14ac:dyDescent="0.2">
      <c r="W122" s="62"/>
      <c r="X122" s="63"/>
      <c r="AC122" s="133"/>
      <c r="AD122" s="87"/>
    </row>
    <row r="123" spans="23:30" x14ac:dyDescent="0.2">
      <c r="W123" s="62"/>
      <c r="X123" s="63"/>
      <c r="AC123" s="133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4" priority="5" operator="equal">
      <formula>FALSE</formula>
    </cfRule>
  </conditionalFormatting>
  <conditionalFormatting sqref="Y23:Y40">
    <cfRule type="cellIs" dxfId="3" priority="4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1.0558999999983427E-2</v>
      </c>
      <c r="H3" s="53">
        <f>IF(G3&gt;=0,ROUNDDOWN(G3*10,2)/10,ROUNDUP(G3*10,2)/10)</f>
        <v>0.01</v>
      </c>
      <c r="I3" s="82">
        <f>MAX(_xll.ohPack(Data!$M$4:INDEX(Fwd1Y,MATCH(E3+1,SettlementDates,1),1)))</f>
        <v>1.6830308778805383E-2</v>
      </c>
      <c r="J3" s="53">
        <f t="shared" ref="J3:J16" si="2">IF(I3-G3&gt;1%,(QUOTIENT(I3*10000,50)+1)*0.5%,(QUOTIENT(I3*10000,10)+1)*0.1%)</f>
        <v>1.7000000000000001E-2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MIN(_xll.ohPack(Data!$M$4:INDEX(Fwd1Y,MATCH(E4+1,SettlementDates,1),1)))</f>
        <v>1.0558999999983427E-2</v>
      </c>
      <c r="H4" s="54">
        <f t="shared" ref="H4:H16" si="4">IF(G4&gt;=0,ROUNDDOWN(G4*10,2)/10,ROUNDUP(G4*10,2)/10)</f>
        <v>0.01</v>
      </c>
      <c r="I4" s="83">
        <f>MAX(_xll.ohPack(Data!$M$4:INDEX(Fwd1Y,MATCH(E4+1,SettlementDates,1),1)))</f>
        <v>2.1491566360390069E-2</v>
      </c>
      <c r="J4" s="54">
        <f t="shared" si="2"/>
        <v>2.5000000000000001E-2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MIN(_xll.ohPack(Data!$M$4:INDEX(Fwd1Y,MATCH(E5+1,SettlementDates,1),1)))</f>
        <v>1.0558999999983427E-2</v>
      </c>
      <c r="H5" s="54">
        <f t="shared" si="4"/>
        <v>0.01</v>
      </c>
      <c r="I5" s="83">
        <f>MAX(_xll.ohPack(Data!$M$4:INDEX(Fwd1Y,MATCH(E5+1,SettlementDates,1),1)))</f>
        <v>2.7061055224437469E-2</v>
      </c>
      <c r="J5" s="54">
        <f t="shared" si="2"/>
        <v>0.03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MIN(_xll.ohPack(Data!$M$4:INDEX(Fwd1Y,MATCH(E6+1,SettlementDates,1),1)))</f>
        <v>1.0558999999983427E-2</v>
      </c>
      <c r="H6" s="54">
        <f t="shared" si="4"/>
        <v>0.01</v>
      </c>
      <c r="I6" s="83">
        <f>MAX(_xll.ohPack(Data!$M$4:INDEX(Fwd1Y,MATCH(E6+1,SettlementDates,1),1)))</f>
        <v>2.9166907614771587E-2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MIN(_xll.ohPack(Data!$M$4:INDEX(Fwd1Y,MATCH(E7+1,SettlementDates,1),1)))</f>
        <v>1.0558999999983427E-2</v>
      </c>
      <c r="H7" s="54">
        <f t="shared" si="4"/>
        <v>0.01</v>
      </c>
      <c r="I7" s="83">
        <f>MAX(_xll.ohPack(Data!$M$4:INDEX(Fwd1Y,MATCH(E7+1,SettlementDates,1),1)))</f>
        <v>2.9166907614771587E-2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MIN(_xll.ohPack(Data!$M$4:INDEX(Fwd1Y,MATCH(E8+1,SettlementDates,1),1)))</f>
        <v>1.0558999999983427E-2</v>
      </c>
      <c r="H8" s="54">
        <f t="shared" si="4"/>
        <v>0.01</v>
      </c>
      <c r="I8" s="83">
        <f>MAX(_xll.ohPack(Data!$M$4:INDEX(Fwd1Y,MATCH(E8+1,SettlementDates,1),1)))</f>
        <v>2.9166907614771587E-2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MIN(_xll.ohPack(Data!$M$4:INDEX(Fwd1Y,MATCH(E9+1,SettlementDates,1),1)))</f>
        <v>1.0558999999983427E-2</v>
      </c>
      <c r="H9" s="55">
        <f t="shared" si="4"/>
        <v>0.01</v>
      </c>
      <c r="I9" s="84">
        <f>MAX(_xll.ohPack(Data!$M$4:INDEX(Fwd1Y,MATCH(E9+1,SettlementDates,1),1)))</f>
        <v>2.9166907614771587E-2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MIN(_xll.ohPack(Data!$Q$4:INDEX(ONFwd1Y,MATCH(E10+1,SettlementDates,1),1)))</f>
        <v>8.5287773361164554E-3</v>
      </c>
      <c r="H10" s="53">
        <f t="shared" si="4"/>
        <v>8.0000000000000002E-3</v>
      </c>
      <c r="I10" s="82">
        <f>MAX(_xll.ohPack(Data!$Q$4:INDEX(ONFwd1Y,MATCH(E10+1,SettlementDates,1),1)))</f>
        <v>1.4940467335956924E-2</v>
      </c>
      <c r="J10" s="53">
        <f t="shared" si="2"/>
        <v>1.4999999999999999E-2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MIN(_xll.ohPack(Data!$Q$4:INDEX(ONFwd1Y,MATCH(E11+1,SettlementDates,1),1)))</f>
        <v>8.5287773361164554E-3</v>
      </c>
      <c r="H11" s="54">
        <f t="shared" si="4"/>
        <v>8.0000000000000002E-3</v>
      </c>
      <c r="I11" s="83">
        <f>MAX(_xll.ohPack(Data!$Q$4:INDEX(ONFwd1Y,MATCH(E11+1,SettlementDates,1),1)))</f>
        <v>1.9062815757984186E-2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MIN(_xll.ohPack(Data!$Q$4:INDEX(ONFwd1Y,MATCH(E12+1,SettlementDates,1),1)))</f>
        <v>8.5287773361164554E-3</v>
      </c>
      <c r="H12" s="54">
        <f t="shared" si="4"/>
        <v>8.0000000000000002E-3</v>
      </c>
      <c r="I12" s="83">
        <f>MAX(_xll.ohPack(Data!$Q$4:INDEX(ONFwd1Y,MATCH(E12+1,SettlementDates,1),1)))</f>
        <v>2.6045273785569867E-2</v>
      </c>
      <c r="J12" s="54">
        <f t="shared" si="2"/>
        <v>0.03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MIN(_xll.ohPack(Data!$Q$4:INDEX(ONFwd1Y,MATCH(E13+1,SettlementDates,1),1)))</f>
        <v>8.5287773361164554E-3</v>
      </c>
      <c r="H13" s="54">
        <f t="shared" si="4"/>
        <v>8.0000000000000002E-3</v>
      </c>
      <c r="I13" s="83">
        <f>MAX(_xll.ohPack(Data!$Q$4:INDEX(ONFwd1Y,MATCH(E13+1,SettlementDates,1),1)))</f>
        <v>2.8781091859286421E-2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MIN(_xll.ohPack(Data!$Q$4:INDEX(ONFwd1Y,MATCH(E14+1,SettlementDates,1),1)))</f>
        <v>8.5287773361164554E-3</v>
      </c>
      <c r="H14" s="54">
        <f t="shared" si="4"/>
        <v>8.0000000000000002E-3</v>
      </c>
      <c r="I14" s="83">
        <f>MAX(_xll.ohPack(Data!$Q$4:INDEX(ONFwd1Y,MATCH(E14+1,SettlementDates,1),1)))</f>
        <v>2.8781091859286421E-2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MIN(_xll.ohPack(Data!$Q$4:INDEX(ONFwd1Y,MATCH(E15+1,SettlementDates,1),1)))</f>
        <v>8.5287773361164554E-3</v>
      </c>
      <c r="H15" s="54">
        <f t="shared" si="4"/>
        <v>8.0000000000000002E-3</v>
      </c>
      <c r="I15" s="83">
        <f>MAX(_xll.ohPack(Data!$Q$4:INDEX(ONFwd1Y,MATCH(E15+1,SettlementDates,1),1)))</f>
        <v>2.8781091859286421E-2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MIN(_xll.ohPack(Data!$Q$4:INDEX(ONFwd1Y,MATCH(E16+1,SettlementDates,1),1)))</f>
        <v>8.5287773361164554E-3</v>
      </c>
      <c r="H16" s="55">
        <f t="shared" si="4"/>
        <v>8.0000000000000002E-3</v>
      </c>
      <c r="I16" s="84">
        <f>MAX(_xll.ohPack(Data!$Q$4:INDEX(ONFwd1Y,MATCH(E16+1,SettlementDates,1),1)))</f>
        <v>2.8781091859286421E-2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147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151</v>
      </c>
      <c r="Y22" s="102" t="s">
        <v>59</v>
      </c>
    </row>
    <row r="23" spans="3:27" x14ac:dyDescent="0.2">
      <c r="J23" s="62"/>
      <c r="K23" s="62"/>
      <c r="L23" s="62"/>
      <c r="M23" s="117" t="s">
        <v>150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GBP1x13F_Quote</v>
      </c>
      <c r="Q23" s="142"/>
      <c r="R23" s="118">
        <f>_xll.qlInterestRateIndexFixingDate(Index1Y,S23)</f>
        <v>42212</v>
      </c>
      <c r="S23" s="118">
        <f>_xll.qlCalendarAdvance(Calendar,SettlementDate,N23,"mf",TRUE)</f>
        <v>42212</v>
      </c>
      <c r="T23" s="118">
        <f>_xll.qlCalendarAdvance(Calendar,SettlementDate,O23,"mf",TRUE)</f>
        <v>42576</v>
      </c>
      <c r="U23" s="119">
        <f ca="1">_xll.qlIndexFixing(Index1Y,R23,TRUE,_xll.ohTrigger(Trigger,Trigger1Y,InterestRatesTrigger))</f>
        <v>1.1149999999705628E-2</v>
      </c>
      <c r="V23" s="119">
        <f ca="1">_xll.qlQuoteValue(P23,_xll.ohTrigger(Trigger,Trigger1Y,InterestRatesTrigger))</f>
        <v>1.115E-2</v>
      </c>
      <c r="W23" s="117" t="b">
        <f ca="1">NOT(ISERROR(V23))</f>
        <v>1</v>
      </c>
      <c r="X23" s="145">
        <f ca="1">(U23-V23)/10000</f>
        <v>-2.9437216553240831E-17</v>
      </c>
      <c r="Y23" s="171" t="b">
        <f ca="1">ABS(X23/10000)&lt;=ABS('General Settings'!$D$33)</f>
        <v>1</v>
      </c>
      <c r="AA23" s="62" t="e">
        <f t="array" ref="AA23:AA46">NA()</f>
        <v>#N/A</v>
      </c>
    </row>
    <row r="24" spans="3:27" x14ac:dyDescent="0.2">
      <c r="M24" s="110" t="s">
        <v>150</v>
      </c>
      <c r="N24" s="110" t="s">
        <v>63</v>
      </c>
      <c r="O24" s="110" t="str">
        <f t="shared" si="6"/>
        <v>14M</v>
      </c>
      <c r="P24" s="110" t="str">
        <f t="shared" si="7"/>
        <v>GBP2x14F_Quote</v>
      </c>
      <c r="Q24" s="142"/>
      <c r="R24" s="111">
        <f>_xll.qlInterestRateIndexFixingDate(Index1Y,S24)</f>
        <v>42241</v>
      </c>
      <c r="S24" s="111">
        <f>_xll.qlCalendarAdvance(Calendar,SettlementDate,N24,"mf",TRUE)</f>
        <v>42241</v>
      </c>
      <c r="T24" s="111">
        <f>_xll.qlCalendarAdvance(Calendar,SettlementDate,O24,"mf",TRUE)</f>
        <v>42607</v>
      </c>
      <c r="U24" s="112">
        <f ca="1">_xll.qlIndexFixing(Index1Y,R24,TRUE,_xll.ohTrigger(Trigger,Trigger1Y,InterestRatesTrigger))</f>
        <v>1.1499999999995424E-2</v>
      </c>
      <c r="V24" s="112">
        <f ca="1">_xll.qlQuoteValue(P24,_xll.ohTrigger(Trigger,Trigger1Y,InterestRatesTrigger))</f>
        <v>1.15E-2</v>
      </c>
      <c r="W24" s="110" t="b">
        <f t="shared" ref="W24:W46" ca="1" si="8">NOT(ISERROR(V24))</f>
        <v>1</v>
      </c>
      <c r="X24" s="146">
        <f t="shared" ref="X24:X46" ca="1" si="9">(U24-V24)/10000</f>
        <v>-4.5762005296268167E-19</v>
      </c>
      <c r="Y24" s="171" t="b">
        <f ca="1">ABS(X24/10000)&lt;=ABS('General Settings'!$D$33)</f>
        <v>1</v>
      </c>
      <c r="AA24" s="62" t="e">
        <v>#N/A</v>
      </c>
    </row>
    <row r="25" spans="3:27" x14ac:dyDescent="0.2">
      <c r="M25" s="110" t="s">
        <v>150</v>
      </c>
      <c r="N25" s="110" t="s">
        <v>31</v>
      </c>
      <c r="O25" s="110" t="str">
        <f t="shared" si="6"/>
        <v>15M</v>
      </c>
      <c r="P25" s="110" t="str">
        <f t="shared" si="7"/>
        <v>GBP3x15F_Quote</v>
      </c>
      <c r="Q25" s="142"/>
      <c r="R25" s="111">
        <f>_xll.qlInterestRateIndexFixingDate(Index1Y,S25)</f>
        <v>42272</v>
      </c>
      <c r="S25" s="111">
        <f>_xll.qlCalendarAdvance(Calendar,SettlementDate,N25,"mf",TRUE)</f>
        <v>42272</v>
      </c>
      <c r="T25" s="111">
        <f>_xll.qlCalendarAdvance(Calendar,SettlementDate,O25,"mf",TRUE)</f>
        <v>42639</v>
      </c>
      <c r="U25" s="112">
        <f ca="1">_xll.qlIndexFixing(Index1Y,R25,TRUE,_xll.ohTrigger(Trigger,Trigger1Y,InterestRatesTrigger))</f>
        <v>1.1999999999982122E-2</v>
      </c>
      <c r="V25" s="112">
        <f ca="1">_xll.qlQuoteValue(P25,_xll.ohTrigger(Trigger,Trigger1Y,InterestRatesTrigger))</f>
        <v>1.2E-2</v>
      </c>
      <c r="W25" s="110" t="b">
        <f t="shared" ca="1" si="8"/>
        <v>1</v>
      </c>
      <c r="X25" s="146">
        <f t="shared" ca="1" si="9"/>
        <v>-1.7878060143416973E-18</v>
      </c>
      <c r="Y25" s="171" t="b">
        <f ca="1">ABS(X25/10000)&lt;=ABS('General Settings'!$D$33)</f>
        <v>1</v>
      </c>
      <c r="AA25" s="62" t="e">
        <v>#N/A</v>
      </c>
    </row>
    <row r="26" spans="3:27" x14ac:dyDescent="0.2">
      <c r="M26" s="110" t="s">
        <v>150</v>
      </c>
      <c r="N26" s="110" t="s">
        <v>64</v>
      </c>
      <c r="O26" s="110" t="str">
        <f t="shared" si="6"/>
        <v>16M</v>
      </c>
      <c r="P26" s="110" t="str">
        <f t="shared" si="7"/>
        <v>GBP4x16F_Quote</v>
      </c>
      <c r="Q26" s="142"/>
      <c r="R26" s="111">
        <f>_xll.qlInterestRateIndexFixingDate(Index1Y,S26)</f>
        <v>42303</v>
      </c>
      <c r="S26" s="111">
        <f>_xll.qlCalendarAdvance(Calendar,SettlementDate,N26,"mf",TRUE)</f>
        <v>42303</v>
      </c>
      <c r="T26" s="111">
        <f>_xll.qlCalendarAdvance(Calendar,SettlementDate,O26,"mf",TRUE)</f>
        <v>42668</v>
      </c>
      <c r="U26" s="112">
        <f ca="1">_xll.qlIndexFixing(Index1Y,R26,TRUE,_xll.ohTrigger(Trigger,Trigger1Y,InterestRatesTrigger))</f>
        <v>1.2500000000317044E-2</v>
      </c>
      <c r="V26" s="112">
        <f ca="1">_xll.qlQuoteValue(P26,_xll.ohTrigger(Trigger,Trigger1Y,InterestRatesTrigger))</f>
        <v>1.2500000000000001E-2</v>
      </c>
      <c r="W26" s="110" t="b">
        <f t="shared" ca="1" si="8"/>
        <v>1</v>
      </c>
      <c r="X26" s="146">
        <f t="shared" ca="1" si="9"/>
        <v>3.1704326663994918E-17</v>
      </c>
      <c r="Y26" s="171" t="b">
        <f ca="1">ABS(X26/10000)&lt;=ABS('General Settings'!$D$33)</f>
        <v>1</v>
      </c>
      <c r="AA26" s="62" t="e">
        <v>#N/A</v>
      </c>
    </row>
    <row r="27" spans="3:27" x14ac:dyDescent="0.2">
      <c r="M27" s="110" t="s">
        <v>150</v>
      </c>
      <c r="N27" s="110" t="s">
        <v>65</v>
      </c>
      <c r="O27" s="110" t="str">
        <f t="shared" si="6"/>
        <v>17M</v>
      </c>
      <c r="P27" s="110" t="str">
        <f t="shared" si="7"/>
        <v>GBP5x17F_Quote</v>
      </c>
      <c r="Q27" s="142"/>
      <c r="R27" s="111">
        <f>_xll.qlInterestRateIndexFixingDate(Index1Y,S27)</f>
        <v>42333</v>
      </c>
      <c r="S27" s="111">
        <f>_xll.qlCalendarAdvance(Calendar,SettlementDate,N27,"mf",TRUE)</f>
        <v>42333</v>
      </c>
      <c r="T27" s="111">
        <f>_xll.qlCalendarAdvance(Calendar,SettlementDate,O27,"mf",TRUE)</f>
        <v>42699</v>
      </c>
      <c r="U27" s="112">
        <f ca="1">_xll.qlIndexFixing(Index1Y,R27,TRUE,_xll.ohTrigger(Trigger,Trigger1Y,InterestRatesTrigger))</f>
        <v>1.2999999999977958E-2</v>
      </c>
      <c r="V27" s="112">
        <f ca="1">_xll.qlQuoteValue(P27,_xll.ohTrigger(Trigger,Trigger1Y,InterestRatesTrigger))</f>
        <v>1.3000000000000001E-2</v>
      </c>
      <c r="W27" s="110" t="b">
        <f t="shared" ca="1" si="8"/>
        <v>1</v>
      </c>
      <c r="X27" s="146">
        <f t="shared" ca="1" si="9"/>
        <v>-2.2043131209237287E-18</v>
      </c>
      <c r="Y27" s="171" t="b">
        <f ca="1">ABS(X27/10000)&lt;=ABS('General Settings'!$D$33)</f>
        <v>1</v>
      </c>
      <c r="AA27" s="62" t="e">
        <v>#N/A</v>
      </c>
    </row>
    <row r="28" spans="3:27" x14ac:dyDescent="0.2">
      <c r="M28" s="110" t="s">
        <v>150</v>
      </c>
      <c r="N28" s="110" t="s">
        <v>32</v>
      </c>
      <c r="O28" s="110" t="str">
        <f t="shared" si="6"/>
        <v>18M</v>
      </c>
      <c r="P28" s="110" t="str">
        <f t="shared" si="7"/>
        <v>GBP6x18F_Quote</v>
      </c>
      <c r="Q28" s="142"/>
      <c r="R28" s="111">
        <f>_xll.qlInterestRateIndexFixingDate(Index1Y,S28)</f>
        <v>42367</v>
      </c>
      <c r="S28" s="111">
        <f>_xll.qlCalendarAdvance(Calendar,SettlementDate,N28,"mf",TRUE)</f>
        <v>42367</v>
      </c>
      <c r="T28" s="111">
        <f>_xll.qlCalendarAdvance(Calendar,SettlementDate,O28,"mf",TRUE)</f>
        <v>42732</v>
      </c>
      <c r="U28" s="112">
        <f ca="1">_xll.qlIndexFixing(Index1Y,R28,TRUE,_xll.ohTrigger(Trigger,Trigger1Y,InterestRatesTrigger))</f>
        <v>1.3549999999970292E-2</v>
      </c>
      <c r="V28" s="112">
        <f ca="1">_xll.qlQuoteValue(P28,_xll.ohTrigger(Trigger,Trigger1Y,InterestRatesTrigger))</f>
        <v>1.355E-2</v>
      </c>
      <c r="W28" s="110" t="b">
        <f t="shared" ca="1" si="8"/>
        <v>1</v>
      </c>
      <c r="X28" s="146">
        <f t="shared" ca="1" si="9"/>
        <v>-2.970713952610282E-18</v>
      </c>
      <c r="Y28" s="171" t="b">
        <f ca="1">ABS(X28/10000)&lt;=ABS('General Settings'!$D$33)</f>
        <v>1</v>
      </c>
      <c r="AA28" s="62" t="e">
        <v>#N/A</v>
      </c>
    </row>
    <row r="29" spans="3:27" x14ac:dyDescent="0.2">
      <c r="M29" s="94" t="s">
        <v>150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42"/>
      <c r="R29" s="106">
        <f>_xll.qlInterestRateIndexFixingDate(Index1Y,S29)</f>
        <v>42394</v>
      </c>
      <c r="S29" s="106">
        <f>_xll.qlCalendarAdvance(Calendar,SettlementDate,N29,"mf",TRUE)</f>
        <v>42394</v>
      </c>
      <c r="T29" s="106">
        <f>_xll.qlCalendarAdvance(Calendar,SettlementDate,O29,"mf",TRUE)</f>
        <v>42760</v>
      </c>
      <c r="U29" s="97">
        <f ca="1">_xll.qlIndexFixing(Index1Y,R29,TRUE,_xll.ohTrigger(Trigger,Trigger1Y,InterestRatesTrigger))</f>
        <v>1.4086766637331027E-2</v>
      </c>
      <c r="V29" s="97" t="e">
        <f ca="1">_xll.qlQuoteValue(P29,_xll.ohTrigger(Trigger,Trigger1Y,InterestRatesTrigger))</f>
        <v>#NUM!</v>
      </c>
      <c r="W29" s="94" t="b">
        <f t="shared" ca="1" si="8"/>
        <v>0</v>
      </c>
      <c r="X29" s="153" t="e">
        <f t="shared" ca="1" si="9"/>
        <v>#NUM!</v>
      </c>
      <c r="Y29" s="171" t="e">
        <f ca="1">ABS(X29/10000)&lt;=ABS('General Settings'!$D$33)</f>
        <v>#NUM!</v>
      </c>
      <c r="AA29" s="62" t="e">
        <v>#N/A</v>
      </c>
    </row>
    <row r="30" spans="3:27" x14ac:dyDescent="0.2">
      <c r="M30" s="94" t="s">
        <v>150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42"/>
      <c r="R30" s="106">
        <f>_xll.qlInterestRateIndexFixingDate(Index1Y,S30)</f>
        <v>42425</v>
      </c>
      <c r="S30" s="106">
        <f>_xll.qlCalendarAdvance(Calendar,SettlementDate,N30,"mf",TRUE)</f>
        <v>42425</v>
      </c>
      <c r="T30" s="106">
        <f>_xll.qlCalendarAdvance(Calendar,SettlementDate,O30,"mf",TRUE)</f>
        <v>42793</v>
      </c>
      <c r="U30" s="97">
        <f ca="1">_xll.qlIndexFixing(Index1Y,R30,TRUE,_xll.ohTrigger(Trigger,Trigger1Y,InterestRatesTrigger))</f>
        <v>1.4758965609480812E-2</v>
      </c>
      <c r="V30" s="97" t="e">
        <f ca="1">_xll.qlQuoteValue(P30,_xll.ohTrigger(Trigger,Trigger1Y,InterestRatesTrigger))</f>
        <v>#NUM!</v>
      </c>
      <c r="W30" s="94" t="b">
        <f t="shared" ca="1" si="8"/>
        <v>0</v>
      </c>
      <c r="X30" s="153" t="e">
        <f t="shared" ca="1" si="9"/>
        <v>#NUM!</v>
      </c>
      <c r="Y30" s="171" t="e">
        <f ca="1">ABS(X30/10000)&lt;=ABS('General Settings'!$D$33)</f>
        <v>#NUM!</v>
      </c>
      <c r="AA30" s="62" t="e">
        <v>#N/A</v>
      </c>
    </row>
    <row r="31" spans="3:27" x14ac:dyDescent="0.2">
      <c r="M31" s="110" t="s">
        <v>150</v>
      </c>
      <c r="N31" s="110" t="s">
        <v>68</v>
      </c>
      <c r="O31" s="110" t="str">
        <f t="shared" si="6"/>
        <v>21M</v>
      </c>
      <c r="P31" s="110" t="str">
        <f t="shared" si="7"/>
        <v>GBP9x21F_Quote</v>
      </c>
      <c r="Q31" s="142"/>
      <c r="R31" s="111">
        <f>_xll.qlInterestRateIndexFixingDate(Index1Y,S31)</f>
        <v>42458</v>
      </c>
      <c r="S31" s="111">
        <f>_xll.qlCalendarAdvance(Calendar,SettlementDate,N31,"mf",TRUE)</f>
        <v>42458</v>
      </c>
      <c r="T31" s="111">
        <f>_xll.qlCalendarAdvance(Calendar,SettlementDate,O31,"mf",TRUE)</f>
        <v>42821</v>
      </c>
      <c r="U31" s="112">
        <f ca="1">_xll.qlIndexFixing(Index1Y,R31,TRUE,_xll.ohTrigger(Trigger,Trigger1Y,InterestRatesTrigger))</f>
        <v>1.540000000000008E-2</v>
      </c>
      <c r="V31" s="112">
        <f ca="1">_xll.qlQuoteValue(P31,_xll.ohTrigger(Trigger,Trigger1Y,InterestRatesTrigger))</f>
        <v>1.54E-2</v>
      </c>
      <c r="W31" s="110" t="b">
        <f t="shared" ca="1" si="8"/>
        <v>1</v>
      </c>
      <c r="X31" s="146">
        <f t="shared" ca="1" si="9"/>
        <v>7.9797279894933125E-21</v>
      </c>
      <c r="Y31" s="171" t="b">
        <f ca="1">ABS(X31/10000)&lt;=ABS('General Settings'!$D$33)</f>
        <v>1</v>
      </c>
      <c r="AA31" s="62" t="e">
        <v>#N/A</v>
      </c>
    </row>
    <row r="32" spans="3:27" x14ac:dyDescent="0.2">
      <c r="M32" s="94" t="s">
        <v>150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42"/>
      <c r="R32" s="106">
        <f>_xll.qlInterestRateIndexFixingDate(Index1Y,S32)</f>
        <v>42485</v>
      </c>
      <c r="S32" s="106">
        <f>_xll.qlCalendarAdvance(Calendar,SettlementDate,N32,"mf",TRUE)</f>
        <v>42485</v>
      </c>
      <c r="T32" s="106">
        <f>_xll.qlCalendarAdvance(Calendar,SettlementDate,O32,"mf",TRUE)</f>
        <v>42850</v>
      </c>
      <c r="U32" s="97">
        <f ca="1">_xll.qlIndexFixing(Index1Y,R32,TRUE,_xll.ohTrigger(Trigger,Trigger1Y,InterestRatesTrigger))</f>
        <v>1.5894750938433511E-2</v>
      </c>
      <c r="V32" s="97" t="e">
        <f ca="1">_xll.qlQuoteValue(P32,_xll.ohTrigger(Trigger,Trigger1Y,InterestRatesTrigger))</f>
        <v>#NUM!</v>
      </c>
      <c r="W32" s="94" t="b">
        <f t="shared" ca="1" si="8"/>
        <v>0</v>
      </c>
      <c r="X32" s="153" t="e">
        <f t="shared" ca="1" si="9"/>
        <v>#NUM!</v>
      </c>
      <c r="Y32" s="171" t="e">
        <f ca="1">ABS(X32/10000)&lt;=ABS('General Settings'!$D$33)</f>
        <v>#NUM!</v>
      </c>
      <c r="AA32" s="62" t="e">
        <v>#N/A</v>
      </c>
    </row>
    <row r="33" spans="13:27" x14ac:dyDescent="0.2">
      <c r="M33" s="94" t="s">
        <v>150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42"/>
      <c r="R33" s="106">
        <f>_xll.qlInterestRateIndexFixingDate(Index1Y,S33)</f>
        <v>42515</v>
      </c>
      <c r="S33" s="106">
        <f>_xll.qlCalendarAdvance(Calendar,SettlementDate,N33,"mf",TRUE)</f>
        <v>42515</v>
      </c>
      <c r="T33" s="106">
        <f>_xll.qlCalendarAdvance(Calendar,SettlementDate,O33,"mf",TRUE)</f>
        <v>42880</v>
      </c>
      <c r="U33" s="97">
        <f ca="1">_xll.qlIndexFixing(Index1Y,R33,TRUE,_xll.ohTrigger(Trigger,Trigger1Y,InterestRatesTrigger))</f>
        <v>1.6384371404208453E-2</v>
      </c>
      <c r="V33" s="97" t="e">
        <f ca="1">_xll.qlQuoteValue(P33,_xll.ohTrigger(Trigger,Trigger1Y,InterestRatesTrigger))</f>
        <v>#NUM!</v>
      </c>
      <c r="W33" s="94" t="b">
        <f t="shared" ca="1" si="8"/>
        <v>0</v>
      </c>
      <c r="X33" s="153" t="e">
        <f t="shared" ca="1" si="9"/>
        <v>#NUM!</v>
      </c>
      <c r="Y33" s="171" t="e">
        <f ca="1">ABS(X33/10000)&lt;=ABS('General Settings'!$D$33)</f>
        <v>#NUM!</v>
      </c>
      <c r="AA33" s="62" t="e">
        <v>#N/A</v>
      </c>
    </row>
    <row r="34" spans="13:27" x14ac:dyDescent="0.2">
      <c r="M34" s="110" t="s">
        <v>150</v>
      </c>
      <c r="N34" s="110" t="s">
        <v>106</v>
      </c>
      <c r="O34" s="110" t="str">
        <f t="shared" si="6"/>
        <v>24M</v>
      </c>
      <c r="P34" s="110" t="str">
        <f t="shared" si="7"/>
        <v>GBP12x24F_Quote</v>
      </c>
      <c r="Q34" s="142"/>
      <c r="R34" s="111">
        <f>_xll.qlInterestRateIndexFixingDate(Index1Y,S34)</f>
        <v>42548</v>
      </c>
      <c r="S34" s="111">
        <f>_xll.qlCalendarAdvance(Calendar,SettlementDate,N34,"mf",TRUE)</f>
        <v>42548</v>
      </c>
      <c r="T34" s="111">
        <f>_xll.qlCalendarAdvance(Calendar,SettlementDate,O34,"mf",TRUE)</f>
        <v>42912</v>
      </c>
      <c r="U34" s="112">
        <f ca="1">_xll.qlIndexFixing(Index1Y,R34,TRUE,_xll.ohTrigger(Trigger,Trigger1Y,InterestRatesTrigger))</f>
        <v>1.6849999999551057E-2</v>
      </c>
      <c r="V34" s="112">
        <f ca="1">_xll.qlQuoteValue(P34,_xll.ohTrigger(Trigger,Trigger1Y,InterestRatesTrigger))</f>
        <v>1.685E-2</v>
      </c>
      <c r="W34" s="110" t="b">
        <f t="shared" ca="1" si="8"/>
        <v>1</v>
      </c>
      <c r="X34" s="146">
        <f t="shared" ca="1" si="9"/>
        <v>-4.4894296613584571E-17</v>
      </c>
      <c r="Y34" s="171" t="b">
        <f ca="1">ABS(X34/10000)&lt;=ABS('General Settings'!$D$33)</f>
        <v>1</v>
      </c>
      <c r="AA34" s="62" t="e">
        <v>#N/A</v>
      </c>
    </row>
    <row r="35" spans="13:27" x14ac:dyDescent="0.2">
      <c r="M35" s="50" t="s">
        <v>150</v>
      </c>
      <c r="N35" s="50" t="s">
        <v>71</v>
      </c>
      <c r="O35" s="50" t="str">
        <f t="shared" si="6"/>
        <v>25M</v>
      </c>
      <c r="P35" s="50" t="str">
        <f t="shared" si="7"/>
        <v>GBP13x25F_Quote</v>
      </c>
      <c r="Q35" s="142"/>
      <c r="R35" s="120">
        <f>_xll.qlInterestRateIndexFixingDate(Index1Y,S35)</f>
        <v>42576</v>
      </c>
      <c r="S35" s="120">
        <f>_xll.qlCalendarAdvance(Calendar,SettlementDate,N35,"mf",TRUE)</f>
        <v>42576</v>
      </c>
      <c r="T35" s="120">
        <f>_xll.qlCalendarAdvance(Calendar,SettlementDate,O35,"mf",TRUE)</f>
        <v>42941</v>
      </c>
      <c r="U35" s="125">
        <f ca="1">_xll.qlIndexFixing(Index1Y,R35,TRUE,_xll.ohTrigger(Trigger,Trigger1Y,InterestRatesTrigger))</f>
        <v>1.7113871364661026E-2</v>
      </c>
      <c r="V35" s="125" t="e">
        <f ca="1">_xll.qlQuoteValue(P35,_xll.ohTrigger(Trigger,Trigger1Y,InterestRatesTrigger))</f>
        <v>#NUM!</v>
      </c>
      <c r="W35" s="50" t="b">
        <f t="shared" ca="1" si="8"/>
        <v>0</v>
      </c>
      <c r="X35" s="144" t="e">
        <f t="shared" ca="1" si="9"/>
        <v>#NUM!</v>
      </c>
      <c r="Y35" s="171" t="e">
        <f ca="1">ABS(X35/10000)&lt;=ABS('General Settings'!$D$33)</f>
        <v>#NUM!</v>
      </c>
      <c r="AA35" s="62" t="e">
        <v>#N/A</v>
      </c>
    </row>
    <row r="36" spans="13:27" x14ac:dyDescent="0.2">
      <c r="M36" s="50" t="s">
        <v>150</v>
      </c>
      <c r="N36" s="50" t="s">
        <v>72</v>
      </c>
      <c r="O36" s="50" t="str">
        <f t="shared" si="6"/>
        <v>26M</v>
      </c>
      <c r="P36" s="50" t="str">
        <f t="shared" si="7"/>
        <v>GBP14x26F_Quote</v>
      </c>
      <c r="Q36" s="142"/>
      <c r="R36" s="120">
        <f>_xll.qlInterestRateIndexFixingDate(Index1Y,S36)</f>
        <v>42607</v>
      </c>
      <c r="S36" s="120">
        <f>_xll.qlCalendarAdvance(Calendar,SettlementDate,N36,"mf",TRUE)</f>
        <v>42607</v>
      </c>
      <c r="T36" s="120">
        <f>_xll.qlCalendarAdvance(Calendar,SettlementDate,O36,"mf",TRUE)</f>
        <v>42972</v>
      </c>
      <c r="U36" s="125">
        <f ca="1">_xll.qlIndexFixing(Index1Y,R36,TRUE,_xll.ohTrigger(Trigger,Trigger1Y,InterestRatesTrigger))</f>
        <v>1.7663490774104895E-2</v>
      </c>
      <c r="V36" s="125" t="e">
        <f ca="1">_xll.qlQuoteValue(P36,_xll.ohTrigger(Trigger,Trigger1Y,InterestRatesTrigger))</f>
        <v>#NUM!</v>
      </c>
      <c r="W36" s="50" t="b">
        <f t="shared" ca="1" si="8"/>
        <v>0</v>
      </c>
      <c r="X36" s="144" t="e">
        <f t="shared" ca="1" si="9"/>
        <v>#NUM!</v>
      </c>
      <c r="Y36" s="171" t="e">
        <f ca="1">ABS(X36/10000)&lt;=ABS('General Settings'!$D$33)</f>
        <v>#NUM!</v>
      </c>
      <c r="AA36" s="62" t="e">
        <v>#N/A</v>
      </c>
    </row>
    <row r="37" spans="13:27" x14ac:dyDescent="0.2">
      <c r="M37" s="50" t="s">
        <v>150</v>
      </c>
      <c r="N37" s="50" t="s">
        <v>73</v>
      </c>
      <c r="O37" s="50" t="str">
        <f t="shared" si="6"/>
        <v>27M</v>
      </c>
      <c r="P37" s="50" t="str">
        <f t="shared" si="7"/>
        <v>GBP15x27F_Quote</v>
      </c>
      <c r="Q37" s="142"/>
      <c r="R37" s="120">
        <f>_xll.qlInterestRateIndexFixingDate(Index1Y,S37)</f>
        <v>42639</v>
      </c>
      <c r="S37" s="120">
        <f>_xll.qlCalendarAdvance(Calendar,SettlementDate,N37,"mf",TRUE)</f>
        <v>42639</v>
      </c>
      <c r="T37" s="120">
        <f>_xll.qlCalendarAdvance(Calendar,SettlementDate,O37,"mf",TRUE)</f>
        <v>43003</v>
      </c>
      <c r="U37" s="125">
        <f ca="1">_xll.qlIndexFixing(Index1Y,R37,TRUE,_xll.ohTrigger(Trigger,Trigger1Y,InterestRatesTrigger))</f>
        <v>1.8146241169118893E-2</v>
      </c>
      <c r="V37" s="125" t="e">
        <f ca="1">_xll.qlQuoteValue(P37,_xll.ohTrigger(Trigger,Trigger1Y,InterestRatesTrigger))</f>
        <v>#NUM!</v>
      </c>
      <c r="W37" s="50" t="b">
        <f t="shared" ca="1" si="8"/>
        <v>0</v>
      </c>
      <c r="X37" s="144" t="e">
        <f t="shared" ca="1" si="9"/>
        <v>#NUM!</v>
      </c>
      <c r="Y37" s="171" t="e">
        <f ca="1">ABS(X37/10000)&lt;=ABS('General Settings'!$D$33)</f>
        <v>#NUM!</v>
      </c>
      <c r="AA37" s="62" t="e">
        <v>#N/A</v>
      </c>
    </row>
    <row r="38" spans="13:27" x14ac:dyDescent="0.2">
      <c r="M38" s="50" t="s">
        <v>150</v>
      </c>
      <c r="N38" s="50" t="s">
        <v>74</v>
      </c>
      <c r="O38" s="50" t="str">
        <f t="shared" si="6"/>
        <v>28M</v>
      </c>
      <c r="P38" s="50" t="str">
        <f t="shared" si="7"/>
        <v>GBP16x28F_Quote</v>
      </c>
      <c r="Q38" s="142"/>
      <c r="R38" s="120">
        <f>_xll.qlInterestRateIndexFixingDate(Index1Y,S38)</f>
        <v>42668</v>
      </c>
      <c r="S38" s="120">
        <f>_xll.qlCalendarAdvance(Calendar,SettlementDate,N38,"mf",TRUE)</f>
        <v>42668</v>
      </c>
      <c r="T38" s="120">
        <f>_xll.qlCalendarAdvance(Calendar,SettlementDate,O38,"mf",TRUE)</f>
        <v>43033</v>
      </c>
      <c r="U38" s="125">
        <f ca="1">_xll.qlIndexFixing(Index1Y,R38,TRUE,_xll.ohTrigger(Trigger,Trigger1Y,InterestRatesTrigger))</f>
        <v>1.858850394928635E-2</v>
      </c>
      <c r="V38" s="125" t="e">
        <f ca="1">_xll.qlQuoteValue(P38,_xll.ohTrigger(Trigger,Trigger1Y,InterestRatesTrigger))</f>
        <v>#NUM!</v>
      </c>
      <c r="W38" s="50" t="b">
        <f t="shared" ca="1" si="8"/>
        <v>0</v>
      </c>
      <c r="X38" s="144" t="e">
        <f t="shared" ca="1" si="9"/>
        <v>#NUM!</v>
      </c>
      <c r="Y38" s="171" t="e">
        <f ca="1">ABS(X38/10000)&lt;=ABS('General Settings'!$D$33)</f>
        <v>#NUM!</v>
      </c>
      <c r="AA38" s="62" t="e">
        <v>#N/A</v>
      </c>
    </row>
    <row r="39" spans="13:27" x14ac:dyDescent="0.2">
      <c r="M39" s="50" t="s">
        <v>150</v>
      </c>
      <c r="N39" s="50" t="s">
        <v>75</v>
      </c>
      <c r="O39" s="50" t="str">
        <f t="shared" si="6"/>
        <v>29M</v>
      </c>
      <c r="P39" s="50" t="str">
        <f t="shared" si="7"/>
        <v>GBP17x29F_Quote</v>
      </c>
      <c r="Q39" s="142"/>
      <c r="R39" s="120">
        <f>_xll.qlInterestRateIndexFixingDate(Index1Y,S39)</f>
        <v>42699</v>
      </c>
      <c r="S39" s="120">
        <f>_xll.qlCalendarAdvance(Calendar,SettlementDate,N39,"mf",TRUE)</f>
        <v>42699</v>
      </c>
      <c r="T39" s="120">
        <f>_xll.qlCalendarAdvance(Calendar,SettlementDate,O39,"mf",TRUE)</f>
        <v>43066</v>
      </c>
      <c r="U39" s="125">
        <f ca="1">_xll.qlIndexFixing(Index1Y,R39,TRUE,_xll.ohTrigger(Trigger,Trigger1Y,InterestRatesTrigger))</f>
        <v>1.9058394167842545E-2</v>
      </c>
      <c r="V39" s="125" t="e">
        <f ca="1">_xll.qlQuoteValue(P39,_xll.ohTrigger(Trigger,Trigger1Y,InterestRatesTrigger))</f>
        <v>#NUM!</v>
      </c>
      <c r="W39" s="50" t="b">
        <f t="shared" ca="1" si="8"/>
        <v>0</v>
      </c>
      <c r="X39" s="144" t="e">
        <f t="shared" ca="1" si="9"/>
        <v>#NUM!</v>
      </c>
      <c r="Y39" s="171" t="e">
        <f ca="1">ABS(X39/10000)&lt;=ABS('General Settings'!$D$33)</f>
        <v>#NUM!</v>
      </c>
      <c r="AA39" s="62" t="e">
        <v>#N/A</v>
      </c>
    </row>
    <row r="40" spans="13:27" x14ac:dyDescent="0.2">
      <c r="M40" s="50" t="s">
        <v>150</v>
      </c>
      <c r="N40" s="50" t="s">
        <v>76</v>
      </c>
      <c r="O40" s="50" t="str">
        <f t="shared" si="6"/>
        <v>30M</v>
      </c>
      <c r="P40" s="50" t="str">
        <f t="shared" si="7"/>
        <v>GBP18x30F_Quote</v>
      </c>
      <c r="Q40" s="142"/>
      <c r="R40" s="120">
        <f>_xll.qlInterestRateIndexFixingDate(Index1Y,S40)</f>
        <v>42732</v>
      </c>
      <c r="S40" s="120">
        <f>_xll.qlCalendarAdvance(Calendar,SettlementDate,N40,"mf",TRUE)</f>
        <v>42732</v>
      </c>
      <c r="T40" s="120">
        <f>_xll.qlCalendarAdvance(Calendar,SettlementDate,O40,"mf",TRUE)</f>
        <v>43096</v>
      </c>
      <c r="U40" s="125">
        <f ca="1">_xll.qlIndexFixing(Index1Y,R40,TRUE,_xll.ohTrigger(Trigger,Trigger1Y,InterestRatesTrigger))</f>
        <v>1.9549764038281348E-2</v>
      </c>
      <c r="V40" s="125" t="e">
        <f ca="1">_xll.qlQuoteValue(P40,_xll.ohTrigger(Trigger,Trigger1Y,InterestRatesTrigger))</f>
        <v>#NUM!</v>
      </c>
      <c r="W40" s="50" t="b">
        <f t="shared" ca="1" si="8"/>
        <v>0</v>
      </c>
      <c r="X40" s="144" t="e">
        <f t="shared" ca="1" si="9"/>
        <v>#NUM!</v>
      </c>
      <c r="Y40" s="171" t="e">
        <f ca="1">ABS(X40/10000)&lt;=ABS('General Settings'!$D$33)</f>
        <v>#NUM!</v>
      </c>
      <c r="AA40" s="62" t="e">
        <v>#N/A</v>
      </c>
    </row>
    <row r="41" spans="13:27" x14ac:dyDescent="0.2">
      <c r="M41" s="50" t="s">
        <v>150</v>
      </c>
      <c r="N41" s="50" t="s">
        <v>77</v>
      </c>
      <c r="O41" s="50" t="str">
        <f t="shared" si="6"/>
        <v>31M</v>
      </c>
      <c r="P41" s="50" t="str">
        <f t="shared" si="7"/>
        <v>GBP19x31F_Quote</v>
      </c>
      <c r="Q41" s="142"/>
      <c r="R41" s="120">
        <f>_xll.qlInterestRateIndexFixingDate(Index1Y,S41)</f>
        <v>42760</v>
      </c>
      <c r="S41" s="120">
        <f>_xll.qlCalendarAdvance(Calendar,SettlementDate,N41,"mf",TRUE)</f>
        <v>42760</v>
      </c>
      <c r="T41" s="120">
        <f>_xll.qlCalendarAdvance(Calendar,SettlementDate,O41,"mf",TRUE)</f>
        <v>43125</v>
      </c>
      <c r="U41" s="125">
        <f ca="1">_xll.qlIndexFixing(Index1Y,R41,TRUE,_xll.ohTrigger(Trigger,Trigger1Y,InterestRatesTrigger))</f>
        <v>1.9881853112136083E-2</v>
      </c>
      <c r="V41" s="125" t="e">
        <f ca="1">_xll.qlQuoteValue(P41,_xll.ohTrigger(Trigger,Trigger1Y,InterestRatesTrigger))</f>
        <v>#NUM!</v>
      </c>
      <c r="W41" s="50" t="b">
        <f t="shared" ca="1" si="8"/>
        <v>0</v>
      </c>
      <c r="X41" s="144" t="e">
        <f t="shared" ca="1" si="9"/>
        <v>#NUM!</v>
      </c>
      <c r="Y41" s="171" t="e">
        <f ca="1">ABS(X41/10000)&lt;=ABS('General Settings'!$D$33)</f>
        <v>#NUM!</v>
      </c>
      <c r="AA41" s="62" t="e">
        <v>#N/A</v>
      </c>
    </row>
    <row r="42" spans="13:27" x14ac:dyDescent="0.2">
      <c r="M42" s="50" t="s">
        <v>150</v>
      </c>
      <c r="N42" s="50" t="s">
        <v>78</v>
      </c>
      <c r="O42" s="50" t="str">
        <f t="shared" si="6"/>
        <v>32M</v>
      </c>
      <c r="P42" s="50" t="str">
        <f t="shared" si="7"/>
        <v>GBP20x32F_Quote</v>
      </c>
      <c r="Q42" s="142"/>
      <c r="R42" s="120">
        <f>_xll.qlInterestRateIndexFixingDate(Index1Y,S42)</f>
        <v>42793</v>
      </c>
      <c r="S42" s="120">
        <f>_xll.qlCalendarAdvance(Calendar,SettlementDate,N42,"mf",TRUE)</f>
        <v>42793</v>
      </c>
      <c r="T42" s="120">
        <f>_xll.qlCalendarAdvance(Calendar,SettlementDate,O42,"mf",TRUE)</f>
        <v>43157</v>
      </c>
      <c r="U42" s="125">
        <f ca="1">_xll.qlIndexFixing(Index1Y,R42,TRUE,_xll.ohTrigger(Trigger,Trigger1Y,InterestRatesTrigger))</f>
        <v>2.0184289838107272E-2</v>
      </c>
      <c r="V42" s="125" t="e">
        <f ca="1">_xll.qlQuoteValue(P42,_xll.ohTrigger(Trigger,Trigger1Y,InterestRatesTrigger))</f>
        <v>#NUM!</v>
      </c>
      <c r="W42" s="50" t="b">
        <f t="shared" ca="1" si="8"/>
        <v>0</v>
      </c>
      <c r="X42" s="144" t="e">
        <f t="shared" ca="1" si="9"/>
        <v>#NUM!</v>
      </c>
      <c r="Y42" s="171" t="e">
        <f ca="1">ABS(X42/10000)&lt;=ABS('General Settings'!$D$33)</f>
        <v>#NUM!</v>
      </c>
      <c r="AA42" s="62" t="e">
        <v>#N/A</v>
      </c>
    </row>
    <row r="43" spans="13:27" x14ac:dyDescent="0.2">
      <c r="M43" s="50" t="s">
        <v>150</v>
      </c>
      <c r="N43" s="50" t="s">
        <v>79</v>
      </c>
      <c r="O43" s="50" t="str">
        <f t="shared" si="6"/>
        <v>33M</v>
      </c>
      <c r="P43" s="50" t="str">
        <f t="shared" si="7"/>
        <v>GBP21x33F_Quote</v>
      </c>
      <c r="Q43" s="142"/>
      <c r="R43" s="120">
        <f>_xll.qlInterestRateIndexFixingDate(Index1Y,S43)</f>
        <v>42821</v>
      </c>
      <c r="S43" s="120">
        <f>_xll.qlCalendarAdvance(Calendar,SettlementDate,N43,"mf",TRUE)</f>
        <v>42821</v>
      </c>
      <c r="T43" s="120">
        <f>_xll.qlCalendarAdvance(Calendar,SettlementDate,O43,"mf",TRUE)</f>
        <v>43185</v>
      </c>
      <c r="U43" s="125">
        <f ca="1">_xll.qlIndexFixing(Index1Y,R43,TRUE,_xll.ohTrigger(Trigger,Trigger1Y,InterestRatesTrigger))</f>
        <v>2.043683161900689E-2</v>
      </c>
      <c r="V43" s="125" t="e">
        <f ca="1">_xll.qlQuoteValue(P43,_xll.ohTrigger(Trigger,Trigger1Y,InterestRatesTrigger))</f>
        <v>#NUM!</v>
      </c>
      <c r="W43" s="50" t="b">
        <f t="shared" ca="1" si="8"/>
        <v>0</v>
      </c>
      <c r="X43" s="144" t="e">
        <f t="shared" ca="1" si="9"/>
        <v>#NUM!</v>
      </c>
      <c r="Y43" s="171" t="e">
        <f ca="1">ABS(X43/10000)&lt;=ABS('General Settings'!$D$33)</f>
        <v>#NUM!</v>
      </c>
      <c r="AA43" s="62" t="e">
        <v>#N/A</v>
      </c>
    </row>
    <row r="44" spans="13:27" x14ac:dyDescent="0.2">
      <c r="M44" s="50" t="s">
        <v>150</v>
      </c>
      <c r="N44" s="50" t="s">
        <v>80</v>
      </c>
      <c r="O44" s="50" t="str">
        <f t="shared" si="6"/>
        <v>34M</v>
      </c>
      <c r="P44" s="50" t="str">
        <f t="shared" si="7"/>
        <v>GBP22x34F_Quote</v>
      </c>
      <c r="Q44" s="142"/>
      <c r="R44" s="120">
        <f>_xll.qlInterestRateIndexFixingDate(Index1Y,S44)</f>
        <v>42850</v>
      </c>
      <c r="S44" s="120">
        <f>_xll.qlCalendarAdvance(Calendar,SettlementDate,N44,"mf",TRUE)</f>
        <v>42850</v>
      </c>
      <c r="T44" s="120">
        <f>_xll.qlCalendarAdvance(Calendar,SettlementDate,O44,"mf",TRUE)</f>
        <v>43215</v>
      </c>
      <c r="U44" s="125">
        <f ca="1">_xll.qlIndexFixing(Index1Y,R44,TRUE,_xll.ohTrigger(Trigger,Trigger1Y,InterestRatesTrigger))</f>
        <v>2.0747763530129637E-2</v>
      </c>
      <c r="V44" s="125" t="e">
        <f ca="1">_xll.qlQuoteValue(P44,_xll.ohTrigger(Trigger,Trigger1Y,InterestRatesTrigger))</f>
        <v>#NUM!</v>
      </c>
      <c r="W44" s="50" t="b">
        <f t="shared" ca="1" si="8"/>
        <v>0</v>
      </c>
      <c r="X44" s="144" t="e">
        <f t="shared" ca="1" si="9"/>
        <v>#NUM!</v>
      </c>
      <c r="Y44" s="171" t="e">
        <f ca="1">ABS(X44/10000)&lt;=ABS('General Settings'!$D$33)</f>
        <v>#NUM!</v>
      </c>
      <c r="AA44" s="62" t="e">
        <v>#N/A</v>
      </c>
    </row>
    <row r="45" spans="13:27" x14ac:dyDescent="0.2">
      <c r="M45" s="50" t="s">
        <v>150</v>
      </c>
      <c r="N45" s="50" t="s">
        <v>81</v>
      </c>
      <c r="O45" s="50" t="str">
        <f t="shared" si="6"/>
        <v>35M</v>
      </c>
      <c r="P45" s="50" t="str">
        <f t="shared" si="7"/>
        <v>GBP23x35F_Quote</v>
      </c>
      <c r="Q45" s="142"/>
      <c r="R45" s="120">
        <f>_xll.qlInterestRateIndexFixingDate(Index1Y,S45)</f>
        <v>42880</v>
      </c>
      <c r="S45" s="120">
        <f>_xll.qlCalendarAdvance(Calendar,SettlementDate,N45,"mf",TRUE)</f>
        <v>42880</v>
      </c>
      <c r="T45" s="120">
        <f>_xll.qlCalendarAdvance(Calendar,SettlementDate,O45,"mf",TRUE)</f>
        <v>43245</v>
      </c>
      <c r="U45" s="125">
        <f ca="1">_xll.qlIndexFixing(Index1Y,R45,TRUE,_xll.ohTrigger(Trigger,Trigger1Y,InterestRatesTrigger))</f>
        <v>2.1106241297106143E-2</v>
      </c>
      <c r="V45" s="125" t="e">
        <f ca="1">_xll.qlQuoteValue(P45,_xll.ohTrigger(Trigger,Trigger1Y,InterestRatesTrigger))</f>
        <v>#NUM!</v>
      </c>
      <c r="W45" s="50" t="b">
        <f t="shared" ca="1" si="8"/>
        <v>0</v>
      </c>
      <c r="X45" s="144" t="e">
        <f t="shared" ca="1" si="9"/>
        <v>#NUM!</v>
      </c>
      <c r="Y45" s="171" t="e">
        <f ca="1">ABS(X45/10000)&lt;=ABS('General Settings'!$D$33)</f>
        <v>#NUM!</v>
      </c>
      <c r="AA45" s="62" t="e">
        <v>#N/A</v>
      </c>
    </row>
    <row r="46" spans="13:27" x14ac:dyDescent="0.2">
      <c r="M46" s="95" t="s">
        <v>150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43"/>
      <c r="R46" s="107">
        <f>_xll.qlInterestRateIndexFixingDate(Index1Y,S46)</f>
        <v>42912</v>
      </c>
      <c r="S46" s="107">
        <f>_xll.qlCalendarAdvance(Calendar,SettlementDate,N46,"mf",TRUE)</f>
        <v>42912</v>
      </c>
      <c r="T46" s="107">
        <f>_xll.qlCalendarAdvance(Calendar,SettlementDate,O46,"mf",TRUE)</f>
        <v>43276</v>
      </c>
      <c r="U46" s="98">
        <f ca="1">_xll.qlIndexFixing(Index1Y,R46,TRUE,_xll.ohTrigger(Trigger,Trigger1Y,InterestRatesTrigger))</f>
        <v>2.1491566360390069E-2</v>
      </c>
      <c r="V46" s="98" t="e">
        <f ca="1">_xll.qlQuoteValue(P46,_xll.ohTrigger(Trigger,Trigger1Y,InterestRatesTrigger))</f>
        <v>#NUM!</v>
      </c>
      <c r="W46" s="95" t="b">
        <f t="shared" ca="1" si="8"/>
        <v>0</v>
      </c>
      <c r="X46" s="196" t="e">
        <f t="shared" ca="1" si="9"/>
        <v>#NUM!</v>
      </c>
      <c r="Y46" s="172" t="e">
        <f ca="1">ABS(X46/10000)&lt;=ABS('General Settings'!$D$33)</f>
        <v>#NUM!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GBPON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42180</v>
      </c>
      <c r="E4" s="176">
        <f>_xll.qlInterestRateIndexValueDate(IndexON,D4)</f>
        <v>42180</v>
      </c>
      <c r="F4" s="193">
        <f>IFERROR(_xll.qlIndexFixing(IndexON,D4,TRUE,_xll.ohTrigger(RecalcTrigger,TriggerON)),NA())</f>
        <v>4.8188000000337627E-3</v>
      </c>
      <c r="H4" s="41">
        <f>EvaluationDate</f>
        <v>42180</v>
      </c>
      <c r="I4" s="176">
        <f>_xll.qlInterestRateIndexValueDate(Index1M,$H4)</f>
        <v>42180</v>
      </c>
      <c r="J4" s="182">
        <f>IFERROR(_xll.qlIndexFixing(Index1M,$H4,TRUE,_xll.ohTrigger(_xll.ohTrigger(RecalcTrigger,Trigger1M),Trigger1M)),NA())</f>
        <v>5.0970000000007815E-3</v>
      </c>
      <c r="K4" s="44">
        <f>IFERROR(_xll.qlIndexFixing(Index3M,H4,TRUE,_xll.ohTrigger(RecalcTrigger,Trigger3M)),NA())</f>
        <v>5.7499999999998247E-3</v>
      </c>
      <c r="L4" s="44">
        <f>IFERROR(_xll.qlIndexFixing(Index6M,$H4,TRUE,_xll.ohTrigger(RecalcTrigger,Trigger6M)),NA())</f>
        <v>7.3809999999987115E-3</v>
      </c>
      <c r="M4" s="183">
        <f>IFERROR(_xll.qlIndexFixing(Index1Y,$H4,TRUE,_xll.ohTrigger(RecalcTrigger,Trigger1Y)),NA())</f>
        <v>1.0558999999983427E-2</v>
      </c>
      <c r="N4" s="182">
        <f>IFERROR(_xll.qlIndexFixing(ONIndex1M,I4,TRUE,_xll.ohTrigger(RecalcTrigger,Trigger1M)),NA())</f>
        <v>5.0950447221931316E-3</v>
      </c>
      <c r="O4" s="44">
        <f>IFERROR(_xll.qlIndexFixing(ONIndex3M,I4,TRUE,_xll.ohTrigger(RecalcTrigger,Trigger3M)),NA())</f>
        <v>5.3867661717266202E-3</v>
      </c>
      <c r="P4" s="44">
        <f>IFERROR(_xll.qlIndexFixing(ONIndex6M,I4,TRUE,_xll.ohTrigger(RecalcTrigger,Trigger6M)),NA())</f>
        <v>6.2144315257883775E-3</v>
      </c>
      <c r="Q4" s="183">
        <f>IFERROR(_xll.qlIndexFixing(ONIndex1Y,I4,TRUE,_xll.ohTrigger(RecalcTrigger,Trigger1Y)),NA())</f>
        <v>8.5287773361164554E-3</v>
      </c>
    </row>
    <row r="5" spans="2:17" x14ac:dyDescent="0.2">
      <c r="B5" s="39" t="s">
        <v>17</v>
      </c>
      <c r="D5" s="42">
        <f>_xll.qlCalendarAdvance(Calendar,$D4,B5,"f",FALSE)</f>
        <v>42181</v>
      </c>
      <c r="E5" s="177">
        <f>_xll.qlInterestRateIndexValueDate(IndexON,D5)</f>
        <v>42181</v>
      </c>
      <c r="F5" s="193">
        <f>IFERROR(_xll.qlIndexFixing(IndexON,D5,TRUE,_xll.ohTrigger(RecalcTrigger,TriggerON)),NA())</f>
        <v>4.6289551369379147E-3</v>
      </c>
      <c r="H5" s="42">
        <f>_xll.qlCalendarAdvance(Calendar,$H4,B5,"f",FALSE)</f>
        <v>42181</v>
      </c>
      <c r="I5" s="177">
        <f>_xll.qlInterestRateIndexValueDate(Index1M,$H5)</f>
        <v>42181</v>
      </c>
      <c r="J5" s="182">
        <f>IFERROR(_xll.qlIndexFixing(Index1M,$H5,TRUE,_xll.ohTrigger(RecalcTrigger,Trigger1M)),NA())</f>
        <v>5.0969919244308977E-3</v>
      </c>
      <c r="K5" s="44">
        <f>IFERROR(_xll.qlIndexFixing(Index3M,H5,TRUE,_xll.ohTrigger(RecalcTrigger,Trigger3M)),NA())</f>
        <v>5.7653801923876064E-3</v>
      </c>
      <c r="L5" s="44">
        <f>IFERROR(_xll.qlIndexFixing(Index6M,$H5,TRUE,_xll.ohTrigger(RecalcTrigger,Trigger6M)),NA())</f>
        <v>7.3871461011501219E-3</v>
      </c>
      <c r="M5" s="183">
        <f>IFERROR(_xll.qlIndexFixing(Index1Y,$H5,TRUE,_xll.ohTrigger(RecalcTrigger,Trigger1Y)),NA())</f>
        <v>1.0564285091339396E-2</v>
      </c>
      <c r="N5" s="182">
        <f>IFERROR(_xll.qlIndexFixing(ONIndex1M,I5,TRUE,_xll.ohTrigger(RecalcTrigger,Trigger1M)),NA())</f>
        <v>5.0951325089039958E-3</v>
      </c>
      <c r="O5" s="44">
        <f>IFERROR(_xll.qlIndexFixing(ONIndex3M,I5,TRUE,_xll.ohTrigger(RecalcTrigger,Trigger3M)),NA())</f>
        <v>5.3883504260077162E-3</v>
      </c>
      <c r="P5" s="44">
        <f>IFERROR(_xll.qlIndexFixing(ONIndex6M,I5,TRUE,_xll.ohTrigger(RecalcTrigger,Trigger6M)),NA())</f>
        <v>6.2168417190429839E-3</v>
      </c>
      <c r="Q5" s="183">
        <f>IFERROR(_xll.qlIndexFixing(ONIndex1Y,I5,TRUE,_xll.ohTrigger(RecalcTrigger,Trigger1Y)),NA())</f>
        <v>8.5297020950092506E-3</v>
      </c>
    </row>
    <row r="6" spans="2:17" x14ac:dyDescent="0.2">
      <c r="B6" s="39" t="s">
        <v>17</v>
      </c>
      <c r="D6" s="42">
        <f>_xll.qlCalendarAdvance(Calendar,$D5,B6,"f",FALSE)</f>
        <v>42184</v>
      </c>
      <c r="E6" s="177">
        <f>_xll.qlInterestRateIndexValueDate(IndexON,D6)</f>
        <v>42184</v>
      </c>
      <c r="F6" s="193">
        <f>IFERROR(_xll.qlIndexFixing(IndexON,D6,TRUE,_xll.ohTrigger(RecalcTrigger,TriggerON)),NA())</f>
        <v>4.5048860472307606E-3</v>
      </c>
      <c r="H6" s="42">
        <f>_xll.qlCalendarAdvance(Calendar,$H5,B6,"f",FALSE)</f>
        <v>42184</v>
      </c>
      <c r="I6" s="177">
        <f>_xll.qlInterestRateIndexValueDate(Index1M,$H6)</f>
        <v>42184</v>
      </c>
      <c r="J6" s="182">
        <f>IFERROR(_xll.qlIndexFixing(Index1M,$H6,TRUE,_xll.ohTrigger(RecalcTrigger,Trigger1M)),NA())</f>
        <v>5.097173768231082E-3</v>
      </c>
      <c r="K6" s="44">
        <f>IFERROR(_xll.qlIndexFixing(Index3M,H6,TRUE,_xll.ohTrigger(RecalcTrigger,Trigger3M)),NA())</f>
        <v>5.7813464049236993E-3</v>
      </c>
      <c r="L6" s="44">
        <f>IFERROR(_xll.qlIndexFixing(Index6M,$H6,TRUE,_xll.ohTrigger(RecalcTrigger,Trigger6M)),NA())</f>
        <v>7.4059529944712358E-3</v>
      </c>
      <c r="M6" s="183">
        <f>IFERROR(_xll.qlIndexFixing(Index1Y,$H6,TRUE,_xll.ohTrigger(RecalcTrigger,Trigger1Y)),NA())</f>
        <v>1.0606993655943343E-2</v>
      </c>
      <c r="N6" s="182">
        <f>IFERROR(_xll.qlIndexFixing(ONIndex1M,I6,TRUE,_xll.ohTrigger(RecalcTrigger,Trigger1M)),NA())</f>
        <v>5.0950947142947012E-3</v>
      </c>
      <c r="O6" s="44">
        <f>IFERROR(_xll.qlIndexFixing(ONIndex3M,I6,TRUE,_xll.ohTrigger(RecalcTrigger,Trigger3M)),NA())</f>
        <v>5.3912803023059563E-3</v>
      </c>
      <c r="P6" s="44">
        <f>IFERROR(_xll.qlIndexFixing(ONIndex6M,I6,TRUE,_xll.ohTrigger(RecalcTrigger,Trigger6M)),NA())</f>
        <v>6.2213444506520332E-3</v>
      </c>
      <c r="Q6" s="183">
        <f>IFERROR(_xll.qlIndexFixing(ONIndex1Y,I6,TRUE,_xll.ohTrigger(RecalcTrigger,Trigger1Y)),NA())</f>
        <v>8.5309536430422384E-3</v>
      </c>
    </row>
    <row r="7" spans="2:17" x14ac:dyDescent="0.2">
      <c r="B7" s="39" t="s">
        <v>17</v>
      </c>
      <c r="D7" s="42">
        <f>_xll.qlCalendarAdvance(Calendar,$D6,B7,"f",FALSE)</f>
        <v>42185</v>
      </c>
      <c r="E7" s="177">
        <f>_xll.qlInterestRateIndexValueDate(IndexON,D7)</f>
        <v>42185</v>
      </c>
      <c r="F7" s="193">
        <f>IFERROR(_xll.qlIndexFixing(IndexON,D7,TRUE,_xll.ohTrigger(RecalcTrigger,TriggerON)),NA())</f>
        <v>4.4886172358327148E-3</v>
      </c>
      <c r="H7" s="42">
        <f>_xll.qlCalendarAdvance(Calendar,$H6,B7,"f",FALSE)</f>
        <v>42185</v>
      </c>
      <c r="I7" s="177">
        <f>_xll.qlInterestRateIndexValueDate(Index1M,$H7)</f>
        <v>42185</v>
      </c>
      <c r="J7" s="182">
        <f>IFERROR(_xll.qlIndexFixing(Index1M,$H7,TRUE,_xll.ohTrigger(RecalcTrigger,Trigger1M)),NA())</f>
        <v>5.0974255689354327E-3</v>
      </c>
      <c r="K7" s="44">
        <f>IFERROR(_xll.qlIndexFixing(Index3M,H7,TRUE,_xll.ohTrigger(RecalcTrigger,Trigger3M)),NA())</f>
        <v>5.7893265417502029E-3</v>
      </c>
      <c r="L7" s="44">
        <f>IFERROR(_xll.qlIndexFixing(Index6M,$H7,TRUE,_xll.ohTrigger(RecalcTrigger,Trigger6M)),NA())</f>
        <v>7.4214235248547126E-3</v>
      </c>
      <c r="M7" s="183">
        <f>IFERROR(_xll.qlIndexFixing(Index1Y,$H7,TRUE,_xll.ohTrigger(RecalcTrigger,Trigger1Y)),NA())</f>
        <v>1.0626226979270615E-2</v>
      </c>
      <c r="N7" s="182">
        <f>IFERROR(_xll.qlIndexFixing(ONIndex1M,I7,TRUE,_xll.ohTrigger(RecalcTrigger,Trigger1M)),NA())</f>
        <v>5.0951197104265322E-3</v>
      </c>
      <c r="O7" s="44">
        <f>IFERROR(_xll.qlIndexFixing(ONIndex3M,I7,TRUE,_xll.ohTrigger(RecalcTrigger,Trigger3M)),NA())</f>
        <v>5.3935373677171938E-3</v>
      </c>
      <c r="P7" s="44">
        <f>IFERROR(_xll.qlIndexFixing(ONIndex6M,I7,TRUE,_xll.ohTrigger(RecalcTrigger,Trigger6M)),NA())</f>
        <v>6.2248009132459536E-3</v>
      </c>
      <c r="Q7" s="183">
        <f>IFERROR(_xll.qlIndexFixing(ONIndex1Y,I7,TRUE,_xll.ohTrigger(RecalcTrigger,Trigger1Y)),NA())</f>
        <v>8.5320417965051298E-3</v>
      </c>
    </row>
    <row r="8" spans="2:17" x14ac:dyDescent="0.2">
      <c r="B8" s="39" t="s">
        <v>17</v>
      </c>
      <c r="D8" s="42">
        <f>_xll.qlCalendarAdvance(Calendar,$D7,B8,"f",FALSE)</f>
        <v>42186</v>
      </c>
      <c r="E8" s="177">
        <f>_xll.qlInterestRateIndexValueDate(IndexON,D8)</f>
        <v>42186</v>
      </c>
      <c r="F8" s="193">
        <f>IFERROR(_xll.qlIndexFixing(IndexON,D8,TRUE,_xll.ohTrigger(RecalcTrigger,TriggerON)),NA())</f>
        <v>4.499790246116353E-3</v>
      </c>
      <c r="H8" s="42">
        <f>_xll.qlCalendarAdvance(Calendar,$H7,B8,"f",FALSE)</f>
        <v>42186</v>
      </c>
      <c r="I8" s="177">
        <f>_xll.qlInterestRateIndexValueDate(Index1M,$H8)</f>
        <v>42186</v>
      </c>
      <c r="J8" s="182">
        <f>IFERROR(_xll.qlIndexFixing(Index1M,$H8,TRUE,_xll.ohTrigger(RecalcTrigger,Trigger1M)),NA())</f>
        <v>5.0979948786408179E-3</v>
      </c>
      <c r="K8" s="44">
        <f>IFERROR(_xll.qlIndexFixing(Index3M,H8,TRUE,_xll.ohTrigger(RecalcTrigger,Trigger3M)),NA())</f>
        <v>5.7973567276511685E-3</v>
      </c>
      <c r="L8" s="44">
        <f>IFERROR(_xll.qlIndexFixing(Index6M,$H8,TRUE,_xll.ohTrigger(RecalcTrigger,Trigger6M)),NA())</f>
        <v>7.4451984728808153E-3</v>
      </c>
      <c r="M8" s="183">
        <f>IFERROR(_xll.qlIndexFixing(Index1Y,$H8,TRUE,_xll.ohTrigger(RecalcTrigger,Trigger1Y)),NA())</f>
        <v>1.0645771563753192E-2</v>
      </c>
      <c r="N8" s="182">
        <f>IFERROR(_xll.qlIndexFixing(ONIndex1M,I8,TRUE,_xll.ohTrigger(RecalcTrigger,Trigger1M)),NA())</f>
        <v>5.0951497057361017E-3</v>
      </c>
      <c r="O8" s="44">
        <f>IFERROR(_xll.qlIndexFixing(ONIndex3M,I8,TRUE,_xll.ohTrigger(RecalcTrigger,Trigger3M)),NA())</f>
        <v>5.3962458460810048E-3</v>
      </c>
      <c r="P8" s="44">
        <f>IFERROR(_xll.qlIndexFixing(ONIndex6M,I8,TRUE,_xll.ohTrigger(RecalcTrigger,Trigger6M)),NA())</f>
        <v>6.2289486681965656E-3</v>
      </c>
      <c r="Q8" s="183">
        <f>IFERROR(_xll.qlIndexFixing(ONIndex1Y,I8,TRUE,_xll.ohTrigger(RecalcTrigger,Trigger1Y)),NA())</f>
        <v>8.5333475807092274E-3</v>
      </c>
    </row>
    <row r="9" spans="2:17" x14ac:dyDescent="0.2">
      <c r="B9" s="39" t="s">
        <v>17</v>
      </c>
      <c r="D9" s="42">
        <f>_xll.qlCalendarAdvance(Calendar,$D8,B9,"f",FALSE)</f>
        <v>42187</v>
      </c>
      <c r="E9" s="177">
        <f>_xll.qlInterestRateIndexValueDate(IndexON,D9)</f>
        <v>42187</v>
      </c>
      <c r="F9" s="193">
        <f>IFERROR(_xll.qlIndexFixing(IndexON,D9,TRUE,_xll.ohTrigger(RecalcTrigger,TriggerON)),NA())</f>
        <v>4.532805818362462E-3</v>
      </c>
      <c r="H9" s="42">
        <f>_xll.qlCalendarAdvance(Calendar,$H8,B9,"f",FALSE)</f>
        <v>42187</v>
      </c>
      <c r="I9" s="177">
        <f>_xll.qlInterestRateIndexValueDate(Index1M,$H9)</f>
        <v>42187</v>
      </c>
      <c r="J9" s="182">
        <f>IFERROR(_xll.qlIndexFixing(Index1M,$H9,TRUE,_xll.ohTrigger(RecalcTrigger,Trigger1M)),NA())</f>
        <v>5.0980126255354904E-3</v>
      </c>
      <c r="K9" s="44">
        <f>IFERROR(_xll.qlIndexFixing(Index3M,H9,TRUE,_xll.ohTrigger(RecalcTrigger,Trigger3M)),NA())</f>
        <v>5.805433279998118E-3</v>
      </c>
      <c r="L9" s="44">
        <f>IFERROR(_xll.qlIndexFixing(Index6M,$H9,TRUE,_xll.ohTrigger(RecalcTrigger,Trigger6M)),NA())</f>
        <v>7.4516102840292706E-3</v>
      </c>
      <c r="M9" s="183">
        <f>IFERROR(_xll.qlIndexFixing(Index1Y,$H9,TRUE,_xll.ohTrigger(RecalcTrigger,Trigger1Y)),NA())</f>
        <v>1.0694631361273913E-2</v>
      </c>
      <c r="N9" s="182">
        <f>IFERROR(_xll.qlIndexFixing(ONIndex1M,I9,TRUE,_xll.ohTrigger(RecalcTrigger,Trigger1M)),NA())</f>
        <v>5.0951847002234096E-3</v>
      </c>
      <c r="O9" s="44">
        <f>IFERROR(_xll.qlIndexFixing(ONIndex3M,I9,TRUE,_xll.ohTrigger(RecalcTrigger,Trigger3M)),NA())</f>
        <v>5.399405737640528E-3</v>
      </c>
      <c r="P9" s="44">
        <f>IFERROR(_xll.qlIndexFixing(ONIndex6M,I9,TRUE,_xll.ohTrigger(RecalcTrigger,Trigger6M)),NA())</f>
        <v>6.2337877158280541E-3</v>
      </c>
      <c r="Q9" s="183">
        <f>IFERROR(_xll.qlIndexFixing(ONIndex1Y,I9,TRUE,_xll.ohTrigger(RecalcTrigger,Trigger1Y)),NA())</f>
        <v>8.5348709955734847E-3</v>
      </c>
    </row>
    <row r="10" spans="2:17" x14ac:dyDescent="0.2">
      <c r="B10" s="39" t="s">
        <v>17</v>
      </c>
      <c r="D10" s="42">
        <f>_xll.qlCalendarAdvance(Calendar,$D9,B10,"f",FALSE)</f>
        <v>42188</v>
      </c>
      <c r="E10" s="177">
        <f>_xll.qlInterestRateIndexValueDate(IndexON,D10)</f>
        <v>42188</v>
      </c>
      <c r="F10" s="193">
        <f>IFERROR(_xll.qlIndexFixing(IndexON,D10,TRUE,_xll.ohTrigger(RecalcTrigger,TriggerON)),NA())</f>
        <v>4.5895807066753678E-3</v>
      </c>
      <c r="H10" s="42">
        <f>_xll.qlCalendarAdvance(Calendar,$H9,B10,"f",FALSE)</f>
        <v>42188</v>
      </c>
      <c r="I10" s="177">
        <f>_xll.qlInterestRateIndexValueDate(Index1M,$H10)</f>
        <v>42188</v>
      </c>
      <c r="J10" s="182">
        <f>IFERROR(_xll.qlIndexFixing(Index1M,$H10,TRUE,_xll.ohTrigger(RecalcTrigger,Trigger1M)),NA())</f>
        <v>5.0980326834039512E-3</v>
      </c>
      <c r="K10" s="44">
        <f>IFERROR(_xll.qlIndexFixing(Index3M,H10,TRUE,_xll.ohTrigger(RecalcTrigger,Trigger3M)),NA())</f>
        <v>5.82103466320641E-3</v>
      </c>
      <c r="L10" s="44">
        <f>IFERROR(_xll.qlIndexFixing(Index6M,$H10,TRUE,_xll.ohTrigger(RecalcTrigger,Trigger6M)),NA())</f>
        <v>7.4580657333838171E-3</v>
      </c>
      <c r="M10" s="183">
        <f>IFERROR(_xll.qlIndexFixing(Index1Y,$H10,TRUE,_xll.ohTrigger(RecalcTrigger,Trigger1Y)),NA())</f>
        <v>1.0700266060353406E-2</v>
      </c>
      <c r="N10" s="182">
        <f>IFERROR(_xll.qlIndexFixing(ONIndex1M,I10,TRUE,_xll.ohTrigger(RecalcTrigger,Trigger1M)),NA())</f>
        <v>5.0953424817712376E-3</v>
      </c>
      <c r="O10" s="44">
        <f>IFERROR(_xll.qlIndexFixing(ONIndex3M,I10,TRUE,_xll.ohTrigger(RecalcTrigger,Trigger3M)),NA())</f>
        <v>5.4073103359619798E-3</v>
      </c>
      <c r="P10" s="44">
        <f>IFERROR(_xll.qlIndexFixing(ONIndex6M,I10,TRUE,_xll.ohTrigger(RecalcTrigger,Trigger6M)),NA())</f>
        <v>6.2458769961089757E-3</v>
      </c>
      <c r="Q10" s="183">
        <f>IFERROR(_xll.qlIndexFixing(ONIndex1Y,I10,TRUE,_xll.ohTrigger(RecalcTrigger,Trigger1Y)),NA())</f>
        <v>8.5388430116869109E-3</v>
      </c>
    </row>
    <row r="11" spans="2:17" x14ac:dyDescent="0.2">
      <c r="B11" s="39" t="s">
        <v>17</v>
      </c>
      <c r="D11" s="42">
        <f>_xll.qlCalendarAdvance(Calendar,$D10,B11,"f",FALSE)</f>
        <v>42191</v>
      </c>
      <c r="E11" s="177">
        <f>_xll.qlInterestRateIndexValueDate(IndexON,D11)</f>
        <v>42191</v>
      </c>
      <c r="F11" s="193">
        <f>IFERROR(_xll.qlIndexFixing(IndexON,D11,TRUE,_xll.ohTrigger(RecalcTrigger,TriggerON)),NA())</f>
        <v>4.6257276825512061E-3</v>
      </c>
      <c r="H11" s="42">
        <f>_xll.qlCalendarAdvance(Calendar,$H10,B11,"f",FALSE)</f>
        <v>42191</v>
      </c>
      <c r="I11" s="177">
        <f>_xll.qlInterestRateIndexValueDate(Index1M,$H11)</f>
        <v>42191</v>
      </c>
      <c r="J11" s="182">
        <f>IFERROR(_xll.qlIndexFixing(Index1M,$H11,TRUE,_xll.ohTrigger(RecalcTrigger,Trigger1M)),NA())</f>
        <v>5.0990601380757599E-3</v>
      </c>
      <c r="K11" s="44">
        <f>IFERROR(_xll.qlIndexFixing(Index3M,H11,TRUE,_xll.ohTrigger(RecalcTrigger,Trigger3M)),NA())</f>
        <v>5.8381295002552071E-3</v>
      </c>
      <c r="L11" s="44">
        <f>IFERROR(_xll.qlIndexFixing(Index6M,$H11,TRUE,_xll.ohTrigger(RecalcTrigger,Trigger6M)),NA())</f>
        <v>7.4858978048295355E-3</v>
      </c>
      <c r="M11" s="183">
        <f>IFERROR(_xll.qlIndexFixing(Index1Y,$H11,TRUE,_xll.ohTrigger(RecalcTrigger,Trigger1Y)),NA())</f>
        <v>1.0746953791070997E-2</v>
      </c>
      <c r="N11" s="182">
        <f>IFERROR(_xll.qlIndexFixing(ONIndex1M,I11,TRUE,_xll.ohTrigger(RecalcTrigger,Trigger1M)),NA())</f>
        <v>5.0953746702742109E-3</v>
      </c>
      <c r="O11" s="44">
        <f>IFERROR(_xll.qlIndexFixing(ONIndex3M,I11,TRUE,_xll.ohTrigger(RecalcTrigger,Trigger3M)),NA())</f>
        <v>5.4165594349442348E-3</v>
      </c>
      <c r="P11" s="44">
        <f>IFERROR(_xll.qlIndexFixing(ONIndex6M,I11,TRUE,_xll.ohTrigger(RecalcTrigger,Trigger6M)),NA())</f>
        <v>6.2600568325954509E-3</v>
      </c>
      <c r="Q11" s="183">
        <f>IFERROR(_xll.qlIndexFixing(ONIndex1Y,I11,TRUE,_xll.ohTrigger(RecalcTrigger,Trigger1Y)),NA())</f>
        <v>8.5431409621183896E-3</v>
      </c>
    </row>
    <row r="12" spans="2:17" x14ac:dyDescent="0.2">
      <c r="B12" s="39" t="s">
        <v>17</v>
      </c>
      <c r="D12" s="42">
        <f>_xll.qlCalendarAdvance(Calendar,$D11,B12,"f",FALSE)</f>
        <v>42192</v>
      </c>
      <c r="E12" s="177">
        <f>_xll.qlInterestRateIndexValueDate(IndexON,D12)</f>
        <v>42192</v>
      </c>
      <c r="F12" s="193">
        <f>IFERROR(_xll.qlIndexFixing(IndexON,D12,TRUE,_xll.ohTrigger(RecalcTrigger,TriggerON)),NA())</f>
        <v>4.6335737747782435E-3</v>
      </c>
      <c r="H12" s="42">
        <f>_xll.qlCalendarAdvance(Calendar,$H11,B12,"f",FALSE)</f>
        <v>42192</v>
      </c>
      <c r="I12" s="177">
        <f>_xll.qlInterestRateIndexValueDate(Index1M,$H12)</f>
        <v>42192</v>
      </c>
      <c r="J12" s="182">
        <f>IFERROR(_xll.qlIndexFixing(Index1M,$H12,TRUE,_xll.ohTrigger(RecalcTrigger,Trigger1M)),NA())</f>
        <v>5.0995238340261779E-3</v>
      </c>
      <c r="K12" s="44">
        <f>IFERROR(_xll.qlIndexFixing(Index3M,H12,TRUE,_xll.ohTrigger(RecalcTrigger,Trigger3M)),NA())</f>
        <v>5.8463826443856722E-3</v>
      </c>
      <c r="L12" s="44">
        <f>IFERROR(_xll.qlIndexFixing(Index6M,$H12,TRUE,_xll.ohTrigger(RecalcTrigger,Trigger6M)),NA())</f>
        <v>7.4965066733157244E-3</v>
      </c>
      <c r="M12" s="183">
        <f>IFERROR(_xll.qlIndexFixing(Index1Y,$H12,TRUE,_xll.ohTrigger(RecalcTrigger,Trigger1Y)),NA())</f>
        <v>1.0767640138632729E-2</v>
      </c>
      <c r="N12" s="182">
        <f>IFERROR(_xll.qlIndexFixing(ONIndex1M,I12,TRUE,_xll.ohTrigger(RecalcTrigger,Trigger1M)),NA())</f>
        <v>5.0954346608933498E-3</v>
      </c>
      <c r="O12" s="44">
        <f>IFERROR(_xll.qlIndexFixing(ONIndex3M,I12,TRUE,_xll.ohTrigger(RecalcTrigger,Trigger3M)),NA())</f>
        <v>5.4219763922391806E-3</v>
      </c>
      <c r="P12" s="44">
        <f>IFERROR(_xll.qlIndexFixing(ONIndex6M,I12,TRUE,_xll.ohTrigger(RecalcTrigger,Trigger6M)),NA())</f>
        <v>6.2683523435502764E-3</v>
      </c>
      <c r="Q12" s="183">
        <f>IFERROR(_xll.qlIndexFixing(ONIndex1Y,I12,TRUE,_xll.ohTrigger(RecalcTrigger,Trigger1Y)),NA())</f>
        <v>8.545752530607631E-3</v>
      </c>
    </row>
    <row r="13" spans="2:17" x14ac:dyDescent="0.2">
      <c r="B13" s="39" t="s">
        <v>17</v>
      </c>
      <c r="D13" s="42">
        <f>_xll.qlCalendarAdvance(Calendar,$D12,B13,"f",FALSE)</f>
        <v>42193</v>
      </c>
      <c r="E13" s="177">
        <f>_xll.qlInterestRateIndexValueDate(IndexON,D13)</f>
        <v>42193</v>
      </c>
      <c r="F13" s="193">
        <f>IFERROR(_xll.qlIndexFixing(IndexON,D13,TRUE,_xll.ohTrigger(RecalcTrigger,TriggerON)),NA())</f>
        <v>4.6352661161885855E-3</v>
      </c>
      <c r="H13" s="42">
        <f>_xll.qlCalendarAdvance(Calendar,$H12,B13,"f",FALSE)</f>
        <v>42193</v>
      </c>
      <c r="I13" s="177">
        <f>_xll.qlInterestRateIndexValueDate(Index1M,$H13)</f>
        <v>42193</v>
      </c>
      <c r="J13" s="182">
        <f>IFERROR(_xll.qlIndexFixing(Index1M,$H13,TRUE,_xll.ohTrigger(RecalcTrigger,Trigger1M)),NA())</f>
        <v>5.1011447487859692E-3</v>
      </c>
      <c r="K13" s="44">
        <f>IFERROR(_xll.qlIndexFixing(Index3M,H13,TRUE,_xll.ohTrigger(RecalcTrigger,Trigger3M)),NA())</f>
        <v>5.8546600585772431E-3</v>
      </c>
      <c r="L13" s="44">
        <f>IFERROR(_xll.qlIndexFixing(Index6M,$H13,TRUE,_xll.ohTrigger(RecalcTrigger,Trigger6M)),NA())</f>
        <v>7.5070757702032356E-3</v>
      </c>
      <c r="M13" s="183">
        <f>IFERROR(_xll.qlIndexFixing(Index1Y,$H13,TRUE,_xll.ohTrigger(RecalcTrigger,Trigger1Y)),NA())</f>
        <v>1.0788395787918757E-2</v>
      </c>
      <c r="N13" s="182">
        <f>IFERROR(_xll.qlIndexFixing(ONIndex1M,I13,TRUE,_xll.ohTrigger(RecalcTrigger,Trigger1M)),NA())</f>
        <v>5.0954996506902273E-3</v>
      </c>
      <c r="O13" s="44">
        <f>IFERROR(_xll.qlIndexFixing(ONIndex3M,I13,TRUE,_xll.ohTrigger(RecalcTrigger,Trigger3M)),NA())</f>
        <v>5.4278447626487925E-3</v>
      </c>
      <c r="P13" s="44">
        <f>IFERROR(_xll.qlIndexFixing(ONIndex6M,I13,TRUE,_xll.ohTrigger(RecalcTrigger,Trigger6M)),NA())</f>
        <v>6.2773391473480711E-3</v>
      </c>
      <c r="Q13" s="183">
        <f>IFERROR(_xll.qlIndexFixing(ONIndex1Y,I13,TRUE,_xll.ohTrigger(RecalcTrigger,Trigger1Y)),NA())</f>
        <v>8.5485817297570321E-3</v>
      </c>
    </row>
    <row r="14" spans="2:17" x14ac:dyDescent="0.2">
      <c r="B14" s="39" t="s">
        <v>17</v>
      </c>
      <c r="D14" s="42">
        <f>_xll.qlCalendarAdvance(Calendar,$D13,B14,"f",FALSE)</f>
        <v>42194</v>
      </c>
      <c r="E14" s="177">
        <f>_xll.qlInterestRateIndexValueDate(IndexON,D14)</f>
        <v>42194</v>
      </c>
      <c r="F14" s="193">
        <f>IFERROR(_xll.qlIndexFixing(IndexON,D14,TRUE,_xll.ohTrigger(RecalcTrigger,TriggerON)),NA())</f>
        <v>4.6319136688777185E-3</v>
      </c>
      <c r="H14" s="42">
        <f>_xll.qlCalendarAdvance(Calendar,$H13,B14,"f",FALSE)</f>
        <v>42194</v>
      </c>
      <c r="I14" s="177">
        <f>_xll.qlInterestRateIndexValueDate(Index1M,$H14)</f>
        <v>42194</v>
      </c>
      <c r="J14" s="182">
        <f>IFERROR(_xll.qlIndexFixing(Index1M,$H14,TRUE,_xll.ohTrigger(RecalcTrigger,Trigger1M)),NA())</f>
        <v>5.1012499432587927E-3</v>
      </c>
      <c r="K14" s="44">
        <f>IFERROR(_xll.qlIndexFixing(Index3M,H14,TRUE,_xll.ohTrigger(RecalcTrigger,Trigger3M)),NA())</f>
        <v>5.8629580599970652E-3</v>
      </c>
      <c r="L14" s="44">
        <f>IFERROR(_xll.qlIndexFixing(Index6M,$H14,TRUE,_xll.ohTrigger(RecalcTrigger,Trigger6M)),NA())</f>
        <v>7.525398105246636E-3</v>
      </c>
      <c r="M14" s="183">
        <f>IFERROR(_xll.qlIndexFixing(Index1Y,$H14,TRUE,_xll.ohTrigger(RecalcTrigger,Trigger1Y)),NA())</f>
        <v>1.0838752835302425E-2</v>
      </c>
      <c r="N14" s="182">
        <f>IFERROR(_xll.qlIndexFixing(ONIndex1M,I14,TRUE,_xll.ohTrigger(RecalcTrigger,Trigger1M)),NA())</f>
        <v>5.0955696396648431E-3</v>
      </c>
      <c r="O14" s="44">
        <f>IFERROR(_xll.qlIndexFixing(ONIndex3M,I14,TRUE,_xll.ohTrigger(RecalcTrigger,Trigger3M)),NA())</f>
        <v>5.4341645462541166E-3</v>
      </c>
      <c r="P14" s="44">
        <f>IFERROR(_xll.qlIndexFixing(ONIndex6M,I14,TRUE,_xll.ohTrigger(RecalcTrigger,Trigger6M)),NA())</f>
        <v>6.2870172439077887E-3</v>
      </c>
      <c r="Q14" s="183">
        <f>IFERROR(_xll.qlIndexFixing(ONIndex1Y,I14,TRUE,_xll.ohTrigger(RecalcTrigger,Trigger1Y)),NA())</f>
        <v>8.5516285596476393E-3</v>
      </c>
    </row>
    <row r="15" spans="2:17" x14ac:dyDescent="0.2">
      <c r="B15" s="39" t="s">
        <v>17</v>
      </c>
      <c r="D15" s="42">
        <f>_xll.qlCalendarAdvance(Calendar,$D14,B15,"f",FALSE)</f>
        <v>42195</v>
      </c>
      <c r="E15" s="177">
        <f>_xll.qlInterestRateIndexValueDate(IndexON,D15)</f>
        <v>42195</v>
      </c>
      <c r="F15" s="193">
        <f>IFERROR(_xll.qlIndexFixing(IndexON,D15,TRUE,_xll.ohTrigger(RecalcTrigger,TriggerON)),NA())</f>
        <v>4.6247161859025452E-3</v>
      </c>
      <c r="H15" s="42">
        <f>_xll.qlCalendarAdvance(Calendar,$H14,B15,"f",FALSE)</f>
        <v>42195</v>
      </c>
      <c r="I15" s="177">
        <f>_xll.qlInterestRateIndexValueDate(Index1M,$H15)</f>
        <v>42195</v>
      </c>
      <c r="J15" s="182">
        <f>IFERROR(_xll.qlIndexFixing(Index1M,$H15,TRUE,_xll.ohTrigger(RecalcTrigger,Trigger1M)),NA())</f>
        <v>5.1013619614733467E-3</v>
      </c>
      <c r="K15" s="44">
        <f>IFERROR(_xll.qlIndexFixing(Index3M,H15,TRUE,_xll.ohTrigger(RecalcTrigger,Trigger3M)),NA())</f>
        <v>5.8786776762091561E-3</v>
      </c>
      <c r="L15" s="44">
        <f>IFERROR(_xll.qlIndexFixing(Index6M,$H15,TRUE,_xll.ohTrigger(RecalcTrigger,Trigger6M)),NA())</f>
        <v>7.5319623200213346E-3</v>
      </c>
      <c r="M15" s="183">
        <f>IFERROR(_xll.qlIndexFixing(Index1Y,$H15,TRUE,_xll.ohTrigger(RecalcTrigger,Trigger1Y)),NA())</f>
        <v>1.0844730699067948E-2</v>
      </c>
      <c r="N15" s="182">
        <f>IFERROR(_xll.qlIndexFixing(ONIndex1M,I15,TRUE,_xll.ohTrigger(RecalcTrigger,Trigger1M)),NA())</f>
        <v>5.0957974229655836E-3</v>
      </c>
      <c r="O15" s="44">
        <f>IFERROR(_xll.qlIndexFixing(ONIndex3M,I15,TRUE,_xll.ohTrigger(RecalcTrigger,Trigger3M)),NA())</f>
        <v>5.4483901509531458E-3</v>
      </c>
      <c r="P15" s="44">
        <f>IFERROR(_xll.qlIndexFixing(ONIndex6M,I15,TRUE,_xll.ohTrigger(RecalcTrigger,Trigger6M)),NA())</f>
        <v>6.3087867867913285E-3</v>
      </c>
      <c r="Q15" s="183">
        <f>IFERROR(_xll.qlIndexFixing(ONIndex1Y,I15,TRUE,_xll.ohTrigger(RecalcTrigger,Trigger1Y)),NA())</f>
        <v>8.5586483335505417E-3</v>
      </c>
    </row>
    <row r="16" spans="2:17" x14ac:dyDescent="0.2">
      <c r="B16" s="39" t="s">
        <v>17</v>
      </c>
      <c r="D16" s="42">
        <f>_xll.qlCalendarAdvance(Calendar,$D15,B16,"f",FALSE)</f>
        <v>42198</v>
      </c>
      <c r="E16" s="177">
        <f>_xll.qlInterestRateIndexValueDate(IndexON,D16)</f>
        <v>42198</v>
      </c>
      <c r="F16" s="193">
        <f>IFERROR(_xll.qlIndexFixing(IndexON,D16,TRUE,_xll.ohTrigger(RecalcTrigger,TriggerON)),NA())</f>
        <v>4.6190682509217318E-3</v>
      </c>
      <c r="H16" s="42">
        <f>_xll.qlCalendarAdvance(Calendar,$H15,B16,"f",FALSE)</f>
        <v>42198</v>
      </c>
      <c r="I16" s="177">
        <f>_xll.qlInterestRateIndexValueDate(Index1M,$H16)</f>
        <v>42198</v>
      </c>
      <c r="J16" s="182">
        <f>IFERROR(_xll.qlIndexFixing(Index1M,$H16,TRUE,_xll.ohTrigger(RecalcTrigger,Trigger1M)),NA())</f>
        <v>5.1039957580972612E-3</v>
      </c>
      <c r="K16" s="44">
        <f>IFERROR(_xll.qlIndexFixing(Index3M,H16,TRUE,_xll.ohTrigger(RecalcTrigger,Trigger3M)),NA())</f>
        <v>5.8962822801900119E-3</v>
      </c>
      <c r="L16" s="44">
        <f>IFERROR(_xll.qlIndexFixing(Index6M,$H16,TRUE,_xll.ohTrigger(RecalcTrigger,Trigger6M)),NA())</f>
        <v>7.5593158462451491E-3</v>
      </c>
      <c r="M16" s="183">
        <f>IFERROR(_xll.qlIndexFixing(Index1Y,$H16,TRUE,_xll.ohTrigger(RecalcTrigger,Trigger1Y)),NA())</f>
        <v>1.0892003279999046E-2</v>
      </c>
      <c r="N16" s="182">
        <f>IFERROR(_xll.qlIndexFixing(ONIndex1M,I16,TRUE,_xll.ohTrigger(RecalcTrigger,Trigger1M)),NA())</f>
        <v>5.0958995878269686E-3</v>
      </c>
      <c r="O16" s="44">
        <f>IFERROR(_xll.qlIndexFixing(ONIndex3M,I16,TRUE,_xll.ohTrigger(RecalcTrigger,Trigger3M)),NA())</f>
        <v>5.4639578135240452E-3</v>
      </c>
      <c r="P16" s="44">
        <f>IFERROR(_xll.qlIndexFixing(ONIndex6M,I16,TRUE,_xll.ohTrigger(RecalcTrigger,Trigger6M)),NA())</f>
        <v>6.3326425597920455E-3</v>
      </c>
      <c r="Q16" s="183">
        <f>IFERROR(_xll.qlIndexFixing(ONIndex1Y,I16,TRUE,_xll.ohTrigger(RecalcTrigger,Trigger1Y)),NA())</f>
        <v>8.5659921865410826E-3</v>
      </c>
    </row>
    <row r="17" spans="2:17" x14ac:dyDescent="0.2">
      <c r="B17" s="39" t="s">
        <v>17</v>
      </c>
      <c r="D17" s="42">
        <f>_xll.qlCalendarAdvance(Calendar,$D16,B17,"f",FALSE)</f>
        <v>42199</v>
      </c>
      <c r="E17" s="177">
        <f>_xll.qlInterestRateIndexValueDate(IndexON,D17)</f>
        <v>42199</v>
      </c>
      <c r="F17" s="193">
        <f>IFERROR(_xll.qlIndexFixing(IndexON,D17,TRUE,_xll.ohTrigger(RecalcTrigger,TriggerON)),NA())</f>
        <v>4.617106951431138E-3</v>
      </c>
      <c r="H17" s="42">
        <f>_xll.qlCalendarAdvance(Calendar,$H16,B17,"f",FALSE)</f>
        <v>42199</v>
      </c>
      <c r="I17" s="177">
        <f>_xll.qlInterestRateIndexValueDate(Index1M,$H17)</f>
        <v>42199</v>
      </c>
      <c r="J17" s="182">
        <f>IFERROR(_xll.qlIndexFixing(Index1M,$H17,TRUE,_xll.ohTrigger(RecalcTrigger,Trigger1M)),NA())</f>
        <v>5.1050783078843498E-3</v>
      </c>
      <c r="K17" s="44">
        <f>IFERROR(_xll.qlIndexFixing(Index3M,H17,TRUE,_xll.ohTrigger(RecalcTrigger,Trigger3M)),NA())</f>
        <v>5.9046279741579695E-3</v>
      </c>
      <c r="L17" s="44">
        <f>IFERROR(_xll.qlIndexFixing(Index6M,$H17,TRUE,_xll.ohTrigger(RecalcTrigger,Trigger6M)),NA())</f>
        <v>7.5696410128521935E-3</v>
      </c>
      <c r="M17" s="183">
        <f>IFERROR(_xll.qlIndexFixing(Index1Y,$H17,TRUE,_xll.ohTrigger(RecalcTrigger,Trigger1Y)),NA())</f>
        <v>1.0912448531729487E-2</v>
      </c>
      <c r="N17" s="182">
        <f>IFERROR(_xll.qlIndexFixing(ONIndex1M,I17,TRUE,_xll.ohTrigger(RecalcTrigger,Trigger1M)),NA())</f>
        <v>5.0959945729334155E-3</v>
      </c>
      <c r="O17" s="44">
        <f>IFERROR(_xll.qlIndexFixing(ONIndex3M,I17,TRUE,_xll.ohTrigger(RecalcTrigger,Trigger3M)),NA())</f>
        <v>5.4725346635942085E-3</v>
      </c>
      <c r="P17" s="44">
        <f>IFERROR(_xll.qlIndexFixing(ONIndex6M,I17,TRUE,_xll.ohTrigger(RecalcTrigger,Trigger6M)),NA())</f>
        <v>6.3457771215391645E-3</v>
      </c>
      <c r="Q17" s="183">
        <f>IFERROR(_xll.qlIndexFixing(ONIndex1Y,I17,TRUE,_xll.ohTrigger(RecalcTrigger,Trigger1Y)),NA())</f>
        <v>8.5701271702187665E-3</v>
      </c>
    </row>
    <row r="18" spans="2:17" x14ac:dyDescent="0.2">
      <c r="B18" s="39" t="s">
        <v>17</v>
      </c>
      <c r="D18" s="42">
        <f>_xll.qlCalendarAdvance(Calendar,$D17,B18,"f",FALSE)</f>
        <v>42200</v>
      </c>
      <c r="E18" s="177">
        <f>_xll.qlInterestRateIndexValueDate(IndexON,D18)</f>
        <v>42200</v>
      </c>
      <c r="F18" s="193">
        <f>IFERROR(_xll.qlIndexFixing(IndexON,D18,TRUE,_xll.ohTrigger(RecalcTrigger,TriggerON)),NA())</f>
        <v>4.6156456738588592E-3</v>
      </c>
      <c r="H18" s="42">
        <f>_xll.qlCalendarAdvance(Calendar,$H17,B18,"f",FALSE)</f>
        <v>42200</v>
      </c>
      <c r="I18" s="177">
        <f>_xll.qlInterestRateIndexValueDate(Index1M,$H18)</f>
        <v>42200</v>
      </c>
      <c r="J18" s="182">
        <f>IFERROR(_xll.qlIndexFixing(Index1M,$H18,TRUE,_xll.ohTrigger(RecalcTrigger,Trigger1M)),NA())</f>
        <v>5.1083790185108167E-3</v>
      </c>
      <c r="K18" s="44">
        <f>IFERROR(_xll.qlIndexFixing(Index3M,H18,TRUE,_xll.ohTrigger(RecalcTrigger,Trigger3M)),NA())</f>
        <v>5.9129721577016285E-3</v>
      </c>
      <c r="L18" s="44">
        <f>IFERROR(_xll.qlIndexFixing(Index6M,$H18,TRUE,_xll.ohTrigger(RecalcTrigger,Trigger6M)),NA())</f>
        <v>7.5799246409384378E-3</v>
      </c>
      <c r="M18" s="183">
        <f>IFERROR(_xll.qlIndexFixing(Index1Y,$H18,TRUE,_xll.ohTrigger(RecalcTrigger,Trigger1Y)),NA())</f>
        <v>1.0932720989517523E-2</v>
      </c>
      <c r="N18" s="182">
        <f>IFERROR(_xll.qlIndexFixing(ONIndex1M,I18,TRUE,_xll.ohTrigger(RecalcTrigger,Trigger1M)),NA())</f>
        <v>5.0960945572176009E-3</v>
      </c>
      <c r="O18" s="44">
        <f>IFERROR(_xll.qlIndexFixing(ONIndex3M,I18,TRUE,_xll.ohTrigger(RecalcTrigger,Trigger3M)),NA())</f>
        <v>5.4815629271032229E-3</v>
      </c>
      <c r="P18" s="44">
        <f>IFERROR(_xll.qlIndexFixing(ONIndex6M,I18,TRUE,_xll.ohTrigger(RecalcTrigger,Trigger6M)),NA())</f>
        <v>6.3596029763723916E-3</v>
      </c>
      <c r="Q18" s="183">
        <f>IFERROR(_xll.qlIndexFixing(ONIndex1Y,I18,TRUE,_xll.ohTrigger(RecalcTrigger,Trigger1Y)),NA())</f>
        <v>8.5744797846376564E-3</v>
      </c>
    </row>
    <row r="19" spans="2:17" x14ac:dyDescent="0.2">
      <c r="B19" s="39" t="s">
        <v>17</v>
      </c>
      <c r="D19" s="42">
        <f>_xll.qlCalendarAdvance(Calendar,$D18,B19,"f",FALSE)</f>
        <v>42201</v>
      </c>
      <c r="E19" s="177">
        <f>_xll.qlInterestRateIndexValueDate(IndexON,D19)</f>
        <v>42201</v>
      </c>
      <c r="F19" s="193">
        <f>IFERROR(_xll.qlIndexFixing(IndexON,D19,TRUE,_xll.ohTrigger(RecalcTrigger,TriggerON)),NA())</f>
        <v>4.6146844182859414E-3</v>
      </c>
      <c r="H19" s="42">
        <f>_xll.qlCalendarAdvance(Calendar,$H18,B19,"f",FALSE)</f>
        <v>42201</v>
      </c>
      <c r="I19" s="177">
        <f>_xll.qlInterestRateIndexValueDate(Index1M,$H19)</f>
        <v>42201</v>
      </c>
      <c r="J19" s="182">
        <f>IFERROR(_xll.qlIndexFixing(Index1M,$H19,TRUE,_xll.ohTrigger(RecalcTrigger,Trigger1M)),NA())</f>
        <v>5.1086915808699201E-3</v>
      </c>
      <c r="K19" s="44">
        <f>IFERROR(_xll.qlIndexFixing(Index3M,H19,TRUE,_xll.ohTrigger(RecalcTrigger,Trigger3M)),NA())</f>
        <v>5.9213111477714239E-3</v>
      </c>
      <c r="L19" s="44">
        <f>IFERROR(_xll.qlIndexFixing(Index6M,$H19,TRUE,_xll.ohTrigger(RecalcTrigger,Trigger6M)),NA())</f>
        <v>7.5975747408240603E-3</v>
      </c>
      <c r="M19" s="183">
        <f>IFERROR(_xll.qlIndexFixing(Index1Y,$H19,TRUE,_xll.ohTrigger(RecalcTrigger,Trigger1Y)),NA())</f>
        <v>1.0979568544244169E-2</v>
      </c>
      <c r="N19" s="182">
        <f>IFERROR(_xll.qlIndexFixing(ONIndex1M,I19,TRUE,_xll.ohTrigger(RecalcTrigger,Trigger1M)),NA())</f>
        <v>5.0961995406795246E-3</v>
      </c>
      <c r="O19" s="44">
        <f>IFERROR(_xll.qlIndexFixing(ONIndex3M,I19,TRUE,_xll.ohTrigger(RecalcTrigger,Trigger3M)),NA())</f>
        <v>5.4910426038889959E-3</v>
      </c>
      <c r="P19" s="44">
        <f>IFERROR(_xll.qlIndexFixing(ONIndex6M,I19,TRUE,_xll.ohTrigger(RecalcTrigger,Trigger6M)),NA())</f>
        <v>6.3741201246969581E-3</v>
      </c>
      <c r="Q19" s="183">
        <f>IFERROR(_xll.qlIndexFixing(ONIndex1Y,I19,TRUE,_xll.ohTrigger(RecalcTrigger,Trigger1Y)),NA())</f>
        <v>8.5790500297977523E-3</v>
      </c>
    </row>
    <row r="20" spans="2:17" x14ac:dyDescent="0.2">
      <c r="B20" s="39" t="s">
        <v>17</v>
      </c>
      <c r="D20" s="42">
        <f>_xll.qlCalendarAdvance(Calendar,$D19,B20,"f",FALSE)</f>
        <v>42202</v>
      </c>
      <c r="E20" s="177">
        <f>_xll.qlInterestRateIndexValueDate(IndexON,D20)</f>
        <v>42202</v>
      </c>
      <c r="F20" s="193">
        <f>IFERROR(_xll.qlIndexFixing(IndexON,D20,TRUE,_xll.ohTrigger(RecalcTrigger,TriggerON)),NA())</f>
        <v>4.6144869840077565E-3</v>
      </c>
      <c r="H20" s="42">
        <f>_xll.qlCalendarAdvance(Calendar,$H19,B20,"f",FALSE)</f>
        <v>42202</v>
      </c>
      <c r="I20" s="177">
        <f>_xll.qlInterestRateIndexValueDate(Index1M,$H20)</f>
        <v>42202</v>
      </c>
      <c r="J20" s="182">
        <f>IFERROR(_xll.qlIndexFixing(Index1M,$H20,TRUE,_xll.ohTrigger(RecalcTrigger,Trigger1M)),NA())</f>
        <v>5.1090232167523789E-3</v>
      </c>
      <c r="K20" s="44">
        <f>IFERROR(_xll.qlIndexFixing(Index3M,H20,TRUE,_xll.ohTrigger(RecalcTrigger,Trigger3M)),NA())</f>
        <v>5.9370728700494707E-3</v>
      </c>
      <c r="L20" s="44">
        <f>IFERROR(_xll.qlIndexFixing(Index6M,$H20,TRUE,_xll.ohTrigger(RecalcTrigger,Trigger6M)),NA())</f>
        <v>7.6040552167967726E-3</v>
      </c>
      <c r="M20" s="183">
        <f>IFERROR(_xll.qlIndexFixing(Index1Y,$H20,TRUE,_xll.ohTrigger(RecalcTrigger,Trigger1Y)),NA())</f>
        <v>1.0985851252469345E-2</v>
      </c>
      <c r="N20" s="182">
        <f>IFERROR(_xll.qlIndexFixing(ONIndex1M,I20,TRUE,_xll.ohTrigger(RecalcTrigger,Trigger1M)),NA())</f>
        <v>5.0964973325410652E-3</v>
      </c>
      <c r="O20" s="44">
        <f>IFERROR(_xll.qlIndexFixing(ONIndex3M,I20,TRUE,_xll.ohTrigger(RecalcTrigger,Trigger3M)),NA())</f>
        <v>5.5115898934580505E-3</v>
      </c>
      <c r="P20" s="44">
        <f>IFERROR(_xll.qlIndexFixing(ONIndex6M,I20,TRUE,_xll.ohTrigger(RecalcTrigger,Trigger6M)),NA())</f>
        <v>6.4055711437160942E-3</v>
      </c>
      <c r="Q20" s="183">
        <f>IFERROR(_xll.qlIndexFixing(ONIndex1Y,I20,TRUE,_xll.ohTrigger(RecalcTrigger,Trigger1Y)),NA())</f>
        <v>8.5891180657871047E-3</v>
      </c>
    </row>
    <row r="21" spans="2:17" x14ac:dyDescent="0.2">
      <c r="B21" s="39" t="s">
        <v>17</v>
      </c>
      <c r="D21" s="42">
        <f>_xll.qlCalendarAdvance(Calendar,$D20,B21,"f",FALSE)</f>
        <v>42205</v>
      </c>
      <c r="E21" s="177">
        <f>_xll.qlInterestRateIndexValueDate(IndexON,D21)</f>
        <v>42205</v>
      </c>
      <c r="F21" s="193">
        <f>IFERROR(_xll.qlIndexFixing(IndexON,D21,TRUE,_xll.ohTrigger(RecalcTrigger,TriggerON)),NA())</f>
        <v>4.6158396154205583E-3</v>
      </c>
      <c r="H21" s="42">
        <f>_xll.qlCalendarAdvance(Calendar,$H20,B21,"f",FALSE)</f>
        <v>42205</v>
      </c>
      <c r="I21" s="177">
        <f>_xll.qlInterestRateIndexValueDate(Index1M,$H21)</f>
        <v>42205</v>
      </c>
      <c r="J21" s="182">
        <f>IFERROR(_xll.qlIndexFixing(Index1M,$H21,TRUE,_xll.ohTrigger(RecalcTrigger,Trigger1M)),NA())</f>
        <v>5.1141391253653919E-3</v>
      </c>
      <c r="K21" s="44">
        <f>IFERROR(_xll.qlIndexFixing(Index3M,H21,TRUE,_xll.ohTrigger(RecalcTrigger,Trigger3M)),NA())</f>
        <v>5.9545415112353403E-3</v>
      </c>
      <c r="L21" s="44">
        <f>IFERROR(_xll.qlIndexFixing(Index6M,$H21,TRUE,_xll.ohTrigger(RecalcTrigger,Trigger6M)),NA())</f>
        <v>7.6307108684819267E-3</v>
      </c>
      <c r="M21" s="183">
        <f>IFERROR(_xll.qlIndexFixing(Index1Y,$H21,TRUE,_xll.ohTrigger(RecalcTrigger,Trigger1Y)),NA())</f>
        <v>1.1030280411076303E-2</v>
      </c>
      <c r="N21" s="182">
        <f>IFERROR(_xll.qlIndexFixing(ONIndex1M,I21,TRUE,_xll.ohTrigger(RecalcTrigger,Trigger1M)),NA())</f>
        <v>5.0966694668719281E-3</v>
      </c>
      <c r="O21" s="44">
        <f>IFERROR(_xll.qlIndexFixing(ONIndex3M,I21,TRUE,_xll.ohTrigger(RecalcTrigger,Trigger3M)),NA())</f>
        <v>5.5334754463121083E-3</v>
      </c>
      <c r="P21" s="44">
        <f>IFERROR(_xll.qlIndexFixing(ONIndex6M,I21,TRUE,_xll.ohTrigger(RecalcTrigger,Trigger6M)),NA())</f>
        <v>6.439101652422341E-3</v>
      </c>
      <c r="Q21" s="183">
        <f>IFERROR(_xll.qlIndexFixing(ONIndex1Y,I21,TRUE,_xll.ohTrigger(RecalcTrigger,Trigger1Y)),NA())</f>
        <v>8.5995073183364745E-3</v>
      </c>
    </row>
    <row r="22" spans="2:17" x14ac:dyDescent="0.2">
      <c r="B22" s="39" t="s">
        <v>17</v>
      </c>
      <c r="D22" s="42">
        <f>_xll.qlCalendarAdvance(Calendar,$D21,B22,"f",FALSE)</f>
        <v>42206</v>
      </c>
      <c r="E22" s="177">
        <f>_xll.qlInterestRateIndexValueDate(IndexON,D22)</f>
        <v>42206</v>
      </c>
      <c r="F22" s="193">
        <f>IFERROR(_xll.qlIndexFixing(IndexON,D22,TRUE,_xll.ohTrigger(RecalcTrigger,TriggerON)),NA())</f>
        <v>4.6173784696013076E-3</v>
      </c>
      <c r="H22" s="42">
        <f>_xll.qlCalendarAdvance(Calendar,$H21,B22,"f",FALSE)</f>
        <v>42206</v>
      </c>
      <c r="I22" s="177">
        <f>_xll.qlInterestRateIndexValueDate(Index1M,$H22)</f>
        <v>42206</v>
      </c>
      <c r="J22" s="182">
        <f>IFERROR(_xll.qlIndexFixing(Index1M,$H22,TRUE,_xll.ohTrigger(RecalcTrigger,Trigger1M)),NA())</f>
        <v>5.116132452798434E-3</v>
      </c>
      <c r="K22" s="44">
        <f>IFERROR(_xll.qlIndexFixing(Index3M,H22,TRUE,_xll.ohTrigger(RecalcTrigger,Trigger3M)),NA())</f>
        <v>5.9627992871087773E-3</v>
      </c>
      <c r="L22" s="44">
        <f>IFERROR(_xll.qlIndexFixing(Index6M,$H22,TRUE,_xll.ohTrigger(RecalcTrigger,Trigger6M)),NA())</f>
        <v>7.6407399643625149E-3</v>
      </c>
      <c r="M22" s="183">
        <f>IFERROR(_xll.qlIndexFixing(Index1Y,$H22,TRUE,_xll.ohTrigger(RecalcTrigger,Trigger1Y)),NA())</f>
        <v>1.1048789495252762E-2</v>
      </c>
      <c r="N22" s="182">
        <f>IFERROR(_xll.qlIndexFixing(ONIndex1M,I22,TRUE,_xll.ohTrigger(RecalcTrigger,Trigger1M)),NA())</f>
        <v>5.0967994464656829E-3</v>
      </c>
      <c r="O22" s="44">
        <f>IFERROR(_xll.qlIndexFixing(ONIndex3M,I22,TRUE,_xll.ohTrigger(RecalcTrigger,Trigger3M)),NA())</f>
        <v>5.5452121909405072E-3</v>
      </c>
      <c r="P22" s="44">
        <f>IFERROR(_xll.qlIndexFixing(ONIndex6M,I22,TRUE,_xll.ohTrigger(RecalcTrigger,Trigger6M)),NA())</f>
        <v>6.4570752685277899E-3</v>
      </c>
      <c r="Q22" s="183">
        <f>IFERROR(_xll.qlIndexFixing(ONIndex1Y,I22,TRUE,_xll.ohTrigger(RecalcTrigger,Trigger1Y)),NA())</f>
        <v>8.6051657175267859E-3</v>
      </c>
    </row>
    <row r="23" spans="2:17" x14ac:dyDescent="0.2">
      <c r="B23" s="39" t="s">
        <v>17</v>
      </c>
      <c r="D23" s="42">
        <f>_xll.qlCalendarAdvance(Calendar,$D22,B23,"f",FALSE)</f>
        <v>42207</v>
      </c>
      <c r="E23" s="177">
        <f>_xll.qlInterestRateIndexValueDate(IndexON,D23)</f>
        <v>42207</v>
      </c>
      <c r="F23" s="193">
        <f>IFERROR(_xll.qlIndexFixing(IndexON,D23,TRUE,_xll.ohTrigger(RecalcTrigger,TriggerON)),NA())</f>
        <v>4.6194173457003718E-3</v>
      </c>
      <c r="H23" s="42">
        <f>_xll.qlCalendarAdvance(Calendar,$H22,B23,"f",FALSE)</f>
        <v>42207</v>
      </c>
      <c r="I23" s="177">
        <f>_xll.qlInterestRateIndexValueDate(Index1M,$H23)</f>
        <v>42207</v>
      </c>
      <c r="J23" s="182">
        <f>IFERROR(_xll.qlIndexFixing(Index1M,$H23,TRUE,_xll.ohTrigger(RecalcTrigger,Trigger1M)),NA())</f>
        <v>5.1216173620638461E-3</v>
      </c>
      <c r="K23" s="44">
        <f>IFERROR(_xll.qlIndexFixing(Index3M,H23,TRUE,_xll.ohTrigger(RecalcTrigger,Trigger3M)),NA())</f>
        <v>5.9710297705634673E-3</v>
      </c>
      <c r="L23" s="44">
        <f>IFERROR(_xll.qlIndexFixing(Index6M,$H23,TRUE,_xll.ohTrigger(RecalcTrigger,Trigger6M)),NA())</f>
        <v>7.6507257546728855E-3</v>
      </c>
      <c r="M23" s="183">
        <f>IFERROR(_xll.qlIndexFixing(Index1Y,$H23,TRUE,_xll.ohTrigger(RecalcTrigger,Trigger1Y)),NA())</f>
        <v>1.1066883559674841E-2</v>
      </c>
      <c r="N23" s="182">
        <f>IFERROR(_xll.qlIndexFixing(ONIndex1M,I23,TRUE,_xll.ohTrigger(RecalcTrigger,Trigger1M)),NA())</f>
        <v>5.0969344252371762E-3</v>
      </c>
      <c r="O23" s="44">
        <f>IFERROR(_xll.qlIndexFixing(ONIndex3M,I23,TRUE,_xll.ohTrigger(RecalcTrigger,Trigger3M)),NA())</f>
        <v>5.5574003490888035E-3</v>
      </c>
      <c r="P23" s="44">
        <f>IFERROR(_xll.qlIndexFixing(ONIndex6M,I23,TRUE,_xll.ohTrigger(RecalcTrigger,Trigger6M)),NA())</f>
        <v>6.4757401785298097E-3</v>
      </c>
      <c r="Q23" s="183">
        <f>IFERROR(_xll.qlIndexFixing(ONIndex1Y,I23,TRUE,_xll.ohTrigger(RecalcTrigger,Trigger1Y)),NA())</f>
        <v>8.6110417475393497E-3</v>
      </c>
    </row>
    <row r="24" spans="2:17" x14ac:dyDescent="0.2">
      <c r="B24" s="39" t="s">
        <v>17</v>
      </c>
      <c r="D24" s="42">
        <f>_xll.qlCalendarAdvance(Calendar,$D23,B24,"f",FALSE)</f>
        <v>42208</v>
      </c>
      <c r="E24" s="177">
        <f>_xll.qlInterestRateIndexValueDate(IndexON,D24)</f>
        <v>42208</v>
      </c>
      <c r="F24" s="193">
        <f>IFERROR(_xll.qlIndexFixing(IndexON,D24,TRUE,_xll.ohTrigger(RecalcTrigger,TriggerON)),NA())</f>
        <v>4.6219562437987971E-3</v>
      </c>
      <c r="H24" s="42">
        <f>_xll.qlCalendarAdvance(Calendar,$H23,B24,"f",FALSE)</f>
        <v>42208</v>
      </c>
      <c r="I24" s="177">
        <f>_xll.qlInterestRateIndexValueDate(Index1M,$H24)</f>
        <v>42208</v>
      </c>
      <c r="J24" s="182">
        <f>IFERROR(_xll.qlIndexFixing(Index1M,$H24,TRUE,_xll.ohTrigger(RecalcTrigger,Trigger1M)),NA())</f>
        <v>5.1223171747577859E-3</v>
      </c>
      <c r="K24" s="44">
        <f>IFERROR(_xll.qlIndexFixing(Index3M,H24,TRUE,_xll.ohTrigger(RecalcTrigger,Trigger3M)),NA())</f>
        <v>5.979229278334895E-3</v>
      </c>
      <c r="L24" s="44">
        <f>IFERROR(_xll.qlIndexFixing(Index6M,$H24,TRUE,_xll.ohTrigger(RecalcTrigger,Trigger6M)),NA())</f>
        <v>7.6680545731959973E-3</v>
      </c>
      <c r="M24" s="183">
        <f>IFERROR(_xll.qlIndexFixing(Index1Y,$H24,TRUE,_xll.ohTrigger(RecalcTrigger,Trigger1Y)),NA())</f>
        <v>1.1105276076562804E-2</v>
      </c>
      <c r="N24" s="182">
        <f>IFERROR(_xll.qlIndexFixing(ONIndex1M,I24,TRUE,_xll.ohTrigger(RecalcTrigger,Trigger1M)),NA())</f>
        <v>5.0970744032674542E-3</v>
      </c>
      <c r="O24" s="44">
        <f>IFERROR(_xll.qlIndexFixing(ONIndex3M,I24,TRUE,_xll.ohTrigger(RecalcTrigger,Trigger3M)),NA())</f>
        <v>5.5700399210001361E-3</v>
      </c>
      <c r="P24" s="44">
        <f>IFERROR(_xll.qlIndexFixing(ONIndex6M,I24,TRUE,_xll.ohTrigger(RecalcTrigger,Trigger6M)),NA())</f>
        <v>6.4950963825094465E-3</v>
      </c>
      <c r="Q24" s="183">
        <f>IFERROR(_xll.qlIndexFixing(ONIndex1Y,I24,TRUE,_xll.ohTrigger(RecalcTrigger,Trigger1Y)),NA())</f>
        <v>8.6171354083741658E-3</v>
      </c>
    </row>
    <row r="25" spans="2:17" x14ac:dyDescent="0.2">
      <c r="B25" s="39" t="s">
        <v>17</v>
      </c>
      <c r="D25" s="42">
        <f>_xll.qlCalendarAdvance(Calendar,$D24,B25,"f",FALSE)</f>
        <v>42209</v>
      </c>
      <c r="E25" s="177">
        <f>_xll.qlInterestRateIndexValueDate(IndexON,D25)</f>
        <v>42209</v>
      </c>
      <c r="F25" s="193">
        <f>IFERROR(_xll.qlIndexFixing(IndexON,D25,TRUE,_xll.ohTrigger(RecalcTrigger,TriggerON)),NA())</f>
        <v>4.6287594784647874E-3</v>
      </c>
      <c r="H25" s="42">
        <f>_xll.qlCalendarAdvance(Calendar,$H24,B25,"f",FALSE)</f>
        <v>42209</v>
      </c>
      <c r="I25" s="177">
        <f>_xll.qlInterestRateIndexValueDate(Index1M,$H25)</f>
        <v>42209</v>
      </c>
      <c r="J25" s="182">
        <f>IFERROR(_xll.qlIndexFixing(Index1M,$H25,TRUE,_xll.ohTrigger(RecalcTrigger,Trigger1M)),NA())</f>
        <v>5.1230599162929626E-3</v>
      </c>
      <c r="K25" s="44">
        <f>IFERROR(_xll.qlIndexFixing(Index3M,H25,TRUE,_xll.ohTrigger(RecalcTrigger,Trigger3M)),NA())</f>
        <v>5.9949838104238059E-3</v>
      </c>
      <c r="L25" s="44">
        <f>IFERROR(_xll.qlIndexFixing(Index6M,$H25,TRUE,_xll.ohTrigger(RecalcTrigger,Trigger6M)),NA())</f>
        <v>7.6742583259662277E-3</v>
      </c>
      <c r="M25" s="183">
        <f>IFERROR(_xll.qlIndexFixing(Index1Y,$H25,TRUE,_xll.ohTrigger(RecalcTrigger,Trigger1Y)),NA())</f>
        <v>1.1111793417631381E-2</v>
      </c>
      <c r="N25" s="182">
        <f>IFERROR(_xll.qlIndexFixing(ONIndex1M,I25,TRUE,_xll.ohTrigger(RecalcTrigger,Trigger1M)),NA())</f>
        <v>5.0974422104436519E-3</v>
      </c>
      <c r="O25" s="44">
        <f>IFERROR(_xll.qlIndexFixing(ONIndex3M,I25,TRUE,_xll.ohTrigger(RecalcTrigger,Trigger3M)),NA())</f>
        <v>5.5969095978673318E-3</v>
      </c>
      <c r="P25" s="44">
        <f>IFERROR(_xll.qlIndexFixing(ONIndex6M,I25,TRUE,_xll.ohTrigger(RecalcTrigger,Trigger6M)),NA())</f>
        <v>6.5362301476593982E-3</v>
      </c>
      <c r="Q25" s="183">
        <f>IFERROR(_xll.qlIndexFixing(ONIndex1Y,I25,TRUE,_xll.ohTrigger(RecalcTrigger,Trigger1Y)),NA())</f>
        <v>8.6302522163931687E-3</v>
      </c>
    </row>
    <row r="26" spans="2:17" x14ac:dyDescent="0.2">
      <c r="B26" s="39" t="s">
        <v>17</v>
      </c>
      <c r="D26" s="42">
        <f>_xll.qlCalendarAdvance(Calendar,$D25,B26,"f",FALSE)</f>
        <v>42212</v>
      </c>
      <c r="E26" s="177">
        <f>_xll.qlInterestRateIndexValueDate(IndexON,D26)</f>
        <v>42212</v>
      </c>
      <c r="F26" s="193">
        <f>IFERROR(_xll.qlIndexFixing(IndexON,D26,TRUE,_xll.ohTrigger(RecalcTrigger,TriggerON)),NA())</f>
        <v>4.6370145278473718E-3</v>
      </c>
      <c r="H26" s="42">
        <f>_xll.qlCalendarAdvance(Calendar,$H25,B26,"f",FALSE)</f>
        <v>42212</v>
      </c>
      <c r="I26" s="177">
        <f>_xll.qlInterestRateIndexValueDate(Index1M,$H26)</f>
        <v>42212</v>
      </c>
      <c r="J26" s="182">
        <f>IFERROR(_xll.qlIndexFixing(Index1M,$H26,TRUE,_xll.ohTrigger(RecalcTrigger,Trigger1M)),NA())</f>
        <v>5.131531757091883E-3</v>
      </c>
      <c r="K26" s="44">
        <f>IFERROR(_xll.qlIndexFixing(Index3M,H26,TRUE,_xll.ohTrigger(RecalcTrigger,Trigger3M)),NA())</f>
        <v>6.0116438862837284E-3</v>
      </c>
      <c r="L26" s="44">
        <f>IFERROR(_xll.qlIndexFixing(Index6M,$H26,TRUE,_xll.ohTrigger(RecalcTrigger,Trigger6M)),NA())</f>
        <v>7.7000000010667381E-3</v>
      </c>
      <c r="M26" s="183">
        <f>IFERROR(_xll.qlIndexFixing(Index1Y,$H26,TRUE,_xll.ohTrigger(RecalcTrigger,Trigger1Y)),NA())</f>
        <v>1.1149999999705628E-2</v>
      </c>
      <c r="N26" s="182">
        <f>IFERROR(_xll.qlIndexFixing(ONIndex1M,I26,TRUE,_xll.ohTrigger(RecalcTrigger,Trigger1M)),NA())</f>
        <v>5.0977150753328537E-3</v>
      </c>
      <c r="O26" s="44">
        <f>IFERROR(_xll.qlIndexFixing(ONIndex3M,I26,TRUE,_xll.ohTrigger(RecalcTrigger,Trigger3M)),NA())</f>
        <v>5.6249867001456622E-3</v>
      </c>
      <c r="P26" s="44">
        <f>IFERROR(_xll.qlIndexFixing(ONIndex6M,I26,TRUE,_xll.ohTrigger(RecalcTrigger,Trigger6M)),NA())</f>
        <v>6.579257598575694E-3</v>
      </c>
      <c r="Q26" s="183">
        <f>IFERROR(_xll.qlIndexFixing(ONIndex1Y,I26,TRUE,_xll.ohTrigger(RecalcTrigger,Trigger1Y)),NA())</f>
        <v>8.6436392047783972E-3</v>
      </c>
    </row>
    <row r="27" spans="2:17" x14ac:dyDescent="0.2">
      <c r="B27" s="39" t="s">
        <v>17</v>
      </c>
      <c r="D27" s="42">
        <f>_xll.qlCalendarAdvance(Calendar,$D26,B27,"f",FALSE)</f>
        <v>42213</v>
      </c>
      <c r="E27" s="177">
        <f>_xll.qlInterestRateIndexValueDate(IndexON,D27)</f>
        <v>42213</v>
      </c>
      <c r="F27" s="193">
        <f>IFERROR(_xll.qlIndexFixing(IndexON,D27,TRUE,_xll.ohTrigger(RecalcTrigger,TriggerON)),NA())</f>
        <v>4.6414683664774969E-3</v>
      </c>
      <c r="H27" s="42">
        <f>_xll.qlCalendarAdvance(Calendar,$H26,B27,"f",FALSE)</f>
        <v>42213</v>
      </c>
      <c r="I27" s="177">
        <f>_xll.qlInterestRateIndexValueDate(Index1M,$H27)</f>
        <v>42213</v>
      </c>
      <c r="J27" s="182">
        <f>IFERROR(_xll.qlIndexFixing(Index1M,$H27,TRUE,_xll.ohTrigger(RecalcTrigger,Trigger1M)),NA())</f>
        <v>5.1347221493917268E-3</v>
      </c>
      <c r="K27" s="44">
        <f>IFERROR(_xll.qlIndexFixing(Index3M,H27,TRUE,_xll.ohTrigger(RecalcTrigger,Trigger3M)),NA())</f>
        <v>6.0196346334267948E-3</v>
      </c>
      <c r="L27" s="44">
        <f>IFERROR(_xll.qlIndexFixing(Index6M,$H27,TRUE,_xll.ohTrigger(RecalcTrigger,Trigger6M)),NA())</f>
        <v>7.709730440648945E-3</v>
      </c>
      <c r="M27" s="183">
        <f>IFERROR(_xll.qlIndexFixing(Index1Y,$H27,TRUE,_xll.ohTrigger(RecalcTrigger,Trigger1Y)),NA())</f>
        <v>1.1165074086441473E-2</v>
      </c>
      <c r="N27" s="182">
        <f>IFERROR(_xll.qlIndexFixing(ONIndex1M,I27,TRUE,_xll.ohTrigger(RecalcTrigger,Trigger1M)),NA())</f>
        <v>5.0980646575238264E-3</v>
      </c>
      <c r="O27" s="44">
        <f>IFERROR(_xll.qlIndexFixing(ONIndex3M,I27,TRUE,_xll.ohTrigger(RecalcTrigger,Trigger3M)),NA())</f>
        <v>5.6391294640101286E-3</v>
      </c>
      <c r="P27" s="44">
        <f>IFERROR(_xll.qlIndexFixing(ONIndex6M,I27,TRUE,_xll.ohTrigger(RecalcTrigger,Trigger6M)),NA())</f>
        <v>6.6010110242176179E-3</v>
      </c>
      <c r="Q27" s="183">
        <f>IFERROR(_xll.qlIndexFixing(ONIndex1Y,I27,TRUE,_xll.ohTrigger(RecalcTrigger,Trigger1Y)),NA())</f>
        <v>8.650538086428794E-3</v>
      </c>
    </row>
    <row r="28" spans="2:17" x14ac:dyDescent="0.2">
      <c r="B28" s="39" t="s">
        <v>17</v>
      </c>
      <c r="D28" s="42">
        <f>_xll.qlCalendarAdvance(Calendar,$D27,B28,"f",FALSE)</f>
        <v>42214</v>
      </c>
      <c r="E28" s="177">
        <f>_xll.qlInterestRateIndexValueDate(IndexON,D28)</f>
        <v>42214</v>
      </c>
      <c r="F28" s="193">
        <f>IFERROR(_xll.qlIndexFixing(IndexON,D28,TRUE,_xll.ohTrigger(RecalcTrigger,TriggerON)),NA())</f>
        <v>4.6458370573987384E-3</v>
      </c>
      <c r="H28" s="42">
        <f>_xll.qlCalendarAdvance(Calendar,$H27,B28,"f",FALSE)</f>
        <v>42214</v>
      </c>
      <c r="I28" s="177">
        <f>_xll.qlInterestRateIndexValueDate(Index1M,$H28)</f>
        <v>42214</v>
      </c>
      <c r="J28" s="182">
        <f>IFERROR(_xll.qlIndexFixing(Index1M,$H28,TRUE,_xll.ohTrigger(RecalcTrigger,Trigger1M)),NA())</f>
        <v>5.1358723315161709E-3</v>
      </c>
      <c r="K28" s="44">
        <f>IFERROR(_xll.qlIndexFixing(Index3M,H28,TRUE,_xll.ohTrigger(RecalcTrigger,Trigger3M)),NA())</f>
        <v>6.0275805113376296E-3</v>
      </c>
      <c r="L28" s="44">
        <f>IFERROR(_xll.qlIndexFixing(Index6M,$H28,TRUE,_xll.ohTrigger(RecalcTrigger,Trigger6M)),NA())</f>
        <v>7.7194299433888782E-3</v>
      </c>
      <c r="M28" s="183">
        <f>IFERROR(_xll.qlIndexFixing(Index1Y,$H28,TRUE,_xll.ohTrigger(RecalcTrigger,Trigger1Y)),NA())</f>
        <v>1.117967819092126E-2</v>
      </c>
      <c r="N28" s="182">
        <f>IFERROR(_xll.qlIndexFixing(ONIndex1M,I28,TRUE,_xll.ohTrigger(RecalcTrigger,Trigger1M)),NA())</f>
        <v>5.0986038469214012E-3</v>
      </c>
      <c r="O28" s="44">
        <f>IFERROR(_xll.qlIndexFixing(ONIndex3M,I28,TRUE,_xll.ohTrigger(RecalcTrigger,Trigger3M)),NA())</f>
        <v>5.6529697646134913E-3</v>
      </c>
      <c r="P28" s="44">
        <f>IFERROR(_xll.qlIndexFixing(ONIndex6M,I28,TRUE,_xll.ohTrigger(RecalcTrigger,Trigger6M)),NA())</f>
        <v>6.6223964946388048E-3</v>
      </c>
      <c r="Q28" s="183">
        <f>IFERROR(_xll.qlIndexFixing(ONIndex1Y,I28,TRUE,_xll.ohTrigger(RecalcTrigger,Trigger1Y)),NA())</f>
        <v>8.6573716654436694E-3</v>
      </c>
    </row>
    <row r="29" spans="2:17" x14ac:dyDescent="0.2">
      <c r="B29" s="39" t="s">
        <v>17</v>
      </c>
      <c r="D29" s="42">
        <f>_xll.qlCalendarAdvance(Calendar,$D28,B29,"f",FALSE)</f>
        <v>42215</v>
      </c>
      <c r="E29" s="177">
        <f>_xll.qlInterestRateIndexValueDate(IndexON,D29)</f>
        <v>42215</v>
      </c>
      <c r="F29" s="193">
        <f>IFERROR(_xll.qlIndexFixing(IndexON,D29,TRUE,_xll.ohTrigger(RecalcTrigger,TriggerON)),NA())</f>
        <v>4.6501206007731888E-3</v>
      </c>
      <c r="H29" s="42">
        <f>_xll.qlCalendarAdvance(Calendar,$H28,B29,"f",FALSE)</f>
        <v>42215</v>
      </c>
      <c r="I29" s="177">
        <f>_xll.qlInterestRateIndexValueDate(Index1M,$H29)</f>
        <v>42215</v>
      </c>
      <c r="J29" s="182">
        <f>IFERROR(_xll.qlIndexFixing(Index1M,$H29,TRUE,_xll.ohTrigger(RecalcTrigger,Trigger1M)),NA())</f>
        <v>5.1370856928700031E-3</v>
      </c>
      <c r="K29" s="44">
        <f>IFERROR(_xll.qlIndexFixing(Index3M,H29,TRUE,_xll.ohTrigger(RecalcTrigger,Trigger3M)),NA())</f>
        <v>6.0354860432567364E-3</v>
      </c>
      <c r="L29" s="44">
        <f>IFERROR(_xll.qlIndexFixing(Index6M,$H29,TRUE,_xll.ohTrigger(RecalcTrigger,Trigger6M)),NA())</f>
        <v>7.7252844975870347E-3</v>
      </c>
      <c r="M29" s="183">
        <f>IFERROR(_xll.qlIndexFixing(Index1Y,$H29,TRUE,_xll.ohTrigger(RecalcTrigger,Trigger1Y)),NA())</f>
        <v>1.1186323293297162E-2</v>
      </c>
      <c r="N29" s="182">
        <f>IFERROR(_xll.qlIndexFixing(ONIndex1M,I29,TRUE,_xll.ohTrigger(RecalcTrigger,Trigger1M)),NA())</f>
        <v>5.0993326434445319E-3</v>
      </c>
      <c r="O29" s="44">
        <f>IFERROR(_xll.qlIndexFixing(ONIndex3M,I29,TRUE,_xll.ohTrigger(RecalcTrigger,Trigger3M)),NA())</f>
        <v>5.6665076019557503E-3</v>
      </c>
      <c r="P29" s="44">
        <f>IFERROR(_xll.qlIndexFixing(ONIndex6M,I29,TRUE,_xll.ohTrigger(RecalcTrigger,Trigger6M)),NA())</f>
        <v>6.6434140095961158E-3</v>
      </c>
      <c r="Q29" s="183">
        <f>IFERROR(_xll.qlIndexFixing(ONIndex1Y,I29,TRUE,_xll.ohTrigger(RecalcTrigger,Trigger1Y)),NA())</f>
        <v>8.6641399418230236E-3</v>
      </c>
    </row>
    <row r="30" spans="2:17" x14ac:dyDescent="0.2">
      <c r="B30" s="39" t="s">
        <v>17</v>
      </c>
      <c r="D30" s="42">
        <f>_xll.qlCalendarAdvance(Calendar,$D29,B30,"f",FALSE)</f>
        <v>42216</v>
      </c>
      <c r="E30" s="177">
        <f>_xll.qlInterestRateIndexValueDate(IndexON,D30)</f>
        <v>42216</v>
      </c>
      <c r="F30" s="193">
        <f>IFERROR(_xll.qlIndexFixing(IndexON,D30,TRUE,_xll.ohTrigger(RecalcTrigger,TriggerON)),NA())</f>
        <v>4.6584633165129103E-3</v>
      </c>
      <c r="H30" s="42">
        <f>_xll.qlCalendarAdvance(Calendar,$H29,B30,"f",FALSE)</f>
        <v>42216</v>
      </c>
      <c r="I30" s="177">
        <f>_xll.qlInterestRateIndexValueDate(Index1M,$H30)</f>
        <v>42216</v>
      </c>
      <c r="J30" s="182">
        <f>IFERROR(_xll.qlIndexFixing(Index1M,$H30,TRUE,_xll.ohTrigger(RecalcTrigger,Trigger1M)),NA())</f>
        <v>5.1383622291642506E-3</v>
      </c>
      <c r="K30" s="44">
        <f>IFERROR(_xll.qlIndexFixing(Index3M,H30,TRUE,_xll.ohTrigger(RecalcTrigger,Trigger3M)),NA())</f>
        <v>6.0394469909306947E-3</v>
      </c>
      <c r="L30" s="44">
        <f>IFERROR(_xll.qlIndexFixing(Index6M,$H30,TRUE,_xll.ohTrigger(RecalcTrigger,Trigger6M)),NA())</f>
        <v>7.7310881263545567E-3</v>
      </c>
      <c r="M30" s="183">
        <f>IFERROR(_xll.qlIndexFixing(Index1Y,$H30,TRUE,_xll.ohTrigger(RecalcTrigger,Trigger1Y)),NA())</f>
        <v>1.1192986676375818E-2</v>
      </c>
      <c r="N30" s="182">
        <f>IFERROR(_xll.qlIndexFixing(ONIndex1M,I30,TRUE,_xll.ohTrigger(RecalcTrigger,Trigger1M)),NA())</f>
        <v>5.1014935612214716E-3</v>
      </c>
      <c r="O30" s="44">
        <f>IFERROR(_xll.qlIndexFixing(ONIndex3M,I30,TRUE,_xll.ohTrigger(RecalcTrigger,Trigger3M)),NA())</f>
        <v>5.6926638477020992E-3</v>
      </c>
      <c r="P30" s="44">
        <f>IFERROR(_xll.qlIndexFixing(ONIndex6M,I30,TRUE,_xll.ohTrigger(RecalcTrigger,Trigger6M)),NA())</f>
        <v>6.6843449294399599E-3</v>
      </c>
      <c r="Q30" s="183">
        <f>IFERROR(_xll.qlIndexFixing(ONIndex1Y,I30,TRUE,_xll.ohTrigger(RecalcTrigger,Trigger1Y)),NA())</f>
        <v>8.6776651171967725E-3</v>
      </c>
    </row>
    <row r="31" spans="2:17" x14ac:dyDescent="0.2">
      <c r="B31" s="39" t="s">
        <v>17</v>
      </c>
      <c r="D31" s="42">
        <f>_xll.qlCalendarAdvance(Calendar,$D30,B31,"f",FALSE)</f>
        <v>42219</v>
      </c>
      <c r="E31" s="177">
        <f>_xll.qlInterestRateIndexValueDate(IndexON,D31)</f>
        <v>42219</v>
      </c>
      <c r="F31" s="193">
        <f>IFERROR(_xll.qlIndexFixing(IndexON,D31,TRUE,_xll.ohTrigger(RecalcTrigger,TriggerON)),NA())</f>
        <v>4.6664032983978476E-3</v>
      </c>
      <c r="H31" s="42">
        <f>_xll.qlCalendarAdvance(Calendar,$H30,B31,"f",FALSE)</f>
        <v>42219</v>
      </c>
      <c r="I31" s="177">
        <f>_xll.qlInterestRateIndexValueDate(Index1M,$H31)</f>
        <v>42219</v>
      </c>
      <c r="J31" s="182">
        <f>IFERROR(_xll.qlIndexFixing(Index1M,$H31,TRUE,_xll.ohTrigger(RecalcTrigger,Trigger1M)),NA())</f>
        <v>5.1577041723390119E-3</v>
      </c>
      <c r="K31" s="44">
        <f>IFERROR(_xll.qlIndexFixing(Index3M,H31,TRUE,_xll.ohTrigger(RecalcTrigger,Trigger3M)),NA())</f>
        <v>6.0667951771314656E-3</v>
      </c>
      <c r="L31" s="44">
        <f>IFERROR(_xll.qlIndexFixing(Index6M,$H31,TRUE,_xll.ohTrigger(RecalcTrigger,Trigger6M)),NA())</f>
        <v>7.7677543457142298E-3</v>
      </c>
      <c r="M31" s="183">
        <f>IFERROR(_xll.qlIndexFixing(Index1Y,$H31,TRUE,_xll.ohTrigger(RecalcTrigger,Trigger1Y)),NA())</f>
        <v>1.1246641606866472E-2</v>
      </c>
      <c r="N31" s="182">
        <f>IFERROR(_xll.qlIndexFixing(ONIndex1M,I31,TRUE,_xll.ohTrigger(RecalcTrigger,Trigger1M)),NA())</f>
        <v>5.1041439024135382E-3</v>
      </c>
      <c r="O31" s="44">
        <f>IFERROR(_xll.qlIndexFixing(ONIndex3M,I31,TRUE,_xll.ohTrigger(RecalcTrigger,Trigger3M)),NA())</f>
        <v>5.7176343174980548E-3</v>
      </c>
      <c r="P31" s="44">
        <f>IFERROR(_xll.qlIndexFixing(ONIndex6M,I31,TRUE,_xll.ohTrigger(RecalcTrigger,Trigger6M)),NA())</f>
        <v>6.7238045143813707E-3</v>
      </c>
      <c r="Q31" s="183">
        <f>IFERROR(_xll.qlIndexFixing(ONIndex1Y,I31,TRUE,_xll.ohTrigger(RecalcTrigger,Trigger1Y)),NA())</f>
        <v>8.6905600204989497E-3</v>
      </c>
    </row>
    <row r="32" spans="2:17" x14ac:dyDescent="0.2">
      <c r="B32" s="39" t="s">
        <v>17</v>
      </c>
      <c r="D32" s="42">
        <f>_xll.qlCalendarAdvance(Calendar,$D31,B32,"f",FALSE)</f>
        <v>42220</v>
      </c>
      <c r="E32" s="177">
        <f>_xll.qlInterestRateIndexValueDate(IndexON,D32)</f>
        <v>42220</v>
      </c>
      <c r="F32" s="193">
        <f>IFERROR(_xll.qlIndexFixing(IndexON,D32,TRUE,_xll.ohTrigger(RecalcTrigger,TriggerON)),NA())</f>
        <v>4.6702611037952035E-3</v>
      </c>
      <c r="H32" s="42">
        <f>_xll.qlCalendarAdvance(Calendar,$H31,B32,"f",FALSE)</f>
        <v>42220</v>
      </c>
      <c r="I32" s="177">
        <f>_xll.qlInterestRateIndexValueDate(Index1M,$H32)</f>
        <v>42220</v>
      </c>
      <c r="J32" s="182">
        <f>IFERROR(_xll.qlIndexFixing(Index1M,$H32,TRUE,_xll.ohTrigger(RecalcTrigger,Trigger1M)),NA())</f>
        <v>5.1621607618080123E-3</v>
      </c>
      <c r="K32" s="44">
        <f>IFERROR(_xll.qlIndexFixing(Index3M,H32,TRUE,_xll.ohTrigger(RecalcTrigger,Trigger3M)),NA())</f>
        <v>6.0745668289970793E-3</v>
      </c>
      <c r="L32" s="44">
        <f>IFERROR(_xll.qlIndexFixing(Index6M,$H32,TRUE,_xll.ohTrigger(RecalcTrigger,Trigger6M)),NA())</f>
        <v>7.7774427944193444E-3</v>
      </c>
      <c r="M32" s="183">
        <f>IFERROR(_xll.qlIndexFixing(Index1Y,$H32,TRUE,_xll.ohTrigger(RecalcTrigger,Trigger1Y)),NA())</f>
        <v>1.125902142248235E-2</v>
      </c>
      <c r="N32" s="182">
        <f>IFERROR(_xll.qlIndexFixing(ONIndex1M,I32,TRUE,_xll.ohTrigger(RecalcTrigger,Trigger1M)),NA())</f>
        <v>5.1058207352938645E-3</v>
      </c>
      <c r="O32" s="44">
        <f>IFERROR(_xll.qlIndexFixing(ONIndex3M,I32,TRUE,_xll.ohTrigger(RecalcTrigger,Trigger3M)),NA())</f>
        <v>5.7296598378053787E-3</v>
      </c>
      <c r="P32" s="44">
        <f>IFERROR(_xll.qlIndexFixing(ONIndex6M,I32,TRUE,_xll.ohTrigger(RecalcTrigger,Trigger6M)),NA())</f>
        <v>6.7429822515330251E-3</v>
      </c>
      <c r="Q32" s="183">
        <f>IFERROR(_xll.qlIndexFixing(ONIndex1Y,I32,TRUE,_xll.ohTrigger(RecalcTrigger,Trigger1Y)),NA())</f>
        <v>8.6970017834575586E-3</v>
      </c>
    </row>
    <row r="33" spans="2:17" x14ac:dyDescent="0.2">
      <c r="B33" s="39" t="s">
        <v>17</v>
      </c>
      <c r="D33" s="42">
        <f>_xll.qlCalendarAdvance(Calendar,$D32,B33,"f",FALSE)</f>
        <v>42221</v>
      </c>
      <c r="E33" s="177">
        <f>_xll.qlInterestRateIndexValueDate(IndexON,D33)</f>
        <v>42221</v>
      </c>
      <c r="F33" s="193">
        <f>IFERROR(_xll.qlIndexFixing(IndexON,D33,TRUE,_xll.ohTrigger(RecalcTrigger,TriggerON)),NA())</f>
        <v>4.6740337616457683E-3</v>
      </c>
      <c r="H33" s="42">
        <f>_xll.qlCalendarAdvance(Calendar,$H32,B33,"f",FALSE)</f>
        <v>42221</v>
      </c>
      <c r="I33" s="177">
        <f>_xll.qlInterestRateIndexValueDate(Index1M,$H33)</f>
        <v>42221</v>
      </c>
      <c r="J33" s="182">
        <f>IFERROR(_xll.qlIndexFixing(Index1M,$H33,TRUE,_xll.ohTrigger(RecalcTrigger,Trigger1M)),NA())</f>
        <v>5.1726003569298479E-3</v>
      </c>
      <c r="K33" s="44">
        <f>IFERROR(_xll.qlIndexFixing(Index3M,H33,TRUE,_xll.ohTrigger(RecalcTrigger,Trigger3M)),NA())</f>
        <v>6.0823252750856777E-3</v>
      </c>
      <c r="L33" s="44">
        <f>IFERROR(_xll.qlIndexFixing(Index6M,$H33,TRUE,_xll.ohTrigger(RecalcTrigger,Trigger6M)),NA())</f>
        <v>7.7871584967973582E-3</v>
      </c>
      <c r="M33" s="183">
        <f>IFERROR(_xll.qlIndexFixing(Index1Y,$H33,TRUE,_xll.ohTrigger(RecalcTrigger,Trigger1Y)),NA())</f>
        <v>1.1271129808684367E-2</v>
      </c>
      <c r="N33" s="182">
        <f>IFERROR(_xll.qlIndexFixing(ONIndex1M,I33,TRUE,_xll.ohTrigger(RecalcTrigger,Trigger1M)),NA())</f>
        <v>5.1076871753807929E-3</v>
      </c>
      <c r="O33" s="44">
        <f>IFERROR(_xll.qlIndexFixing(ONIndex3M,I33,TRUE,_xll.ohTrigger(RecalcTrigger,Trigger3M)),NA())</f>
        <v>5.74138289460846E-3</v>
      </c>
      <c r="P33" s="44">
        <f>IFERROR(_xll.qlIndexFixing(ONIndex6M,I33,TRUE,_xll.ohTrigger(RecalcTrigger,Trigger6M)),NA())</f>
        <v>6.7617920328966186E-3</v>
      </c>
      <c r="Q33" s="183">
        <f>IFERROR(_xll.qlIndexFixing(ONIndex1Y,I33,TRUE,_xll.ohTrigger(RecalcTrigger,Trigger1Y)),NA())</f>
        <v>8.7033782437806462E-3</v>
      </c>
    </row>
    <row r="34" spans="2:17" x14ac:dyDescent="0.2">
      <c r="B34" s="39" t="s">
        <v>17</v>
      </c>
      <c r="D34" s="42">
        <f>_xll.qlCalendarAdvance(Calendar,$D33,B34,"f",FALSE)</f>
        <v>42222</v>
      </c>
      <c r="E34" s="177">
        <f>_xll.qlInterestRateIndexValueDate(IndexON,D34)</f>
        <v>42222</v>
      </c>
      <c r="F34" s="193">
        <f>IFERROR(_xll.qlIndexFixing(IndexON,D34,TRUE,_xll.ohTrigger(RecalcTrigger,TriggerON)),NA())</f>
        <v>4.6777212718684957E-3</v>
      </c>
      <c r="H34" s="42">
        <f>_xll.qlCalendarAdvance(Calendar,$H33,B34,"f",FALSE)</f>
        <v>42222</v>
      </c>
      <c r="I34" s="177">
        <f>_xll.qlInterestRateIndexValueDate(Index1M,$H34)</f>
        <v>42222</v>
      </c>
      <c r="J34" s="182">
        <f>IFERROR(_xll.qlIndexFixing(Index1M,$H34,TRUE,_xll.ohTrigger(RecalcTrigger,Trigger1M)),NA())</f>
        <v>5.1745564828510615E-3</v>
      </c>
      <c r="K34" s="44">
        <f>IFERROR(_xll.qlIndexFixing(Index3M,H34,TRUE,_xll.ohTrigger(RecalcTrigger,Trigger3M)),NA())</f>
        <v>6.0900750388932353E-3</v>
      </c>
      <c r="L34" s="44">
        <f>IFERROR(_xll.qlIndexFixing(Index6M,$H34,TRUE,_xll.ohTrigger(RecalcTrigger,Trigger6M)),NA())</f>
        <v>7.8057945675033338E-3</v>
      </c>
      <c r="M34" s="183">
        <f>IFERROR(_xll.qlIndexFixing(Index1Y,$H34,TRUE,_xll.ohTrigger(RecalcTrigger,Trigger1Y)),NA())</f>
        <v>1.129255351471618E-2</v>
      </c>
      <c r="N34" s="182">
        <f>IFERROR(_xll.qlIndexFixing(ONIndex1M,I34,TRUE,_xll.ohTrigger(RecalcTrigger,Trigger1M)),NA())</f>
        <v>5.1097432228364159E-3</v>
      </c>
      <c r="O34" s="44">
        <f>IFERROR(_xll.qlIndexFixing(ONIndex3M,I34,TRUE,_xll.ohTrigger(RecalcTrigger,Trigger3M)),NA())</f>
        <v>5.7528034878262524E-3</v>
      </c>
      <c r="P34" s="44">
        <f>IFERROR(_xll.qlIndexFixing(ONIndex6M,I34,TRUE,_xll.ohTrigger(RecalcTrigger,Trigger6M)),NA())</f>
        <v>6.7802338583911048E-3</v>
      </c>
      <c r="Q34" s="183">
        <f>IFERROR(_xll.qlIndexFixing(ONIndex1Y,I34,TRUE,_xll.ohTrigger(RecalcTrigger,Trigger1Y)),NA())</f>
        <v>8.7096894013871662E-3</v>
      </c>
    </row>
    <row r="35" spans="2:17" x14ac:dyDescent="0.2">
      <c r="B35" s="39" t="s">
        <v>17</v>
      </c>
      <c r="D35" s="42">
        <f>_xll.qlCalendarAdvance(Calendar,$D34,B35,"f",FALSE)</f>
        <v>42223</v>
      </c>
      <c r="E35" s="177">
        <f>_xll.qlInterestRateIndexValueDate(IndexON,D35)</f>
        <v>42223</v>
      </c>
      <c r="F35" s="193">
        <f>IFERROR(_xll.qlIndexFixing(IndexON,D35,TRUE,_xll.ohTrigger(RecalcTrigger,TriggerON)),NA())</f>
        <v>4.6848725972037384E-3</v>
      </c>
      <c r="H35" s="42">
        <f>_xll.qlCalendarAdvance(Calendar,$H34,B35,"f",FALSE)</f>
        <v>42223</v>
      </c>
      <c r="I35" s="177">
        <f>_xll.qlInterestRateIndexValueDate(Index1M,$H35)</f>
        <v>42223</v>
      </c>
      <c r="J35" s="182">
        <f>IFERROR(_xll.qlIndexFixing(Index1M,$H35,TRUE,_xll.ohTrigger(RecalcTrigger,Trigger1M)),NA())</f>
        <v>5.1765747647689311E-3</v>
      </c>
      <c r="K35" s="44">
        <f>IFERROR(_xll.qlIndexFixing(Index3M,H35,TRUE,_xll.ohTrigger(RecalcTrigger,Trigger3M)),NA())</f>
        <v>6.106188696625962E-3</v>
      </c>
      <c r="L35" s="44">
        <f>IFERROR(_xll.qlIndexFixing(Index6M,$H35,TRUE,_xll.ohTrigger(RecalcTrigger,Trigger6M)),NA())</f>
        <v>7.8111930383132563E-3</v>
      </c>
      <c r="M35" s="183">
        <f>IFERROR(_xll.qlIndexFixing(Index1Y,$H35,TRUE,_xll.ohTrigger(RecalcTrigger,Trigger1Y)),NA())</f>
        <v>1.1299321665339224E-2</v>
      </c>
      <c r="N35" s="182">
        <f>IFERROR(_xll.qlIndexFixing(ONIndex1M,I35,TRUE,_xll.ohTrigger(RecalcTrigger,Trigger1M)),NA())</f>
        <v>5.1145590078890048E-3</v>
      </c>
      <c r="O35" s="44">
        <f>IFERROR(_xll.qlIndexFixing(ONIndex3M,I35,TRUE,_xll.ohTrigger(RecalcTrigger,Trigger3M)),NA())</f>
        <v>5.7747278229465984E-3</v>
      </c>
      <c r="P35" s="44">
        <f>IFERROR(_xll.qlIndexFixing(ONIndex6M,I35,TRUE,_xll.ohTrigger(RecalcTrigger,Trigger6M)),NA())</f>
        <v>6.8160182681376033E-3</v>
      </c>
      <c r="Q35" s="183">
        <f>IFERROR(_xll.qlIndexFixing(ONIndex1Y,I35,TRUE,_xll.ohTrigger(RecalcTrigger,Trigger1Y)),NA())</f>
        <v>8.7223024670313176E-3</v>
      </c>
    </row>
    <row r="36" spans="2:17" x14ac:dyDescent="0.2">
      <c r="B36" s="39" t="s">
        <v>17</v>
      </c>
      <c r="D36" s="42">
        <f>_xll.qlCalendarAdvance(Calendar,$D35,B36,"f",FALSE)</f>
        <v>42226</v>
      </c>
      <c r="E36" s="177">
        <f>_xll.qlInterestRateIndexValueDate(IndexON,D36)</f>
        <v>42226</v>
      </c>
      <c r="F36" s="193">
        <f>IFERROR(_xll.qlIndexFixing(IndexON,D36,TRUE,_xll.ohTrigger(RecalcTrigger,TriggerON)),NA())</f>
        <v>4.6916198366431239E-3</v>
      </c>
      <c r="H36" s="42">
        <f>_xll.qlCalendarAdvance(Calendar,$H35,B36,"f",FALSE)</f>
        <v>42226</v>
      </c>
      <c r="I36" s="177">
        <f>_xll.qlInterestRateIndexValueDate(Index1M,$H36)</f>
        <v>42226</v>
      </c>
      <c r="J36" s="182">
        <f>IFERROR(_xll.qlIndexFixing(Index1M,$H36,TRUE,_xll.ohTrigger(RecalcTrigger,Trigger1M)),NA())</f>
        <v>5.1925243120589234E-3</v>
      </c>
      <c r="K36" s="44">
        <f>IFERROR(_xll.qlIndexFixing(Index3M,H36,TRUE,_xll.ohTrigger(RecalcTrigger,Trigger3M)),NA())</f>
        <v>6.1210777424376512E-3</v>
      </c>
      <c r="L36" s="44">
        <f>IFERROR(_xll.qlIndexFixing(Index6M,$H36,TRUE,_xll.ohTrigger(RecalcTrigger,Trigger6M)),NA())</f>
        <v>7.8364367948392608E-3</v>
      </c>
      <c r="M36" s="183">
        <f>IFERROR(_xll.qlIndexFixing(Index1Y,$H36,TRUE,_xll.ohTrigger(RecalcTrigger,Trigger1Y)),NA())</f>
        <v>1.1328593363840211E-2</v>
      </c>
      <c r="N36" s="182">
        <f>IFERROR(_xll.qlIndexFixing(ONIndex1M,I36,TRUE,_xll.ohTrigger(RecalcTrigger,Trigger1M)),NA())</f>
        <v>5.1198634851301605E-3</v>
      </c>
      <c r="O36" s="44">
        <f>IFERROR(_xll.qlIndexFixing(ONIndex3M,I36,TRUE,_xll.ohTrigger(RecalcTrigger,Trigger3M)),NA())</f>
        <v>5.7954612250876725E-3</v>
      </c>
      <c r="P36" s="44">
        <f>IFERROR(_xll.qlIndexFixing(ONIndex6M,I36,TRUE,_xll.ohTrigger(RecalcTrigger,Trigger6M)),NA())</f>
        <v>6.8503216014348389E-3</v>
      </c>
      <c r="Q36" s="183">
        <f>IFERROR(_xll.qlIndexFixing(ONIndex1Y,I36,TRUE,_xll.ohTrigger(RecalcTrigger,Trigger1Y)),NA())</f>
        <v>8.7342810048907094E-3</v>
      </c>
    </row>
    <row r="37" spans="2:17" x14ac:dyDescent="0.2">
      <c r="B37" s="39" t="s">
        <v>17</v>
      </c>
      <c r="D37" s="42">
        <f>_xll.qlCalendarAdvance(Calendar,$D36,B37,"f",FALSE)</f>
        <v>42227</v>
      </c>
      <c r="E37" s="177">
        <f>_xll.qlInterestRateIndexValueDate(IndexON,D37)</f>
        <v>42227</v>
      </c>
      <c r="F37" s="193">
        <f>IFERROR(_xll.qlIndexFixing(IndexON,D37,TRUE,_xll.ohTrigger(RecalcTrigger,TriggerON)),NA())</f>
        <v>4.6948816087266643E-3</v>
      </c>
      <c r="H37" s="42">
        <f>_xll.qlCalendarAdvance(Calendar,$H36,B37,"f",FALSE)</f>
        <v>42227</v>
      </c>
      <c r="I37" s="177">
        <f>_xll.qlInterestRateIndexValueDate(Index1M,$H37)</f>
        <v>42227</v>
      </c>
      <c r="J37" s="182">
        <f>IFERROR(_xll.qlIndexFixing(Index1M,$H37,TRUE,_xll.ohTrigger(RecalcTrigger,Trigger1M)),NA())</f>
        <v>5.1981752138303477E-3</v>
      </c>
      <c r="K37" s="44">
        <f>IFERROR(_xll.qlIndexFixing(Index3M,H37,TRUE,_xll.ohTrigger(RecalcTrigger,Trigger3M)),NA())</f>
        <v>6.128851948494423E-3</v>
      </c>
      <c r="L37" s="44">
        <f>IFERROR(_xll.qlIndexFixing(Index6M,$H37,TRUE,_xll.ohTrigger(RecalcTrigger,Trigger6M)),NA())</f>
        <v>7.8464906102354379E-3</v>
      </c>
      <c r="M37" s="183">
        <f>IFERROR(_xll.qlIndexFixing(Index1Y,$H37,TRUE,_xll.ohTrigger(RecalcTrigger,Trigger1Y)),NA())</f>
        <v>1.133966903282509E-2</v>
      </c>
      <c r="N37" s="182">
        <f>IFERROR(_xll.qlIndexFixing(ONIndex1M,I37,TRUE,_xll.ohTrigger(RecalcTrigger,Trigger1M)),NA())</f>
        <v>5.1228675689429792E-3</v>
      </c>
      <c r="O37" s="44">
        <f>IFERROR(_xll.qlIndexFixing(ONIndex3M,I37,TRUE,_xll.ohTrigger(RecalcTrigger,Trigger3M)),NA())</f>
        <v>5.8053695003790207E-3</v>
      </c>
      <c r="P37" s="44">
        <f>IFERROR(_xll.qlIndexFixing(ONIndex6M,I37,TRUE,_xll.ohTrigger(RecalcTrigger,Trigger6M)),NA())</f>
        <v>6.8669236471785577E-3</v>
      </c>
      <c r="Q37" s="183">
        <f>IFERROR(_xll.qlIndexFixing(ONIndex1Y,I37,TRUE,_xll.ohTrigger(RecalcTrigger,Trigger1Y)),NA())</f>
        <v>8.7402656490764841E-3</v>
      </c>
    </row>
    <row r="38" spans="2:17" x14ac:dyDescent="0.2">
      <c r="B38" s="39" t="s">
        <v>17</v>
      </c>
      <c r="D38" s="42">
        <f>_xll.qlCalendarAdvance(Calendar,$D37,B38,"f",FALSE)</f>
        <v>42228</v>
      </c>
      <c r="E38" s="177">
        <f>_xll.qlInterestRateIndexValueDate(IndexON,D38)</f>
        <v>42228</v>
      </c>
      <c r="F38" s="193">
        <f>IFERROR(_xll.qlIndexFixing(IndexON,D38,TRUE,_xll.ohTrigger(RecalcTrigger,TriggerON)),NA())</f>
        <v>4.6980582333444598E-3</v>
      </c>
      <c r="H38" s="42">
        <f>_xll.qlCalendarAdvance(Calendar,$H37,B38,"f",FALSE)</f>
        <v>42228</v>
      </c>
      <c r="I38" s="177">
        <f>_xll.qlInterestRateIndexValueDate(Index1M,$H38)</f>
        <v>42228</v>
      </c>
      <c r="J38" s="182">
        <f>IFERROR(_xll.qlIndexFixing(Index1M,$H38,TRUE,_xll.ohTrigger(RecalcTrigger,Trigger1M)),NA())</f>
        <v>5.2108953913474676E-3</v>
      </c>
      <c r="K38" s="44">
        <f>IFERROR(_xll.qlIndexFixing(Index3M,H38,TRUE,_xll.ohTrigger(RecalcTrigger,Trigger3M)),NA())</f>
        <v>6.1366446139798185E-3</v>
      </c>
      <c r="L38" s="44">
        <f>IFERROR(_xll.qlIndexFixing(Index6M,$H38,TRUE,_xll.ohTrigger(RecalcTrigger,Trigger6M)),NA())</f>
        <v>7.8566298778820296E-3</v>
      </c>
      <c r="M38" s="183">
        <f>IFERROR(_xll.qlIndexFixing(Index1Y,$H38,TRUE,_xll.ohTrigger(RecalcTrigger,Trigger1Y)),NA())</f>
        <v>1.1350671905113397E-2</v>
      </c>
      <c r="N38" s="182">
        <f>IFERROR(_xll.qlIndexFixing(ONIndex1M,I38,TRUE,_xll.ohTrigger(RecalcTrigger,Trigger1M)),NA())</f>
        <v>5.1260612599624E-3</v>
      </c>
      <c r="O38" s="44">
        <f>IFERROR(_xll.qlIndexFixing(ONIndex3M,I38,TRUE,_xll.ohTrigger(RecalcTrigger,Trigger3M)),NA())</f>
        <v>5.8149753118419412E-3</v>
      </c>
      <c r="P38" s="44">
        <f>IFERROR(_xll.qlIndexFixing(ONIndex6M,I38,TRUE,_xll.ohTrigger(RecalcTrigger,Trigger6M)),NA())</f>
        <v>6.8831577367289842E-3</v>
      </c>
      <c r="Q38" s="183">
        <f>IFERROR(_xll.qlIndexFixing(ONIndex1Y,I38,TRUE,_xll.ohTrigger(RecalcTrigger,Trigger1Y)),NA())</f>
        <v>8.7461849904646449E-3</v>
      </c>
    </row>
    <row r="39" spans="2:17" x14ac:dyDescent="0.2">
      <c r="B39" s="39" t="s">
        <v>17</v>
      </c>
      <c r="D39" s="42">
        <f>_xll.qlCalendarAdvance(Calendar,$D38,B39,"f",FALSE)</f>
        <v>42229</v>
      </c>
      <c r="E39" s="177">
        <f>_xll.qlInterestRateIndexValueDate(IndexON,D39)</f>
        <v>42229</v>
      </c>
      <c r="F39" s="193">
        <f>IFERROR(_xll.qlIndexFixing(IndexON,D39,TRUE,_xll.ohTrigger(RecalcTrigger,TriggerON)),NA())</f>
        <v>4.7011497102533717E-3</v>
      </c>
      <c r="H39" s="42">
        <f>_xll.qlCalendarAdvance(Calendar,$H38,B39,"f",FALSE)</f>
        <v>42229</v>
      </c>
      <c r="I39" s="177">
        <f>_xll.qlInterestRateIndexValueDate(Index1M,$H39)</f>
        <v>42229</v>
      </c>
      <c r="J39" s="182">
        <f>IFERROR(_xll.qlIndexFixing(Index1M,$H39,TRUE,_xll.ohTrigger(RecalcTrigger,Trigger1M)),NA())</f>
        <v>5.2134732399149869E-3</v>
      </c>
      <c r="K39" s="44">
        <f>IFERROR(_xll.qlIndexFixing(Index3M,H39,TRUE,_xll.ohTrigger(RecalcTrigger,Trigger3M)),NA())</f>
        <v>6.1444602626373546E-3</v>
      </c>
      <c r="L39" s="44">
        <f>IFERROR(_xll.qlIndexFixing(Index6M,$H39,TRUE,_xll.ohTrigger(RecalcTrigger,Trigger6M)),NA())</f>
        <v>7.877392553628593E-3</v>
      </c>
      <c r="M39" s="183">
        <f>IFERROR(_xll.qlIndexFixing(Index1Y,$H39,TRUE,_xll.ohTrigger(RecalcTrigger,Trigger1Y)),NA())</f>
        <v>1.1369785426851494E-2</v>
      </c>
      <c r="N39" s="182">
        <f>IFERROR(_xll.qlIndexFixing(ONIndex1M,I39,TRUE,_xll.ohTrigger(RecalcTrigger,Trigger1M)),NA())</f>
        <v>5.1294445583505155E-3</v>
      </c>
      <c r="O39" s="44">
        <f>IFERROR(_xll.qlIndexFixing(ONIndex3M,I39,TRUE,_xll.ohTrigger(RecalcTrigger,Trigger3M)),NA())</f>
        <v>5.8242786597195728E-3</v>
      </c>
      <c r="P39" s="44">
        <f>IFERROR(_xll.qlIndexFixing(ONIndex6M,I39,TRUE,_xll.ohTrigger(RecalcTrigger,Trigger6M)),NA())</f>
        <v>6.8990238700861184E-3</v>
      </c>
      <c r="Q39" s="183">
        <f>IFERROR(_xll.qlIndexFixing(ONIndex1Y,I39,TRUE,_xll.ohTrigger(RecalcTrigger,Trigger1Y)),NA())</f>
        <v>8.7520390291362382E-3</v>
      </c>
    </row>
    <row r="40" spans="2:17" x14ac:dyDescent="0.2">
      <c r="B40" s="39" t="s">
        <v>17</v>
      </c>
      <c r="D40" s="42">
        <f>_xll.qlCalendarAdvance(Calendar,$D39,B40,"f",FALSE)</f>
        <v>42230</v>
      </c>
      <c r="E40" s="177">
        <f>_xll.qlInterestRateIndexValueDate(IndexON,D40)</f>
        <v>42230</v>
      </c>
      <c r="F40" s="193">
        <f>IFERROR(_xll.qlIndexFixing(IndexON,D40,TRUE,_xll.ohTrigger(RecalcTrigger,TriggerON)),NA())</f>
        <v>4.7071095411477257E-3</v>
      </c>
      <c r="H40" s="42">
        <f>_xll.qlCalendarAdvance(Calendar,$H39,B40,"f",FALSE)</f>
        <v>42230</v>
      </c>
      <c r="I40" s="177">
        <f>_xll.qlInterestRateIndexValueDate(Index1M,$H40)</f>
        <v>42230</v>
      </c>
      <c r="J40" s="182">
        <f>IFERROR(_xll.qlIndexFixing(Index1M,$H40,TRUE,_xll.ohTrigger(RecalcTrigger,Trigger1M)),NA())</f>
        <v>5.2161105391236992E-3</v>
      </c>
      <c r="K40" s="44">
        <f>IFERROR(_xll.qlIndexFixing(Index3M,H40,TRUE,_xll.ohTrigger(RecalcTrigger,Trigger3M)),NA())</f>
        <v>6.1612533435917672E-3</v>
      </c>
      <c r="L40" s="44">
        <f>IFERROR(_xll.qlIndexFixing(Index6M,$H40,TRUE,_xll.ohTrigger(RecalcTrigger,Trigger6M)),NA())</f>
        <v>7.8825320418298879E-3</v>
      </c>
      <c r="M40" s="183">
        <f>IFERROR(_xll.qlIndexFixing(Index1Y,$H40,TRUE,_xll.ohTrigger(RecalcTrigger,Trigger1Y)),NA())</f>
        <v>1.1376645459467021E-2</v>
      </c>
      <c r="N40" s="182">
        <f>IFERROR(_xll.qlIndexFixing(ONIndex1M,I40,TRUE,_xll.ohTrigger(RecalcTrigger,Trigger1M)),NA())</f>
        <v>5.1369154732957192E-3</v>
      </c>
      <c r="O40" s="44">
        <f>IFERROR(_xll.qlIndexFixing(ONIndex3M,I40,TRUE,_xll.ohTrigger(RecalcTrigger,Trigger3M)),NA())</f>
        <v>5.8419706433761789E-3</v>
      </c>
      <c r="P40" s="44">
        <f>IFERROR(_xll.qlIndexFixing(ONIndex6M,I40,TRUE,_xll.ohTrigger(RecalcTrigger,Trigger6M)),NA())</f>
        <v>6.9296611738559983E-3</v>
      </c>
      <c r="Q40" s="183">
        <f>IFERROR(_xll.qlIndexFixing(ONIndex1Y,I40,TRUE,_xll.ohTrigger(RecalcTrigger,Trigger1Y)),NA())</f>
        <v>8.7637398420311232E-3</v>
      </c>
    </row>
    <row r="41" spans="2:17" x14ac:dyDescent="0.2">
      <c r="B41" s="39" t="s">
        <v>17</v>
      </c>
      <c r="D41" s="42">
        <f>_xll.qlCalendarAdvance(Calendar,$D40,B41,"f",FALSE)</f>
        <v>42233</v>
      </c>
      <c r="E41" s="177">
        <f>_xll.qlInterestRateIndexValueDate(IndexON,D41)</f>
        <v>42233</v>
      </c>
      <c r="F41" s="193">
        <f>IFERROR(_xll.qlIndexFixing(IndexON,D41,TRUE,_xll.ohTrigger(RecalcTrigger,TriggerON)),NA())</f>
        <v>4.7126641416916915E-3</v>
      </c>
      <c r="H41" s="42">
        <f>_xll.qlCalendarAdvance(Calendar,$H40,B41,"f",FALSE)</f>
        <v>42233</v>
      </c>
      <c r="I41" s="177">
        <f>_xll.qlInterestRateIndexValueDate(Index1M,$H41)</f>
        <v>42233</v>
      </c>
      <c r="J41" s="182">
        <f>IFERROR(_xll.qlIndexFixing(Index1M,$H41,TRUE,_xll.ohTrigger(RecalcTrigger,Trigger1M)),NA())</f>
        <v>5.2354889875283117E-3</v>
      </c>
      <c r="K41" s="44">
        <f>IFERROR(_xll.qlIndexFixing(Index3M,H41,TRUE,_xll.ohTrigger(RecalcTrigger,Trigger3M)),NA())</f>
        <v>6.1760431650969751E-3</v>
      </c>
      <c r="L41" s="44">
        <f>IFERROR(_xll.qlIndexFixing(Index6M,$H41,TRUE,_xll.ohTrigger(RecalcTrigger,Trigger6M)),NA())</f>
        <v>7.9088990235744294E-3</v>
      </c>
      <c r="M41" s="183">
        <f>IFERROR(_xll.qlIndexFixing(Index1Y,$H41,TRUE,_xll.ohTrigger(RecalcTrigger,Trigger1Y)),NA())</f>
        <v>1.1405587709003493E-2</v>
      </c>
      <c r="N41" s="182">
        <f>IFERROR(_xll.qlIndexFixing(ONIndex1M,I41,TRUE,_xll.ohTrigger(RecalcTrigger,Trigger1M)),NA())</f>
        <v>5.1448738247794612E-3</v>
      </c>
      <c r="O41" s="44">
        <f>IFERROR(_xll.qlIndexFixing(ONIndex3M,I41,TRUE,_xll.ohTrigger(RecalcTrigger,Trigger3M)),NA())</f>
        <v>5.8584674134321002E-3</v>
      </c>
      <c r="P41" s="44">
        <f>IFERROR(_xll.qlIndexFixing(ONIndex6M,I41,TRUE,_xll.ohTrigger(RecalcTrigger,Trigger6M)),NA())</f>
        <v>6.9588088409333615E-3</v>
      </c>
      <c r="Q41" s="183">
        <f>IFERROR(_xll.qlIndexFixing(ONIndex1Y,I41,TRUE,_xll.ohTrigger(RecalcTrigger,Trigger1Y)),NA())</f>
        <v>8.7748021569811208E-3</v>
      </c>
    </row>
    <row r="42" spans="2:17" x14ac:dyDescent="0.2">
      <c r="B42" s="39" t="s">
        <v>17</v>
      </c>
      <c r="D42" s="42">
        <f>_xll.qlCalendarAdvance(Calendar,$D41,B42,"f",FALSE)</f>
        <v>42234</v>
      </c>
      <c r="E42" s="177">
        <f>_xll.qlInterestRateIndexValueDate(IndexON,D42)</f>
        <v>42234</v>
      </c>
      <c r="F42" s="193">
        <f>IFERROR(_xll.qlIndexFixing(IndexON,D42,TRUE,_xll.ohTrigger(RecalcTrigger,TriggerON)),NA())</f>
        <v>4.7153298805424626E-3</v>
      </c>
      <c r="H42" s="42">
        <f>_xll.qlCalendarAdvance(Calendar,$H41,B42,"f",FALSE)</f>
        <v>42234</v>
      </c>
      <c r="I42" s="177">
        <f>_xll.qlInterestRateIndexValueDate(Index1M,$H42)</f>
        <v>42234</v>
      </c>
      <c r="J42" s="182">
        <f>IFERROR(_xll.qlIndexFixing(Index1M,$H42,TRUE,_xll.ohTrigger(RecalcTrigger,Trigger1M)),NA())</f>
        <v>5.2422623184190985E-3</v>
      </c>
      <c r="K42" s="44">
        <f>IFERROR(_xll.qlIndexFixing(Index3M,H42,TRUE,_xll.ohTrigger(RecalcTrigger,Trigger3M)),NA())</f>
        <v>6.1840415870206712E-3</v>
      </c>
      <c r="L42" s="44">
        <f>IFERROR(_xll.qlIndexFixing(Index6M,$H42,TRUE,_xll.ohTrigger(RecalcTrigger,Trigger6M)),NA())</f>
        <v>7.9197256216117749E-3</v>
      </c>
      <c r="M42" s="183">
        <f>IFERROR(_xll.qlIndexFixing(Index1Y,$H42,TRUE,_xll.ohTrigger(RecalcTrigger,Trigger1Y)),NA())</f>
        <v>1.1416749854191062E-2</v>
      </c>
      <c r="N42" s="182">
        <f>IFERROR(_xll.qlIndexFixing(ONIndex1M,I42,TRUE,_xll.ohTrigger(RecalcTrigger,Trigger1M)),NA())</f>
        <v>5.1492051596868649E-3</v>
      </c>
      <c r="O42" s="44">
        <f>IFERROR(_xll.qlIndexFixing(ONIndex3M,I42,TRUE,_xll.ohTrigger(RecalcTrigger,Trigger3M)),NA())</f>
        <v>5.8662584424107322E-3</v>
      </c>
      <c r="P42" s="44">
        <f>IFERROR(_xll.qlIndexFixing(ONIndex6M,I42,TRUE,_xll.ohTrigger(RecalcTrigger,Trigger6M)),NA())</f>
        <v>6.9728351926756638E-3</v>
      </c>
      <c r="Q42" s="183">
        <f>IFERROR(_xll.qlIndexFixing(ONIndex1Y,I42,TRUE,_xll.ohTrigger(RecalcTrigger,Trigger1Y)),NA())</f>
        <v>8.7803296820698762E-3</v>
      </c>
    </row>
    <row r="43" spans="2:17" x14ac:dyDescent="0.2">
      <c r="B43" s="39" t="s">
        <v>17</v>
      </c>
      <c r="D43" s="42">
        <f>_xll.qlCalendarAdvance(Calendar,$D42,B43,"f",FALSE)</f>
        <v>42235</v>
      </c>
      <c r="E43" s="177">
        <f>_xll.qlInterestRateIndexValueDate(IndexON,D43)</f>
        <v>42235</v>
      </c>
      <c r="F43" s="193">
        <f>IFERROR(_xll.qlIndexFixing(IndexON,D43,TRUE,_xll.ohTrigger(RecalcTrigger,TriggerON)),NA())</f>
        <v>4.7179104716843501E-3</v>
      </c>
      <c r="H43" s="42">
        <f>_xll.qlCalendarAdvance(Calendar,$H42,B43,"f",FALSE)</f>
        <v>42235</v>
      </c>
      <c r="I43" s="177">
        <f>_xll.qlInterestRateIndexValueDate(Index1M,$H43)</f>
        <v>42235</v>
      </c>
      <c r="J43" s="182">
        <f>IFERROR(_xll.qlIndexFixing(Index1M,$H43,TRUE,_xll.ohTrigger(RecalcTrigger,Trigger1M)),NA())</f>
        <v>5.2571347997027061E-3</v>
      </c>
      <c r="K43" s="44">
        <f>IFERROR(_xll.qlIndexFixing(Index3M,H43,TRUE,_xll.ohTrigger(RecalcTrigger,Trigger3M)),NA())</f>
        <v>6.1920901353369803E-3</v>
      </c>
      <c r="L43" s="44">
        <f>IFERROR(_xll.qlIndexFixing(Index6M,$H43,TRUE,_xll.ohTrigger(RecalcTrigger,Trigger6M)),NA())</f>
        <v>7.9306958793458927E-3</v>
      </c>
      <c r="M43" s="183">
        <f>IFERROR(_xll.qlIndexFixing(Index1Y,$H43,TRUE,_xll.ohTrigger(RecalcTrigger,Trigger1Y)),NA())</f>
        <v>1.1428037898665271E-2</v>
      </c>
      <c r="N43" s="182">
        <f>IFERROR(_xll.qlIndexFixing(ONIndex1M,I43,TRUE,_xll.ohTrigger(RecalcTrigger,Trigger1M)),NA())</f>
        <v>5.1537261019629632E-3</v>
      </c>
      <c r="O43" s="44">
        <f>IFERROR(_xll.qlIndexFixing(ONIndex3M,I43,TRUE,_xll.ohTrigger(RecalcTrigger,Trigger3M)),NA())</f>
        <v>5.8737470074798903E-3</v>
      </c>
      <c r="P43" s="44">
        <f>IFERROR(_xll.qlIndexFixing(ONIndex6M,I43,TRUE,_xll.ohTrigger(RecalcTrigger,Trigger6M)),NA())</f>
        <v>6.9864935881436274E-3</v>
      </c>
      <c r="Q43" s="183">
        <f>IFERROR(_xll.qlIndexFixing(ONIndex1Y,I43,TRUE,_xll.ohTrigger(RecalcTrigger,Trigger1Y)),NA())</f>
        <v>8.785791904442064E-3</v>
      </c>
    </row>
    <row r="44" spans="2:17" x14ac:dyDescent="0.2">
      <c r="B44" s="39" t="s">
        <v>17</v>
      </c>
      <c r="D44" s="42">
        <f>_xll.qlCalendarAdvance(Calendar,$D43,B44,"f",FALSE)</f>
        <v>42236</v>
      </c>
      <c r="E44" s="177">
        <f>_xll.qlInterestRateIndexValueDate(IndexON,D44)</f>
        <v>42236</v>
      </c>
      <c r="F44" s="193">
        <f>IFERROR(_xll.qlIndexFixing(IndexON,D44,TRUE,_xll.ohTrigger(RecalcTrigger,TriggerON)),NA())</f>
        <v>4.7204059151984001E-3</v>
      </c>
      <c r="H44" s="42">
        <f>_xll.qlCalendarAdvance(Calendar,$H43,B44,"f",FALSE)</f>
        <v>42236</v>
      </c>
      <c r="I44" s="177">
        <f>_xll.qlInterestRateIndexValueDate(Index1M,$H44)</f>
        <v>42236</v>
      </c>
      <c r="J44" s="182">
        <f>IFERROR(_xll.qlIndexFixing(Index1M,$H44,TRUE,_xll.ohTrigger(RecalcTrigger,Trigger1M)),NA())</f>
        <v>5.2602920472508835E-3</v>
      </c>
      <c r="K44" s="44">
        <f>IFERROR(_xll.qlIndexFixing(Index3M,H44,TRUE,_xll.ohTrigger(RecalcTrigger,Trigger3M)),NA())</f>
        <v>6.2001933340492983E-3</v>
      </c>
      <c r="L44" s="44">
        <f>IFERROR(_xll.qlIndexFixing(Index6M,$H44,TRUE,_xll.ohTrigger(RecalcTrigger,Trigger6M)),NA())</f>
        <v>7.9545506027848996E-3</v>
      </c>
      <c r="M44" s="183">
        <f>IFERROR(_xll.qlIndexFixing(Index1Y,$H44,TRUE,_xll.ohTrigger(RecalcTrigger,Trigger1Y)),NA())</f>
        <v>1.1448985358827737E-2</v>
      </c>
      <c r="N44" s="182">
        <f>IFERROR(_xll.qlIndexFixing(ONIndex1M,I44,TRUE,_xll.ohTrigger(RecalcTrigger,Trigger1M)),NA())</f>
        <v>5.1584366514456637E-3</v>
      </c>
      <c r="O44" s="44">
        <f>IFERROR(_xll.qlIndexFixing(ONIndex3M,I44,TRUE,_xll.ohTrigger(RecalcTrigger,Trigger3M)),NA())</f>
        <v>5.880933108801667E-3</v>
      </c>
      <c r="P44" s="44">
        <f>IFERROR(_xll.qlIndexFixing(ONIndex6M,I44,TRUE,_xll.ohTrigger(RecalcTrigger,Trigger6M)),NA())</f>
        <v>6.9997840269320211E-3</v>
      </c>
      <c r="Q44" s="183">
        <f>IFERROR(_xll.qlIndexFixing(ONIndex1Y,I44,TRUE,_xll.ohTrigger(RecalcTrigger,Trigger1Y)),NA())</f>
        <v>8.7911888240976843E-3</v>
      </c>
    </row>
    <row r="45" spans="2:17" x14ac:dyDescent="0.2">
      <c r="B45" s="39" t="s">
        <v>17</v>
      </c>
      <c r="D45" s="42">
        <f>_xll.qlCalendarAdvance(Calendar,$D44,B45,"f",FALSE)</f>
        <v>42237</v>
      </c>
      <c r="E45" s="177">
        <f>_xll.qlInterestRateIndexValueDate(IndexON,D45)</f>
        <v>42237</v>
      </c>
      <c r="F45" s="193">
        <f>IFERROR(_xll.qlIndexFixing(IndexON,D45,TRUE,_xll.ohTrigger(RecalcTrigger,TriggerON)),NA())</f>
        <v>4.7251741461025922E-3</v>
      </c>
      <c r="H45" s="42">
        <f>_xll.qlCalendarAdvance(Calendar,$H44,B45,"f",FALSE)</f>
        <v>42237</v>
      </c>
      <c r="I45" s="177">
        <f>_xll.qlInterestRateIndexValueDate(Index1M,$H45)</f>
        <v>42237</v>
      </c>
      <c r="J45" s="182">
        <f>IFERROR(_xll.qlIndexFixing(Index1M,$H45,TRUE,_xll.ohTrigger(RecalcTrigger,Trigger1M)),NA())</f>
        <v>5.2635033176486453E-3</v>
      </c>
      <c r="K45" s="44">
        <f>IFERROR(_xll.qlIndexFixing(Index3M,H45,TRUE,_xll.ohTrigger(RecalcTrigger,Trigger3M)),NA())</f>
        <v>6.2179722876642262E-3</v>
      </c>
      <c r="L45" s="44">
        <f>IFERROR(_xll.qlIndexFixing(Index6M,$H45,TRUE,_xll.ohTrigger(RecalcTrigger,Trigger6M)),NA())</f>
        <v>7.9595588588304324E-3</v>
      </c>
      <c r="M45" s="183">
        <f>IFERROR(_xll.qlIndexFixing(Index1Y,$H45,TRUE,_xll.ohTrigger(RecalcTrigger,Trigger1Y)),NA())</f>
        <v>1.1455951389507385E-2</v>
      </c>
      <c r="N45" s="182">
        <f>IFERROR(_xll.qlIndexFixing(ONIndex1M,I45,TRUE,_xll.ohTrigger(RecalcTrigger,Trigger1M)),NA())</f>
        <v>5.1685629625205145E-3</v>
      </c>
      <c r="O45" s="44">
        <f>IFERROR(_xll.qlIndexFixing(ONIndex3M,I45,TRUE,_xll.ohTrigger(RecalcTrigger,Trigger3M)),NA())</f>
        <v>5.8943922844068028E-3</v>
      </c>
      <c r="P45" s="44">
        <f>IFERROR(_xll.qlIndexFixing(ONIndex6M,I45,TRUE,_xll.ohTrigger(RecalcTrigger,Trigger6M)),NA())</f>
        <v>7.0252735961303294E-3</v>
      </c>
      <c r="Q45" s="183">
        <f>IFERROR(_xll.qlIndexFixing(ONIndex1Y,I45,TRUE,_xll.ohTrigger(RecalcTrigger,Trigger1Y)),NA())</f>
        <v>8.8019772388462751E-3</v>
      </c>
    </row>
    <row r="46" spans="2:17" x14ac:dyDescent="0.2">
      <c r="B46" s="39" t="s">
        <v>17</v>
      </c>
      <c r="D46" s="42">
        <f>_xll.qlCalendarAdvance(Calendar,$D45,B46,"f",FALSE)</f>
        <v>42240</v>
      </c>
      <c r="E46" s="177">
        <f>_xll.qlInterestRateIndexValueDate(IndexON,D46)</f>
        <v>42240</v>
      </c>
      <c r="F46" s="193">
        <f>IFERROR(_xll.qlIndexFixing(IndexON,D46,TRUE,_xll.ohTrigger(RecalcTrigger,TriggerON)),NA())</f>
        <v>4.7295362129762264E-3</v>
      </c>
      <c r="H46" s="42">
        <f>_xll.qlCalendarAdvance(Calendar,$H45,B46,"f",FALSE)</f>
        <v>42240</v>
      </c>
      <c r="I46" s="177">
        <f>_xll.qlInterestRateIndexValueDate(Index1M,$H46)</f>
        <v>42240</v>
      </c>
      <c r="J46" s="182">
        <f>IFERROR(_xll.qlIndexFixing(Index1M,$H46,TRUE,_xll.ohTrigger(RecalcTrigger,Trigger1M)),NA())</f>
        <v>5.2860950202984489E-3</v>
      </c>
      <c r="K46" s="44">
        <f>IFERROR(_xll.qlIndexFixing(Index3M,H46,TRUE,_xll.ohTrigger(RecalcTrigger,Trigger3M)),NA())</f>
        <v>6.2332431142805358E-3</v>
      </c>
      <c r="L46" s="44">
        <f>IFERROR(_xll.qlIndexFixing(Index6M,$H46,TRUE,_xll.ohTrigger(RecalcTrigger,Trigger6M)),NA())</f>
        <v>7.9879931368394327E-3</v>
      </c>
      <c r="M46" s="183">
        <f>IFERROR(_xll.qlIndexFixing(Index1Y,$H46,TRUE,_xll.ohTrigger(RecalcTrigger,Trigger1Y)),NA())</f>
        <v>1.1487360316183312E-2</v>
      </c>
      <c r="N46" s="182">
        <f>IFERROR(_xll.qlIndexFixing(ONIndex1M,I46,TRUE,_xll.ohTrigger(RecalcTrigger,Trigger1M)),NA())</f>
        <v>5.1791749232255047E-3</v>
      </c>
      <c r="O46" s="44">
        <f>IFERROR(_xll.qlIndexFixing(ONIndex3M,I46,TRUE,_xll.ohTrigger(RecalcTrigger,Trigger3M)),NA())</f>
        <v>5.9066528749129876E-3</v>
      </c>
      <c r="P46" s="44">
        <f>IFERROR(_xll.qlIndexFixing(ONIndex6M,I46,TRUE,_xll.ohTrigger(RecalcTrigger,Trigger6M)),NA())</f>
        <v>7.0492662167487286E-3</v>
      </c>
      <c r="Q46" s="183">
        <f>IFERROR(_xll.qlIndexFixing(ONIndex1Y,I46,TRUE,_xll.ohTrigger(RecalcTrigger,Trigger1Y)),NA())</f>
        <v>8.8121234754734434E-3</v>
      </c>
    </row>
    <row r="47" spans="2:17" x14ac:dyDescent="0.2">
      <c r="B47" s="39" t="s">
        <v>17</v>
      </c>
      <c r="D47" s="42">
        <f>_xll.qlCalendarAdvance(Calendar,$D46,B47,"f",FALSE)</f>
        <v>42241</v>
      </c>
      <c r="E47" s="177">
        <f>_xll.qlInterestRateIndexValueDate(IndexON,D47)</f>
        <v>42241</v>
      </c>
      <c r="F47" s="193">
        <f>IFERROR(_xll.qlIndexFixing(IndexON,D47,TRUE,_xll.ohTrigger(RecalcTrigger,TriggerON)),NA())</f>
        <v>4.7316138633990423E-3</v>
      </c>
      <c r="H47" s="42">
        <f>_xll.qlCalendarAdvance(Calendar,$H46,B47,"f",FALSE)</f>
        <v>42241</v>
      </c>
      <c r="I47" s="177">
        <f>_xll.qlInterestRateIndexValueDate(Index1M,$H47)</f>
        <v>42241</v>
      </c>
      <c r="J47" s="182">
        <f>IFERROR(_xll.qlIndexFixing(Index1M,$H47,TRUE,_xll.ohTrigger(RecalcTrigger,Trigger1M)),NA())</f>
        <v>5.2939188983098578E-3</v>
      </c>
      <c r="K47" s="44">
        <f>IFERROR(_xll.qlIndexFixing(Index3M,H47,TRUE,_xll.ohTrigger(RecalcTrigger,Trigger3M)),NA())</f>
        <v>6.2416874263936644E-3</v>
      </c>
      <c r="L47" s="44">
        <f>IFERROR(_xll.qlIndexFixing(Index6M,$H47,TRUE,_xll.ohTrigger(RecalcTrigger,Trigger6M)),NA())</f>
        <v>7.9999999999986835E-3</v>
      </c>
      <c r="M47" s="183">
        <f>IFERROR(_xll.qlIndexFixing(Index1Y,$H47,TRUE,_xll.ohTrigger(RecalcTrigger,Trigger1Y)),NA())</f>
        <v>1.1499999999995424E-2</v>
      </c>
      <c r="N47" s="182">
        <f>IFERROR(_xll.qlIndexFixing(ONIndex1M,I47,TRUE,_xll.ohTrigger(RecalcTrigger,Trigger1M)),NA())</f>
        <v>5.184825932048609E-3</v>
      </c>
      <c r="O47" s="44">
        <f>IFERROR(_xll.qlIndexFixing(ONIndex3M,I47,TRUE,_xll.ohTrigger(RecalcTrigger,Trigger3M)),NA())</f>
        <v>5.9123803700289468E-3</v>
      </c>
      <c r="P47" s="44">
        <f>IFERROR(_xll.qlIndexFixing(ONIndex6M,I47,TRUE,_xll.ohTrigger(RecalcTrigger,Trigger6M)),NA())</f>
        <v>7.0607546807155419E-3</v>
      </c>
      <c r="Q47" s="183">
        <f>IFERROR(_xll.qlIndexFixing(ONIndex1Y,I47,TRUE,_xll.ohTrigger(RecalcTrigger,Trigger1Y)),NA())</f>
        <v>8.8171984145457571E-3</v>
      </c>
    </row>
    <row r="48" spans="2:17" x14ac:dyDescent="0.2">
      <c r="B48" s="39" t="s">
        <v>17</v>
      </c>
      <c r="D48" s="42">
        <f>_xll.qlCalendarAdvance(Calendar,$D47,B48,"f",FALSE)</f>
        <v>42242</v>
      </c>
      <c r="E48" s="177">
        <f>_xll.qlInterestRateIndexValueDate(IndexON,D48)</f>
        <v>42242</v>
      </c>
      <c r="F48" s="193">
        <f>IFERROR(_xll.qlIndexFixing(IndexON,D48,TRUE,_xll.ohTrigger(RecalcTrigger,TriggerON)),NA())</f>
        <v>4.7336460919200629E-3</v>
      </c>
      <c r="H48" s="42">
        <f>_xll.qlCalendarAdvance(Calendar,$H47,B48,"f",FALSE)</f>
        <v>42242</v>
      </c>
      <c r="I48" s="177">
        <f>_xll.qlInterestRateIndexValueDate(Index1M,$H48)</f>
        <v>42242</v>
      </c>
      <c r="J48" s="182">
        <f>IFERROR(_xll.qlIndexFixing(Index1M,$H48,TRUE,_xll.ohTrigger(RecalcTrigger,Trigger1M)),NA())</f>
        <v>5.31080987104163E-3</v>
      </c>
      <c r="K48" s="44">
        <f>IFERROR(_xll.qlIndexFixing(Index3M,H48,TRUE,_xll.ohTrigger(RecalcTrigger,Trigger3M)),NA())</f>
        <v>6.2502129490067367E-3</v>
      </c>
      <c r="L48" s="44">
        <f>IFERROR(_xll.qlIndexFixing(Index6M,$H48,TRUE,_xll.ohTrigger(RecalcTrigger,Trigger6M)),NA())</f>
        <v>8.0122060243533865E-3</v>
      </c>
      <c r="M48" s="183">
        <f>IFERROR(_xll.qlIndexFixing(Index1Y,$H48,TRUE,_xll.ohTrigger(RecalcTrigger,Trigger1Y)),NA())</f>
        <v>1.1512957545651622E-2</v>
      </c>
      <c r="N48" s="182">
        <f>IFERROR(_xll.qlIndexFixing(ONIndex1M,I48,TRUE,_xll.ohTrigger(RecalcTrigger,Trigger1M)),NA())</f>
        <v>5.190628660806107E-3</v>
      </c>
      <c r="O48" s="44">
        <f>IFERROR(_xll.qlIndexFixing(ONIndex3M,I48,TRUE,_xll.ohTrigger(RecalcTrigger,Trigger3M)),NA())</f>
        <v>5.918073968591564E-3</v>
      </c>
      <c r="P48" s="44">
        <f>IFERROR(_xll.qlIndexFixing(ONIndex6M,I48,TRUE,_xll.ohTrigger(RecalcTrigger,Trigger6M)),NA())</f>
        <v>7.072064228533792E-3</v>
      </c>
      <c r="Q48" s="183">
        <f>IFERROR(_xll.qlIndexFixing(ONIndex1Y,I48,TRUE,_xll.ohTrigger(RecalcTrigger,Trigger1Y)),NA())</f>
        <v>8.8222307166285763E-3</v>
      </c>
    </row>
    <row r="49" spans="2:17" x14ac:dyDescent="0.2">
      <c r="B49" s="39" t="s">
        <v>17</v>
      </c>
      <c r="D49" s="42">
        <f>_xll.qlCalendarAdvance(Calendar,$D48,B49,"f",FALSE)</f>
        <v>42243</v>
      </c>
      <c r="E49" s="177">
        <f>_xll.qlInterestRateIndexValueDate(IndexON,D49)</f>
        <v>42243</v>
      </c>
      <c r="F49" s="193">
        <f>IFERROR(_xll.qlIndexFixing(IndexON,D49,TRUE,_xll.ohTrigger(RecalcTrigger,TriggerON)),NA())</f>
        <v>4.7356408433441022E-3</v>
      </c>
      <c r="H49" s="42">
        <f>_xll.qlCalendarAdvance(Calendar,$H48,B49,"f",FALSE)</f>
        <v>42243</v>
      </c>
      <c r="I49" s="177">
        <f>_xll.qlInterestRateIndexValueDate(Index1M,$H49)</f>
        <v>42243</v>
      </c>
      <c r="J49" s="182">
        <f>IFERROR(_xll.qlIndexFixing(Index1M,$H49,TRUE,_xll.ohTrigger(RecalcTrigger,Trigger1M)),NA())</f>
        <v>5.3144899570294751E-3</v>
      </c>
      <c r="K49" s="44">
        <f>IFERROR(_xll.qlIndexFixing(Index3M,H49,TRUE,_xll.ohTrigger(RecalcTrigger,Trigger3M)),NA())</f>
        <v>6.2588212826402041E-3</v>
      </c>
      <c r="L49" s="44">
        <f>IFERROR(_xll.qlIndexFixing(Index6M,$H49,TRUE,_xll.ohTrigger(RecalcTrigger,Trigger6M)),NA())</f>
        <v>8.0399300303531859E-3</v>
      </c>
      <c r="M49" s="183">
        <f>IFERROR(_xll.qlIndexFixing(Index1Y,$H49,TRUE,_xll.ohTrigger(RecalcTrigger,Trigger1Y)),NA())</f>
        <v>1.154638030460188E-2</v>
      </c>
      <c r="N49" s="182">
        <f>IFERROR(_xll.qlIndexFixing(ONIndex1M,I49,TRUE,_xll.ohTrigger(RecalcTrigger,Trigger1M)),NA())</f>
        <v>5.1965755317517903E-3</v>
      </c>
      <c r="O49" s="44">
        <f>IFERROR(_xll.qlIndexFixing(ONIndex3M,I49,TRUE,_xll.ohTrigger(RecalcTrigger,Trigger3M)),NA())</f>
        <v>5.9237873839423916E-3</v>
      </c>
      <c r="P49" s="44">
        <f>IFERROR(_xll.qlIndexFixing(ONIndex6M,I49,TRUE,_xll.ohTrigger(RecalcTrigger,Trigger6M)),NA())</f>
        <v>7.083232668293471E-3</v>
      </c>
      <c r="Q49" s="183">
        <f>IFERROR(_xll.qlIndexFixing(ONIndex1Y,I49,TRUE,_xll.ohTrigger(RecalcTrigger,Trigger1Y)),NA())</f>
        <v>8.827224914964571E-3</v>
      </c>
    </row>
    <row r="50" spans="2:17" x14ac:dyDescent="0.2">
      <c r="B50" s="39" t="s">
        <v>17</v>
      </c>
      <c r="D50" s="42">
        <f>_xll.qlCalendarAdvance(Calendar,$D49,B50,"f",FALSE)</f>
        <v>42244</v>
      </c>
      <c r="E50" s="177">
        <f>_xll.qlInterestRateIndexValueDate(IndexON,D50)</f>
        <v>42244</v>
      </c>
      <c r="F50" s="193">
        <f>IFERROR(_xll.qlIndexFixing(IndexON,D50,TRUE,_xll.ohTrigger(RecalcTrigger,TriggerON)),NA())</f>
        <v>4.7405326881902465E-3</v>
      </c>
      <c r="H50" s="42">
        <f>_xll.qlCalendarAdvance(Calendar,$H49,B50,"f",FALSE)</f>
        <v>42244</v>
      </c>
      <c r="I50" s="177">
        <f>_xll.qlInterestRateIndexValueDate(Index1M,$H50)</f>
        <v>42244</v>
      </c>
      <c r="J50" s="182">
        <f>IFERROR(_xll.qlIndexFixing(Index1M,$H50,TRUE,_xll.ohTrigger(RecalcTrigger,Trigger1M)),NA())</f>
        <v>5.3273364702401422E-3</v>
      </c>
      <c r="K50" s="44">
        <f>IFERROR(_xll.qlIndexFixing(Index3M,H50,TRUE,_xll.ohTrigger(RecalcTrigger,Trigger3M)),NA())</f>
        <v>6.277848844602427E-3</v>
      </c>
      <c r="L50" s="44">
        <f>IFERROR(_xll.qlIndexFixing(Index6M,$H50,TRUE,_xll.ohTrigger(RecalcTrigger,Trigger6M)),NA())</f>
        <v>8.0449452462975461E-3</v>
      </c>
      <c r="M50" s="183">
        <f>IFERROR(_xll.qlIndexFixing(Index1Y,$H50,TRUE,_xll.ohTrigger(RecalcTrigger,Trigger1Y)),NA())</f>
        <v>1.1560699675077703E-2</v>
      </c>
      <c r="N50" s="182">
        <f>IFERROR(_xll.qlIndexFixing(ONIndex1M,I50,TRUE,_xll.ohTrigger(RecalcTrigger,Trigger1M)),NA())</f>
        <v>5.2122750658067929E-3</v>
      </c>
      <c r="O50" s="44">
        <f>IFERROR(_xll.qlIndexFixing(ONIndex3M,I50,TRUE,_xll.ohTrigger(RecalcTrigger,Trigger3M)),NA())</f>
        <v>5.9383149194217055E-3</v>
      </c>
      <c r="P50" s="44">
        <f>IFERROR(_xll.qlIndexFixing(ONIndex6M,I50,TRUE,_xll.ohTrigger(RecalcTrigger,Trigger6M)),NA())</f>
        <v>7.1106560042505373E-3</v>
      </c>
      <c r="Q50" s="183">
        <f>IFERROR(_xll.qlIndexFixing(ONIndex1Y,I50,TRUE,_xll.ohTrigger(RecalcTrigger,Trigger1Y)),NA())</f>
        <v>8.8398410077278333E-3</v>
      </c>
    </row>
    <row r="51" spans="2:17" x14ac:dyDescent="0.2">
      <c r="B51" s="39" t="s">
        <v>17</v>
      </c>
      <c r="D51" s="42">
        <f>_xll.qlCalendarAdvance(Calendar,$D50,B51,"f",FALSE)</f>
        <v>42248</v>
      </c>
      <c r="E51" s="177">
        <f>_xll.qlInterestRateIndexValueDate(IndexON,D51)</f>
        <v>42248</v>
      </c>
      <c r="F51" s="193">
        <f>IFERROR(_xll.qlIndexFixing(IndexON,D51,TRUE,_xll.ohTrigger(RecalcTrigger,TriggerON)),NA())</f>
        <v>4.7450524473324762E-3</v>
      </c>
      <c r="H51" s="42">
        <f>_xll.qlCalendarAdvance(Calendar,$H50,B51,"f",FALSE)</f>
        <v>42248</v>
      </c>
      <c r="I51" s="177">
        <f>_xll.qlInterestRateIndexValueDate(Index1M,$H51)</f>
        <v>42248</v>
      </c>
      <c r="J51" s="182">
        <f>IFERROR(_xll.qlIndexFixing(Index1M,$H51,TRUE,_xll.ohTrigger(RecalcTrigger,Trigger1M)),NA())</f>
        <v>5.3475660725192577E-3</v>
      </c>
      <c r="K51" s="44">
        <f>IFERROR(_xll.qlIndexFixing(Index3M,H51,TRUE,_xll.ohTrigger(RecalcTrigger,Trigger3M)),NA())</f>
        <v>6.2978165208010381E-3</v>
      </c>
      <c r="L51" s="44">
        <f>IFERROR(_xll.qlIndexFixing(Index6M,$H51,TRUE,_xll.ohTrigger(RecalcTrigger,Trigger6M)),NA())</f>
        <v>8.072921808855462E-3</v>
      </c>
      <c r="M51" s="183">
        <f>IFERROR(_xll.qlIndexFixing(Index1Y,$H51,TRUE,_xll.ohTrigger(RecalcTrigger,Trigger1Y)),NA())</f>
        <v>1.1596826545367899E-2</v>
      </c>
      <c r="N51" s="182">
        <f>IFERROR(_xll.qlIndexFixing(ONIndex1M,I51,TRUE,_xll.ohTrigger(RecalcTrigger,Trigger1M)),NA())</f>
        <v>5.2284720221396075E-3</v>
      </c>
      <c r="O51" s="44">
        <f>IFERROR(_xll.qlIndexFixing(ONIndex3M,I51,TRUE,_xll.ohTrigger(RecalcTrigger,Trigger3M)),NA())</f>
        <v>5.9526517123575928E-3</v>
      </c>
      <c r="P51" s="44">
        <f>IFERROR(_xll.qlIndexFixing(ONIndex6M,I51,TRUE,_xll.ohTrigger(RecalcTrigger,Trigger6M)),NA())</f>
        <v>7.1369582456459746E-3</v>
      </c>
      <c r="Q51" s="183">
        <f>IFERROR(_xll.qlIndexFixing(ONIndex1Y,I51,TRUE,_xll.ohTrigger(RecalcTrigger,Trigger1Y)),NA())</f>
        <v>8.8516243480918355E-3</v>
      </c>
    </row>
    <row r="52" spans="2:17" x14ac:dyDescent="0.2">
      <c r="B52" s="39" t="s">
        <v>17</v>
      </c>
      <c r="D52" s="42">
        <f>_xll.qlCalendarAdvance(Calendar,$D51,B52,"f",FALSE)</f>
        <v>42249</v>
      </c>
      <c r="E52" s="177">
        <f>_xll.qlInterestRateIndexValueDate(IndexON,D52)</f>
        <v>42249</v>
      </c>
      <c r="F52" s="193">
        <f>IFERROR(_xll.qlIndexFixing(IndexON,D52,TRUE,_xll.ohTrigger(RecalcTrigger,TriggerON)),NA())</f>
        <v>4.7468223373903218E-3</v>
      </c>
      <c r="H52" s="42">
        <f>_xll.qlCalendarAdvance(Calendar,$H51,B52,"f",FALSE)</f>
        <v>42249</v>
      </c>
      <c r="I52" s="177">
        <f>_xll.qlInterestRateIndexValueDate(Index1M,$H52)</f>
        <v>42249</v>
      </c>
      <c r="J52" s="182">
        <f>IFERROR(_xll.qlIndexFixing(Index1M,$H52,TRUE,_xll.ohTrigger(RecalcTrigger,Trigger1M)),NA())</f>
        <v>5.3562840491400516E-3</v>
      </c>
      <c r="K52" s="44">
        <f>IFERROR(_xll.qlIndexFixing(Index3M,H52,TRUE,_xll.ohTrigger(RecalcTrigger,Trigger3M)),NA())</f>
        <v>6.3068893392677974E-3</v>
      </c>
      <c r="L52" s="44">
        <f>IFERROR(_xll.qlIndexFixing(Index6M,$H52,TRUE,_xll.ohTrigger(RecalcTrigger,Trigger6M)),NA())</f>
        <v>8.0860446787383092E-3</v>
      </c>
      <c r="M52" s="183">
        <f>IFERROR(_xll.qlIndexFixing(Index1Y,$H52,TRUE,_xll.ohTrigger(RecalcTrigger,Trigger1Y)),NA())</f>
        <v>1.1611709631701833E-2</v>
      </c>
      <c r="N52" s="182">
        <f>IFERROR(_xll.qlIndexFixing(ONIndex1M,I52,TRUE,_xll.ohTrigger(RecalcTrigger,Trigger1M)),NA())</f>
        <v>5.2352837472680047E-3</v>
      </c>
      <c r="O52" s="44">
        <f>IFERROR(_xll.qlIndexFixing(ONIndex3M,I52,TRUE,_xll.ohTrigger(RecalcTrigger,Trigger3M)),NA())</f>
        <v>5.9584840284376828E-3</v>
      </c>
      <c r="P52" s="44">
        <f>IFERROR(_xll.qlIndexFixing(ONIndex6M,I52,TRUE,_xll.ohTrigger(RecalcTrigger,Trigger6M)),NA())</f>
        <v>7.1472800367300415E-3</v>
      </c>
      <c r="Q52" s="183">
        <f>IFERROR(_xll.qlIndexFixing(ONIndex1Y,I52,TRUE,_xll.ohTrigger(RecalcTrigger,Trigger1Y)),NA())</f>
        <v>8.8563899230553744E-3</v>
      </c>
    </row>
    <row r="53" spans="2:17" x14ac:dyDescent="0.2">
      <c r="B53" s="39" t="s">
        <v>17</v>
      </c>
      <c r="D53" s="42">
        <f>_xll.qlCalendarAdvance(Calendar,$D52,B53,"f",FALSE)</f>
        <v>42250</v>
      </c>
      <c r="E53" s="177">
        <f>_xll.qlInterestRateIndexValueDate(IndexON,D53)</f>
        <v>42250</v>
      </c>
      <c r="F53" s="193">
        <f>IFERROR(_xll.qlIndexFixing(IndexON,D53,TRUE,_xll.ohTrigger(RecalcTrigger,TriggerON)),NA())</f>
        <v>4.7485547505943249E-3</v>
      </c>
      <c r="H53" s="42">
        <f>_xll.qlCalendarAdvance(Calendar,$H52,B53,"f",FALSE)</f>
        <v>42250</v>
      </c>
      <c r="I53" s="177">
        <f>_xll.qlInterestRateIndexValueDate(Index1M,$H53)</f>
        <v>42250</v>
      </c>
      <c r="J53" s="182">
        <f>IFERROR(_xll.qlIndexFixing(Index1M,$H53,TRUE,_xll.ohTrigger(RecalcTrigger,Trigger1M)),NA())</f>
        <v>5.3744738356911043E-3</v>
      </c>
      <c r="K53" s="44">
        <f>IFERROR(_xll.qlIndexFixing(Index3M,H53,TRUE,_xll.ohTrigger(RecalcTrigger,Trigger3M)),NA())</f>
        <v>6.3160518207989293E-3</v>
      </c>
      <c r="L53" s="44">
        <f>IFERROR(_xll.qlIndexFixing(Index6M,$H53,TRUE,_xll.ohTrigger(RecalcTrigger,Trigger6M)),NA())</f>
        <v>8.099324779392264E-3</v>
      </c>
      <c r="M53" s="183">
        <f>IFERROR(_xll.qlIndexFixing(Index1Y,$H53,TRUE,_xll.ohTrigger(RecalcTrigger,Trigger1Y)),NA())</f>
        <v>1.1643040043514373E-2</v>
      </c>
      <c r="N53" s="182">
        <f>IFERROR(_xll.qlIndexFixing(ONIndex1M,I53,TRUE,_xll.ohTrigger(RecalcTrigger,Trigger1M)),NA())</f>
        <v>5.2422396148277262E-3</v>
      </c>
      <c r="O53" s="44">
        <f>IFERROR(_xll.qlIndexFixing(ONIndex3M,I53,TRUE,_xll.ohTrigger(RecalcTrigger,Trigger3M)),NA())</f>
        <v>5.9643361613870294E-3</v>
      </c>
      <c r="P53" s="44">
        <f>IFERROR(_xll.qlIndexFixing(ONIndex6M,I53,TRUE,_xll.ohTrigger(RecalcTrigger,Trigger6M)),NA())</f>
        <v>7.1574607197555373E-3</v>
      </c>
      <c r="Q53" s="183">
        <f>IFERROR(_xll.qlIndexFixing(ONIndex1Y,I53,TRUE,_xll.ohTrigger(RecalcTrigger,Trigger1Y)),NA())</f>
        <v>8.8611173941099963E-3</v>
      </c>
    </row>
    <row r="54" spans="2:17" x14ac:dyDescent="0.2">
      <c r="B54" s="39" t="s">
        <v>17</v>
      </c>
      <c r="D54" s="42">
        <f>_xll.qlCalendarAdvance(Calendar,$D53,B54,"f",FALSE)</f>
        <v>42251</v>
      </c>
      <c r="E54" s="177">
        <f>_xll.qlInterestRateIndexValueDate(IndexON,D54)</f>
        <v>42251</v>
      </c>
      <c r="F54" s="193">
        <f>IFERROR(_xll.qlIndexFixing(IndexON,D54,TRUE,_xll.ohTrigger(RecalcTrigger,TriggerON)),NA())</f>
        <v>4.7519565184302639E-3</v>
      </c>
      <c r="H54" s="42">
        <f>_xll.qlCalendarAdvance(Calendar,$H53,B54,"f",FALSE)</f>
        <v>42251</v>
      </c>
      <c r="I54" s="177">
        <f>_xll.qlInterestRateIndexValueDate(Index1M,$H54)</f>
        <v>42251</v>
      </c>
      <c r="J54" s="182">
        <f>IFERROR(_xll.qlIndexFixing(Index1M,$H54,TRUE,_xll.ohTrigger(RecalcTrigger,Trigger1M)),NA())</f>
        <v>5.3786622057557546E-3</v>
      </c>
      <c r="K54" s="44">
        <f>IFERROR(_xll.qlIndexFixing(Index3M,H54,TRUE,_xll.ohTrigger(RecalcTrigger,Trigger3M)),NA())</f>
        <v>6.3253049924048886E-3</v>
      </c>
      <c r="L54" s="44">
        <f>IFERROR(_xll.qlIndexFixing(Index6M,$H54,TRUE,_xll.ohTrigger(RecalcTrigger,Trigger6M)),NA())</f>
        <v>8.1127540414653084E-3</v>
      </c>
      <c r="M54" s="183">
        <f>IFERROR(_xll.qlIndexFixing(Index1Y,$H54,TRUE,_xll.ohTrigger(RecalcTrigger,Trigger1Y)),NA())</f>
        <v>1.165033737858496E-2</v>
      </c>
      <c r="N54" s="182">
        <f>IFERROR(_xll.qlIndexFixing(ONIndex1M,I54,TRUE,_xll.ohTrigger(RecalcTrigger,Trigger1M)),NA())</f>
        <v>5.2567075295088346E-3</v>
      </c>
      <c r="O54" s="44">
        <f>IFERROR(_xll.qlIndexFixing(ONIndex3M,I54,TRUE,_xll.ohTrigger(RecalcTrigger,Trigger3M)),NA())</f>
        <v>5.9762043297998764E-3</v>
      </c>
      <c r="P54" s="44">
        <f>IFERROR(_xll.qlIndexFixing(ONIndex6M,I54,TRUE,_xll.ohTrigger(RecalcTrigger,Trigger6M)),NA())</f>
        <v>7.1774928612255992E-3</v>
      </c>
      <c r="Q54" s="183">
        <f>IFERROR(_xll.qlIndexFixing(ONIndex1Y,I54,TRUE,_xll.ohTrigger(RecalcTrigger,Trigger1Y)),NA())</f>
        <v>8.8706609000288594E-3</v>
      </c>
    </row>
    <row r="55" spans="2:17" x14ac:dyDescent="0.2">
      <c r="B55" s="39" t="s">
        <v>17</v>
      </c>
      <c r="D55" s="42">
        <f>_xll.qlCalendarAdvance(Calendar,$D54,B55,"f",FALSE)</f>
        <v>42254</v>
      </c>
      <c r="E55" s="177">
        <f>_xll.qlInterestRateIndexValueDate(IndexON,D55)</f>
        <v>42254</v>
      </c>
      <c r="F55" s="193">
        <f>IFERROR(_xll.qlIndexFixing(IndexON,D55,TRUE,_xll.ohTrigger(RecalcTrigger,TriggerON)),NA())</f>
        <v>4.7551096339804033E-3</v>
      </c>
      <c r="H55" s="42">
        <f>_xll.qlCalendarAdvance(Calendar,$H54,B55,"f",FALSE)</f>
        <v>42254</v>
      </c>
      <c r="I55" s="177">
        <f>_xll.qlInterestRateIndexValueDate(Index1M,$H55)</f>
        <v>42254</v>
      </c>
      <c r="J55" s="182">
        <f>IFERROR(_xll.qlIndexFixing(Index1M,$H55,TRUE,_xll.ohTrigger(RecalcTrigger,Trigger1M)),NA())</f>
        <v>5.4009292139027467E-3</v>
      </c>
      <c r="K55" s="44">
        <f>IFERROR(_xll.qlIndexFixing(Index3M,H55,TRUE,_xll.ohTrigger(RecalcTrigger,Trigger3M)),NA())</f>
        <v>6.3536189180443525E-3</v>
      </c>
      <c r="L55" s="44">
        <f>IFERROR(_xll.qlIndexFixing(Index6M,$H55,TRUE,_xll.ohTrigger(RecalcTrigger,Trigger6M)),NA())</f>
        <v>8.1538560999312379E-3</v>
      </c>
      <c r="M55" s="183">
        <f>IFERROR(_xll.qlIndexFixing(Index1Y,$H55,TRUE,_xll.ohTrigger(RecalcTrigger,Trigger1Y)),NA())</f>
        <v>1.1689259395758718E-2</v>
      </c>
      <c r="N55" s="182">
        <f>IFERROR(_xll.qlIndexFixing(ONIndex1M,I55,TRUE,_xll.ohTrigger(RecalcTrigger,Trigger1M)),NA())</f>
        <v>5.2715045090556689E-3</v>
      </c>
      <c r="O55" s="44">
        <f>IFERROR(_xll.qlIndexFixing(ONIndex3M,I55,TRUE,_xll.ohTrigger(RecalcTrigger,Trigger3M)),NA())</f>
        <v>5.9879428609044272E-3</v>
      </c>
      <c r="P55" s="44">
        <f>IFERROR(_xll.qlIndexFixing(ONIndex6M,I55,TRUE,_xll.ohTrigger(RecalcTrigger,Trigger6M)),NA())</f>
        <v>7.1967723698940222E-3</v>
      </c>
      <c r="Q55" s="183">
        <f>IFERROR(_xll.qlIndexFixing(ONIndex1Y,I55,TRUE,_xll.ohTrigger(RecalcTrigger,Trigger1Y)),NA())</f>
        <v>8.8796462398876841E-3</v>
      </c>
    </row>
    <row r="56" spans="2:17" x14ac:dyDescent="0.2">
      <c r="B56" s="39" t="s">
        <v>17</v>
      </c>
      <c r="D56" s="42">
        <f>_xll.qlCalendarAdvance(Calendar,$D55,B56,"f",FALSE)</f>
        <v>42255</v>
      </c>
      <c r="E56" s="177">
        <f>_xll.qlInterestRateIndexValueDate(IndexON,D56)</f>
        <v>42255</v>
      </c>
      <c r="F56" s="193">
        <f>IFERROR(_xll.qlIndexFixing(IndexON,D56,TRUE,_xll.ohTrigger(RecalcTrigger,TriggerON)),NA())</f>
        <v>4.7566546625099626E-3</v>
      </c>
      <c r="H56" s="42">
        <f>_xll.qlCalendarAdvance(Calendar,$H55,B56,"f",FALSE)</f>
        <v>42255</v>
      </c>
      <c r="I56" s="177">
        <f>_xll.qlInterestRateIndexValueDate(Index1M,$H56)</f>
        <v>42255</v>
      </c>
      <c r="J56" s="182">
        <f>IFERROR(_xll.qlIndexFixing(Index1M,$H56,TRUE,_xll.ohTrigger(RecalcTrigger,Trigger1M)),NA())</f>
        <v>5.410007263250546E-3</v>
      </c>
      <c r="K56" s="44">
        <f>IFERROR(_xll.qlIndexFixing(Index3M,H56,TRUE,_xll.ohTrigger(RecalcTrigger,Trigger3M)),NA())</f>
        <v>6.363245120397946E-3</v>
      </c>
      <c r="L56" s="44">
        <f>IFERROR(_xll.qlIndexFixing(Index6M,$H56,TRUE,_xll.ohTrigger(RecalcTrigger,Trigger6M)),NA())</f>
        <v>8.1678013104572664E-3</v>
      </c>
      <c r="M56" s="183">
        <f>IFERROR(_xll.qlIndexFixing(Index1Y,$H56,TRUE,_xll.ohTrigger(RecalcTrigger,Trigger1Y)),NA())</f>
        <v>1.1705309413646338E-2</v>
      </c>
      <c r="N56" s="182">
        <f>IFERROR(_xll.qlIndexFixing(ONIndex1M,I56,TRUE,_xll.ohTrigger(RecalcTrigger,Trigger1M)),NA())</f>
        <v>5.2791810886909651E-3</v>
      </c>
      <c r="O56" s="44">
        <f>IFERROR(_xll.qlIndexFixing(ONIndex3M,I56,TRUE,_xll.ohTrigger(RecalcTrigger,Trigger3M)),NA())</f>
        <v>5.9938940777948257E-3</v>
      </c>
      <c r="P56" s="44">
        <f>IFERROR(_xll.qlIndexFixing(ONIndex6M,I56,TRUE,_xll.ohTrigger(RecalcTrigger,Trigger6M)),NA())</f>
        <v>7.2062475118972458E-3</v>
      </c>
      <c r="Q56" s="183">
        <f>IFERROR(_xll.qlIndexFixing(ONIndex1Y,I56,TRUE,_xll.ohTrigger(RecalcTrigger,Trigger1Y)),NA())</f>
        <v>8.8841831915598135E-3</v>
      </c>
    </row>
    <row r="57" spans="2:17" x14ac:dyDescent="0.2">
      <c r="B57" s="39" t="s">
        <v>17</v>
      </c>
      <c r="D57" s="42">
        <f>_xll.qlCalendarAdvance(Calendar,$D56,B57,"f",FALSE)</f>
        <v>42256</v>
      </c>
      <c r="E57" s="177">
        <f>_xll.qlInterestRateIndexValueDate(IndexON,D57)</f>
        <v>42256</v>
      </c>
      <c r="F57" s="193">
        <f>IFERROR(_xll.qlIndexFixing(IndexON,D57,TRUE,_xll.ohTrigger(RecalcTrigger,TriggerON)),NA())</f>
        <v>4.7581622141856794E-3</v>
      </c>
      <c r="H57" s="42">
        <f>_xll.qlCalendarAdvance(Calendar,$H56,B57,"f",FALSE)</f>
        <v>42256</v>
      </c>
      <c r="I57" s="177">
        <f>_xll.qlInterestRateIndexValueDate(Index1M,$H57)</f>
        <v>42256</v>
      </c>
      <c r="J57" s="182">
        <f>IFERROR(_xll.qlIndexFixing(Index1M,$H57,TRUE,_xll.ohTrigger(RecalcTrigger,Trigger1M)),NA())</f>
        <v>5.4191143046306012E-3</v>
      </c>
      <c r="K57" s="44">
        <f>IFERROR(_xll.qlIndexFixing(Index3M,H57,TRUE,_xll.ohTrigger(RecalcTrigger,Trigger3M)),NA())</f>
        <v>6.3729671481289043E-3</v>
      </c>
      <c r="L57" s="44">
        <f>IFERROR(_xll.qlIndexFixing(Index6M,$H57,TRUE,_xll.ohTrigger(RecalcTrigger,Trigger6M)),NA())</f>
        <v>8.1818553328159155E-3</v>
      </c>
      <c r="M57" s="183">
        <f>IFERROR(_xll.qlIndexFixing(Index1Y,$H57,TRUE,_xll.ohTrigger(RecalcTrigger,Trigger1Y)),NA())</f>
        <v>1.1721510516295143E-2</v>
      </c>
      <c r="N57" s="182">
        <f>IFERROR(_xll.qlIndexFixing(ONIndex1M,I57,TRUE,_xll.ohTrigger(RecalcTrigger,Trigger1M)),NA())</f>
        <v>5.2870018106765393E-3</v>
      </c>
      <c r="O57" s="44">
        <f>IFERROR(_xll.qlIndexFixing(ONIndex3M,I57,TRUE,_xll.ohTrigger(RecalcTrigger,Trigger3M)),NA())</f>
        <v>5.999865111554481E-3</v>
      </c>
      <c r="P57" s="44">
        <f>IFERROR(_xll.qlIndexFixing(ONIndex6M,I57,TRUE,_xll.ohTrigger(RecalcTrigger,Trigger6M)),NA())</f>
        <v>7.2155815457608519E-3</v>
      </c>
      <c r="Q57" s="183">
        <f>IFERROR(_xll.qlIndexFixing(ONIndex1Y,I57,TRUE,_xll.ohTrigger(RecalcTrigger,Trigger1Y)),NA())</f>
        <v>8.8886820393230259E-3</v>
      </c>
    </row>
    <row r="58" spans="2:17" x14ac:dyDescent="0.2">
      <c r="B58" s="39" t="s">
        <v>17</v>
      </c>
      <c r="D58" s="42">
        <f>_xll.qlCalendarAdvance(Calendar,$D57,B58,"f",FALSE)</f>
        <v>42257</v>
      </c>
      <c r="E58" s="177">
        <f>_xll.qlInterestRateIndexValueDate(IndexON,D58)</f>
        <v>42257</v>
      </c>
      <c r="F58" s="193">
        <f>IFERROR(_xll.qlIndexFixing(IndexON,D58,TRUE,_xll.ohTrigger(RecalcTrigger,TriggerON)),NA())</f>
        <v>4.7596322889265075E-3</v>
      </c>
      <c r="H58" s="42">
        <f>_xll.qlCalendarAdvance(Calendar,$H57,B58,"f",FALSE)</f>
        <v>42257</v>
      </c>
      <c r="I58" s="177">
        <f>_xll.qlInterestRateIndexValueDate(Index1M,$H58)</f>
        <v>42257</v>
      </c>
      <c r="J58" s="182">
        <f>IFERROR(_xll.qlIndexFixing(Index1M,$H58,TRUE,_xll.ohTrigger(RecalcTrigger,Trigger1M)),NA())</f>
        <v>5.4374526929172953E-3</v>
      </c>
      <c r="K58" s="44">
        <f>IFERROR(_xll.qlIndexFixing(Index3M,H58,TRUE,_xll.ohTrigger(RecalcTrigger,Trigger3M)),NA())</f>
        <v>6.3827860283465401E-3</v>
      </c>
      <c r="L58" s="44">
        <f>IFERROR(_xll.qlIndexFixing(Index6M,$H58,TRUE,_xll.ohTrigger(RecalcTrigger,Trigger6M)),NA())</f>
        <v>8.1960100964893496E-3</v>
      </c>
      <c r="M58" s="183">
        <f>IFERROR(_xll.qlIndexFixing(Index1Y,$H58,TRUE,_xll.ohTrigger(RecalcTrigger,Trigger1Y)),NA())</f>
        <v>1.1755839563791908E-2</v>
      </c>
      <c r="N58" s="182">
        <f>IFERROR(_xll.qlIndexFixing(ONIndex1M,I58,TRUE,_xll.ohTrigger(RecalcTrigger,Trigger1M)),NA())</f>
        <v>5.2949666751744839E-3</v>
      </c>
      <c r="O58" s="44">
        <f>IFERROR(_xll.qlIndexFixing(ONIndex3M,I58,TRUE,_xll.ohTrigger(RecalcTrigger,Trigger3M)),NA())</f>
        <v>6.0058559620213003E-3</v>
      </c>
      <c r="P58" s="44">
        <f>IFERROR(_xll.qlIndexFixing(ONIndex6M,I58,TRUE,_xll.ohTrigger(RecalcTrigger,Trigger6M)),NA())</f>
        <v>7.2247744714037943E-3</v>
      </c>
      <c r="Q58" s="183">
        <f>IFERROR(_xll.qlIndexFixing(ONIndex1Y,I58,TRUE,_xll.ohTrigger(RecalcTrigger,Trigger1Y)),NA())</f>
        <v>8.8931427833394139E-3</v>
      </c>
    </row>
    <row r="59" spans="2:17" x14ac:dyDescent="0.2">
      <c r="B59" s="39" t="s">
        <v>17</v>
      </c>
      <c r="D59" s="42">
        <f>_xll.qlCalendarAdvance(Calendar,$D58,B59,"f",FALSE)</f>
        <v>42258</v>
      </c>
      <c r="E59" s="177">
        <f>_xll.qlInterestRateIndexValueDate(IndexON,D59)</f>
        <v>42258</v>
      </c>
      <c r="F59" s="193">
        <f>IFERROR(_xll.qlIndexFixing(IndexON,D59,TRUE,_xll.ohTrigger(RecalcTrigger,TriggerON)),NA())</f>
        <v>4.762509655069266E-3</v>
      </c>
      <c r="H59" s="42">
        <f>_xll.qlCalendarAdvance(Calendar,$H58,B59,"f",FALSE)</f>
        <v>42258</v>
      </c>
      <c r="I59" s="177">
        <f>_xll.qlInterestRateIndexValueDate(Index1M,$H59)</f>
        <v>42258</v>
      </c>
      <c r="J59" s="182">
        <f>IFERROR(_xll.qlIndexFixing(Index1M,$H59,TRUE,_xll.ohTrigger(RecalcTrigger,Trigger1M)),NA())</f>
        <v>5.4419700707260847E-3</v>
      </c>
      <c r="K59" s="44">
        <f>IFERROR(_xll.qlIndexFixing(Index3M,H59,TRUE,_xll.ohTrigger(RecalcTrigger,Trigger3M)),NA())</f>
        <v>6.3927027881788704E-3</v>
      </c>
      <c r="L59" s="44">
        <f>IFERROR(_xll.qlIndexFixing(Index6M,$H59,TRUE,_xll.ohTrigger(RecalcTrigger,Trigger6M)),NA())</f>
        <v>8.2102575307482079E-3</v>
      </c>
      <c r="M59" s="183">
        <f>IFERROR(_xll.qlIndexFixing(Index1Y,$H59,TRUE,_xll.ohTrigger(RecalcTrigger,Trigger1Y)),NA())</f>
        <v>1.1763353216047578E-2</v>
      </c>
      <c r="N59" s="182">
        <f>IFERROR(_xll.qlIndexFixing(ONIndex1M,I59,TRUE,_xll.ohTrigger(RecalcTrigger,Trigger1M)),NA())</f>
        <v>5.3114541690243069E-3</v>
      </c>
      <c r="O59" s="44">
        <f>IFERROR(_xll.qlIndexFixing(ONIndex3M,I59,TRUE,_xll.ohTrigger(RecalcTrigger,Trigger3M)),NA())</f>
        <v>6.018002939230568E-3</v>
      </c>
      <c r="P59" s="44">
        <f>IFERROR(_xll.qlIndexFixing(ONIndex6M,I59,TRUE,_xll.ohTrigger(RecalcTrigger,Trigger6M)),NA())</f>
        <v>7.2428336793247308E-3</v>
      </c>
      <c r="Q59" s="183">
        <f>IFERROR(_xll.qlIndexFixing(ONIndex1Y,I59,TRUE,_xll.ohTrigger(RecalcTrigger,Trigger1Y)),NA())</f>
        <v>8.9021543681451955E-3</v>
      </c>
    </row>
    <row r="60" spans="2:17" x14ac:dyDescent="0.2">
      <c r="B60" s="39" t="s">
        <v>17</v>
      </c>
      <c r="D60" s="42">
        <f>_xll.qlCalendarAdvance(Calendar,$D59,B60,"f",FALSE)</f>
        <v>42261</v>
      </c>
      <c r="E60" s="177">
        <f>_xll.qlInterestRateIndexValueDate(IndexON,D60)</f>
        <v>42261</v>
      </c>
      <c r="F60" s="193">
        <f>IFERROR(_xll.qlIndexFixing(IndexON,D60,TRUE,_xll.ohTrigger(RecalcTrigger,TriggerON)),NA())</f>
        <v>4.7651378187030247E-3</v>
      </c>
      <c r="H60" s="42">
        <f>_xll.qlCalendarAdvance(Calendar,$H59,B60,"f",FALSE)</f>
        <v>42261</v>
      </c>
      <c r="I60" s="177">
        <f>_xll.qlInterestRateIndexValueDate(Index1M,$H60)</f>
        <v>42261</v>
      </c>
      <c r="J60" s="182">
        <f>IFERROR(_xll.qlIndexFixing(Index1M,$H60,TRUE,_xll.ohTrigger(RecalcTrigger,Trigger1M)),NA())</f>
        <v>5.4647741877937124E-3</v>
      </c>
      <c r="K60" s="44">
        <f>IFERROR(_xll.qlIndexFixing(Index3M,H60,TRUE,_xll.ohTrigger(RecalcTrigger,Trigger3M)),NA())</f>
        <v>6.423050616879312E-3</v>
      </c>
      <c r="L60" s="44">
        <f>IFERROR(_xll.qlIndexFixing(Index6M,$H60,TRUE,_xll.ohTrigger(RecalcTrigger,Trigger6M)),NA())</f>
        <v>8.2534751464920786E-3</v>
      </c>
      <c r="M60" s="183">
        <f>IFERROR(_xll.qlIndexFixing(Index1Y,$H60,TRUE,_xll.ohTrigger(RecalcTrigger,Trigger1Y)),NA())</f>
        <v>1.1804348171012115E-2</v>
      </c>
      <c r="N60" s="182">
        <f>IFERROR(_xll.qlIndexFixing(ONIndex1M,I60,TRUE,_xll.ohTrigger(RecalcTrigger,Trigger1M)),NA())</f>
        <v>5.328267557884736E-3</v>
      </c>
      <c r="O60" s="44">
        <f>IFERROR(_xll.qlIndexFixing(ONIndex3M,I60,TRUE,_xll.ohTrigger(RecalcTrigger,Trigger3M)),NA())</f>
        <v>6.0300175321759131E-3</v>
      </c>
      <c r="P60" s="44">
        <f>IFERROR(_xll.qlIndexFixing(ONIndex6M,I60,TRUE,_xll.ohTrigger(RecalcTrigger,Trigger6M)),NA())</f>
        <v>7.2601350913636953E-3</v>
      </c>
      <c r="Q60" s="183">
        <f>IFERROR(_xll.qlIndexFixing(ONIndex1Y,I60,TRUE,_xll.ohTrigger(RecalcTrigger,Trigger1Y)),NA())</f>
        <v>8.9106047201537031E-3</v>
      </c>
    </row>
    <row r="61" spans="2:17" x14ac:dyDescent="0.2">
      <c r="B61" s="39" t="s">
        <v>17</v>
      </c>
      <c r="D61" s="42">
        <f>_xll.qlCalendarAdvance(Calendar,$D60,B61,"f",FALSE)</f>
        <v>42262</v>
      </c>
      <c r="E61" s="177">
        <f>_xll.qlInterestRateIndexValueDate(IndexON,D61)</f>
        <v>42262</v>
      </c>
      <c r="F61" s="193">
        <f>IFERROR(_xll.qlIndexFixing(IndexON,D61,TRUE,_xll.ohTrigger(RecalcTrigger,TriggerON)),NA())</f>
        <v>4.7664205088504552E-3</v>
      </c>
      <c r="H61" s="42">
        <f>_xll.qlCalendarAdvance(Calendar,$H60,B61,"f",FALSE)</f>
        <v>42262</v>
      </c>
      <c r="I61" s="177">
        <f>_xll.qlInterestRateIndexValueDate(Index1M,$H61)</f>
        <v>42262</v>
      </c>
      <c r="J61" s="182">
        <f>IFERROR(_xll.qlIndexFixing(Index1M,$H61,TRUE,_xll.ohTrigger(RecalcTrigger,Trigger1M)),NA())</f>
        <v>5.4738690584618856E-3</v>
      </c>
      <c r="K61" s="44">
        <f>IFERROR(_xll.qlIndexFixing(Index3M,H61,TRUE,_xll.ohTrigger(RecalcTrigger,Trigger3M)),NA())</f>
        <v>6.4333691667792202E-3</v>
      </c>
      <c r="L61" s="44">
        <f>IFERROR(_xll.qlIndexFixing(Index6M,$H61,TRUE,_xll.ohTrigger(RecalcTrigger,Trigger6M)),NA())</f>
        <v>8.2680125514448029E-3</v>
      </c>
      <c r="M61" s="183">
        <f>IFERROR(_xll.qlIndexFixing(Index1Y,$H61,TRUE,_xll.ohTrigger(RecalcTrigger,Trigger1Y)),NA())</f>
        <v>1.1821195293517326E-2</v>
      </c>
      <c r="N61" s="182">
        <f>IFERROR(_xll.qlIndexFixing(ONIndex1M,I61,TRUE,_xll.ohTrigger(RecalcTrigger,Trigger1M)),NA())</f>
        <v>5.3369531347013943E-3</v>
      </c>
      <c r="O61" s="44">
        <f>IFERROR(_xll.qlIndexFixing(ONIndex3M,I61,TRUE,_xll.ohTrigger(RecalcTrigger,Trigger3M)),NA())</f>
        <v>6.0361074667458769E-3</v>
      </c>
      <c r="P61" s="44">
        <f>IFERROR(_xll.qlIndexFixing(ONIndex6M,I61,TRUE,_xll.ohTrigger(RecalcTrigger,Trigger6M)),NA())</f>
        <v>7.2686224757412266E-3</v>
      </c>
      <c r="Q61" s="183">
        <f>IFERROR(_xll.qlIndexFixing(ONIndex1Y,I61,TRUE,_xll.ohTrigger(RecalcTrigger,Trigger1Y)),NA())</f>
        <v>8.914874944625506E-3</v>
      </c>
    </row>
    <row r="62" spans="2:17" x14ac:dyDescent="0.2">
      <c r="B62" s="39" t="s">
        <v>17</v>
      </c>
      <c r="D62" s="42">
        <f>_xll.qlCalendarAdvance(Calendar,$D61,B62,"f",FALSE)</f>
        <v>42263</v>
      </c>
      <c r="E62" s="177">
        <f>_xll.qlInterestRateIndexValueDate(IndexON,D62)</f>
        <v>42263</v>
      </c>
      <c r="F62" s="193">
        <f>IFERROR(_xll.qlIndexFixing(IndexON,D62,TRUE,_xll.ohTrigger(RecalcTrigger,TriggerON)),NA())</f>
        <v>4.767665722062997E-3</v>
      </c>
      <c r="H62" s="42">
        <f>_xll.qlCalendarAdvance(Calendar,$H61,B62,"f",FALSE)</f>
        <v>42263</v>
      </c>
      <c r="I62" s="177">
        <f>_xll.qlInterestRateIndexValueDate(Index1M,$H62)</f>
        <v>42263</v>
      </c>
      <c r="J62" s="182">
        <f>IFERROR(_xll.qlIndexFixing(Index1M,$H62,TRUE,_xll.ohTrigger(RecalcTrigger,Trigger1M)),NA())</f>
        <v>5.4829308799507022E-3</v>
      </c>
      <c r="K62" s="44">
        <f>IFERROR(_xll.qlIndexFixing(Index3M,H62,TRUE,_xll.ohTrigger(RecalcTrigger,Trigger3M)),NA())</f>
        <v>6.4437907321886218E-3</v>
      </c>
      <c r="L62" s="44">
        <f>IFERROR(_xll.qlIndexFixing(Index6M,$H62,TRUE,_xll.ohTrigger(RecalcTrigger,Trigger6M)),NA())</f>
        <v>8.2826022700444278E-3</v>
      </c>
      <c r="M62" s="183">
        <f>IFERROR(_xll.qlIndexFixing(Index1Y,$H62,TRUE,_xll.ohTrigger(RecalcTrigger,Trigger1Y)),NA())</f>
        <v>1.1838106663939918E-2</v>
      </c>
      <c r="N62" s="182">
        <f>IFERROR(_xll.qlIndexFixing(ONIndex1M,I62,TRUE,_xll.ohTrigger(RecalcTrigger,Trigger1M)),NA())</f>
        <v>5.3457828541114694E-3</v>
      </c>
      <c r="O62" s="44">
        <f>IFERROR(_xll.qlIndexFixing(ONIndex3M,I62,TRUE,_xll.ohTrigger(RecalcTrigger,Trigger3M)),NA())</f>
        <v>6.0422172181040512E-3</v>
      </c>
      <c r="P62" s="44">
        <f>IFERROR(_xll.qlIndexFixing(ONIndex6M,I62,TRUE,_xll.ohTrigger(RecalcTrigger,Trigger6M)),NA())</f>
        <v>7.2769687518170478E-3</v>
      </c>
      <c r="Q62" s="183">
        <f>IFERROR(_xll.qlIndexFixing(ONIndex1Y,I62,TRUE,_xll.ohTrigger(RecalcTrigger,Trigger1Y)),NA())</f>
        <v>8.9191070651883919E-3</v>
      </c>
    </row>
    <row r="63" spans="2:17" x14ac:dyDescent="0.2">
      <c r="B63" s="39" t="s">
        <v>17</v>
      </c>
      <c r="D63" s="42">
        <f>_xll.qlCalendarAdvance(Calendar,$D62,B63,"f",FALSE)</f>
        <v>42264</v>
      </c>
      <c r="E63" s="177">
        <f>_xll.qlInterestRateIndexValueDate(IndexON,D63)</f>
        <v>42264</v>
      </c>
      <c r="F63" s="193">
        <f>IFERROR(_xll.qlIndexFixing(IndexON,D63,TRUE,_xll.ohTrigger(RecalcTrigger,TriggerON)),NA())</f>
        <v>4.7688734584216963E-3</v>
      </c>
      <c r="H63" s="42">
        <f>_xll.qlCalendarAdvance(Calendar,$H62,B63,"f",FALSE)</f>
        <v>42264</v>
      </c>
      <c r="I63" s="177">
        <f>_xll.qlInterestRateIndexValueDate(Index1M,$H63)</f>
        <v>42264</v>
      </c>
      <c r="J63" s="182">
        <f>IFERROR(_xll.qlIndexFixing(Index1M,$H63,TRUE,_xll.ohTrigger(RecalcTrigger,Trigger1M)),NA())</f>
        <v>5.5005764614254188E-3</v>
      </c>
      <c r="K63" s="44">
        <f>IFERROR(_xll.qlIndexFixing(Index3M,H63,TRUE,_xll.ohTrigger(RecalcTrigger,Trigger3M)),NA())</f>
        <v>6.4543161682009964E-3</v>
      </c>
      <c r="L63" s="44">
        <f>IFERROR(_xll.qlIndexFixing(Index6M,$H63,TRUE,_xll.ohTrigger(RecalcTrigger,Trigger6M)),NA())</f>
        <v>8.2972362302252203E-3</v>
      </c>
      <c r="M63" s="183">
        <f>IFERROR(_xll.qlIndexFixing(Index1Y,$H63,TRUE,_xll.ohTrigger(RecalcTrigger,Trigger1Y)),NA())</f>
        <v>1.1873573873856061E-2</v>
      </c>
      <c r="N63" s="182">
        <f>IFERROR(_xll.qlIndexFixing(ONIndex1M,I63,TRUE,_xll.ohTrigger(RecalcTrigger,Trigger1M)),NA())</f>
        <v>5.3547567159528686E-3</v>
      </c>
      <c r="O63" s="44">
        <f>IFERROR(_xll.qlIndexFixing(ONIndex3M,I63,TRUE,_xll.ohTrigger(RecalcTrigger,Trigger3M)),NA())</f>
        <v>6.0483467862504359E-3</v>
      </c>
      <c r="P63" s="44">
        <f>IFERROR(_xll.qlIndexFixing(ONIndex6M,I63,TRUE,_xll.ohTrigger(RecalcTrigger,Trigger6M)),NA())</f>
        <v>7.2851739195101128E-3</v>
      </c>
      <c r="Q63" s="183">
        <f>IFERROR(_xll.qlIndexFixing(ONIndex1Y,I63,TRUE,_xll.ohTrigger(RecalcTrigger,Trigger1Y)),NA())</f>
        <v>8.9233010818423608E-3</v>
      </c>
    </row>
    <row r="64" spans="2:17" x14ac:dyDescent="0.2">
      <c r="B64" s="39" t="s">
        <v>17</v>
      </c>
      <c r="D64" s="42">
        <f>_xll.qlCalendarAdvance(Calendar,$D63,B64,"f",FALSE)</f>
        <v>42265</v>
      </c>
      <c r="E64" s="177">
        <f>_xll.qlInterestRateIndexValueDate(IndexON,D64)</f>
        <v>42265</v>
      </c>
      <c r="F64" s="193">
        <f>IFERROR(_xll.qlIndexFixing(IndexON,D64,TRUE,_xll.ohTrigger(RecalcTrigger,TriggerON)),NA())</f>
        <v>4.7712263753241233E-3</v>
      </c>
      <c r="H64" s="42">
        <f>_xll.qlCalendarAdvance(Calendar,$H63,B64,"f",FALSE)</f>
        <v>42265</v>
      </c>
      <c r="I64" s="177">
        <f>_xll.qlInterestRateIndexValueDate(Index1M,$H64)</f>
        <v>42265</v>
      </c>
      <c r="J64" s="182">
        <f>IFERROR(_xll.qlIndexFixing(Index1M,$H64,TRUE,_xll.ohTrigger(RecalcTrigger,Trigger1M)),NA())</f>
        <v>5.5051995597886084E-3</v>
      </c>
      <c r="K64" s="44">
        <f>IFERROR(_xll.qlIndexFixing(Index3M,H64,TRUE,_xll.ohTrigger(RecalcTrigger,Trigger3M)),NA())</f>
        <v>6.4649456413655602E-3</v>
      </c>
      <c r="L64" s="44">
        <f>IFERROR(_xll.qlIndexFixing(Index6M,$H64,TRUE,_xll.ohTrigger(RecalcTrigger,Trigger6M)),NA())</f>
        <v>8.3119063596894405E-3</v>
      </c>
      <c r="M64" s="183">
        <f>IFERROR(_xll.qlIndexFixing(Index1Y,$H64,TRUE,_xll.ohTrigger(RecalcTrigger,Trigger1Y)),NA())</f>
        <v>1.1881322296856095E-2</v>
      </c>
      <c r="N64" s="182">
        <f>IFERROR(_xll.qlIndexFixing(ONIndex1M,I64,TRUE,_xll.ohTrigger(RecalcTrigger,Trigger1M)),NA())</f>
        <v>5.3732640141179741E-3</v>
      </c>
      <c r="O64" s="44">
        <f>IFERROR(_xll.qlIndexFixing(ONIndex3M,I64,TRUE,_xll.ohTrigger(RecalcTrigger,Trigger3M)),NA())</f>
        <v>6.0607726141300357E-3</v>
      </c>
      <c r="P64" s="44">
        <f>IFERROR(_xll.qlIndexFixing(ONIndex6M,I64,TRUE,_xll.ohTrigger(RecalcTrigger,Trigger6M)),NA())</f>
        <v>7.3012599394236179E-3</v>
      </c>
      <c r="Q64" s="183">
        <f>IFERROR(_xll.qlIndexFixing(ONIndex1Y,I64,TRUE,_xll.ohTrigger(RecalcTrigger,Trigger1Y)),NA())</f>
        <v>8.931780659571972E-3</v>
      </c>
    </row>
    <row r="65" spans="2:17" x14ac:dyDescent="0.2">
      <c r="B65" s="39" t="s">
        <v>17</v>
      </c>
      <c r="D65" s="42">
        <f>_xll.qlCalendarAdvance(Calendar,$D64,B65,"f",FALSE)</f>
        <v>42268</v>
      </c>
      <c r="E65" s="177">
        <f>_xll.qlInterestRateIndexValueDate(IndexON,D65)</f>
        <v>42268</v>
      </c>
      <c r="F65" s="193">
        <f>IFERROR(_xll.qlIndexFixing(IndexON,D65,TRUE,_xll.ohTrigger(RecalcTrigger,TriggerON)),NA())</f>
        <v>4.7733296344265597E-3</v>
      </c>
      <c r="H65" s="42">
        <f>_xll.qlCalendarAdvance(Calendar,$H64,B65,"f",FALSE)</f>
        <v>42268</v>
      </c>
      <c r="I65" s="177">
        <f>_xll.qlInterestRateIndexValueDate(Index1M,$H65)</f>
        <v>42268</v>
      </c>
      <c r="J65" s="182">
        <f>IFERROR(_xll.qlIndexFixing(Index1M,$H65,TRUE,_xll.ohTrigger(RecalcTrigger,Trigger1M)),NA())</f>
        <v>5.5274340389456968E-3</v>
      </c>
      <c r="K65" s="44">
        <f>IFERROR(_xll.qlIndexFixing(Index3M,H65,TRUE,_xll.ohTrigger(RecalcTrigger,Trigger3M)),NA())</f>
        <v>6.4974582279902866E-3</v>
      </c>
      <c r="L65" s="44">
        <f>IFERROR(_xll.qlIndexFixing(Index6M,$H65,TRUE,_xll.ohTrigger(RecalcTrigger,Trigger6M)),NA())</f>
        <v>8.3560530373131773E-3</v>
      </c>
      <c r="M65" s="183">
        <f>IFERROR(_xll.qlIndexFixing(Index1Y,$H65,TRUE,_xll.ohTrigger(RecalcTrigger,Trigger1Y)),NA())</f>
        <v>1.1923192910045715E-2</v>
      </c>
      <c r="N65" s="182">
        <f>IFERROR(_xll.qlIndexFixing(ONIndex1M,I65,TRUE,_xll.ohTrigger(RecalcTrigger,Trigger1M)),NA())</f>
        <v>5.3920935889284483E-3</v>
      </c>
      <c r="O65" s="44">
        <f>IFERROR(_xll.qlIndexFixing(ONIndex3M,I65,TRUE,_xll.ohTrigger(RecalcTrigger,Trigger3M)),NA())</f>
        <v>6.0730632271233098E-3</v>
      </c>
      <c r="P65" s="44">
        <f>IFERROR(_xll.qlIndexFixing(ONIndex6M,I65,TRUE,_xll.ohTrigger(RecalcTrigger,Trigger6M)),NA())</f>
        <v>7.3165835073463192E-3</v>
      </c>
      <c r="Q65" s="183">
        <f>IFERROR(_xll.qlIndexFixing(ONIndex1Y,I65,TRUE,_xll.ohTrigger(RecalcTrigger,Trigger1Y)),NA())</f>
        <v>8.9396961095311589E-3</v>
      </c>
    </row>
    <row r="66" spans="2:17" x14ac:dyDescent="0.2">
      <c r="B66" s="39" t="s">
        <v>17</v>
      </c>
      <c r="D66" s="42">
        <f>_xll.qlCalendarAdvance(Calendar,$D65,B66,"f",FALSE)</f>
        <v>42269</v>
      </c>
      <c r="E66" s="177">
        <f>_xll.qlInterestRateIndexValueDate(IndexON,D66)</f>
        <v>42269</v>
      </c>
      <c r="F66" s="193">
        <f>IFERROR(_xll.qlIndexFixing(IndexON,D66,TRUE,_xll.ohTrigger(RecalcTrigger,TriggerON)),NA())</f>
        <v>4.7743499861108152E-3</v>
      </c>
      <c r="H66" s="42">
        <f>_xll.qlCalendarAdvance(Calendar,$H65,B66,"f",FALSE)</f>
        <v>42269</v>
      </c>
      <c r="I66" s="177">
        <f>_xll.qlInterestRateIndexValueDate(Index1M,$H66)</f>
        <v>42269</v>
      </c>
      <c r="J66" s="182">
        <f>IFERROR(_xll.qlIndexFixing(Index1M,$H66,TRUE,_xll.ohTrigger(RecalcTrigger,Trigger1M)),NA())</f>
        <v>5.5361114385681365E-3</v>
      </c>
      <c r="K66" s="44">
        <f>IFERROR(_xll.qlIndexFixing(Index3M,H66,TRUE,_xll.ohTrigger(RecalcTrigger,Trigger3M)),NA())</f>
        <v>6.5085037940215817E-3</v>
      </c>
      <c r="L66" s="44">
        <f>IFERROR(_xll.qlIndexFixing(Index6M,$H66,TRUE,_xll.ohTrigger(RecalcTrigger,Trigger6M)),NA())</f>
        <v>8.3707871162646622E-3</v>
      </c>
      <c r="M66" s="183">
        <f>IFERROR(_xll.qlIndexFixing(Index1Y,$H66,TRUE,_xll.ohTrigger(RecalcTrigger,Trigger1Y)),NA())</f>
        <v>1.1940229161460245E-2</v>
      </c>
      <c r="N66" s="182">
        <f>IFERROR(_xll.qlIndexFixing(ONIndex1M,I66,TRUE,_xll.ohTrigger(RecalcTrigger,Trigger1M)),NA())</f>
        <v>5.4017881635748388E-3</v>
      </c>
      <c r="O66" s="44">
        <f>IFERROR(_xll.qlIndexFixing(ONIndex3M,I66,TRUE,_xll.ohTrigger(RecalcTrigger,Trigger3M)),NA())</f>
        <v>6.0792918794538853E-3</v>
      </c>
      <c r="P66" s="44">
        <f>IFERROR(_xll.qlIndexFixing(ONIndex6M,I66,TRUE,_xll.ohTrigger(RecalcTrigger,Trigger6M)),NA())</f>
        <v>7.324083133449788E-3</v>
      </c>
      <c r="Q66" s="183">
        <f>IFERROR(_xll.qlIndexFixing(ONIndex1Y,I66,TRUE,_xll.ohTrigger(RecalcTrigger,Trigger1Y)),NA())</f>
        <v>8.943699606721589E-3</v>
      </c>
    </row>
    <row r="67" spans="2:17" x14ac:dyDescent="0.2">
      <c r="B67" s="39" t="s">
        <v>17</v>
      </c>
      <c r="D67" s="42">
        <f>_xll.qlCalendarAdvance(Calendar,$D66,B67,"f",FALSE)</f>
        <v>42270</v>
      </c>
      <c r="E67" s="177">
        <f>_xll.qlInterestRateIndexValueDate(IndexON,D67)</f>
        <v>42270</v>
      </c>
      <c r="F67" s="193">
        <f>IFERROR(_xll.qlIndexFixing(IndexON,D67,TRUE,_xll.ohTrigger(RecalcTrigger,TriggerON)),NA())</f>
        <v>4.7753328609412282E-3</v>
      </c>
      <c r="H67" s="42">
        <f>_xll.qlCalendarAdvance(Calendar,$H66,B67,"f",FALSE)</f>
        <v>42270</v>
      </c>
      <c r="I67" s="177">
        <f>_xll.qlInterestRateIndexValueDate(Index1M,$H67)</f>
        <v>42270</v>
      </c>
      <c r="J67" s="182">
        <f>IFERROR(_xll.qlIndexFixing(Index1M,$H67,TRUE,_xll.ohTrigger(RecalcTrigger,Trigger1M)),NA())</f>
        <v>5.5446937465190773E-3</v>
      </c>
      <c r="K67" s="44">
        <f>IFERROR(_xll.qlIndexFixing(Index3M,H67,TRUE,_xll.ohTrigger(RecalcTrigger,Trigger3M)),NA())</f>
        <v>6.5196533693732397E-3</v>
      </c>
      <c r="L67" s="44">
        <f>IFERROR(_xll.qlIndexFixing(Index6M,$H67,TRUE,_xll.ohTrigger(RecalcTrigger,Trigger6M)),NA())</f>
        <v>8.3855169994982819E-3</v>
      </c>
      <c r="M67" s="183">
        <f>IFERROR(_xll.qlIndexFixing(Index1Y,$H67,TRUE,_xll.ohTrigger(RecalcTrigger,Trigger1Y)),NA())</f>
        <v>1.1957242784165038E-2</v>
      </c>
      <c r="N67" s="182">
        <f>IFERROR(_xll.qlIndexFixing(ONIndex1M,I67,TRUE,_xll.ohTrigger(RecalcTrigger,Trigger1M)),NA())</f>
        <v>5.4116268807335999E-3</v>
      </c>
      <c r="O67" s="44">
        <f>IFERROR(_xll.qlIndexFixing(ONIndex3M,I67,TRUE,_xll.ohTrigger(RecalcTrigger,Trigger3M)),NA())</f>
        <v>6.0855403484916248E-3</v>
      </c>
      <c r="P67" s="44">
        <f>IFERROR(_xll.qlIndexFixing(ONIndex6M,I67,TRUE,_xll.ohTrigger(RecalcTrigger,Trigger6M)),NA())</f>
        <v>7.3314416511705005E-3</v>
      </c>
      <c r="Q67" s="183">
        <f>IFERROR(_xll.qlIndexFixing(ONIndex1Y,I67,TRUE,_xll.ohTrigger(RecalcTrigger,Trigger1Y)),NA())</f>
        <v>8.9476649999220559E-3</v>
      </c>
    </row>
    <row r="68" spans="2:17" x14ac:dyDescent="0.2">
      <c r="B68" s="39" t="s">
        <v>17</v>
      </c>
      <c r="D68" s="42">
        <f>_xll.qlCalendarAdvance(Calendar,$D67,B68,"f",FALSE)</f>
        <v>42271</v>
      </c>
      <c r="E68" s="177">
        <f>_xll.qlInterestRateIndexValueDate(IndexON,D68)</f>
        <v>42271</v>
      </c>
      <c r="F68" s="193">
        <f>IFERROR(_xll.qlIndexFixing(IndexON,D68,TRUE,_xll.ohTrigger(RecalcTrigger,TriggerON)),NA())</f>
        <v>4.7762782587557062E-3</v>
      </c>
      <c r="H68" s="42">
        <f>_xll.qlCalendarAdvance(Calendar,$H67,B68,"f",FALSE)</f>
        <v>42271</v>
      </c>
      <c r="I68" s="177">
        <f>_xll.qlInterestRateIndexValueDate(Index1M,$H68)</f>
        <v>42271</v>
      </c>
      <c r="J68" s="182">
        <f>IFERROR(_xll.qlIndexFixing(Index1M,$H68,TRUE,_xll.ohTrigger(RecalcTrigger,Trigger1M)),NA())</f>
        <v>5.5609950116639745E-3</v>
      </c>
      <c r="K68" s="44">
        <f>IFERROR(_xll.qlIndexFixing(Index3M,H68,TRUE,_xll.ohTrigger(RecalcTrigger,Trigger3M)),NA())</f>
        <v>6.5309069485047231E-3</v>
      </c>
      <c r="L68" s="44">
        <f>IFERROR(_xll.qlIndexFixing(Index6M,$H68,TRUE,_xll.ohTrigger(RecalcTrigger,Trigger6M)),NA())</f>
        <v>8.4002346133060062E-3</v>
      </c>
      <c r="M68" s="183">
        <f>IFERROR(_xll.qlIndexFixing(Index1Y,$H68,TRUE,_xll.ohTrigger(RecalcTrigger,Trigger1Y)),NA())</f>
        <v>1.1992009782576314E-2</v>
      </c>
      <c r="N68" s="182">
        <f>IFERROR(_xll.qlIndexFixing(ONIndex1M,I68,TRUE,_xll.ohTrigger(RecalcTrigger,Trigger1M)),NA())</f>
        <v>5.421609740566824E-3</v>
      </c>
      <c r="O68" s="44">
        <f>IFERROR(_xll.qlIndexFixing(ONIndex3M,I68,TRUE,_xll.ohTrigger(RecalcTrigger,Trigger3M)),NA())</f>
        <v>6.0918086343986211E-3</v>
      </c>
      <c r="P68" s="44">
        <f>IFERROR(_xll.qlIndexFixing(ONIndex6M,I68,TRUE,_xll.ohTrigger(RecalcTrigger,Trigger6M)),NA())</f>
        <v>7.338659060589503E-3</v>
      </c>
      <c r="Q68" s="183">
        <f>IFERROR(_xll.qlIndexFixing(ONIndex1Y,I68,TRUE,_xll.ohTrigger(RecalcTrigger,Trigger1Y)),NA())</f>
        <v>8.951592289294652E-3</v>
      </c>
    </row>
    <row r="69" spans="2:17" x14ac:dyDescent="0.2">
      <c r="B69" s="39" t="s">
        <v>17</v>
      </c>
      <c r="D69" s="42">
        <f>_xll.qlCalendarAdvance(Calendar,$D68,B69,"f",FALSE)</f>
        <v>42272</v>
      </c>
      <c r="E69" s="177">
        <f>_xll.qlInterestRateIndexValueDate(IndexON,D69)</f>
        <v>42272</v>
      </c>
      <c r="F69" s="193">
        <f>IFERROR(_xll.qlIndexFixing(IndexON,D69,TRUE,_xll.ohTrigger(RecalcTrigger,TriggerON)),NA())</f>
        <v>4.7789901633510387E-3</v>
      </c>
      <c r="H69" s="42">
        <f>_xll.qlCalendarAdvance(Calendar,$H68,B69,"f",FALSE)</f>
        <v>42272</v>
      </c>
      <c r="I69" s="177">
        <f>_xll.qlInterestRateIndexValueDate(Index1M,$H69)</f>
        <v>42272</v>
      </c>
      <c r="J69" s="182">
        <f>IFERROR(_xll.qlIndexFixing(Index1M,$H69,TRUE,_xll.ohTrigger(RecalcTrigger,Trigger1M)),NA())</f>
        <v>5.5654086436794604E-3</v>
      </c>
      <c r="K69" s="44">
        <f>IFERROR(_xll.qlIndexFixing(Index3M,H69,TRUE,_xll.ohTrigger(RecalcTrigger,Trigger3M)),NA())</f>
        <v>6.5689043924064862E-3</v>
      </c>
      <c r="L69" s="44">
        <f>IFERROR(_xll.qlIndexFixing(Index6M,$H69,TRUE,_xll.ohTrigger(RecalcTrigger,Trigger6M)),NA())</f>
        <v>8.4499999999910601E-3</v>
      </c>
      <c r="M69" s="183">
        <f>IFERROR(_xll.qlIndexFixing(Index1Y,$H69,TRUE,_xll.ohTrigger(RecalcTrigger,Trigger1Y)),NA())</f>
        <v>1.1999999999982122E-2</v>
      </c>
      <c r="N69" s="182">
        <f>IFERROR(_xll.qlIndexFixing(ONIndex1M,I69,TRUE,_xll.ohTrigger(RecalcTrigger,Trigger1M)),NA())</f>
        <v>5.4417383998365638E-3</v>
      </c>
      <c r="O69" s="44">
        <f>IFERROR(_xll.qlIndexFixing(ONIndex3M,I69,TRUE,_xll.ohTrigger(RecalcTrigger,Trigger3M)),NA())</f>
        <v>6.1046532454308213E-3</v>
      </c>
      <c r="P69" s="44">
        <f>IFERROR(_xll.qlIndexFixing(ONIndex6M,I69,TRUE,_xll.ohTrigger(RecalcTrigger,Trigger6M)),NA())</f>
        <v>7.3536188598451648E-3</v>
      </c>
      <c r="Q69" s="183">
        <f>IFERROR(_xll.qlIndexFixing(ONIndex1Y,I69,TRUE,_xll.ohTrigger(RecalcTrigger,Trigger1Y)),NA())</f>
        <v>8.9604169905351441E-3</v>
      </c>
    </row>
    <row r="70" spans="2:17" x14ac:dyDescent="0.2">
      <c r="B70" s="39" t="s">
        <v>17</v>
      </c>
      <c r="D70" s="42">
        <f>_xll.qlCalendarAdvance(Calendar,$D69,B70,"f",FALSE)</f>
        <v>42275</v>
      </c>
      <c r="E70" s="177">
        <f>_xll.qlInterestRateIndexValueDate(IndexON,D70)</f>
        <v>42275</v>
      </c>
      <c r="F70" s="193">
        <f>IFERROR(_xll.qlIndexFixing(IndexON,D70,TRUE,_xll.ohTrigger(RecalcTrigger,TriggerON)),NA())</f>
        <v>4.7833170889355348E-3</v>
      </c>
      <c r="H70" s="42">
        <f>_xll.qlCalendarAdvance(Calendar,$H69,B70,"f",FALSE)</f>
        <v>42275</v>
      </c>
      <c r="I70" s="177">
        <f>_xll.qlInterestRateIndexValueDate(Index1M,$H70)</f>
        <v>42275</v>
      </c>
      <c r="J70" s="182">
        <f>IFERROR(_xll.qlIndexFixing(Index1M,$H70,TRUE,_xll.ohTrigger(RecalcTrigger,Trigger1M)),NA())</f>
        <v>5.5859130272793989E-3</v>
      </c>
      <c r="K70" s="44">
        <f>IFERROR(_xll.qlIndexFixing(Index3M,H70,TRUE,_xll.ohTrigger(RecalcTrigger,Trigger3M)),NA())</f>
        <v>6.5837126774526489E-3</v>
      </c>
      <c r="L70" s="44">
        <f>IFERROR(_xll.qlIndexFixing(Index6M,$H70,TRUE,_xll.ohTrigger(RecalcTrigger,Trigger6M)),NA())</f>
        <v>8.4674616819685553E-3</v>
      </c>
      <c r="M70" s="183">
        <f>IFERROR(_xll.qlIndexFixing(Index1Y,$H70,TRUE,_xll.ohTrigger(RecalcTrigger,Trigger1Y)),NA())</f>
        <v>1.2041554340548721E-2</v>
      </c>
      <c r="N70" s="182">
        <f>IFERROR(_xll.qlIndexFixing(ONIndex1M,I70,TRUE,_xll.ohTrigger(RecalcTrigger,Trigger1M)),NA())</f>
        <v>5.461343654633577E-3</v>
      </c>
      <c r="O70" s="44">
        <f>IFERROR(_xll.qlIndexFixing(ONIndex3M,I70,TRUE,_xll.ohTrigger(RecalcTrigger,Trigger3M)),NA())</f>
        <v>6.1176550300556798E-3</v>
      </c>
      <c r="P70" s="44">
        <f>IFERROR(_xll.qlIndexFixing(ONIndex6M,I70,TRUE,_xll.ohTrigger(RecalcTrigger,Trigger6M)),NA())</f>
        <v>7.3696005234868966E-3</v>
      </c>
      <c r="Q70" s="183">
        <f>IFERROR(_xll.qlIndexFixing(ONIndex1Y,I70,TRUE,_xll.ohTrigger(RecalcTrigger,Trigger1Y)),NA())</f>
        <v>8.9705265696593539E-3</v>
      </c>
    </row>
    <row r="71" spans="2:17" x14ac:dyDescent="0.2">
      <c r="B71" s="39" t="s">
        <v>17</v>
      </c>
      <c r="D71" s="42">
        <f>_xll.qlCalendarAdvance(Calendar,$D70,B71,"f",FALSE)</f>
        <v>42276</v>
      </c>
      <c r="E71" s="177">
        <f>_xll.qlInterestRateIndexValueDate(IndexON,D71)</f>
        <v>42276</v>
      </c>
      <c r="F71" s="193">
        <f>IFERROR(_xll.qlIndexFixing(IndexON,D71,TRUE,_xll.ohTrigger(RecalcTrigger,TriggerON)),NA())</f>
        <v>4.7864309992928789E-3</v>
      </c>
      <c r="H71" s="42">
        <f>_xll.qlCalendarAdvance(Calendar,$H70,B71,"f",FALSE)</f>
        <v>42276</v>
      </c>
      <c r="I71" s="177">
        <f>_xll.qlInterestRateIndexValueDate(Index1M,$H71)</f>
        <v>42276</v>
      </c>
      <c r="J71" s="182">
        <f>IFERROR(_xll.qlIndexFixing(Index1M,$H71,TRUE,_xll.ohTrigger(RecalcTrigger,Trigger1M)),NA())</f>
        <v>5.5938038762505995E-3</v>
      </c>
      <c r="K71" s="44">
        <f>IFERROR(_xll.qlIndexFixing(Index3M,H71,TRUE,_xll.ohTrigger(RecalcTrigger,Trigger3M)),NA())</f>
        <v>6.5887237584476149E-3</v>
      </c>
      <c r="L71" s="44">
        <f>IFERROR(_xll.qlIndexFixing(Index6M,$H71,TRUE,_xll.ohTrigger(RecalcTrigger,Trigger6M)),NA())</f>
        <v>8.4733228039325544E-3</v>
      </c>
      <c r="M71" s="183">
        <f>IFERROR(_xll.qlIndexFixing(Index1Y,$H71,TRUE,_xll.ohTrigger(RecalcTrigger,Trigger1Y)),NA())</f>
        <v>1.2058220104765691E-2</v>
      </c>
      <c r="N71" s="182">
        <f>IFERROR(_xll.qlIndexFixing(ONIndex1M,I71,TRUE,_xll.ohTrigger(RecalcTrigger,Trigger1M)),NA())</f>
        <v>5.4709841239986012E-3</v>
      </c>
      <c r="O71" s="44">
        <f>IFERROR(_xll.qlIndexFixing(ONIndex3M,I71,TRUE,_xll.ohTrigger(RecalcTrigger,Trigger3M)),NA())</f>
        <v>6.1243954274059487E-3</v>
      </c>
      <c r="P71" s="44">
        <f>IFERROR(_xll.qlIndexFixing(ONIndex6M,I71,TRUE,_xll.ohTrigger(RecalcTrigger,Trigger6M)),NA())</f>
        <v>7.3783715753583667E-3</v>
      </c>
      <c r="Q71" s="183">
        <f>IFERROR(_xll.qlIndexFixing(ONIndex1Y,I71,TRUE,_xll.ohTrigger(RecalcTrigger,Trigger1Y)),NA())</f>
        <v>8.9766024717952142E-3</v>
      </c>
    </row>
    <row r="72" spans="2:17" x14ac:dyDescent="0.2">
      <c r="B72" s="39" t="s">
        <v>17</v>
      </c>
      <c r="D72" s="42">
        <f>_xll.qlCalendarAdvance(Calendar,$D71,B72,"f",FALSE)</f>
        <v>42277</v>
      </c>
      <c r="E72" s="177">
        <f>_xll.qlInterestRateIndexValueDate(IndexON,D72)</f>
        <v>42277</v>
      </c>
      <c r="F72" s="193">
        <f>IFERROR(_xll.qlIndexFixing(IndexON,D72,TRUE,_xll.ohTrigger(RecalcTrigger,TriggerON)),NA())</f>
        <v>4.7900964069791385E-3</v>
      </c>
      <c r="H72" s="42">
        <f>_xll.qlCalendarAdvance(Calendar,$H71,B72,"f",FALSE)</f>
        <v>42277</v>
      </c>
      <c r="I72" s="177">
        <f>_xll.qlInterestRateIndexValueDate(Index1M,$H72)</f>
        <v>42277</v>
      </c>
      <c r="J72" s="182">
        <f>IFERROR(_xll.qlIndexFixing(Index1M,$H72,TRUE,_xll.ohTrigger(RecalcTrigger,Trigger1M)),NA())</f>
        <v>5.601583051773015E-3</v>
      </c>
      <c r="K72" s="44">
        <f>IFERROR(_xll.qlIndexFixing(Index3M,H72,TRUE,_xll.ohTrigger(RecalcTrigger,Trigger3M)),NA())</f>
        <v>6.6074349548846043E-3</v>
      </c>
      <c r="L72" s="44">
        <f>IFERROR(_xll.qlIndexFixing(Index6M,$H72,TRUE,_xll.ohTrigger(RecalcTrigger,Trigger6M)),NA())</f>
        <v>8.4962214721896554E-3</v>
      </c>
      <c r="M72" s="183">
        <f>IFERROR(_xll.qlIndexFixing(Index1Y,$H72,TRUE,_xll.ohTrigger(RecalcTrigger,Trigger1Y)),NA())</f>
        <v>1.2074825386544353E-2</v>
      </c>
      <c r="N72" s="182">
        <f>IFERROR(_xll.qlIndexFixing(ONIndex1M,I72,TRUE,_xll.ohTrigger(RecalcTrigger,Trigger1M)),NA())</f>
        <v>5.4805029600779598E-3</v>
      </c>
      <c r="O72" s="44">
        <f>IFERROR(_xll.qlIndexFixing(ONIndex3M,I72,TRUE,_xll.ohTrigger(RecalcTrigger,Trigger3M)),NA())</f>
        <v>6.1312488984199831E-3</v>
      </c>
      <c r="P72" s="44">
        <f>IFERROR(_xll.qlIndexFixing(ONIndex6M,I72,TRUE,_xll.ohTrigger(RecalcTrigger,Trigger6M)),NA())</f>
        <v>7.3875663148981197E-3</v>
      </c>
      <c r="Q72" s="183">
        <f>IFERROR(_xll.qlIndexFixing(ONIndex1Y,I72,TRUE,_xll.ohTrigger(RecalcTrigger,Trigger1Y)),NA())</f>
        <v>8.9832250531396429E-3</v>
      </c>
    </row>
    <row r="73" spans="2:17" x14ac:dyDescent="0.2">
      <c r="B73" s="39" t="s">
        <v>17</v>
      </c>
      <c r="D73" s="42">
        <f>_xll.qlCalendarAdvance(Calendar,$D72,B73,"f",FALSE)</f>
        <v>42278</v>
      </c>
      <c r="E73" s="177">
        <f>_xll.qlInterestRateIndexValueDate(IndexON,D73)</f>
        <v>42278</v>
      </c>
      <c r="F73" s="193">
        <f>IFERROR(_xll.qlIndexFixing(IndexON,D73,TRUE,_xll.ohTrigger(RecalcTrigger,TriggerON)),NA())</f>
        <v>4.79431331207536E-3</v>
      </c>
      <c r="H73" s="42">
        <f>_xll.qlCalendarAdvance(Calendar,$H72,B73,"f",FALSE)</f>
        <v>42278</v>
      </c>
      <c r="I73" s="177">
        <f>_xll.qlInterestRateIndexValueDate(Index1M,$H73)</f>
        <v>42278</v>
      </c>
      <c r="J73" s="182">
        <f>IFERROR(_xll.qlIndexFixing(Index1M,$H73,TRUE,_xll.ohTrigger(RecalcTrigger,Trigger1M)),NA())</f>
        <v>5.6163361108944529E-3</v>
      </c>
      <c r="K73" s="44">
        <f>IFERROR(_xll.qlIndexFixing(Index3M,H73,TRUE,_xll.ohTrigger(RecalcTrigger,Trigger3M)),NA())</f>
        <v>6.6402480263080682E-3</v>
      </c>
      <c r="L73" s="44">
        <f>IFERROR(_xll.qlIndexFixing(Index6M,$H73,TRUE,_xll.ohTrigger(RecalcTrigger,Trigger6M)),NA())</f>
        <v>8.5104994898125459E-3</v>
      </c>
      <c r="M73" s="183">
        <f>IFERROR(_xll.qlIndexFixing(Index1Y,$H73,TRUE,_xll.ohTrigger(RecalcTrigger,Trigger1Y)),NA())</f>
        <v>1.2107906733663704E-2</v>
      </c>
      <c r="N73" s="182">
        <f>IFERROR(_xll.qlIndexFixing(ONIndex1M,I73,TRUE,_xll.ohTrigger(RecalcTrigger,Trigger1M)),NA())</f>
        <v>5.48990016270956E-3</v>
      </c>
      <c r="O73" s="44">
        <f>IFERROR(_xll.qlIndexFixing(ONIndex3M,I73,TRUE,_xll.ohTrigger(RecalcTrigger,Trigger3M)),NA())</f>
        <v>6.1382154430977831E-3</v>
      </c>
      <c r="P73" s="44">
        <f>IFERROR(_xll.qlIndexFixing(ONIndex6M,I73,TRUE,_xll.ohTrigger(RecalcTrigger,Trigger6M)),NA())</f>
        <v>7.397184742268248E-3</v>
      </c>
      <c r="Q73" s="183">
        <f>IFERROR(_xll.qlIndexFixing(ONIndex1Y,I73,TRUE,_xll.ohTrigger(RecalcTrigger,Trigger1Y)),NA())</f>
        <v>8.9903943136115938E-3</v>
      </c>
    </row>
    <row r="74" spans="2:17" x14ac:dyDescent="0.2">
      <c r="B74" s="39" t="s">
        <v>17</v>
      </c>
      <c r="D74" s="42">
        <f>_xll.qlCalendarAdvance(Calendar,$D73,B74,"f",FALSE)</f>
        <v>42279</v>
      </c>
      <c r="E74" s="177">
        <f>_xll.qlInterestRateIndexValueDate(IndexON,D74)</f>
        <v>42279</v>
      </c>
      <c r="F74" s="193">
        <f>IFERROR(_xll.qlIndexFixing(IndexON,D74,TRUE,_xll.ohTrigger(RecalcTrigger,TriggerON)),NA())</f>
        <v>4.8046486912708044E-3</v>
      </c>
      <c r="H74" s="42">
        <f>_xll.qlCalendarAdvance(Calendar,$H73,B74,"f",FALSE)</f>
        <v>42279</v>
      </c>
      <c r="I74" s="177">
        <f>_xll.qlInterestRateIndexValueDate(Index1M,$H74)</f>
        <v>42279</v>
      </c>
      <c r="J74" s="182">
        <f>IFERROR(_xll.qlIndexFixing(Index1M,$H74,TRUE,_xll.ohTrigger(RecalcTrigger,Trigger1M)),NA())</f>
        <v>5.6203301554783123E-3</v>
      </c>
      <c r="K74" s="44">
        <f>IFERROR(_xll.qlIndexFixing(Index3M,H74,TRUE,_xll.ohTrigger(RecalcTrigger,Trigger3M)),NA())</f>
        <v>6.6454770412917221E-3</v>
      </c>
      <c r="L74" s="44">
        <f>IFERROR(_xll.qlIndexFixing(Index6M,$H74,TRUE,_xll.ohTrigger(RecalcTrigger,Trigger6M)),NA())</f>
        <v>8.5409592072664305E-3</v>
      </c>
      <c r="M74" s="183">
        <f>IFERROR(_xll.qlIndexFixing(Index1Y,$H74,TRUE,_xll.ohTrigger(RecalcTrigger,Trigger1Y)),NA())</f>
        <v>1.2116102883551715E-2</v>
      </c>
      <c r="N74" s="182">
        <f>IFERROR(_xll.qlIndexFixing(ONIndex1M,I74,TRUE,_xll.ohTrigger(RecalcTrigger,Trigger1M)),NA())</f>
        <v>5.5083722508042507E-3</v>
      </c>
      <c r="O74" s="44">
        <f>IFERROR(_xll.qlIndexFixing(ONIndex3M,I74,TRUE,_xll.ohTrigger(RecalcTrigger,Trigger3M)),NA())</f>
        <v>6.1526291537831552E-3</v>
      </c>
      <c r="P74" s="44">
        <f>IFERROR(_xll.qlIndexFixing(ONIndex6M,I74,TRUE,_xll.ohTrigger(RecalcTrigger,Trigger6M)),NA())</f>
        <v>7.4179846423153943E-3</v>
      </c>
      <c r="Q74" s="183">
        <f>IFERROR(_xll.qlIndexFixing(ONIndex1Y,I74,TRUE,_xll.ohTrigger(RecalcTrigger,Trigger1Y)),NA())</f>
        <v>9.0067773420743364E-3</v>
      </c>
    </row>
    <row r="75" spans="2:17" x14ac:dyDescent="0.2">
      <c r="B75" s="39" t="s">
        <v>17</v>
      </c>
      <c r="D75" s="42">
        <f>_xll.qlCalendarAdvance(Calendar,$D74,B75,"f",FALSE)</f>
        <v>42282</v>
      </c>
      <c r="E75" s="177">
        <f>_xll.qlInterestRateIndexValueDate(IndexON,D75)</f>
        <v>42282</v>
      </c>
      <c r="F75" s="193">
        <f>IFERROR(_xll.qlIndexFixing(IndexON,D75,TRUE,_xll.ohTrigger(RecalcTrigger,TriggerON)),NA())</f>
        <v>4.8166959068840498E-3</v>
      </c>
      <c r="H75" s="42">
        <f>_xll.qlCalendarAdvance(Calendar,$H74,B75,"f",FALSE)</f>
        <v>42282</v>
      </c>
      <c r="I75" s="177">
        <f>_xll.qlInterestRateIndexValueDate(Index1M,$H75)</f>
        <v>42282</v>
      </c>
      <c r="J75" s="182">
        <f>IFERROR(_xll.qlIndexFixing(Index1M,$H75,TRUE,_xll.ohTrigger(RecalcTrigger,Trigger1M)),NA())</f>
        <v>5.6423171243156645E-3</v>
      </c>
      <c r="K75" s="44">
        <f>IFERROR(_xll.qlIndexFixing(Index3M,H75,TRUE,_xll.ohTrigger(RecalcTrigger,Trigger3M)),NA())</f>
        <v>6.6684372751643385E-3</v>
      </c>
      <c r="L75" s="44">
        <f>IFERROR(_xll.qlIndexFixing(Index6M,$H75,TRUE,_xll.ohTrigger(RecalcTrigger,Trigger6M)),NA())</f>
        <v>8.5669679363232377E-3</v>
      </c>
      <c r="M75" s="183">
        <f>IFERROR(_xll.qlIndexFixing(Index1Y,$H75,TRUE,_xll.ohTrigger(RecalcTrigger,Trigger1Y)),NA())</f>
        <v>1.215710121961012E-2</v>
      </c>
      <c r="N75" s="182">
        <f>IFERROR(_xll.qlIndexFixing(ONIndex1M,I75,TRUE,_xll.ohTrigger(RecalcTrigger,Trigger1M)),NA())</f>
        <v>5.5262726402982576E-3</v>
      </c>
      <c r="O75" s="44">
        <f>IFERROR(_xll.qlIndexFixing(ONIndex3M,I75,TRUE,_xll.ohTrigger(RecalcTrigger,Trigger3M)),NA())</f>
        <v>6.1672123588518701E-3</v>
      </c>
      <c r="P75" s="44">
        <f>IFERROR(_xll.qlIndexFixing(ONIndex6M,I75,TRUE,_xll.ohTrigger(RecalcTrigger,Trigger6M)),NA())</f>
        <v>7.4398953307008853E-3</v>
      </c>
      <c r="Q75" s="183">
        <f>IFERROR(_xll.qlIndexFixing(ONIndex1Y,I75,TRUE,_xll.ohTrigger(RecalcTrigger,Trigger1Y)),NA())</f>
        <v>9.024538149124961E-3</v>
      </c>
    </row>
    <row r="76" spans="2:17" x14ac:dyDescent="0.2">
      <c r="B76" s="39" t="s">
        <v>17</v>
      </c>
      <c r="D76" s="42">
        <f>_xll.qlCalendarAdvance(Calendar,$D75,B76,"f",FALSE)</f>
        <v>42283</v>
      </c>
      <c r="E76" s="177">
        <f>_xll.qlInterestRateIndexValueDate(IndexON,D76)</f>
        <v>42283</v>
      </c>
      <c r="F76" s="193">
        <f>IFERROR(_xll.qlIndexFixing(IndexON,D76,TRUE,_xll.ohTrigger(RecalcTrigger,TriggerON)),NA())</f>
        <v>4.8236702992732194E-3</v>
      </c>
      <c r="H76" s="42">
        <f>_xll.qlCalendarAdvance(Calendar,$H75,B76,"f",FALSE)</f>
        <v>42283</v>
      </c>
      <c r="I76" s="177">
        <f>_xll.qlInterestRateIndexValueDate(Index1M,$H76)</f>
        <v>42283</v>
      </c>
      <c r="J76" s="182">
        <f>IFERROR(_xll.qlIndexFixing(Index1M,$H76,TRUE,_xll.ohTrigger(RecalcTrigger,Trigger1M)),NA())</f>
        <v>5.6494630142768553E-3</v>
      </c>
      <c r="K76" s="44">
        <f>IFERROR(_xll.qlIndexFixing(Index3M,H76,TRUE,_xll.ohTrigger(RecalcTrigger,Trigger3M)),NA())</f>
        <v>6.6809204231208794E-3</v>
      </c>
      <c r="L76" s="44">
        <f>IFERROR(_xll.qlIndexFixing(Index6M,$H76,TRUE,_xll.ohTrigger(RecalcTrigger,Trigger6M)),NA())</f>
        <v>8.5809317622930516E-3</v>
      </c>
      <c r="M76" s="183">
        <f>IFERROR(_xll.qlIndexFixing(Index1Y,$H76,TRUE,_xll.ohTrigger(RecalcTrigger,Trigger1Y)),NA())</f>
        <v>1.217343760740573E-2</v>
      </c>
      <c r="N76" s="182">
        <f>IFERROR(_xll.qlIndexFixing(ONIndex1M,I76,TRUE,_xll.ohTrigger(RecalcTrigger,Trigger1M)),NA())</f>
        <v>5.5350616763394367E-3</v>
      </c>
      <c r="O76" s="44">
        <f>IFERROR(_xll.qlIndexFixing(ONIndex3M,I76,TRUE,_xll.ohTrigger(RecalcTrigger,Trigger3M)),NA())</f>
        <v>6.1747442720916368E-3</v>
      </c>
      <c r="P76" s="44">
        <f>IFERROR(_xll.qlIndexFixing(ONIndex6M,I76,TRUE,_xll.ohTrigger(RecalcTrigger,Trigger6M)),NA())</f>
        <v>7.4516321976281219E-3</v>
      </c>
      <c r="Q76" s="183">
        <f>IFERROR(_xll.qlIndexFixing(ONIndex1Y,I76,TRUE,_xll.ohTrigger(RecalcTrigger,Trigger1Y)),NA())</f>
        <v>9.0344408064502169E-3</v>
      </c>
    </row>
    <row r="77" spans="2:17" x14ac:dyDescent="0.2">
      <c r="B77" s="39" t="s">
        <v>17</v>
      </c>
      <c r="D77" s="42">
        <f>_xll.qlCalendarAdvance(Calendar,$D76,B77,"f",FALSE)</f>
        <v>42284</v>
      </c>
      <c r="E77" s="177">
        <f>_xll.qlInterestRateIndexValueDate(IndexON,D77)</f>
        <v>42284</v>
      </c>
      <c r="F77" s="193">
        <f>IFERROR(_xll.qlIndexFixing(IndexON,D77,TRUE,_xll.ohTrigger(RecalcTrigger,TriggerON)),NA())</f>
        <v>4.8311961892344435E-3</v>
      </c>
      <c r="H77" s="42">
        <f>_xll.qlCalendarAdvance(Calendar,$H76,B77,"f",FALSE)</f>
        <v>42284</v>
      </c>
      <c r="I77" s="177">
        <f>_xll.qlInterestRateIndexValueDate(Index1M,$H77)</f>
        <v>42284</v>
      </c>
      <c r="J77" s="182">
        <f>IFERROR(_xll.qlIndexFixing(Index1M,$H77,TRUE,_xll.ohTrigger(RecalcTrigger,Trigger1M)),NA())</f>
        <v>5.66314322009867E-3</v>
      </c>
      <c r="K77" s="44">
        <f>IFERROR(_xll.qlIndexFixing(Index3M,H77,TRUE,_xll.ohTrigger(RecalcTrigger,Trigger3M)),NA())</f>
        <v>6.6934954171486523E-3</v>
      </c>
      <c r="L77" s="44">
        <f>IFERROR(_xll.qlIndexFixing(Index6M,$H77,TRUE,_xll.ohTrigger(RecalcTrigger,Trigger6M)),NA())</f>
        <v>8.5948373223045955E-3</v>
      </c>
      <c r="M77" s="183">
        <f>IFERROR(_xll.qlIndexFixing(Index1Y,$H77,TRUE,_xll.ohTrigger(RecalcTrigger,Trigger1Y)),NA())</f>
        <v>1.2189744849094703E-2</v>
      </c>
      <c r="N77" s="182">
        <f>IFERROR(_xll.qlIndexFixing(ONIndex1M,I77,TRUE,_xll.ohTrigger(RecalcTrigger,Trigger1M)),NA())</f>
        <v>5.5437290790139038E-3</v>
      </c>
      <c r="O77" s="44">
        <f>IFERROR(_xll.qlIndexFixing(ONIndex3M,I77,TRUE,_xll.ohTrigger(RecalcTrigger,Trigger3M)),NA())</f>
        <v>6.182389258995169E-3</v>
      </c>
      <c r="P77" s="44">
        <f>IFERROR(_xll.qlIndexFixing(ONIndex6M,I77,TRUE,_xll.ohTrigger(RecalcTrigger,Trigger6M)),NA())</f>
        <v>7.4637927526288728E-3</v>
      </c>
      <c r="Q77" s="183">
        <f>IFERROR(_xll.qlIndexFixing(ONIndex1Y,I77,TRUE,_xll.ohTrigger(RecalcTrigger,Trigger1Y)),NA())</f>
        <v>9.0448901433082263E-3</v>
      </c>
    </row>
    <row r="78" spans="2:17" x14ac:dyDescent="0.2">
      <c r="B78" s="39" t="s">
        <v>17</v>
      </c>
      <c r="D78" s="42">
        <f>_xll.qlCalendarAdvance(Calendar,$D77,B78,"f",FALSE)</f>
        <v>42285</v>
      </c>
      <c r="E78" s="177">
        <f>_xll.qlInterestRateIndexValueDate(IndexON,D78)</f>
        <v>42285</v>
      </c>
      <c r="F78" s="193">
        <f>IFERROR(_xll.qlIndexFixing(IndexON,D78,TRUE,_xll.ohTrigger(RecalcTrigger,TriggerON)),NA())</f>
        <v>4.839273576767722E-3</v>
      </c>
      <c r="H78" s="42">
        <f>_xll.qlCalendarAdvance(Calendar,$H77,B78,"f",FALSE)</f>
        <v>42285</v>
      </c>
      <c r="I78" s="177">
        <f>_xll.qlInterestRateIndexValueDate(Index1M,$H78)</f>
        <v>42285</v>
      </c>
      <c r="J78" s="182">
        <f>IFERROR(_xll.qlIndexFixing(Index1M,$H78,TRUE,_xll.ohTrigger(RecalcTrigger,Trigger1M)),NA())</f>
        <v>5.6667888431266578E-3</v>
      </c>
      <c r="K78" s="44">
        <f>IFERROR(_xll.qlIndexFixing(Index3M,H78,TRUE,_xll.ohTrigger(RecalcTrigger,Trigger3M)),NA())</f>
        <v>6.7061612364239407E-3</v>
      </c>
      <c r="L78" s="44">
        <f>IFERROR(_xll.qlIndexFixing(Index6M,$H78,TRUE,_xll.ohTrigger(RecalcTrigger,Trigger6M)),NA())</f>
        <v>8.6086861405939435E-3</v>
      </c>
      <c r="M78" s="183">
        <f>IFERROR(_xll.qlIndexFixing(Index1Y,$H78,TRUE,_xll.ohTrigger(RecalcTrigger,Trigger1Y)),NA())</f>
        <v>1.2221875825685373E-2</v>
      </c>
      <c r="N78" s="182">
        <f>IFERROR(_xll.qlIndexFixing(ONIndex1M,I78,TRUE,_xll.ohTrigger(RecalcTrigger,Trigger1M)),NA())</f>
        <v>5.5522748482406126E-3</v>
      </c>
      <c r="O78" s="44">
        <f>IFERROR(_xll.qlIndexFixing(ONIndex3M,I78,TRUE,_xll.ohTrigger(RecalcTrigger,Trigger3M)),NA())</f>
        <v>6.1901473197245593E-3</v>
      </c>
      <c r="P78" s="44">
        <f>IFERROR(_xll.qlIndexFixing(ONIndex6M,I78,TRUE,_xll.ohTrigger(RecalcTrigger,Trigger6M)),NA())</f>
        <v>7.4763769957031379E-3</v>
      </c>
      <c r="Q78" s="183">
        <f>IFERROR(_xll.qlIndexFixing(ONIndex1Y,I78,TRUE,_xll.ohTrigger(RecalcTrigger,Trigger1Y)),NA())</f>
        <v>9.0558861596989892E-3</v>
      </c>
    </row>
    <row r="79" spans="2:17" x14ac:dyDescent="0.2">
      <c r="B79" s="39" t="s">
        <v>17</v>
      </c>
      <c r="D79" s="42">
        <f>_xll.qlCalendarAdvance(Calendar,$D78,B79,"f",FALSE)</f>
        <v>42286</v>
      </c>
      <c r="E79" s="177">
        <f>_xll.qlInterestRateIndexValueDate(IndexON,D79)</f>
        <v>42286</v>
      </c>
      <c r="F79" s="193">
        <f>IFERROR(_xll.qlIndexFixing(IndexON,D79,TRUE,_xll.ohTrigger(RecalcTrigger,TriggerON)),NA())</f>
        <v>4.8573313160219884E-3</v>
      </c>
      <c r="H79" s="42">
        <f>_xll.qlCalendarAdvance(Calendar,$H78,B79,"f",FALSE)</f>
        <v>42286</v>
      </c>
      <c r="I79" s="177">
        <f>_xll.qlInterestRateIndexValueDate(Index1M,$H79)</f>
        <v>42286</v>
      </c>
      <c r="J79" s="182">
        <f>IFERROR(_xll.qlIndexFixing(Index1M,$H79,TRUE,_xll.ohTrigger(RecalcTrigger,Trigger1M)),NA())</f>
        <v>5.6703965865213856E-3</v>
      </c>
      <c r="K79" s="44">
        <f>IFERROR(_xll.qlIndexFixing(Index3M,H79,TRUE,_xll.ohTrigger(RecalcTrigger,Trigger3M)),NA())</f>
        <v>6.7333724484536939E-3</v>
      </c>
      <c r="L79" s="44">
        <f>IFERROR(_xll.qlIndexFixing(Index6M,$H79,TRUE,_xll.ohTrigger(RecalcTrigger,Trigger6M)),NA())</f>
        <v>8.637786088389823E-3</v>
      </c>
      <c r="M79" s="183">
        <f>IFERROR(_xll.qlIndexFixing(Index1Y,$H79,TRUE,_xll.ohTrigger(RecalcTrigger,Trigger1Y)),NA())</f>
        <v>1.2230199061372836E-2</v>
      </c>
      <c r="N79" s="182">
        <f>IFERROR(_xll.qlIndexFixing(ONIndex1M,I79,TRUE,_xll.ohTrigger(RecalcTrigger,Trigger1M)),NA())</f>
        <v>5.5690459106268655E-3</v>
      </c>
      <c r="O79" s="44">
        <f>IFERROR(_xll.qlIndexFixing(ONIndex3M,I79,TRUE,_xll.ohTrigger(RecalcTrigger,Trigger3M)),NA())</f>
        <v>6.2061458743837656E-3</v>
      </c>
      <c r="P79" s="44">
        <f>IFERROR(_xll.qlIndexFixing(ONIndex6M,I79,TRUE,_xll.ohTrigger(RecalcTrigger,Trigger6M)),NA())</f>
        <v>7.5031120076100404E-3</v>
      </c>
      <c r="Q79" s="183">
        <f>IFERROR(_xll.qlIndexFixing(ONIndex1Y,I79,TRUE,_xll.ohTrigger(RecalcTrigger,Trigger1Y)),NA())</f>
        <v>9.0799263251454647E-3</v>
      </c>
    </row>
    <row r="80" spans="2:17" x14ac:dyDescent="0.2">
      <c r="B80" s="39" t="s">
        <v>17</v>
      </c>
      <c r="D80" s="42">
        <f>_xll.qlCalendarAdvance(Calendar,$D79,B80,"f",FALSE)</f>
        <v>42289</v>
      </c>
      <c r="E80" s="177">
        <f>_xll.qlInterestRateIndexValueDate(IndexON,D80)</f>
        <v>42289</v>
      </c>
      <c r="F80" s="193">
        <f>IFERROR(_xll.qlIndexFixing(IndexON,D80,TRUE,_xll.ohTrigger(RecalcTrigger,TriggerON)),NA())</f>
        <v>4.8770981035939354E-3</v>
      </c>
      <c r="H80" s="42">
        <f>_xll.qlCalendarAdvance(Calendar,$H79,B80,"f",FALSE)</f>
        <v>42289</v>
      </c>
      <c r="I80" s="177">
        <f>_xll.qlInterestRateIndexValueDate(Index1M,$H80)</f>
        <v>42289</v>
      </c>
      <c r="J80" s="182">
        <f>IFERROR(_xll.qlIndexFixing(Index1M,$H80,TRUE,_xll.ohTrigger(RecalcTrigger,Trigger1M)),NA())</f>
        <v>5.690641814760501E-3</v>
      </c>
      <c r="K80" s="44">
        <f>IFERROR(_xll.qlIndexFixing(Index3M,H80,TRUE,_xll.ohTrigger(RecalcTrigger,Trigger3M)),NA())</f>
        <v>6.7577123492590244E-3</v>
      </c>
      <c r="L80" s="44">
        <f>IFERROR(_xll.qlIndexFixing(Index6M,$H80,TRUE,_xll.ohTrigger(RecalcTrigger,Trigger6M)),NA())</f>
        <v>8.6635444828926135E-3</v>
      </c>
      <c r="M80" s="183">
        <f>IFERROR(_xll.qlIndexFixing(Index1Y,$H80,TRUE,_xll.ohTrigger(RecalcTrigger,Trigger1Y)),NA())</f>
        <v>1.2271000599136663E-2</v>
      </c>
      <c r="N80" s="182">
        <f>IFERROR(_xll.qlIndexFixing(ONIndex1M,I80,TRUE,_xll.ohTrigger(RecalcTrigger,Trigger1M)),NA())</f>
        <v>5.585241591561374E-3</v>
      </c>
      <c r="O80" s="44">
        <f>IFERROR(_xll.qlIndexFixing(ONIndex3M,I80,TRUE,_xll.ohTrigger(RecalcTrigger,Trigger3M)),NA())</f>
        <v>6.222310299766054E-3</v>
      </c>
      <c r="P80" s="44">
        <f>IFERROR(_xll.qlIndexFixing(ONIndex6M,I80,TRUE,_xll.ohTrigger(RecalcTrigger,Trigger6M)),NA())</f>
        <v>7.530950849464757E-3</v>
      </c>
      <c r="Q80" s="183">
        <f>IFERROR(_xll.qlIndexFixing(ONIndex1Y,I80,TRUE,_xll.ohTrigger(RecalcTrigger,Trigger1Y)),NA())</f>
        <v>9.1053370214810858E-3</v>
      </c>
    </row>
    <row r="81" spans="2:17" x14ac:dyDescent="0.2">
      <c r="B81" s="39" t="s">
        <v>17</v>
      </c>
      <c r="D81" s="42">
        <f>_xll.qlCalendarAdvance(Calendar,$D80,B81,"f",FALSE)</f>
        <v>42290</v>
      </c>
      <c r="E81" s="177">
        <f>_xll.qlInterestRateIndexValueDate(IndexON,D81)</f>
        <v>42290</v>
      </c>
      <c r="F81" s="193">
        <f>IFERROR(_xll.qlIndexFixing(IndexON,D81,TRUE,_xll.ohTrigger(RecalcTrigger,TriggerON)),NA())</f>
        <v>4.8879329795548099E-3</v>
      </c>
      <c r="H81" s="42">
        <f>_xll.qlCalendarAdvance(Calendar,$H80,B81,"f",FALSE)</f>
        <v>42290</v>
      </c>
      <c r="I81" s="177">
        <f>_xll.qlInterestRateIndexValueDate(Index1M,$H81)</f>
        <v>42290</v>
      </c>
      <c r="J81" s="182">
        <f>IFERROR(_xll.qlIndexFixing(Index1M,$H81,TRUE,_xll.ohTrigger(RecalcTrigger,Trigger1M)),NA())</f>
        <v>5.6972523261359272E-3</v>
      </c>
      <c r="K81" s="44">
        <f>IFERROR(_xll.qlIndexFixing(Index3M,H81,TRUE,_xll.ohTrigger(RecalcTrigger,Trigger3M)),NA())</f>
        <v>6.7708169821536438E-3</v>
      </c>
      <c r="L81" s="44">
        <f>IFERROR(_xll.qlIndexFixing(Index6M,$H81,TRUE,_xll.ohTrigger(RecalcTrigger,Trigger6M)),NA())</f>
        <v>8.677132457746756E-3</v>
      </c>
      <c r="M81" s="183">
        <f>IFERROR(_xll.qlIndexFixing(Index1Y,$H81,TRUE,_xll.ohTrigger(RecalcTrigger,Trigger1Y)),NA())</f>
        <v>1.2287227008159582E-2</v>
      </c>
      <c r="N81" s="182">
        <f>IFERROR(_xll.qlIndexFixing(ONIndex1M,I81,TRUE,_xll.ohTrigger(RecalcTrigger,Trigger1M)),NA())</f>
        <v>5.5931791938734765E-3</v>
      </c>
      <c r="O81" s="44">
        <f>IFERROR(_xll.qlIndexFixing(ONIndex3M,I81,TRUE,_xll.ohTrigger(RecalcTrigger,Trigger3M)),NA())</f>
        <v>6.2306337291384573E-3</v>
      </c>
      <c r="P81" s="44">
        <f>IFERROR(_xll.qlIndexFixing(ONIndex6M,I81,TRUE,_xll.ohTrigger(RecalcTrigger,Trigger6M)),NA())</f>
        <v>7.5456535335549635E-3</v>
      </c>
      <c r="Q81" s="183">
        <f>IFERROR(_xll.qlIndexFixing(ONIndex1Y,I81,TRUE,_xll.ohTrigger(RecalcTrigger,Trigger1Y)),NA())</f>
        <v>9.1190664363460794E-3</v>
      </c>
    </row>
    <row r="82" spans="2:17" x14ac:dyDescent="0.2">
      <c r="B82" s="39" t="s">
        <v>17</v>
      </c>
      <c r="D82" s="42">
        <f>_xll.qlCalendarAdvance(Calendar,$D81,B82,"f",FALSE)</f>
        <v>42291</v>
      </c>
      <c r="E82" s="177">
        <f>_xll.qlInterestRateIndexValueDate(IndexON,D82)</f>
        <v>42291</v>
      </c>
      <c r="F82" s="193">
        <f>IFERROR(_xll.qlIndexFixing(IndexON,D82,TRUE,_xll.ohTrigger(RecalcTrigger,TriggerON)),NA())</f>
        <v>4.8993193534929702E-3</v>
      </c>
      <c r="H82" s="42">
        <f>_xll.qlCalendarAdvance(Calendar,$H81,B82,"f",FALSE)</f>
        <v>42291</v>
      </c>
      <c r="I82" s="177">
        <f>_xll.qlInterestRateIndexValueDate(Index1M,$H82)</f>
        <v>42291</v>
      </c>
      <c r="J82" s="182">
        <f>IFERROR(_xll.qlIndexFixing(Index1M,$H82,TRUE,_xll.ohTrigger(RecalcTrigger,Trigger1M)),NA())</f>
        <v>5.7101027217386731E-3</v>
      </c>
      <c r="K82" s="44">
        <f>IFERROR(_xll.qlIndexFixing(Index3M,H82,TRUE,_xll.ohTrigger(RecalcTrigger,Trigger3M)),NA())</f>
        <v>6.7840063151984415E-3</v>
      </c>
      <c r="L82" s="44">
        <f>IFERROR(_xll.qlIndexFixing(Index6M,$H82,TRUE,_xll.ohTrigger(RecalcTrigger,Trigger6M)),NA())</f>
        <v>8.6906728372703624E-3</v>
      </c>
      <c r="M82" s="183">
        <f>IFERROR(_xll.qlIndexFixing(Index1Y,$H82,TRUE,_xll.ohTrigger(RecalcTrigger,Trigger1Y)),NA())</f>
        <v>1.2303455621765344E-2</v>
      </c>
      <c r="N82" s="182">
        <f>IFERROR(_xll.qlIndexFixing(ONIndex1M,I82,TRUE,_xll.ohTrigger(RecalcTrigger,Trigger1M)),NA())</f>
        <v>5.6009951627378207E-3</v>
      </c>
      <c r="O82" s="44">
        <f>IFERROR(_xll.qlIndexFixing(ONIndex3M,I82,TRUE,_xll.ohTrigger(RecalcTrigger,Trigger3M)),NA())</f>
        <v>6.2390702323367186E-3</v>
      </c>
      <c r="P82" s="44">
        <f>IFERROR(_xll.qlIndexFixing(ONIndex6M,I82,TRUE,_xll.ohTrigger(RecalcTrigger,Trigger6M)),NA())</f>
        <v>7.560779905961823E-3</v>
      </c>
      <c r="Q82" s="183">
        <f>IFERROR(_xll.qlIndexFixing(ONIndex1Y,I82,TRUE,_xll.ohTrigger(RecalcTrigger,Trigger1Y)),NA())</f>
        <v>9.1333425309059191E-3</v>
      </c>
    </row>
    <row r="83" spans="2:17" x14ac:dyDescent="0.2">
      <c r="B83" s="39" t="s">
        <v>17</v>
      </c>
      <c r="D83" s="42">
        <f>_xll.qlCalendarAdvance(Calendar,$D82,B83,"f",FALSE)</f>
        <v>42292</v>
      </c>
      <c r="E83" s="177">
        <f>_xll.qlInterestRateIndexValueDate(IndexON,D83)</f>
        <v>42292</v>
      </c>
      <c r="F83" s="193">
        <f>IFERROR(_xll.qlIndexFixing(IndexON,D83,TRUE,_xll.ohTrigger(RecalcTrigger,TriggerON)),NA())</f>
        <v>4.9112572252463238E-3</v>
      </c>
      <c r="H83" s="42">
        <f>_xll.qlCalendarAdvance(Calendar,$H82,B83,"f",FALSE)</f>
        <v>42292</v>
      </c>
      <c r="I83" s="177">
        <f>_xll.qlInterestRateIndexValueDate(Index1M,$H83)</f>
        <v>42292</v>
      </c>
      <c r="J83" s="182">
        <f>IFERROR(_xll.qlIndexFixing(Index1M,$H83,TRUE,_xll.ohTrigger(RecalcTrigger,Trigger1M)),NA())</f>
        <v>5.7134246593576465E-3</v>
      </c>
      <c r="K83" s="44">
        <f>IFERROR(_xll.qlIndexFixing(Index3M,H83,TRUE,_xll.ohTrigger(RecalcTrigger,Trigger3M)),NA())</f>
        <v>6.7972793275150835E-3</v>
      </c>
      <c r="L83" s="44">
        <f>IFERROR(_xll.qlIndexFixing(Index6M,$H83,TRUE,_xll.ohTrigger(RecalcTrigger,Trigger6M)),NA())</f>
        <v>8.7041671460201479E-3</v>
      </c>
      <c r="M83" s="183">
        <f>IFERROR(_xll.qlIndexFixing(Index1Y,$H83,TRUE,_xll.ohTrigger(RecalcTrigger,Trigger1Y)),NA())</f>
        <v>1.2335444987242084E-2</v>
      </c>
      <c r="N83" s="182">
        <f>IFERROR(_xll.qlIndexFixing(ONIndex1M,I83,TRUE,_xll.ohTrigger(RecalcTrigger,Trigger1M)),NA())</f>
        <v>5.6086894981544066E-3</v>
      </c>
      <c r="O83" s="44">
        <f>IFERROR(_xll.qlIndexFixing(ONIndex3M,I83,TRUE,_xll.ohTrigger(RecalcTrigger,Trigger3M)),NA())</f>
        <v>6.2476198092797919E-3</v>
      </c>
      <c r="P83" s="44">
        <f>IFERROR(_xll.qlIndexFixing(ONIndex6M,I83,TRUE,_xll.ohTrigger(RecalcTrigger,Trigger6M)),NA())</f>
        <v>7.5763299668474282E-3</v>
      </c>
      <c r="Q83" s="183">
        <f>IFERROR(_xll.qlIndexFixing(ONIndex1Y,I83,TRUE,_xll.ohTrigger(RecalcTrigger,Trigger1Y)),NA())</f>
        <v>9.1481653055658363E-3</v>
      </c>
    </row>
    <row r="84" spans="2:17" x14ac:dyDescent="0.2">
      <c r="B84" s="39" t="s">
        <v>17</v>
      </c>
      <c r="D84" s="42">
        <f>_xll.qlCalendarAdvance(Calendar,$D83,B84,"f",FALSE)</f>
        <v>42293</v>
      </c>
      <c r="E84" s="177">
        <f>_xll.qlInterestRateIndexValueDate(IndexON,D84)</f>
        <v>42293</v>
      </c>
      <c r="F84" s="193">
        <f>IFERROR(_xll.qlIndexFixing(IndexON,D84,TRUE,_xll.ohTrigger(RecalcTrigger,TriggerON)),NA())</f>
        <v>4.9370380727246461E-3</v>
      </c>
      <c r="H84" s="42">
        <f>_xll.qlCalendarAdvance(Calendar,$H83,B84,"f",FALSE)</f>
        <v>42293</v>
      </c>
      <c r="I84" s="177">
        <f>_xll.qlInterestRateIndexValueDate(Index1M,$H84)</f>
        <v>42293</v>
      </c>
      <c r="J84" s="182">
        <f>IFERROR(_xll.qlIndexFixing(Index1M,$H84,TRUE,_xll.ohTrigger(RecalcTrigger,Trigger1M)),NA())</f>
        <v>5.7167153683373101E-3</v>
      </c>
      <c r="K84" s="44">
        <f>IFERROR(_xll.qlIndexFixing(Index3M,H84,TRUE,_xll.ohTrigger(RecalcTrigger,Trigger3M)),NA())</f>
        <v>6.8255460570081647E-3</v>
      </c>
      <c r="L84" s="44">
        <f>IFERROR(_xll.qlIndexFixing(Index6M,$H84,TRUE,_xll.ohTrigger(RecalcTrigger,Trigger6M)),NA())</f>
        <v>8.7323836499693941E-3</v>
      </c>
      <c r="M84" s="183">
        <f>IFERROR(_xll.qlIndexFixing(Index1Y,$H84,TRUE,_xll.ohTrigger(RecalcTrigger,Trigger1Y)),NA())</f>
        <v>1.2343820294095562E-2</v>
      </c>
      <c r="N84" s="182">
        <f>IFERROR(_xll.qlIndexFixing(ONIndex1M,I84,TRUE,_xll.ohTrigger(RecalcTrigger,Trigger1M)),NA())</f>
        <v>5.6237593704163338E-3</v>
      </c>
      <c r="O84" s="44">
        <f>IFERROR(_xll.qlIndexFixing(ONIndex3M,I84,TRUE,_xll.ohTrigger(RecalcTrigger,Trigger3M)),NA())</f>
        <v>6.2652034145538335E-3</v>
      </c>
      <c r="P84" s="44">
        <f>IFERROR(_xll.qlIndexFixing(ONIndex6M,I84,TRUE,_xll.ohTrigger(RecalcTrigger,Trigger6M)),NA())</f>
        <v>7.6090009993590177E-3</v>
      </c>
      <c r="Q84" s="183">
        <f>IFERROR(_xll.qlIndexFixing(ONIndex1Y,I84,TRUE,_xll.ohTrigger(RecalcTrigger,Trigger1Y)),NA())</f>
        <v>9.179863988052114E-3</v>
      </c>
    </row>
    <row r="85" spans="2:17" x14ac:dyDescent="0.2">
      <c r="B85" s="39" t="s">
        <v>17</v>
      </c>
      <c r="D85" s="42">
        <f>_xll.qlCalendarAdvance(Calendar,$D84,B85,"f",FALSE)</f>
        <v>42296</v>
      </c>
      <c r="E85" s="177">
        <f>_xll.qlInterestRateIndexValueDate(IndexON,D85)</f>
        <v>42296</v>
      </c>
      <c r="F85" s="193">
        <f>IFERROR(_xll.qlIndexFixing(IndexON,D85,TRUE,_xll.ohTrigger(RecalcTrigger,TriggerON)),NA())</f>
        <v>4.9645236923567815E-3</v>
      </c>
      <c r="H85" s="42">
        <f>_xll.qlCalendarAdvance(Calendar,$H84,B85,"f",FALSE)</f>
        <v>42296</v>
      </c>
      <c r="I85" s="177">
        <f>_xll.qlInterestRateIndexValueDate(Index1M,$H85)</f>
        <v>42296</v>
      </c>
      <c r="J85" s="182">
        <f>IFERROR(_xll.qlIndexFixing(Index1M,$H85,TRUE,_xll.ohTrigger(RecalcTrigger,Trigger1M)),NA())</f>
        <v>5.7356934763633325E-3</v>
      </c>
      <c r="K85" s="44">
        <f>IFERROR(_xll.qlIndexFixing(Index3M,H85,TRUE,_xll.ohTrigger(RecalcTrigger,Trigger3M)),NA())</f>
        <v>6.8511877516726754E-3</v>
      </c>
      <c r="L85" s="44">
        <f>IFERROR(_xll.qlIndexFixing(Index6M,$H85,TRUE,_xll.ohTrigger(RecalcTrigger,Trigger6M)),NA())</f>
        <v>8.7577141659725723E-3</v>
      </c>
      <c r="M85" s="183">
        <f>IFERROR(_xll.qlIndexFixing(Index1Y,$H85,TRUE,_xll.ohTrigger(RecalcTrigger,Trigger1Y)),NA())</f>
        <v>1.2384788562489108E-2</v>
      </c>
      <c r="N85" s="182">
        <f>IFERROR(_xll.qlIndexFixing(ONIndex1M,I85,TRUE,_xll.ohTrigger(RecalcTrigger,Trigger1M)),NA())</f>
        <v>5.6382505055052601E-3</v>
      </c>
      <c r="O85" s="44">
        <f>IFERROR(_xll.qlIndexFixing(ONIndex3M,I85,TRUE,_xll.ohTrigger(RecalcTrigger,Trigger3M)),NA())</f>
        <v>6.2829488551485735E-3</v>
      </c>
      <c r="P85" s="44">
        <f>IFERROR(_xll.qlIndexFixing(ONIndex6M,I85,TRUE,_xll.ohTrigger(RecalcTrigger,Trigger6M)),NA())</f>
        <v>7.6427670954204441E-3</v>
      </c>
      <c r="Q85" s="183">
        <f>IFERROR(_xll.qlIndexFixing(ONIndex1Y,I85,TRUE,_xll.ohTrigger(RecalcTrigger,Trigger1Y)),NA())</f>
        <v>9.2129232046389564E-3</v>
      </c>
    </row>
    <row r="86" spans="2:17" x14ac:dyDescent="0.2">
      <c r="B86" s="39" t="s">
        <v>17</v>
      </c>
      <c r="D86" s="42">
        <f>_xll.qlCalendarAdvance(Calendar,$D85,B86,"f",FALSE)</f>
        <v>42297</v>
      </c>
      <c r="E86" s="177">
        <f>_xll.qlInterestRateIndexValueDate(IndexON,D86)</f>
        <v>42297</v>
      </c>
      <c r="F86" s="193">
        <f>IFERROR(_xll.qlIndexFixing(IndexON,D86,TRUE,_xll.ohTrigger(RecalcTrigger,TriggerON)),NA())</f>
        <v>4.9792190544017956E-3</v>
      </c>
      <c r="H86" s="42">
        <f>_xll.qlCalendarAdvance(Calendar,$H85,B86,"f",FALSE)</f>
        <v>42297</v>
      </c>
      <c r="I86" s="177">
        <f>_xll.qlInterestRateIndexValueDate(Index1M,$H86)</f>
        <v>42297</v>
      </c>
      <c r="J86" s="182">
        <f>IFERROR(_xll.qlIndexFixing(Index1M,$H86,TRUE,_xll.ohTrigger(RecalcTrigger,Trigger1M)),NA())</f>
        <v>5.7419268167898775E-3</v>
      </c>
      <c r="K86" s="44">
        <f>IFERROR(_xll.qlIndexFixing(Index3M,H86,TRUE,_xll.ohTrigger(RecalcTrigger,Trigger3M)),NA())</f>
        <v>6.8648638469004488E-3</v>
      </c>
      <c r="L86" s="44">
        <f>IFERROR(_xll.qlIndexFixing(Index6M,$H86,TRUE,_xll.ohTrigger(RecalcTrigger,Trigger6M)),NA())</f>
        <v>8.7710009907531836E-3</v>
      </c>
      <c r="M86" s="183">
        <f>IFERROR(_xll.qlIndexFixing(Index1Y,$H86,TRUE,_xll.ohTrigger(RecalcTrigger,Trigger1Y)),NA())</f>
        <v>1.2401124490009161E-2</v>
      </c>
      <c r="N86" s="182">
        <f>IFERROR(_xll.qlIndexFixing(ONIndex1M,I86,TRUE,_xll.ohTrigger(RecalcTrigger,Trigger1M)),NA())</f>
        <v>5.6453366737641009E-3</v>
      </c>
      <c r="O86" s="44">
        <f>IFERROR(_xll.qlIndexFixing(ONIndex3M,I86,TRUE,_xll.ohTrigger(RecalcTrigger,Trigger3M)),NA())</f>
        <v>6.2920638010588448E-3</v>
      </c>
      <c r="P86" s="44">
        <f>IFERROR(_xll.qlIndexFixing(ONIndex6M,I86,TRUE,_xll.ohTrigger(RecalcTrigger,Trigger6M)),NA())</f>
        <v>7.6604355991050088E-3</v>
      </c>
      <c r="Q86" s="183">
        <f>IFERROR(_xll.qlIndexFixing(ONIndex1Y,I86,TRUE,_xll.ohTrigger(RecalcTrigger,Trigger1Y)),NA())</f>
        <v>9.2304793799613538E-3</v>
      </c>
    </row>
    <row r="87" spans="2:17" x14ac:dyDescent="0.2">
      <c r="B87" s="39" t="s">
        <v>17</v>
      </c>
      <c r="D87" s="42">
        <f>_xll.qlCalendarAdvance(Calendar,$D86,B87,"f",FALSE)</f>
        <v>42298</v>
      </c>
      <c r="E87" s="177">
        <f>_xll.qlInterestRateIndexValueDate(IndexON,D87)</f>
        <v>42298</v>
      </c>
      <c r="F87" s="193">
        <f>IFERROR(_xll.qlIndexFixing(IndexON,D87,TRUE,_xll.ohTrigger(RecalcTrigger,TriggerON)),NA())</f>
        <v>4.9944659147482806E-3</v>
      </c>
      <c r="H87" s="42">
        <f>_xll.qlCalendarAdvance(Calendar,$H86,B87,"f",FALSE)</f>
        <v>42298</v>
      </c>
      <c r="I87" s="177">
        <f>_xll.qlInterestRateIndexValueDate(Index1M,$H87)</f>
        <v>42298</v>
      </c>
      <c r="J87" s="182">
        <f>IFERROR(_xll.qlIndexFixing(Index1M,$H87,TRUE,_xll.ohTrigger(RecalcTrigger,Trigger1M)),NA())</f>
        <v>5.7542205932893283E-3</v>
      </c>
      <c r="K87" s="44">
        <f>IFERROR(_xll.qlIndexFixing(Index3M,H87,TRUE,_xll.ohTrigger(RecalcTrigger,Trigger3M)),NA())</f>
        <v>6.8786174959574028E-3</v>
      </c>
      <c r="L87" s="44">
        <f>IFERROR(_xll.qlIndexFixing(Index6M,$H87,TRUE,_xll.ohTrigger(RecalcTrigger,Trigger6M)),NA())</f>
        <v>8.784250893023671E-3</v>
      </c>
      <c r="M87" s="183">
        <f>IFERROR(_xll.qlIndexFixing(Index1Y,$H87,TRUE,_xll.ohTrigger(RecalcTrigger,Trigger1Y)),NA())</f>
        <v>1.2417493986955852E-2</v>
      </c>
      <c r="N87" s="182">
        <f>IFERROR(_xll.qlIndexFixing(ONIndex1M,I87,TRUE,_xll.ohTrigger(RecalcTrigger,Trigger1M)),NA())</f>
        <v>5.6523012084130908E-3</v>
      </c>
      <c r="O87" s="44">
        <f>IFERROR(_xll.qlIndexFixing(ONIndex3M,I87,TRUE,_xll.ohTrigger(RecalcTrigger,Trigger3M)),NA())</f>
        <v>6.3012918208760205E-3</v>
      </c>
      <c r="P87" s="44">
        <f>IFERROR(_xll.qlIndexFixing(ONIndex6M,I87,TRUE,_xll.ohTrigger(RecalcTrigger,Trigger6M)),NA())</f>
        <v>7.6785277915925043E-3</v>
      </c>
      <c r="Q87" s="183">
        <f>IFERROR(_xll.qlIndexFixing(ONIndex1Y,I87,TRUE,_xll.ohTrigger(RecalcTrigger,Trigger1Y)),NA())</f>
        <v>9.2485822355459213E-3</v>
      </c>
    </row>
    <row r="88" spans="2:17" x14ac:dyDescent="0.2">
      <c r="B88" s="39" t="s">
        <v>17</v>
      </c>
      <c r="D88" s="42">
        <f>_xll.qlCalendarAdvance(Calendar,$D87,B88,"f",FALSE)</f>
        <v>42299</v>
      </c>
      <c r="E88" s="177">
        <f>_xll.qlInterestRateIndexValueDate(IndexON,D88)</f>
        <v>42299</v>
      </c>
      <c r="F88" s="193">
        <f>IFERROR(_xll.qlIndexFixing(IndexON,D88,TRUE,_xll.ohTrigger(RecalcTrigger,TriggerON)),NA())</f>
        <v>5.0102642733962366E-3</v>
      </c>
      <c r="H88" s="42">
        <f>_xll.qlCalendarAdvance(Calendar,$H87,B88,"f",FALSE)</f>
        <v>42299</v>
      </c>
      <c r="I88" s="177">
        <f>_xll.qlInterestRateIndexValueDate(Index1M,$H88)</f>
        <v>42299</v>
      </c>
      <c r="J88" s="182">
        <f>IFERROR(_xll.qlIndexFixing(Index1M,$H88,TRUE,_xll.ohTrigger(RecalcTrigger,Trigger1M)),NA())</f>
        <v>5.7573164176644154E-3</v>
      </c>
      <c r="K88" s="44">
        <f>IFERROR(_xll.qlIndexFixing(Index3M,H88,TRUE,_xll.ohTrigger(RecalcTrigger,Trigger3M)),NA())</f>
        <v>6.8924476779052982E-3</v>
      </c>
      <c r="L88" s="44">
        <f>IFERROR(_xll.qlIndexFixing(Index6M,$H88,TRUE,_xll.ohTrigger(RecalcTrigger,Trigger6M)),NA())</f>
        <v>8.7974653976441199E-3</v>
      </c>
      <c r="M88" s="183">
        <f>IFERROR(_xll.qlIndexFixing(Index1Y,$H88,TRUE,_xll.ohTrigger(RecalcTrigger,Trigger1Y)),NA())</f>
        <v>1.2450142574301106E-2</v>
      </c>
      <c r="N88" s="182">
        <f>IFERROR(_xll.qlIndexFixing(ONIndex1M,I88,TRUE,_xll.ohTrigger(RecalcTrigger,Trigger1M)),NA())</f>
        <v>5.6591441096953687E-3</v>
      </c>
      <c r="O88" s="44">
        <f>IFERROR(_xll.qlIndexFixing(ONIndex3M,I88,TRUE,_xll.ohTrigger(RecalcTrigger,Trigger3M)),NA())</f>
        <v>6.3106329145190543E-3</v>
      </c>
      <c r="P88" s="44">
        <f>IFERROR(_xll.qlIndexFixing(ONIndex6M,I88,TRUE,_xll.ohTrigger(RecalcTrigger,Trigger6M)),NA())</f>
        <v>7.6970436728829306E-3</v>
      </c>
      <c r="Q88" s="183">
        <f>IFERROR(_xll.qlIndexFixing(ONIndex1Y,I88,TRUE,_xll.ohTrigger(RecalcTrigger,Trigger1Y)),NA())</f>
        <v>9.2672317716357977E-3</v>
      </c>
    </row>
    <row r="89" spans="2:17" x14ac:dyDescent="0.2">
      <c r="B89" s="39" t="s">
        <v>17</v>
      </c>
      <c r="D89" s="42">
        <f>_xll.qlCalendarAdvance(Calendar,$D88,B89,"f",FALSE)</f>
        <v>42300</v>
      </c>
      <c r="E89" s="177">
        <f>_xll.qlInterestRateIndexValueDate(IndexON,D89)</f>
        <v>42300</v>
      </c>
      <c r="F89" s="193">
        <f>IFERROR(_xll.qlIndexFixing(IndexON,D89,TRUE,_xll.ohTrigger(RecalcTrigger,TriggerON)),NA())</f>
        <v>5.0437690144911071E-3</v>
      </c>
      <c r="H89" s="42">
        <f>_xll.qlCalendarAdvance(Calendar,$H88,B89,"f",FALSE)</f>
        <v>42300</v>
      </c>
      <c r="I89" s="177">
        <f>_xll.qlInterestRateIndexValueDate(Index1M,$H89)</f>
        <v>42300</v>
      </c>
      <c r="J89" s="182">
        <f>IFERROR(_xll.qlIndexFixing(Index1M,$H89,TRUE,_xll.ohTrigger(RecalcTrigger,Trigger1M)),NA())</f>
        <v>5.7603939542561653E-3</v>
      </c>
      <c r="K89" s="44">
        <f>IFERROR(_xll.qlIndexFixing(Index3M,H89,TRUE,_xll.ohTrigger(RecalcTrigger,Trigger3M)),NA())</f>
        <v>6.9216551537597823E-3</v>
      </c>
      <c r="L89" s="44">
        <f>IFERROR(_xll.qlIndexFixing(Index6M,$H89,TRUE,_xll.ohTrigger(RecalcTrigger,Trigger6M)),NA())</f>
        <v>8.8252692262300175E-3</v>
      </c>
      <c r="M89" s="183">
        <f>IFERROR(_xll.qlIndexFixing(Index1Y,$H89,TRUE,_xll.ohTrigger(RecalcTrigger,Trigger1Y)),NA())</f>
        <v>1.2458499038524612E-2</v>
      </c>
      <c r="N89" s="182">
        <f>IFERROR(_xll.qlIndexFixing(ONIndex1M,I89,TRUE,_xll.ohTrigger(RecalcTrigger,Trigger1M)),NA())</f>
        <v>5.6725126221220581E-3</v>
      </c>
      <c r="O89" s="44">
        <f>IFERROR(_xll.qlIndexFixing(ONIndex3M,I89,TRUE,_xll.ohTrigger(RecalcTrigger,Trigger3M)),NA())</f>
        <v>6.3298017823439547E-3</v>
      </c>
      <c r="P89" s="44">
        <f>IFERROR(_xll.qlIndexFixing(ONIndex6M,I89,TRUE,_xll.ohTrigger(RecalcTrigger,Trigger6M)),NA())</f>
        <v>7.7356516717012429E-3</v>
      </c>
      <c r="Q89" s="183">
        <f>IFERROR(_xll.qlIndexFixing(ONIndex1Y,I89,TRUE,_xll.ohTrigger(RecalcTrigger,Trigger1Y)),NA())</f>
        <v>9.3065903968470049E-3</v>
      </c>
    </row>
    <row r="90" spans="2:17" x14ac:dyDescent="0.2">
      <c r="B90" s="39" t="s">
        <v>17</v>
      </c>
      <c r="D90" s="42">
        <f>_xll.qlCalendarAdvance(Calendar,$D89,B90,"f",FALSE)</f>
        <v>42303</v>
      </c>
      <c r="E90" s="177">
        <f>_xll.qlInterestRateIndexValueDate(IndexON,D90)</f>
        <v>42303</v>
      </c>
      <c r="F90" s="193">
        <f>IFERROR(_xll.qlIndexFixing(IndexON,D90,TRUE,_xll.ohTrigger(RecalcTrigger,TriggerON)),NA())</f>
        <v>5.0788382469746374E-3</v>
      </c>
      <c r="H90" s="42">
        <f>_xll.qlCalendarAdvance(Calendar,$H89,B90,"f",FALSE)</f>
        <v>42303</v>
      </c>
      <c r="I90" s="177">
        <f>_xll.qlInterestRateIndexValueDate(Index1M,$H90)</f>
        <v>42303</v>
      </c>
      <c r="J90" s="182">
        <f>IFERROR(_xll.qlIndexFixing(Index1M,$H90,TRUE,_xll.ohTrigger(RecalcTrigger,Trigger1M)),NA())</f>
        <v>5.7785821457547668E-3</v>
      </c>
      <c r="K90" s="44">
        <f>IFERROR(_xll.qlIndexFixing(Index3M,H90,TRUE,_xll.ohTrigger(RecalcTrigger,Trigger3M)),NA())</f>
        <v>6.9485133154645199E-3</v>
      </c>
      <c r="L90" s="44">
        <f>IFERROR(_xll.qlIndexFixing(Index6M,$H90,TRUE,_xll.ohTrigger(RecalcTrigger,Trigger6M)),NA())</f>
        <v>8.8499999997067643E-3</v>
      </c>
      <c r="M90" s="183">
        <f>IFERROR(_xll.qlIndexFixing(Index1Y,$H90,TRUE,_xll.ohTrigger(RecalcTrigger,Trigger1Y)),NA())</f>
        <v>1.2500000000317044E-2</v>
      </c>
      <c r="N90" s="182">
        <f>IFERROR(_xll.qlIndexFixing(ONIndex1M,I90,TRUE,_xll.ohTrigger(RecalcTrigger,Trigger1M)),NA())</f>
        <v>5.685316054241385E-3</v>
      </c>
      <c r="O90" s="44">
        <f>IFERROR(_xll.qlIndexFixing(ONIndex3M,I90,TRUE,_xll.ohTrigger(RecalcTrigger,Trigger3M)),NA())</f>
        <v>6.3491280276739559E-3</v>
      </c>
      <c r="P90" s="44">
        <f>IFERROR(_xll.qlIndexFixing(ONIndex6M,I90,TRUE,_xll.ohTrigger(RecalcTrigger,Trigger6M)),NA())</f>
        <v>7.7752021323784781E-3</v>
      </c>
      <c r="Q90" s="183">
        <f>IFERROR(_xll.qlIndexFixing(ONIndex1Y,I90,TRUE,_xll.ohTrigger(RecalcTrigger,Trigger1Y)),NA())</f>
        <v>9.3471647976406391E-3</v>
      </c>
    </row>
    <row r="91" spans="2:17" x14ac:dyDescent="0.2">
      <c r="B91" s="39" t="s">
        <v>17</v>
      </c>
      <c r="D91" s="42">
        <f>_xll.qlCalendarAdvance(Calendar,$D90,B91,"f",FALSE)</f>
        <v>42304</v>
      </c>
      <c r="E91" s="177">
        <f>_xll.qlInterestRateIndexValueDate(IndexON,D91)</f>
        <v>42304</v>
      </c>
      <c r="F91" s="193">
        <f>IFERROR(_xll.qlIndexFixing(IndexON,D91,TRUE,_xll.ohTrigger(RecalcTrigger,TriggerON)),NA())</f>
        <v>5.0965874240460618E-3</v>
      </c>
      <c r="H91" s="42">
        <f>_xll.qlCalendarAdvance(Calendar,$H90,B91,"f",FALSE)</f>
        <v>42304</v>
      </c>
      <c r="I91" s="177">
        <f>_xll.qlInterestRateIndexValueDate(Index1M,$H91)</f>
        <v>42304</v>
      </c>
      <c r="J91" s="182">
        <f>IFERROR(_xll.qlIndexFixing(Index1M,$H91,TRUE,_xll.ohTrigger(RecalcTrigger,Trigger1M)),NA())</f>
        <v>5.7846140119325214E-3</v>
      </c>
      <c r="K91" s="44">
        <f>IFERROR(_xll.qlIndexFixing(Index3M,H91,TRUE,_xll.ohTrigger(RecalcTrigger,Trigger3M)),NA())</f>
        <v>6.9627108474235753E-3</v>
      </c>
      <c r="L91" s="44">
        <f>IFERROR(_xll.qlIndexFixing(Index6M,$H91,TRUE,_xll.ohTrigger(RecalcTrigger,Trigger6M)),NA())</f>
        <v>8.8630615993106291E-3</v>
      </c>
      <c r="M91" s="183">
        <f>IFERROR(_xll.qlIndexFixing(Index1Y,$H91,TRUE,_xll.ohTrigger(RecalcTrigger,Trigger1Y)),NA())</f>
        <v>1.2516652190924828E-2</v>
      </c>
      <c r="N91" s="182">
        <f>IFERROR(_xll.qlIndexFixing(ONIndex1M,I91,TRUE,_xll.ohTrigger(RecalcTrigger,Trigger1M)),NA())</f>
        <v>5.6916508350557393E-3</v>
      </c>
      <c r="O91" s="44">
        <f>IFERROR(_xll.qlIndexFixing(ONIndex3M,I91,TRUE,_xll.ohTrigger(RecalcTrigger,Trigger3M)),NA())</f>
        <v>6.3590344906894192E-3</v>
      </c>
      <c r="P91" s="44">
        <f>IFERROR(_xll.qlIndexFixing(ONIndex6M,I91,TRUE,_xll.ohTrigger(RecalcTrigger,Trigger6M)),NA())</f>
        <v>7.7949847280545104E-3</v>
      </c>
      <c r="Q91" s="183">
        <f>IFERROR(_xll.qlIndexFixing(ONIndex1Y,I91,TRUE,_xll.ohTrigger(RecalcTrigger,Trigger1Y)),NA())</f>
        <v>9.367756189651022E-3</v>
      </c>
    </row>
    <row r="92" spans="2:17" x14ac:dyDescent="0.2">
      <c r="B92" s="39" t="s">
        <v>17</v>
      </c>
      <c r="D92" s="42">
        <f>_xll.qlCalendarAdvance(Calendar,$D91,B92,"f",FALSE)</f>
        <v>42305</v>
      </c>
      <c r="E92" s="177">
        <f>_xll.qlInterestRateIndexValueDate(IndexON,D92)</f>
        <v>42305</v>
      </c>
      <c r="F92" s="193">
        <f>IFERROR(_xll.qlIndexFixing(IndexON,D92,TRUE,_xll.ohTrigger(RecalcTrigger,TriggerON)),NA())</f>
        <v>5.1140814254435618E-3</v>
      </c>
      <c r="H92" s="42">
        <f>_xll.qlCalendarAdvance(Calendar,$H91,B92,"f",FALSE)</f>
        <v>42305</v>
      </c>
      <c r="I92" s="177">
        <f>_xll.qlInterestRateIndexValueDate(Index1M,$H92)</f>
        <v>42305</v>
      </c>
      <c r="J92" s="182">
        <f>IFERROR(_xll.qlIndexFixing(Index1M,$H92,TRUE,_xll.ohTrigger(RecalcTrigger,Trigger1M)),NA())</f>
        <v>5.7968355385639254E-3</v>
      </c>
      <c r="K92" s="44">
        <f>IFERROR(_xll.qlIndexFixing(Index3M,H92,TRUE,_xll.ohTrigger(RecalcTrigger,Trigger3M)),NA())</f>
        <v>6.9769787864247951E-3</v>
      </c>
      <c r="L92" s="44">
        <f>IFERROR(_xll.qlIndexFixing(Index6M,$H92,TRUE,_xll.ohTrigger(RecalcTrigger,Trigger6M)),NA())</f>
        <v>8.8761023628492822E-3</v>
      </c>
      <c r="M92" s="183">
        <f>IFERROR(_xll.qlIndexFixing(Index1Y,$H92,TRUE,_xll.ohTrigger(RecalcTrigger,Trigger1Y)),NA())</f>
        <v>1.253334886113853E-2</v>
      </c>
      <c r="N92" s="182">
        <f>IFERROR(_xll.qlIndexFixing(ONIndex1M,I92,TRUE,_xll.ohTrigger(RecalcTrigger,Trigger1M)),NA())</f>
        <v>5.6979640295984346E-3</v>
      </c>
      <c r="O92" s="44">
        <f>IFERROR(_xll.qlIndexFixing(ONIndex3M,I92,TRUE,_xll.ohTrigger(RecalcTrigger,Trigger3M)),NA())</f>
        <v>6.3690540275307406E-3</v>
      </c>
      <c r="P92" s="44">
        <f>IFERROR(_xll.qlIndexFixing(ONIndex6M,I92,TRUE,_xll.ohTrigger(RecalcTrigger,Trigger6M)),NA())</f>
        <v>7.8143392820939628E-3</v>
      </c>
      <c r="Q92" s="183">
        <f>IFERROR(_xll.qlIndexFixing(ONIndex1Y,I92,TRUE,_xll.ohTrigger(RecalcTrigger,Trigger1Y)),NA())</f>
        <v>9.3881027150743979E-3</v>
      </c>
    </row>
    <row r="93" spans="2:17" x14ac:dyDescent="0.2">
      <c r="B93" s="39" t="s">
        <v>17</v>
      </c>
      <c r="D93" s="42">
        <f>_xll.qlCalendarAdvance(Calendar,$D92,B93,"f",FALSE)</f>
        <v>42306</v>
      </c>
      <c r="E93" s="177">
        <f>_xll.qlInterestRateIndexValueDate(IndexON,D93)</f>
        <v>42306</v>
      </c>
      <c r="F93" s="193">
        <f>IFERROR(_xll.qlIndexFixing(IndexON,D93,TRUE,_xll.ohTrigger(RecalcTrigger,TriggerON)),NA())</f>
        <v>5.1313202512481837E-3</v>
      </c>
      <c r="H93" s="42">
        <f>_xll.qlCalendarAdvance(Calendar,$H92,B93,"f",FALSE)</f>
        <v>42306</v>
      </c>
      <c r="I93" s="177">
        <f>_xll.qlInterestRateIndexValueDate(Index1M,$H93)</f>
        <v>42306</v>
      </c>
      <c r="J93" s="182">
        <f>IFERROR(_xll.qlIndexFixing(Index1M,$H93,TRUE,_xll.ohTrigger(RecalcTrigger,Trigger1M)),NA())</f>
        <v>5.7998347328071936E-3</v>
      </c>
      <c r="K93" s="44">
        <f>IFERROR(_xll.qlIndexFixing(Index3M,H93,TRUE,_xll.ohTrigger(RecalcTrigger,Trigger3M)),NA())</f>
        <v>6.9913161114559443E-3</v>
      </c>
      <c r="L93" s="44">
        <f>IFERROR(_xll.qlIndexFixing(Index6M,$H93,TRUE,_xll.ohTrigger(RecalcTrigger,Trigger6M)),NA())</f>
        <v>8.8891288588146562E-3</v>
      </c>
      <c r="M93" s="183">
        <f>IFERROR(_xll.qlIndexFixing(Index1Y,$H93,TRUE,_xll.ohTrigger(RecalcTrigger,Trigger1Y)),NA())</f>
        <v>1.2567101768040701E-2</v>
      </c>
      <c r="N93" s="182">
        <f>IFERROR(_xll.qlIndexFixing(ONIndex1M,I93,TRUE,_xll.ohTrigger(RecalcTrigger,Trigger1M)),NA())</f>
        <v>5.7042556377073783E-3</v>
      </c>
      <c r="O93" s="44">
        <f>IFERROR(_xll.qlIndexFixing(ONIndex3M,I93,TRUE,_xll.ohTrigger(RecalcTrigger,Trigger3M)),NA())</f>
        <v>6.3791866382789664E-3</v>
      </c>
      <c r="P93" s="44">
        <f>IFERROR(_xll.qlIndexFixing(ONIndex6M,I93,TRUE,_xll.ohTrigger(RecalcTrigger,Trigger6M)),NA())</f>
        <v>7.8332657944157891E-3</v>
      </c>
      <c r="Q93" s="183">
        <f>IFERROR(_xll.qlIndexFixing(ONIndex1Y,I93,TRUE,_xll.ohTrigger(RecalcTrigger,Trigger1Y)),NA())</f>
        <v>9.408204373667628E-3</v>
      </c>
    </row>
    <row r="94" spans="2:17" x14ac:dyDescent="0.2">
      <c r="B94" s="39" t="s">
        <v>17</v>
      </c>
      <c r="D94" s="42">
        <f>_xll.qlCalendarAdvance(Calendar,$D93,B94,"f",FALSE)</f>
        <v>42307</v>
      </c>
      <c r="E94" s="177">
        <f>_xll.qlInterestRateIndexValueDate(IndexON,D94)</f>
        <v>42307</v>
      </c>
      <c r="F94" s="193">
        <f>IFERROR(_xll.qlIndexFixing(IndexON,D94,TRUE,_xll.ohTrigger(RecalcTrigger,TriggerON)),NA())</f>
        <v>5.1650204038141325E-3</v>
      </c>
      <c r="H94" s="42">
        <f>_xll.qlCalendarAdvance(Calendar,$H93,B94,"f",FALSE)</f>
        <v>42307</v>
      </c>
      <c r="I94" s="177">
        <f>_xll.qlInterestRateIndexValueDate(Index1M,$H94)</f>
        <v>42307</v>
      </c>
      <c r="J94" s="182">
        <f>IFERROR(_xll.qlIndexFixing(Index1M,$H94,TRUE,_xll.ohTrigger(RecalcTrigger,Trigger1M)),NA())</f>
        <v>5.8028272422717296E-3</v>
      </c>
      <c r="K94" s="44">
        <f>IFERROR(_xll.qlIndexFixing(Index3M,H94,TRUE,_xll.ohTrigger(RecalcTrigger,Trigger3M)),NA())</f>
        <v>6.9979205047409811E-3</v>
      </c>
      <c r="L94" s="44">
        <f>IFERROR(_xll.qlIndexFixing(Index6M,$H94,TRUE,_xll.ohTrigger(RecalcTrigger,Trigger6M)),NA())</f>
        <v>8.8947394142016127E-3</v>
      </c>
      <c r="M94" s="183">
        <f>IFERROR(_xll.qlIndexFixing(Index1Y,$H94,TRUE,_xll.ohTrigger(RecalcTrigger,Trigger1Y)),NA())</f>
        <v>1.257538497599342E-2</v>
      </c>
      <c r="N94" s="182">
        <f>IFERROR(_xll.qlIndexFixing(ONIndex1M,I94,TRUE,_xll.ohTrigger(RecalcTrigger,Trigger1M)),NA())</f>
        <v>5.7168564380505335E-3</v>
      </c>
      <c r="O94" s="44">
        <f>IFERROR(_xll.qlIndexFixing(ONIndex3M,I94,TRUE,_xll.ohTrigger(RecalcTrigger,Trigger3M)),NA())</f>
        <v>6.3999409866151904E-3</v>
      </c>
      <c r="P94" s="44">
        <f>IFERROR(_xll.qlIndexFixing(ONIndex6M,I94,TRUE,_xll.ohTrigger(RecalcTrigger,Trigger6M)),NA())</f>
        <v>7.869861690990021E-3</v>
      </c>
      <c r="Q94" s="183">
        <f>IFERROR(_xll.qlIndexFixing(ONIndex1Y,I94,TRUE,_xll.ohTrigger(RecalcTrigger,Trigger1Y)),NA())</f>
        <v>9.4478360097323879E-3</v>
      </c>
    </row>
    <row r="95" spans="2:17" x14ac:dyDescent="0.2">
      <c r="B95" s="39" t="s">
        <v>17</v>
      </c>
      <c r="D95" s="42">
        <f>_xll.qlCalendarAdvance(Calendar,$D94,B95,"f",FALSE)</f>
        <v>42310</v>
      </c>
      <c r="E95" s="177">
        <f>_xll.qlInterestRateIndexValueDate(IndexON,D95)</f>
        <v>42310</v>
      </c>
      <c r="F95" s="193">
        <f>IFERROR(_xll.qlIndexFixing(IndexON,D95,TRUE,_xll.ohTrigger(RecalcTrigger,TriggerON)),NA())</f>
        <v>5.1977237966738254E-3</v>
      </c>
      <c r="H95" s="42">
        <f>_xll.qlCalendarAdvance(Calendar,$H94,B95,"f",FALSE)</f>
        <v>42310</v>
      </c>
      <c r="I95" s="177">
        <f>_xll.qlInterestRateIndexValueDate(Index1M,$H95)</f>
        <v>42310</v>
      </c>
      <c r="J95" s="182">
        <f>IFERROR(_xll.qlIndexFixing(Index1M,$H95,TRUE,_xll.ohTrigger(RecalcTrigger,Trigger1M)),NA())</f>
        <v>5.818204725241527E-3</v>
      </c>
      <c r="K95" s="44">
        <f>IFERROR(_xll.qlIndexFixing(Index3M,H95,TRUE,_xll.ohTrigger(RecalcTrigger,Trigger3M)),NA())</f>
        <v>7.0493388512607082E-3</v>
      </c>
      <c r="L95" s="44">
        <f>IFERROR(_xll.qlIndexFixing(Index6M,$H95,TRUE,_xll.ohTrigger(RecalcTrigger,Trigger6M)),NA())</f>
        <v>8.9412235427670066E-3</v>
      </c>
      <c r="M95" s="183">
        <f>IFERROR(_xll.qlIndexFixing(Index1Y,$H95,TRUE,_xll.ohTrigger(RecalcTrigger,Trigger1Y)),NA())</f>
        <v>1.2617336413697782E-2</v>
      </c>
      <c r="N95" s="182">
        <f>IFERROR(_xll.qlIndexFixing(ONIndex1M,I95,TRUE,_xll.ohTrigger(RecalcTrigger,Trigger1M)),NA())</f>
        <v>5.7292062066160998E-3</v>
      </c>
      <c r="O95" s="44">
        <f>IFERROR(_xll.qlIndexFixing(ONIndex3M,I95,TRUE,_xll.ohTrigger(RecalcTrigger,Trigger3M)),NA())</f>
        <v>6.4208478205840525E-3</v>
      </c>
      <c r="P95" s="44">
        <f>IFERROR(_xll.qlIndexFixing(ONIndex6M,I95,TRUE,_xll.ohTrigger(RecalcTrigger,Trigger6M)),NA())</f>
        <v>7.9046914257163703E-3</v>
      </c>
      <c r="Q95" s="183">
        <f>IFERROR(_xll.qlIndexFixing(ONIndex1Y,I95,TRUE,_xll.ohTrigger(RecalcTrigger,Trigger1Y)),NA())</f>
        <v>9.4861623399822292E-3</v>
      </c>
    </row>
    <row r="96" spans="2:17" x14ac:dyDescent="0.2">
      <c r="B96" s="39" t="s">
        <v>17</v>
      </c>
      <c r="D96" s="42">
        <f>_xll.qlCalendarAdvance(Calendar,$D95,B96,"f",FALSE)</f>
        <v>42311</v>
      </c>
      <c r="E96" s="177">
        <f>_xll.qlInterestRateIndexValueDate(IndexON,D96)</f>
        <v>42311</v>
      </c>
      <c r="F96" s="193">
        <f>IFERROR(_xll.qlIndexFixing(IndexON,D96,TRUE,_xll.ohTrigger(RecalcTrigger,TriggerON)),NA())</f>
        <v>5.2136867435415013E-3</v>
      </c>
      <c r="H96" s="42">
        <f>_xll.qlCalendarAdvance(Calendar,$H95,B96,"f",FALSE)</f>
        <v>42311</v>
      </c>
      <c r="I96" s="177">
        <f>_xll.qlInterestRateIndexValueDate(Index1M,$H96)</f>
        <v>42311</v>
      </c>
      <c r="J96" s="182">
        <f>IFERROR(_xll.qlIndexFixing(Index1M,$H96,TRUE,_xll.ohTrigger(RecalcTrigger,Trigger1M)),NA())</f>
        <v>5.8245277776432704E-3</v>
      </c>
      <c r="K96" s="44">
        <f>IFERROR(_xll.qlIndexFixing(Index3M,H96,TRUE,_xll.ohTrigger(RecalcTrigger,Trigger3M)),NA())</f>
        <v>7.0640077908747517E-3</v>
      </c>
      <c r="L96" s="44">
        <f>IFERROR(_xll.qlIndexFixing(Index6M,$H96,TRUE,_xll.ohTrigger(RecalcTrigger,Trigger6M)),NA())</f>
        <v>8.9467250177394028E-3</v>
      </c>
      <c r="M96" s="183">
        <f>IFERROR(_xll.qlIndexFixing(Index1Y,$H96,TRUE,_xll.ohTrigger(RecalcTrigger,Trigger1Y)),NA())</f>
        <v>1.2634202161701002E-2</v>
      </c>
      <c r="N96" s="182">
        <f>IFERROR(_xll.qlIndexFixing(ONIndex1M,I96,TRUE,_xll.ohTrigger(RecalcTrigger,Trigger1M)),NA())</f>
        <v>5.7353898829615169E-3</v>
      </c>
      <c r="O96" s="44">
        <f>IFERROR(_xll.qlIndexFixing(ONIndex3M,I96,TRUE,_xll.ohTrigger(RecalcTrigger,Trigger3M)),NA())</f>
        <v>6.4315458009478466E-3</v>
      </c>
      <c r="P96" s="44">
        <f>IFERROR(_xll.qlIndexFixing(ONIndex6M,I96,TRUE,_xll.ohTrigger(RecalcTrigger,Trigger6M)),NA())</f>
        <v>7.9214777287206495E-3</v>
      </c>
      <c r="Q96" s="183">
        <f>IFERROR(_xll.qlIndexFixing(ONIndex1Y,I96,TRUE,_xll.ohTrigger(RecalcTrigger,Trigger1Y)),NA())</f>
        <v>9.5050396643436841E-3</v>
      </c>
    </row>
    <row r="97" spans="2:17" x14ac:dyDescent="0.2">
      <c r="B97" s="39" t="s">
        <v>17</v>
      </c>
      <c r="D97" s="42">
        <f>_xll.qlCalendarAdvance(Calendar,$D96,B97,"f",FALSE)</f>
        <v>42312</v>
      </c>
      <c r="E97" s="177">
        <f>_xll.qlInterestRateIndexValueDate(IndexON,D97)</f>
        <v>42312</v>
      </c>
      <c r="F97" s="193">
        <f>IFERROR(_xll.qlIndexFixing(IndexON,D97,TRUE,_xll.ohTrigger(RecalcTrigger,TriggerON)),NA())</f>
        <v>5.2293945144110676E-3</v>
      </c>
      <c r="H97" s="42">
        <f>_xll.qlCalendarAdvance(Calendar,$H96,B97,"f",FALSE)</f>
        <v>42312</v>
      </c>
      <c r="I97" s="177">
        <f>_xll.qlInterestRateIndexValueDate(Index1M,$H97)</f>
        <v>42312</v>
      </c>
      <c r="J97" s="182">
        <f>IFERROR(_xll.qlIndexFixing(Index1M,$H97,TRUE,_xll.ohTrigger(RecalcTrigger,Trigger1M)),NA())</f>
        <v>5.8309569519829543E-3</v>
      </c>
      <c r="K97" s="44">
        <f>IFERROR(_xll.qlIndexFixing(Index3M,H97,TRUE,_xll.ohTrigger(RecalcTrigger,Trigger3M)),NA())</f>
        <v>7.0787399902100976E-3</v>
      </c>
      <c r="L97" s="44">
        <f>IFERROR(_xll.qlIndexFixing(Index6M,$H97,TRUE,_xll.ohTrigger(RecalcTrigger,Trigger6M)),NA())</f>
        <v>8.9597575060478656E-3</v>
      </c>
      <c r="M97" s="183">
        <f>IFERROR(_xll.qlIndexFixing(Index1Y,$H97,TRUE,_xll.ohTrigger(RecalcTrigger,Trigger1Y)),NA())</f>
        <v>1.2651079786492377E-2</v>
      </c>
      <c r="N97" s="182">
        <f>IFERROR(_xll.qlIndexFixing(ONIndex1M,I97,TRUE,_xll.ohTrigger(RecalcTrigger,Trigger1M)),NA())</f>
        <v>5.7415519728731823E-3</v>
      </c>
      <c r="O97" s="44">
        <f>IFERROR(_xll.qlIndexFixing(ONIndex3M,I97,TRUE,_xll.ohTrigger(RecalcTrigger,Trigger3M)),NA())</f>
        <v>6.4423568553806376E-3</v>
      </c>
      <c r="P97" s="44">
        <f>IFERROR(_xll.qlIndexFixing(ONIndex6M,I97,TRUE,_xll.ohTrigger(RecalcTrigger,Trigger6M)),NA())</f>
        <v>7.9378359896831174E-3</v>
      </c>
      <c r="Q97" s="183">
        <f>IFERROR(_xll.qlIndexFixing(ONIndex1Y,I97,TRUE,_xll.ohTrigger(RecalcTrigger,Trigger1Y)),NA())</f>
        <v>9.5236721216318543E-3</v>
      </c>
    </row>
    <row r="98" spans="2:17" x14ac:dyDescent="0.2">
      <c r="B98" s="39" t="s">
        <v>17</v>
      </c>
      <c r="D98" s="42">
        <f>_xll.qlCalendarAdvance(Calendar,$D97,B98,"f",FALSE)</f>
        <v>42313</v>
      </c>
      <c r="E98" s="177">
        <f>_xll.qlInterestRateIndexValueDate(IndexON,D98)</f>
        <v>42313</v>
      </c>
      <c r="F98" s="193">
        <f>IFERROR(_xll.qlIndexFixing(IndexON,D98,TRUE,_xll.ohTrigger(RecalcTrigger,TriggerON)),NA())</f>
        <v>5.244847109444617E-3</v>
      </c>
      <c r="H98" s="42">
        <f>_xll.qlCalendarAdvance(Calendar,$H97,B98,"f",FALSE)</f>
        <v>42313</v>
      </c>
      <c r="I98" s="177">
        <f>_xll.qlInterestRateIndexValueDate(Index1M,$H98)</f>
        <v>42313</v>
      </c>
      <c r="J98" s="182">
        <f>IFERROR(_xll.qlIndexFixing(Index1M,$H98,TRUE,_xll.ohTrigger(RecalcTrigger,Trigger1M)),NA())</f>
        <v>5.8449484766650434E-3</v>
      </c>
      <c r="K98" s="44">
        <f>IFERROR(_xll.qlIndexFixing(Index3M,H98,TRUE,_xll.ohTrigger(RecalcTrigger,Trigger3M)),NA())</f>
        <v>7.0935344281734631E-3</v>
      </c>
      <c r="L98" s="44">
        <f>IFERROR(_xll.qlIndexFixing(Index6M,$H98,TRUE,_xll.ohTrigger(RecalcTrigger,Trigger6M)),NA())</f>
        <v>8.9728176400972557E-3</v>
      </c>
      <c r="M98" s="183">
        <f>IFERROR(_xll.qlIndexFixing(Index1Y,$H98,TRUE,_xll.ohTrigger(RecalcTrigger,Trigger1Y)),NA())</f>
        <v>1.2685276292157006E-2</v>
      </c>
      <c r="N98" s="182">
        <f>IFERROR(_xll.qlIndexFixing(ONIndex1M,I98,TRUE,_xll.ohTrigger(RecalcTrigger,Trigger1M)),NA())</f>
        <v>5.7476924763510961E-3</v>
      </c>
      <c r="O98" s="44">
        <f>IFERROR(_xll.qlIndexFixing(ONIndex3M,I98,TRUE,_xll.ohTrigger(RecalcTrigger,Trigger3M)),NA())</f>
        <v>6.4532809837203331E-3</v>
      </c>
      <c r="P98" s="44">
        <f>IFERROR(_xll.qlIndexFixing(ONIndex6M,I98,TRUE,_xll.ohTrigger(RecalcTrigger,Trigger6M)),NA())</f>
        <v>7.9537662084416816E-3</v>
      </c>
      <c r="Q98" s="183">
        <f>IFERROR(_xll.qlIndexFixing(ONIndex1Y,I98,TRUE,_xll.ohTrigger(RecalcTrigger,Trigger1Y)),NA())</f>
        <v>9.5420597120088324E-3</v>
      </c>
    </row>
    <row r="99" spans="2:17" x14ac:dyDescent="0.2">
      <c r="B99" s="39" t="s">
        <v>17</v>
      </c>
      <c r="D99" s="42">
        <f>_xll.qlCalendarAdvance(Calendar,$D98,B99,"f",FALSE)</f>
        <v>42314</v>
      </c>
      <c r="E99" s="177">
        <f>_xll.qlInterestRateIndexValueDate(IndexON,D99)</f>
        <v>42314</v>
      </c>
      <c r="F99" s="193">
        <f>IFERROR(_xll.qlIndexFixing(IndexON,D99,TRUE,_xll.ohTrigger(RecalcTrigger,TriggerON)),NA())</f>
        <v>5.2749779447939611E-3</v>
      </c>
      <c r="H99" s="42">
        <f>_xll.qlCalendarAdvance(Calendar,$H98,B99,"f",FALSE)</f>
        <v>42314</v>
      </c>
      <c r="I99" s="177">
        <f>_xll.qlInterestRateIndexValueDate(Index1M,$H99)</f>
        <v>42314</v>
      </c>
      <c r="J99" s="182">
        <f>IFERROR(_xll.qlIndexFixing(Index1M,$H99,TRUE,_xll.ohTrigger(RecalcTrigger,Trigger1M)),NA())</f>
        <v>5.8479936780409325E-3</v>
      </c>
      <c r="K99" s="44">
        <f>IFERROR(_xll.qlIndexFixing(Index3M,H99,TRUE,_xll.ohTrigger(RecalcTrigger,Trigger3M)),NA())</f>
        <v>7.1243088496131491E-3</v>
      </c>
      <c r="L99" s="44">
        <f>IFERROR(_xll.qlIndexFixing(Index6M,$H99,TRUE,_xll.ohTrigger(RecalcTrigger,Trigger6M)),NA())</f>
        <v>8.9859120255749315E-3</v>
      </c>
      <c r="M99" s="183">
        <f>IFERROR(_xll.qlIndexFixing(Index1Y,$H99,TRUE,_xll.ohTrigger(RecalcTrigger,Trigger1Y)),NA())</f>
        <v>1.2693509073288501E-2</v>
      </c>
      <c r="N99" s="182">
        <f>IFERROR(_xll.qlIndexFixing(ONIndex1M,I99,TRUE,_xll.ohTrigger(RecalcTrigger,Trigger1M)),NA())</f>
        <v>5.7599924237417008E-3</v>
      </c>
      <c r="O99" s="44">
        <f>IFERROR(_xll.qlIndexFixing(ONIndex3M,I99,TRUE,_xll.ohTrigger(RecalcTrigger,Trigger3M)),NA())</f>
        <v>6.4756210369039859E-3</v>
      </c>
      <c r="P99" s="44">
        <f>IFERROR(_xll.qlIndexFixing(ONIndex6M,I99,TRUE,_xll.ohTrigger(RecalcTrigger,Trigger6M)),NA())</f>
        <v>7.9843744902948401E-3</v>
      </c>
      <c r="Q99" s="183">
        <f>IFERROR(_xll.qlIndexFixing(ONIndex1Y,I99,TRUE,_xll.ohTrigger(RecalcTrigger,Trigger1Y)),NA())</f>
        <v>9.578270009181768E-3</v>
      </c>
    </row>
    <row r="100" spans="2:17" x14ac:dyDescent="0.2">
      <c r="B100" s="39" t="s">
        <v>17</v>
      </c>
      <c r="D100" s="42">
        <f>_xll.qlCalendarAdvance(Calendar,$D99,B100,"f",FALSE)</f>
        <v>42317</v>
      </c>
      <c r="E100" s="177">
        <f>_xll.qlInterestRateIndexValueDate(IndexON,D100)</f>
        <v>42317</v>
      </c>
      <c r="F100" s="193">
        <f>IFERROR(_xll.qlIndexFixing(IndexON,D100,TRUE,_xll.ohTrigger(RecalcTrigger,TriggerON)),NA())</f>
        <v>5.304105729597719E-3</v>
      </c>
      <c r="H100" s="42">
        <f>_xll.qlCalendarAdvance(Calendar,$H99,B100,"f",FALSE)</f>
        <v>42317</v>
      </c>
      <c r="I100" s="177">
        <f>_xll.qlInterestRateIndexValueDate(Index1M,$H100)</f>
        <v>42317</v>
      </c>
      <c r="J100" s="182">
        <f>IFERROR(_xll.qlIndexFixing(Index1M,$H100,TRUE,_xll.ohTrigger(RecalcTrigger,Trigger1M)),NA())</f>
        <v>5.8652534139846946E-3</v>
      </c>
      <c r="K100" s="44">
        <f>IFERROR(_xll.qlIndexFixing(Index3M,H100,TRUE,_xll.ohTrigger(RecalcTrigger,Trigger3M)),NA())</f>
        <v>7.1533141440221441E-3</v>
      </c>
      <c r="L100" s="44">
        <f>IFERROR(_xll.qlIndexFixing(Index6M,$H100,TRUE,_xll.ohTrigger(RecalcTrigger,Trigger6M)),NA())</f>
        <v>9.0254667500434156E-3</v>
      </c>
      <c r="M100" s="183">
        <f>IFERROR(_xll.qlIndexFixing(Index1Y,$H100,TRUE,_xll.ohTrigger(RecalcTrigger,Trigger1Y)),NA())</f>
        <v>1.2735482994013099E-2</v>
      </c>
      <c r="N100" s="182">
        <f>IFERROR(_xll.qlIndexFixing(ONIndex1M,I100,TRUE,_xll.ohTrigger(RecalcTrigger,Trigger1M)),NA())</f>
        <v>5.7720386268167445E-3</v>
      </c>
      <c r="O100" s="44">
        <f>IFERROR(_xll.qlIndexFixing(ONIndex3M,I100,TRUE,_xll.ohTrigger(RecalcTrigger,Trigger3M)),NA())</f>
        <v>6.4981082369586218E-3</v>
      </c>
      <c r="P100" s="44">
        <f>IFERROR(_xll.qlIndexFixing(ONIndex6M,I100,TRUE,_xll.ohTrigger(RecalcTrigger,Trigger6M)),NA())</f>
        <v>8.0132066613558539E-3</v>
      </c>
      <c r="Q100" s="183">
        <f>IFERROR(_xll.qlIndexFixing(ONIndex1Y,I100,TRUE,_xll.ohTrigger(RecalcTrigger,Trigger1Y)),NA())</f>
        <v>9.6131614024597134E-3</v>
      </c>
    </row>
    <row r="101" spans="2:17" x14ac:dyDescent="0.2">
      <c r="B101" s="39" t="s">
        <v>17</v>
      </c>
      <c r="D101" s="42">
        <f>_xll.qlCalendarAdvance(Calendar,$D100,B101,"f",FALSE)</f>
        <v>42318</v>
      </c>
      <c r="E101" s="177">
        <f>_xll.qlInterestRateIndexValueDate(IndexON,D101)</f>
        <v>42318</v>
      </c>
      <c r="F101" s="193">
        <f>IFERROR(_xll.qlIndexFixing(IndexON,D101,TRUE,_xll.ohTrigger(RecalcTrigger,TriggerON)),NA())</f>
        <v>5.3182824445596744E-3</v>
      </c>
      <c r="H101" s="42">
        <f>_xll.qlCalendarAdvance(Calendar,$H100,B101,"f",FALSE)</f>
        <v>42318</v>
      </c>
      <c r="I101" s="177">
        <f>_xll.qlInterestRateIndexValueDate(Index1M,$H101)</f>
        <v>42318</v>
      </c>
      <c r="J101" s="182">
        <f>IFERROR(_xll.qlIndexFixing(Index1M,$H101,TRUE,_xll.ohTrigger(RecalcTrigger,Trigger1M)),NA())</f>
        <v>5.8726545772695982E-3</v>
      </c>
      <c r="K101" s="44">
        <f>IFERROR(_xll.qlIndexFixing(Index3M,H101,TRUE,_xll.ohTrigger(RecalcTrigger,Trigger3M)),NA())</f>
        <v>7.1684044582999967E-3</v>
      </c>
      <c r="L101" s="44">
        <f>IFERROR(_xll.qlIndexFixing(Index6M,$H101,TRUE,_xll.ohTrigger(RecalcTrigger,Trigger6M)),NA())</f>
        <v>9.0387642015807932E-3</v>
      </c>
      <c r="M101" s="183">
        <f>IFERROR(_xll.qlIndexFixing(Index1Y,$H101,TRUE,_xll.ohTrigger(RecalcTrigger,Trigger1Y)),NA())</f>
        <v>1.275233403421802E-2</v>
      </c>
      <c r="N101" s="182">
        <f>IFERROR(_xll.qlIndexFixing(ONIndex1M,I101,TRUE,_xll.ohTrigger(RecalcTrigger,Trigger1M)),NA())</f>
        <v>5.7780711983690392E-3</v>
      </c>
      <c r="O101" s="44">
        <f>IFERROR(_xll.qlIndexFixing(ONIndex3M,I101,TRUE,_xll.ohTrigger(RecalcTrigger,Trigger3M)),NA())</f>
        <v>6.509597735319117E-3</v>
      </c>
      <c r="P101" s="44">
        <f>IFERROR(_xll.qlIndexFixing(ONIndex6M,I101,TRUE,_xll.ohTrigger(RecalcTrigger,Trigger6M)),NA())</f>
        <v>8.0269966687707139E-3</v>
      </c>
      <c r="Q101" s="183">
        <f>IFERROR(_xll.qlIndexFixing(ONIndex1Y,I101,TRUE,_xll.ohTrigger(RecalcTrigger,Trigger1Y)),NA())</f>
        <v>9.6303246571460832E-3</v>
      </c>
    </row>
    <row r="102" spans="2:17" x14ac:dyDescent="0.2">
      <c r="B102" s="39" t="s">
        <v>17</v>
      </c>
      <c r="D102" s="42">
        <f>_xll.qlCalendarAdvance(Calendar,$D101,B102,"f",FALSE)</f>
        <v>42319</v>
      </c>
      <c r="E102" s="177">
        <f>_xll.qlInterestRateIndexValueDate(IndexON,D102)</f>
        <v>42319</v>
      </c>
      <c r="F102" s="193">
        <f>IFERROR(_xll.qlIndexFixing(IndexON,D102,TRUE,_xll.ohTrigger(RecalcTrigger,TriggerON)),NA())</f>
        <v>5.3322039833614276E-3</v>
      </c>
      <c r="H102" s="42">
        <f>_xll.qlCalendarAdvance(Calendar,$H101,B102,"f",FALSE)</f>
        <v>42319</v>
      </c>
      <c r="I102" s="177">
        <f>_xll.qlInterestRateIndexValueDate(Index1M,$H102)</f>
        <v>42319</v>
      </c>
      <c r="J102" s="182">
        <f>IFERROR(_xll.qlIndexFixing(Index1M,$H102,TRUE,_xll.ohTrigger(RecalcTrigger,Trigger1M)),NA())</f>
        <v>5.8802736153341639E-3</v>
      </c>
      <c r="K102" s="44">
        <f>IFERROR(_xll.qlIndexFixing(Index3M,H102,TRUE,_xll.ohTrigger(RecalcTrigger,Trigger3M)),NA())</f>
        <v>7.1835508843862981E-3</v>
      </c>
      <c r="L102" s="44">
        <f>IFERROR(_xll.qlIndexFixing(Index6M,$H102,TRUE,_xll.ohTrigger(RecalcTrigger,Trigger6M)),NA())</f>
        <v>9.05212893560523E-3</v>
      </c>
      <c r="M102" s="183">
        <f>IFERROR(_xll.qlIndexFixing(Index1Y,$H102,TRUE,_xll.ohTrigger(RecalcTrigger,Trigger1Y)),NA())</f>
        <v>1.2769164333200923E-2</v>
      </c>
      <c r="N102" s="182">
        <f>IFERROR(_xll.qlIndexFixing(ONIndex1M,I102,TRUE,_xll.ohTrigger(RecalcTrigger,Trigger1M)),NA())</f>
        <v>5.784082183730721E-3</v>
      </c>
      <c r="O102" s="44">
        <f>IFERROR(_xll.qlIndexFixing(ONIndex3M,I102,TRUE,_xll.ohTrigger(RecalcTrigger,Trigger3M)),NA())</f>
        <v>6.5212003076675629E-3</v>
      </c>
      <c r="P102" s="44">
        <f>IFERROR(_xll.qlIndexFixing(ONIndex6M,I102,TRUE,_xll.ohTrigger(RecalcTrigger,Trigger6M)),NA())</f>
        <v>8.0403586337385313E-3</v>
      </c>
      <c r="Q102" s="183">
        <f>IFERROR(_xll.qlIndexFixing(ONIndex1Y,I102,TRUE,_xll.ohTrigger(RecalcTrigger,Trigger1Y)),NA())</f>
        <v>9.6472430446781221E-3</v>
      </c>
    </row>
    <row r="103" spans="2:17" x14ac:dyDescent="0.2">
      <c r="B103" s="39" t="s">
        <v>17</v>
      </c>
      <c r="D103" s="42">
        <f>_xll.qlCalendarAdvance(Calendar,$D102,B103,"f",FALSE)</f>
        <v>42320</v>
      </c>
      <c r="E103" s="177">
        <f>_xll.qlInterestRateIndexValueDate(IndexON,D103)</f>
        <v>42320</v>
      </c>
      <c r="F103" s="193">
        <f>IFERROR(_xll.qlIndexFixing(IndexON,D103,TRUE,_xll.ohTrigger(RecalcTrigger,TriggerON)),NA())</f>
        <v>5.3458703460029788E-3</v>
      </c>
      <c r="H103" s="42">
        <f>_xll.qlCalendarAdvance(Calendar,$H102,B103,"f",FALSE)</f>
        <v>42320</v>
      </c>
      <c r="I103" s="177">
        <f>_xll.qlInterestRateIndexValueDate(Index1M,$H103)</f>
        <v>42320</v>
      </c>
      <c r="J103" s="182">
        <f>IFERROR(_xll.qlIndexFixing(Index1M,$H103,TRUE,_xll.ohTrigger(RecalcTrigger,Trigger1M)),NA())</f>
        <v>5.8978048322279666E-3</v>
      </c>
      <c r="K103" s="44">
        <f>IFERROR(_xll.qlIndexFixing(Index3M,H103,TRUE,_xll.ohTrigger(RecalcTrigger,Trigger3M)),NA())</f>
        <v>7.1987524010996709E-3</v>
      </c>
      <c r="L103" s="44">
        <f>IFERROR(_xll.qlIndexFixing(Index6M,$H103,TRUE,_xll.ohTrigger(RecalcTrigger,Trigger6M)),NA())</f>
        <v>9.0655675588652597E-3</v>
      </c>
      <c r="M103" s="183">
        <f>IFERROR(_xll.qlIndexFixing(Index1Y,$H103,TRUE,_xll.ohTrigger(RecalcTrigger,Trigger1Y)),NA())</f>
        <v>1.2803055410550853E-2</v>
      </c>
      <c r="N103" s="182">
        <f>IFERROR(_xll.qlIndexFixing(ONIndex1M,I103,TRUE,_xll.ohTrigger(RecalcTrigger,Trigger1M)),NA())</f>
        <v>5.790071582577605E-3</v>
      </c>
      <c r="O103" s="44">
        <f>IFERROR(_xll.qlIndexFixing(ONIndex3M,I103,TRUE,_xll.ohTrigger(RecalcTrigger,Trigger3M)),NA())</f>
        <v>6.5329159540850057E-3</v>
      </c>
      <c r="P103" s="44">
        <f>IFERROR(_xll.qlIndexFixing(ONIndex6M,I103,TRUE,_xll.ohTrigger(RecalcTrigger,Trigger6M)),NA())</f>
        <v>8.0532925561782598E-3</v>
      </c>
      <c r="Q103" s="183">
        <f>IFERROR(_xll.qlIndexFixing(ONIndex1Y,I103,TRUE,_xll.ohTrigger(RecalcTrigger,Trigger1Y)),NA())</f>
        <v>9.6639165648126912E-3</v>
      </c>
    </row>
    <row r="104" spans="2:17" x14ac:dyDescent="0.2">
      <c r="B104" s="39" t="s">
        <v>17</v>
      </c>
      <c r="D104" s="42">
        <f>_xll.qlCalendarAdvance(Calendar,$D103,B104,"f",FALSE)</f>
        <v>42321</v>
      </c>
      <c r="E104" s="177">
        <f>_xll.qlInterestRateIndexValueDate(IndexON,D104)</f>
        <v>42321</v>
      </c>
      <c r="F104" s="193">
        <f>IFERROR(_xll.qlIndexFixing(IndexON,D104,TRUE,_xll.ohTrigger(RecalcTrigger,TriggerON)),NA())</f>
        <v>5.3724315588073637E-3</v>
      </c>
      <c r="H104" s="42">
        <f>_xll.qlCalendarAdvance(Calendar,$H103,B104,"f",FALSE)</f>
        <v>42321</v>
      </c>
      <c r="I104" s="177">
        <f>_xll.qlInterestRateIndexValueDate(Index1M,$H104)</f>
        <v>42321</v>
      </c>
      <c r="J104" s="182">
        <f>IFERROR(_xll.qlIndexFixing(Index1M,$H104,TRUE,_xll.ohTrigger(RecalcTrigger,Trigger1M)),NA())</f>
        <v>5.9011864865868022E-3</v>
      </c>
      <c r="K104" s="44">
        <f>IFERROR(_xll.qlIndexFixing(Index3M,H104,TRUE,_xll.ohTrigger(RecalcTrigger,Trigger3M)),NA())</f>
        <v>7.2301679032034062E-3</v>
      </c>
      <c r="L104" s="44">
        <f>IFERROR(_xll.qlIndexFixing(Index6M,$H104,TRUE,_xll.ohTrigger(RecalcTrigger,Trigger6M)),NA())</f>
        <v>9.0790866782942126E-3</v>
      </c>
      <c r="M104" s="183">
        <f>IFERROR(_xll.qlIndexFixing(Index1Y,$H104,TRUE,_xll.ohTrigger(RecalcTrigger,Trigger1Y)),NA())</f>
        <v>1.2811269725017515E-2</v>
      </c>
      <c r="N104" s="182">
        <f>IFERROR(_xll.qlIndexFixing(ONIndex1M,I104,TRUE,_xll.ohTrigger(RecalcTrigger,Trigger1M)),NA())</f>
        <v>5.802070653485222E-3</v>
      </c>
      <c r="O104" s="44">
        <f>IFERROR(_xll.qlIndexFixing(ONIndex3M,I104,TRUE,_xll.ohTrigger(RecalcTrigger,Trigger3M)),NA())</f>
        <v>6.5568419435842653E-3</v>
      </c>
      <c r="P104" s="44">
        <f>IFERROR(_xll.qlIndexFixing(ONIndex6M,I104,TRUE,_xll.ohTrigger(RecalcTrigger,Trigger6M)),NA())</f>
        <v>8.0779123604105933E-3</v>
      </c>
      <c r="Q104" s="183">
        <f>IFERROR(_xll.qlIndexFixing(ONIndex1Y,I104,TRUE,_xll.ohTrigger(RecalcTrigger,Trigger1Y)),NA())</f>
        <v>9.6967049749778038E-3</v>
      </c>
    </row>
    <row r="105" spans="2:17" x14ac:dyDescent="0.2">
      <c r="B105" s="39" t="s">
        <v>17</v>
      </c>
      <c r="D105" s="42">
        <f>_xll.qlCalendarAdvance(Calendar,$D104,B105,"f",FALSE)</f>
        <v>42324</v>
      </c>
      <c r="E105" s="177">
        <f>_xll.qlInterestRateIndexValueDate(IndexON,D105)</f>
        <v>42324</v>
      </c>
      <c r="F105" s="193">
        <f>IFERROR(_xll.qlIndexFixing(IndexON,D105,TRUE,_xll.ohTrigger(RecalcTrigger,TriggerON)),NA())</f>
        <v>5.3979840348050701E-3</v>
      </c>
      <c r="H105" s="42">
        <f>_xll.qlCalendarAdvance(Calendar,$H104,B105,"f",FALSE)</f>
        <v>42324</v>
      </c>
      <c r="I105" s="177">
        <f>_xll.qlInterestRateIndexValueDate(Index1M,$H105)</f>
        <v>42324</v>
      </c>
      <c r="J105" s="182">
        <f>IFERROR(_xll.qlIndexFixing(Index1M,$H105,TRUE,_xll.ohTrigger(RecalcTrigger,Trigger1M)),NA())</f>
        <v>5.9221956999407173E-3</v>
      </c>
      <c r="K105" s="44">
        <f>IFERROR(_xll.qlIndexFixing(Index3M,H105,TRUE,_xll.ohTrigger(RecalcTrigger,Trigger3M)),NA())</f>
        <v>7.2600889501065633E-3</v>
      </c>
      <c r="L105" s="44">
        <f>IFERROR(_xll.qlIndexFixing(Index6M,$H105,TRUE,_xll.ohTrigger(RecalcTrigger,Trigger6M)),NA())</f>
        <v>9.1201930857342951E-3</v>
      </c>
      <c r="M105" s="183">
        <f>IFERROR(_xll.qlIndexFixing(Index1Y,$H105,TRUE,_xll.ohTrigger(RecalcTrigger,Trigger1Y)),NA())</f>
        <v>1.2852841565476015E-2</v>
      </c>
      <c r="N105" s="182">
        <f>IFERROR(_xll.qlIndexFixing(ONIndex1M,I105,TRUE,_xll.ohTrigger(RecalcTrigger,Trigger1M)),NA())</f>
        <v>5.8138133142759951E-3</v>
      </c>
      <c r="O105" s="44">
        <f>IFERROR(_xll.qlIndexFixing(ONIndex3M,I105,TRUE,_xll.ohTrigger(RecalcTrigger,Trigger3M)),NA())</f>
        <v>6.5809092804447467E-3</v>
      </c>
      <c r="P105" s="44">
        <f>IFERROR(_xll.qlIndexFixing(ONIndex6M,I105,TRUE,_xll.ohTrigger(RecalcTrigger,Trigger6M)),NA())</f>
        <v>8.1007478204941918E-3</v>
      </c>
      <c r="Q105" s="183">
        <f>IFERROR(_xll.qlIndexFixing(ONIndex1Y,I105,TRUE,_xll.ohTrigger(RecalcTrigger,Trigger1Y)),NA())</f>
        <v>9.7281619723488255E-3</v>
      </c>
    </row>
    <row r="106" spans="2:17" x14ac:dyDescent="0.2">
      <c r="B106" s="39" t="s">
        <v>17</v>
      </c>
      <c r="D106" s="42">
        <f>_xll.qlCalendarAdvance(Calendar,$D105,B106,"f",FALSE)</f>
        <v>42325</v>
      </c>
      <c r="E106" s="177">
        <f>_xll.qlInterestRateIndexValueDate(IndexON,D106)</f>
        <v>42325</v>
      </c>
      <c r="F106" s="193">
        <f>IFERROR(_xll.qlIndexFixing(IndexON,D106,TRUE,_xll.ohTrigger(RecalcTrigger,TriggerON)),NA())</f>
        <v>5.4103745164024719E-3</v>
      </c>
      <c r="H106" s="42">
        <f>_xll.qlCalendarAdvance(Calendar,$H105,B106,"f",FALSE)</f>
        <v>42325</v>
      </c>
      <c r="I106" s="177">
        <f>_xll.qlInterestRateIndexValueDate(Index1M,$H106)</f>
        <v>42325</v>
      </c>
      <c r="J106" s="182">
        <f>IFERROR(_xll.qlIndexFixing(Index1M,$H106,TRUE,_xll.ohTrigger(RecalcTrigger,Trigger1M)),NA())</f>
        <v>5.9314572510761705E-3</v>
      </c>
      <c r="K106" s="44">
        <f>IFERROR(_xll.qlIndexFixing(Index3M,H106,TRUE,_xll.ohTrigger(RecalcTrigger,Trigger3M)),NA())</f>
        <v>7.2755506017519013E-3</v>
      </c>
      <c r="L106" s="44">
        <f>IFERROR(_xll.qlIndexFixing(Index6M,$H106,TRUE,_xll.ohTrigger(RecalcTrigger,Trigger6M)),NA())</f>
        <v>9.1341002629373742E-3</v>
      </c>
      <c r="M106" s="183">
        <f>IFERROR(_xll.qlIndexFixing(Index1Y,$H106,TRUE,_xll.ohTrigger(RecalcTrigger,Trigger1Y)),NA())</f>
        <v>1.2869449526256318E-2</v>
      </c>
      <c r="N106" s="182">
        <f>IFERROR(_xll.qlIndexFixing(ONIndex1M,I106,TRUE,_xll.ohTrigger(RecalcTrigger,Trigger1M)),NA())</f>
        <v>5.8196947811972599E-3</v>
      </c>
      <c r="O106" s="44">
        <f>IFERROR(_xll.qlIndexFixing(ONIndex3M,I106,TRUE,_xll.ohTrigger(RecalcTrigger,Trigger3M)),NA())</f>
        <v>6.5931902972071743E-3</v>
      </c>
      <c r="P106" s="44">
        <f>IFERROR(_xll.qlIndexFixing(ONIndex6M,I106,TRUE,_xll.ohTrigger(RecalcTrigger,Trigger6M)),NA())</f>
        <v>8.1115415298882443E-3</v>
      </c>
      <c r="Q106" s="183">
        <f>IFERROR(_xll.qlIndexFixing(ONIndex1Y,I106,TRUE,_xll.ohTrigger(RecalcTrigger,Trigger1Y)),NA())</f>
        <v>9.743611155820231E-3</v>
      </c>
    </row>
    <row r="107" spans="2:17" x14ac:dyDescent="0.2">
      <c r="B107" s="39" t="s">
        <v>17</v>
      </c>
      <c r="D107" s="42">
        <f>_xll.qlCalendarAdvance(Calendar,$D106,B107,"f",FALSE)</f>
        <v>42326</v>
      </c>
      <c r="E107" s="177">
        <f>_xll.qlInterestRateIndexValueDate(IndexON,D107)</f>
        <v>42326</v>
      </c>
      <c r="F107" s="193">
        <f>IFERROR(_xll.qlIndexFixing(IndexON,D107,TRUE,_xll.ohTrigger(RecalcTrigger,TriggerON)),NA())</f>
        <v>5.4225098216775791E-3</v>
      </c>
      <c r="H107" s="42">
        <f>_xll.qlCalendarAdvance(Calendar,$H106,B107,"f",FALSE)</f>
        <v>42326</v>
      </c>
      <c r="I107" s="177">
        <f>_xll.qlInterestRateIndexValueDate(Index1M,$H107)</f>
        <v>42326</v>
      </c>
      <c r="J107" s="182">
        <f>IFERROR(_xll.qlIndexFixing(Index1M,$H107,TRUE,_xll.ohTrigger(RecalcTrigger,Trigger1M)),NA())</f>
        <v>5.9410484323778601E-3</v>
      </c>
      <c r="K107" s="44">
        <f>IFERROR(_xll.qlIndexFixing(Index3M,H107,TRUE,_xll.ohTrigger(RecalcTrigger,Trigger3M)),NA())</f>
        <v>7.291061216647108E-3</v>
      </c>
      <c r="L107" s="44">
        <f>IFERROR(_xll.qlIndexFixing(Index6M,$H107,TRUE,_xll.ohTrigger(RecalcTrigger,Trigger6M)),NA())</f>
        <v>9.1481209738286974E-3</v>
      </c>
      <c r="M107" s="183">
        <f>IFERROR(_xll.qlIndexFixing(Index1Y,$H107,TRUE,_xll.ohTrigger(RecalcTrigger,Trigger1Y)),NA())</f>
        <v>1.2886004112681768E-2</v>
      </c>
      <c r="N107" s="182">
        <f>IFERROR(_xll.qlIndexFixing(ONIndex1M,I107,TRUE,_xll.ohTrigger(RecalcTrigger,Trigger1M)),NA())</f>
        <v>5.8255546617658194E-3</v>
      </c>
      <c r="O107" s="44">
        <f>IFERROR(_xll.qlIndexFixing(ONIndex3M,I107,TRUE,_xll.ohTrigger(RecalcTrigger,Trigger3M)),NA())</f>
        <v>6.6055843881196452E-3</v>
      </c>
      <c r="P107" s="44">
        <f>IFERROR(_xll.qlIndexFixing(ONIndex6M,I107,TRUE,_xll.ohTrigger(RecalcTrigger,Trigger6M)),NA())</f>
        <v>8.1219071966731615E-3</v>
      </c>
      <c r="Q107" s="183">
        <f>IFERROR(_xll.qlIndexFixing(ONIndex1Y,I107,TRUE,_xll.ohTrigger(RecalcTrigger,Trigger1Y)),NA())</f>
        <v>9.7588154718131204E-3</v>
      </c>
    </row>
    <row r="108" spans="2:17" x14ac:dyDescent="0.2">
      <c r="B108" s="39" t="s">
        <v>17</v>
      </c>
      <c r="D108" s="42">
        <f>_xll.qlCalendarAdvance(Calendar,$D107,B108,"f",FALSE)</f>
        <v>42327</v>
      </c>
      <c r="E108" s="177">
        <f>_xll.qlInterestRateIndexValueDate(IndexON,D108)</f>
        <v>42327</v>
      </c>
      <c r="F108" s="193">
        <f>IFERROR(_xll.qlIndexFixing(IndexON,D108,TRUE,_xll.ohTrigger(RecalcTrigger,TriggerON)),NA())</f>
        <v>5.4343899506303917E-3</v>
      </c>
      <c r="H108" s="42">
        <f>_xll.qlCalendarAdvance(Calendar,$H107,B108,"f",FALSE)</f>
        <v>42327</v>
      </c>
      <c r="I108" s="177">
        <f>_xll.qlInterestRateIndexValueDate(Index1M,$H108)</f>
        <v>42327</v>
      </c>
      <c r="J108" s="182">
        <f>IFERROR(_xll.qlIndexFixing(Index1M,$H108,TRUE,_xll.ohTrigger(RecalcTrigger,Trigger1M)),NA())</f>
        <v>5.9635376793392217E-3</v>
      </c>
      <c r="K108" s="44">
        <f>IFERROR(_xll.qlIndexFixing(Index3M,H108,TRUE,_xll.ohTrigger(RecalcTrigger,Trigger3M)),NA())</f>
        <v>7.3066197735156633E-3</v>
      </c>
      <c r="L108" s="44">
        <f>IFERROR(_xll.qlIndexFixing(Index6M,$H108,TRUE,_xll.ohTrigger(RecalcTrigger,Trigger6M)),NA())</f>
        <v>9.1622618265047463E-3</v>
      </c>
      <c r="M108" s="183">
        <f>IFERROR(_xll.qlIndexFixing(Index1Y,$H108,TRUE,_xll.ohTrigger(RecalcTrigger,Trigger1Y)),NA())</f>
        <v>1.2918848996231178E-2</v>
      </c>
      <c r="N108" s="182">
        <f>IFERROR(_xll.qlIndexFixing(ONIndex1M,I108,TRUE,_xll.ohTrigger(RecalcTrigger,Trigger1M)),NA())</f>
        <v>5.8313929559816735E-3</v>
      </c>
      <c r="O108" s="44">
        <f>IFERROR(_xll.qlIndexFixing(ONIndex3M,I108,TRUE,_xll.ohTrigger(RecalcTrigger,Trigger3M)),NA())</f>
        <v>6.6180915531011131E-3</v>
      </c>
      <c r="P108" s="44">
        <f>IFERROR(_xll.qlIndexFixing(ONIndex6M,I108,TRUE,_xll.ohTrigger(RecalcTrigger,Trigger6M)),NA())</f>
        <v>8.1318448206058047E-3</v>
      </c>
      <c r="Q108" s="183">
        <f>IFERROR(_xll.qlIndexFixing(ONIndex1Y,I108,TRUE,_xll.ohTrigger(RecalcTrigger,Trigger1Y)),NA())</f>
        <v>9.7737749201654012E-3</v>
      </c>
    </row>
    <row r="109" spans="2:17" x14ac:dyDescent="0.2">
      <c r="B109" s="39" t="s">
        <v>17</v>
      </c>
      <c r="D109" s="42">
        <f>_xll.qlCalendarAdvance(Calendar,$D108,B109,"f",FALSE)</f>
        <v>42328</v>
      </c>
      <c r="E109" s="177">
        <f>_xll.qlInterestRateIndexValueDate(IndexON,D109)</f>
        <v>42328</v>
      </c>
      <c r="F109" s="193">
        <f>IFERROR(_xll.qlIndexFixing(IndexON,D109,TRUE,_xll.ohTrigger(RecalcTrigger,TriggerON)),NA())</f>
        <v>5.4573812158131849E-3</v>
      </c>
      <c r="H109" s="42">
        <f>_xll.qlCalendarAdvance(Calendar,$H108,B109,"f",FALSE)</f>
        <v>42328</v>
      </c>
      <c r="I109" s="177">
        <f>_xll.qlInterestRateIndexValueDate(Index1M,$H109)</f>
        <v>42328</v>
      </c>
      <c r="J109" s="182">
        <f>IFERROR(_xll.qlIndexFixing(Index1M,$H109,TRUE,_xll.ohTrigger(RecalcTrigger,Trigger1M)),NA())</f>
        <v>5.9677050697909944E-3</v>
      </c>
      <c r="K109" s="44">
        <f>IFERROR(_xll.qlIndexFixing(Index3M,H109,TRUE,_xll.ohTrigger(RecalcTrigger,Trigger3M)),NA())</f>
        <v>7.3385913482411271E-3</v>
      </c>
      <c r="L109" s="44">
        <f>IFERROR(_xll.qlIndexFixing(Index6M,$H109,TRUE,_xll.ohTrigger(RecalcTrigger,Trigger6M)),NA())</f>
        <v>9.176529429269515E-3</v>
      </c>
      <c r="M109" s="183">
        <f>IFERROR(_xll.qlIndexFixing(Index1Y,$H109,TRUE,_xll.ohTrigger(RecalcTrigger,Trigger1Y)),NA())</f>
        <v>1.2927072526122999E-2</v>
      </c>
      <c r="N109" s="182">
        <f>IFERROR(_xll.qlIndexFixing(ONIndex1M,I109,TRUE,_xll.ohTrigger(RecalcTrigger,Trigger1M)),NA())</f>
        <v>5.8430911260924185E-3</v>
      </c>
      <c r="O109" s="44">
        <f>IFERROR(_xll.qlIndexFixing(ONIndex3M,I109,TRUE,_xll.ohTrigger(RecalcTrigger,Trigger3M)),NA())</f>
        <v>6.643603717759369E-3</v>
      </c>
      <c r="P109" s="44">
        <f>IFERROR(_xll.qlIndexFixing(ONIndex6M,I109,TRUE,_xll.ohTrigger(RecalcTrigger,Trigger6M)),NA())</f>
        <v>8.1504752529256343E-3</v>
      </c>
      <c r="Q109" s="183">
        <f>IFERROR(_xll.qlIndexFixing(ONIndex1Y,I109,TRUE,_xll.ohTrigger(RecalcTrigger,Trigger1Y)),NA())</f>
        <v>9.8031408720544739E-3</v>
      </c>
    </row>
    <row r="110" spans="2:17" x14ac:dyDescent="0.2">
      <c r="B110" s="39" t="s">
        <v>17</v>
      </c>
      <c r="D110" s="42">
        <f>_xll.qlCalendarAdvance(Calendar,$D109,B110,"f",FALSE)</f>
        <v>42331</v>
      </c>
      <c r="E110" s="177">
        <f>_xll.qlInterestRateIndexValueDate(IndexON,D110)</f>
        <v>42331</v>
      </c>
      <c r="F110" s="193">
        <f>IFERROR(_xll.qlIndexFixing(IndexON,D110,TRUE,_xll.ohTrigger(RecalcTrigger,TriggerON)),NA())</f>
        <v>5.4793587027324175E-3</v>
      </c>
      <c r="H110" s="42">
        <f>_xll.qlCalendarAdvance(Calendar,$H109,B110,"f",FALSE)</f>
        <v>42331</v>
      </c>
      <c r="I110" s="177">
        <f>_xll.qlInterestRateIndexValueDate(Index1M,$H110)</f>
        <v>42331</v>
      </c>
      <c r="J110" s="182">
        <f>IFERROR(_xll.qlIndexFixing(Index1M,$H110,TRUE,_xll.ohTrigger(RecalcTrigger,Trigger1M)),NA())</f>
        <v>5.9945075807803505E-3</v>
      </c>
      <c r="K110" s="44">
        <f>IFERROR(_xll.qlIndexFixing(Index3M,H110,TRUE,_xll.ohTrigger(RecalcTrigger,Trigger3M)),NA())</f>
        <v>7.3693129946521448E-3</v>
      </c>
      <c r="L110" s="44">
        <f>IFERROR(_xll.qlIndexFixing(Index6M,$H110,TRUE,_xll.ohTrigger(RecalcTrigger,Trigger6M)),NA())</f>
        <v>9.2201588243049325E-3</v>
      </c>
      <c r="M110" s="183">
        <f>IFERROR(_xll.qlIndexFixing(Index1Y,$H110,TRUE,_xll.ohTrigger(RecalcTrigger,Trigger1Y)),NA())</f>
        <v>1.2967813211326847E-2</v>
      </c>
      <c r="N110" s="182">
        <f>IFERROR(_xll.qlIndexFixing(ONIndex1M,I110,TRUE,_xll.ohTrigger(RecalcTrigger,Trigger1M)),NA())</f>
        <v>5.8545302687507128E-3</v>
      </c>
      <c r="O110" s="44">
        <f>IFERROR(_xll.qlIndexFixing(ONIndex3M,I110,TRUE,_xll.ohTrigger(RecalcTrigger,Trigger3M)),NA())</f>
        <v>6.6692509546895096E-3</v>
      </c>
      <c r="P110" s="44">
        <f>IFERROR(_xll.qlIndexFixing(ONIndex6M,I110,TRUE,_xll.ohTrigger(RecalcTrigger,Trigger6M)),NA())</f>
        <v>8.1673148881378221E-3</v>
      </c>
      <c r="Q110" s="183">
        <f>IFERROR(_xll.qlIndexFixing(ONIndex1Y,I110,TRUE,_xll.ohTrigger(RecalcTrigger,Trigger1Y)),NA())</f>
        <v>9.8311640385462251E-3</v>
      </c>
    </row>
    <row r="111" spans="2:17" x14ac:dyDescent="0.2">
      <c r="B111" s="39" t="s">
        <v>17</v>
      </c>
      <c r="D111" s="42">
        <f>_xll.qlCalendarAdvance(Calendar,$D110,B111,"f",FALSE)</f>
        <v>42332</v>
      </c>
      <c r="E111" s="177">
        <f>_xll.qlInterestRateIndexValueDate(IndexON,D111)</f>
        <v>42332</v>
      </c>
      <c r="F111" s="193">
        <f>IFERROR(_xll.qlIndexFixing(IndexON,D111,TRUE,_xll.ohTrigger(RecalcTrigger,TriggerON)),NA())</f>
        <v>5.4899629496685254E-3</v>
      </c>
      <c r="H111" s="42">
        <f>_xll.qlCalendarAdvance(Calendar,$H110,B111,"f",FALSE)</f>
        <v>42332</v>
      </c>
      <c r="I111" s="177">
        <f>_xll.qlInterestRateIndexValueDate(Index1M,$H111)</f>
        <v>42332</v>
      </c>
      <c r="J111" s="182">
        <f>IFERROR(_xll.qlIndexFixing(Index1M,$H111,TRUE,_xll.ohTrigger(RecalcTrigger,Trigger1M)),NA())</f>
        <v>6.0064118179624648E-3</v>
      </c>
      <c r="K111" s="44">
        <f>IFERROR(_xll.qlIndexFixing(Index3M,H111,TRUE,_xll.ohTrigger(RecalcTrigger,Trigger3M)),NA())</f>
        <v>7.385095941711127E-3</v>
      </c>
      <c r="L111" s="44">
        <f>IFERROR(_xll.qlIndexFixing(Index6M,$H111,TRUE,_xll.ohTrigger(RecalcTrigger,Trigger6M)),NA())</f>
        <v>9.2349995147252631E-3</v>
      </c>
      <c r="M111" s="183">
        <f>IFERROR(_xll.qlIndexFixing(Index1Y,$H111,TRUE,_xll.ohTrigger(RecalcTrigger,Trigger1Y)),NA())</f>
        <v>1.2983949616663951E-2</v>
      </c>
      <c r="N111" s="182">
        <f>IFERROR(_xll.qlIndexFixing(ONIndex1M,I111,TRUE,_xll.ohTrigger(RecalcTrigger,Trigger1M)),NA())</f>
        <v>5.8602606309599015E-3</v>
      </c>
      <c r="O111" s="44">
        <f>IFERROR(_xll.qlIndexFixing(ONIndex3M,I111,TRUE,_xll.ohTrigger(RecalcTrigger,Trigger3M)),NA())</f>
        <v>6.6823234905022399E-3</v>
      </c>
      <c r="P111" s="44">
        <f>IFERROR(_xll.qlIndexFixing(ONIndex6M,I111,TRUE,_xll.ohTrigger(RecalcTrigger,Trigger6M)),NA())</f>
        <v>8.1751122976470025E-3</v>
      </c>
      <c r="Q111" s="183">
        <f>IFERROR(_xll.qlIndexFixing(ONIndex1Y,I111,TRUE,_xll.ohTrigger(RecalcTrigger,Trigger1Y)),NA())</f>
        <v>9.8448991491817406E-3</v>
      </c>
    </row>
    <row r="112" spans="2:17" x14ac:dyDescent="0.2">
      <c r="B112" s="39" t="s">
        <v>17</v>
      </c>
      <c r="D112" s="42">
        <f>_xll.qlCalendarAdvance(Calendar,$D111,B112,"f",FALSE)</f>
        <v>42333</v>
      </c>
      <c r="E112" s="177">
        <f>_xll.qlInterestRateIndexValueDate(IndexON,D112)</f>
        <v>42333</v>
      </c>
      <c r="F112" s="193">
        <f>IFERROR(_xll.qlIndexFixing(IndexON,D112,TRUE,_xll.ohTrigger(RecalcTrigger,TriggerON)),NA())</f>
        <v>5.5002873754861348E-3</v>
      </c>
      <c r="H112" s="42">
        <f>_xll.qlCalendarAdvance(Calendar,$H111,B112,"f",FALSE)</f>
        <v>42333</v>
      </c>
      <c r="I112" s="177">
        <f>_xll.qlInterestRateIndexValueDate(Index1M,$H112)</f>
        <v>42333</v>
      </c>
      <c r="J112" s="182">
        <f>IFERROR(_xll.qlIndexFixing(Index1M,$H112,TRUE,_xll.ohTrigger(RecalcTrigger,Trigger1M)),NA())</f>
        <v>6.0498942855521437E-3</v>
      </c>
      <c r="K112" s="44">
        <f>IFERROR(_xll.qlIndexFixing(Index3M,H112,TRUE,_xll.ohTrigger(RecalcTrigger,Trigger3M)),NA())</f>
        <v>7.400920702770741E-3</v>
      </c>
      <c r="L112" s="44">
        <f>IFERROR(_xll.qlIndexFixing(Index6M,$H112,TRUE,_xll.ohTrigger(RecalcTrigger,Trigger6M)),NA())</f>
        <v>9.2499999999930277E-3</v>
      </c>
      <c r="M112" s="183">
        <f>IFERROR(_xll.qlIndexFixing(Index1Y,$H112,TRUE,_xll.ohTrigger(RecalcTrigger,Trigger1Y)),NA())</f>
        <v>1.2999999999977958E-2</v>
      </c>
      <c r="N112" s="182">
        <f>IFERROR(_xll.qlIndexFixing(ONIndex1M,I112,TRUE,_xll.ohTrigger(RecalcTrigger,Trigger1M)),NA())</f>
        <v>5.8660491917739144E-3</v>
      </c>
      <c r="O112" s="44">
        <f>IFERROR(_xll.qlIndexFixing(ONIndex3M,I112,TRUE,_xll.ohTrigger(RecalcTrigger,Trigger3M)),NA())</f>
        <v>6.6955091004650136E-3</v>
      </c>
      <c r="P112" s="44">
        <f>IFERROR(_xll.qlIndexFixing(ONIndex6M,I112,TRUE,_xll.ohTrigger(RecalcTrigger,Trigger6M)),NA())</f>
        <v>8.1824932940399719E-3</v>
      </c>
      <c r="Q112" s="183">
        <f>IFERROR(_xll.qlIndexFixing(ONIndex1Y,I112,TRUE,_xll.ohTrigger(RecalcTrigger,Trigger1Y)),NA())</f>
        <v>9.858361206306343E-3</v>
      </c>
    </row>
    <row r="113" spans="2:17" x14ac:dyDescent="0.2">
      <c r="B113" s="39" t="s">
        <v>17</v>
      </c>
      <c r="D113" s="42">
        <f>_xll.qlCalendarAdvance(Calendar,$D112,B113,"f",FALSE)</f>
        <v>42334</v>
      </c>
      <c r="E113" s="177">
        <f>_xll.qlInterestRateIndexValueDate(IndexON,D113)</f>
        <v>42334</v>
      </c>
      <c r="F113" s="193">
        <f>IFERROR(_xll.qlIndexFixing(IndexON,D113,TRUE,_xll.ohTrigger(RecalcTrigger,TriggerON)),NA())</f>
        <v>5.5102334017298471E-3</v>
      </c>
      <c r="H113" s="42">
        <f>_xll.qlCalendarAdvance(Calendar,$H112,B113,"f",FALSE)</f>
        <v>42334</v>
      </c>
      <c r="I113" s="177">
        <f>_xll.qlInterestRateIndexValueDate(Index1M,$H113)</f>
        <v>42334</v>
      </c>
      <c r="J113" s="182">
        <f>IFERROR(_xll.qlIndexFixing(Index1M,$H113,TRUE,_xll.ohTrigger(RecalcTrigger,Trigger1M)),NA())</f>
        <v>6.0553680309542255E-3</v>
      </c>
      <c r="K113" s="44">
        <f>IFERROR(_xll.qlIndexFixing(Index3M,H113,TRUE,_xll.ohTrigger(RecalcTrigger,Trigger3M)),NA())</f>
        <v>7.4167862564522803E-3</v>
      </c>
      <c r="L113" s="44">
        <f>IFERROR(_xll.qlIndexFixing(Index6M,$H113,TRUE,_xll.ohTrigger(RecalcTrigger,Trigger6M)),NA())</f>
        <v>9.2651652963894014E-3</v>
      </c>
      <c r="M113" s="183">
        <f>IFERROR(_xll.qlIndexFixing(Index1Y,$H113,TRUE,_xll.ohTrigger(RecalcTrigger,Trigger1Y)),NA())</f>
        <v>1.3031124821663312E-2</v>
      </c>
      <c r="N113" s="182">
        <f>IFERROR(_xll.qlIndexFixing(ONIndex1M,I113,TRUE,_xll.ohTrigger(RecalcTrigger,Trigger1M)),NA())</f>
        <v>5.8722150912660087E-3</v>
      </c>
      <c r="O113" s="44">
        <f>IFERROR(_xll.qlIndexFixing(ONIndex3M,I113,TRUE,_xll.ohTrigger(RecalcTrigger,Trigger3M)),NA())</f>
        <v>6.7088077846588767E-3</v>
      </c>
      <c r="P113" s="44">
        <f>IFERROR(_xll.qlIndexFixing(ONIndex6M,I113,TRUE,_xll.ohTrigger(RecalcTrigger,Trigger6M)),NA())</f>
        <v>8.1895043957747049E-3</v>
      </c>
      <c r="Q113" s="183">
        <f>IFERROR(_xll.qlIndexFixing(ONIndex1Y,I113,TRUE,_xll.ohTrigger(RecalcTrigger,Trigger1Y)),NA())</f>
        <v>9.8714374666819538E-3</v>
      </c>
    </row>
    <row r="114" spans="2:17" x14ac:dyDescent="0.2">
      <c r="B114" s="39" t="s">
        <v>17</v>
      </c>
      <c r="D114" s="42">
        <f>_xll.qlCalendarAdvance(Calendar,$D113,B114,"f",FALSE)</f>
        <v>42335</v>
      </c>
      <c r="E114" s="177">
        <f>_xll.qlInterestRateIndexValueDate(IndexON,D114)</f>
        <v>42335</v>
      </c>
      <c r="F114" s="193">
        <f>IFERROR(_xll.qlIndexFixing(IndexON,D114,TRUE,_xll.ohTrigger(RecalcTrigger,TriggerON)),NA())</f>
        <v>5.5288657198075226E-3</v>
      </c>
      <c r="H114" s="42">
        <f>_xll.qlCalendarAdvance(Calendar,$H113,B114,"f",FALSE)</f>
        <v>42335</v>
      </c>
      <c r="I114" s="177">
        <f>_xll.qlInterestRateIndexValueDate(Index1M,$H114)</f>
        <v>42335</v>
      </c>
      <c r="J114" s="182">
        <f>IFERROR(_xll.qlIndexFixing(Index1M,$H114,TRUE,_xll.ohTrigger(RecalcTrigger,Trigger1M)),NA())</f>
        <v>6.0609940494664796E-3</v>
      </c>
      <c r="K114" s="44">
        <f>IFERROR(_xll.qlIndexFixing(Index3M,H114,TRUE,_xll.ohTrigger(RecalcTrigger,Trigger3M)),NA())</f>
        <v>7.449236335219738E-3</v>
      </c>
      <c r="L114" s="44">
        <f>IFERROR(_xll.qlIndexFixing(Index6M,$H114,TRUE,_xll.ohTrigger(RecalcTrigger,Trigger6M)),NA())</f>
        <v>9.280494046934238E-3</v>
      </c>
      <c r="M114" s="183">
        <f>IFERROR(_xll.qlIndexFixing(Index1Y,$H114,TRUE,_xll.ohTrigger(RecalcTrigger,Trigger1Y)),NA())</f>
        <v>1.3039381673470404E-2</v>
      </c>
      <c r="N114" s="182">
        <f>IFERROR(_xll.qlIndexFixing(ONIndex1M,I114,TRUE,_xll.ohTrigger(RecalcTrigger,Trigger1M)),NA())</f>
        <v>5.8861655563228572E-3</v>
      </c>
      <c r="O114" s="44">
        <f>IFERROR(_xll.qlIndexFixing(ONIndex3M,I114,TRUE,_xll.ohTrigger(RecalcTrigger,Trigger3M)),NA())</f>
        <v>6.7359063712350382E-3</v>
      </c>
      <c r="P114" s="44">
        <f>IFERROR(_xll.qlIndexFixing(ONIndex6M,I114,TRUE,_xll.ohTrigger(RecalcTrigger,Trigger6M)),NA())</f>
        <v>8.2025167080412853E-3</v>
      </c>
      <c r="Q114" s="183">
        <f>IFERROR(_xll.qlIndexFixing(ONIndex1Y,I114,TRUE,_xll.ohTrigger(RecalcTrigger,Trigger1Y)),NA())</f>
        <v>9.8964783626161647E-3</v>
      </c>
    </row>
    <row r="115" spans="2:17" x14ac:dyDescent="0.2">
      <c r="B115" s="39" t="s">
        <v>17</v>
      </c>
      <c r="D115" s="42">
        <f>_xll.qlCalendarAdvance(Calendar,$D114,B115,"f",FALSE)</f>
        <v>42338</v>
      </c>
      <c r="E115" s="177">
        <f>_xll.qlInterestRateIndexValueDate(IndexON,D115)</f>
        <v>42338</v>
      </c>
      <c r="F115" s="193">
        <f>IFERROR(_xll.qlIndexFixing(IndexON,D115,TRUE,_xll.ohTrigger(RecalcTrigger,TriggerON)),NA())</f>
        <v>5.5459870631657804E-3</v>
      </c>
      <c r="H115" s="42">
        <f>_xll.qlCalendarAdvance(Calendar,$H114,B115,"f",FALSE)</f>
        <v>42338</v>
      </c>
      <c r="I115" s="177">
        <f>_xll.qlInterestRateIndexValueDate(Index1M,$H115)</f>
        <v>42338</v>
      </c>
      <c r="J115" s="182">
        <f>IFERROR(_xll.qlIndexFixing(Index1M,$H115,TRUE,_xll.ohTrigger(RecalcTrigger,Trigger1M)),NA())</f>
        <v>6.0959998135726255E-3</v>
      </c>
      <c r="K115" s="44">
        <f>IFERROR(_xll.qlIndexFixing(Index3M,H115,TRUE,_xll.ohTrigger(RecalcTrigger,Trigger3M)),NA())</f>
        <v>7.4723390119664883E-3</v>
      </c>
      <c r="L115" s="44">
        <f>IFERROR(_xll.qlIndexFixing(Index6M,$H115,TRUE,_xll.ohTrigger(RecalcTrigger,Trigger6M)),NA())</f>
        <v>9.3374220119595442E-3</v>
      </c>
      <c r="M115" s="183">
        <f>IFERROR(_xll.qlIndexFixing(Index1Y,$H115,TRUE,_xll.ohTrigger(RecalcTrigger,Trigger1Y)),NA())</f>
        <v>1.3079080576095676E-2</v>
      </c>
      <c r="N115" s="182">
        <f>IFERROR(_xll.qlIndexFixing(ONIndex1M,I115,TRUE,_xll.ohTrigger(RecalcTrigger,Trigger1M)),NA())</f>
        <v>5.9014499260767739E-3</v>
      </c>
      <c r="O115" s="44">
        <f>IFERROR(_xll.qlIndexFixing(ONIndex3M,I115,TRUE,_xll.ohTrigger(RecalcTrigger,Trigger3M)),NA())</f>
        <v>6.7631332638262709E-3</v>
      </c>
      <c r="P115" s="44">
        <f>IFERROR(_xll.qlIndexFixing(ONIndex6M,I115,TRUE,_xll.ohTrigger(RecalcTrigger,Trigger6M)),NA())</f>
        <v>8.2139661529245789E-3</v>
      </c>
      <c r="Q115" s="183">
        <f>IFERROR(_xll.qlIndexFixing(ONIndex1Y,I115,TRUE,_xll.ohTrigger(RecalcTrigger,Trigger1Y)),NA())</f>
        <v>9.9196026817482963E-3</v>
      </c>
    </row>
    <row r="116" spans="2:17" x14ac:dyDescent="0.2">
      <c r="B116" s="39" t="s">
        <v>17</v>
      </c>
      <c r="D116" s="42">
        <f>_xll.qlCalendarAdvance(Calendar,$D115,B116,"f",FALSE)</f>
        <v>42339</v>
      </c>
      <c r="E116" s="177">
        <f>_xll.qlInterestRateIndexValueDate(IndexON,D116)</f>
        <v>42339</v>
      </c>
      <c r="F116" s="193">
        <f>IFERROR(_xll.qlIndexFixing(IndexON,D116,TRUE,_xll.ohTrigger(RecalcTrigger,TriggerON)),NA())</f>
        <v>5.5539178675589884E-3</v>
      </c>
      <c r="H116" s="42">
        <f>_xll.qlCalendarAdvance(Calendar,$H115,B116,"f",FALSE)</f>
        <v>42339</v>
      </c>
      <c r="I116" s="177">
        <f>_xll.qlInterestRateIndexValueDate(Index1M,$H116)</f>
        <v>42339</v>
      </c>
      <c r="J116" s="182">
        <f>IFERROR(_xll.qlIndexFixing(Index1M,$H116,TRUE,_xll.ohTrigger(RecalcTrigger,Trigger1M)),NA())</f>
        <v>6.1382501861914464E-3</v>
      </c>
      <c r="K116" s="44">
        <f>IFERROR(_xll.qlIndexFixing(Index3M,H116,TRUE,_xll.ohTrigger(RecalcTrigger,Trigger3M)),NA())</f>
        <v>7.4883818611573959E-3</v>
      </c>
      <c r="L116" s="44">
        <f>IFERROR(_xll.qlIndexFixing(Index6M,$H116,TRUE,_xll.ohTrigger(RecalcTrigger,Trigger6M)),NA())</f>
        <v>9.3534648058914444E-3</v>
      </c>
      <c r="M116" s="183">
        <f>IFERROR(_xll.qlIndexFixing(Index1Y,$H116,TRUE,_xll.ohTrigger(RecalcTrigger,Trigger1Y)),NA())</f>
        <v>1.3094722356489936E-2</v>
      </c>
      <c r="N116" s="182">
        <f>IFERROR(_xll.qlIndexFixing(ONIndex1M,I116,TRUE,_xll.ohTrigger(RecalcTrigger,Trigger1M)),NA())</f>
        <v>5.9099014440711084E-3</v>
      </c>
      <c r="O116" s="44">
        <f>IFERROR(_xll.qlIndexFixing(ONIndex3M,I116,TRUE,_xll.ohTrigger(RecalcTrigger,Trigger3M)),NA())</f>
        <v>6.776997319256628E-3</v>
      </c>
      <c r="P116" s="44">
        <f>IFERROR(_xll.qlIndexFixing(ONIndex6M,I116,TRUE,_xll.ohTrigger(RecalcTrigger,Trigger6M)),NA())</f>
        <v>8.2191859297242598E-3</v>
      </c>
      <c r="Q116" s="183">
        <f>IFERROR(_xll.qlIndexFixing(ONIndex1Y,I116,TRUE,_xll.ohTrigger(RecalcTrigger,Trigger1Y)),NA())</f>
        <v>9.9306090287842874E-3</v>
      </c>
    </row>
    <row r="117" spans="2:17" x14ac:dyDescent="0.2">
      <c r="B117" s="39" t="s">
        <v>17</v>
      </c>
      <c r="D117" s="42">
        <f>_xll.qlCalendarAdvance(Calendar,$D116,B117,"f",FALSE)</f>
        <v>42340</v>
      </c>
      <c r="E117" s="177">
        <f>_xll.qlInterestRateIndexValueDate(IndexON,D117)</f>
        <v>42340</v>
      </c>
      <c r="F117" s="193">
        <f>IFERROR(_xll.qlIndexFixing(IndexON,D117,TRUE,_xll.ohTrigger(RecalcTrigger,TriggerON)),NA())</f>
        <v>5.561445627420003E-3</v>
      </c>
      <c r="H117" s="42">
        <f>_xll.qlCalendarAdvance(Calendar,$H116,B117,"f",FALSE)</f>
        <v>42340</v>
      </c>
      <c r="I117" s="177">
        <f>_xll.qlInterestRateIndexValueDate(Index1M,$H117)</f>
        <v>42340</v>
      </c>
      <c r="J117" s="182">
        <f>IFERROR(_xll.qlIndexFixing(Index1M,$H117,TRUE,_xll.ohTrigger(RecalcTrigger,Trigger1M)),NA())</f>
        <v>6.1450703470690045E-3</v>
      </c>
      <c r="K117" s="44">
        <f>IFERROR(_xll.qlIndexFixing(Index3M,H117,TRUE,_xll.ohTrigger(RecalcTrigger,Trigger3M)),NA())</f>
        <v>7.5044595412352326E-3</v>
      </c>
      <c r="L117" s="44">
        <f>IFERROR(_xll.qlIndexFixing(Index6M,$H117,TRUE,_xll.ohTrigger(RecalcTrigger,Trigger6M)),NA())</f>
        <v>9.3696505913890681E-3</v>
      </c>
      <c r="M117" s="183">
        <f>IFERROR(_xll.qlIndexFixing(Index1Y,$H117,TRUE,_xll.ohTrigger(RecalcTrigger,Trigger1Y)),NA())</f>
        <v>1.3110326758336835E-2</v>
      </c>
      <c r="N117" s="182">
        <f>IFERROR(_xll.qlIndexFixing(ONIndex1M,I117,TRUE,_xll.ohTrigger(RecalcTrigger,Trigger1M)),NA())</f>
        <v>5.9188100860252391E-3</v>
      </c>
      <c r="O117" s="44">
        <f>IFERROR(_xll.qlIndexFixing(ONIndex3M,I117,TRUE,_xll.ohTrigger(RecalcTrigger,Trigger3M)),NA())</f>
        <v>6.7909744489180746E-3</v>
      </c>
      <c r="P117" s="44">
        <f>IFERROR(_xll.qlIndexFixing(ONIndex6M,I117,TRUE,_xll.ohTrigger(RecalcTrigger,Trigger6M)),NA())</f>
        <v>8.2240474414396747E-3</v>
      </c>
      <c r="Q117" s="183">
        <f>IFERROR(_xll.qlIndexFixing(ONIndex1Y,I117,TRUE,_xll.ohTrigger(RecalcTrigger,Trigger1Y)),NA())</f>
        <v>9.9412013929578436E-3</v>
      </c>
    </row>
    <row r="118" spans="2:17" x14ac:dyDescent="0.2">
      <c r="B118" s="39" t="s">
        <v>17</v>
      </c>
      <c r="D118" s="42">
        <f>_xll.qlCalendarAdvance(Calendar,$D117,B118,"f",FALSE)</f>
        <v>42341</v>
      </c>
      <c r="E118" s="177">
        <f>_xll.qlInterestRateIndexValueDate(IndexON,D118)</f>
        <v>42341</v>
      </c>
      <c r="F118" s="193">
        <f>IFERROR(_xll.qlIndexFixing(IndexON,D118,TRUE,_xll.ohTrigger(RecalcTrigger,TriggerON)),NA())</f>
        <v>5.5685703429109168E-3</v>
      </c>
      <c r="H118" s="42">
        <f>_xll.qlCalendarAdvance(Calendar,$H117,B118,"f",FALSE)</f>
        <v>42341</v>
      </c>
      <c r="I118" s="177">
        <f>_xll.qlInterestRateIndexValueDate(Index1M,$H118)</f>
        <v>42341</v>
      </c>
      <c r="J118" s="182">
        <f>IFERROR(_xll.qlIndexFixing(Index1M,$H118,TRUE,_xll.ohTrigger(RecalcTrigger,Trigger1M)),NA())</f>
        <v>6.1520412192325388E-3</v>
      </c>
      <c r="K118" s="44">
        <f>IFERROR(_xll.qlIndexFixing(Index3M,H118,TRUE,_xll.ohTrigger(RecalcTrigger,Trigger3M)),NA())</f>
        <v>7.5205710195038354E-3</v>
      </c>
      <c r="L118" s="44">
        <f>IFERROR(_xll.qlIndexFixing(Index6M,$H118,TRUE,_xll.ohTrigger(RecalcTrigger,Trigger6M)),NA())</f>
        <v>9.3859764337634842E-3</v>
      </c>
      <c r="M118" s="183">
        <f>IFERROR(_xll.qlIndexFixing(Index1Y,$H118,TRUE,_xll.ohTrigger(RecalcTrigger,Trigger1Y)),NA())</f>
        <v>1.3140323847613589E-2</v>
      </c>
      <c r="N118" s="182">
        <f>IFERROR(_xll.qlIndexFixing(ONIndex1M,I118,TRUE,_xll.ohTrigger(RecalcTrigger,Trigger1M)),NA())</f>
        <v>5.928175851696027E-3</v>
      </c>
      <c r="O118" s="44">
        <f>IFERROR(_xll.qlIndexFixing(ONIndex3M,I118,TRUE,_xll.ohTrigger(RecalcTrigger,Trigger3M)),NA())</f>
        <v>6.805064652891657E-3</v>
      </c>
      <c r="P118" s="44">
        <f>IFERROR(_xll.qlIndexFixing(ONIndex6M,I118,TRUE,_xll.ohTrigger(RecalcTrigger,Trigger6M)),NA())</f>
        <v>8.2285506880708237E-3</v>
      </c>
      <c r="Q118" s="183">
        <f>IFERROR(_xll.qlIndexFixing(ONIndex1Y,I118,TRUE,_xll.ohTrigger(RecalcTrigger,Trigger1Y)),NA())</f>
        <v>9.951379774350011E-3</v>
      </c>
    </row>
    <row r="119" spans="2:17" x14ac:dyDescent="0.2">
      <c r="B119" s="39" t="s">
        <v>17</v>
      </c>
      <c r="D119" s="42">
        <f>_xll.qlCalendarAdvance(Calendar,$D118,B119,"f",FALSE)</f>
        <v>42342</v>
      </c>
      <c r="E119" s="177">
        <f>_xll.qlInterestRateIndexValueDate(IndexON,D119)</f>
        <v>42342</v>
      </c>
      <c r="F119" s="193">
        <f>IFERROR(_xll.qlIndexFixing(IndexON,D119,TRUE,_xll.ohTrigger(RecalcTrigger,TriggerON)),NA())</f>
        <v>5.5815616427135071E-3</v>
      </c>
      <c r="H119" s="42">
        <f>_xll.qlCalendarAdvance(Calendar,$H118,B119,"f",FALSE)</f>
        <v>42342</v>
      </c>
      <c r="I119" s="177">
        <f>_xll.qlInterestRateIndexValueDate(Index1M,$H119)</f>
        <v>42342</v>
      </c>
      <c r="J119" s="182">
        <f>IFERROR(_xll.qlIndexFixing(Index1M,$H119,TRUE,_xll.ohTrigger(RecalcTrigger,Trigger1M)),NA())</f>
        <v>6.159162648184266E-3</v>
      </c>
      <c r="K119" s="44">
        <f>IFERROR(_xll.qlIndexFixing(Index3M,H119,TRUE,_xll.ohTrigger(RecalcTrigger,Trigger3M)),NA())</f>
        <v>7.5367152632501199E-3</v>
      </c>
      <c r="L119" s="44">
        <f>IFERROR(_xll.qlIndexFixing(Index6M,$H119,TRUE,_xll.ohTrigger(RecalcTrigger,Trigger6M)),NA())</f>
        <v>9.4232014263078562E-3</v>
      </c>
      <c r="M119" s="183">
        <f>IFERROR(_xll.qlIndexFixing(Index1Y,$H119,TRUE,_xll.ohTrigger(RecalcTrigger,Trigger1Y)),NA())</f>
        <v>1.3148654582891035E-2</v>
      </c>
      <c r="N119" s="182">
        <f>IFERROR(_xll.qlIndexFixing(ONIndex1M,I119,TRUE,_xll.ohTrigger(RecalcTrigger,Trigger1M)),NA())</f>
        <v>5.9485280719173703E-3</v>
      </c>
      <c r="O119" s="44">
        <f>IFERROR(_xll.qlIndexFixing(ONIndex3M,I119,TRUE,_xll.ohTrigger(RecalcTrigger,Trigger3M)),NA())</f>
        <v>6.8337499166544937E-3</v>
      </c>
      <c r="P119" s="44">
        <f>IFERROR(_xll.qlIndexFixing(ONIndex6M,I119,TRUE,_xll.ohTrigger(RecalcTrigger,Trigger6M)),NA())</f>
        <v>8.2365488224722672E-3</v>
      </c>
      <c r="Q119" s="183">
        <f>IFERROR(_xll.qlIndexFixing(ONIndex1Y,I119,TRUE,_xll.ohTrigger(RecalcTrigger,Trigger1Y)),NA())</f>
        <v>9.9706289472334415E-3</v>
      </c>
    </row>
    <row r="120" spans="2:17" x14ac:dyDescent="0.2">
      <c r="B120" s="39" t="s">
        <v>17</v>
      </c>
      <c r="D120" s="42">
        <f>_xll.qlCalendarAdvance(Calendar,$D119,B120,"f",FALSE)</f>
        <v>42345</v>
      </c>
      <c r="E120" s="177">
        <f>_xll.qlInterestRateIndexValueDate(IndexON,D120)</f>
        <v>42345</v>
      </c>
      <c r="F120" s="193">
        <f>IFERROR(_xll.qlIndexFixing(IndexON,D120,TRUE,_xll.ohTrigger(RecalcTrigger,TriggerON)),NA())</f>
        <v>5.5930387593094988E-3</v>
      </c>
      <c r="H120" s="42">
        <f>_xll.qlCalendarAdvance(Calendar,$H119,B120,"f",FALSE)</f>
        <v>42345</v>
      </c>
      <c r="I120" s="177">
        <f>_xll.qlInterestRateIndexValueDate(Index1M,$H120)</f>
        <v>42345</v>
      </c>
      <c r="J120" s="182">
        <f>IFERROR(_xll.qlIndexFixing(Index1M,$H120,TRUE,_xll.ohTrigger(RecalcTrigger,Trigger1M)),NA())</f>
        <v>6.2098858018289071E-3</v>
      </c>
      <c r="K120" s="44">
        <f>IFERROR(_xll.qlIndexFixing(Index3M,H120,TRUE,_xll.ohTrigger(RecalcTrigger,Trigger3M)),NA())</f>
        <v>7.5853342599935441E-3</v>
      </c>
      <c r="L120" s="44">
        <f>IFERROR(_xll.qlIndexFixing(Index6M,$H120,TRUE,_xll.ohTrigger(RecalcTrigger,Trigger6M)),NA())</f>
        <v>9.4526216759453722E-3</v>
      </c>
      <c r="M120" s="183">
        <f>IFERROR(_xll.qlIndexFixing(Index1Y,$H120,TRUE,_xll.ohTrigger(RecalcTrigger,Trigger1Y)),NA())</f>
        <v>1.318809914354018E-2</v>
      </c>
      <c r="N120" s="182">
        <f>IFERROR(_xll.qlIndexFixing(ONIndex1M,I120,TRUE,_xll.ohTrigger(RecalcTrigger,Trigger1M)),NA())</f>
        <v>5.9702101537340013E-3</v>
      </c>
      <c r="O120" s="44">
        <f>IFERROR(_xll.qlIndexFixing(ONIndex3M,I120,TRUE,_xll.ohTrigger(RecalcTrigger,Trigger3M)),NA())</f>
        <v>6.8625562120694372E-3</v>
      </c>
      <c r="P120" s="44">
        <f>IFERROR(_xll.qlIndexFixing(ONIndex6M,I120,TRUE,_xll.ohTrigger(RecalcTrigger,Trigger6M)),NA())</f>
        <v>8.2429810238338064E-3</v>
      </c>
      <c r="Q120" s="183">
        <f>IFERROR(_xll.qlIndexFixing(ONIndex1Y,I120,TRUE,_xll.ohTrigger(RecalcTrigger,Trigger1Y)),NA())</f>
        <v>9.9879534708080531E-3</v>
      </c>
    </row>
    <row r="121" spans="2:17" x14ac:dyDescent="0.2">
      <c r="B121" s="39" t="s">
        <v>17</v>
      </c>
      <c r="D121" s="42">
        <f>_xll.qlCalendarAdvance(Calendar,$D120,B121,"f",FALSE)</f>
        <v>42346</v>
      </c>
      <c r="E121" s="177">
        <f>_xll.qlInterestRateIndexValueDate(IndexON,D121)</f>
        <v>42346</v>
      </c>
      <c r="F121" s="193">
        <f>IFERROR(_xll.qlIndexFixing(IndexON,D121,TRUE,_xll.ohTrigger(RecalcTrigger,TriggerON)),NA())</f>
        <v>5.5981482519773529E-3</v>
      </c>
      <c r="H121" s="42">
        <f>_xll.qlCalendarAdvance(Calendar,$H120,B121,"f",FALSE)</f>
        <v>42346</v>
      </c>
      <c r="I121" s="177">
        <f>_xll.qlInterestRateIndexValueDate(Index1M,$H121)</f>
        <v>42346</v>
      </c>
      <c r="J121" s="182">
        <f>IFERROR(_xll.qlIndexFixing(Index1M,$H121,TRUE,_xll.ohTrigger(RecalcTrigger,Trigger1M)),NA())</f>
        <v>6.2273017161623163E-3</v>
      </c>
      <c r="K121" s="44">
        <f>IFERROR(_xll.qlIndexFixing(Index3M,H121,TRUE,_xll.ohTrigger(RecalcTrigger,Trigger3M)),NA())</f>
        <v>7.6015992382097719E-3</v>
      </c>
      <c r="L121" s="44">
        <f>IFERROR(_xll.qlIndexFixing(Index6M,$H121,TRUE,_xll.ohTrigger(RecalcTrigger,Trigger6M)),NA())</f>
        <v>9.4696037800221598E-3</v>
      </c>
      <c r="M121" s="183">
        <f>IFERROR(_xll.qlIndexFixing(Index1Y,$H121,TRUE,_xll.ohTrigger(RecalcTrigger,Trigger1Y)),NA())</f>
        <v>1.3203665914292641E-2</v>
      </c>
      <c r="N121" s="182">
        <f>IFERROR(_xll.qlIndexFixing(ONIndex1M,I121,TRUE,_xll.ohTrigger(RecalcTrigger,Trigger1M)),NA())</f>
        <v>5.9818615392848162E-3</v>
      </c>
      <c r="O121" s="44">
        <f>IFERROR(_xll.qlIndexFixing(ONIndex3M,I121,TRUE,_xll.ohTrigger(RecalcTrigger,Trigger3M)),NA())</f>
        <v>6.8772117876847449E-3</v>
      </c>
      <c r="P121" s="44">
        <f>IFERROR(_xll.qlIndexFixing(ONIndex6M,I121,TRUE,_xll.ohTrigger(RecalcTrigger,Trigger6M)),NA())</f>
        <v>8.2456929450436256E-3</v>
      </c>
      <c r="Q121" s="183">
        <f>IFERROR(_xll.qlIndexFixing(ONIndex1Y,I121,TRUE,_xll.ohTrigger(RecalcTrigger,Trigger1Y)),NA())</f>
        <v>9.9960619375638604E-3</v>
      </c>
    </row>
    <row r="122" spans="2:17" x14ac:dyDescent="0.2">
      <c r="B122" s="39" t="s">
        <v>17</v>
      </c>
      <c r="D122" s="42">
        <f>_xll.qlCalendarAdvance(Calendar,$D121,B122,"f",FALSE)</f>
        <v>42347</v>
      </c>
      <c r="E122" s="177">
        <f>_xll.qlInterestRateIndexValueDate(IndexON,D122)</f>
        <v>42347</v>
      </c>
      <c r="F122" s="193">
        <f>IFERROR(_xll.qlIndexFixing(IndexON,D122,TRUE,_xll.ohTrigger(RecalcTrigger,TriggerON)),NA())</f>
        <v>5.6028547001130136E-3</v>
      </c>
      <c r="H122" s="42">
        <f>_xll.qlCalendarAdvance(Calendar,$H121,B122,"f",FALSE)</f>
        <v>42347</v>
      </c>
      <c r="I122" s="177">
        <f>_xll.qlInterestRateIndexValueDate(Index1M,$H122)</f>
        <v>42347</v>
      </c>
      <c r="J122" s="182">
        <f>IFERROR(_xll.qlIndexFixing(Index1M,$H122,TRUE,_xll.ohTrigger(RecalcTrigger,Trigger1M)),NA())</f>
        <v>6.2639307512361384E-3</v>
      </c>
      <c r="K122" s="44">
        <f>IFERROR(_xll.qlIndexFixing(Index3M,H122,TRUE,_xll.ohTrigger(RecalcTrigger,Trigger3M)),NA())</f>
        <v>7.6178918181040237E-3</v>
      </c>
      <c r="L122" s="44">
        <f>IFERROR(_xll.qlIndexFixing(Index6M,$H122,TRUE,_xll.ohTrigger(RecalcTrigger,Trigger6M)),NA())</f>
        <v>9.4867083313984E-3</v>
      </c>
      <c r="M122" s="183">
        <f>IFERROR(_xll.qlIndexFixing(Index1Y,$H122,TRUE,_xll.ohTrigger(RecalcTrigger,Trigger1Y)),NA())</f>
        <v>1.3219257525010717E-2</v>
      </c>
      <c r="N122" s="182">
        <f>IFERROR(_xll.qlIndexFixing(ONIndex1M,I122,TRUE,_xll.ohTrigger(RecalcTrigger,Trigger1M)),NA())</f>
        <v>5.9939700488764736E-3</v>
      </c>
      <c r="O122" s="44">
        <f>IFERROR(_xll.qlIndexFixing(ONIndex3M,I122,TRUE,_xll.ohTrigger(RecalcTrigger,Trigger3M)),NA())</f>
        <v>6.8919804376932348E-3</v>
      </c>
      <c r="P122" s="44">
        <f>IFERROR(_xll.qlIndexFixing(ONIndex6M,I122,TRUE,_xll.ohTrigger(RecalcTrigger,Trigger6M)),NA())</f>
        <v>8.2480466010070863E-3</v>
      </c>
      <c r="Q122" s="183">
        <f>IFERROR(_xll.qlIndexFixing(ONIndex1Y,I122,TRUE,_xll.ohTrigger(RecalcTrigger,Trigger1Y)),NA())</f>
        <v>1.000375642129514E-2</v>
      </c>
    </row>
    <row r="123" spans="2:17" x14ac:dyDescent="0.2">
      <c r="B123" s="39" t="s">
        <v>17</v>
      </c>
      <c r="D123" s="42">
        <f>_xll.qlCalendarAdvance(Calendar,$D122,B123,"f",FALSE)</f>
        <v>42348</v>
      </c>
      <c r="E123" s="177">
        <f>_xll.qlInterestRateIndexValueDate(IndexON,D123)</f>
        <v>42348</v>
      </c>
      <c r="F123" s="193">
        <f>IFERROR(_xll.qlIndexFixing(IndexON,D123,TRUE,_xll.ohTrigger(RecalcTrigger,TriggerON)),NA())</f>
        <v>5.6071581035543883E-3</v>
      </c>
      <c r="H123" s="42">
        <f>_xll.qlCalendarAdvance(Calendar,$H122,B123,"f",FALSE)</f>
        <v>42348</v>
      </c>
      <c r="I123" s="177">
        <f>_xll.qlInterestRateIndexValueDate(Index1M,$H123)</f>
        <v>42348</v>
      </c>
      <c r="J123" s="182">
        <f>IFERROR(_xll.qlIndexFixing(Index1M,$H123,TRUE,_xll.ohTrigger(RecalcTrigger,Trigger1M)),NA())</f>
        <v>6.2722640210943065E-3</v>
      </c>
      <c r="K123" s="44">
        <f>IFERROR(_xll.qlIndexFixing(Index3M,H123,TRUE,_xll.ohTrigger(RecalcTrigger,Trigger3M)),NA())</f>
        <v>7.6342109668679206E-3</v>
      </c>
      <c r="L123" s="44">
        <f>IFERROR(_xll.qlIndexFixing(Index6M,$H123,TRUE,_xll.ohTrigger(RecalcTrigger,Trigger6M)),NA())</f>
        <v>9.5039323948851572E-3</v>
      </c>
      <c r="M123" s="183">
        <f>IFERROR(_xll.qlIndexFixing(Index1Y,$H123,TRUE,_xll.ohTrigger(RecalcTrigger,Trigger1Y)),NA())</f>
        <v>1.3249322249492294E-2</v>
      </c>
      <c r="N123" s="182">
        <f>IFERROR(_xll.qlIndexFixing(ONIndex1M,I123,TRUE,_xll.ohTrigger(RecalcTrigger,Trigger1M)),NA())</f>
        <v>6.0065356825900196E-3</v>
      </c>
      <c r="O123" s="44">
        <f>IFERROR(_xll.qlIndexFixing(ONIndex3M,I123,TRUE,_xll.ohTrigger(RecalcTrigger,Trigger3M)),NA())</f>
        <v>6.9068621620949067E-3</v>
      </c>
      <c r="P123" s="44">
        <f>IFERROR(_xll.qlIndexFixing(ONIndex6M,I123,TRUE,_xll.ohTrigger(RecalcTrigger,Trigger6M)),NA())</f>
        <v>8.2500419919673273E-3</v>
      </c>
      <c r="Q123" s="183">
        <f>IFERROR(_xll.qlIndexFixing(ONIndex1Y,I123,TRUE,_xll.ohTrigger(RecalcTrigger,Trigger1Y)),NA())</f>
        <v>1.0011036921920846E-2</v>
      </c>
    </row>
    <row r="124" spans="2:17" x14ac:dyDescent="0.2">
      <c r="B124" s="39" t="s">
        <v>17</v>
      </c>
      <c r="D124" s="42">
        <f>_xll.qlCalendarAdvance(Calendar,$D123,B124,"f",FALSE)</f>
        <v>42349</v>
      </c>
      <c r="E124" s="177">
        <f>_xll.qlInterestRateIndexValueDate(IndexON,D124)</f>
        <v>42349</v>
      </c>
      <c r="F124" s="193">
        <f>IFERROR(_xll.qlIndexFixing(IndexON,D124,TRUE,_xll.ohTrigger(RecalcTrigger,TriggerON)),NA())</f>
        <v>5.614507789688898E-3</v>
      </c>
      <c r="H124" s="42">
        <f>_xll.qlCalendarAdvance(Calendar,$H123,B124,"f",FALSE)</f>
        <v>42349</v>
      </c>
      <c r="I124" s="177">
        <f>_xll.qlInterestRateIndexValueDate(Index1M,$H124)</f>
        <v>42349</v>
      </c>
      <c r="J124" s="182">
        <f>IFERROR(_xll.qlIndexFixing(Index1M,$H124,TRUE,_xll.ohTrigger(RecalcTrigger,Trigger1M)),NA())</f>
        <v>6.280732545600823E-3</v>
      </c>
      <c r="K124" s="44">
        <f>IFERROR(_xll.qlIndexFixing(Index3M,H124,TRUE,_xll.ohTrigger(RecalcTrigger,Trigger3M)),NA())</f>
        <v>7.6505556516761582E-3</v>
      </c>
      <c r="L124" s="44">
        <f>IFERROR(_xll.qlIndexFixing(Index6M,$H124,TRUE,_xll.ohTrigger(RecalcTrigger,Trigger6M)),NA())</f>
        <v>9.5426237513079673E-3</v>
      </c>
      <c r="M124" s="183">
        <f>IFERROR(_xll.qlIndexFixing(Index1Y,$H124,TRUE,_xll.ohTrigger(RecalcTrigger,Trigger1Y)),NA())</f>
        <v>1.3257782287432282E-2</v>
      </c>
      <c r="N124" s="182">
        <f>IFERROR(_xll.qlIndexFixing(ONIndex1M,I124,TRUE,_xll.ohTrigger(RecalcTrigger,Trigger1M)),NA())</f>
        <v>6.0332904220261616E-3</v>
      </c>
      <c r="O124" s="44">
        <f>IFERROR(_xll.qlIndexFixing(ONIndex3M,I124,TRUE,_xll.ohTrigger(RecalcTrigger,Trigger3M)),NA())</f>
        <v>6.9371343673633552E-3</v>
      </c>
      <c r="P124" s="44">
        <f>IFERROR(_xll.qlIndexFixing(ONIndex6M,I124,TRUE,_xll.ohTrigger(RecalcTrigger,Trigger6M)),NA())</f>
        <v>8.2530251590047978E-3</v>
      </c>
      <c r="Q124" s="183">
        <f>IFERROR(_xll.qlIndexFixing(ONIndex1Y,I124,TRUE,_xll.ohTrigger(RecalcTrigger,Trigger1Y)),NA())</f>
        <v>1.002449328338299E-2</v>
      </c>
    </row>
    <row r="125" spans="2:17" x14ac:dyDescent="0.2">
      <c r="B125" s="39" t="s">
        <v>17</v>
      </c>
      <c r="D125" s="42">
        <f>_xll.qlCalendarAdvance(Calendar,$D124,B125,"f",FALSE)</f>
        <v>42352</v>
      </c>
      <c r="E125" s="177">
        <f>_xll.qlInterestRateIndexValueDate(IndexON,D125)</f>
        <v>42352</v>
      </c>
      <c r="F125" s="193">
        <f>IFERROR(_xll.qlIndexFixing(IndexON,D125,TRUE,_xll.ohTrigger(RecalcTrigger,TriggerON)),NA())</f>
        <v>5.6203412709443512E-3</v>
      </c>
      <c r="H125" s="42">
        <f>_xll.qlCalendarAdvance(Calendar,$H124,B125,"f",FALSE)</f>
        <v>42352</v>
      </c>
      <c r="I125" s="177">
        <f>_xll.qlInterestRateIndexValueDate(Index1M,$H125)</f>
        <v>42352</v>
      </c>
      <c r="J125" s="182">
        <f>IFERROR(_xll.qlIndexFixing(Index1M,$H125,TRUE,_xll.ohTrigger(RecalcTrigger,Trigger1M)),NA())</f>
        <v>6.3354257431874079E-3</v>
      </c>
      <c r="K125" s="44">
        <f>IFERROR(_xll.qlIndexFixing(Index3M,H125,TRUE,_xll.ohTrigger(RecalcTrigger,Trigger3M)),NA())</f>
        <v>7.6997325938832229E-3</v>
      </c>
      <c r="L125" s="44">
        <f>IFERROR(_xll.qlIndexFixing(Index6M,$H125,TRUE,_xll.ohTrigger(RecalcTrigger,Trigger6M)),NA())</f>
        <v>9.5739650633158476E-3</v>
      </c>
      <c r="M125" s="183">
        <f>IFERROR(_xll.qlIndexFixing(Index1Y,$H125,TRUE,_xll.ohTrigger(RecalcTrigger,Trigger1Y)),NA())</f>
        <v>1.3297899366856734E-2</v>
      </c>
      <c r="N125" s="182">
        <f>IFERROR(_xll.qlIndexFixing(ONIndex1M,I125,TRUE,_xll.ohTrigger(RecalcTrigger,Trigger1M)),NA())</f>
        <v>6.061369459635646E-3</v>
      </c>
      <c r="O125" s="44">
        <f>IFERROR(_xll.qlIndexFixing(ONIndex3M,I125,TRUE,_xll.ohTrigger(RecalcTrigger,Trigger3M)),NA())</f>
        <v>6.967519803876554E-3</v>
      </c>
      <c r="P125" s="44">
        <f>IFERROR(_xll.qlIndexFixing(ONIndex6M,I125,TRUE,_xll.ohTrigger(RecalcTrigger,Trigger6M)),NA())</f>
        <v>8.2544409042362155E-3</v>
      </c>
      <c r="Q125" s="183">
        <f>IFERROR(_xll.qlIndexFixing(ONIndex1Y,I125,TRUE,_xll.ohTrigger(RecalcTrigger,Trigger1Y)),NA())</f>
        <v>1.0036019093692117E-2</v>
      </c>
    </row>
    <row r="126" spans="2:17" x14ac:dyDescent="0.2">
      <c r="B126" s="39" t="s">
        <v>17</v>
      </c>
      <c r="D126" s="42">
        <f>_xll.qlCalendarAdvance(Calendar,$D125,B126,"f",FALSE)</f>
        <v>42353</v>
      </c>
      <c r="E126" s="177">
        <f>_xll.qlInterestRateIndexValueDate(IndexON,D126)</f>
        <v>42353</v>
      </c>
      <c r="F126" s="193">
        <f>IFERROR(_xll.qlIndexFixing(IndexON,D126,TRUE,_xll.ohTrigger(RecalcTrigger,TriggerON)),NA())</f>
        <v>5.6226294511574348E-3</v>
      </c>
      <c r="H126" s="42">
        <f>_xll.qlCalendarAdvance(Calendar,$H125,B126,"f",FALSE)</f>
        <v>42353</v>
      </c>
      <c r="I126" s="177">
        <f>_xll.qlInterestRateIndexValueDate(Index1M,$H126)</f>
        <v>42353</v>
      </c>
      <c r="J126" s="182">
        <f>IFERROR(_xll.qlIndexFixing(Index1M,$H126,TRUE,_xll.ohTrigger(RecalcTrigger,Trigger1M)),NA())</f>
        <v>6.3538234980647385E-3</v>
      </c>
      <c r="K126" s="44">
        <f>IFERROR(_xll.qlIndexFixing(Index3M,H126,TRUE,_xll.ohTrigger(RecalcTrigger,Trigger3M)),NA())</f>
        <v>7.7161690942996299E-3</v>
      </c>
      <c r="L126" s="44">
        <f>IFERROR(_xll.qlIndexFixing(Index6M,$H126,TRUE,_xll.ohTrigger(RecalcTrigger,Trigger6M)),NA())</f>
        <v>9.5917426566655105E-3</v>
      </c>
      <c r="M126" s="183">
        <f>IFERROR(_xll.qlIndexFixing(Index1Y,$H126,TRUE,_xll.ohTrigger(RecalcTrigger,Trigger1Y)),NA())</f>
        <v>1.3313826738457905E-2</v>
      </c>
      <c r="N126" s="182">
        <f>IFERROR(_xll.qlIndexFixing(ONIndex1M,I126,TRUE,_xll.ohTrigger(RecalcTrigger,Trigger1M)),NA())</f>
        <v>6.076220714688052E-3</v>
      </c>
      <c r="O126" s="44">
        <f>IFERROR(_xll.qlIndexFixing(ONIndex3M,I126,TRUE,_xll.ohTrigger(RecalcTrigger,Trigger3M)),NA())</f>
        <v>6.9829669004872752E-3</v>
      </c>
      <c r="P126" s="44">
        <f>IFERROR(_xll.qlIndexFixing(ONIndex6M,I126,TRUE,_xll.ohTrigger(RecalcTrigger,Trigger6M)),NA())</f>
        <v>8.2546449693698953E-3</v>
      </c>
      <c r="Q126" s="183">
        <f>IFERROR(_xll.qlIndexFixing(ONIndex1Y,I126,TRUE,_xll.ohTrigger(RecalcTrigger,Trigger1Y)),NA())</f>
        <v>1.0041229678789954E-2</v>
      </c>
    </row>
    <row r="127" spans="2:17" x14ac:dyDescent="0.2">
      <c r="B127" s="39" t="s">
        <v>17</v>
      </c>
      <c r="D127" s="42">
        <f>_xll.qlCalendarAdvance(Calendar,$D126,B127,"f",FALSE)</f>
        <v>42354</v>
      </c>
      <c r="E127" s="177">
        <f>_xll.qlInterestRateIndexValueDate(IndexON,D127)</f>
        <v>42354</v>
      </c>
      <c r="F127" s="193">
        <f>IFERROR(_xll.qlIndexFixing(IndexON,D127,TRUE,_xll.ohTrigger(RecalcTrigger,TriggerON)),NA())</f>
        <v>5.6245145866762325E-3</v>
      </c>
      <c r="H127" s="42">
        <f>_xll.qlCalendarAdvance(Calendar,$H126,B127,"f",FALSE)</f>
        <v>42354</v>
      </c>
      <c r="I127" s="177">
        <f>_xll.qlInterestRateIndexValueDate(Index1M,$H127)</f>
        <v>42354</v>
      </c>
      <c r="J127" s="182">
        <f>IFERROR(_xll.qlIndexFixing(Index1M,$H127,TRUE,_xll.ohTrigger(RecalcTrigger,Trigger1M)),NA())</f>
        <v>6.3906060814868729E-3</v>
      </c>
      <c r="K127" s="44">
        <f>IFERROR(_xll.qlIndexFixing(Index3M,H127,TRUE,_xll.ohTrigger(RecalcTrigger,Trigger3M)),NA())</f>
        <v>7.7326259663925067E-3</v>
      </c>
      <c r="L127" s="44">
        <f>IFERROR(_xll.qlIndexFixing(Index6M,$H127,TRUE,_xll.ohTrigger(RecalcTrigger,Trigger6M)),NA())</f>
        <v>9.6096221492604373E-3</v>
      </c>
      <c r="M127" s="183">
        <f>IFERROR(_xll.qlIndexFixing(Index1Y,$H127,TRUE,_xll.ohTrigger(RecalcTrigger,Trigger1Y)),NA())</f>
        <v>1.3329841195646534E-2</v>
      </c>
      <c r="N127" s="182">
        <f>IFERROR(_xll.qlIndexFixing(ONIndex1M,I127,TRUE,_xll.ohTrigger(RecalcTrigger,Trigger1M)),NA())</f>
        <v>6.0915290941865319E-3</v>
      </c>
      <c r="O127" s="44">
        <f>IFERROR(_xll.qlIndexFixing(ONIndex3M,I127,TRUE,_xll.ohTrigger(RecalcTrigger,Trigger3M)),NA())</f>
        <v>6.9985114315851416E-3</v>
      </c>
      <c r="P127" s="44">
        <f>IFERROR(_xll.qlIndexFixing(ONIndex6M,I127,TRUE,_xll.ohTrigger(RecalcTrigger,Trigger6M)),NA())</f>
        <v>8.2544907694193093E-3</v>
      </c>
      <c r="Q127" s="183">
        <f>IFERROR(_xll.qlIndexFixing(ONIndex1Y,I127,TRUE,_xll.ohTrigger(RecalcTrigger,Trigger1Y)),NA())</f>
        <v>1.0046026280782216E-2</v>
      </c>
    </row>
    <row r="128" spans="2:17" x14ac:dyDescent="0.2">
      <c r="B128" s="39" t="s">
        <v>17</v>
      </c>
      <c r="D128" s="42">
        <f>_xll.qlCalendarAdvance(Calendar,$D127,B128,"f",FALSE)</f>
        <v>42355</v>
      </c>
      <c r="E128" s="177">
        <f>_xll.qlInterestRateIndexValueDate(IndexON,D128)</f>
        <v>42355</v>
      </c>
      <c r="F128" s="193">
        <f>IFERROR(_xll.qlIndexFixing(IndexON,D128,TRUE,_xll.ohTrigger(RecalcTrigger,TriggerON)),NA())</f>
        <v>5.6259966775007442E-3</v>
      </c>
      <c r="H128" s="42">
        <f>_xll.qlCalendarAdvance(Calendar,$H127,B128,"f",FALSE)</f>
        <v>42355</v>
      </c>
      <c r="I128" s="177">
        <f>_xll.qlInterestRateIndexValueDate(Index1M,$H128)</f>
        <v>42355</v>
      </c>
      <c r="J128" s="182">
        <f>IFERROR(_xll.qlIndexFixing(Index1M,$H128,TRUE,_xll.ohTrigger(RecalcTrigger,Trigger1M)),NA())</f>
        <v>6.3998454295465662E-3</v>
      </c>
      <c r="K128" s="44">
        <f>IFERROR(_xll.qlIndexFixing(Index3M,H128,TRUE,_xll.ohTrigger(RecalcTrigger,Trigger3M)),NA())</f>
        <v>7.7491023445929183E-3</v>
      </c>
      <c r="L128" s="44">
        <f>IFERROR(_xll.qlIndexFixing(Index6M,$H128,TRUE,_xll.ohTrigger(RecalcTrigger,Trigger6M)),NA())</f>
        <v>9.6276006053213417E-3</v>
      </c>
      <c r="M128" s="183">
        <f>IFERROR(_xll.qlIndexFixing(Index1Y,$H128,TRUE,_xll.ohTrigger(RecalcTrigger,Trigger1Y)),NA())</f>
        <v>1.3361153049711338E-2</v>
      </c>
      <c r="N128" s="182">
        <f>IFERROR(_xll.qlIndexFixing(ONIndex1M,I128,TRUE,_xll.ohTrigger(RecalcTrigger,Trigger1M)),NA())</f>
        <v>6.1072945982121318E-3</v>
      </c>
      <c r="O128" s="44">
        <f>IFERROR(_xll.qlIndexFixing(ONIndex3M,I128,TRUE,_xll.ohTrigger(RecalcTrigger,Trigger3M)),NA())</f>
        <v>7.0140908378701905E-3</v>
      </c>
      <c r="P128" s="44">
        <f>IFERROR(_xll.qlIndexFixing(ONIndex6M,I128,TRUE,_xll.ohTrigger(RecalcTrigger,Trigger6M)),NA())</f>
        <v>8.253978304303411E-3</v>
      </c>
      <c r="Q128" s="183">
        <f>IFERROR(_xll.qlIndexFixing(ONIndex1Y,I128,TRUE,_xll.ohTrigger(RecalcTrigger,Trigger1Y)),NA())</f>
        <v>1.0050408899506813E-2</v>
      </c>
    </row>
    <row r="129" spans="2:17" x14ac:dyDescent="0.2">
      <c r="B129" s="39" t="s">
        <v>17</v>
      </c>
      <c r="D129" s="42">
        <f>_xll.qlCalendarAdvance(Calendar,$D128,B129,"f",FALSE)</f>
        <v>42356</v>
      </c>
      <c r="E129" s="177">
        <f>_xll.qlInterestRateIndexValueDate(IndexON,D129)</f>
        <v>42356</v>
      </c>
      <c r="F129" s="193">
        <f>IFERROR(_xll.qlIndexFixing(IndexON,D129,TRUE,_xll.ohTrigger(RecalcTrigger,TriggerON)),NA())</f>
        <v>5.6277041445784723E-3</v>
      </c>
      <c r="H129" s="42">
        <f>_xll.qlCalendarAdvance(Calendar,$H128,B129,"f",FALSE)</f>
        <v>42356</v>
      </c>
      <c r="I129" s="177">
        <f>_xll.qlInterestRateIndexValueDate(Index1M,$H129)</f>
        <v>42356</v>
      </c>
      <c r="J129" s="182">
        <f>IFERROR(_xll.qlIndexFixing(Index1M,$H129,TRUE,_xll.ohTrigger(RecalcTrigger,Trigger1M)),NA())</f>
        <v>6.4091753128038241E-3</v>
      </c>
      <c r="K129" s="44">
        <f>IFERROR(_xll.qlIndexFixing(Index3M,H129,TRUE,_xll.ohTrigger(RecalcTrigger,Trigger3M)),NA())</f>
        <v>7.7655980327278979E-3</v>
      </c>
      <c r="L129" s="44">
        <f>IFERROR(_xll.qlIndexFixing(Index6M,$H129,TRUE,_xll.ohTrigger(RecalcTrigger,Trigger6M)),NA())</f>
        <v>9.6670792774456137E-3</v>
      </c>
      <c r="M129" s="183">
        <f>IFERROR(_xll.qlIndexFixing(Index1Y,$H129,TRUE,_xll.ohTrigger(RecalcTrigger,Trigger1Y)),NA())</f>
        <v>1.3369806008424884E-2</v>
      </c>
      <c r="N129" s="182">
        <f>IFERROR(_xll.qlIndexFixing(ONIndex1M,I129,TRUE,_xll.ohTrigger(RecalcTrigger,Trigger1M)),NA())</f>
        <v>6.1404526534939814E-3</v>
      </c>
      <c r="O129" s="44">
        <f>IFERROR(_xll.qlIndexFixing(ONIndex3M,I129,TRUE,_xll.ohTrigger(RecalcTrigger,Trigger3M)),NA())</f>
        <v>7.0454497587594629E-3</v>
      </c>
      <c r="P129" s="44">
        <f>IFERROR(_xll.qlIndexFixing(ONIndex6M,I129,TRUE,_xll.ohTrigger(RecalcTrigger,Trigger6M)),NA())</f>
        <v>8.251945710479788E-3</v>
      </c>
      <c r="Q129" s="183">
        <f>IFERROR(_xll.qlIndexFixing(ONIndex1Y,I129,TRUE,_xll.ohTrigger(RecalcTrigger,Trigger1Y)),NA())</f>
        <v>1.0058071344103416E-2</v>
      </c>
    </row>
    <row r="130" spans="2:17" x14ac:dyDescent="0.2">
      <c r="B130" s="39" t="s">
        <v>17</v>
      </c>
      <c r="D130" s="42">
        <f>_xll.qlCalendarAdvance(Calendar,$D129,B130,"f",FALSE)</f>
        <v>42359</v>
      </c>
      <c r="E130" s="177">
        <f>_xll.qlInterestRateIndexValueDate(IndexON,D130)</f>
        <v>42359</v>
      </c>
      <c r="F130" s="193">
        <f>IFERROR(_xll.qlIndexFixing(IndexON,D130,TRUE,_xll.ohTrigger(RecalcTrigger,TriggerON)),NA())</f>
        <v>5.6278945937748848E-3</v>
      </c>
      <c r="H130" s="42">
        <f>_xll.qlCalendarAdvance(Calendar,$H129,B130,"f",FALSE)</f>
        <v>42359</v>
      </c>
      <c r="I130" s="177">
        <f>_xll.qlInterestRateIndexValueDate(Index1M,$H130)</f>
        <v>42359</v>
      </c>
      <c r="J130" s="182">
        <f>IFERROR(_xll.qlIndexFixing(Index1M,$H130,TRUE,_xll.ohTrigger(RecalcTrigger,Trigger1M)),NA())</f>
        <v>6.4642526693064854E-3</v>
      </c>
      <c r="K130" s="44">
        <f>IFERROR(_xll.qlIndexFixing(Index3M,H130,TRUE,_xll.ohTrigger(RecalcTrigger,Trigger3M)),NA())</f>
        <v>7.8152006685556948E-3</v>
      </c>
      <c r="L130" s="44">
        <f>IFERROR(_xll.qlIndexFixing(Index6M,$H130,TRUE,_xll.ohTrigger(RecalcTrigger,Trigger6M)),NA())</f>
        <v>9.7004453454250152E-3</v>
      </c>
      <c r="M130" s="183">
        <f>IFERROR(_xll.qlIndexFixing(Index1Y,$H130,TRUE,_xll.ohTrigger(RecalcTrigger,Trigger1Y)),NA())</f>
        <v>1.3411531094524162E-2</v>
      </c>
      <c r="N130" s="182">
        <f>IFERROR(_xll.qlIndexFixing(ONIndex1M,I130,TRUE,_xll.ohTrigger(RecalcTrigger,Trigger1M)),NA())</f>
        <v>6.1749278603961955E-3</v>
      </c>
      <c r="O130" s="44">
        <f>IFERROR(_xll.qlIndexFixing(ONIndex3M,I130,TRUE,_xll.ohTrigger(RecalcTrigger,Trigger3M)),NA())</f>
        <v>7.0766008153355653E-3</v>
      </c>
      <c r="P130" s="44">
        <f>IFERROR(_xll.qlIndexFixing(ONIndex6M,I130,TRUE,_xll.ohTrigger(RecalcTrigger,Trigger6M)),NA())</f>
        <v>8.2483457924298342E-3</v>
      </c>
      <c r="Q130" s="183">
        <f>IFERROR(_xll.qlIndexFixing(ONIndex1Y,I130,TRUE,_xll.ohTrigger(RecalcTrigger,Trigger1Y)),NA())</f>
        <v>1.0063799542376906E-2</v>
      </c>
    </row>
    <row r="131" spans="2:17" x14ac:dyDescent="0.2">
      <c r="B131" s="39" t="s">
        <v>17</v>
      </c>
      <c r="D131" s="42">
        <f>_xll.qlCalendarAdvance(Calendar,$D130,B131,"f",FALSE)</f>
        <v>42360</v>
      </c>
      <c r="E131" s="177">
        <f>_xll.qlInterestRateIndexValueDate(IndexON,D131)</f>
        <v>42360</v>
      </c>
      <c r="F131" s="193">
        <f>IFERROR(_xll.qlIndexFixing(IndexON,D131,TRUE,_xll.ohTrigger(RecalcTrigger,TriggerON)),NA())</f>
        <v>5.6273614611279665E-3</v>
      </c>
      <c r="H131" s="42">
        <f>_xll.qlCalendarAdvance(Calendar,$H130,B131,"f",FALSE)</f>
        <v>42360</v>
      </c>
      <c r="I131" s="177">
        <f>_xll.qlInterestRateIndexValueDate(Index1M,$H131)</f>
        <v>42360</v>
      </c>
      <c r="J131" s="182">
        <f>IFERROR(_xll.qlIndexFixing(Index1M,$H131,TRUE,_xll.ohTrigger(RecalcTrigger,Trigger1M)),NA())</f>
        <v>6.4824369552449459E-3</v>
      </c>
      <c r="K131" s="44">
        <f>IFERROR(_xll.qlIndexFixing(Index3M,H131,TRUE,_xll.ohTrigger(RecalcTrigger,Trigger3M)),NA())</f>
        <v>7.8317733082390543E-3</v>
      </c>
      <c r="L131" s="44">
        <f>IFERROR(_xll.qlIndexFixing(Index6M,$H131,TRUE,_xll.ohTrigger(RecalcTrigger,Trigger6M)),NA())</f>
        <v>9.7188745788992451E-3</v>
      </c>
      <c r="M131" s="183">
        <f>IFERROR(_xll.qlIndexFixing(Index1Y,$H131,TRUE,_xll.ohTrigger(RecalcTrigger,Trigger1Y)),NA())</f>
        <v>1.3428254871219188E-2</v>
      </c>
      <c r="N131" s="182">
        <f>IFERROR(_xll.qlIndexFixing(ONIndex1M,I131,TRUE,_xll.ohTrigger(RecalcTrigger,Trigger1M)),NA())</f>
        <v>6.1929789877868124E-3</v>
      </c>
      <c r="O131" s="44">
        <f>IFERROR(_xll.qlIndexFixing(ONIndex3M,I131,TRUE,_xll.ohTrigger(RecalcTrigger,Trigger3M)),NA())</f>
        <v>7.0922763977832037E-3</v>
      </c>
      <c r="P131" s="44">
        <f>IFERROR(_xll.qlIndexFixing(ONIndex6M,I131,TRUE,_xll.ohTrigger(RecalcTrigger,Trigger6M)),NA())</f>
        <v>8.246042001568421E-3</v>
      </c>
      <c r="Q131" s="183">
        <f>IFERROR(_xll.qlIndexFixing(ONIndex1Y,I131,TRUE,_xll.ohTrigger(RecalcTrigger,Trigger1Y)),NA())</f>
        <v>1.0066112245006309E-2</v>
      </c>
    </row>
    <row r="132" spans="2:17" x14ac:dyDescent="0.2">
      <c r="B132" s="39" t="s">
        <v>17</v>
      </c>
      <c r="D132" s="42">
        <f>_xll.qlCalendarAdvance(Calendar,$D131,B132,"f",FALSE)</f>
        <v>42361</v>
      </c>
      <c r="E132" s="177">
        <f>_xll.qlInterestRateIndexValueDate(IndexON,D132)</f>
        <v>42361</v>
      </c>
      <c r="F132" s="193">
        <f>IFERROR(_xll.qlIndexFixing(IndexON,D132,TRUE,_xll.ohTrigger(RecalcTrigger,TriggerON)),NA())</f>
        <v>5.6264252837867623E-3</v>
      </c>
      <c r="H132" s="42">
        <f>_xll.qlCalendarAdvance(Calendar,$H131,B132,"f",FALSE)</f>
        <v>42361</v>
      </c>
      <c r="I132" s="177">
        <f>_xll.qlInterestRateIndexValueDate(Index1M,$H132)</f>
        <v>42361</v>
      </c>
      <c r="J132" s="182">
        <f>IFERROR(_xll.qlIndexFixing(Index1M,$H132,TRUE,_xll.ohTrigger(RecalcTrigger,Trigger1M)),NA())</f>
        <v>6.5172360609404159E-3</v>
      </c>
      <c r="K132" s="44">
        <f>IFERROR(_xll.qlIndexFixing(Index3M,H132,TRUE,_xll.ohTrigger(RecalcTrigger,Trigger3M)),NA())</f>
        <v>7.8483651137611476E-3</v>
      </c>
      <c r="L132" s="44">
        <f>IFERROR(_xll.qlIndexFixing(Index6M,$H132,TRUE,_xll.ohTrigger(RecalcTrigger,Trigger6M)),NA())</f>
        <v>9.7373851592115271E-3</v>
      </c>
      <c r="M132" s="183">
        <f>IFERROR(_xll.qlIndexFixing(Index1Y,$H132,TRUE,_xll.ohTrigger(RecalcTrigger,Trigger1Y)),NA())</f>
        <v>1.3445128007921079E-2</v>
      </c>
      <c r="N132" s="182">
        <f>IFERROR(_xll.qlIndexFixing(ONIndex1M,I132,TRUE,_xll.ohTrigger(RecalcTrigger,Trigger1M)),NA())</f>
        <v>6.2114872400287346E-3</v>
      </c>
      <c r="O132" s="44">
        <f>IFERROR(_xll.qlIndexFixing(ONIndex3M,I132,TRUE,_xll.ohTrigger(RecalcTrigger,Trigger3M)),NA())</f>
        <v>7.1079712155119879E-3</v>
      </c>
      <c r="P132" s="44">
        <f>IFERROR(_xll.qlIndexFixing(ONIndex6M,I132,TRUE,_xll.ohTrigger(RecalcTrigger,Trigger6M)),NA())</f>
        <v>8.2433799456227419E-3</v>
      </c>
      <c r="Q132" s="183">
        <f>IFERROR(_xll.qlIndexFixing(ONIndex1Y,I132,TRUE,_xll.ohTrigger(RecalcTrigger,Trigger1Y)),NA())</f>
        <v>1.0068010964449092E-2</v>
      </c>
    </row>
    <row r="133" spans="2:17" x14ac:dyDescent="0.2">
      <c r="B133" s="39" t="s">
        <v>17</v>
      </c>
      <c r="D133" s="42">
        <f>_xll.qlCalendarAdvance(Calendar,$D132,B133,"f",FALSE)</f>
        <v>42362</v>
      </c>
      <c r="E133" s="177">
        <f>_xll.qlInterestRateIndexValueDate(IndexON,D133)</f>
        <v>42362</v>
      </c>
      <c r="F133" s="193">
        <f>IFERROR(_xll.qlIndexFixing(IndexON,D133,TRUE,_xll.ohTrigger(RecalcTrigger,TriggerON)),NA())</f>
        <v>5.6209685556392053E-3</v>
      </c>
      <c r="H133" s="42">
        <f>_xll.qlCalendarAdvance(Calendar,$H132,B133,"f",FALSE)</f>
        <v>42362</v>
      </c>
      <c r="I133" s="177">
        <f>_xll.qlInterestRateIndexValueDate(Index1M,$H133)</f>
        <v>42362</v>
      </c>
      <c r="J133" s="182">
        <f>IFERROR(_xll.qlIndexFixing(Index1M,$H133,TRUE,_xll.ohTrigger(RecalcTrigger,Trigger1M)),NA())</f>
        <v>6.5266796420400397E-3</v>
      </c>
      <c r="K133" s="44">
        <f>IFERROR(_xll.qlIndexFixing(Index3M,H133,TRUE,_xll.ohTrigger(RecalcTrigger,Trigger3M)),NA())</f>
        <v>7.8649760563006699E-3</v>
      </c>
      <c r="L133" s="44">
        <f>IFERROR(_xll.qlIndexFixing(Index6M,$H133,TRUE,_xll.ohTrigger(RecalcTrigger,Trigger6M)),NA())</f>
        <v>9.7559741499191437E-3</v>
      </c>
      <c r="M133" s="183">
        <f>IFERROR(_xll.qlIndexFixing(Index1Y,$H133,TRUE,_xll.ohTrigger(RecalcTrigger,Trigger1Y)),NA())</f>
        <v>1.3496107360940654E-2</v>
      </c>
      <c r="N133" s="182">
        <f>IFERROR(_xll.qlIndexFixing(ONIndex1M,I133,TRUE,_xll.ohTrigger(RecalcTrigger,Trigger1M)),NA())</f>
        <v>6.2704273022315959E-3</v>
      </c>
      <c r="O133" s="44">
        <f>IFERROR(_xll.qlIndexFixing(ONIndex3M,I133,TRUE,_xll.ohTrigger(RecalcTrigger,Trigger3M)),NA())</f>
        <v>7.1554708503811515E-3</v>
      </c>
      <c r="P133" s="44">
        <f>IFERROR(_xll.qlIndexFixing(ONIndex6M,I133,TRUE,_xll.ohTrigger(RecalcTrigger,Trigger6M)),NA())</f>
        <v>8.2332573298908862E-3</v>
      </c>
      <c r="Q133" s="183">
        <f>IFERROR(_xll.qlIndexFixing(ONIndex1Y,I133,TRUE,_xll.ohTrigger(RecalcTrigger,Trigger1Y)),NA())</f>
        <v>1.0071364987591425E-2</v>
      </c>
    </row>
    <row r="134" spans="2:17" x14ac:dyDescent="0.2">
      <c r="B134" s="39" t="s">
        <v>17</v>
      </c>
      <c r="D134" s="42">
        <f>_xll.qlCalendarAdvance(Calendar,$D133,B134,"f",FALSE)</f>
        <v>42367</v>
      </c>
      <c r="E134" s="177">
        <f>_xll.qlInterestRateIndexValueDate(IndexON,D134)</f>
        <v>42367</v>
      </c>
      <c r="F134" s="193">
        <f>IFERROR(_xll.qlIndexFixing(IndexON,D134,TRUE,_xll.ohTrigger(RecalcTrigger,TriggerON)),NA())</f>
        <v>5.6126794572119998E-3</v>
      </c>
      <c r="H134" s="42">
        <f>_xll.qlCalendarAdvance(Calendar,$H133,B134,"f",FALSE)</f>
        <v>42367</v>
      </c>
      <c r="I134" s="177">
        <f>_xll.qlInterestRateIndexValueDate(Index1M,$H134)</f>
        <v>42367</v>
      </c>
      <c r="J134" s="182">
        <f>IFERROR(_xll.qlIndexFixing(Index1M,$H134,TRUE,_xll.ohTrigger(RecalcTrigger,Trigger1M)),NA())</f>
        <v>6.6048908504018882E-3</v>
      </c>
      <c r="K134" s="44">
        <f>IFERROR(_xll.qlIndexFixing(Index3M,H134,TRUE,_xll.ohTrigger(RecalcTrigger,Trigger3M)),NA())</f>
        <v>7.9483168155300883E-3</v>
      </c>
      <c r="L134" s="44">
        <f>IFERROR(_xll.qlIndexFixing(Index6M,$H134,TRUE,_xll.ohTrigger(RecalcTrigger,Trigger6M)),NA())</f>
        <v>9.8500000015587438E-3</v>
      </c>
      <c r="M134" s="183">
        <f>IFERROR(_xll.qlIndexFixing(Index1Y,$H134,TRUE,_xll.ohTrigger(RecalcTrigger,Trigger1Y)),NA())</f>
        <v>1.3549999999970292E-2</v>
      </c>
      <c r="N134" s="182">
        <f>IFERROR(_xll.qlIndexFixing(ONIndex1M,I134,TRUE,_xll.ohTrigger(RecalcTrigger,Trigger1M)),NA())</f>
        <v>6.3320104083652851E-3</v>
      </c>
      <c r="O134" s="44">
        <f>IFERROR(_xll.qlIndexFixing(ONIndex3M,I134,TRUE,_xll.ohTrigger(RecalcTrigger,Trigger3M)),NA())</f>
        <v>7.2025440622214276E-3</v>
      </c>
      <c r="P134" s="44">
        <f>IFERROR(_xll.qlIndexFixing(ONIndex6M,I134,TRUE,_xll.ohTrigger(RecalcTrigger,Trigger6M)),NA())</f>
        <v>8.2200512776409163E-3</v>
      </c>
      <c r="Q134" s="183">
        <f>IFERROR(_xll.qlIndexFixing(ONIndex1Y,I134,TRUE,_xll.ohTrigger(RecalcTrigger,Trigger1Y)),NA())</f>
        <v>1.0071045132155065E-2</v>
      </c>
    </row>
    <row r="135" spans="2:17" x14ac:dyDescent="0.2">
      <c r="B135" s="39" t="s">
        <v>17</v>
      </c>
      <c r="D135" s="42">
        <f>_xll.qlCalendarAdvance(Calendar,$D134,B135,"f",FALSE)</f>
        <v>42368</v>
      </c>
      <c r="E135" s="177">
        <f>_xll.qlInterestRateIndexValueDate(IndexON,D135)</f>
        <v>42368</v>
      </c>
      <c r="F135" s="193">
        <f>IFERROR(_xll.qlIndexFixing(IndexON,D135,TRUE,_xll.ohTrigger(RecalcTrigger,TriggerON)),NA())</f>
        <v>5.6109330239739741E-3</v>
      </c>
      <c r="H135" s="42">
        <f>_xll.qlCalendarAdvance(Calendar,$H134,B135,"f",FALSE)</f>
        <v>42368</v>
      </c>
      <c r="I135" s="177">
        <f>_xll.qlInterestRateIndexValueDate(Index1M,$H135)</f>
        <v>42368</v>
      </c>
      <c r="J135" s="182">
        <f>IFERROR(_xll.qlIndexFixing(Index1M,$H135,TRUE,_xll.ohTrigger(RecalcTrigger,Trigger1M)),NA())</f>
        <v>6.6138721278572827E-3</v>
      </c>
      <c r="K135" s="44">
        <f>IFERROR(_xll.qlIndexFixing(Index3M,H135,TRUE,_xll.ohTrigger(RecalcTrigger,Trigger3M)),NA())</f>
        <v>7.9650419749356972E-3</v>
      </c>
      <c r="L135" s="44">
        <f>IFERROR(_xll.qlIndexFixing(Index6M,$H135,TRUE,_xll.ohTrigger(RecalcTrigger,Trigger6M)),NA())</f>
        <v>9.8690147366554109E-3</v>
      </c>
      <c r="M135" s="183">
        <f>IFERROR(_xll.qlIndexFixing(Index1Y,$H135,TRUE,_xll.ohTrigger(RecalcTrigger,Trigger1Y)),NA())</f>
        <v>1.3568154520527396E-2</v>
      </c>
      <c r="N135" s="182">
        <f>IFERROR(_xll.qlIndexFixing(ONIndex1M,I135,TRUE,_xll.ohTrigger(RecalcTrigger,Trigger1M)),NA())</f>
        <v>6.3529627068392713E-3</v>
      </c>
      <c r="O135" s="44">
        <f>IFERROR(_xll.qlIndexFixing(ONIndex3M,I135,TRUE,_xll.ohTrigger(RecalcTrigger,Trigger3M)),NA())</f>
        <v>7.2183735267561389E-3</v>
      </c>
      <c r="P135" s="44">
        <f>IFERROR(_xll.qlIndexFixing(ONIndex6M,I135,TRUE,_xll.ohTrigger(RecalcTrigger,Trigger6M)),NA())</f>
        <v>8.2158847747404451E-3</v>
      </c>
      <c r="Q135" s="183">
        <f>IFERROR(_xll.qlIndexFixing(ONIndex1Y,I135,TRUE,_xll.ohTrigger(RecalcTrigger,Trigger1Y)),NA())</f>
        <v>1.0072058969096132E-2</v>
      </c>
    </row>
    <row r="136" spans="2:17" x14ac:dyDescent="0.2">
      <c r="B136" s="39" t="s">
        <v>17</v>
      </c>
      <c r="D136" s="42">
        <f>_xll.qlCalendarAdvance(Calendar,$D135,B136,"f",FALSE)</f>
        <v>42369</v>
      </c>
      <c r="E136" s="177">
        <f>_xll.qlInterestRateIndexValueDate(IndexON,D136)</f>
        <v>42369</v>
      </c>
      <c r="F136" s="193">
        <f>IFERROR(_xll.qlIndexFixing(IndexON,D136,TRUE,_xll.ohTrigger(RecalcTrigger,TriggerON)),NA())</f>
        <v>5.6147365529404802E-3</v>
      </c>
      <c r="H136" s="42">
        <f>_xll.qlCalendarAdvance(Calendar,$H135,B136,"f",FALSE)</f>
        <v>42369</v>
      </c>
      <c r="I136" s="177">
        <f>_xll.qlInterestRateIndexValueDate(Index1M,$H136)</f>
        <v>42369</v>
      </c>
      <c r="J136" s="182">
        <f>IFERROR(_xll.qlIndexFixing(Index1M,$H136,TRUE,_xll.ohTrigger(RecalcTrigger,Trigger1M)),NA())</f>
        <v>6.6227537329169974E-3</v>
      </c>
      <c r="K136" s="44">
        <f>IFERROR(_xll.qlIndexFixing(Index3M,H136,TRUE,_xll.ohTrigger(RecalcTrigger,Trigger3M)),NA())</f>
        <v>7.9817860696113872E-3</v>
      </c>
      <c r="L136" s="44">
        <f>IFERROR(_xll.qlIndexFixing(Index6M,$H136,TRUE,_xll.ohTrigger(RecalcTrigger,Trigger6M)),NA())</f>
        <v>9.8778755245140949E-3</v>
      </c>
      <c r="M136" s="183">
        <f>IFERROR(_xll.qlIndexFixing(Index1Y,$H136,TRUE,_xll.ohTrigger(RecalcTrigger,Trigger1Y)),NA())</f>
        <v>1.3577358201620315E-2</v>
      </c>
      <c r="N136" s="182">
        <f>IFERROR(_xll.qlIndexFixing(ONIndex1M,I136,TRUE,_xll.ohTrigger(RecalcTrigger,Trigger1M)),NA())</f>
        <v>6.404018462756178E-3</v>
      </c>
      <c r="O136" s="44">
        <f>IFERROR(_xll.qlIndexFixing(ONIndex3M,I136,TRUE,_xll.ohTrigger(RecalcTrigger,Trigger3M)),NA())</f>
        <v>7.2582598567016987E-3</v>
      </c>
      <c r="P136" s="44">
        <f>IFERROR(_xll.qlIndexFixing(ONIndex6M,I136,TRUE,_xll.ohTrigger(RecalcTrigger,Trigger6M)),NA())</f>
        <v>8.2089711544997002E-3</v>
      </c>
      <c r="Q136" s="183">
        <f>IFERROR(_xll.qlIndexFixing(ONIndex1Y,I136,TRUE,_xll.ohTrigger(RecalcTrigger,Trigger1Y)),NA())</f>
        <v>1.0083006430741115E-2</v>
      </c>
    </row>
    <row r="137" spans="2:17" x14ac:dyDescent="0.2">
      <c r="B137" s="39" t="s">
        <v>17</v>
      </c>
      <c r="D137" s="42">
        <f>_xll.qlCalendarAdvance(Calendar,$D136,B137,"f",FALSE)</f>
        <v>42373</v>
      </c>
      <c r="E137" s="177">
        <f>_xll.qlInterestRateIndexValueDate(IndexON,D137)</f>
        <v>42373</v>
      </c>
      <c r="F137" s="193">
        <f>IFERROR(_xll.qlIndexFixing(IndexON,D137,TRUE,_xll.ohTrigger(RecalcTrigger,TriggerON)),NA())</f>
        <v>5.6263210406015673E-3</v>
      </c>
      <c r="H137" s="42">
        <f>_xll.qlCalendarAdvance(Calendar,$H136,B137,"f",FALSE)</f>
        <v>42373</v>
      </c>
      <c r="I137" s="177">
        <f>_xll.qlInterestRateIndexValueDate(Index1M,$H137)</f>
        <v>42373</v>
      </c>
      <c r="J137" s="182">
        <f>IFERROR(_xll.qlIndexFixing(Index1M,$H137,TRUE,_xll.ohTrigger(RecalcTrigger,Trigger1M)),NA())</f>
        <v>6.7009906904486232E-3</v>
      </c>
      <c r="K137" s="44">
        <f>IFERROR(_xll.qlIndexFixing(Index3M,H137,TRUE,_xll.ohTrigger(RecalcTrigger,Trigger3M)),NA())</f>
        <v>8.0489512245656945E-3</v>
      </c>
      <c r="L137" s="44">
        <f>IFERROR(_xll.qlIndexFixing(Index6M,$H137,TRUE,_xll.ohTrigger(RecalcTrigger,Trigger6M)),NA())</f>
        <v>9.9550753867729928E-3</v>
      </c>
      <c r="M137" s="183">
        <f>IFERROR(_xll.qlIndexFixing(Index1Y,$H137,TRUE,_xll.ohTrigger(RecalcTrigger,Trigger1Y)),NA())</f>
        <v>1.3661686558047684E-2</v>
      </c>
      <c r="N137" s="182">
        <f>IFERROR(_xll.qlIndexFixing(ONIndex1M,I137,TRUE,_xll.ohTrigger(RecalcTrigger,Trigger1M)),NA())</f>
        <v>6.4532436299757912E-3</v>
      </c>
      <c r="O137" s="44">
        <f>IFERROR(_xll.qlIndexFixing(ONIndex3M,I137,TRUE,_xll.ohTrigger(RecalcTrigger,Trigger3M)),NA())</f>
        <v>7.2978093784847875E-3</v>
      </c>
      <c r="P137" s="44">
        <f>IFERROR(_xll.qlIndexFixing(ONIndex6M,I137,TRUE,_xll.ohTrigger(RecalcTrigger,Trigger6M)),NA())</f>
        <v>8.204729413581191E-3</v>
      </c>
      <c r="Q137" s="183">
        <f>IFERROR(_xll.qlIndexFixing(ONIndex1Y,I137,TRUE,_xll.ohTrigger(RecalcTrigger,Trigger1Y)),NA())</f>
        <v>1.0101113414012763E-2</v>
      </c>
    </row>
    <row r="138" spans="2:17" x14ac:dyDescent="0.2">
      <c r="B138" s="39" t="s">
        <v>17</v>
      </c>
      <c r="D138" s="42">
        <f>_xll.qlCalendarAdvance(Calendar,$D137,B138,"f",FALSE)</f>
        <v>42374</v>
      </c>
      <c r="E138" s="177">
        <f>_xll.qlInterestRateIndexValueDate(IndexON,D138)</f>
        <v>42374</v>
      </c>
      <c r="F138" s="193">
        <f>IFERROR(_xll.qlIndexFixing(IndexON,D138,TRUE,_xll.ohTrigger(RecalcTrigger,TriggerON)),NA())</f>
        <v>5.6342226808148155E-3</v>
      </c>
      <c r="H138" s="42">
        <f>_xll.qlCalendarAdvance(Calendar,$H137,B138,"f",FALSE)</f>
        <v>42374</v>
      </c>
      <c r="I138" s="177">
        <f>_xll.qlInterestRateIndexValueDate(Index1M,$H138)</f>
        <v>42374</v>
      </c>
      <c r="J138" s="182">
        <f>IFERROR(_xll.qlIndexFixing(Index1M,$H138,TRUE,_xll.ohTrigger(RecalcTrigger,Trigger1M)),NA())</f>
        <v>6.7162789177998405E-3</v>
      </c>
      <c r="K138" s="44">
        <f>IFERROR(_xll.qlIndexFixing(Index3M,H138,TRUE,_xll.ohTrigger(RecalcTrigger,Trigger3M)),NA())</f>
        <v>8.0657895632552951E-3</v>
      </c>
      <c r="L138" s="44">
        <f>IFERROR(_xll.qlIndexFixing(Index6M,$H138,TRUE,_xll.ohTrigger(RecalcTrigger,Trigger6M)),NA())</f>
        <v>9.9745194361969599E-3</v>
      </c>
      <c r="M138" s="183">
        <f>IFERROR(_xll.qlIndexFixing(Index1Y,$H138,TRUE,_xll.ohTrigger(RecalcTrigger,Trigger1Y)),NA())</f>
        <v>1.3680893655801824E-2</v>
      </c>
      <c r="N138" s="182">
        <f>IFERROR(_xll.qlIndexFixing(ONIndex1M,I138,TRUE,_xll.ohTrigger(RecalcTrigger,Trigger1M)),NA())</f>
        <v>6.4724037003349721E-3</v>
      </c>
      <c r="O138" s="44">
        <f>IFERROR(_xll.qlIndexFixing(ONIndex3M,I138,TRUE,_xll.ohTrigger(RecalcTrigger,Trigger3M)),NA())</f>
        <v>7.3137542547063727E-3</v>
      </c>
      <c r="P138" s="44">
        <f>IFERROR(_xll.qlIndexFixing(ONIndex6M,I138,TRUE,_xll.ohTrigger(RecalcTrigger,Trigger6M)),NA())</f>
        <v>8.204433771985542E-3</v>
      </c>
      <c r="Q138" s="183">
        <f>IFERROR(_xll.qlIndexFixing(ONIndex1Y,I138,TRUE,_xll.ohTrigger(RecalcTrigger,Trigger1Y)),NA())</f>
        <v>1.0111721355443581E-2</v>
      </c>
    </row>
    <row r="139" spans="2:17" x14ac:dyDescent="0.2">
      <c r="B139" s="39" t="s">
        <v>17</v>
      </c>
      <c r="D139" s="42">
        <f>_xll.qlCalendarAdvance(Calendar,$D138,B139,"f",FALSE)</f>
        <v>42375</v>
      </c>
      <c r="E139" s="177">
        <f>_xll.qlInterestRateIndexValueDate(IndexON,D139)</f>
        <v>42375</v>
      </c>
      <c r="F139" s="193">
        <f>IFERROR(_xll.qlIndexFixing(IndexON,D139,TRUE,_xll.ohTrigger(RecalcTrigger,TriggerON)),NA())</f>
        <v>5.6437323334590506E-3</v>
      </c>
      <c r="H139" s="42">
        <f>_xll.qlCalendarAdvance(Calendar,$H138,B139,"f",FALSE)</f>
        <v>42375</v>
      </c>
      <c r="I139" s="177">
        <f>_xll.qlInterestRateIndexValueDate(Index1M,$H139)</f>
        <v>42375</v>
      </c>
      <c r="J139" s="182">
        <f>IFERROR(_xll.qlIndexFixing(Index1M,$H139,TRUE,_xll.ohTrigger(RecalcTrigger,Trigger1M)),NA())</f>
        <v>6.7455504805604485E-3</v>
      </c>
      <c r="K139" s="44">
        <f>IFERROR(_xll.qlIndexFixing(Index3M,H139,TRUE,_xll.ohTrigger(RecalcTrigger,Trigger3M)),NA())</f>
        <v>8.0826466642791341E-3</v>
      </c>
      <c r="L139" s="44">
        <f>IFERROR(_xll.qlIndexFixing(Index6M,$H139,TRUE,_xll.ohTrigger(RecalcTrigger,Trigger6M)),NA())</f>
        <v>9.9940154806036491E-3</v>
      </c>
      <c r="M139" s="183">
        <f>IFERROR(_xll.qlIndexFixing(Index1Y,$H139,TRUE,_xll.ohTrigger(RecalcTrigger,Trigger1Y)),NA())</f>
        <v>1.370025058258563E-2</v>
      </c>
      <c r="N139" s="182">
        <f>IFERROR(_xll.qlIndexFixing(ONIndex1M,I139,TRUE,_xll.ohTrigger(RecalcTrigger,Trigger1M)),NA())</f>
        <v>6.4912650658732751E-3</v>
      </c>
      <c r="O139" s="44">
        <f>IFERROR(_xll.qlIndexFixing(ONIndex3M,I139,TRUE,_xll.ohTrigger(RecalcTrigger,Trigger3M)),NA())</f>
        <v>7.3297183662091037E-3</v>
      </c>
      <c r="P139" s="44">
        <f>IFERROR(_xll.qlIndexFixing(ONIndex6M,I139,TRUE,_xll.ohTrigger(RecalcTrigger,Trigger6M)),NA())</f>
        <v>8.2047832738596504E-3</v>
      </c>
      <c r="Q139" s="183">
        <f>IFERROR(_xll.qlIndexFixing(ONIndex1Y,I139,TRUE,_xll.ohTrigger(RecalcTrigger,Trigger1Y)),NA())</f>
        <v>1.0123928314708097E-2</v>
      </c>
    </row>
    <row r="140" spans="2:17" x14ac:dyDescent="0.2">
      <c r="B140" s="39" t="s">
        <v>17</v>
      </c>
      <c r="D140" s="42">
        <f>_xll.qlCalendarAdvance(Calendar,$D139,B140,"f",FALSE)</f>
        <v>42376</v>
      </c>
      <c r="E140" s="177">
        <f>_xll.qlInterestRateIndexValueDate(IndexON,D140)</f>
        <v>42376</v>
      </c>
      <c r="F140" s="193">
        <f>IFERROR(_xll.qlIndexFixing(IndexON,D140,TRUE,_xll.ohTrigger(RecalcTrigger,TriggerON)),NA())</f>
        <v>5.6548499987774115E-3</v>
      </c>
      <c r="H140" s="42">
        <f>_xll.qlCalendarAdvance(Calendar,$H139,B140,"f",FALSE)</f>
        <v>42376</v>
      </c>
      <c r="I140" s="177">
        <f>_xll.qlInterestRateIndexValueDate(Index1M,$H140)</f>
        <v>42376</v>
      </c>
      <c r="J140" s="182">
        <f>IFERROR(_xll.qlIndexFixing(Index1M,$H140,TRUE,_xll.ohTrigger(RecalcTrigger,Trigger1M)),NA())</f>
        <v>6.753376795771357E-3</v>
      </c>
      <c r="K140" s="44">
        <f>IFERROR(_xll.qlIndexFixing(Index3M,H140,TRUE,_xll.ohTrigger(RecalcTrigger,Trigger3M)),NA())</f>
        <v>8.099522498814125E-3</v>
      </c>
      <c r="L140" s="44">
        <f>IFERROR(_xll.qlIndexFixing(Index6M,$H140,TRUE,_xll.ohTrigger(RecalcTrigger,Trigger6M)),NA())</f>
        <v>1.0013560700529216E-2</v>
      </c>
      <c r="M140" s="183">
        <f>IFERROR(_xll.qlIndexFixing(Index1Y,$H140,TRUE,_xll.ohTrigger(RecalcTrigger,Trigger1Y)),NA())</f>
        <v>1.3740268957778181E-2</v>
      </c>
      <c r="N140" s="182">
        <f>IFERROR(_xll.qlIndexFixing(ONIndex1M,I140,TRUE,_xll.ohTrigger(RecalcTrigger,Trigger1M)),NA())</f>
        <v>6.5098277265907001E-3</v>
      </c>
      <c r="O140" s="44">
        <f>IFERROR(_xll.qlIndexFixing(ONIndex3M,I140,TRUE,_xll.ohTrigger(RecalcTrigger,Trigger3M)),NA())</f>
        <v>7.345701712911934E-3</v>
      </c>
      <c r="P140" s="44">
        <f>IFERROR(_xll.qlIndexFixing(ONIndex6M,I140,TRUE,_xll.ohTrigger(RecalcTrigger,Trigger6M)),NA())</f>
        <v>8.2057779192845626E-3</v>
      </c>
      <c r="Q140" s="183">
        <f>IFERROR(_xll.qlIndexFixing(ONIndex1Y,I140,TRUE,_xll.ohTrigger(RecalcTrigger,Trigger1Y)),NA())</f>
        <v>1.0137734291887357E-2</v>
      </c>
    </row>
    <row r="141" spans="2:17" x14ac:dyDescent="0.2">
      <c r="B141" s="39" t="s">
        <v>17</v>
      </c>
      <c r="D141" s="42">
        <f>_xll.qlCalendarAdvance(Calendar,$D140,B141,"f",FALSE)</f>
        <v>42377</v>
      </c>
      <c r="E141" s="177">
        <f>_xll.qlInterestRateIndexValueDate(IndexON,D141)</f>
        <v>42377</v>
      </c>
      <c r="F141" s="193">
        <f>IFERROR(_xll.qlIndexFixing(IndexON,D141,TRUE,_xll.ohTrigger(RecalcTrigger,TriggerON)),NA())</f>
        <v>5.6825338386205333E-3</v>
      </c>
      <c r="H141" s="42">
        <f>_xll.qlCalendarAdvance(Calendar,$H140,B141,"f",FALSE)</f>
        <v>42377</v>
      </c>
      <c r="I141" s="177">
        <f>_xll.qlInterestRateIndexValueDate(Index1M,$H141)</f>
        <v>42377</v>
      </c>
      <c r="J141" s="182">
        <f>IFERROR(_xll.qlIndexFixing(Index1M,$H141,TRUE,_xll.ohTrigger(RecalcTrigger,Trigger1M)),NA())</f>
        <v>6.761112631937829E-3</v>
      </c>
      <c r="K141" s="44">
        <f>IFERROR(_xll.qlIndexFixing(Index3M,H141,TRUE,_xll.ohTrigger(RecalcTrigger,Trigger3M)),NA())</f>
        <v>8.1164170380380735E-3</v>
      </c>
      <c r="L141" s="44">
        <f>IFERROR(_xll.qlIndexFixing(Index6M,$H141,TRUE,_xll.ohTrigger(RecalcTrigger,Trigger6M)),NA())</f>
        <v>1.0033152276405166E-2</v>
      </c>
      <c r="M141" s="183">
        <f>IFERROR(_xll.qlIndexFixing(Index1Y,$H141,TRUE,_xll.ohTrigger(RecalcTrigger,Trigger1Y)),NA())</f>
        <v>1.3749703235823125E-2</v>
      </c>
      <c r="N141" s="182">
        <f>IFERROR(_xll.qlIndexFixing(ONIndex1M,I141,TRUE,_xll.ohTrigger(RecalcTrigger,Trigger1M)),NA())</f>
        <v>6.5460747610971799E-3</v>
      </c>
      <c r="O141" s="44">
        <f>IFERROR(_xll.qlIndexFixing(ONIndex3M,I141,TRUE,_xll.ohTrigger(RecalcTrigger,Trigger3M)),NA())</f>
        <v>7.377881650699007E-3</v>
      </c>
      <c r="P141" s="44">
        <f>IFERROR(_xll.qlIndexFixing(ONIndex6M,I141,TRUE,_xll.ohTrigger(RecalcTrigger,Trigger6M)),NA())</f>
        <v>8.2101023549652208E-3</v>
      </c>
      <c r="Q141" s="183">
        <f>IFERROR(_xll.qlIndexFixing(ONIndex1Y,I141,TRUE,_xll.ohTrigger(RecalcTrigger,Trigger1Y)),NA())</f>
        <v>1.0170959713864393E-2</v>
      </c>
    </row>
    <row r="142" spans="2:17" x14ac:dyDescent="0.2">
      <c r="B142" s="39" t="s">
        <v>17</v>
      </c>
      <c r="D142" s="42">
        <f>_xll.qlCalendarAdvance(Calendar,$D141,B142,"f",FALSE)</f>
        <v>42380</v>
      </c>
      <c r="E142" s="177">
        <f>_xll.qlInterestRateIndexValueDate(IndexON,D142)</f>
        <v>42380</v>
      </c>
      <c r="F142" s="193">
        <f>IFERROR(_xll.qlIndexFixing(IndexON,D142,TRUE,_xll.ohTrigger(RecalcTrigger,TriggerON)),NA())</f>
        <v>5.7154007892235015E-3</v>
      </c>
      <c r="H142" s="42">
        <f>_xll.qlCalendarAdvance(Calendar,$H141,B142,"f",FALSE)</f>
        <v>42380</v>
      </c>
      <c r="I142" s="177">
        <f>_xll.qlInterestRateIndexValueDate(Index1M,$H142)</f>
        <v>42380</v>
      </c>
      <c r="J142" s="182">
        <f>IFERROR(_xll.qlIndexFixing(Index1M,$H142,TRUE,_xll.ohTrigger(RecalcTrigger,Trigger1M)),NA())</f>
        <v>6.8046285250297324E-3</v>
      </c>
      <c r="K142" s="44">
        <f>IFERROR(_xll.qlIndexFixing(Index3M,H142,TRUE,_xll.ohTrigger(RecalcTrigger,Trigger3M)),NA())</f>
        <v>8.1672125955967786E-3</v>
      </c>
      <c r="L142" s="44">
        <f>IFERROR(_xll.qlIndexFixing(Index6M,$H142,TRUE,_xll.ohTrigger(RecalcTrigger,Trigger6M)),NA())</f>
        <v>1.0092176942443732E-2</v>
      </c>
      <c r="M142" s="183">
        <f>IFERROR(_xll.qlIndexFixing(Index1Y,$H142,TRUE,_xll.ohTrigger(RecalcTrigger,Trigger1Y)),NA())</f>
        <v>1.3799026584533016E-2</v>
      </c>
      <c r="N142" s="182">
        <f>IFERROR(_xll.qlIndexFixing(ONIndex1M,I142,TRUE,_xll.ohTrigger(RecalcTrigger,Trigger1M)),NA())</f>
        <v>6.5810913192254628E-3</v>
      </c>
      <c r="O142" s="44">
        <f>IFERROR(_xll.qlIndexFixing(ONIndex3M,I142,TRUE,_xll.ohTrigger(RecalcTrigger,Trigger3M)),NA())</f>
        <v>7.409827452858897E-3</v>
      </c>
      <c r="P142" s="44">
        <f>IFERROR(_xll.qlIndexFixing(ONIndex6M,I142,TRUE,_xll.ohTrigger(RecalcTrigger,Trigger6M)),NA())</f>
        <v>8.2162079363301554E-3</v>
      </c>
      <c r="Q142" s="183">
        <f>IFERROR(_xll.qlIndexFixing(ONIndex1Y,I142,TRUE,_xll.ohTrigger(RecalcTrigger,Trigger1Y)),NA())</f>
        <v>1.0208948383966243E-2</v>
      </c>
    </row>
    <row r="143" spans="2:17" x14ac:dyDescent="0.2">
      <c r="B143" s="39" t="s">
        <v>17</v>
      </c>
      <c r="D143" s="42">
        <f>_xll.qlCalendarAdvance(Calendar,$D142,B143,"f",FALSE)</f>
        <v>42381</v>
      </c>
      <c r="E143" s="177">
        <f>_xll.qlInterestRateIndexValueDate(IndexON,D143)</f>
        <v>42381</v>
      </c>
      <c r="F143" s="193">
        <f>IFERROR(_xll.qlIndexFixing(IndexON,D143,TRUE,_xll.ohTrigger(RecalcTrigger,TriggerON)),NA())</f>
        <v>5.7345585201817872E-3</v>
      </c>
      <c r="H143" s="42">
        <f>_xll.qlCalendarAdvance(Calendar,$H142,B143,"f",FALSE)</f>
        <v>42381</v>
      </c>
      <c r="I143" s="177">
        <f>_xll.qlInterestRateIndexValueDate(Index1M,$H143)</f>
        <v>42381</v>
      </c>
      <c r="J143" s="182">
        <f>IFERROR(_xll.qlIndexFixing(Index1M,$H143,TRUE,_xll.ohTrigger(RecalcTrigger,Trigger1M)),NA())</f>
        <v>6.8188917810194719E-3</v>
      </c>
      <c r="K143" s="44">
        <f>IFERROR(_xll.qlIndexFixing(Index3M,H143,TRUE,_xll.ohTrigger(RecalcTrigger,Trigger3M)),NA())</f>
        <v>8.1841816653314518E-3</v>
      </c>
      <c r="L143" s="44">
        <f>IFERROR(_xll.qlIndexFixing(Index6M,$H143,TRUE,_xll.ohTrigger(RecalcTrigger,Trigger6M)),NA())</f>
        <v>1.0111925744292583E-2</v>
      </c>
      <c r="M143" s="183">
        <f>IFERROR(_xll.qlIndexFixing(Index1Y,$H143,TRUE,_xll.ohTrigger(RecalcTrigger,Trigger1Y)),NA())</f>
        <v>1.3819128837791154E-2</v>
      </c>
      <c r="N143" s="182">
        <f>IFERROR(_xll.qlIndexFixing(ONIndex1M,I143,TRUE,_xll.ohTrigger(RecalcTrigger,Trigger1M)),NA())</f>
        <v>6.5981604547038497E-3</v>
      </c>
      <c r="O143" s="44">
        <f>IFERROR(_xll.qlIndexFixing(ONIndex3M,I143,TRUE,_xll.ohTrigger(RecalcTrigger,Trigger3M)),NA())</f>
        <v>7.4259069761295482E-3</v>
      </c>
      <c r="P143" s="44">
        <f>IFERROR(_xll.qlIndexFixing(ONIndex6M,I143,TRUE,_xll.ohTrigger(RecalcTrigger,Trigger6M)),NA())</f>
        <v>8.2204282994280398E-3</v>
      </c>
      <c r="Q143" s="183">
        <f>IFERROR(_xll.qlIndexFixing(ONIndex1Y,I143,TRUE,_xll.ohTrigger(RecalcTrigger,Trigger1Y)),NA())</f>
        <v>1.0230749453961074E-2</v>
      </c>
    </row>
    <row r="144" spans="2:17" x14ac:dyDescent="0.2">
      <c r="B144" s="39" t="s">
        <v>17</v>
      </c>
      <c r="D144" s="42">
        <f>_xll.qlCalendarAdvance(Calendar,$D143,B144,"f",FALSE)</f>
        <v>42382</v>
      </c>
      <c r="E144" s="177">
        <f>_xll.qlInterestRateIndexValueDate(IndexON,D144)</f>
        <v>42382</v>
      </c>
      <c r="F144" s="193">
        <f>IFERROR(_xll.qlIndexFixing(IndexON,D144,TRUE,_xll.ohTrigger(RecalcTrigger,TriggerON)),NA())</f>
        <v>5.7553242649488467E-3</v>
      </c>
      <c r="H144" s="42">
        <f>_xll.qlCalendarAdvance(Calendar,$H143,B144,"f",FALSE)</f>
        <v>42382</v>
      </c>
      <c r="I144" s="177">
        <f>_xll.qlInterestRateIndexValueDate(Index1M,$H144)</f>
        <v>42382</v>
      </c>
      <c r="J144" s="182">
        <f>IFERROR(_xll.qlIndexFixing(Index1M,$H144,TRUE,_xll.ohTrigger(RecalcTrigger,Trigger1M)),NA())</f>
        <v>6.8469247271954383E-3</v>
      </c>
      <c r="K144" s="44">
        <f>IFERROR(_xll.qlIndexFixing(Index3M,H144,TRUE,_xll.ohTrigger(RecalcTrigger,Trigger3M)),NA())</f>
        <v>8.2011692956334217E-3</v>
      </c>
      <c r="L144" s="44">
        <f>IFERROR(_xll.qlIndexFixing(Index6M,$H144,TRUE,_xll.ohTrigger(RecalcTrigger,Trigger6M)),NA())</f>
        <v>1.0131706802638675E-2</v>
      </c>
      <c r="M144" s="183">
        <f>IFERROR(_xll.qlIndexFixing(Index1Y,$H144,TRUE,_xll.ohTrigger(RecalcTrigger,Trigger1Y)),NA())</f>
        <v>1.3839329699266167E-2</v>
      </c>
      <c r="N144" s="182">
        <f>IFERROR(_xll.qlIndexFixing(ONIndex1M,I144,TRUE,_xll.ohTrigger(RecalcTrigger,Trigger1M)),NA())</f>
        <v>6.6149308850371735E-3</v>
      </c>
      <c r="O144" s="44">
        <f>IFERROR(_xll.qlIndexFixing(ONIndex3M,I144,TRUE,_xll.ohTrigger(RecalcTrigger,Trigger3M)),NA())</f>
        <v>7.4420057346813451E-3</v>
      </c>
      <c r="P144" s="44">
        <f>IFERROR(_xll.qlIndexFixing(ONIndex6M,I144,TRUE,_xll.ohTrigger(RecalcTrigger,Trigger6M)),NA())</f>
        <v>8.2252938062388203E-3</v>
      </c>
      <c r="Q144" s="183">
        <f>IFERROR(_xll.qlIndexFixing(ONIndex1Y,I144,TRUE,_xll.ohTrigger(RecalcTrigger,Trigger1Y)),NA())</f>
        <v>1.0254149543329483E-2</v>
      </c>
    </row>
    <row r="145" spans="2:17" x14ac:dyDescent="0.2">
      <c r="B145" s="39" t="s">
        <v>17</v>
      </c>
      <c r="D145" s="42">
        <f>_xll.qlCalendarAdvance(Calendar,$D144,B145,"f",FALSE)</f>
        <v>42383</v>
      </c>
      <c r="E145" s="177">
        <f>_xll.qlInterestRateIndexValueDate(IndexON,D145)</f>
        <v>42383</v>
      </c>
      <c r="F145" s="193">
        <f>IFERROR(_xll.qlIndexFixing(IndexON,D145,TRUE,_xll.ohTrigger(RecalcTrigger,TriggerON)),NA())</f>
        <v>5.7776980237678188E-3</v>
      </c>
      <c r="H145" s="42">
        <f>_xll.qlCalendarAdvance(Calendar,$H144,B145,"f",FALSE)</f>
        <v>42383</v>
      </c>
      <c r="I145" s="177">
        <f>_xll.qlInterestRateIndexValueDate(Index1M,$H145)</f>
        <v>42383</v>
      </c>
      <c r="J145" s="182">
        <f>IFERROR(_xll.qlIndexFixing(Index1M,$H145,TRUE,_xll.ohTrigger(RecalcTrigger,Trigger1M)),NA())</f>
        <v>6.8540503181346163E-3</v>
      </c>
      <c r="K145" s="44">
        <f>IFERROR(_xll.qlIndexFixing(Index3M,H145,TRUE,_xll.ohTrigger(RecalcTrigger,Trigger3M)),NA())</f>
        <v>8.2181754576778204E-3</v>
      </c>
      <c r="L145" s="44">
        <f>IFERROR(_xll.qlIndexFixing(Index6M,$H145,TRUE,_xll.ohTrigger(RecalcTrigger,Trigger6M)),NA())</f>
        <v>1.0151517297266037E-2</v>
      </c>
      <c r="M145" s="183">
        <f>IFERROR(_xll.qlIndexFixing(Index1Y,$H145,TRUE,_xll.ohTrigger(RecalcTrigger,Trigger1Y)),NA())</f>
        <v>1.3881622506427138E-2</v>
      </c>
      <c r="N145" s="182">
        <f>IFERROR(_xll.qlIndexFixing(ONIndex1M,I145,TRUE,_xll.ohTrigger(RecalcTrigger,Trigger1M)),NA())</f>
        <v>6.6314026101443879E-3</v>
      </c>
      <c r="O145" s="44">
        <f>IFERROR(_xll.qlIndexFixing(ONIndex3M,I145,TRUE,_xll.ohTrigger(RecalcTrigger,Trigger3M)),NA())</f>
        <v>7.4581237285142876E-3</v>
      </c>
      <c r="P145" s="44">
        <f>IFERROR(_xll.qlIndexFixing(ONIndex6M,I145,TRUE,_xll.ohTrigger(RecalcTrigger,Trigger6M)),NA())</f>
        <v>8.2308044566004046E-3</v>
      </c>
      <c r="Q145" s="183">
        <f>IFERROR(_xll.qlIndexFixing(ONIndex1Y,I145,TRUE,_xll.ohTrigger(RecalcTrigger,Trigger1Y)),NA())</f>
        <v>1.0279148652314607E-2</v>
      </c>
    </row>
    <row r="146" spans="2:17" x14ac:dyDescent="0.2">
      <c r="B146" s="39" t="s">
        <v>17</v>
      </c>
      <c r="D146" s="42">
        <f>_xll.qlCalendarAdvance(Calendar,$D145,B146,"f",FALSE)</f>
        <v>42384</v>
      </c>
      <c r="E146" s="177">
        <f>_xll.qlInterestRateIndexValueDate(IndexON,D146)</f>
        <v>42384</v>
      </c>
      <c r="F146" s="193">
        <f>IFERROR(_xll.qlIndexFixing(IndexON,D146,TRUE,_xll.ohTrigger(RecalcTrigger,TriggerON)),NA())</f>
        <v>5.8278986400199058E-3</v>
      </c>
      <c r="H146" s="42">
        <f>_xll.qlCalendarAdvance(Calendar,$H145,B146,"f",FALSE)</f>
        <v>42384</v>
      </c>
      <c r="I146" s="177">
        <f>_xll.qlInterestRateIndexValueDate(Index1M,$H146)</f>
        <v>42384</v>
      </c>
      <c r="J146" s="182">
        <f>IFERROR(_xll.qlIndexFixing(Index1M,$H146,TRUE,_xll.ohTrigger(RecalcTrigger,Trigger1M)),NA())</f>
        <v>6.8611078481030418E-3</v>
      </c>
      <c r="K146" s="44">
        <f>IFERROR(_xll.qlIndexFixing(Index3M,H146,TRUE,_xll.ohTrigger(RecalcTrigger,Trigger3M)),NA())</f>
        <v>8.2352001226379985E-3</v>
      </c>
      <c r="L146" s="44">
        <f>IFERROR(_xll.qlIndexFixing(Index6M,$H146,TRUE,_xll.ohTrigger(RecalcTrigger,Trigger6M)),NA())</f>
        <v>1.0171354407850042E-2</v>
      </c>
      <c r="M146" s="183">
        <f>IFERROR(_xll.qlIndexFixing(Index1Y,$H146,TRUE,_xll.ohTrigger(RecalcTrigger,Trigger1Y)),NA())</f>
        <v>1.3891047311094886E-2</v>
      </c>
      <c r="N146" s="182">
        <f>IFERROR(_xll.qlIndexFixing(ONIndex1M,I146,TRUE,_xll.ohTrigger(RecalcTrigger,Trigger1M)),NA())</f>
        <v>6.6634720211200546E-3</v>
      </c>
      <c r="O146" s="44">
        <f>IFERROR(_xll.qlIndexFixing(ONIndex3M,I146,TRUE,_xll.ohTrigger(RecalcTrigger,Trigger3M)),NA())</f>
        <v>7.4905775509959147E-3</v>
      </c>
      <c r="P146" s="44">
        <f>IFERROR(_xll.qlIndexFixing(ONIndex6M,I146,TRUE,_xll.ohTrigger(RecalcTrigger,Trigger6M)),NA())</f>
        <v>8.2441624380894911E-3</v>
      </c>
      <c r="Q146" s="183">
        <f>IFERROR(_xll.qlIndexFixing(ONIndex1Y,I146,TRUE,_xll.ohTrigger(RecalcTrigger,Trigger1Y)),NA())</f>
        <v>1.0334769546138657E-2</v>
      </c>
    </row>
    <row r="147" spans="2:17" x14ac:dyDescent="0.2">
      <c r="B147" s="39" t="s">
        <v>17</v>
      </c>
      <c r="D147" s="42">
        <f>_xll.qlCalendarAdvance(Calendar,$D146,B147,"f",FALSE)</f>
        <v>42387</v>
      </c>
      <c r="E147" s="177">
        <f>_xll.qlInterestRateIndexValueDate(IndexON,D147)</f>
        <v>42387</v>
      </c>
      <c r="F147" s="193">
        <f>IFERROR(_xll.qlIndexFixing(IndexON,D147,TRUE,_xll.ohTrigger(RecalcTrigger,TriggerON)),NA())</f>
        <v>5.8832732062896742E-3</v>
      </c>
      <c r="H147" s="42">
        <f>_xll.qlCalendarAdvance(Calendar,$H146,B147,"f",FALSE)</f>
        <v>42387</v>
      </c>
      <c r="I147" s="177">
        <f>_xll.qlInterestRateIndexValueDate(Index1M,$H147)</f>
        <v>42387</v>
      </c>
      <c r="J147" s="182">
        <f>IFERROR(_xll.qlIndexFixing(Index1M,$H147,TRUE,_xll.ohTrigger(RecalcTrigger,Trigger1M)),NA())</f>
        <v>6.9026920030895184E-3</v>
      </c>
      <c r="K147" s="44">
        <f>IFERROR(_xll.qlIndexFixing(Index3M,H147,TRUE,_xll.ohTrigger(RecalcTrigger,Trigger3M)),NA())</f>
        <v>8.2863848467663332E-3</v>
      </c>
      <c r="L147" s="44">
        <f>IFERROR(_xll.qlIndexFixing(Index6M,$H147,TRUE,_xll.ohTrigger(RecalcTrigger,Trigger6M)),NA())</f>
        <v>1.0230997230431966E-2</v>
      </c>
      <c r="M147" s="183">
        <f>IFERROR(_xll.qlIndexFixing(Index1Y,$H147,TRUE,_xll.ohTrigger(RecalcTrigger,Trigger1Y)),NA())</f>
        <v>1.394155693058402E-2</v>
      </c>
      <c r="N147" s="182">
        <f>IFERROR(_xll.qlIndexFixing(ONIndex1M,I147,TRUE,_xll.ohTrigger(RecalcTrigger,Trigger1M)),NA())</f>
        <v>6.6943024577448274E-3</v>
      </c>
      <c r="O147" s="44">
        <f>IFERROR(_xll.qlIndexFixing(ONIndex3M,I147,TRUE,_xll.ohTrigger(RecalcTrigger,Trigger3M)),NA())</f>
        <v>7.5227880569006533E-3</v>
      </c>
      <c r="P147" s="44">
        <f>IFERROR(_xll.qlIndexFixing(ONIndex6M,I147,TRUE,_xll.ohTrigger(RecalcTrigger,Trigger6M)),NA())</f>
        <v>8.2592984951757042E-3</v>
      </c>
      <c r="Q147" s="183">
        <f>IFERROR(_xll.qlIndexFixing(ONIndex1Y,I147,TRUE,_xll.ohTrigger(RecalcTrigger,Trigger1Y)),NA())</f>
        <v>1.0395135291716429E-2</v>
      </c>
    </row>
    <row r="148" spans="2:17" x14ac:dyDescent="0.2">
      <c r="B148" s="39" t="s">
        <v>17</v>
      </c>
      <c r="D148" s="42">
        <f>_xll.qlCalendarAdvance(Calendar,$D147,B148,"f",FALSE)</f>
        <v>42388</v>
      </c>
      <c r="E148" s="177">
        <f>_xll.qlInterestRateIndexValueDate(IndexON,D148)</f>
        <v>42388</v>
      </c>
      <c r="F148" s="193">
        <f>IFERROR(_xll.qlIndexFixing(IndexON,D148,TRUE,_xll.ohTrigger(RecalcTrigger,TriggerON)),NA())</f>
        <v>5.9136870403930786E-3</v>
      </c>
      <c r="H148" s="42">
        <f>_xll.qlCalendarAdvance(Calendar,$H147,B148,"f",FALSE)</f>
        <v>42388</v>
      </c>
      <c r="I148" s="177">
        <f>_xll.qlInterestRateIndexValueDate(Index1M,$H148)</f>
        <v>42388</v>
      </c>
      <c r="J148" s="182">
        <f>IFERROR(_xll.qlIndexFixing(Index1M,$H148,TRUE,_xll.ohTrigger(RecalcTrigger,Trigger1M)),NA())</f>
        <v>6.9164637723852992E-3</v>
      </c>
      <c r="K148" s="44">
        <f>IFERROR(_xll.qlIndexFixing(Index3M,H148,TRUE,_xll.ohTrigger(RecalcTrigger,Trigger3M)),NA())</f>
        <v>8.3034832351391863E-3</v>
      </c>
      <c r="L148" s="44">
        <f>IFERROR(_xll.qlIndexFixing(Index6M,$H148,TRUE,_xll.ohTrigger(RecalcTrigger,Trigger6M)),NA())</f>
        <v>1.0250912599382192E-2</v>
      </c>
      <c r="M148" s="183">
        <f>IFERROR(_xll.qlIndexFixing(Index1Y,$H148,TRUE,_xll.ohTrigger(RecalcTrigger,Trigger1Y)),NA())</f>
        <v>1.3962195713773566E-2</v>
      </c>
      <c r="N148" s="182">
        <f>IFERROR(_xll.qlIndexFixing(ONIndex1M,I148,TRUE,_xll.ohTrigger(RecalcTrigger,Trigger1M)),NA())</f>
        <v>6.709280656235217E-3</v>
      </c>
      <c r="O148" s="44">
        <f>IFERROR(_xll.qlIndexFixing(ONIndex3M,I148,TRUE,_xll.ohTrigger(RecalcTrigger,Trigger3M)),NA())</f>
        <v>7.5390022273824631E-3</v>
      </c>
      <c r="P148" s="44">
        <f>IFERROR(_xll.qlIndexFixing(ONIndex6M,I148,TRUE,_xll.ohTrigger(RecalcTrigger,Trigger6M)),NA())</f>
        <v>8.2680348641828161E-3</v>
      </c>
      <c r="Q148" s="183">
        <f>IFERROR(_xll.qlIndexFixing(ONIndex1Y,I148,TRUE,_xll.ohTrigger(RecalcTrigger,Trigger1Y)),NA())</f>
        <v>1.042812950429628E-2</v>
      </c>
    </row>
    <row r="149" spans="2:17" x14ac:dyDescent="0.2">
      <c r="B149" s="39" t="s">
        <v>17</v>
      </c>
      <c r="D149" s="42">
        <f>_xll.qlCalendarAdvance(Calendar,$D148,B149,"f",FALSE)</f>
        <v>42389</v>
      </c>
      <c r="E149" s="177">
        <f>_xll.qlInterestRateIndexValueDate(IndexON,D149)</f>
        <v>42389</v>
      </c>
      <c r="F149" s="193">
        <f>IFERROR(_xll.qlIndexFixing(IndexON,D149,TRUE,_xll.ohTrigger(RecalcTrigger,TriggerON)),NA())</f>
        <v>5.9457088907366451E-3</v>
      </c>
      <c r="H149" s="42">
        <f>_xll.qlCalendarAdvance(Calendar,$H148,B149,"f",FALSE)</f>
        <v>42389</v>
      </c>
      <c r="I149" s="177">
        <f>_xll.qlInterestRateIndexValueDate(Index1M,$H149)</f>
        <v>42389</v>
      </c>
      <c r="J149" s="182">
        <f>IFERROR(_xll.qlIndexFixing(Index1M,$H149,TRUE,_xll.ohTrigger(RecalcTrigger,Trigger1M)),NA())</f>
        <v>6.9441794860640995E-3</v>
      </c>
      <c r="K149" s="44">
        <f>IFERROR(_xll.qlIndexFixing(Index3M,H149,TRUE,_xll.ohTrigger(RecalcTrigger,Trigger3M)),NA())</f>
        <v>8.3205999822981418E-3</v>
      </c>
      <c r="L149" s="44">
        <f>IFERROR(_xll.qlIndexFixing(Index6M,$H149,TRUE,_xll.ohTrigger(RecalcTrigger,Trigger6M)),NA())</f>
        <v>1.0270840481005813E-2</v>
      </c>
      <c r="M149" s="183">
        <f>IFERROR(_xll.qlIndexFixing(Index1Y,$H149,TRUE,_xll.ohTrigger(RecalcTrigger,Trigger1Y)),NA())</f>
        <v>1.3982881857273163E-2</v>
      </c>
      <c r="N149" s="182">
        <f>IFERROR(_xll.qlIndexFixing(ONIndex1M,I149,TRUE,_xll.ohTrigger(RecalcTrigger,Trigger1M)),NA())</f>
        <v>6.7239601492563583E-3</v>
      </c>
      <c r="O149" s="44">
        <f>IFERROR(_xll.qlIndexFixing(ONIndex3M,I149,TRUE,_xll.ohTrigger(RecalcTrigger,Trigger3M)),NA())</f>
        <v>7.5552356330643722E-3</v>
      </c>
      <c r="P149" s="44">
        <f>IFERROR(_xll.qlIndexFixing(ONIndex6M,I149,TRUE,_xll.ohTrigger(RecalcTrigger,Trigger6M)),NA())</f>
        <v>8.2774163770649167E-3</v>
      </c>
      <c r="Q149" s="183">
        <f>IFERROR(_xll.qlIndexFixing(ONIndex1Y,I149,TRUE,_xll.ohTrigger(RecalcTrigger,Trigger1Y)),NA())</f>
        <v>1.0462722738924235E-2</v>
      </c>
    </row>
    <row r="150" spans="2:17" x14ac:dyDescent="0.2">
      <c r="B150" s="39" t="s">
        <v>17</v>
      </c>
      <c r="D150" s="42">
        <f>_xll.qlCalendarAdvance(Calendar,$D149,B150,"f",FALSE)</f>
        <v>42390</v>
      </c>
      <c r="E150" s="177">
        <f>_xll.qlInterestRateIndexValueDate(IndexON,D150)</f>
        <v>42390</v>
      </c>
      <c r="F150" s="193">
        <f>IFERROR(_xll.qlIndexFixing(IndexON,D150,TRUE,_xll.ohTrigger(RecalcTrigger,TriggerON)),NA())</f>
        <v>5.9793387576445589E-3</v>
      </c>
      <c r="H150" s="42">
        <f>_xll.qlCalendarAdvance(Calendar,$H149,B150,"f",FALSE)</f>
        <v>42390</v>
      </c>
      <c r="I150" s="177">
        <f>_xll.qlInterestRateIndexValueDate(Index1M,$H150)</f>
        <v>42390</v>
      </c>
      <c r="J150" s="182">
        <f>IFERROR(_xll.qlIndexFixing(Index1M,$H150,TRUE,_xll.ohTrigger(RecalcTrigger,Trigger1M)),NA())</f>
        <v>6.9509332915769842E-3</v>
      </c>
      <c r="K150" s="44">
        <f>IFERROR(_xll.qlIndexFixing(Index3M,H150,TRUE,_xll.ohTrigger(RecalcTrigger,Trigger3M)),NA())</f>
        <v>8.3377350594201153E-3</v>
      </c>
      <c r="L150" s="44">
        <f>IFERROR(_xll.qlIndexFixing(Index6M,$H150,TRUE,_xll.ohTrigger(RecalcTrigger,Trigger6M)),NA())</f>
        <v>1.0290778054313355E-2</v>
      </c>
      <c r="M150" s="183">
        <f>IFERROR(_xll.qlIndexFixing(Index1Y,$H150,TRUE,_xll.ohTrigger(RecalcTrigger,Trigger1Y)),NA())</f>
        <v>1.4026786766709551E-2</v>
      </c>
      <c r="N150" s="182">
        <f>IFERROR(_xll.qlIndexFixing(ONIndex1M,I150,TRUE,_xll.ohTrigger(RecalcTrigger,Trigger1M)),NA())</f>
        <v>6.7383409368892977E-3</v>
      </c>
      <c r="O150" s="44">
        <f>IFERROR(_xll.qlIndexFixing(ONIndex3M,I150,TRUE,_xll.ohTrigger(RecalcTrigger,Trigger3M)),NA())</f>
        <v>7.5714882741084732E-3</v>
      </c>
      <c r="P150" s="44">
        <f>IFERROR(_xll.qlIndexFixing(ONIndex6M,I150,TRUE,_xll.ohTrigger(RecalcTrigger,Trigger6M)),NA())</f>
        <v>8.2874430339840988E-3</v>
      </c>
      <c r="Q150" s="183">
        <f>IFERROR(_xll.qlIndexFixing(ONIndex1Y,I150,TRUE,_xll.ohTrigger(RecalcTrigger,Trigger1Y)),NA())</f>
        <v>1.0498914995762387E-2</v>
      </c>
    </row>
    <row r="151" spans="2:17" x14ac:dyDescent="0.2">
      <c r="B151" s="39" t="s">
        <v>17</v>
      </c>
      <c r="D151" s="42">
        <f>_xll.qlCalendarAdvance(Calendar,$D150,B151,"f",FALSE)</f>
        <v>42391</v>
      </c>
      <c r="E151" s="177">
        <f>_xll.qlInterestRateIndexValueDate(IndexON,D151)</f>
        <v>42391</v>
      </c>
      <c r="F151" s="193">
        <f>IFERROR(_xll.qlIndexFixing(IndexON,D151,TRUE,_xll.ohTrigger(RecalcTrigger,TriggerON)),NA())</f>
        <v>6.0520588940734168E-3</v>
      </c>
      <c r="H151" s="42">
        <f>_xll.qlCalendarAdvance(Calendar,$H150,B151,"f",FALSE)</f>
        <v>42391</v>
      </c>
      <c r="I151" s="177">
        <f>_xll.qlInterestRateIndexValueDate(Index1M,$H151)</f>
        <v>42391</v>
      </c>
      <c r="J151" s="182">
        <f>IFERROR(_xll.qlIndexFixing(Index1M,$H151,TRUE,_xll.ohTrigger(RecalcTrigger,Trigger1M)),NA())</f>
        <v>6.9576626626131855E-3</v>
      </c>
      <c r="K151" s="44">
        <f>IFERROR(_xll.qlIndexFixing(Index3M,H151,TRUE,_xll.ohTrigger(RecalcTrigger,Trigger3M)),NA())</f>
        <v>8.3548884376748959E-3</v>
      </c>
      <c r="L151" s="44">
        <f>IFERROR(_xll.qlIndexFixing(Index6M,$H151,TRUE,_xll.ohTrigger(RecalcTrigger,Trigger6M)),NA())</f>
        <v>1.0310722498204462E-2</v>
      </c>
      <c r="M151" s="183">
        <f>IFERROR(_xll.qlIndexFixing(Index1Y,$H151,TRUE,_xll.ohTrigger(RecalcTrigger,Trigger1Y)),NA())</f>
        <v>1.4035995762833531E-2</v>
      </c>
      <c r="N151" s="182">
        <f>IFERROR(_xll.qlIndexFixing(ONIndex1M,I151,TRUE,_xll.ohTrigger(RecalcTrigger,Trigger1M)),NA())</f>
        <v>6.7662322527528582E-3</v>
      </c>
      <c r="O151" s="44">
        <f>IFERROR(_xll.qlIndexFixing(ONIndex3M,I151,TRUE,_xll.ohTrigger(RecalcTrigger,Trigger3M)),NA())</f>
        <v>7.6042160904269789E-3</v>
      </c>
      <c r="P151" s="44">
        <f>IFERROR(_xll.qlIndexFixing(ONIndex6M,I151,TRUE,_xll.ohTrigger(RecalcTrigger,Trigger6M)),NA())</f>
        <v>8.3098360075254778E-3</v>
      </c>
      <c r="Q151" s="183">
        <f>IFERROR(_xll.qlIndexFixing(ONIndex1Y,I151,TRUE,_xll.ohTrigger(RecalcTrigger,Trigger1Y)),NA())</f>
        <v>1.0576936067926054E-2</v>
      </c>
    </row>
    <row r="152" spans="2:17" x14ac:dyDescent="0.2">
      <c r="B152" s="39" t="s">
        <v>17</v>
      </c>
      <c r="D152" s="42">
        <f>_xll.qlCalendarAdvance(Calendar,$D151,B152,"f",FALSE)</f>
        <v>42394</v>
      </c>
      <c r="E152" s="177">
        <f>_xll.qlInterestRateIndexValueDate(IndexON,D152)</f>
        <v>42394</v>
      </c>
      <c r="F152" s="193">
        <f>IFERROR(_xll.qlIndexFixing(IndexON,D152,TRUE,_xll.ohTrigger(RecalcTrigger,TriggerON)),NA())</f>
        <v>6.1294804457989738E-3</v>
      </c>
      <c r="H152" s="42">
        <f>_xll.qlCalendarAdvance(Calendar,$H151,B152,"f",FALSE)</f>
        <v>42394</v>
      </c>
      <c r="I152" s="177">
        <f>_xll.qlInterestRateIndexValueDate(Index1M,$H152)</f>
        <v>42394</v>
      </c>
      <c r="J152" s="182">
        <f>IFERROR(_xll.qlIndexFixing(Index1M,$H152,TRUE,_xll.ohTrigger(RecalcTrigger,Trigger1M)),NA())</f>
        <v>6.9989155731990079E-3</v>
      </c>
      <c r="K152" s="44">
        <f>IFERROR(_xll.qlIndexFixing(Index3M,H152,TRUE,_xll.ohTrigger(RecalcTrigger,Trigger3M)),NA())</f>
        <v>8.4064580909749415E-3</v>
      </c>
      <c r="L152" s="44">
        <f>IFERROR(_xll.qlIndexFixing(Index6M,$H152,TRUE,_xll.ohTrigger(RecalcTrigger,Trigger6M)),NA())</f>
        <v>1.037056884069457E-2</v>
      </c>
      <c r="M152" s="183">
        <f>IFERROR(_xll.qlIndexFixing(Index1Y,$H152,TRUE,_xll.ohTrigger(RecalcTrigger,Trigger1Y)),NA())</f>
        <v>1.4086766637331027E-2</v>
      </c>
      <c r="N152" s="182">
        <f>IFERROR(_xll.qlIndexFixing(ONIndex1M,I152,TRUE,_xll.ohTrigger(RecalcTrigger,Trigger1M)),NA())</f>
        <v>6.7929332541283305E-3</v>
      </c>
      <c r="O152" s="44">
        <f>IFERROR(_xll.qlIndexFixing(ONIndex3M,I152,TRUE,_xll.ohTrigger(RecalcTrigger,Trigger3M)),NA())</f>
        <v>7.6366911915826119E-3</v>
      </c>
      <c r="P152" s="44">
        <f>IFERROR(_xll.qlIndexFixing(ONIndex6M,I152,TRUE,_xll.ohTrigger(RecalcTrigger,Trigger6M)),NA())</f>
        <v>8.334086196249979E-3</v>
      </c>
      <c r="Q152" s="183">
        <f>IFERROR(_xll.qlIndexFixing(ONIndex1Y,I152,TRUE,_xll.ohTrigger(RecalcTrigger,Trigger1Y)),NA())</f>
        <v>1.0659227713600838E-2</v>
      </c>
    </row>
    <row r="153" spans="2:17" x14ac:dyDescent="0.2">
      <c r="B153" s="39" t="s">
        <v>17</v>
      </c>
      <c r="D153" s="42">
        <f>_xll.qlCalendarAdvance(Calendar,$D152,B153,"f",FALSE)</f>
        <v>42395</v>
      </c>
      <c r="E153" s="177">
        <f>_xll.qlInterestRateIndexValueDate(IndexON,D153)</f>
        <v>42395</v>
      </c>
      <c r="F153" s="193">
        <f>IFERROR(_xll.qlIndexFixing(IndexON,D153,TRUE,_xll.ohTrigger(RecalcTrigger,TriggerON)),NA())</f>
        <v>6.1684026743935583E-3</v>
      </c>
      <c r="H153" s="42">
        <f>_xll.qlCalendarAdvance(Calendar,$H152,B153,"f",FALSE)</f>
        <v>42395</v>
      </c>
      <c r="I153" s="177">
        <f>_xll.qlInterestRateIndexValueDate(Index1M,$H153)</f>
        <v>42395</v>
      </c>
      <c r="J153" s="182">
        <f>IFERROR(_xll.qlIndexFixing(Index1M,$H153,TRUE,_xll.ohTrigger(RecalcTrigger,Trigger1M)),NA())</f>
        <v>7.012727835987935E-3</v>
      </c>
      <c r="K153" s="44">
        <f>IFERROR(_xll.qlIndexFixing(Index3M,H153,TRUE,_xll.ohTrigger(RecalcTrigger,Trigger3M)),NA())</f>
        <v>8.4236843854944704E-3</v>
      </c>
      <c r="L153" s="44">
        <f>IFERROR(_xll.qlIndexFixing(Index6M,$H153,TRUE,_xll.ohTrigger(RecalcTrigger,Trigger6M)),NA())</f>
        <v>1.0390512083711357E-2</v>
      </c>
      <c r="M153" s="183">
        <f>IFERROR(_xll.qlIndexFixing(Index1Y,$H153,TRUE,_xll.ohTrigger(RecalcTrigger,Trigger1Y)),NA())</f>
        <v>1.4107584366341375E-2</v>
      </c>
      <c r="N153" s="182">
        <f>IFERROR(_xll.qlIndexFixing(ONIndex1M,I153,TRUE,_xll.ohTrigger(RecalcTrigger,Trigger1M)),NA())</f>
        <v>6.806157848000538E-3</v>
      </c>
      <c r="O153" s="44">
        <f>IFERROR(_xll.qlIndexFixing(ONIndex3M,I153,TRUE,_xll.ohTrigger(RecalcTrigger,Trigger3M)),NA())</f>
        <v>7.6530400092755801E-3</v>
      </c>
      <c r="P153" s="44">
        <f>IFERROR(_xll.qlIndexFixing(ONIndex6M,I153,TRUE,_xll.ohTrigger(RecalcTrigger,Trigger6M)),NA())</f>
        <v>8.3478491427979584E-3</v>
      </c>
      <c r="Q153" s="183">
        <f>IFERROR(_xll.qlIndexFixing(ONIndex1Y,I153,TRUE,_xll.ohTrigger(RecalcTrigger,Trigger1Y)),NA())</f>
        <v>1.0700735827523511E-2</v>
      </c>
    </row>
    <row r="154" spans="2:17" x14ac:dyDescent="0.2">
      <c r="B154" s="39" t="s">
        <v>17</v>
      </c>
      <c r="D154" s="42">
        <f>_xll.qlCalendarAdvance(Calendar,$D153,B154,"f",FALSE)</f>
        <v>42396</v>
      </c>
      <c r="E154" s="177">
        <f>_xll.qlInterestRateIndexValueDate(IndexON,D154)</f>
        <v>42396</v>
      </c>
      <c r="F154" s="193">
        <f>IFERROR(_xll.qlIndexFixing(IndexON,D154,TRUE,_xll.ohTrigger(RecalcTrigger,TriggerON)),NA())</f>
        <v>6.2061851933115086E-3</v>
      </c>
      <c r="H154" s="42">
        <f>_xll.qlCalendarAdvance(Calendar,$H153,B154,"f",FALSE)</f>
        <v>42396</v>
      </c>
      <c r="I154" s="177">
        <f>_xll.qlInterestRateIndexValueDate(Index1M,$H154)</f>
        <v>42396</v>
      </c>
      <c r="J154" s="182">
        <f>IFERROR(_xll.qlIndexFixing(Index1M,$H154,TRUE,_xll.ohTrigger(RecalcTrigger,Trigger1M)),NA())</f>
        <v>7.0408269549094406E-3</v>
      </c>
      <c r="K154" s="44">
        <f>IFERROR(_xll.qlIndexFixing(Index3M,H154,TRUE,_xll.ohTrigger(RecalcTrigger,Trigger3M)),NA())</f>
        <v>8.4409288370108932E-3</v>
      </c>
      <c r="L154" s="44">
        <f>IFERROR(_xll.qlIndexFixing(Index6M,$H154,TRUE,_xll.ohTrigger(RecalcTrigger,Trigger6M)),NA())</f>
        <v>1.0410445270299887E-2</v>
      </c>
      <c r="M154" s="183">
        <f>IFERROR(_xll.qlIndexFixing(Index1Y,$H154,TRUE,_xll.ohTrigger(RecalcTrigger,Trigger1Y)),NA())</f>
        <v>1.4128405602778773E-2</v>
      </c>
      <c r="N154" s="182">
        <f>IFERROR(_xll.qlIndexFixing(ONIndex1M,I154,TRUE,_xll.ohTrigger(RecalcTrigger,Trigger1M)),NA())</f>
        <v>6.8194210704752845E-3</v>
      </c>
      <c r="O154" s="44">
        <f>IFERROR(_xll.qlIndexFixing(ONIndex3M,I154,TRUE,_xll.ohTrigger(RecalcTrigger,Trigger3M)),NA())</f>
        <v>7.6694080623307403E-3</v>
      </c>
      <c r="P154" s="44">
        <f>IFERROR(_xll.qlIndexFixing(ONIndex6M,I154,TRUE,_xll.ohTrigger(RecalcTrigger,Trigger6M)),NA())</f>
        <v>8.3627678029885022E-3</v>
      </c>
      <c r="Q154" s="183">
        <f>IFERROR(_xll.qlIndexFixing(ONIndex1Y,I154,TRUE,_xll.ohTrigger(RecalcTrigger,Trigger1Y)),NA())</f>
        <v>1.0741163703611445E-2</v>
      </c>
    </row>
    <row r="155" spans="2:17" x14ac:dyDescent="0.2">
      <c r="B155" s="39" t="s">
        <v>17</v>
      </c>
      <c r="D155" s="42">
        <f>_xll.qlCalendarAdvance(Calendar,$D154,B155,"f",FALSE)</f>
        <v>42397</v>
      </c>
      <c r="E155" s="177">
        <f>_xll.qlInterestRateIndexValueDate(IndexON,D155)</f>
        <v>42397</v>
      </c>
      <c r="F155" s="193">
        <f>IFERROR(_xll.qlIndexFixing(IndexON,D155,TRUE,_xll.ohTrigger(RecalcTrigger,TriggerON)),NA())</f>
        <v>6.2428280021475935E-3</v>
      </c>
      <c r="H155" s="42">
        <f>_xll.qlCalendarAdvance(Calendar,$H154,B155,"f",FALSE)</f>
        <v>42397</v>
      </c>
      <c r="I155" s="177">
        <f>_xll.qlInterestRateIndexValueDate(Index1M,$H155)</f>
        <v>42397</v>
      </c>
      <c r="J155" s="182">
        <f>IFERROR(_xll.qlIndexFixing(Index1M,$H155,TRUE,_xll.ohTrigger(RecalcTrigger,Trigger1M)),NA())</f>
        <v>7.0476142157878049E-3</v>
      </c>
      <c r="K155" s="44">
        <f>IFERROR(_xll.qlIndexFixing(Index3M,H155,TRUE,_xll.ohTrigger(RecalcTrigger,Trigger3M)),NA())</f>
        <v>8.4581914166948907E-3</v>
      </c>
      <c r="L155" s="44">
        <f>IFERROR(_xll.qlIndexFixing(Index6M,$H155,TRUE,_xll.ohTrigger(RecalcTrigger,Trigger6M)),NA())</f>
        <v>1.0430362758753302E-2</v>
      </c>
      <c r="M155" s="183">
        <f>IFERROR(_xll.qlIndexFixing(Index1Y,$H155,TRUE,_xll.ohTrigger(RecalcTrigger,Trigger1Y)),NA())</f>
        <v>1.4173296717494101E-2</v>
      </c>
      <c r="N155" s="182">
        <f>IFERROR(_xll.qlIndexFixing(ONIndex1M,I155,TRUE,_xll.ohTrigger(RecalcTrigger,Trigger1M)),NA())</f>
        <v>6.8327229213904772E-3</v>
      </c>
      <c r="O155" s="44">
        <f>IFERROR(_xll.qlIndexFixing(ONIndex3M,I155,TRUE,_xll.ohTrigger(RecalcTrigger,Trigger3M)),NA())</f>
        <v>7.6857953506670462E-3</v>
      </c>
      <c r="P155" s="44">
        <f>IFERROR(_xll.qlIndexFixing(ONIndex6M,I155,TRUE,_xll.ohTrigger(RecalcTrigger,Trigger6M)),NA())</f>
        <v>8.3788421768216104E-3</v>
      </c>
      <c r="Q155" s="183">
        <f>IFERROR(_xll.qlIndexFixing(ONIndex1Y,I155,TRUE,_xll.ohTrigger(RecalcTrigger,Trigger1Y)),NA())</f>
        <v>1.0780511341540455E-2</v>
      </c>
    </row>
    <row r="156" spans="2:17" x14ac:dyDescent="0.2">
      <c r="B156" s="39" t="s">
        <v>17</v>
      </c>
      <c r="D156" s="42">
        <f>_xll.qlCalendarAdvance(Calendar,$D155,B156,"f",FALSE)</f>
        <v>42398</v>
      </c>
      <c r="E156" s="177">
        <f>_xll.qlInterestRateIndexValueDate(IndexON,D156)</f>
        <v>42398</v>
      </c>
      <c r="F156" s="193">
        <f>IFERROR(_xll.qlIndexFixing(IndexON,D156,TRUE,_xll.ohTrigger(RecalcTrigger,TriggerON)),NA())</f>
        <v>6.3124237496103861E-3</v>
      </c>
      <c r="H156" s="42">
        <f>_xll.qlCalendarAdvance(Calendar,$H155,B156,"f",FALSE)</f>
        <v>42398</v>
      </c>
      <c r="I156" s="177">
        <f>_xll.qlInterestRateIndexValueDate(Index1M,$H156)</f>
        <v>42398</v>
      </c>
      <c r="J156" s="182">
        <f>IFERROR(_xll.qlIndexFixing(Index1M,$H156,TRUE,_xll.ohTrigger(RecalcTrigger,Trigger1M)),NA())</f>
        <v>7.0544141358844688E-3</v>
      </c>
      <c r="K156" s="44">
        <f>IFERROR(_xll.qlIndexFixing(Index3M,H156,TRUE,_xll.ohTrigger(RecalcTrigger,Trigger3M)),NA())</f>
        <v>8.475472095719817E-3</v>
      </c>
      <c r="L156" s="44">
        <f>IFERROR(_xll.qlIndexFixing(Index6M,$H156,TRUE,_xll.ohTrigger(RecalcTrigger,Trigger6M)),NA())</f>
        <v>1.0450258907144306E-2</v>
      </c>
      <c r="M156" s="183">
        <f>IFERROR(_xll.qlIndexFixing(Index1Y,$H156,TRUE,_xll.ohTrigger(RecalcTrigger,Trigger1Y)),NA())</f>
        <v>1.419422890556748E-2</v>
      </c>
      <c r="N156" s="182">
        <f>IFERROR(_xll.qlIndexFixing(ONIndex1M,I156,TRUE,_xll.ohTrigger(RecalcTrigger,Trigger1M)),NA())</f>
        <v>6.8595842956875605E-3</v>
      </c>
      <c r="O156" s="44">
        <f>IFERROR(_xll.qlIndexFixing(ONIndex3M,I156,TRUE,_xll.ohTrigger(RecalcTrigger,Trigger3M)),NA())</f>
        <v>7.7187972716667268E-3</v>
      </c>
      <c r="P156" s="44">
        <f>IFERROR(_xll.qlIndexFixing(ONIndex6M,I156,TRUE,_xll.ohTrigger(RecalcTrigger,Trigger6M)),NA())</f>
        <v>8.4150373048863525E-3</v>
      </c>
      <c r="Q156" s="183">
        <f>IFERROR(_xll.qlIndexFixing(ONIndex1Y,I156,TRUE,_xll.ohTrigger(RecalcTrigger,Trigger1Y)),NA())</f>
        <v>1.0855928684389376E-2</v>
      </c>
    </row>
    <row r="157" spans="2:17" x14ac:dyDescent="0.2">
      <c r="B157" s="39" t="s">
        <v>17</v>
      </c>
      <c r="D157" s="42">
        <f>_xll.qlCalendarAdvance(Calendar,$D156,B157,"f",FALSE)</f>
        <v>42401</v>
      </c>
      <c r="E157" s="177">
        <f>_xll.qlInterestRateIndexValueDate(IndexON,D157)</f>
        <v>42401</v>
      </c>
      <c r="F157" s="193">
        <f>IFERROR(_xll.qlIndexFixing(IndexON,D157,TRUE,_xll.ohTrigger(RecalcTrigger,TriggerON)),NA())</f>
        <v>6.3780021305137602E-3</v>
      </c>
      <c r="H157" s="42">
        <f>_xll.qlCalendarAdvance(Calendar,$H156,B157,"f",FALSE)</f>
        <v>42401</v>
      </c>
      <c r="I157" s="177">
        <f>_xll.qlInterestRateIndexValueDate(Index1M,$H157)</f>
        <v>42401</v>
      </c>
      <c r="J157" s="182">
        <f>IFERROR(_xll.qlIndexFixing(Index1M,$H157,TRUE,_xll.ohTrigger(RecalcTrigger,Trigger1M)),NA())</f>
        <v>7.0820757566359624E-3</v>
      </c>
      <c r="K157" s="44">
        <f>IFERROR(_xll.qlIndexFixing(Index3M,H157,TRUE,_xll.ohTrigger(RecalcTrigger,Trigger3M)),NA())</f>
        <v>8.5363325661060446E-3</v>
      </c>
      <c r="L157" s="44">
        <f>IFERROR(_xll.qlIndexFixing(Index6M,$H157,TRUE,_xll.ohTrigger(RecalcTrigger,Trigger6M)),NA())</f>
        <v>1.0509762889325673E-2</v>
      </c>
      <c r="M157" s="183">
        <f>IFERROR(_xll.qlIndexFixing(Index1Y,$H157,TRUE,_xll.ohTrigger(RecalcTrigger,Trigger1Y)),NA())</f>
        <v>1.4232567785521273E-2</v>
      </c>
      <c r="N157" s="182">
        <f>IFERROR(_xll.qlIndexFixing(ONIndex1M,I157,TRUE,_xll.ohTrigger(RecalcTrigger,Trigger1M)),NA())</f>
        <v>6.8863166105903595E-3</v>
      </c>
      <c r="O157" s="44">
        <f>IFERROR(_xll.qlIndexFixing(ONIndex3M,I157,TRUE,_xll.ohTrigger(RecalcTrigger,Trigger3M)),NA())</f>
        <v>7.7515368576341892E-3</v>
      </c>
      <c r="P157" s="44">
        <f>IFERROR(_xll.qlIndexFixing(ONIndex6M,I157,TRUE,_xll.ohTrigger(RecalcTrigger,Trigger6M)),NA())</f>
        <v>8.4546968137666489E-3</v>
      </c>
      <c r="Q157" s="183">
        <f>IFERROR(_xll.qlIndexFixing(ONIndex1Y,I157,TRUE,_xll.ohTrigger(RecalcTrigger,Trigger1Y)),NA())</f>
        <v>1.0927099504454141E-2</v>
      </c>
    </row>
    <row r="158" spans="2:17" x14ac:dyDescent="0.2">
      <c r="B158" s="39" t="s">
        <v>17</v>
      </c>
      <c r="D158" s="42">
        <f>_xll.qlCalendarAdvance(Calendar,$D157,B158,"f",FALSE)</f>
        <v>42402</v>
      </c>
      <c r="E158" s="177">
        <f>_xll.qlInterestRateIndexValueDate(IndexON,D158)</f>
        <v>42402</v>
      </c>
      <c r="F158" s="193">
        <f>IFERROR(_xll.qlIndexFixing(IndexON,D158,TRUE,_xll.ohTrigger(RecalcTrigger,TriggerON)),NA())</f>
        <v>6.4089463843208794E-3</v>
      </c>
      <c r="H158" s="42">
        <f>_xll.qlCalendarAdvance(Calendar,$H157,B158,"f",FALSE)</f>
        <v>42402</v>
      </c>
      <c r="I158" s="177">
        <f>_xll.qlInterestRateIndexValueDate(Index1M,$H158)</f>
        <v>42402</v>
      </c>
      <c r="J158" s="182">
        <f>IFERROR(_xll.qlIndexFixing(Index1M,$H158,TRUE,_xll.ohTrigger(RecalcTrigger,Trigger1M)),NA())</f>
        <v>7.0961475733351976E-3</v>
      </c>
      <c r="K158" s="44">
        <f>IFERROR(_xll.qlIndexFixing(Index3M,H158,TRUE,_xll.ohTrigger(RecalcTrigger,Trigger3M)),NA())</f>
        <v>8.5447752286325947E-3</v>
      </c>
      <c r="L158" s="44">
        <f>IFERROR(_xll.qlIndexFixing(Index6M,$H158,TRUE,_xll.ohTrigger(RecalcTrigger,Trigger6M)),NA())</f>
        <v>1.0529517253747711E-2</v>
      </c>
      <c r="M158" s="183">
        <f>IFERROR(_xll.qlIndexFixing(Index1Y,$H158,TRUE,_xll.ohTrigger(RecalcTrigger,Trigger1Y)),NA())</f>
        <v>1.4253412100123845E-2</v>
      </c>
      <c r="N158" s="182">
        <f>IFERROR(_xll.qlIndexFixing(ONIndex1M,I158,TRUE,_xll.ohTrigger(RecalcTrigger,Trigger1M)),NA())</f>
        <v>6.8998116043561541E-3</v>
      </c>
      <c r="O158" s="44">
        <f>IFERROR(_xll.qlIndexFixing(ONIndex3M,I158,TRUE,_xll.ohTrigger(RecalcTrigger,Trigger3M)),NA())</f>
        <v>7.7680203227814548E-3</v>
      </c>
      <c r="P158" s="44">
        <f>IFERROR(_xll.qlIndexFixing(ONIndex6M,I158,TRUE,_xll.ohTrigger(RecalcTrigger,Trigger6M)),NA())</f>
        <v>8.4765497590544303E-3</v>
      </c>
      <c r="Q158" s="183">
        <f>IFERROR(_xll.qlIndexFixing(ONIndex1Y,I158,TRUE,_xll.ohTrigger(RecalcTrigger,Trigger1Y)),NA())</f>
        <v>1.0961045946320525E-2</v>
      </c>
    </row>
    <row r="159" spans="2:17" x14ac:dyDescent="0.2">
      <c r="B159" s="39" t="s">
        <v>17</v>
      </c>
      <c r="D159" s="42">
        <f>_xll.qlCalendarAdvance(Calendar,$D158,B159,"f",FALSE)</f>
        <v>42403</v>
      </c>
      <c r="E159" s="177">
        <f>_xll.qlInterestRateIndexValueDate(IndexON,D159)</f>
        <v>42403</v>
      </c>
      <c r="F159" s="193">
        <f>IFERROR(_xll.qlIndexFixing(IndexON,D159,TRUE,_xll.ohTrigger(RecalcTrigger,TriggerON)),NA())</f>
        <v>6.4387509261010223E-3</v>
      </c>
      <c r="H159" s="42">
        <f>_xll.qlCalendarAdvance(Calendar,$H158,B159,"f",FALSE)</f>
        <v>42403</v>
      </c>
      <c r="I159" s="177">
        <f>_xll.qlInterestRateIndexValueDate(Index1M,$H159)</f>
        <v>42403</v>
      </c>
      <c r="J159" s="182">
        <f>IFERROR(_xll.qlIndexFixing(Index1M,$H159,TRUE,_xll.ohTrigger(RecalcTrigger,Trigger1M)),NA())</f>
        <v>7.1102692860626239E-3</v>
      </c>
      <c r="K159" s="44">
        <f>IFERROR(_xll.qlIndexFixing(Index3M,H159,TRUE,_xll.ohTrigger(RecalcTrigger,Trigger3M)),NA())</f>
        <v>8.5532238068724634E-3</v>
      </c>
      <c r="L159" s="44">
        <f>IFERROR(_xll.qlIndexFixing(Index6M,$H159,TRUE,_xll.ohTrigger(RecalcTrigger,Trigger6M)),NA())</f>
        <v>1.0549222065148427E-2</v>
      </c>
      <c r="M159" s="183">
        <f>IFERROR(_xll.qlIndexFixing(Index1Y,$H159,TRUE,_xll.ohTrigger(RecalcTrigger,Trigger1Y)),NA())</f>
        <v>1.4274260600096306E-2</v>
      </c>
      <c r="N159" s="182">
        <f>IFERROR(_xll.qlIndexFixing(ONIndex1M,I159,TRUE,_xll.ohTrigger(RecalcTrigger,Trigger1M)),NA())</f>
        <v>6.9133452265623951E-3</v>
      </c>
      <c r="O159" s="44">
        <f>IFERROR(_xll.qlIndexFixing(ONIndex3M,I159,TRUE,_xll.ohTrigger(RecalcTrigger,Trigger3M)),NA())</f>
        <v>7.7845230232098661E-3</v>
      </c>
      <c r="P159" s="44">
        <f>IFERROR(_xll.qlIndexFixing(ONIndex6M,I159,TRUE,_xll.ohTrigger(RecalcTrigger,Trigger6M)),NA())</f>
        <v>8.4995584193625628E-3</v>
      </c>
      <c r="Q159" s="183">
        <f>IFERROR(_xll.qlIndexFixing(ONIndex1Y,I159,TRUE,_xll.ohTrigger(RecalcTrigger,Trigger1Y)),NA())</f>
        <v>1.099391214816392E-2</v>
      </c>
    </row>
    <row r="160" spans="2:17" x14ac:dyDescent="0.2">
      <c r="B160" s="39" t="s">
        <v>17</v>
      </c>
      <c r="D160" s="42">
        <f>_xll.qlCalendarAdvance(Calendar,$D159,B160,"f",FALSE)</f>
        <v>42404</v>
      </c>
      <c r="E160" s="177">
        <f>_xll.qlInterestRateIndexValueDate(IndexON,D160)</f>
        <v>42404</v>
      </c>
      <c r="F160" s="193">
        <f>IFERROR(_xll.qlIndexFixing(IndexON,D160,TRUE,_xll.ohTrigger(RecalcTrigger,TriggerON)),NA())</f>
        <v>6.4674157556920964E-3</v>
      </c>
      <c r="H160" s="42">
        <f>_xll.qlCalendarAdvance(Calendar,$H159,B160,"f",FALSE)</f>
        <v>42404</v>
      </c>
      <c r="I160" s="177">
        <f>_xll.qlInterestRateIndexValueDate(Index1M,$H160)</f>
        <v>42404</v>
      </c>
      <c r="J160" s="182">
        <f>IFERROR(_xll.qlIndexFixing(Index1M,$H160,TRUE,_xll.ohTrigger(RecalcTrigger,Trigger1M)),NA())</f>
        <v>7.1244427668392075E-3</v>
      </c>
      <c r="K160" s="44">
        <f>IFERROR(_xll.qlIndexFixing(Index3M,H160,TRUE,_xll.ohTrigger(RecalcTrigger,Trigger3M)),NA())</f>
        <v>8.5706034376991092E-3</v>
      </c>
      <c r="L160" s="44">
        <f>IFERROR(_xll.qlIndexFixing(Index6M,$H160,TRUE,_xll.ohTrigger(RecalcTrigger,Trigger6M)),NA())</f>
        <v>1.0568871680279746E-2</v>
      </c>
      <c r="M160" s="183">
        <f>IFERROR(_xll.qlIndexFixing(Index1Y,$H160,TRUE,_xll.ohTrigger(RecalcTrigger,Trigger1Y)),NA())</f>
        <v>1.4319783896071739E-2</v>
      </c>
      <c r="N160" s="182">
        <f>IFERROR(_xll.qlIndexFixing(ONIndex1M,I160,TRUE,_xll.ohTrigger(RecalcTrigger,Trigger1M)),NA())</f>
        <v>6.926917477371175E-3</v>
      </c>
      <c r="O160" s="44">
        <f>IFERROR(_xll.qlIndexFixing(ONIndex3M,I160,TRUE,_xll.ohTrigger(RecalcTrigger,Trigger3M)),NA())</f>
        <v>7.8010449590815156E-3</v>
      </c>
      <c r="P160" s="44">
        <f>IFERROR(_xll.qlIndexFixing(ONIndex6M,I160,TRUE,_xll.ohTrigger(RecalcTrigger,Trigger6M)),NA())</f>
        <v>8.5237227946910465E-3</v>
      </c>
      <c r="Q160" s="183">
        <f>IFERROR(_xll.qlIndexFixing(ONIndex1Y,I160,TRUE,_xll.ohTrigger(RecalcTrigger,Trigger1Y)),NA())</f>
        <v>1.102569810949805E-2</v>
      </c>
    </row>
    <row r="161" spans="2:17" x14ac:dyDescent="0.2">
      <c r="B161" s="39" t="s">
        <v>17</v>
      </c>
      <c r="D161" s="42">
        <f>_xll.qlCalendarAdvance(Calendar,$D160,B161,"f",FALSE)</f>
        <v>42405</v>
      </c>
      <c r="E161" s="177">
        <f>_xll.qlInterestRateIndexValueDate(IndexON,D161)</f>
        <v>42405</v>
      </c>
      <c r="F161" s="193">
        <f>IFERROR(_xll.qlIndexFixing(IndexON,D161,TRUE,_xll.ohTrigger(RecalcTrigger,TriggerON)),NA())</f>
        <v>6.5210628735179474E-3</v>
      </c>
      <c r="H161" s="42">
        <f>_xll.qlCalendarAdvance(Calendar,$H160,B161,"f",FALSE)</f>
        <v>42405</v>
      </c>
      <c r="I161" s="177">
        <f>_xll.qlInterestRateIndexValueDate(Index1M,$H161)</f>
        <v>42405</v>
      </c>
      <c r="J161" s="182">
        <f>IFERROR(_xll.qlIndexFixing(Index1M,$H161,TRUE,_xll.ohTrigger(RecalcTrigger,Trigger1M)),NA())</f>
        <v>7.153362405036225E-3</v>
      </c>
      <c r="K161" s="44">
        <f>IFERROR(_xll.qlIndexFixing(Index3M,H161,TRUE,_xll.ohTrigger(RecalcTrigger,Trigger3M)),NA())</f>
        <v>8.5880009779365739E-3</v>
      </c>
      <c r="L161" s="44">
        <f>IFERROR(_xll.qlIndexFixing(Index6M,$H161,TRUE,_xll.ohTrigger(RecalcTrigger,Trigger6M)),NA())</f>
        <v>1.0588460455677611E-2</v>
      </c>
      <c r="M161" s="183">
        <f>IFERROR(_xll.qlIndexFixing(Index1Y,$H161,TRUE,_xll.ohTrigger(RecalcTrigger,Trigger1Y)),NA())</f>
        <v>1.4328326785276922E-2</v>
      </c>
      <c r="N161" s="182">
        <f>IFERROR(_xll.qlIndexFixing(ONIndex1M,I161,TRUE,_xll.ohTrigger(RecalcTrigger,Trigger1M)),NA())</f>
        <v>6.9543232368888637E-3</v>
      </c>
      <c r="O161" s="44">
        <f>IFERROR(_xll.qlIndexFixing(ONIndex3M,I161,TRUE,_xll.ohTrigger(RecalcTrigger,Trigger3M)),NA())</f>
        <v>7.83432109736267E-3</v>
      </c>
      <c r="P161" s="44">
        <f>IFERROR(_xll.qlIndexFixing(ONIndex6M,I161,TRUE,_xll.ohTrigger(RecalcTrigger,Trigger6M)),NA())</f>
        <v>8.5761054272552144E-3</v>
      </c>
      <c r="Q161" s="183">
        <f>IFERROR(_xll.qlIndexFixing(ONIndex1Y,I161,TRUE,_xll.ohTrigger(RecalcTrigger,Trigger1Y)),NA())</f>
        <v>1.108600592254594E-2</v>
      </c>
    </row>
    <row r="162" spans="2:17" x14ac:dyDescent="0.2">
      <c r="B162" s="39" t="s">
        <v>17</v>
      </c>
      <c r="D162" s="42">
        <f>_xll.qlCalendarAdvance(Calendar,$D161,B162,"f",FALSE)</f>
        <v>42408</v>
      </c>
      <c r="E162" s="177">
        <f>_xll.qlInterestRateIndexValueDate(IndexON,D162)</f>
        <v>42408</v>
      </c>
      <c r="F162" s="193">
        <f>IFERROR(_xll.qlIndexFixing(IndexON,D162,TRUE,_xll.ohTrigger(RecalcTrigger,TriggerON)),NA())</f>
        <v>6.570677946573511E-3</v>
      </c>
      <c r="H162" s="42">
        <f>_xll.qlCalendarAdvance(Calendar,$H161,B162,"f",FALSE)</f>
        <v>42408</v>
      </c>
      <c r="I162" s="177">
        <f>_xll.qlInterestRateIndexValueDate(Index1M,$H162)</f>
        <v>42408</v>
      </c>
      <c r="J162" s="182">
        <f>IFERROR(_xll.qlIndexFixing(Index1M,$H162,TRUE,_xll.ohTrigger(RecalcTrigger,Trigger1M)),NA())</f>
        <v>7.1816918113455398E-3</v>
      </c>
      <c r="K162" s="44">
        <f>IFERROR(_xll.qlIndexFixing(Index3M,H162,TRUE,_xll.ohTrigger(RecalcTrigger,Trigger3M)),NA())</f>
        <v>8.6492680071779508E-3</v>
      </c>
      <c r="L162" s="44">
        <f>IFERROR(_xll.qlIndexFixing(Index6M,$H162,TRUE,_xll.ohTrigger(RecalcTrigger,Trigger6M)),NA())</f>
        <v>1.064680530563397E-2</v>
      </c>
      <c r="M162" s="183">
        <f>IFERROR(_xll.qlIndexFixing(Index1Y,$H162,TRUE,_xll.ohTrigger(RecalcTrigger,Trigger1Y)),NA())</f>
        <v>1.437856927161997E-2</v>
      </c>
      <c r="N162" s="182">
        <f>IFERROR(_xll.qlIndexFixing(ONIndex1M,I162,TRUE,_xll.ohTrigger(RecalcTrigger,Trigger1M)),NA())</f>
        <v>6.9815927663885446E-3</v>
      </c>
      <c r="O162" s="44">
        <f>IFERROR(_xll.qlIndexFixing(ONIndex3M,I162,TRUE,_xll.ohTrigger(RecalcTrigger,Trigger3M)),NA())</f>
        <v>7.8673250560279406E-3</v>
      </c>
      <c r="P162" s="44">
        <f>IFERROR(_xll.qlIndexFixing(ONIndex6M,I162,TRUE,_xll.ohTrigger(RecalcTrigger,Trigger6M)),NA())</f>
        <v>8.6319374515575475E-3</v>
      </c>
      <c r="Q162" s="183">
        <f>IFERROR(_xll.qlIndexFixing(ONIndex1Y,I162,TRUE,_xll.ohTrigger(RecalcTrigger,Trigger1Y)),NA())</f>
        <v>1.1142039545041227E-2</v>
      </c>
    </row>
    <row r="163" spans="2:17" x14ac:dyDescent="0.2">
      <c r="B163" s="39" t="s">
        <v>17</v>
      </c>
      <c r="D163" s="42">
        <f>_xll.qlCalendarAdvance(Calendar,$D162,B163,"f",FALSE)</f>
        <v>42409</v>
      </c>
      <c r="E163" s="177">
        <f>_xll.qlInterestRateIndexValueDate(IndexON,D163)</f>
        <v>42409</v>
      </c>
      <c r="F163" s="193">
        <f>IFERROR(_xll.qlIndexFixing(IndexON,D163,TRUE,_xll.ohTrigger(RecalcTrigger,TriggerON)),NA())</f>
        <v>6.5936442113290195E-3</v>
      </c>
      <c r="H163" s="42">
        <f>_xll.qlCalendarAdvance(Calendar,$H162,B163,"f",FALSE)</f>
        <v>42409</v>
      </c>
      <c r="I163" s="177">
        <f>_xll.qlInterestRateIndexValueDate(Index1M,$H163)</f>
        <v>42409</v>
      </c>
      <c r="J163" s="182">
        <f>IFERROR(_xll.qlIndexFixing(Index1M,$H163,TRUE,_xll.ohTrigger(RecalcTrigger,Trigger1M)),NA())</f>
        <v>7.1961522131211899E-3</v>
      </c>
      <c r="K163" s="44">
        <f>IFERROR(_xll.qlIndexFixing(Index3M,H163,TRUE,_xll.ohTrigger(RecalcTrigger,Trigger3M)),NA())</f>
        <v>8.6577696498954474E-3</v>
      </c>
      <c r="L163" s="44">
        <f>IFERROR(_xll.qlIndexFixing(Index6M,$H163,TRUE,_xll.ohTrigger(RecalcTrigger,Trigger6M)),NA())</f>
        <v>1.0666094283207455E-2</v>
      </c>
      <c r="M163" s="183">
        <f>IFERROR(_xll.qlIndexFixing(Index1Y,$H163,TRUE,_xll.ohTrigger(RecalcTrigger,Trigger1Y)),NA())</f>
        <v>1.4399444918592687E-2</v>
      </c>
      <c r="N163" s="182">
        <f>IFERROR(_xll.qlIndexFixing(ONIndex1M,I163,TRUE,_xll.ohTrigger(RecalcTrigger,Trigger1M)),NA())</f>
        <v>6.9953581601289727E-3</v>
      </c>
      <c r="O163" s="44">
        <f>IFERROR(_xll.qlIndexFixing(ONIndex3M,I163,TRUE,_xll.ohTrigger(RecalcTrigger,Trigger3M)),NA())</f>
        <v>7.8839431687105499E-3</v>
      </c>
      <c r="P163" s="44">
        <f>IFERROR(_xll.qlIndexFixing(ONIndex6M,I163,TRUE,_xll.ohTrigger(RecalcTrigger,Trigger6M)),NA())</f>
        <v>8.6618804059590548E-3</v>
      </c>
      <c r="Q163" s="183">
        <f>IFERROR(_xll.qlIndexFixing(ONIndex1Y,I163,TRUE,_xll.ohTrigger(RecalcTrigger,Trigger1Y)),NA())</f>
        <v>1.1168424300181945E-2</v>
      </c>
    </row>
    <row r="164" spans="2:17" x14ac:dyDescent="0.2">
      <c r="B164" s="39" t="s">
        <v>17</v>
      </c>
      <c r="D164" s="42">
        <f>_xll.qlCalendarAdvance(Calendar,$D163,B164,"f",FALSE)</f>
        <v>42410</v>
      </c>
      <c r="E164" s="177">
        <f>_xll.qlInterestRateIndexValueDate(IndexON,D164)</f>
        <v>42410</v>
      </c>
      <c r="F164" s="193">
        <f>IFERROR(_xll.qlIndexFixing(IndexON,D164,TRUE,_xll.ohTrigger(RecalcTrigger,TriggerON)),NA())</f>
        <v>6.6154707622745335E-3</v>
      </c>
      <c r="H164" s="42">
        <f>_xll.qlCalendarAdvance(Calendar,$H163,B164,"f",FALSE)</f>
        <v>42410</v>
      </c>
      <c r="I164" s="177">
        <f>_xll.qlInterestRateIndexValueDate(Index1M,$H164)</f>
        <v>42410</v>
      </c>
      <c r="J164" s="182">
        <f>IFERROR(_xll.qlIndexFixing(Index1M,$H164,TRUE,_xll.ohTrigger(RecalcTrigger,Trigger1M)),NA())</f>
        <v>7.210675615306558E-3</v>
      </c>
      <c r="K164" s="44">
        <f>IFERROR(_xll.qlIndexFixing(Index3M,H164,TRUE,_xll.ohTrigger(RecalcTrigger,Trigger3M)),NA())</f>
        <v>8.6752562998567706E-3</v>
      </c>
      <c r="L164" s="44">
        <f>IFERROR(_xll.qlIndexFixing(Index6M,$H164,TRUE,_xll.ohTrigger(RecalcTrigger,Trigger6M)),NA())</f>
        <v>1.0685294200555728E-2</v>
      </c>
      <c r="M164" s="183">
        <f>IFERROR(_xll.qlIndexFixing(Index1Y,$H164,TRUE,_xll.ohTrigger(RecalcTrigger,Trigger1Y)),NA())</f>
        <v>1.4420325429270962E-2</v>
      </c>
      <c r="N164" s="182">
        <f>IFERROR(_xll.qlIndexFixing(ONIndex1M,I164,TRUE,_xll.ohTrigger(RecalcTrigger,Trigger1M)),NA())</f>
        <v>7.0091621824719397E-3</v>
      </c>
      <c r="O164" s="44">
        <f>IFERROR(_xll.qlIndexFixing(ONIndex3M,I164,TRUE,_xll.ohTrigger(RecalcTrigger,Trigger3M)),NA())</f>
        <v>7.9005805167553511E-3</v>
      </c>
      <c r="P164" s="44">
        <f>IFERROR(_xll.qlIndexFixing(ONIndex6M,I164,TRUE,_xll.ohTrigger(RecalcTrigger,Trigger6M)),NA())</f>
        <v>8.6929790770018389E-3</v>
      </c>
      <c r="Q164" s="183">
        <f>IFERROR(_xll.qlIndexFixing(ONIndex1Y,I164,TRUE,_xll.ohTrigger(RecalcTrigger,Trigger1Y)),NA())</f>
        <v>1.1193728813273518E-2</v>
      </c>
    </row>
    <row r="165" spans="2:17" x14ac:dyDescent="0.2">
      <c r="B165" s="39" t="s">
        <v>17</v>
      </c>
      <c r="D165" s="42">
        <f>_xll.qlCalendarAdvance(Calendar,$D164,B165,"f",FALSE)</f>
        <v>42411</v>
      </c>
      <c r="E165" s="177">
        <f>_xll.qlInterestRateIndexValueDate(IndexON,D165)</f>
        <v>42411</v>
      </c>
      <c r="F165" s="193">
        <f>IFERROR(_xll.qlIndexFixing(IndexON,D165,TRUE,_xll.ohTrigger(RecalcTrigger,TriggerON)),NA())</f>
        <v>6.636157599410053E-3</v>
      </c>
      <c r="H165" s="42">
        <f>_xll.qlCalendarAdvance(Calendar,$H164,B165,"f",FALSE)</f>
        <v>42411</v>
      </c>
      <c r="I165" s="177">
        <f>_xll.qlInterestRateIndexValueDate(Index1M,$H165)</f>
        <v>42411</v>
      </c>
      <c r="J165" s="182">
        <f>IFERROR(_xll.qlIndexFixing(Index1M,$H165,TRUE,_xll.ohTrigger(RecalcTrigger,Trigger1M)),NA())</f>
        <v>7.2252638900008603E-3</v>
      </c>
      <c r="K165" s="44">
        <f>IFERROR(_xll.qlIndexFixing(Index3M,H165,TRUE,_xll.ohTrigger(RecalcTrigger,Trigger3M)),NA())</f>
        <v>8.6927606842941187E-3</v>
      </c>
      <c r="L165" s="44">
        <f>IFERROR(_xll.qlIndexFixing(Index6M,$H165,TRUE,_xll.ohTrigger(RecalcTrigger,Trigger6M)),NA())</f>
        <v>1.070439941296074E-2</v>
      </c>
      <c r="M165" s="183">
        <f>IFERROR(_xll.qlIndexFixing(Index1Y,$H165,TRUE,_xll.ohTrigger(RecalcTrigger,Trigger1Y)),NA())</f>
        <v>1.4466202471635315E-2</v>
      </c>
      <c r="N165" s="182">
        <f>IFERROR(_xll.qlIndexFixing(ONIndex1M,I165,TRUE,_xll.ohTrigger(RecalcTrigger,Trigger1M)),NA())</f>
        <v>7.0230048333363992E-3</v>
      </c>
      <c r="O165" s="44">
        <f>IFERROR(_xll.qlIndexFixing(ONIndex3M,I165,TRUE,_xll.ohTrigger(RecalcTrigger,Trigger3M)),NA())</f>
        <v>7.9172371001623443E-3</v>
      </c>
      <c r="P165" s="44">
        <f>IFERROR(_xll.qlIndexFixing(ONIndex6M,I165,TRUE,_xll.ohTrigger(RecalcTrigger,Trigger6M)),NA())</f>
        <v>8.7252334649290386E-3</v>
      </c>
      <c r="Q165" s="183">
        <f>IFERROR(_xll.qlIndexFixing(ONIndex1Y,I165,TRUE,_xll.ohTrigger(RecalcTrigger,Trigger1Y)),NA())</f>
        <v>1.12179530842349E-2</v>
      </c>
    </row>
    <row r="166" spans="2:17" x14ac:dyDescent="0.2">
      <c r="B166" s="39" t="s">
        <v>17</v>
      </c>
      <c r="D166" s="42">
        <f>_xll.qlCalendarAdvance(Calendar,$D165,B166,"f",FALSE)</f>
        <v>42412</v>
      </c>
      <c r="E166" s="177">
        <f>_xll.qlInterestRateIndexValueDate(IndexON,D166)</f>
        <v>42412</v>
      </c>
      <c r="F166" s="193">
        <f>IFERROR(_xll.qlIndexFixing(IndexON,D166,TRUE,_xll.ohTrigger(RecalcTrigger,TriggerON)),NA())</f>
        <v>6.6738542507660545E-3</v>
      </c>
      <c r="H166" s="42">
        <f>_xll.qlCalendarAdvance(Calendar,$H165,B166,"f",FALSE)</f>
        <v>42412</v>
      </c>
      <c r="I166" s="177">
        <f>_xll.qlInterestRateIndexValueDate(Index1M,$H166)</f>
        <v>42412</v>
      </c>
      <c r="J166" s="182">
        <f>IFERROR(_xll.qlIndexFixing(Index1M,$H166,TRUE,_xll.ohTrigger(RecalcTrigger,Trigger1M)),NA())</f>
        <v>7.2551492978433618E-3</v>
      </c>
      <c r="K166" s="44">
        <f>IFERROR(_xll.qlIndexFixing(Index3M,H166,TRUE,_xll.ohTrigger(RecalcTrigger,Trigger3M)),NA())</f>
        <v>8.710282774049739E-3</v>
      </c>
      <c r="L166" s="44">
        <f>IFERROR(_xll.qlIndexFixing(Index6M,$H166,TRUE,_xll.ohTrigger(RecalcTrigger,Trigger6M)),NA())</f>
        <v>1.0723404275502724E-2</v>
      </c>
      <c r="M166" s="183">
        <f>IFERROR(_xll.qlIndexFixing(Index1Y,$H166,TRUE,_xll.ohTrigger(RecalcTrigger,Trigger1Y)),NA())</f>
        <v>1.4474608423080933E-2</v>
      </c>
      <c r="N166" s="182">
        <f>IFERROR(_xll.qlIndexFixing(ONIndex1M,I166,TRUE,_xll.ohTrigger(RecalcTrigger,Trigger1M)),NA())</f>
        <v>7.0509551006977169E-3</v>
      </c>
      <c r="O166" s="44">
        <f>IFERROR(_xll.qlIndexFixing(ONIndex3M,I166,TRUE,_xll.ohTrigger(RecalcTrigger,Trigger3M)),NA())</f>
        <v>7.9507875702163524E-3</v>
      </c>
      <c r="P166" s="44">
        <f>IFERROR(_xll.qlIndexFixing(ONIndex6M,I166,TRUE,_xll.ohTrigger(RecalcTrigger,Trigger6M)),NA())</f>
        <v>8.7938064883208433E-3</v>
      </c>
      <c r="Q166" s="183">
        <f>IFERROR(_xll.qlIndexFixing(ONIndex1Y,I166,TRUE,_xll.ohTrigger(RecalcTrigger,Trigger1Y)),NA())</f>
        <v>1.1263148356963628E-2</v>
      </c>
    </row>
    <row r="167" spans="2:17" x14ac:dyDescent="0.2">
      <c r="B167" s="39" t="s">
        <v>17</v>
      </c>
      <c r="D167" s="42">
        <f>_xll.qlCalendarAdvance(Calendar,$D166,B167,"f",FALSE)</f>
        <v>42415</v>
      </c>
      <c r="E167" s="177">
        <f>_xll.qlInterestRateIndexValueDate(IndexON,D167)</f>
        <v>42415</v>
      </c>
      <c r="F167" s="193">
        <f>IFERROR(_xll.qlIndexFixing(IndexON,D167,TRUE,_xll.ohTrigger(RecalcTrigger,TriggerON)),NA())</f>
        <v>6.7075078054756876E-3</v>
      </c>
      <c r="H167" s="42">
        <f>_xll.qlCalendarAdvance(Calendar,$H166,B167,"f",FALSE)</f>
        <v>42415</v>
      </c>
      <c r="I167" s="177">
        <f>_xll.qlInterestRateIndexValueDate(Index1M,$H167)</f>
        <v>42415</v>
      </c>
      <c r="J167" s="182">
        <f>IFERROR(_xll.qlIndexFixing(Index1M,$H167,TRUE,_xll.ohTrigger(RecalcTrigger,Trigger1M)),NA())</f>
        <v>7.2843031560222843E-3</v>
      </c>
      <c r="K167" s="44">
        <f>IFERROR(_xll.qlIndexFixing(Index3M,H167,TRUE,_xll.ohTrigger(RecalcTrigger,Trigger3M)),NA())</f>
        <v>8.7719849019801486E-3</v>
      </c>
      <c r="L167" s="44">
        <f>IFERROR(_xll.qlIndexFixing(Index6M,$H167,TRUE,_xll.ohTrigger(RecalcTrigger,Trigger6M)),NA())</f>
        <v>1.0779760311801745E-2</v>
      </c>
      <c r="M167" s="183">
        <f>IFERROR(_xll.qlIndexFixing(Index1Y,$H167,TRUE,_xll.ohTrigger(RecalcTrigger,Trigger1Y)),NA())</f>
        <v>1.4524804331331301E-2</v>
      </c>
      <c r="N167" s="182">
        <f>IFERROR(_xll.qlIndexFixing(ONIndex1M,I167,TRUE,_xll.ohTrigger(RecalcTrigger,Trigger1M)),NA())</f>
        <v>7.078761722981719E-3</v>
      </c>
      <c r="O167" s="44">
        <f>IFERROR(_xll.qlIndexFixing(ONIndex3M,I167,TRUE,_xll.ohTrigger(RecalcTrigger,Trigger3M)),NA())</f>
        <v>7.9840557876553753E-3</v>
      </c>
      <c r="P167" s="44">
        <f>IFERROR(_xll.qlIndexFixing(ONIndex6M,I167,TRUE,_xll.ohTrigger(RecalcTrigger,Trigger6M)),NA())</f>
        <v>8.865808192208835E-3</v>
      </c>
      <c r="Q167" s="183">
        <f>IFERROR(_xll.qlIndexFixing(ONIndex1Y,I167,TRUE,_xll.ohTrigger(RecalcTrigger,Trigger1Y)),NA())</f>
        <v>1.1304047741753642E-2</v>
      </c>
    </row>
    <row r="168" spans="2:17" x14ac:dyDescent="0.2">
      <c r="B168" s="39" t="s">
        <v>17</v>
      </c>
      <c r="D168" s="42">
        <f>_xll.qlCalendarAdvance(Calendar,$D167,B168,"f",FALSE)</f>
        <v>42416</v>
      </c>
      <c r="E168" s="177">
        <f>_xll.qlInterestRateIndexValueDate(IndexON,D168)</f>
        <v>42416</v>
      </c>
      <c r="F168" s="193">
        <f>IFERROR(_xll.qlIndexFixing(IndexON,D168,TRUE,_xll.ohTrigger(RecalcTrigger,TriggerON)),NA())</f>
        <v>6.7224960704814762E-3</v>
      </c>
      <c r="H168" s="42">
        <f>_xll.qlCalendarAdvance(Calendar,$H167,B168,"f",FALSE)</f>
        <v>42416</v>
      </c>
      <c r="I168" s="177">
        <f>_xll.qlInterestRateIndexValueDate(Index1M,$H168)</f>
        <v>42416</v>
      </c>
      <c r="J168" s="182">
        <f>IFERROR(_xll.qlIndexFixing(Index1M,$H168,TRUE,_xll.ohTrigger(RecalcTrigger,Trigger1M)),NA())</f>
        <v>7.2992438749787149E-3</v>
      </c>
      <c r="K168" s="44">
        <f>IFERROR(_xll.qlIndexFixing(Index3M,H168,TRUE,_xll.ohTrigger(RecalcTrigger,Trigger3M)),NA())</f>
        <v>8.7805476031170594E-3</v>
      </c>
      <c r="L168" s="44">
        <f>IFERROR(_xll.qlIndexFixing(Index6M,$H168,TRUE,_xll.ohTrigger(RecalcTrigger,Trigger6M)),NA())</f>
        <v>1.0798307321776978E-2</v>
      </c>
      <c r="M168" s="183">
        <f>IFERROR(_xll.qlIndexFixing(Index1Y,$H168,TRUE,_xll.ohTrigger(RecalcTrigger,Trigger1Y)),NA())</f>
        <v>1.4545716060207211E-2</v>
      </c>
      <c r="N168" s="182">
        <f>IFERROR(_xll.qlIndexFixing(ONIndex1M,I168,TRUE,_xll.ohTrigger(RecalcTrigger,Trigger1M)),NA())</f>
        <v>7.0927975169399193E-3</v>
      </c>
      <c r="O168" s="44">
        <f>IFERROR(_xll.qlIndexFixing(ONIndex3M,I168,TRUE,_xll.ohTrigger(RecalcTrigger,Trigger3M)),NA())</f>
        <v>8.0008085479543745E-3</v>
      </c>
      <c r="P168" s="44">
        <f>IFERROR(_xll.qlIndexFixing(ONIndex6M,I168,TRUE,_xll.ohTrigger(RecalcTrigger,Trigger6M)),NA())</f>
        <v>8.9038411695829822E-3</v>
      </c>
      <c r="Q168" s="183">
        <f>IFERROR(_xll.qlIndexFixing(ONIndex1Y,I168,TRUE,_xll.ohTrigger(RecalcTrigger,Trigger1Y)),NA())</f>
        <v>1.1322870798660123E-2</v>
      </c>
    </row>
    <row r="169" spans="2:17" x14ac:dyDescent="0.2">
      <c r="B169" s="39" t="s">
        <v>17</v>
      </c>
      <c r="D169" s="42">
        <f>_xll.qlCalendarAdvance(Calendar,$D168,B169,"f",FALSE)</f>
        <v>42417</v>
      </c>
      <c r="E169" s="177">
        <f>_xll.qlInterestRateIndexValueDate(IndexON,D169)</f>
        <v>42417</v>
      </c>
      <c r="F169" s="193">
        <f>IFERROR(_xll.qlIndexFixing(IndexON,D169,TRUE,_xll.ohTrigger(RecalcTrigger,TriggerON)),NA())</f>
        <v>6.7363446207047151E-3</v>
      </c>
      <c r="H169" s="42">
        <f>_xll.qlCalendarAdvance(Calendar,$H168,B169,"f",FALSE)</f>
        <v>42417</v>
      </c>
      <c r="I169" s="177">
        <f>_xll.qlInterestRateIndexValueDate(Index1M,$H169)</f>
        <v>42417</v>
      </c>
      <c r="J169" s="182">
        <f>IFERROR(_xll.qlIndexFixing(Index1M,$H169,TRUE,_xll.ohTrigger(RecalcTrigger,Trigger1M)),NA())</f>
        <v>7.3142606992042817E-3</v>
      </c>
      <c r="K169" s="44">
        <f>IFERROR(_xll.qlIndexFixing(Index3M,H169,TRUE,_xll.ohTrigger(RecalcTrigger,Trigger3M)),NA())</f>
        <v>8.7981577821049962E-3</v>
      </c>
      <c r="L169" s="44">
        <f>IFERROR(_xll.qlIndexFixing(Index6M,$H169,TRUE,_xll.ohTrigger(RecalcTrigger,Trigger6M)),NA())</f>
        <v>1.0816725754378457E-2</v>
      </c>
      <c r="M169" s="183">
        <f>IFERROR(_xll.qlIndexFixing(Index1Y,$H169,TRUE,_xll.ohTrigger(RecalcTrigger,Trigger1Y)),NA())</f>
        <v>1.456663333151851E-2</v>
      </c>
      <c r="N169" s="182">
        <f>IFERROR(_xll.qlIndexFixing(ONIndex1M,I169,TRUE,_xll.ohTrigger(RecalcTrigger,Trigger1M)),NA())</f>
        <v>7.1068719395006585E-3</v>
      </c>
      <c r="O169" s="44">
        <f>IFERROR(_xll.qlIndexFixing(ONIndex3M,I169,TRUE,_xll.ohTrigger(RecalcTrigger,Trigger3M)),NA())</f>
        <v>8.0175805436966119E-3</v>
      </c>
      <c r="P169" s="44">
        <f>IFERROR(_xll.qlIndexFixing(ONIndex6M,I169,TRUE,_xll.ohTrigger(RecalcTrigger,Trigger6M)),NA())</f>
        <v>8.9430298658677021E-3</v>
      </c>
      <c r="Q169" s="183">
        <f>IFERROR(_xll.qlIndexFixing(ONIndex1Y,I169,TRUE,_xll.ohTrigger(RecalcTrigger,Trigger1Y)),NA())</f>
        <v>1.1340613612139672E-2</v>
      </c>
    </row>
    <row r="170" spans="2:17" x14ac:dyDescent="0.2">
      <c r="B170" s="39" t="s">
        <v>17</v>
      </c>
      <c r="D170" s="42">
        <f>_xll.qlCalendarAdvance(Calendar,$D169,B170,"f",FALSE)</f>
        <v>42418</v>
      </c>
      <c r="E170" s="177">
        <f>_xll.qlInterestRateIndexValueDate(IndexON,D170)</f>
        <v>42418</v>
      </c>
      <c r="F170" s="193">
        <f>IFERROR(_xll.qlIndexFixing(IndexON,D170,TRUE,_xll.ohTrigger(RecalcTrigger,TriggerON)),NA())</f>
        <v>6.7490534559022652E-3</v>
      </c>
      <c r="H170" s="42">
        <f>_xll.qlCalendarAdvance(Calendar,$H169,B170,"f",FALSE)</f>
        <v>42418</v>
      </c>
      <c r="I170" s="177">
        <f>_xll.qlInterestRateIndexValueDate(Index1M,$H170)</f>
        <v>42418</v>
      </c>
      <c r="J170" s="182">
        <f>IFERROR(_xll.qlIndexFixing(Index1M,$H170,TRUE,_xll.ohTrigger(RecalcTrigger,Trigger1M)),NA())</f>
        <v>7.3293555008624818E-3</v>
      </c>
      <c r="K170" s="44">
        <f>IFERROR(_xll.qlIndexFixing(Index3M,H170,TRUE,_xll.ohTrigger(RecalcTrigger,Trigger3M)),NA())</f>
        <v>8.8157854914647053E-3</v>
      </c>
      <c r="L170" s="44">
        <f>IFERROR(_xll.qlIndexFixing(Index6M,$H170,TRUE,_xll.ohTrigger(RecalcTrigger,Trigger6M)),NA())</f>
        <v>1.0835009963542858E-2</v>
      </c>
      <c r="M170" s="183">
        <f>IFERROR(_xll.qlIndexFixing(Index1Y,$H170,TRUE,_xll.ohTrigger(RecalcTrigger,Trigger1Y)),NA())</f>
        <v>1.461258538832633E-2</v>
      </c>
      <c r="N170" s="182">
        <f>IFERROR(_xll.qlIndexFixing(ONIndex1M,I170,TRUE,_xll.ohTrigger(RecalcTrigger,Trigger1M)),NA())</f>
        <v>7.1209849907449829E-3</v>
      </c>
      <c r="O170" s="44">
        <f>IFERROR(_xll.qlIndexFixing(ONIndex3M,I170,TRUE,_xll.ohTrigger(RecalcTrigger,Trigger3M)),NA())</f>
        <v>8.0343717748010413E-3</v>
      </c>
      <c r="P170" s="44">
        <f>IFERROR(_xll.qlIndexFixing(ONIndex6M,I170,TRUE,_xll.ohTrigger(RecalcTrigger,Trigger6M)),NA())</f>
        <v>8.9833742813871797E-3</v>
      </c>
      <c r="Q170" s="183">
        <f>IFERROR(_xll.qlIndexFixing(ONIndex1Y,I170,TRUE,_xll.ohTrigger(RecalcTrigger,Trigger1Y)),NA())</f>
        <v>1.1357276182111242E-2</v>
      </c>
    </row>
    <row r="171" spans="2:17" x14ac:dyDescent="0.2">
      <c r="B171" s="39" t="s">
        <v>17</v>
      </c>
      <c r="D171" s="42">
        <f>_xll.qlCalendarAdvance(Calendar,$D170,B171,"f",FALSE)</f>
        <v>42419</v>
      </c>
      <c r="E171" s="177">
        <f>_xll.qlInterestRateIndexValueDate(IndexON,D171)</f>
        <v>42419</v>
      </c>
      <c r="F171" s="193">
        <f>IFERROR(_xll.qlIndexFixing(IndexON,D171,TRUE,_xll.ohTrigger(RecalcTrigger,TriggerON)),NA())</f>
        <v>6.7707976708775161E-3</v>
      </c>
      <c r="H171" s="42">
        <f>_xll.qlCalendarAdvance(Calendar,$H170,B171,"f",FALSE)</f>
        <v>42419</v>
      </c>
      <c r="I171" s="177">
        <f>_xll.qlInterestRateIndexValueDate(Index1M,$H171)</f>
        <v>42419</v>
      </c>
      <c r="J171" s="182">
        <f>IFERROR(_xll.qlIndexFixing(Index1M,$H171,TRUE,_xll.ohTrigger(RecalcTrigger,Trigger1M)),NA())</f>
        <v>7.3603755488765316E-3</v>
      </c>
      <c r="K171" s="44">
        <f>IFERROR(_xll.qlIndexFixing(Index3M,H171,TRUE,_xll.ohTrigger(RecalcTrigger,Trigger3M)),NA())</f>
        <v>8.8334307020366334E-3</v>
      </c>
      <c r="L171" s="44">
        <f>IFERROR(_xll.qlIndexFixing(Index6M,$H171,TRUE,_xll.ohTrigger(RecalcTrigger,Trigger6M)),NA())</f>
        <v>1.0853154303029624E-2</v>
      </c>
      <c r="M171" s="183">
        <f>IFERROR(_xll.qlIndexFixing(Index1Y,$H171,TRUE,_xll.ohTrigger(RecalcTrigger,Trigger1Y)),NA())</f>
        <v>1.4621000496164329E-2</v>
      </c>
      <c r="N171" s="182">
        <f>IFERROR(_xll.qlIndexFixing(ONIndex1M,I171,TRUE,_xll.ohTrigger(RecalcTrigger,Trigger1M)),NA())</f>
        <v>7.1494798917067417E-3</v>
      </c>
      <c r="O171" s="44">
        <f>IFERROR(_xll.qlIndexFixing(ONIndex3M,I171,TRUE,_xll.ohTrigger(RecalcTrigger,Trigger3M)),NA())</f>
        <v>8.0681966929293161E-3</v>
      </c>
      <c r="P171" s="44">
        <f>IFERROR(_xll.qlIndexFixing(ONIndex6M,I171,TRUE,_xll.ohTrigger(RecalcTrigger,Trigger6M)),NA())</f>
        <v>9.0681407920608272E-3</v>
      </c>
      <c r="Q171" s="183">
        <f>IFERROR(_xll.qlIndexFixing(ONIndex1Y,I171,TRUE,_xll.ohTrigger(RecalcTrigger,Trigger1Y)),NA())</f>
        <v>1.1387355756417399E-2</v>
      </c>
    </row>
    <row r="172" spans="2:17" x14ac:dyDescent="0.2">
      <c r="B172" s="39" t="s">
        <v>17</v>
      </c>
      <c r="D172" s="42">
        <f>_xll.qlCalendarAdvance(Calendar,$D171,B172,"f",FALSE)</f>
        <v>42422</v>
      </c>
      <c r="E172" s="177">
        <f>_xll.qlInterestRateIndexValueDate(IndexON,D172)</f>
        <v>42422</v>
      </c>
      <c r="F172" s="193">
        <f>IFERROR(_xll.qlIndexFixing(IndexON,D172,TRUE,_xll.ohTrigger(RecalcTrigger,TriggerON)),NA())</f>
        <v>6.788491644328376E-3</v>
      </c>
      <c r="H172" s="42">
        <f>_xll.qlCalendarAdvance(Calendar,$H171,B172,"f",FALSE)</f>
        <v>42422</v>
      </c>
      <c r="I172" s="177">
        <f>_xll.qlInterestRateIndexValueDate(Index1M,$H172)</f>
        <v>42422</v>
      </c>
      <c r="J172" s="182">
        <f>IFERROR(_xll.qlIndexFixing(Index1M,$H172,TRUE,_xll.ohTrigger(RecalcTrigger,Trigger1M)),NA())</f>
        <v>7.3905519254381033E-3</v>
      </c>
      <c r="K172" s="44">
        <f>IFERROR(_xll.qlIndexFixing(Index3M,H172,TRUE,_xll.ohTrigger(RecalcTrigger,Trigger3M)),NA())</f>
        <v>8.8955632353897897E-3</v>
      </c>
      <c r="L172" s="44">
        <f>IFERROR(_xll.qlIndexFixing(Index6M,$H172,TRUE,_xll.ohTrigger(RecalcTrigger,Trigger6M)),NA())</f>
        <v>1.0906691638412149E-2</v>
      </c>
      <c r="M172" s="183">
        <f>IFERROR(_xll.qlIndexFixing(Index1Y,$H172,TRUE,_xll.ohTrigger(RecalcTrigger,Trigger1Y)),NA())</f>
        <v>1.4671306219674373E-2</v>
      </c>
      <c r="N172" s="182">
        <f>IFERROR(_xll.qlIndexFixing(ONIndex1M,I172,TRUE,_xll.ohTrigger(RecalcTrigger,Trigger1M)),NA())</f>
        <v>7.1778234818287157E-3</v>
      </c>
      <c r="O172" s="44">
        <f>IFERROR(_xll.qlIndexFixing(ONIndex3M,I172,TRUE,_xll.ohTrigger(RecalcTrigger,Trigger3M)),NA())</f>
        <v>8.1017290534080022E-3</v>
      </c>
      <c r="P172" s="44">
        <f>IFERROR(_xll.qlIndexFixing(ONIndex6M,I172,TRUE,_xll.ohTrigger(RecalcTrigger,Trigger6M)),NA())</f>
        <v>9.1563091445656664E-3</v>
      </c>
      <c r="Q172" s="183">
        <f>IFERROR(_xll.qlIndexFixing(ONIndex1Y,I172,TRUE,_xll.ohTrigger(RecalcTrigger,Trigger1Y)),NA())</f>
        <v>1.1413124024162169E-2</v>
      </c>
    </row>
    <row r="173" spans="2:17" x14ac:dyDescent="0.2">
      <c r="B173" s="39" t="s">
        <v>17</v>
      </c>
      <c r="D173" s="42">
        <f>_xll.qlCalendarAdvance(Calendar,$D172,B173,"f",FALSE)</f>
        <v>42423</v>
      </c>
      <c r="E173" s="177">
        <f>_xll.qlInterestRateIndexValueDate(IndexON,D173)</f>
        <v>42423</v>
      </c>
      <c r="F173" s="193">
        <f>IFERROR(_xll.qlIndexFixing(IndexON,D173,TRUE,_xll.ohTrigger(RecalcTrigger,TriggerON)),NA())</f>
        <v>6.7955019029386499E-3</v>
      </c>
      <c r="H173" s="42">
        <f>_xll.qlCalendarAdvance(Calendar,$H172,B173,"f",FALSE)</f>
        <v>42423</v>
      </c>
      <c r="I173" s="177">
        <f>_xll.qlInterestRateIndexValueDate(Index1M,$H173)</f>
        <v>42423</v>
      </c>
      <c r="J173" s="182">
        <f>IFERROR(_xll.qlIndexFixing(Index1M,$H173,TRUE,_xll.ohTrigger(RecalcTrigger,Trigger1M)),NA())</f>
        <v>7.4060646970668534E-3</v>
      </c>
      <c r="K173" s="44">
        <f>IFERROR(_xll.qlIndexFixing(Index3M,H173,TRUE,_xll.ohTrigger(RecalcTrigger,Trigger3M)),NA())</f>
        <v>8.9041859732663289E-3</v>
      </c>
      <c r="L173" s="44">
        <f>IFERROR(_xll.qlIndexFixing(Index6M,$H173,TRUE,_xll.ohTrigger(RecalcTrigger,Trigger6M)),NA())</f>
        <v>1.0924220033339675E-2</v>
      </c>
      <c r="M173" s="183">
        <f>IFERROR(_xll.qlIndexFixing(Index1Y,$H173,TRUE,_xll.ohTrigger(RecalcTrigger,Trigger1Y)),NA())</f>
        <v>1.46922587827514E-2</v>
      </c>
      <c r="N173" s="182">
        <f>IFERROR(_xll.qlIndexFixing(ONIndex1M,I173,TRUE,_xll.ohTrigger(RecalcTrigger,Trigger1M)),NA())</f>
        <v>7.1921296762478271E-3</v>
      </c>
      <c r="O173" s="44">
        <f>IFERROR(_xll.qlIndexFixing(ONIndex3M,I173,TRUE,_xll.ohTrigger(RecalcTrigger,Trigger3M)),NA())</f>
        <v>8.1186164614854839E-3</v>
      </c>
      <c r="P173" s="44">
        <f>IFERROR(_xll.qlIndexFixing(ONIndex6M,I173,TRUE,_xll.ohTrigger(RecalcTrigger,Trigger6M)),NA())</f>
        <v>9.2024321625805428E-3</v>
      </c>
      <c r="Q173" s="183">
        <f>IFERROR(_xll.qlIndexFixing(ONIndex1Y,I173,TRUE,_xll.ohTrigger(RecalcTrigger,Trigger1Y)),NA())</f>
        <v>1.1424385374567692E-2</v>
      </c>
    </row>
    <row r="174" spans="2:17" x14ac:dyDescent="0.2">
      <c r="B174" s="39" t="s">
        <v>17</v>
      </c>
      <c r="D174" s="42">
        <f>_xll.qlCalendarAdvance(Calendar,$D173,B174,"f",FALSE)</f>
        <v>42424</v>
      </c>
      <c r="E174" s="177">
        <f>_xll.qlInterestRateIndexValueDate(IndexON,D174)</f>
        <v>42424</v>
      </c>
      <c r="F174" s="193">
        <f>IFERROR(_xll.qlIndexFixing(IndexON,D174,TRUE,_xll.ohTrigger(RecalcTrigger,TriggerON)),NA())</f>
        <v>6.8013724459559111E-3</v>
      </c>
      <c r="H174" s="42">
        <f>_xll.qlCalendarAdvance(Calendar,$H173,B174,"f",FALSE)</f>
        <v>42424</v>
      </c>
      <c r="I174" s="177">
        <f>_xll.qlInterestRateIndexValueDate(Index1M,$H174)</f>
        <v>42424</v>
      </c>
      <c r="J174" s="182">
        <f>IFERROR(_xll.qlIndexFixing(Index1M,$H174,TRUE,_xll.ohTrigger(RecalcTrigger,Trigger1M)),NA())</f>
        <v>7.421666679327206E-3</v>
      </c>
      <c r="K174" s="44">
        <f>IFERROR(_xll.qlIndexFixing(Index3M,H174,TRUE,_xll.ohTrigger(RecalcTrigger,Trigger3M)),NA())</f>
        <v>8.9219182525096911E-3</v>
      </c>
      <c r="L174" s="44">
        <f>IFERROR(_xll.qlIndexFixing(Index6M,$H174,TRUE,_xll.ohTrigger(RecalcTrigger,Trigger6M)),NA())</f>
        <v>1.0941580324844066E-2</v>
      </c>
      <c r="M174" s="183">
        <f>IFERROR(_xll.qlIndexFixing(Index1Y,$H174,TRUE,_xll.ohTrigger(RecalcTrigger,Trigger1Y)),NA())</f>
        <v>1.4713217567390462E-2</v>
      </c>
      <c r="N174" s="182">
        <f>IFERROR(_xll.qlIndexFixing(ONIndex1M,I174,TRUE,_xll.ohTrigger(RecalcTrigger,Trigger1M)),NA())</f>
        <v>7.2064744992694774E-3</v>
      </c>
      <c r="O174" s="44">
        <f>IFERROR(_xll.qlIndexFixing(ONIndex3M,I174,TRUE,_xll.ohTrigger(RecalcTrigger,Trigger3M)),NA())</f>
        <v>8.1355231050872501E-3</v>
      </c>
      <c r="P174" s="44">
        <f>IFERROR(_xll.qlIndexFixing(ONIndex6M,I174,TRUE,_xll.ohTrigger(RecalcTrigger,Trigger6M)),NA())</f>
        <v>9.2497109023426116E-3</v>
      </c>
      <c r="Q174" s="183">
        <f>IFERROR(_xll.qlIndexFixing(ONIndex1Y,I174,TRUE,_xll.ohTrigger(RecalcTrigger,Trigger1Y)),NA())</f>
        <v>1.1434566480735819E-2</v>
      </c>
    </row>
    <row r="175" spans="2:17" x14ac:dyDescent="0.2">
      <c r="B175" s="39" t="s">
        <v>17</v>
      </c>
      <c r="D175" s="42">
        <f>_xll.qlCalendarAdvance(Calendar,$D174,B175,"f",FALSE)</f>
        <v>42425</v>
      </c>
      <c r="E175" s="177">
        <f>_xll.qlInterestRateIndexValueDate(IndexON,D175)</f>
        <v>42425</v>
      </c>
      <c r="F175" s="193">
        <f>IFERROR(_xll.qlIndexFixing(IndexON,D175,TRUE,_xll.ohTrigger(RecalcTrigger,TriggerON)),NA())</f>
        <v>6.8063402399809458E-3</v>
      </c>
      <c r="H175" s="42">
        <f>_xll.qlCalendarAdvance(Calendar,$H174,B175,"f",FALSE)</f>
        <v>42425</v>
      </c>
      <c r="I175" s="177">
        <f>_xll.qlInterestRateIndexValueDate(Index1M,$H175)</f>
        <v>42425</v>
      </c>
      <c r="J175" s="182">
        <f>IFERROR(_xll.qlIndexFixing(Index1M,$H175,TRUE,_xll.ohTrigger(RecalcTrigger,Trigger1M)),NA())</f>
        <v>7.4702901568162103E-3</v>
      </c>
      <c r="K175" s="44">
        <f>IFERROR(_xll.qlIndexFixing(Index3M,H175,TRUE,_xll.ohTrigger(RecalcTrigger,Trigger3M)),NA())</f>
        <v>8.9396678580061627E-3</v>
      </c>
      <c r="L175" s="44">
        <f>IFERROR(_xll.qlIndexFixing(Index6M,$H175,TRUE,_xll.ohTrigger(RecalcTrigger,Trigger6M)),NA())</f>
        <v>1.0958766865698405E-2</v>
      </c>
      <c r="M175" s="183">
        <f>IFERROR(_xll.qlIndexFixing(Index1Y,$H175,TRUE,_xll.ohTrigger(RecalcTrigger,Trigger1Y)),NA())</f>
        <v>1.4758965609480812E-2</v>
      </c>
      <c r="N175" s="182">
        <f>IFERROR(_xll.qlIndexFixing(ONIndex1M,I175,TRUE,_xll.ohTrigger(RecalcTrigger,Trigger1M)),NA())</f>
        <v>7.2208669933893077E-3</v>
      </c>
      <c r="O175" s="44">
        <f>IFERROR(_xll.qlIndexFixing(ONIndex3M,I175,TRUE,_xll.ohTrigger(RecalcTrigger,Trigger3M)),NA())</f>
        <v>8.1524489840512082E-3</v>
      </c>
      <c r="P175" s="44">
        <f>IFERROR(_xll.qlIndexFixing(ONIndex6M,I175,TRUE,_xll.ohTrigger(RecalcTrigger,Trigger6M)),NA())</f>
        <v>9.2976853424875383E-3</v>
      </c>
      <c r="Q175" s="183">
        <f>IFERROR(_xll.qlIndexFixing(ONIndex1Y,I175,TRUE,_xll.ohTrigger(RecalcTrigger,Trigger1Y)),NA())</f>
        <v>1.1443868857679007E-2</v>
      </c>
    </row>
    <row r="176" spans="2:17" x14ac:dyDescent="0.2">
      <c r="B176" s="39" t="s">
        <v>17</v>
      </c>
      <c r="D176" s="42">
        <f>_xll.qlCalendarAdvance(Calendar,$D175,B176,"f",FALSE)</f>
        <v>42426</v>
      </c>
      <c r="E176" s="177">
        <f>_xll.qlInterestRateIndexValueDate(IndexON,D176)</f>
        <v>42426</v>
      </c>
      <c r="F176" s="193">
        <f>IFERROR(_xll.qlIndexFixing(IndexON,D176,TRUE,_xll.ohTrigger(RecalcTrigger,TriggerON)),NA())</f>
        <v>6.8168694861214804E-3</v>
      </c>
      <c r="H176" s="42">
        <f>_xll.qlCalendarAdvance(Calendar,$H175,B176,"f",FALSE)</f>
        <v>42426</v>
      </c>
      <c r="I176" s="177">
        <f>_xll.qlInterestRateIndexValueDate(Index1M,$H176)</f>
        <v>42426</v>
      </c>
      <c r="J176" s="182">
        <f>IFERROR(_xll.qlIndexFixing(Index1M,$H176,TRUE,_xll.ohTrigger(RecalcTrigger,Trigger1M)),NA())</f>
        <v>7.4779366931764304E-3</v>
      </c>
      <c r="K176" s="44">
        <f>IFERROR(_xll.qlIndexFixing(Index3M,H176,TRUE,_xll.ohTrigger(RecalcTrigger,Trigger3M)),NA())</f>
        <v>8.9574347605952953E-3</v>
      </c>
      <c r="L176" s="44">
        <f>IFERROR(_xll.qlIndexFixing(Index6M,$H176,TRUE,_xll.ohTrigger(RecalcTrigger,Trigger6M)),NA())</f>
        <v>1.0975776549888145E-2</v>
      </c>
      <c r="M176" s="183">
        <f>IFERROR(_xll.qlIndexFixing(Index1Y,$H176,TRUE,_xll.ohTrigger(RecalcTrigger,Trigger1Y)),NA())</f>
        <v>1.476753556314968E-2</v>
      </c>
      <c r="N176" s="182">
        <f>IFERROR(_xll.qlIndexFixing(ONIndex1M,I176,TRUE,_xll.ohTrigger(RecalcTrigger,Trigger1M)),NA())</f>
        <v>7.2500875120769716E-3</v>
      </c>
      <c r="O176" s="44">
        <f>IFERROR(_xll.qlIndexFixing(ONIndex3M,I176,TRUE,_xll.ohTrigger(RecalcTrigger,Trigger3M)),NA())</f>
        <v>8.1865484682301197E-3</v>
      </c>
      <c r="P176" s="44">
        <f>IFERROR(_xll.qlIndexFixing(ONIndex6M,I176,TRUE,_xll.ohTrigger(RecalcTrigger,Trigger6M)),NA())</f>
        <v>9.3894477619601204E-3</v>
      </c>
      <c r="Q176" s="183">
        <f>IFERROR(_xll.qlIndexFixing(ONIndex1Y,I176,TRUE,_xll.ohTrigger(RecalcTrigger,Trigger1Y)),NA())</f>
        <v>1.1462860042204353E-2</v>
      </c>
    </row>
    <row r="177" spans="2:17" x14ac:dyDescent="0.2">
      <c r="B177" s="39" t="s">
        <v>17</v>
      </c>
      <c r="D177" s="42">
        <f>_xll.qlCalendarAdvance(Calendar,$D176,B177,"f",FALSE)</f>
        <v>42429</v>
      </c>
      <c r="E177" s="177">
        <f>_xll.qlInterestRateIndexValueDate(IndexON,D177)</f>
        <v>42429</v>
      </c>
      <c r="F177" s="193">
        <f>IFERROR(_xll.qlIndexFixing(IndexON,D177,TRUE,_xll.ohTrigger(RecalcTrigger,TriggerON)),NA())</f>
        <v>6.8280843927126522E-3</v>
      </c>
      <c r="H177" s="42">
        <f>_xll.qlCalendarAdvance(Calendar,$H176,B177,"f",FALSE)</f>
        <v>42429</v>
      </c>
      <c r="I177" s="177">
        <f>_xll.qlInterestRateIndexValueDate(Index1M,$H177)</f>
        <v>42429</v>
      </c>
      <c r="J177" s="182">
        <f>IFERROR(_xll.qlIndexFixing(Index1M,$H177,TRUE,_xll.ohTrigger(RecalcTrigger,Trigger1M)),NA())</f>
        <v>7.5178260080085548E-3</v>
      </c>
      <c r="K177" s="44">
        <f>IFERROR(_xll.qlIndexFixing(Index3M,H177,TRUE,_xll.ohTrigger(RecalcTrigger,Trigger3M)),NA())</f>
        <v>9.0291532927934941E-3</v>
      </c>
      <c r="L177" s="44">
        <f>IFERROR(_xll.qlIndexFixing(Index6M,$H177,TRUE,_xll.ohTrigger(RecalcTrigger,Trigger6M)),NA())</f>
        <v>1.1042052637952018E-2</v>
      </c>
      <c r="M177" s="183">
        <f>IFERROR(_xll.qlIndexFixing(Index1Y,$H177,TRUE,_xll.ohTrigger(RecalcTrigger,Trigger1Y)),NA())</f>
        <v>1.4805746452215995E-2</v>
      </c>
      <c r="N177" s="182">
        <f>IFERROR(_xll.qlIndexFixing(ONIndex1M,I177,TRUE,_xll.ohTrigger(RecalcTrigger,Trigger1M)),NA())</f>
        <v>7.2793296300577293E-3</v>
      </c>
      <c r="O177" s="44">
        <f>IFERROR(_xll.qlIndexFixing(ONIndex3M,I177,TRUE,_xll.ohTrigger(RecalcTrigger,Trigger3M)),NA())</f>
        <v>8.2203448541773305E-3</v>
      </c>
      <c r="P177" s="44">
        <f>IFERROR(_xll.qlIndexFixing(ONIndex6M,I177,TRUE,_xll.ohTrigger(RecalcTrigger,Trigger6M)),NA())</f>
        <v>9.4753790935819815E-3</v>
      </c>
      <c r="Q177" s="183">
        <f>IFERROR(_xll.qlIndexFixing(ONIndex1Y,I177,TRUE,_xll.ohTrigger(RecalcTrigger,Trigger1Y)),NA())</f>
        <v>1.1481560767908627E-2</v>
      </c>
    </row>
    <row r="178" spans="2:17" x14ac:dyDescent="0.2">
      <c r="B178" s="39" t="s">
        <v>17</v>
      </c>
      <c r="D178" s="42">
        <f>_xll.qlCalendarAdvance(Calendar,$D177,B178,"f",FALSE)</f>
        <v>42430</v>
      </c>
      <c r="E178" s="177">
        <f>_xll.qlInterestRateIndexValueDate(IndexON,D178)</f>
        <v>42430</v>
      </c>
      <c r="F178" s="193">
        <f>IFERROR(_xll.qlIndexFixing(IndexON,D178,TRUE,_xll.ohTrigger(RecalcTrigger,TriggerON)),NA())</f>
        <v>6.8342256417353031E-3</v>
      </c>
      <c r="H178" s="42">
        <f>_xll.qlCalendarAdvance(Calendar,$H177,B178,"f",FALSE)</f>
        <v>42430</v>
      </c>
      <c r="I178" s="177">
        <f>_xll.qlInterestRateIndexValueDate(Index1M,$H178)</f>
        <v>42430</v>
      </c>
      <c r="J178" s="182">
        <f>IFERROR(_xll.qlIndexFixing(Index1M,$H178,TRUE,_xll.ohTrigger(RecalcTrigger,Trigger1M)),NA())</f>
        <v>7.5340502717065909E-3</v>
      </c>
      <c r="K178" s="44">
        <f>IFERROR(_xll.qlIndexFixing(Index3M,H178,TRUE,_xll.ohTrigger(RecalcTrigger,Trigger3M)),NA())</f>
        <v>9.0470067636406106E-3</v>
      </c>
      <c r="L178" s="44">
        <f>IFERROR(_xll.qlIndexFixing(Index6M,$H178,TRUE,_xll.ohTrigger(RecalcTrigger,Trigger6M)),NA())</f>
        <v>1.1058445948348971E-2</v>
      </c>
      <c r="M178" s="183">
        <f>IFERROR(_xll.qlIndexFixing(Index1Y,$H178,TRUE,_xll.ohTrigger(RecalcTrigger,Trigger1Y)),NA())</f>
        <v>1.4826747183818823E-2</v>
      </c>
      <c r="N178" s="182">
        <f>IFERROR(_xll.qlIndexFixing(ONIndex1M,I178,TRUE,_xll.ohTrigger(RecalcTrigger,Trigger1M)),NA())</f>
        <v>7.2941774967272277E-3</v>
      </c>
      <c r="O178" s="44">
        <f>IFERROR(_xll.qlIndexFixing(ONIndex3M,I178,TRUE,_xll.ohTrigger(RecalcTrigger,Trigger3M)),NA())</f>
        <v>8.2373669102764335E-3</v>
      </c>
      <c r="P178" s="44">
        <f>IFERROR(_xll.qlIndexFixing(ONIndex6M,I178,TRUE,_xll.ohTrigger(RecalcTrigger,Trigger6M)),NA())</f>
        <v>9.5157915042565211E-3</v>
      </c>
      <c r="Q178" s="183">
        <f>IFERROR(_xll.qlIndexFixing(ONIndex1Y,I178,TRUE,_xll.ohTrigger(RecalcTrigger,Trigger1Y)),NA())</f>
        <v>1.1491305861214274E-2</v>
      </c>
    </row>
    <row r="179" spans="2:17" x14ac:dyDescent="0.2">
      <c r="B179" s="39" t="s">
        <v>17</v>
      </c>
      <c r="D179" s="42">
        <f>_xll.qlCalendarAdvance(Calendar,$D178,B179,"f",FALSE)</f>
        <v>42431</v>
      </c>
      <c r="E179" s="177">
        <f>_xll.qlInterestRateIndexValueDate(IndexON,D179)</f>
        <v>42431</v>
      </c>
      <c r="F179" s="193">
        <f>IFERROR(_xll.qlIndexFixing(IndexON,D179,TRUE,_xll.ohTrigger(RecalcTrigger,TriggerON)),NA())</f>
        <v>6.8406489750938437E-3</v>
      </c>
      <c r="H179" s="42">
        <f>_xll.qlCalendarAdvance(Calendar,$H178,B179,"f",FALSE)</f>
        <v>42431</v>
      </c>
      <c r="I179" s="177">
        <f>_xll.qlInterestRateIndexValueDate(Index1M,$H179)</f>
        <v>42431</v>
      </c>
      <c r="J179" s="182">
        <f>IFERROR(_xll.qlIndexFixing(Index1M,$H179,TRUE,_xll.ohTrigger(RecalcTrigger,Trigger1M)),NA())</f>
        <v>7.5672349938868148E-3</v>
      </c>
      <c r="K179" s="44">
        <f>IFERROR(_xll.qlIndexFixing(Index3M,H179,TRUE,_xll.ohTrigger(RecalcTrigger,Trigger3M)),NA())</f>
        <v>9.0648773790047554E-3</v>
      </c>
      <c r="L179" s="44">
        <f>IFERROR(_xll.qlIndexFixing(Index6M,$H179,TRUE,_xll.ohTrigger(RecalcTrigger,Trigger6M)),NA())</f>
        <v>1.1074710757997486E-2</v>
      </c>
      <c r="M179" s="183">
        <f>IFERROR(_xll.qlIndexFixing(Index1Y,$H179,TRUE,_xll.ohTrigger(RecalcTrigger,Trigger1Y)),NA())</f>
        <v>1.4847740931010378E-2</v>
      </c>
      <c r="N179" s="182">
        <f>IFERROR(_xll.qlIndexFixing(ONIndex1M,I179,TRUE,_xll.ohTrigger(RecalcTrigger,Trigger1M)),NA())</f>
        <v>7.309118246405788E-3</v>
      </c>
      <c r="O179" s="44">
        <f>IFERROR(_xll.qlIndexFixing(ONIndex3M,I179,TRUE,_xll.ohTrigger(RecalcTrigger,Trigger3M)),NA())</f>
        <v>8.2544082017377285E-3</v>
      </c>
      <c r="P179" s="44">
        <f>IFERROR(_xll.qlIndexFixing(ONIndex6M,I179,TRUE,_xll.ohTrigger(RecalcTrigger,Trigger6M)),NA())</f>
        <v>9.5545995029810982E-3</v>
      </c>
      <c r="Q179" s="183">
        <f>IFERROR(_xll.qlIndexFixing(ONIndex1Y,I179,TRUE,_xll.ohTrigger(RecalcTrigger,Trigger1Y)),NA())</f>
        <v>1.1501179800924577E-2</v>
      </c>
    </row>
    <row r="180" spans="2:17" x14ac:dyDescent="0.2">
      <c r="B180" s="39" t="s">
        <v>17</v>
      </c>
      <c r="D180" s="42">
        <f>_xll.qlCalendarAdvance(Calendar,$D179,B180,"f",FALSE)</f>
        <v>42432</v>
      </c>
      <c r="E180" s="177">
        <f>_xll.qlInterestRateIndexValueDate(IndexON,D180)</f>
        <v>42432</v>
      </c>
      <c r="F180" s="193">
        <f>IFERROR(_xll.qlIndexFixing(IndexON,D180,TRUE,_xll.ohTrigger(RecalcTrigger,TriggerON)),NA())</f>
        <v>6.8473543927882741E-3</v>
      </c>
      <c r="H180" s="42">
        <f>_xll.qlCalendarAdvance(Calendar,$H179,B180,"f",FALSE)</f>
        <v>42432</v>
      </c>
      <c r="I180" s="177">
        <f>_xll.qlInterestRateIndexValueDate(Index1M,$H180)</f>
        <v>42432</v>
      </c>
      <c r="J180" s="182">
        <f>IFERROR(_xll.qlIndexFixing(Index1M,$H180,TRUE,_xll.ohTrigger(RecalcTrigger,Trigger1M)),NA())</f>
        <v>7.5751494500163677E-3</v>
      </c>
      <c r="K180" s="44">
        <f>IFERROR(_xll.qlIndexFixing(Index3M,H180,TRUE,_xll.ohTrigger(RecalcTrigger,Trigger3M)),NA())</f>
        <v>9.0827651103646805E-3</v>
      </c>
      <c r="L180" s="44">
        <f>IFERROR(_xll.qlIndexFixing(Index6M,$H180,TRUE,_xll.ohTrigger(RecalcTrigger,Trigger6M)),NA())</f>
        <v>1.1107138666266924E-2</v>
      </c>
      <c r="M180" s="183">
        <f>IFERROR(_xll.qlIndexFixing(Index1Y,$H180,TRUE,_xll.ohTrigger(RecalcTrigger,Trigger1Y)),NA())</f>
        <v>1.4868724428568791E-2</v>
      </c>
      <c r="N180" s="182">
        <f>IFERROR(_xll.qlIndexFixing(ONIndex1M,I180,TRUE,_xll.ohTrigger(RecalcTrigger,Trigger1M)),NA())</f>
        <v>7.3241518791744564E-3</v>
      </c>
      <c r="O180" s="44">
        <f>IFERROR(_xll.qlIndexFixing(ONIndex3M,I180,TRUE,_xll.ohTrigger(RecalcTrigger,Trigger3M)),NA())</f>
        <v>8.271468728723308E-3</v>
      </c>
      <c r="P180" s="44">
        <f>IFERROR(_xll.qlIndexFixing(ONIndex6M,I180,TRUE,_xll.ohTrigger(RecalcTrigger,Trigger6M)),NA())</f>
        <v>9.591803089269435E-3</v>
      </c>
      <c r="Q180" s="183">
        <f>IFERROR(_xll.qlIndexFixing(ONIndex1Y,I180,TRUE,_xll.ohTrigger(RecalcTrigger,Trigger1Y)),NA())</f>
        <v>1.1511182586958491E-2</v>
      </c>
    </row>
    <row r="181" spans="2:17" x14ac:dyDescent="0.2">
      <c r="B181" s="39" t="s">
        <v>17</v>
      </c>
      <c r="D181" s="42">
        <f>_xll.qlCalendarAdvance(Calendar,$D180,B181,"f",FALSE)</f>
        <v>42433</v>
      </c>
      <c r="E181" s="177">
        <f>_xll.qlInterestRateIndexValueDate(IndexON,D181)</f>
        <v>42433</v>
      </c>
      <c r="F181" s="193">
        <f>IFERROR(_xll.qlIndexFixing(IndexON,D181,TRUE,_xll.ohTrigger(RecalcTrigger,TriggerON)),NA())</f>
        <v>6.861834504880612E-3</v>
      </c>
      <c r="H181" s="42">
        <f>_xll.qlCalendarAdvance(Calendar,$H180,B181,"f",FALSE)</f>
        <v>42433</v>
      </c>
      <c r="I181" s="177">
        <f>_xll.qlInterestRateIndexValueDate(Index1M,$H181)</f>
        <v>42433</v>
      </c>
      <c r="J181" s="182">
        <f>IFERROR(_xll.qlIndexFixing(Index1M,$H181,TRUE,_xll.ohTrigger(RecalcTrigger,Trigger1M)),NA())</f>
        <v>7.583093982200269E-3</v>
      </c>
      <c r="K181" s="44">
        <f>IFERROR(_xll.qlIndexFixing(Index3M,H181,TRUE,_xll.ohTrigger(RecalcTrigger,Trigger3M)),NA())</f>
        <v>9.1190789968288392E-3</v>
      </c>
      <c r="L181" s="44">
        <f>IFERROR(_xll.qlIndexFixing(Index6M,$H181,TRUE,_xll.ohTrigger(RecalcTrigger,Trigger6M)),NA())</f>
        <v>1.1115037578284926E-2</v>
      </c>
      <c r="M181" s="183">
        <f>IFERROR(_xll.qlIndexFixing(Index1Y,$H181,TRUE,_xll.ohTrigger(RecalcTrigger,Trigger1Y)),NA())</f>
        <v>1.4913963091135031E-2</v>
      </c>
      <c r="N181" s="182">
        <f>IFERROR(_xll.qlIndexFixing(ONIndex1M,I181,TRUE,_xll.ohTrigger(RecalcTrigger,Trigger1M)),NA())</f>
        <v>7.3546769449217573E-3</v>
      </c>
      <c r="O181" s="44">
        <f>IFERROR(_xll.qlIndexFixing(ONIndex3M,I181,TRUE,_xll.ohTrigger(RecalcTrigger,Trigger3M)),NA())</f>
        <v>8.3058428988743351E-3</v>
      </c>
      <c r="P181" s="44">
        <f>IFERROR(_xll.qlIndexFixing(ONIndex6M,I181,TRUE,_xll.ohTrigger(RecalcTrigger,Trigger6M)),NA())</f>
        <v>9.6611179240283888E-3</v>
      </c>
      <c r="Q181" s="183">
        <f>IFERROR(_xll.qlIndexFixing(ONIndex1Y,I181,TRUE,_xll.ohTrigger(RecalcTrigger,Trigger1Y)),NA())</f>
        <v>1.1531981974550003E-2</v>
      </c>
    </row>
    <row r="182" spans="2:17" x14ac:dyDescent="0.2">
      <c r="B182" s="39" t="s">
        <v>17</v>
      </c>
      <c r="D182" s="42">
        <f>_xll.qlCalendarAdvance(Calendar,$D181,B182,"f",FALSE)</f>
        <v>42436</v>
      </c>
      <c r="E182" s="177">
        <f>_xll.qlInterestRateIndexValueDate(IndexON,D182)</f>
        <v>42436</v>
      </c>
      <c r="F182" s="193">
        <f>IFERROR(_xll.qlIndexFixing(IndexON,D182,TRUE,_xll.ohTrigger(RecalcTrigger,TriggerON)),NA())</f>
        <v>6.8769969078164017E-3</v>
      </c>
      <c r="H182" s="42">
        <f>_xll.qlCalendarAdvance(Calendar,$H181,B182,"f",FALSE)</f>
        <v>42436</v>
      </c>
      <c r="I182" s="177">
        <f>_xll.qlInterestRateIndexValueDate(Index1M,$H182)</f>
        <v>42436</v>
      </c>
      <c r="J182" s="182">
        <f>IFERROR(_xll.qlIndexFixing(Index1M,$H182,TRUE,_xll.ohTrigger(RecalcTrigger,Trigger1M)),NA())</f>
        <v>7.6325157130026225E-3</v>
      </c>
      <c r="K182" s="44">
        <f>IFERROR(_xll.qlIndexFixing(Index3M,H182,TRUE,_xll.ohTrigger(RecalcTrigger,Trigger3M)),NA())</f>
        <v>9.1544866253602461E-3</v>
      </c>
      <c r="L182" s="44">
        <f>IFERROR(_xll.qlIndexFixing(Index6M,$H182,TRUE,_xll.ohTrigger(RecalcTrigger,Trigger6M)),NA())</f>
        <v>1.115443976459681E-2</v>
      </c>
      <c r="M182" s="183">
        <f>IFERROR(_xll.qlIndexFixing(Index1Y,$H182,TRUE,_xll.ohTrigger(RecalcTrigger,Trigger1Y)),NA())</f>
        <v>1.4952490608614699E-2</v>
      </c>
      <c r="N182" s="182">
        <f>IFERROR(_xll.qlIndexFixing(ONIndex1M,I182,TRUE,_xll.ohTrigger(RecalcTrigger,Trigger1M)),NA())</f>
        <v>7.38521524074498E-3</v>
      </c>
      <c r="O182" s="44">
        <f>IFERROR(_xll.qlIndexFixing(ONIndex3M,I182,TRUE,_xll.ohTrigger(RecalcTrigger,Trigger3M)),NA())</f>
        <v>8.3399031909359156E-3</v>
      </c>
      <c r="P182" s="44">
        <f>IFERROR(_xll.qlIndexFixing(ONIndex6M,I182,TRUE,_xll.ohTrigger(RecalcTrigger,Trigger6M)),NA())</f>
        <v>9.7245733004969193E-3</v>
      </c>
      <c r="Q182" s="183">
        <f>IFERROR(_xll.qlIndexFixing(ONIndex1Y,I182,TRUE,_xll.ohTrigger(RecalcTrigger,Trigger1Y)),NA())</f>
        <v>1.1552482194897573E-2</v>
      </c>
    </row>
    <row r="183" spans="2:17" x14ac:dyDescent="0.2">
      <c r="B183" s="39" t="s">
        <v>17</v>
      </c>
      <c r="D183" s="42">
        <f>_xll.qlCalendarAdvance(Calendar,$D182,B183,"f",FALSE)</f>
        <v>42437</v>
      </c>
      <c r="E183" s="177">
        <f>_xll.qlInterestRateIndexValueDate(IndexON,D183)</f>
        <v>42437</v>
      </c>
      <c r="F183" s="193">
        <f>IFERROR(_xll.qlIndexFixing(IndexON,D183,TRUE,_xll.ohTrigger(RecalcTrigger,TriggerON)),NA())</f>
        <v>6.8851127476765583E-3</v>
      </c>
      <c r="H183" s="42">
        <f>_xll.qlCalendarAdvance(Calendar,$H182,B183,"f",FALSE)</f>
        <v>42437</v>
      </c>
      <c r="I183" s="177">
        <f>_xll.qlInterestRateIndexValueDate(Index1M,$H183)</f>
        <v>42437</v>
      </c>
      <c r="J183" s="182">
        <f>IFERROR(_xll.qlIndexFixing(Index1M,$H183,TRUE,_xll.ohTrigger(RecalcTrigger,Trigger1M)),NA())</f>
        <v>7.6490339920582389E-3</v>
      </c>
      <c r="K183" s="44">
        <f>IFERROR(_xll.qlIndexFixing(Index3M,H183,TRUE,_xll.ohTrigger(RecalcTrigger,Trigger3M)),NA())</f>
        <v>9.1724595088918861E-3</v>
      </c>
      <c r="L183" s="44">
        <f>IFERROR(_xll.qlIndexFixing(Index6M,$H183,TRUE,_xll.ohTrigger(RecalcTrigger,Trigger6M)),NA())</f>
        <v>1.1170133056009177E-2</v>
      </c>
      <c r="M183" s="183">
        <f>IFERROR(_xll.qlIndexFixing(Index1Y,$H183,TRUE,_xll.ohTrigger(RecalcTrigger,Trigger1Y)),NA())</f>
        <v>1.4973373870263096E-2</v>
      </c>
      <c r="N183" s="182">
        <f>IFERROR(_xll.qlIndexFixing(ONIndex1M,I183,TRUE,_xll.ohTrigger(RecalcTrigger,Trigger1M)),NA())</f>
        <v>7.4007132888831428E-3</v>
      </c>
      <c r="O183" s="44">
        <f>IFERROR(_xll.qlIndexFixing(ONIndex3M,I183,TRUE,_xll.ohTrigger(RecalcTrigger,Trigger3M)),NA())</f>
        <v>8.3570598950566399E-3</v>
      </c>
      <c r="P183" s="44">
        <f>IFERROR(_xll.qlIndexFixing(ONIndex6M,I183,TRUE,_xll.ohTrigger(RecalcTrigger,Trigger6M)),NA())</f>
        <v>9.7537548176340749E-3</v>
      </c>
      <c r="Q183" s="183">
        <f>IFERROR(_xll.qlIndexFixing(ONIndex1Y,I183,TRUE,_xll.ohTrigger(RecalcTrigger,Trigger1Y)),NA())</f>
        <v>1.1563129212873724E-2</v>
      </c>
    </row>
    <row r="184" spans="2:17" x14ac:dyDescent="0.2">
      <c r="B184" s="39" t="s">
        <v>17</v>
      </c>
      <c r="D184" s="42">
        <f>_xll.qlCalendarAdvance(Calendar,$D183,B184,"f",FALSE)</f>
        <v>42438</v>
      </c>
      <c r="E184" s="177">
        <f>_xll.qlInterestRateIndexValueDate(IndexON,D184)</f>
        <v>42438</v>
      </c>
      <c r="F184" s="193">
        <f>IFERROR(_xll.qlIndexFixing(IndexON,D184,TRUE,_xll.ohTrigger(RecalcTrigger,TriggerON)),NA())</f>
        <v>6.8935106720346973E-3</v>
      </c>
      <c r="H184" s="42">
        <f>_xll.qlCalendarAdvance(Calendar,$H183,B184,"f",FALSE)</f>
        <v>42438</v>
      </c>
      <c r="I184" s="177">
        <f>_xll.qlInterestRateIndexValueDate(Index1M,$H184)</f>
        <v>42438</v>
      </c>
      <c r="J184" s="182">
        <f>IFERROR(_xll.qlIndexFixing(Index1M,$H184,TRUE,_xll.ohTrigger(RecalcTrigger,Trigger1M)),NA())</f>
        <v>7.6822680547190608E-3</v>
      </c>
      <c r="K184" s="44">
        <f>IFERROR(_xll.qlIndexFixing(Index3M,H184,TRUE,_xll.ohTrigger(RecalcTrigger,Trigger3M)),NA())</f>
        <v>9.1904493372918505E-3</v>
      </c>
      <c r="L184" s="44">
        <f>IFERROR(_xll.qlIndexFixing(Index6M,$H184,TRUE,_xll.ohTrigger(RecalcTrigger,Trigger6M)),NA())</f>
        <v>1.1185764345057088E-2</v>
      </c>
      <c r="M184" s="183">
        <f>IFERROR(_xll.qlIndexFixing(Index1Y,$H184,TRUE,_xll.ohTrigger(RecalcTrigger,Trigger1Y)),NA())</f>
        <v>1.4994227285303197E-2</v>
      </c>
      <c r="N184" s="182">
        <f>IFERROR(_xll.qlIndexFixing(ONIndex1M,I184,TRUE,_xll.ohTrigger(RecalcTrigger,Trigger1M)),NA())</f>
        <v>7.4163042201114138E-3</v>
      </c>
      <c r="O184" s="44">
        <f>IFERROR(_xll.qlIndexFixing(ONIndex3M,I184,TRUE,_xll.ohTrigger(RecalcTrigger,Trigger3M)),NA())</f>
        <v>8.3742358347016488E-3</v>
      </c>
      <c r="P184" s="44">
        <f>IFERROR(_xll.qlIndexFixing(ONIndex6M,I184,TRUE,_xll.ohTrigger(RecalcTrigger,Trigger6M)),NA())</f>
        <v>9.7813319196604631E-3</v>
      </c>
      <c r="Q184" s="183">
        <f>IFERROR(_xll.qlIndexFixing(ONIndex1Y,I184,TRUE,_xll.ohTrigger(RecalcTrigger,Trigger1Y)),NA())</f>
        <v>1.1573905077254532E-2</v>
      </c>
    </row>
    <row r="185" spans="2:17" x14ac:dyDescent="0.2">
      <c r="B185" s="39" t="s">
        <v>17</v>
      </c>
      <c r="D185" s="42">
        <f>_xll.qlCalendarAdvance(Calendar,$D184,B185,"f",FALSE)</f>
        <v>42439</v>
      </c>
      <c r="E185" s="177">
        <f>_xll.qlInterestRateIndexValueDate(IndexON,D185)</f>
        <v>42439</v>
      </c>
      <c r="F185" s="193">
        <f>IFERROR(_xll.qlIndexFixing(IndexON,D185,TRUE,_xll.ohTrigger(RecalcTrigger,TriggerON)),NA())</f>
        <v>6.9021906808097722E-3</v>
      </c>
      <c r="H185" s="42">
        <f>_xll.qlCalendarAdvance(Calendar,$H184,B185,"f",FALSE)</f>
        <v>42439</v>
      </c>
      <c r="I185" s="177">
        <f>_xll.qlInterestRateIndexValueDate(Index1M,$H185)</f>
        <v>42439</v>
      </c>
      <c r="J185" s="182">
        <f>IFERROR(_xll.qlIndexFixing(Index1M,$H185,TRUE,_xll.ohTrigger(RecalcTrigger,Trigger1M)),NA())</f>
        <v>7.6904231655989391E-3</v>
      </c>
      <c r="K185" s="44">
        <f>IFERROR(_xll.qlIndexFixing(Index3M,H185,TRUE,_xll.ohTrigger(RecalcTrigger,Trigger3M)),NA())</f>
        <v>9.2084560820388916E-3</v>
      </c>
      <c r="L185" s="44">
        <f>IFERROR(_xll.qlIndexFixing(Index6M,$H185,TRUE,_xll.ohTrigger(RecalcTrigger,Trigger6M)),NA())</f>
        <v>1.1217788110300678E-2</v>
      </c>
      <c r="M185" s="183">
        <f>IFERROR(_xll.qlIndexFixing(Index1Y,$H185,TRUE,_xll.ohTrigger(RecalcTrigger,Trigger1Y)),NA())</f>
        <v>1.5015047586636632E-2</v>
      </c>
      <c r="N185" s="182">
        <f>IFERROR(_xll.qlIndexFixing(ONIndex1M,I185,TRUE,_xll.ohTrigger(RecalcTrigger,Trigger1M)),NA())</f>
        <v>7.4319880344297928E-3</v>
      </c>
      <c r="O185" s="44">
        <f>IFERROR(_xll.qlIndexFixing(ONIndex3M,I185,TRUE,_xll.ohTrigger(RecalcTrigger,Trigger3M)),NA())</f>
        <v>8.3914310097088496E-3</v>
      </c>
      <c r="P185" s="44">
        <f>IFERROR(_xll.qlIndexFixing(ONIndex6M,I185,TRUE,_xll.ohTrigger(RecalcTrigger,Trigger6M)),NA())</f>
        <v>9.8073046062518987E-3</v>
      </c>
      <c r="Q185" s="183">
        <f>IFERROR(_xll.qlIndexFixing(ONIndex1Y,I185,TRUE,_xll.ohTrigger(RecalcTrigger,Trigger1Y)),NA())</f>
        <v>1.1584809788039996E-2</v>
      </c>
    </row>
    <row r="186" spans="2:17" x14ac:dyDescent="0.2">
      <c r="B186" s="39" t="s">
        <v>17</v>
      </c>
      <c r="D186" s="42">
        <f>_xll.qlCalendarAdvance(Calendar,$D185,B186,"f",FALSE)</f>
        <v>42440</v>
      </c>
      <c r="E186" s="177">
        <f>_xll.qlInterestRateIndexValueDate(IndexON,D186)</f>
        <v>42440</v>
      </c>
      <c r="F186" s="193">
        <f>IFERROR(_xll.qlIndexFixing(IndexON,D186,TRUE,_xll.ohTrigger(RecalcTrigger,TriggerON)),NA())</f>
        <v>6.9206221951911848E-3</v>
      </c>
      <c r="H186" s="42">
        <f>_xll.qlCalendarAdvance(Calendar,$H185,B186,"f",FALSE)</f>
        <v>42440</v>
      </c>
      <c r="I186" s="177">
        <f>_xll.qlInterestRateIndexValueDate(Index1M,$H186)</f>
        <v>42440</v>
      </c>
      <c r="J186" s="182">
        <f>IFERROR(_xll.qlIndexFixing(Index1M,$H186,TRUE,_xll.ohTrigger(RecalcTrigger,Trigger1M)),NA())</f>
        <v>7.6986030267739963E-3</v>
      </c>
      <c r="K186" s="44">
        <f>IFERROR(_xll.qlIndexFixing(Index3M,H186,TRUE,_xll.ohTrigger(RecalcTrigger,Trigger3M)),NA())</f>
        <v>9.2450122862617317E-3</v>
      </c>
      <c r="L186" s="44">
        <f>IFERROR(_xll.qlIndexFixing(Index6M,$H186,TRUE,_xll.ohTrigger(RecalcTrigger,Trigger6M)),NA())</f>
        <v>1.1225110734279077E-2</v>
      </c>
      <c r="M186" s="183">
        <f>IFERROR(_xll.qlIndexFixing(Index1Y,$H186,TRUE,_xll.ohTrigger(RecalcTrigger,Trigger1Y)),NA())</f>
        <v>1.5059289408442903E-2</v>
      </c>
      <c r="N186" s="182">
        <f>IFERROR(_xll.qlIndexFixing(ONIndex1M,I186,TRUE,_xll.ohTrigger(RecalcTrigger,Trigger1M)),NA())</f>
        <v>7.4638178943738556E-3</v>
      </c>
      <c r="O186" s="44">
        <f>IFERROR(_xll.qlIndexFixing(ONIndex3M,I186,TRUE,_xll.ohTrigger(RecalcTrigger,Trigger3M)),NA())</f>
        <v>8.4260799876175376E-3</v>
      </c>
      <c r="P186" s="44">
        <f>IFERROR(_xll.qlIndexFixing(ONIndex6M,I186,TRUE,_xll.ohTrigger(RecalcTrigger,Trigger6M)),NA())</f>
        <v>9.8541679540268649E-3</v>
      </c>
      <c r="Q186" s="183">
        <f>IFERROR(_xll.qlIndexFixing(ONIndex1Y,I186,TRUE,_xll.ohTrigger(RecalcTrigger,Trigger1Y)),NA())</f>
        <v>1.1607417807297423E-2</v>
      </c>
    </row>
    <row r="187" spans="2:17" x14ac:dyDescent="0.2">
      <c r="B187" s="39" t="s">
        <v>17</v>
      </c>
      <c r="D187" s="42">
        <f>_xll.qlCalendarAdvance(Calendar,$D186,B187,"f",FALSE)</f>
        <v>42443</v>
      </c>
      <c r="E187" s="177">
        <f>_xll.qlInterestRateIndexValueDate(IndexON,D187)</f>
        <v>42443</v>
      </c>
      <c r="F187" s="193">
        <f>IFERROR(_xll.qlIndexFixing(IndexON,D187,TRUE,_xll.ohTrigger(RecalcTrigger,TriggerON)),NA())</f>
        <v>6.9397315614572186E-3</v>
      </c>
      <c r="H187" s="42">
        <f>_xll.qlCalendarAdvance(Calendar,$H186,B187,"f",FALSE)</f>
        <v>42443</v>
      </c>
      <c r="I187" s="177">
        <f>_xll.qlInterestRateIndexValueDate(Index1M,$H187)</f>
        <v>42443</v>
      </c>
      <c r="J187" s="182">
        <f>IFERROR(_xll.qlIndexFixing(Index1M,$H187,TRUE,_xll.ohTrigger(RecalcTrigger,Trigger1M)),NA())</f>
        <v>7.7480149920642234E-3</v>
      </c>
      <c r="K187" s="44">
        <f>IFERROR(_xll.qlIndexFixing(Index3M,H187,TRUE,_xll.ohTrigger(RecalcTrigger,Trigger3M)),NA())</f>
        <v>9.2806516540395092E-3</v>
      </c>
      <c r="L187" s="44">
        <f>IFERROR(_xll.qlIndexFixing(Index6M,$H187,TRUE,_xll.ohTrigger(RecalcTrigger,Trigger6M)),NA())</f>
        <v>1.1263323300898742E-2</v>
      </c>
      <c r="M187" s="183">
        <f>IFERROR(_xll.qlIndexFixing(Index1Y,$H187,TRUE,_xll.ohTrigger(RecalcTrigger,Trigger1Y)),NA())</f>
        <v>1.5097932303702155E-2</v>
      </c>
      <c r="N187" s="182">
        <f>IFERROR(_xll.qlIndexFixing(ONIndex1M,I187,TRUE,_xll.ohTrigger(RecalcTrigger,Trigger1M)),NA())</f>
        <v>7.4956521231717144E-3</v>
      </c>
      <c r="O187" s="44">
        <f>IFERROR(_xll.qlIndexFixing(ONIndex3M,I187,TRUE,_xll.ohTrigger(RecalcTrigger,Trigger3M)),NA())</f>
        <v>8.4604040645752665E-3</v>
      </c>
      <c r="P187" s="44">
        <f>IFERROR(_xll.qlIndexFixing(ONIndex6M,I187,TRUE,_xll.ohTrigger(RecalcTrigger,Trigger6M)),NA())</f>
        <v>9.8951511918654589E-3</v>
      </c>
      <c r="Q187" s="183">
        <f>IFERROR(_xll.qlIndexFixing(ONIndex1Y,I187,TRUE,_xll.ohTrigger(RecalcTrigger,Trigger1Y)),NA())</f>
        <v>1.1629717095795744E-2</v>
      </c>
    </row>
    <row r="188" spans="2:17" x14ac:dyDescent="0.2">
      <c r="B188" s="39" t="s">
        <v>17</v>
      </c>
      <c r="D188" s="42">
        <f>_xll.qlCalendarAdvance(Calendar,$D187,B188,"f",FALSE)</f>
        <v>42444</v>
      </c>
      <c r="E188" s="177">
        <f>_xll.qlInterestRateIndexValueDate(IndexON,D188)</f>
        <v>42444</v>
      </c>
      <c r="F188" s="193">
        <f>IFERROR(_xll.qlIndexFixing(IndexON,D188,TRUE,_xll.ohTrigger(RecalcTrigger,TriggerON)),NA())</f>
        <v>6.9498219931274363E-3</v>
      </c>
      <c r="H188" s="42">
        <f>_xll.qlCalendarAdvance(Calendar,$H187,B188,"f",FALSE)</f>
        <v>42444</v>
      </c>
      <c r="I188" s="177">
        <f>_xll.qlInterestRateIndexValueDate(Index1M,$H188)</f>
        <v>42444</v>
      </c>
      <c r="J188" s="182">
        <f>IFERROR(_xll.qlIndexFixing(Index1M,$H188,TRUE,_xll.ohTrigger(RecalcTrigger,Trigger1M)),NA())</f>
        <v>7.7644111055718756E-3</v>
      </c>
      <c r="K188" s="44">
        <f>IFERROR(_xll.qlIndexFixing(Index3M,H188,TRUE,_xll.ohTrigger(RecalcTrigger,Trigger3M)),NA())</f>
        <v>9.2987425526751075E-3</v>
      </c>
      <c r="L188" s="44">
        <f>IFERROR(_xll.qlIndexFixing(Index6M,$H188,TRUE,_xll.ohTrigger(RecalcTrigger,Trigger6M)),NA())</f>
        <v>1.127878210757957E-2</v>
      </c>
      <c r="M188" s="183">
        <f>IFERROR(_xll.qlIndexFixing(Index1Y,$H188,TRUE,_xll.ohTrigger(RecalcTrigger,Trigger1Y)),NA())</f>
        <v>1.5118538020805872E-2</v>
      </c>
      <c r="N188" s="182">
        <f>IFERROR(_xll.qlIndexFixing(ONIndex1M,I188,TRUE,_xll.ohTrigger(RecalcTrigger,Trigger1M)),NA())</f>
        <v>7.5118003533458655E-3</v>
      </c>
      <c r="O188" s="44">
        <f>IFERROR(_xll.qlIndexFixing(ONIndex3M,I188,TRUE,_xll.ohTrigger(RecalcTrigger,Trigger3M)),NA())</f>
        <v>8.4776954168797047E-3</v>
      </c>
      <c r="P188" s="44">
        <f>IFERROR(_xll.qlIndexFixing(ONIndex6M,I188,TRUE,_xll.ohTrigger(RecalcTrigger,Trigger6M)),NA())</f>
        <v>9.9131017965004009E-3</v>
      </c>
      <c r="Q188" s="183">
        <f>IFERROR(_xll.qlIndexFixing(ONIndex1Y,I188,TRUE,_xll.ohTrigger(RecalcTrigger,Trigger1Y)),NA())</f>
        <v>1.1641266038928677E-2</v>
      </c>
    </row>
    <row r="189" spans="2:17" x14ac:dyDescent="0.2">
      <c r="B189" s="39" t="s">
        <v>17</v>
      </c>
      <c r="D189" s="42">
        <f>_xll.qlCalendarAdvance(Calendar,$D188,B189,"f",FALSE)</f>
        <v>42445</v>
      </c>
      <c r="E189" s="177">
        <f>_xll.qlInterestRateIndexValueDate(IndexON,D189)</f>
        <v>42445</v>
      </c>
      <c r="F189" s="193">
        <f>IFERROR(_xll.qlIndexFixing(IndexON,D189,TRUE,_xll.ohTrigger(RecalcTrigger,TriggerON)),NA())</f>
        <v>6.9601945093766826E-3</v>
      </c>
      <c r="H189" s="42">
        <f>_xll.qlCalendarAdvance(Calendar,$H188,B189,"f",FALSE)</f>
        <v>42445</v>
      </c>
      <c r="I189" s="177">
        <f>_xll.qlInterestRateIndexValueDate(Index1M,$H189)</f>
        <v>42445</v>
      </c>
      <c r="J189" s="182">
        <f>IFERROR(_xll.qlIndexFixing(Index1M,$H189,TRUE,_xll.ohTrigger(RecalcTrigger,Trigger1M)),NA())</f>
        <v>7.7967739002456193E-3</v>
      </c>
      <c r="K189" s="44">
        <f>IFERROR(_xll.qlIndexFixing(Index3M,H189,TRUE,_xll.ohTrigger(RecalcTrigger,Trigger3M)),NA())</f>
        <v>9.3168501965179909E-3</v>
      </c>
      <c r="L189" s="44">
        <f>IFERROR(_xll.qlIndexFixing(Index6M,$H189,TRUE,_xll.ohTrigger(RecalcTrigger,Trigger6M)),NA())</f>
        <v>1.1294245425276564E-2</v>
      </c>
      <c r="M189" s="183">
        <f>IFERROR(_xll.qlIndexFixing(Index1Y,$H189,TRUE,_xll.ohTrigger(RecalcTrigger,Trigger1Y)),NA())</f>
        <v>1.5139091016096229E-2</v>
      </c>
      <c r="N189" s="182">
        <f>IFERROR(_xll.qlIndexFixing(ONIndex1M,I189,TRUE,_xll.ohTrigger(RecalcTrigger,Trigger1M)),NA())</f>
        <v>7.5280414666101247E-3</v>
      </c>
      <c r="O189" s="44">
        <f>IFERROR(_xll.qlIndexFixing(ONIndex3M,I189,TRUE,_xll.ohTrigger(RecalcTrigger,Trigger3M)),NA())</f>
        <v>8.4950055648702616E-3</v>
      </c>
      <c r="P189" s="44">
        <f>IFERROR(_xll.qlIndexFixing(ONIndex6M,I189,TRUE,_xll.ohTrigger(RecalcTrigger,Trigger6M)),NA())</f>
        <v>9.9294479840794647E-3</v>
      </c>
      <c r="Q189" s="183">
        <f>IFERROR(_xll.qlIndexFixing(ONIndex1Y,I189,TRUE,_xll.ohTrigger(RecalcTrigger,Trigger1Y)),NA())</f>
        <v>1.1652943828466267E-2</v>
      </c>
    </row>
    <row r="190" spans="2:17" x14ac:dyDescent="0.2">
      <c r="B190" s="39" t="s">
        <v>17</v>
      </c>
      <c r="D190" s="42">
        <f>_xll.qlCalendarAdvance(Calendar,$D189,B190,"f",FALSE)</f>
        <v>42446</v>
      </c>
      <c r="E190" s="177">
        <f>_xll.qlInterestRateIndexValueDate(IndexON,D190)</f>
        <v>42446</v>
      </c>
      <c r="F190" s="193">
        <f>IFERROR(_xll.qlIndexFixing(IndexON,D190,TRUE,_xll.ohTrigger(RecalcTrigger,TriggerON)),NA())</f>
        <v>6.9708491102049575E-3</v>
      </c>
      <c r="H190" s="42">
        <f>_xll.qlCalendarAdvance(Calendar,$H189,B190,"f",FALSE)</f>
        <v>42446</v>
      </c>
      <c r="I190" s="177">
        <f>_xll.qlInterestRateIndexValueDate(Index1M,$H190)</f>
        <v>42446</v>
      </c>
      <c r="J190" s="182">
        <f>IFERROR(_xll.qlIndexFixing(Index1M,$H190,TRUE,_xll.ohTrigger(RecalcTrigger,Trigger1M)),NA())</f>
        <v>7.8050108122322895E-3</v>
      </c>
      <c r="K190" s="44">
        <f>IFERROR(_xll.qlIndexFixing(Index3M,H190,TRUE,_xll.ohTrigger(RecalcTrigger,Trigger3M)),NA())</f>
        <v>9.3349745116275262E-3</v>
      </c>
      <c r="L190" s="44">
        <f>IFERROR(_xll.qlIndexFixing(Index6M,$H190,TRUE,_xll.ohTrigger(RecalcTrigger,Trigger6M)),NA())</f>
        <v>1.1326424419920215E-2</v>
      </c>
      <c r="M190" s="183">
        <f>IFERROR(_xll.qlIndexFixing(Index1Y,$H190,TRUE,_xll.ohTrigger(RecalcTrigger,Trigger1Y)),NA())</f>
        <v>1.515958802064854E-2</v>
      </c>
      <c r="N190" s="182">
        <f>IFERROR(_xll.qlIndexFixing(ONIndex1M,I190,TRUE,_xll.ohTrigger(RecalcTrigger,Trigger1M)),NA())</f>
        <v>7.544375463207631E-3</v>
      </c>
      <c r="O190" s="44">
        <f>IFERROR(_xll.qlIndexFixing(ONIndex3M,I190,TRUE,_xll.ohTrigger(RecalcTrigger,Trigger3M)),NA())</f>
        <v>8.5123327491132272E-3</v>
      </c>
      <c r="P190" s="44">
        <f>IFERROR(_xll.qlIndexFixing(ONIndex6M,I190,TRUE,_xll.ohTrigger(RecalcTrigger,Trigger6M)),NA())</f>
        <v>9.9441897541974189E-3</v>
      </c>
      <c r="Q190" s="183">
        <f>IFERROR(_xll.qlIndexFixing(ONIndex1Y,I190,TRUE,_xll.ohTrigger(RecalcTrigger,Trigger1Y)),NA())</f>
        <v>1.1664750464651652E-2</v>
      </c>
    </row>
    <row r="191" spans="2:17" x14ac:dyDescent="0.2">
      <c r="B191" s="39" t="s">
        <v>17</v>
      </c>
      <c r="D191" s="42">
        <f>_xll.qlCalendarAdvance(Calendar,$D190,B191,"f",FALSE)</f>
        <v>42447</v>
      </c>
      <c r="E191" s="177">
        <f>_xll.qlInterestRateIndexValueDate(IndexON,D191)</f>
        <v>42447</v>
      </c>
      <c r="F191" s="193">
        <f>IFERROR(_xll.qlIndexFixing(IndexON,D191,TRUE,_xll.ohTrigger(RecalcTrigger,TriggerON)),NA())</f>
        <v>6.9932325770986443E-3</v>
      </c>
      <c r="H191" s="42">
        <f>_xll.qlCalendarAdvance(Calendar,$H190,B191,"f",FALSE)</f>
        <v>42447</v>
      </c>
      <c r="I191" s="177">
        <f>_xll.qlInterestRateIndexValueDate(Index1M,$H191)</f>
        <v>42447</v>
      </c>
      <c r="J191" s="182">
        <f>IFERROR(_xll.qlIndexFixing(Index1M,$H191,TRUE,_xll.ohTrigger(RecalcTrigger,Trigger1M)),NA())</f>
        <v>7.8132569078531184E-3</v>
      </c>
      <c r="K191" s="44">
        <f>IFERROR(_xll.qlIndexFixing(Index3M,H191,TRUE,_xll.ohTrigger(RecalcTrigger,Trigger3M)),NA())</f>
        <v>9.3717685642811695E-3</v>
      </c>
      <c r="L191" s="44">
        <f>IFERROR(_xll.qlIndexFixing(Index6M,$H191,TRUE,_xll.ohTrigger(RecalcTrigger,Trigger6M)),NA())</f>
        <v>1.1333587182375504E-2</v>
      </c>
      <c r="M191" s="183">
        <f>IFERROR(_xll.qlIndexFixing(Index1Y,$H191,TRUE,_xll.ohTrigger(RecalcTrigger,Trigger1Y)),NA())</f>
        <v>1.5202399861649819E-2</v>
      </c>
      <c r="N191" s="182">
        <f>IFERROR(_xll.qlIndexFixing(ONIndex1M,I191,TRUE,_xll.ohTrigger(RecalcTrigger,Trigger1M)),NA())</f>
        <v>7.5775103726712558E-3</v>
      </c>
      <c r="O191" s="44">
        <f>IFERROR(_xll.qlIndexFixing(ONIndex3M,I191,TRUE,_xll.ohTrigger(RecalcTrigger,Trigger3M)),NA())</f>
        <v>8.547242582419198E-3</v>
      </c>
      <c r="P191" s="44">
        <f>IFERROR(_xll.qlIndexFixing(ONIndex6M,I191,TRUE,_xll.ohTrigger(RecalcTrigger,Trigger6M)),NA())</f>
        <v>9.9685974777648702E-3</v>
      </c>
      <c r="Q191" s="183">
        <f>IFERROR(_xll.qlIndexFixing(ONIndex1Y,I191,TRUE,_xll.ohTrigger(RecalcTrigger,Trigger1Y)),NA())</f>
        <v>1.1689167552171311E-2</v>
      </c>
    </row>
    <row r="192" spans="2:17" x14ac:dyDescent="0.2">
      <c r="B192" s="39" t="s">
        <v>17</v>
      </c>
      <c r="D192" s="42">
        <f>_xll.qlCalendarAdvance(Calendar,$D191,B192,"f",FALSE)</f>
        <v>42450</v>
      </c>
      <c r="E192" s="177">
        <f>_xll.qlInterestRateIndexValueDate(IndexON,D192)</f>
        <v>42450</v>
      </c>
      <c r="F192" s="193">
        <f>IFERROR(_xll.qlIndexFixing(IndexON,D192,TRUE,_xll.ohTrigger(RecalcTrigger,TriggerON)),NA())</f>
        <v>7.0162883608482218E-3</v>
      </c>
      <c r="H192" s="42">
        <f>_xll.qlCalendarAdvance(Calendar,$H191,B192,"f",FALSE)</f>
        <v>42450</v>
      </c>
      <c r="I192" s="177">
        <f>_xll.qlInterestRateIndexValueDate(Index1M,$H192)</f>
        <v>42450</v>
      </c>
      <c r="J192" s="182">
        <f>IFERROR(_xll.qlIndexFixing(Index1M,$H192,TRUE,_xll.ohTrigger(RecalcTrigger,Trigger1M)),NA())</f>
        <v>7.8614105301509606E-3</v>
      </c>
      <c r="K192" s="44">
        <f>IFERROR(_xll.qlIndexFixing(Index3M,H192,TRUE,_xll.ohTrigger(RecalcTrigger,Trigger3M)),NA())</f>
        <v>9.4076329185872332E-3</v>
      </c>
      <c r="L192" s="44">
        <f>IFERROR(_xll.qlIndexFixing(Index6M,$H192,TRUE,_xll.ohTrigger(RecalcTrigger,Trigger6M)),NA())</f>
        <v>1.1371962297665364E-2</v>
      </c>
      <c r="M192" s="183">
        <f>IFERROR(_xll.qlIndexFixing(Index1Y,$H192,TRUE,_xll.ohTrigger(RecalcTrigger,Trigger1Y)),NA())</f>
        <v>1.5240950744100257E-2</v>
      </c>
      <c r="N192" s="182">
        <f>IFERROR(_xll.qlIndexFixing(ONIndex1M,I192,TRUE,_xll.ohTrigger(RecalcTrigger,Trigger1M)),NA())</f>
        <v>7.6106402815523388E-3</v>
      </c>
      <c r="O192" s="44">
        <f>IFERROR(_xll.qlIndexFixing(ONIndex3M,I192,TRUE,_xll.ohTrigger(RecalcTrigger,Trigger3M)),NA())</f>
        <v>8.5818074499033337E-3</v>
      </c>
      <c r="P192" s="44">
        <f>IFERROR(_xll.qlIndexFixing(ONIndex6M,I192,TRUE,_xll.ohTrigger(RecalcTrigger,Trigger6M)),NA())</f>
        <v>9.9871126573025659E-3</v>
      </c>
      <c r="Q192" s="183">
        <f>IFERROR(_xll.qlIndexFixing(ONIndex1Y,I192,TRUE,_xll.ohTrigger(RecalcTrigger,Trigger1Y)),NA())</f>
        <v>1.1713265474493362E-2</v>
      </c>
    </row>
    <row r="193" spans="2:17" x14ac:dyDescent="0.2">
      <c r="B193" s="39" t="s">
        <v>17</v>
      </c>
      <c r="D193" s="42">
        <f>_xll.qlCalendarAdvance(Calendar,$D192,B193,"f",FALSE)</f>
        <v>42451</v>
      </c>
      <c r="E193" s="177">
        <f>_xll.qlInterestRateIndexValueDate(IndexON,D193)</f>
        <v>42451</v>
      </c>
      <c r="F193" s="193">
        <f>IFERROR(_xll.qlIndexFixing(IndexON,D193,TRUE,_xll.ohTrigger(RecalcTrigger,TriggerON)),NA())</f>
        <v>7.0283533853821023E-3</v>
      </c>
      <c r="H193" s="42">
        <f>_xll.qlCalendarAdvance(Calendar,$H192,B193,"f",FALSE)</f>
        <v>42451</v>
      </c>
      <c r="I193" s="177">
        <f>_xll.qlInterestRateIndexValueDate(Index1M,$H193)</f>
        <v>42451</v>
      </c>
      <c r="J193" s="182">
        <f>IFERROR(_xll.qlIndexFixing(Index1M,$H193,TRUE,_xll.ohTrigger(RecalcTrigger,Trigger1M)),NA())</f>
        <v>7.8772682810272204E-3</v>
      </c>
      <c r="K193" s="44">
        <f>IFERROR(_xll.qlIndexFixing(Index3M,H193,TRUE,_xll.ohTrigger(RecalcTrigger,Trigger3M)),NA())</f>
        <v>9.4258363018360613E-3</v>
      </c>
      <c r="L193" s="44">
        <f>IFERROR(_xll.qlIndexFixing(Index6M,$H193,TRUE,_xll.ohTrigger(RecalcTrigger,Trigger6M)),NA())</f>
        <v>1.1387652256816731E-2</v>
      </c>
      <c r="M193" s="183">
        <f>IFERROR(_xll.qlIndexFixing(Index1Y,$H193,TRUE,_xll.ohTrigger(RecalcTrigger,Trigger1Y)),NA())</f>
        <v>1.5261118752237346E-2</v>
      </c>
      <c r="N193" s="182">
        <f>IFERROR(_xll.qlIndexFixing(ONIndex1M,I193,TRUE,_xll.ohTrigger(RecalcTrigger,Trigger1M)),NA())</f>
        <v>7.6274386943298023E-3</v>
      </c>
      <c r="O193" s="44">
        <f>IFERROR(_xll.qlIndexFixing(ONIndex3M,I193,TRUE,_xll.ohTrigger(RecalcTrigger,Trigger3M)),NA())</f>
        <v>8.5992176161364675E-3</v>
      </c>
      <c r="P193" s="44">
        <f>IFERROR(_xll.qlIndexFixing(ONIndex6M,I193,TRUE,_xll.ohTrigger(RecalcTrigger,Trigger6M)),NA())</f>
        <v>9.993832338088815E-3</v>
      </c>
      <c r="Q193" s="183">
        <f>IFERROR(_xll.qlIndexFixing(ONIndex1Y,I193,TRUE,_xll.ohTrigger(RecalcTrigger,Trigger1Y)),NA())</f>
        <v>1.1725716343431447E-2</v>
      </c>
    </row>
    <row r="194" spans="2:17" x14ac:dyDescent="0.2">
      <c r="B194" s="39" t="s">
        <v>17</v>
      </c>
      <c r="D194" s="42">
        <f>_xll.qlCalendarAdvance(Calendar,$D193,B194,"f",FALSE)</f>
        <v>42452</v>
      </c>
      <c r="E194" s="177">
        <f>_xll.qlInterestRateIndexValueDate(IndexON,D194)</f>
        <v>42452</v>
      </c>
      <c r="F194" s="193">
        <f>IFERROR(_xll.qlIndexFixing(IndexON,D194,TRUE,_xll.ohTrigger(RecalcTrigger,TriggerON)),NA())</f>
        <v>7.0407004947381502E-3</v>
      </c>
      <c r="H194" s="42">
        <f>_xll.qlCalendarAdvance(Calendar,$H193,B194,"f",FALSE)</f>
        <v>42452</v>
      </c>
      <c r="I194" s="177">
        <f>_xll.qlInterestRateIndexValueDate(Index1M,$H194)</f>
        <v>42452</v>
      </c>
      <c r="J194" s="182">
        <f>IFERROR(_xll.qlIndexFixing(Index1M,$H194,TRUE,_xll.ohTrigger(RecalcTrigger,Trigger1M)),NA())</f>
        <v>7.9080156118968657E-3</v>
      </c>
      <c r="K194" s="44">
        <f>IFERROR(_xll.qlIndexFixing(Index3M,H194,TRUE,_xll.ohTrigger(RecalcTrigger,Trigger3M)),NA())</f>
        <v>9.4440545956210892E-3</v>
      </c>
      <c r="L194" s="44">
        <f>IFERROR(_xll.qlIndexFixing(Index6M,$H194,TRUE,_xll.ohTrigger(RecalcTrigger,Trigger6M)),NA())</f>
        <v>1.1403413254891115E-2</v>
      </c>
      <c r="M194" s="183">
        <f>IFERROR(_xll.qlIndexFixing(Index1Y,$H194,TRUE,_xll.ohTrigger(RecalcTrigger,Trigger1Y)),NA())</f>
        <v>1.5281211150804275E-2</v>
      </c>
      <c r="N194" s="182">
        <f>IFERROR(_xll.qlIndexFixing(ONIndex1M,I194,TRUE,_xll.ohTrigger(RecalcTrigger,Trigger1M)),NA())</f>
        <v>7.6443299903594664E-3</v>
      </c>
      <c r="O194" s="44">
        <f>IFERROR(_xll.qlIndexFixing(ONIndex3M,I194,TRUE,_xll.ohTrigger(RecalcTrigger,Trigger3M)),NA())</f>
        <v>8.6166443787838443E-3</v>
      </c>
      <c r="P194" s="44">
        <f>IFERROR(_xll.qlIndexFixing(ONIndex6M,I194,TRUE,_xll.ohTrigger(RecalcTrigger,Trigger6M)),NA())</f>
        <v>9.9989476005224454E-3</v>
      </c>
      <c r="Q194" s="183">
        <f>IFERROR(_xll.qlIndexFixing(ONIndex1Y,I194,TRUE,_xll.ohTrigger(RecalcTrigger,Trigger1Y)),NA())</f>
        <v>1.1738296058855235E-2</v>
      </c>
    </row>
    <row r="195" spans="2:17" x14ac:dyDescent="0.2">
      <c r="B195" s="39" t="s">
        <v>17</v>
      </c>
      <c r="D195" s="42">
        <f>_xll.qlCalendarAdvance(Calendar,$D194,B195,"f",FALSE)</f>
        <v>42453</v>
      </c>
      <c r="E195" s="177">
        <f>_xll.qlInterestRateIndexValueDate(IndexON,D195)</f>
        <v>42453</v>
      </c>
      <c r="F195" s="193">
        <f>IFERROR(_xll.qlIndexFixing(IndexON,D195,TRUE,_xll.ohTrigger(RecalcTrigger,TriggerON)),NA())</f>
        <v>7.0799910649173015E-3</v>
      </c>
      <c r="H195" s="42">
        <f>_xll.qlCalendarAdvance(Calendar,$H194,B195,"f",FALSE)</f>
        <v>42453</v>
      </c>
      <c r="I195" s="177">
        <f>_xll.qlInterestRateIndexValueDate(Index1M,$H195)</f>
        <v>42453</v>
      </c>
      <c r="J195" s="182">
        <f>IFERROR(_xll.qlIndexFixing(Index1M,$H195,TRUE,_xll.ohTrigger(RecalcTrigger,Trigger1M)),NA())</f>
        <v>7.9160899979707766E-3</v>
      </c>
      <c r="K195" s="44">
        <f>IFERROR(_xll.qlIndexFixing(Index3M,H195,TRUE,_xll.ohTrigger(RecalcTrigger,Trigger3M)),NA())</f>
        <v>9.4622874989003115E-3</v>
      </c>
      <c r="L195" s="44">
        <f>IFERROR(_xll.qlIndexFixing(Index6M,$H195,TRUE,_xll.ohTrigger(RecalcTrigger,Trigger6M)),NA())</f>
        <v>1.1436272142321584E-2</v>
      </c>
      <c r="M195" s="183">
        <f>IFERROR(_xll.qlIndexFixing(Index1Y,$H195,TRUE,_xll.ohTrigger(RecalcTrigger,Trigger1Y)),NA())</f>
        <v>1.5301224669135083E-2</v>
      </c>
      <c r="N195" s="182">
        <f>IFERROR(_xll.qlIndexFixing(ONIndex1M,I195,TRUE,_xll.ohTrigger(RecalcTrigger,Trigger1M)),NA())</f>
        <v>7.69597857765425E-3</v>
      </c>
      <c r="O195" s="44">
        <f>IFERROR(_xll.qlIndexFixing(ONIndex3M,I195,TRUE,_xll.ohTrigger(RecalcTrigger,Trigger3M)),NA())</f>
        <v>8.6694526436461583E-3</v>
      </c>
      <c r="P195" s="44">
        <f>IFERROR(_xll.qlIndexFixing(ONIndex6M,I195,TRUE,_xll.ohTrigger(RecalcTrigger,Trigger6M)),NA())</f>
        <v>1.0003610755436876E-2</v>
      </c>
      <c r="Q195" s="183">
        <f>IFERROR(_xll.qlIndexFixing(ONIndex1Y,I195,TRUE,_xll.ohTrigger(RecalcTrigger,Trigger1Y)),NA())</f>
        <v>1.177769713507093E-2</v>
      </c>
    </row>
    <row r="196" spans="2:17" x14ac:dyDescent="0.2">
      <c r="B196" s="39" t="s">
        <v>17</v>
      </c>
      <c r="D196" s="42">
        <f>_xll.qlCalendarAdvance(Calendar,$D195,B196,"f",FALSE)</f>
        <v>42458</v>
      </c>
      <c r="E196" s="177">
        <f>_xll.qlInterestRateIndexValueDate(IndexON,D196)</f>
        <v>42458</v>
      </c>
      <c r="F196" s="193">
        <f>IFERROR(_xll.qlIndexFixing(IndexON,D196,TRUE,_xll.ohTrigger(RecalcTrigger,TriggerON)),NA())</f>
        <v>7.1206259375666825E-3</v>
      </c>
      <c r="H196" s="42">
        <f>_xll.qlCalendarAdvance(Calendar,$H195,B196,"f",FALSE)</f>
        <v>42458</v>
      </c>
      <c r="I196" s="177">
        <f>_xll.qlInterestRateIndexValueDate(Index1M,$H196)</f>
        <v>42458</v>
      </c>
      <c r="J196" s="182">
        <f>IFERROR(_xll.qlIndexFixing(Index1M,$H196,TRUE,_xll.ohTrigger(RecalcTrigger,Trigger1M)),NA())</f>
        <v>7.9848368592021698E-3</v>
      </c>
      <c r="K196" s="44">
        <f>IFERROR(_xll.qlIndexFixing(Index3M,H196,TRUE,_xll.ohTrigger(RecalcTrigger,Trigger3M)),NA())</f>
        <v>9.5536606208295079E-3</v>
      </c>
      <c r="L196" s="44">
        <f>IFERROR(_xll.qlIndexFixing(Index6M,$H196,TRUE,_xll.ohTrigger(RecalcTrigger,Trigger6M)),NA())</f>
        <v>1.1500000000935645E-2</v>
      </c>
      <c r="M196" s="183">
        <f>IFERROR(_xll.qlIndexFixing(Index1Y,$H196,TRUE,_xll.ohTrigger(RecalcTrigger,Trigger1Y)),NA())</f>
        <v>1.540000000000008E-2</v>
      </c>
      <c r="N196" s="182">
        <f>IFERROR(_xll.qlIndexFixing(ONIndex1M,I196,TRUE,_xll.ohTrigger(RecalcTrigger,Trigger1M)),NA())</f>
        <v>7.7475844603669408E-3</v>
      </c>
      <c r="O196" s="44">
        <f>IFERROR(_xll.qlIndexFixing(ONIndex3M,I196,TRUE,_xll.ohTrigger(RecalcTrigger,Trigger3M)),NA())</f>
        <v>8.7215534790430205E-3</v>
      </c>
      <c r="P196" s="44">
        <f>IFERROR(_xll.qlIndexFixing(ONIndex6M,I196,TRUE,_xll.ohTrigger(RecalcTrigger,Trigger6M)),NA())</f>
        <v>9.9963307357398001E-3</v>
      </c>
      <c r="Q196" s="183">
        <f>IFERROR(_xll.qlIndexFixing(ONIndex1Y,I196,TRUE,_xll.ohTrigger(RecalcTrigger,Trigger1Y)),NA())</f>
        <v>1.1816521103786837E-2</v>
      </c>
    </row>
    <row r="197" spans="2:17" x14ac:dyDescent="0.2">
      <c r="B197" s="39" t="s">
        <v>17</v>
      </c>
      <c r="D197" s="42">
        <f>_xll.qlCalendarAdvance(Calendar,$D196,B197,"f",FALSE)</f>
        <v>42459</v>
      </c>
      <c r="E197" s="177">
        <f>_xll.qlInterestRateIndexValueDate(IndexON,D197)</f>
        <v>42459</v>
      </c>
      <c r="F197" s="193">
        <f>IFERROR(_xll.qlIndexFixing(IndexON,D197,TRUE,_xll.ohTrigger(RecalcTrigger,TriggerON)),NA())</f>
        <v>7.1344616658630677E-3</v>
      </c>
      <c r="H197" s="42">
        <f>_xll.qlCalendarAdvance(Calendar,$H196,B197,"f",FALSE)</f>
        <v>42459</v>
      </c>
      <c r="I197" s="177">
        <f>_xll.qlInterestRateIndexValueDate(Index1M,$H197)</f>
        <v>42459</v>
      </c>
      <c r="J197" s="182">
        <f>IFERROR(_xll.qlIndexFixing(Index1M,$H197,TRUE,_xll.ohTrigger(RecalcTrigger,Trigger1M)),NA())</f>
        <v>7.992575620019057E-3</v>
      </c>
      <c r="K197" s="44">
        <f>IFERROR(_xll.qlIndexFixing(Index3M,H197,TRUE,_xll.ohTrigger(RecalcTrigger,Trigger3M)),NA())</f>
        <v>9.5719748588711205E-3</v>
      </c>
      <c r="L197" s="44">
        <f>IFERROR(_xll.qlIndexFixing(Index6M,$H197,TRUE,_xll.ohTrigger(RecalcTrigger,Trigger6M)),NA())</f>
        <v>1.1516517711806536E-2</v>
      </c>
      <c r="M197" s="183">
        <f>IFERROR(_xll.qlIndexFixing(Index1Y,$H197,TRUE,_xll.ohTrigger(RecalcTrigger,Trigger1Y)),NA())</f>
        <v>1.5419484328706323E-2</v>
      </c>
      <c r="N197" s="182">
        <f>IFERROR(_xll.qlIndexFixing(ONIndex1M,I197,TRUE,_xll.ohTrigger(RecalcTrigger,Trigger1M)),NA())</f>
        <v>7.7648628050674962E-3</v>
      </c>
      <c r="O197" s="44">
        <f>IFERROR(_xll.qlIndexFixing(ONIndex3M,I197,TRUE,_xll.ohTrigger(RecalcTrigger,Trigger3M)),NA())</f>
        <v>8.7390964165900975E-3</v>
      </c>
      <c r="P197" s="44">
        <f>IFERROR(_xll.qlIndexFixing(ONIndex6M,I197,TRUE,_xll.ohTrigger(RecalcTrigger,Trigger6M)),NA())</f>
        <v>9.9925211441265205E-3</v>
      </c>
      <c r="Q197" s="183">
        <f>IFERROR(_xll.qlIndexFixing(ONIndex1Y,I197,TRUE,_xll.ohTrigger(RecalcTrigger,Trigger1Y)),NA())</f>
        <v>1.1830248583996061E-2</v>
      </c>
    </row>
    <row r="198" spans="2:17" x14ac:dyDescent="0.2">
      <c r="B198" s="39" t="s">
        <v>17</v>
      </c>
      <c r="D198" s="42">
        <f>_xll.qlCalendarAdvance(Calendar,$D197,B198,"f",FALSE)</f>
        <v>42460</v>
      </c>
      <c r="E198" s="177">
        <f>_xll.qlInterestRateIndexValueDate(IndexON,D198)</f>
        <v>42460</v>
      </c>
      <c r="F198" s="193">
        <f>IFERROR(_xll.qlIndexFixing(IndexON,D198,TRUE,_xll.ohTrigger(RecalcTrigger,TriggerON)),NA())</f>
        <v>7.1480935037615545E-3</v>
      </c>
      <c r="H198" s="42">
        <f>_xll.qlCalendarAdvance(Calendar,$H197,B198,"f",FALSE)</f>
        <v>42460</v>
      </c>
      <c r="I198" s="177">
        <f>_xll.qlInterestRateIndexValueDate(Index1M,$H198)</f>
        <v>42460</v>
      </c>
      <c r="J198" s="182">
        <f>IFERROR(_xll.qlIndexFixing(Index1M,$H198,TRUE,_xll.ohTrigger(RecalcTrigger,Trigger1M)),NA())</f>
        <v>8.0002575917994222E-3</v>
      </c>
      <c r="K198" s="44">
        <f>IFERROR(_xll.qlIndexFixing(Index3M,H198,TRUE,_xll.ohTrigger(RecalcTrigger,Trigger3M)),NA())</f>
        <v>9.5808979763732944E-3</v>
      </c>
      <c r="L198" s="44">
        <f>IFERROR(_xll.qlIndexFixing(Index6M,$H198,TRUE,_xll.ohTrigger(RecalcTrigger,Trigger6M)),NA())</f>
        <v>1.1524530057491201E-2</v>
      </c>
      <c r="M198" s="183">
        <f>IFERROR(_xll.qlIndexFixing(Index1Y,$H198,TRUE,_xll.ohTrigger(RecalcTrigger,Trigger1Y)),NA())</f>
        <v>1.5438878416562218E-2</v>
      </c>
      <c r="N198" s="182">
        <f>IFERROR(_xll.qlIndexFixing(ONIndex1M,I198,TRUE,_xll.ohTrigger(RecalcTrigger,Trigger1M)),NA())</f>
        <v>7.7819708986825997E-3</v>
      </c>
      <c r="O198" s="44">
        <f>IFERROR(_xll.qlIndexFixing(ONIndex3M,I198,TRUE,_xll.ohTrigger(RecalcTrigger,Trigger3M)),NA())</f>
        <v>8.7566559505514174E-3</v>
      </c>
      <c r="P198" s="44">
        <f>IFERROR(_xll.qlIndexFixing(ONIndex6M,I198,TRUE,_xll.ohTrigger(RecalcTrigger,Trigger6M)),NA())</f>
        <v>9.9894132085820431E-3</v>
      </c>
      <c r="Q198" s="183">
        <f>IFERROR(_xll.qlIndexFixing(ONIndex1Y,I198,TRUE,_xll.ohTrigger(RecalcTrigger,Trigger1Y)),NA())</f>
        <v>1.1844350749103949E-2</v>
      </c>
    </row>
    <row r="199" spans="2:17" x14ac:dyDescent="0.2">
      <c r="B199" s="39" t="s">
        <v>17</v>
      </c>
      <c r="D199" s="42">
        <f>_xll.qlCalendarAdvance(Calendar,$D198,B199,"f",FALSE)</f>
        <v>42461</v>
      </c>
      <c r="E199" s="177">
        <f>_xll.qlInterestRateIndexValueDate(IndexON,D199)</f>
        <v>42461</v>
      </c>
      <c r="F199" s="193">
        <f>IFERROR(_xll.qlIndexFixing(IndexON,D199,TRUE,_xll.ohTrigger(RecalcTrigger,TriggerON)),NA())</f>
        <v>7.1748185750719626E-3</v>
      </c>
      <c r="H199" s="42">
        <f>_xll.qlCalendarAdvance(Calendar,$H198,B199,"f",FALSE)</f>
        <v>42461</v>
      </c>
      <c r="I199" s="177">
        <f>_xll.qlInterestRateIndexValueDate(Index1M,$H199)</f>
        <v>42461</v>
      </c>
      <c r="J199" s="182">
        <f>IFERROR(_xll.qlIndexFixing(Index1M,$H199,TRUE,_xll.ohTrigger(RecalcTrigger,Trigger1M)),NA())</f>
        <v>8.0362799832183612E-3</v>
      </c>
      <c r="K199" s="44">
        <f>IFERROR(_xll.qlIndexFixing(Index3M,H199,TRUE,_xll.ohTrigger(RecalcTrigger,Trigger3M)),NA())</f>
        <v>9.5992322465205879E-3</v>
      </c>
      <c r="L199" s="44">
        <f>IFERROR(_xll.qlIndexFixing(Index6M,$H199,TRUE,_xll.ohTrigger(RecalcTrigger,Trigger6M)),NA())</f>
        <v>1.1558619483574874E-2</v>
      </c>
      <c r="M199" s="183">
        <f>IFERROR(_xll.qlIndexFixing(Index1Y,$H199,TRUE,_xll.ohTrigger(RecalcTrigger,Trigger1Y)),NA())</f>
        <v>1.5477740122327378E-2</v>
      </c>
      <c r="N199" s="182">
        <f>IFERROR(_xll.qlIndexFixing(ONIndex1M,I199,TRUE,_xll.ohTrigger(RecalcTrigger,Trigger1M)),NA())</f>
        <v>7.8157869358674859E-3</v>
      </c>
      <c r="O199" s="44">
        <f>IFERROR(_xll.qlIndexFixing(ONIndex3M,I199,TRUE,_xll.ohTrigger(RecalcTrigger,Trigger3M)),NA())</f>
        <v>8.7920421118414804E-3</v>
      </c>
      <c r="P199" s="44">
        <f>IFERROR(_xll.qlIndexFixing(ONIndex6M,I199,TRUE,_xll.ohTrigger(RecalcTrigger,Trigger6M)),NA())</f>
        <v>9.985809374024603E-3</v>
      </c>
      <c r="Q199" s="183">
        <f>IFERROR(_xll.qlIndexFixing(ONIndex1Y,I199,TRUE,_xll.ohTrigger(RecalcTrigger,Trigger1Y)),NA())</f>
        <v>1.1874190299689577E-2</v>
      </c>
    </row>
    <row r="200" spans="2:17" x14ac:dyDescent="0.2">
      <c r="B200" s="39" t="s">
        <v>17</v>
      </c>
      <c r="D200" s="42">
        <f>_xll.qlCalendarAdvance(Calendar,$D199,B200,"f",FALSE)</f>
        <v>42464</v>
      </c>
      <c r="E200" s="177">
        <f>_xll.qlInterestRateIndexValueDate(IndexON,D200)</f>
        <v>42464</v>
      </c>
      <c r="F200" s="193">
        <f>IFERROR(_xll.qlIndexFixing(IndexON,D200,TRUE,_xll.ohTrigger(RecalcTrigger,TriggerON)),NA())</f>
        <v>7.2005819493503598E-3</v>
      </c>
      <c r="H200" s="42">
        <f>_xll.qlCalendarAdvance(Calendar,$H199,B200,"f",FALSE)</f>
        <v>42464</v>
      </c>
      <c r="I200" s="177">
        <f>_xll.qlInterestRateIndexValueDate(Index1M,$H200)</f>
        <v>42464</v>
      </c>
      <c r="J200" s="182">
        <f>IFERROR(_xll.qlIndexFixing(Index1M,$H200,TRUE,_xll.ohTrigger(RecalcTrigger,Trigger1M)),NA())</f>
        <v>8.0656704527605951E-3</v>
      </c>
      <c r="K200" s="44">
        <f>IFERROR(_xll.qlIndexFixing(Index3M,H200,TRUE,_xll.ohTrigger(RecalcTrigger,Trigger3M)),NA())</f>
        <v>9.6543067403405056E-3</v>
      </c>
      <c r="L200" s="44">
        <f>IFERROR(_xll.qlIndexFixing(Index6M,$H200,TRUE,_xll.ohTrigger(RecalcTrigger,Trigger6M)),NA())</f>
        <v>1.1592288632559069E-2</v>
      </c>
      <c r="M200" s="183">
        <f>IFERROR(_xll.qlIndexFixing(Index1Y,$H200,TRUE,_xll.ohTrigger(RecalcTrigger,Trigger1Y)),NA())</f>
        <v>1.5515554739631066E-2</v>
      </c>
      <c r="N200" s="182">
        <f>IFERROR(_xll.qlIndexFixing(ONIndex1M,I200,TRUE,_xll.ohTrigger(RecalcTrigger,Trigger1M)),NA())</f>
        <v>7.8487007605865244E-3</v>
      </c>
      <c r="O200" s="44">
        <f>IFERROR(_xll.qlIndexFixing(ONIndex3M,I200,TRUE,_xll.ohTrigger(RecalcTrigger,Trigger3M)),NA())</f>
        <v>8.8270600505391261E-3</v>
      </c>
      <c r="P200" s="44">
        <f>IFERROR(_xll.qlIndexFixing(ONIndex6M,I200,TRUE,_xll.ohTrigger(RecalcTrigger,Trigger6M)),NA())</f>
        <v>9.9839980265248318E-3</v>
      </c>
      <c r="Q200" s="183">
        <f>IFERROR(_xll.qlIndexFixing(ONIndex1Y,I200,TRUE,_xll.ohTrigger(RecalcTrigger,Trigger1Y)),NA())</f>
        <v>1.190450625981887E-2</v>
      </c>
    </row>
    <row r="201" spans="2:17" x14ac:dyDescent="0.2">
      <c r="B201" s="39" t="s">
        <v>17</v>
      </c>
      <c r="D201" s="42">
        <f>_xll.qlCalendarAdvance(Calendar,$D200,B201,"f",FALSE)</f>
        <v>42465</v>
      </c>
      <c r="E201" s="177">
        <f>_xll.qlInterestRateIndexValueDate(IndexON,D201)</f>
        <v>42465</v>
      </c>
      <c r="F201" s="193">
        <f>IFERROR(_xll.qlIndexFixing(IndexON,D201,TRUE,_xll.ohTrigger(RecalcTrigger,TriggerON)),NA())</f>
        <v>7.2131943342867988E-3</v>
      </c>
      <c r="H201" s="42">
        <f>_xll.qlCalendarAdvance(Calendar,$H200,B201,"f",FALSE)</f>
        <v>42465</v>
      </c>
      <c r="I201" s="177">
        <f>_xll.qlInterestRateIndexValueDate(Index1M,$H201)</f>
        <v>42465</v>
      </c>
      <c r="J201" s="182">
        <f>IFERROR(_xll.qlIndexFixing(Index1M,$H201,TRUE,_xll.ohTrigger(RecalcTrigger,Trigger1M)),NA())</f>
        <v>8.0801009766346965E-3</v>
      </c>
      <c r="K201" s="44">
        <f>IFERROR(_xll.qlIndexFixing(Index3M,H201,TRUE,_xll.ohTrigger(RecalcTrigger,Trigger3M)),NA())</f>
        <v>9.6726877847313972E-3</v>
      </c>
      <c r="L201" s="44">
        <f>IFERROR(_xll.qlIndexFixing(Index6M,$H201,TRUE,_xll.ohTrigger(RecalcTrigger,Trigger6M)),NA())</f>
        <v>1.1609520121674807E-2</v>
      </c>
      <c r="M201" s="183">
        <f>IFERROR(_xll.qlIndexFixing(Index1Y,$H201,TRUE,_xll.ohTrigger(RecalcTrigger,Trigger1Y)),NA())</f>
        <v>1.5534499408638158E-2</v>
      </c>
      <c r="N201" s="182">
        <f>IFERROR(_xll.qlIndexFixing(ONIndex1M,I201,TRUE,_xll.ohTrigger(RecalcTrigger,Trigger1M)),NA())</f>
        <v>7.8649575977207675E-3</v>
      </c>
      <c r="O201" s="44">
        <f>IFERROR(_xll.qlIndexFixing(ONIndex3M,I201,TRUE,_xll.ohTrigger(RecalcTrigger,Trigger3M)),NA())</f>
        <v>8.8447025666527068E-3</v>
      </c>
      <c r="P201" s="44">
        <f>IFERROR(_xll.qlIndexFixing(ONIndex6M,I201,TRUE,_xll.ohTrigger(RecalcTrigger,Trigger6M)),NA())</f>
        <v>9.9843983710001805E-3</v>
      </c>
      <c r="Q201" s="183">
        <f>IFERROR(_xll.qlIndexFixing(ONIndex1Y,I201,TRUE,_xll.ohTrigger(RecalcTrigger,Trigger1Y)),NA())</f>
        <v>1.1920481850392628E-2</v>
      </c>
    </row>
    <row r="202" spans="2:17" x14ac:dyDescent="0.2">
      <c r="B202" s="39" t="s">
        <v>17</v>
      </c>
      <c r="D202" s="42">
        <f>_xll.qlCalendarAdvance(Calendar,$D201,B202,"f",FALSE)</f>
        <v>42466</v>
      </c>
      <c r="E202" s="177">
        <f>_xll.qlInterestRateIndexValueDate(IndexON,D202)</f>
        <v>42466</v>
      </c>
      <c r="F202" s="193">
        <f>IFERROR(_xll.qlIndexFixing(IndexON,D202,TRUE,_xll.ohTrigger(RecalcTrigger,TriggerON)),NA())</f>
        <v>7.2256028285822005E-3</v>
      </c>
      <c r="H202" s="42">
        <f>_xll.qlCalendarAdvance(Calendar,$H201,B202,"f",FALSE)</f>
        <v>42466</v>
      </c>
      <c r="I202" s="177">
        <f>_xll.qlInterestRateIndexValueDate(Index1M,$H202)</f>
        <v>42466</v>
      </c>
      <c r="J202" s="182">
        <f>IFERROR(_xll.qlIndexFixing(Index1M,$H202,TRUE,_xll.ohTrigger(RecalcTrigger,Trigger1M)),NA())</f>
        <v>8.0945014122202341E-3</v>
      </c>
      <c r="K202" s="44">
        <f>IFERROR(_xll.qlIndexFixing(Index3M,H202,TRUE,_xll.ohTrigger(RecalcTrigger,Trigger3M)),NA())</f>
        <v>9.6910797616626219E-3</v>
      </c>
      <c r="L202" s="44">
        <f>IFERROR(_xll.qlIndexFixing(Index6M,$H202,TRUE,_xll.ohTrigger(RecalcTrigger,Trigger6M)),NA())</f>
        <v>1.1626860610736969E-2</v>
      </c>
      <c r="M202" s="183">
        <f>IFERROR(_xll.qlIndexFixing(Index1Y,$H202,TRUE,_xll.ohTrigger(RecalcTrigger,Trigger1Y)),NA())</f>
        <v>1.5553354551188336E-2</v>
      </c>
      <c r="N202" s="182">
        <f>IFERROR(_xll.qlIndexFixing(ONIndex1M,I202,TRUE,_xll.ohTrigger(RecalcTrigger,Trigger1M)),NA())</f>
        <v>7.8810441836074663E-3</v>
      </c>
      <c r="O202" s="44">
        <f>IFERROR(_xll.qlIndexFixing(ONIndex3M,I202,TRUE,_xll.ohTrigger(RecalcTrigger,Trigger3M)),NA())</f>
        <v>8.8623616790994841E-3</v>
      </c>
      <c r="P202" s="44">
        <f>IFERROR(_xll.qlIndexFixing(ONIndex6M,I202,TRUE,_xll.ohTrigger(RecalcTrigger,Trigger6M)),NA())</f>
        <v>9.9855003714632851E-3</v>
      </c>
      <c r="Q202" s="183">
        <f>IFERROR(_xll.qlIndexFixing(ONIndex1Y,I202,TRUE,_xll.ohTrigger(RecalcTrigger,Trigger1Y)),NA())</f>
        <v>1.1936832126027141E-2</v>
      </c>
    </row>
    <row r="203" spans="2:17" x14ac:dyDescent="0.2">
      <c r="B203" s="39" t="s">
        <v>17</v>
      </c>
      <c r="D203" s="42">
        <f>_xll.qlCalendarAdvance(Calendar,$D202,B203,"f",FALSE)</f>
        <v>42467</v>
      </c>
      <c r="E203" s="177">
        <f>_xll.qlInterestRateIndexValueDate(IndexON,D203)</f>
        <v>42467</v>
      </c>
      <c r="F203" s="193">
        <f>IFERROR(_xll.qlIndexFixing(IndexON,D203,TRUE,_xll.ohTrigger(RecalcTrigger,TriggerON)),NA())</f>
        <v>7.2378074320744723E-3</v>
      </c>
      <c r="H203" s="42">
        <f>_xll.qlCalendarAdvance(Calendar,$H202,B203,"f",FALSE)</f>
        <v>42467</v>
      </c>
      <c r="I203" s="177">
        <f>_xll.qlInterestRateIndexValueDate(Index1M,$H203)</f>
        <v>42467</v>
      </c>
      <c r="J203" s="182">
        <f>IFERROR(_xll.qlIndexFixing(Index1M,$H203,TRUE,_xll.ohTrigger(RecalcTrigger,Trigger1M)),NA())</f>
        <v>8.1234464393036693E-3</v>
      </c>
      <c r="K203" s="44">
        <f>IFERROR(_xll.qlIndexFixing(Index3M,H203,TRUE,_xll.ohTrigger(RecalcTrigger,Trigger3M)),NA())</f>
        <v>9.709482366717221E-3</v>
      </c>
      <c r="L203" s="44">
        <f>IFERROR(_xll.qlIndexFixing(Index6M,$H203,TRUE,_xll.ohTrigger(RecalcTrigger,Trigger6M)),NA())</f>
        <v>1.16443062304473E-2</v>
      </c>
      <c r="M203" s="183">
        <f>IFERROR(_xll.qlIndexFixing(Index1Y,$H203,TRUE,_xll.ohTrigger(RecalcTrigger,Trigger1Y)),NA())</f>
        <v>1.5572120286463376E-2</v>
      </c>
      <c r="N203" s="182">
        <f>IFERROR(_xll.qlIndexFixing(ONIndex1M,I203,TRUE,_xll.ohTrigger(RecalcTrigger,Trigger1M)),NA())</f>
        <v>7.8969605180845281E-3</v>
      </c>
      <c r="O203" s="44">
        <f>IFERROR(_xll.qlIndexFixing(ONIndex3M,I203,TRUE,_xll.ohTrigger(RecalcTrigger,Trigger3M)),NA())</f>
        <v>8.8800373881225969E-3</v>
      </c>
      <c r="P203" s="44">
        <f>IFERROR(_xll.qlIndexFixing(ONIndex6M,I203,TRUE,_xll.ohTrigger(RecalcTrigger,Trigger6M)),NA())</f>
        <v>9.9873040279141456E-3</v>
      </c>
      <c r="Q203" s="183">
        <f>IFERROR(_xll.qlIndexFixing(ONIndex1Y,I203,TRUE,_xll.ohTrigger(RecalcTrigger,Trigger1Y)),NA())</f>
        <v>1.1953557086965549E-2</v>
      </c>
    </row>
    <row r="204" spans="2:17" x14ac:dyDescent="0.2">
      <c r="B204" s="39" t="s">
        <v>17</v>
      </c>
      <c r="D204" s="42">
        <f>_xll.qlCalendarAdvance(Calendar,$D203,B204,"f",FALSE)</f>
        <v>42468</v>
      </c>
      <c r="E204" s="177">
        <f>_xll.qlInterestRateIndexValueDate(IndexON,D204)</f>
        <v>42468</v>
      </c>
      <c r="F204" s="193">
        <f>IFERROR(_xll.qlIndexFixing(IndexON,D204,TRUE,_xll.ohTrigger(RecalcTrigger,TriggerON)),NA())</f>
        <v>7.2616814700162315E-3</v>
      </c>
      <c r="H204" s="42">
        <f>_xll.qlCalendarAdvance(Calendar,$H203,B204,"f",FALSE)</f>
        <v>42468</v>
      </c>
      <c r="I204" s="177">
        <f>_xll.qlInterestRateIndexValueDate(Index1M,$H204)</f>
        <v>42468</v>
      </c>
      <c r="J204" s="182">
        <f>IFERROR(_xll.qlIndexFixing(Index1M,$H204,TRUE,_xll.ohTrigger(RecalcTrigger,Trigger1M)),NA())</f>
        <v>8.1305765276059698E-3</v>
      </c>
      <c r="K204" s="44">
        <f>IFERROR(_xll.qlIndexFixing(Index3M,H204,TRUE,_xll.ohTrigger(RecalcTrigger,Trigger3M)),NA())</f>
        <v>9.7278952954684417E-3</v>
      </c>
      <c r="L204" s="44">
        <f>IFERROR(_xll.qlIndexFixing(Index6M,$H204,TRUE,_xll.ohTrigger(RecalcTrigger,Trigger6M)),NA())</f>
        <v>1.1679428813860937E-2</v>
      </c>
      <c r="M204" s="183">
        <f>IFERROR(_xll.qlIndexFixing(Index1Y,$H204,TRUE,_xll.ohTrigger(RecalcTrigger,Trigger1Y)),NA())</f>
        <v>1.5609020790648499E-2</v>
      </c>
      <c r="N204" s="182">
        <f>IFERROR(_xll.qlIndexFixing(ONIndex1M,I204,TRUE,_xll.ohTrigger(RecalcTrigger,Trigger1M)),NA())</f>
        <v>7.9283978937727539E-3</v>
      </c>
      <c r="O204" s="44">
        <f>IFERROR(_xll.qlIndexFixing(ONIndex3M,I204,TRUE,_xll.ohTrigger(RecalcTrigger,Trigger3M)),NA())</f>
        <v>8.915661896555795E-3</v>
      </c>
      <c r="P204" s="44">
        <f>IFERROR(_xll.qlIndexFixing(ONIndex6M,I204,TRUE,_xll.ohTrigger(RecalcTrigger,Trigger6M)),NA())</f>
        <v>9.9935237995714878E-3</v>
      </c>
      <c r="Q204" s="183">
        <f>IFERROR(_xll.qlIndexFixing(ONIndex1Y,I204,TRUE,_xll.ohTrigger(RecalcTrigger,Trigger1Y)),NA())</f>
        <v>1.1988649712836679E-2</v>
      </c>
    </row>
    <row r="205" spans="2:17" x14ac:dyDescent="0.2">
      <c r="B205" s="39" t="s">
        <v>17</v>
      </c>
      <c r="D205" s="42">
        <f>_xll.qlCalendarAdvance(Calendar,$D204,B205,"f",FALSE)</f>
        <v>42471</v>
      </c>
      <c r="E205" s="177">
        <f>_xll.qlInterestRateIndexValueDate(IndexON,D205)</f>
        <v>42471</v>
      </c>
      <c r="F205" s="193">
        <f>IFERROR(_xll.qlIndexFixing(IndexON,D205,TRUE,_xll.ohTrigger(RecalcTrigger,TriggerON)),NA())</f>
        <v>7.2845869393900475E-3</v>
      </c>
      <c r="H205" s="42">
        <f>_xll.qlCalendarAdvance(Calendar,$H204,B205,"f",FALSE)</f>
        <v>42471</v>
      </c>
      <c r="I205" s="177">
        <f>_xll.qlInterestRateIndexValueDate(Index1M,$H205)</f>
        <v>42471</v>
      </c>
      <c r="J205" s="182">
        <f>IFERROR(_xll.qlIndexFixing(Index1M,$H205,TRUE,_xll.ohTrigger(RecalcTrigger,Trigger1M)),NA())</f>
        <v>8.1665431619751816E-3</v>
      </c>
      <c r="K205" s="44">
        <f>IFERROR(_xll.qlIndexFixing(Index3M,H205,TRUE,_xll.ohTrigger(RecalcTrigger,Trigger3M)),NA())</f>
        <v>9.783192979580883E-3</v>
      </c>
      <c r="L205" s="44">
        <f>IFERROR(_xll.qlIndexFixing(Index6M,$H205,TRUE,_xll.ohTrigger(RecalcTrigger,Trigger6M)),NA())</f>
        <v>1.1715062625672817E-2</v>
      </c>
      <c r="M205" s="183">
        <f>IFERROR(_xll.qlIndexFixing(Index1Y,$H205,TRUE,_xll.ohTrigger(RecalcTrigger,Trigger1Y)),NA())</f>
        <v>1.5646291539587187E-2</v>
      </c>
      <c r="N205" s="182">
        <f>IFERROR(_xll.qlIndexFixing(ONIndex1M,I205,TRUE,_xll.ohTrigger(RecalcTrigger,Trigger1M)),NA())</f>
        <v>7.958923341977453E-3</v>
      </c>
      <c r="O205" s="44">
        <f>IFERROR(_xll.qlIndexFixing(ONIndex3M,I205,TRUE,_xll.ohTrigger(RecalcTrigger,Trigger3M)),NA())</f>
        <v>8.9509061884385233E-3</v>
      </c>
      <c r="P205" s="44">
        <f>IFERROR(_xll.qlIndexFixing(ONIndex6M,I205,TRUE,_xll.ohTrigger(RecalcTrigger,Trigger6M)),NA())</f>
        <v>1.0001535214000379E-2</v>
      </c>
      <c r="Q205" s="183">
        <f>IFERROR(_xll.qlIndexFixing(ONIndex1Y,I205,TRUE,_xll.ohTrigger(RecalcTrigger,Trigger1Y)),NA())</f>
        <v>1.2024203784568588E-2</v>
      </c>
    </row>
    <row r="206" spans="2:17" x14ac:dyDescent="0.2">
      <c r="B206" s="39" t="s">
        <v>17</v>
      </c>
      <c r="D206" s="42">
        <f>_xll.qlCalendarAdvance(Calendar,$D205,B206,"f",FALSE)</f>
        <v>42472</v>
      </c>
      <c r="E206" s="177">
        <f>_xll.qlInterestRateIndexValueDate(IndexON,D206)</f>
        <v>42472</v>
      </c>
      <c r="F206" s="193">
        <f>IFERROR(_xll.qlIndexFixing(IndexON,D206,TRUE,_xll.ohTrigger(RecalcTrigger,TriggerON)),NA())</f>
        <v>7.2957720893529476E-3</v>
      </c>
      <c r="H206" s="42">
        <f>_xll.qlCalendarAdvance(Calendar,$H205,B206,"f",FALSE)</f>
        <v>42472</v>
      </c>
      <c r="I206" s="177">
        <f>_xll.qlInterestRateIndexValueDate(Index1M,$H206)</f>
        <v>42472</v>
      </c>
      <c r="J206" s="182">
        <f>IFERROR(_xll.qlIndexFixing(Index1M,$H206,TRUE,_xll.ohTrigger(RecalcTrigger,Trigger1M)),NA())</f>
        <v>8.1810576064418328E-3</v>
      </c>
      <c r="K206" s="44">
        <f>IFERROR(_xll.qlIndexFixing(Index3M,H206,TRUE,_xll.ohTrigger(RecalcTrigger,Trigger3M)),NA())</f>
        <v>9.8016441587682451E-3</v>
      </c>
      <c r="L206" s="44">
        <f>IFERROR(_xll.qlIndexFixing(Index6M,$H206,TRUE,_xll.ohTrigger(RecalcTrigger,Trigger6M)),NA())</f>
        <v>1.1732975854981877E-2</v>
      </c>
      <c r="M206" s="183">
        <f>IFERROR(_xll.qlIndexFixing(Index1Y,$H206,TRUE,_xll.ohTrigger(RecalcTrigger,Trigger1Y)),NA())</f>
        <v>1.566461202735292E-2</v>
      </c>
      <c r="N206" s="182">
        <f>IFERROR(_xll.qlIndexFixing(ONIndex1M,I206,TRUE,_xll.ohTrigger(RecalcTrigger,Trigger1M)),NA())</f>
        <v>7.9739884193252841E-3</v>
      </c>
      <c r="O206" s="44">
        <f>IFERROR(_xll.qlIndexFixing(ONIndex3M,I206,TRUE,_xll.ohTrigger(RecalcTrigger,Trigger3M)),NA())</f>
        <v>8.9686648796949431E-3</v>
      </c>
      <c r="P206" s="44">
        <f>IFERROR(_xll.qlIndexFixing(ONIndex6M,I206,TRUE,_xll.ohTrigger(RecalcTrigger,Trigger6M)),NA())</f>
        <v>1.0006847150714204E-2</v>
      </c>
      <c r="Q206" s="183">
        <f>IFERROR(_xll.qlIndexFixing(ONIndex1Y,I206,TRUE,_xll.ohTrigger(RecalcTrigger,Trigger1Y)),NA())</f>
        <v>1.2042802172755884E-2</v>
      </c>
    </row>
    <row r="207" spans="2:17" x14ac:dyDescent="0.2">
      <c r="B207" s="39" t="s">
        <v>17</v>
      </c>
      <c r="D207" s="42">
        <f>_xll.qlCalendarAdvance(Calendar,$D206,B207,"f",FALSE)</f>
        <v>42473</v>
      </c>
      <c r="E207" s="177">
        <f>_xll.qlInterestRateIndexValueDate(IndexON,D207)</f>
        <v>42473</v>
      </c>
      <c r="F207" s="193">
        <f>IFERROR(_xll.qlIndexFixing(IndexON,D207,TRUE,_xll.ohTrigger(RecalcTrigger,TriggerON)),NA())</f>
        <v>7.3067533485127178E-3</v>
      </c>
      <c r="H207" s="42">
        <f>_xll.qlCalendarAdvance(Calendar,$H206,B207,"f",FALSE)</f>
        <v>42473</v>
      </c>
      <c r="I207" s="177">
        <f>_xll.qlInterestRateIndexValueDate(Index1M,$H207)</f>
        <v>42473</v>
      </c>
      <c r="J207" s="182">
        <f>IFERROR(_xll.qlIndexFixing(Index1M,$H207,TRUE,_xll.ohTrigger(RecalcTrigger,Trigger1M)),NA())</f>
        <v>8.1956401427760728E-3</v>
      </c>
      <c r="K207" s="44">
        <f>IFERROR(_xll.qlIndexFixing(Index3M,H207,TRUE,_xll.ohTrigger(RecalcTrigger,Trigger3M)),NA())</f>
        <v>9.8201041394481089E-3</v>
      </c>
      <c r="L207" s="44">
        <f>IFERROR(_xll.qlIndexFixing(Index6M,$H207,TRUE,_xll.ohTrigger(RecalcTrigger,Trigger6M)),NA())</f>
        <v>1.1750970996617677E-2</v>
      </c>
      <c r="M207" s="183">
        <f>IFERROR(_xll.qlIndexFixing(Index1Y,$H207,TRUE,_xll.ohTrigger(RecalcTrigger,Trigger1Y)),NA())</f>
        <v>1.5682843823617398E-2</v>
      </c>
      <c r="N207" s="182">
        <f>IFERROR(_xll.qlIndexFixing(ONIndex1M,I207,TRUE,_xll.ohTrigger(RecalcTrigger,Trigger1M)),NA())</f>
        <v>7.9888832451013858E-3</v>
      </c>
      <c r="O207" s="44">
        <f>IFERROR(_xll.qlIndexFixing(ONIndex3M,I207,TRUE,_xll.ohTrigger(RecalcTrigger,Trigger3M)),NA())</f>
        <v>8.9864401673656058E-3</v>
      </c>
      <c r="P207" s="44">
        <f>IFERROR(_xll.qlIndexFixing(ONIndex6M,I207,TRUE,_xll.ohTrigger(RecalcTrigger,Trigger6M)),NA())</f>
        <v>1.0012860743496832E-2</v>
      </c>
      <c r="Q207" s="183">
        <f>IFERROR(_xll.qlIndexFixing(ONIndex1Y,I207,TRUE,_xll.ohTrigger(RecalcTrigger,Trigger1Y)),NA())</f>
        <v>1.2061775246409168E-2</v>
      </c>
    </row>
    <row r="208" spans="2:17" x14ac:dyDescent="0.2">
      <c r="B208" s="39" t="s">
        <v>17</v>
      </c>
      <c r="D208" s="42">
        <f>_xll.qlCalendarAdvance(Calendar,$D207,B208,"f",FALSE)</f>
        <v>42474</v>
      </c>
      <c r="E208" s="177">
        <f>_xll.qlInterestRateIndexValueDate(IndexON,D208)</f>
        <v>42474</v>
      </c>
      <c r="F208" s="193">
        <f>IFERROR(_xll.qlIndexFixing(IndexON,D208,TRUE,_xll.ohTrigger(RecalcTrigger,TriggerON)),NA())</f>
        <v>7.3175307168693582E-3</v>
      </c>
      <c r="H208" s="42">
        <f>_xll.qlCalendarAdvance(Calendar,$H207,B208,"f",FALSE)</f>
        <v>42474</v>
      </c>
      <c r="I208" s="177">
        <f>_xll.qlInterestRateIndexValueDate(Index1M,$H208)</f>
        <v>42474</v>
      </c>
      <c r="J208" s="182">
        <f>IFERROR(_xll.qlIndexFixing(Index1M,$H208,TRUE,_xll.ohTrigger(RecalcTrigger,Trigger1M)),NA())</f>
        <v>8.2259654258392059E-3</v>
      </c>
      <c r="K208" s="44">
        <f>IFERROR(_xll.qlIndexFixing(Index3M,H208,TRUE,_xll.ohTrigger(RecalcTrigger,Trigger3M)),NA())</f>
        <v>9.8385726171625488E-3</v>
      </c>
      <c r="L208" s="44">
        <f>IFERROR(_xll.qlIndexFixing(Index6M,$H208,TRUE,_xll.ohTrigger(RecalcTrigger,Trigger6M)),NA())</f>
        <v>1.1769044180419241E-2</v>
      </c>
      <c r="M208" s="183">
        <f>IFERROR(_xll.qlIndexFixing(Index1Y,$H208,TRUE,_xll.ohTrigger(RecalcTrigger,Trigger1Y)),NA())</f>
        <v>1.5735061883575159E-2</v>
      </c>
      <c r="N208" s="182">
        <f>IFERROR(_xll.qlIndexFixing(ONIndex1M,I208,TRUE,_xll.ohTrigger(RecalcTrigger,Trigger1M)),NA())</f>
        <v>8.0036078194678506E-3</v>
      </c>
      <c r="O208" s="44">
        <f>IFERROR(_xll.qlIndexFixing(ONIndex3M,I208,TRUE,_xll.ohTrigger(RecalcTrigger,Trigger3M)),NA())</f>
        <v>9.0042320514505114E-3</v>
      </c>
      <c r="P208" s="44">
        <f>IFERROR(_xll.qlIndexFixing(ONIndex6M,I208,TRUE,_xll.ohTrigger(RecalcTrigger,Trigger6M)),NA())</f>
        <v>1.0019575992510354E-2</v>
      </c>
      <c r="Q208" s="183">
        <f>IFERROR(_xll.qlIndexFixing(ONIndex1Y,I208,TRUE,_xll.ohTrigger(RecalcTrigger,Trigger1Y)),NA())</f>
        <v>1.2081123005771577E-2</v>
      </c>
    </row>
    <row r="209" spans="2:17" x14ac:dyDescent="0.2">
      <c r="B209" s="39" t="s">
        <v>17</v>
      </c>
      <c r="D209" s="42">
        <f>_xll.qlCalendarAdvance(Calendar,$D208,B209,"f",FALSE)</f>
        <v>42475</v>
      </c>
      <c r="E209" s="177">
        <f>_xll.qlInterestRateIndexValueDate(IndexON,D209)</f>
        <v>42475</v>
      </c>
      <c r="F209" s="193">
        <f>IFERROR(_xll.qlIndexFixing(IndexON,D209,TRUE,_xll.ohTrigger(RecalcTrigger,TriggerON)),NA())</f>
        <v>7.3385533586523008E-3</v>
      </c>
      <c r="H209" s="42">
        <f>_xll.qlCalendarAdvance(Calendar,$H208,B209,"f",FALSE)</f>
        <v>42475</v>
      </c>
      <c r="I209" s="177">
        <f>_xll.qlInterestRateIndexValueDate(Index1M,$H209)</f>
        <v>42475</v>
      </c>
      <c r="J209" s="182">
        <f>IFERROR(_xll.qlIndexFixing(Index1M,$H209,TRUE,_xll.ohTrigger(RecalcTrigger,Trigger1M)),NA())</f>
        <v>8.2329577220868581E-3</v>
      </c>
      <c r="K209" s="44">
        <f>IFERROR(_xll.qlIndexFixing(Index3M,H209,TRUE,_xll.ohTrigger(RecalcTrigger,Trigger3M)),NA())</f>
        <v>9.8570492874491909E-3</v>
      </c>
      <c r="L209" s="44">
        <f>IFERROR(_xll.qlIndexFixing(Index6M,$H209,TRUE,_xll.ohTrigger(RecalcTrigger,Trigger6M)),NA())</f>
        <v>1.1804957736024142E-2</v>
      </c>
      <c r="M209" s="183">
        <f>IFERROR(_xll.qlIndexFixing(Index1Y,$H209,TRUE,_xll.ohTrigger(RecalcTrigger,Trigger1Y)),NA())</f>
        <v>1.5744469939615043E-2</v>
      </c>
      <c r="N209" s="182">
        <f>IFERROR(_xll.qlIndexFixing(ONIndex1M,I209,TRUE,_xll.ohTrigger(RecalcTrigger,Trigger1M)),NA())</f>
        <v>8.0326662335720549E-3</v>
      </c>
      <c r="O209" s="44">
        <f>IFERROR(_xll.qlIndexFixing(ONIndex3M,I209,TRUE,_xll.ohTrigger(RecalcTrigger,Trigger3M)),NA())</f>
        <v>9.0400950312167598E-3</v>
      </c>
      <c r="P209" s="44">
        <f>IFERROR(_xll.qlIndexFixing(ONIndex6M,I209,TRUE,_xll.ohTrigger(RecalcTrigger,Trigger6M)),NA())</f>
        <v>1.0035621259733379E-2</v>
      </c>
      <c r="Q209" s="183">
        <f>IFERROR(_xll.qlIndexFixing(ONIndex1Y,I209,TRUE,_xll.ohTrigger(RecalcTrigger,Trigger1Y)),NA())</f>
        <v>1.2121470002317929E-2</v>
      </c>
    </row>
    <row r="210" spans="2:17" x14ac:dyDescent="0.2">
      <c r="B210" s="39" t="s">
        <v>17</v>
      </c>
      <c r="D210" s="42">
        <f>_xll.qlCalendarAdvance(Calendar,$D209,B210,"f",FALSE)</f>
        <v>42478</v>
      </c>
      <c r="E210" s="177">
        <f>_xll.qlInterestRateIndexValueDate(IndexON,D210)</f>
        <v>42478</v>
      </c>
      <c r="F210" s="193">
        <f>IFERROR(_xll.qlIndexFixing(IndexON,D210,TRUE,_xll.ohTrigger(RecalcTrigger,TriggerON)),NA())</f>
        <v>7.3586012818593893E-3</v>
      </c>
      <c r="H210" s="42">
        <f>_xll.qlCalendarAdvance(Calendar,$H209,B210,"f",FALSE)</f>
        <v>42478</v>
      </c>
      <c r="I210" s="177">
        <f>_xll.qlInterestRateIndexValueDate(Index1M,$H210)</f>
        <v>42478</v>
      </c>
      <c r="J210" s="182">
        <f>IFERROR(_xll.qlIndexFixing(Index1M,$H210,TRUE,_xll.ohTrigger(RecalcTrigger,Trigger1M)),NA())</f>
        <v>8.2700651150854343E-3</v>
      </c>
      <c r="K210" s="44">
        <f>IFERROR(_xll.qlIndexFixing(Index3M,H210,TRUE,_xll.ohTrigger(RecalcTrigger,Trigger3M)),NA())</f>
        <v>9.912525409027706E-3</v>
      </c>
      <c r="L210" s="44">
        <f>IFERROR(_xll.qlIndexFixing(Index6M,$H210,TRUE,_xll.ohTrigger(RecalcTrigger,Trigger6M)),NA())</f>
        <v>1.1842039929493203E-2</v>
      </c>
      <c r="M210" s="183">
        <f>IFERROR(_xll.qlIndexFixing(Index1Y,$H210,TRUE,_xll.ohTrigger(RecalcTrigger,Trigger1Y)),NA())</f>
        <v>1.5772676612855197E-2</v>
      </c>
      <c r="N210" s="182">
        <f>IFERROR(_xll.qlIndexFixing(ONIndex1M,I210,TRUE,_xll.ohTrigger(RecalcTrigger,Trigger1M)),NA())</f>
        <v>8.0608036010543227E-3</v>
      </c>
      <c r="O210" s="44">
        <f>IFERROR(_xll.qlIndexFixing(ONIndex3M,I210,TRUE,_xll.ohTrigger(RecalcTrigger,Trigger3M)),NA())</f>
        <v>9.0755655525809331E-3</v>
      </c>
      <c r="P210" s="44">
        <f>IFERROR(_xll.qlIndexFixing(ONIndex6M,I210,TRUE,_xll.ohTrigger(RecalcTrigger,Trigger6M)),NA())</f>
        <v>1.0053453550792346E-2</v>
      </c>
      <c r="Q210" s="183">
        <f>IFERROR(_xll.qlIndexFixing(ONIndex1Y,I210,TRUE,_xll.ohTrigger(RecalcTrigger,Trigger1Y)),NA())</f>
        <v>1.2162260900960842E-2</v>
      </c>
    </row>
    <row r="211" spans="2:17" x14ac:dyDescent="0.2">
      <c r="B211" s="39" t="s">
        <v>17</v>
      </c>
      <c r="D211" s="42">
        <f>_xll.qlCalendarAdvance(Calendar,$D210,B211,"f",FALSE)</f>
        <v>42479</v>
      </c>
      <c r="E211" s="177">
        <f>_xll.qlInterestRateIndexValueDate(IndexON,D211)</f>
        <v>42479</v>
      </c>
      <c r="F211" s="193">
        <f>IFERROR(_xll.qlIndexFixing(IndexON,D211,TRUE,_xll.ohTrigger(RecalcTrigger,TriggerON)),NA())</f>
        <v>7.3683591959572414E-3</v>
      </c>
      <c r="H211" s="42">
        <f>_xll.qlCalendarAdvance(Calendar,$H210,B211,"f",FALSE)</f>
        <v>42479</v>
      </c>
      <c r="I211" s="177">
        <f>_xll.qlInterestRateIndexValueDate(Index1M,$H211)</f>
        <v>42479</v>
      </c>
      <c r="J211" s="182">
        <f>IFERROR(_xll.qlIndexFixing(Index1M,$H211,TRUE,_xll.ohTrigger(RecalcTrigger,Trigger1M)),NA())</f>
        <v>8.2853507511901903E-3</v>
      </c>
      <c r="K211" s="44">
        <f>IFERROR(_xll.qlIndexFixing(Index3M,H211,TRUE,_xll.ohTrigger(RecalcTrigger,Trigger3M)),NA())</f>
        <v>9.9310318048600344E-3</v>
      </c>
      <c r="L211" s="44">
        <f>IFERROR(_xll.qlIndexFixing(Index6M,$H211,TRUE,_xll.ohTrigger(RecalcTrigger,Trigger6M)),NA())</f>
        <v>1.1860445267114597E-2</v>
      </c>
      <c r="M211" s="183">
        <f>IFERROR(_xll.qlIndexFixing(Index1Y,$H211,TRUE,_xll.ohTrigger(RecalcTrigger,Trigger1Y)),NA())</f>
        <v>1.5790378768818503E-2</v>
      </c>
      <c r="N211" s="182">
        <f>IFERROR(_xll.qlIndexFixing(ONIndex1M,I211,TRUE,_xll.ohTrigger(RecalcTrigger,Trigger1M)),NA())</f>
        <v>8.074676917481094E-3</v>
      </c>
      <c r="O211" s="44">
        <f>IFERROR(_xll.qlIndexFixing(ONIndex3M,I211,TRUE,_xll.ohTrigger(RecalcTrigger,Trigger3M)),NA())</f>
        <v>9.0934404190612383E-3</v>
      </c>
      <c r="P211" s="44">
        <f>IFERROR(_xll.qlIndexFixing(ONIndex6M,I211,TRUE,_xll.ohTrigger(RecalcTrigger,Trigger6M)),NA())</f>
        <v>1.0063677081203481E-2</v>
      </c>
      <c r="Q211" s="183">
        <f>IFERROR(_xll.qlIndexFixing(ONIndex1Y,I211,TRUE,_xll.ohTrigger(RecalcTrigger,Trigger1Y)),NA())</f>
        <v>1.2183482089436204E-2</v>
      </c>
    </row>
    <row r="212" spans="2:17" x14ac:dyDescent="0.2">
      <c r="B212" s="39" t="s">
        <v>17</v>
      </c>
      <c r="D212" s="42">
        <f>_xll.qlCalendarAdvance(Calendar,$D211,B212,"f",FALSE)</f>
        <v>42480</v>
      </c>
      <c r="E212" s="177">
        <f>_xll.qlInterestRateIndexValueDate(IndexON,D212)</f>
        <v>42480</v>
      </c>
      <c r="F212" s="193">
        <f>IFERROR(_xll.qlIndexFixing(IndexON,D212,TRUE,_xll.ohTrigger(RecalcTrigger,TriggerON)),NA())</f>
        <v>7.3779132191709174E-3</v>
      </c>
      <c r="H212" s="42">
        <f>_xll.qlCalendarAdvance(Calendar,$H211,B212,"f",FALSE)</f>
        <v>42480</v>
      </c>
      <c r="I212" s="177">
        <f>_xll.qlInterestRateIndexValueDate(Index1M,$H212)</f>
        <v>42480</v>
      </c>
      <c r="J212" s="182">
        <f>IFERROR(_xll.qlIndexFixing(Index1M,$H212,TRUE,_xll.ohTrigger(RecalcTrigger,Trigger1M)),NA())</f>
        <v>8.3008026626902147E-3</v>
      </c>
      <c r="K212" s="44">
        <f>IFERROR(_xll.qlIndexFixing(Index3M,H212,TRUE,_xll.ohTrigger(RecalcTrigger,Trigger3M)),NA())</f>
        <v>9.9495448708662899E-3</v>
      </c>
      <c r="L212" s="44">
        <f>IFERROR(_xll.qlIndexFixing(Index6M,$H212,TRUE,_xll.ohTrigger(RecalcTrigger,Trigger6M)),NA())</f>
        <v>1.1878905423157752E-2</v>
      </c>
      <c r="M212" s="183">
        <f>IFERROR(_xll.qlIndexFixing(Index1Y,$H212,TRUE,_xll.ohTrigger(RecalcTrigger,Trigger1Y)),NA())</f>
        <v>1.5807993069812953E-2</v>
      </c>
      <c r="N212" s="182">
        <f>IFERROR(_xll.qlIndexFixing(ONIndex1M,I212,TRUE,_xll.ohTrigger(RecalcTrigger,Trigger1M)),NA())</f>
        <v>8.0883799822550895E-3</v>
      </c>
      <c r="O212" s="44">
        <f>IFERROR(_xll.qlIndexFixing(ONIndex3M,I212,TRUE,_xll.ohTrigger(RecalcTrigger,Trigger3M)),NA())</f>
        <v>9.1113318819557865E-3</v>
      </c>
      <c r="P212" s="44">
        <f>IFERROR(_xll.qlIndexFixing(ONIndex6M,I212,TRUE,_xll.ohTrigger(RecalcTrigger,Trigger6M)),NA())</f>
        <v>1.007460226808865E-2</v>
      </c>
      <c r="Q212" s="183">
        <f>IFERROR(_xll.qlIndexFixing(ONIndex1Y,I212,TRUE,_xll.ohTrigger(RecalcTrigger,Trigger1Y)),NA())</f>
        <v>1.2205077964025923E-2</v>
      </c>
    </row>
    <row r="213" spans="2:17" x14ac:dyDescent="0.2">
      <c r="B213" s="39" t="s">
        <v>17</v>
      </c>
      <c r="D213" s="42">
        <f>_xll.qlCalendarAdvance(Calendar,$D212,B213,"f",FALSE)</f>
        <v>42481</v>
      </c>
      <c r="E213" s="177">
        <f>_xll.qlInterestRateIndexValueDate(IndexON,D213)</f>
        <v>42481</v>
      </c>
      <c r="F213" s="193">
        <f>IFERROR(_xll.qlIndexFixing(IndexON,D213,TRUE,_xll.ohTrigger(RecalcTrigger,TriggerON)),NA())</f>
        <v>7.3872633513383246E-3</v>
      </c>
      <c r="H213" s="42">
        <f>_xll.qlCalendarAdvance(Calendar,$H212,B213,"f",FALSE)</f>
        <v>42481</v>
      </c>
      <c r="I213" s="177">
        <f>_xll.qlInterestRateIndexValueDate(Index1M,$H213)</f>
        <v>42481</v>
      </c>
      <c r="J213" s="182">
        <f>IFERROR(_xll.qlIndexFixing(Index1M,$H213,TRUE,_xll.ohTrigger(RecalcTrigger,Trigger1M)),NA())</f>
        <v>8.3336682959902347E-3</v>
      </c>
      <c r="K213" s="44">
        <f>IFERROR(_xll.qlIndexFixing(Index3M,H213,TRUE,_xll.ohTrigger(RecalcTrigger,Trigger3M)),NA())</f>
        <v>9.9680643025493575E-3</v>
      </c>
      <c r="L213" s="44">
        <f>IFERROR(_xll.qlIndexFixing(Index6M,$H213,TRUE,_xll.ohTrigger(RecalcTrigger,Trigger6M)),NA())</f>
        <v>1.1897416526523687E-2</v>
      </c>
      <c r="M213" s="183">
        <f>IFERROR(_xll.qlIndexFixing(Index1Y,$H213,TRUE,_xll.ohTrigger(RecalcTrigger,Trigger1Y)),NA())</f>
        <v>1.582551963546952E-2</v>
      </c>
      <c r="N213" s="182">
        <f>IFERROR(_xll.qlIndexFixing(ONIndex1M,I213,TRUE,_xll.ohTrigger(RecalcTrigger,Trigger1M)),NA())</f>
        <v>8.1019127953763093E-3</v>
      </c>
      <c r="O213" s="44">
        <f>IFERROR(_xll.qlIndexFixing(ONIndex3M,I213,TRUE,_xll.ohTrigger(RecalcTrigger,Trigger3M)),NA())</f>
        <v>9.1292399413456238E-3</v>
      </c>
      <c r="P213" s="44">
        <f>IFERROR(_xll.qlIndexFixing(ONIndex6M,I213,TRUE,_xll.ohTrigger(RecalcTrigger,Trigger6M)),NA())</f>
        <v>1.0086229111528899E-2</v>
      </c>
      <c r="Q213" s="183">
        <f>IFERROR(_xll.qlIndexFixing(ONIndex1Y,I213,TRUE,_xll.ohTrigger(RecalcTrigger,Trigger1Y)),NA())</f>
        <v>1.2227048524648954E-2</v>
      </c>
    </row>
    <row r="214" spans="2:17" x14ac:dyDescent="0.2">
      <c r="B214" s="39" t="s">
        <v>17</v>
      </c>
      <c r="D214" s="42">
        <f>_xll.qlCalendarAdvance(Calendar,$D213,B214,"f",FALSE)</f>
        <v>42482</v>
      </c>
      <c r="E214" s="177">
        <f>_xll.qlInterestRateIndexValueDate(IndexON,D214)</f>
        <v>42482</v>
      </c>
      <c r="F214" s="193">
        <f>IFERROR(_xll.qlIndexFixing(IndexON,D214,TRUE,_xll.ohTrigger(RecalcTrigger,TriggerON)),NA())</f>
        <v>7.4054342220693705E-3</v>
      </c>
      <c r="H214" s="42">
        <f>_xll.qlCalendarAdvance(Calendar,$H213,B214,"f",FALSE)</f>
        <v>42482</v>
      </c>
      <c r="I214" s="177">
        <f>_xll.qlInterestRateIndexValueDate(Index1M,$H214)</f>
        <v>42482</v>
      </c>
      <c r="J214" s="182">
        <f>IFERROR(_xll.qlIndexFixing(Index1M,$H214,TRUE,_xll.ohTrigger(RecalcTrigger,Trigger1M)),NA())</f>
        <v>8.340959135432955E-3</v>
      </c>
      <c r="K214" s="44">
        <f>IFERROR(_xll.qlIndexFixing(Index3M,H214,TRUE,_xll.ohTrigger(RecalcTrigger,Trigger3M)),NA())</f>
        <v>9.9865897954067844E-3</v>
      </c>
      <c r="L214" s="44">
        <f>IFERROR(_xll.qlIndexFixing(Index6M,$H214,TRUE,_xll.ohTrigger(RecalcTrigger,Trigger6M)),NA())</f>
        <v>1.1933893089917234E-2</v>
      </c>
      <c r="M214" s="183">
        <f>IFERROR(_xll.qlIndexFixing(Index1Y,$H214,TRUE,_xll.ohTrigger(RecalcTrigger,Trigger1Y)),NA())</f>
        <v>1.5858925941947433E-2</v>
      </c>
      <c r="N214" s="182">
        <f>IFERROR(_xll.qlIndexFixing(ONIndex1M,I214,TRUE,_xll.ohTrigger(RecalcTrigger,Trigger1M)),NA())</f>
        <v>8.1285919337611059E-3</v>
      </c>
      <c r="O214" s="44">
        <f>IFERROR(_xll.qlIndexFixing(ONIndex3M,I214,TRUE,_xll.ohTrigger(RecalcTrigger,Trigger3M)),NA())</f>
        <v>9.1653415183368132E-3</v>
      </c>
      <c r="P214" s="44">
        <f>IFERROR(_xll.qlIndexFixing(ONIndex6M,I214,TRUE,_xll.ohTrigger(RecalcTrigger,Trigger6M)),NA())</f>
        <v>1.0112101790143621E-2</v>
      </c>
      <c r="Q214" s="183">
        <f>IFERROR(_xll.qlIndexFixing(ONIndex1Y,I214,TRUE,_xll.ohTrigger(RecalcTrigger,Trigger1Y)),NA())</f>
        <v>1.2272651228296684E-2</v>
      </c>
    </row>
    <row r="215" spans="2:17" x14ac:dyDescent="0.2">
      <c r="B215" s="39" t="s">
        <v>17</v>
      </c>
      <c r="D215" s="42">
        <f>_xll.qlCalendarAdvance(Calendar,$D214,B215,"f",FALSE)</f>
        <v>42485</v>
      </c>
      <c r="E215" s="177">
        <f>_xll.qlInterestRateIndexValueDate(IndexON,D215)</f>
        <v>42485</v>
      </c>
      <c r="F215" s="193">
        <f>IFERROR(_xll.qlIndexFixing(IndexON,D215,TRUE,_xll.ohTrigger(RecalcTrigger,TriggerON)),NA())</f>
        <v>7.4228214403182502E-3</v>
      </c>
      <c r="H215" s="42">
        <f>_xll.qlCalendarAdvance(Calendar,$H214,B215,"f",FALSE)</f>
        <v>42485</v>
      </c>
      <c r="I215" s="177">
        <f>_xll.qlInterestRateIndexValueDate(Index1M,$H215)</f>
        <v>42485</v>
      </c>
      <c r="J215" s="182">
        <f>IFERROR(_xll.qlIndexFixing(Index1M,$H215,TRUE,_xll.ohTrigger(RecalcTrigger,Trigger1M)),NA())</f>
        <v>8.3810472819952908E-3</v>
      </c>
      <c r="K215" s="44">
        <f>IFERROR(_xll.qlIndexFixing(Index3M,H215,TRUE,_xll.ohTrigger(RecalcTrigger,Trigger3M)),NA())</f>
        <v>1.0042199595922289E-2</v>
      </c>
      <c r="L215" s="44">
        <f>IFERROR(_xll.qlIndexFixing(Index6M,$H215,TRUE,_xll.ohTrigger(RecalcTrigger,Trigger6M)),NA())</f>
        <v>1.1971892986342176E-2</v>
      </c>
      <c r="M215" s="183">
        <f>IFERROR(_xll.qlIndexFixing(Index1Y,$H215,TRUE,_xll.ohTrigger(RecalcTrigger,Trigger1Y)),NA())</f>
        <v>1.5894750938433511E-2</v>
      </c>
      <c r="N215" s="182">
        <f>IFERROR(_xll.qlIndexFixing(ONIndex1M,I215,TRUE,_xll.ohTrigger(RecalcTrigger,Trigger1M)),NA())</f>
        <v>8.1544116139165013E-3</v>
      </c>
      <c r="O215" s="44">
        <f>IFERROR(_xll.qlIndexFixing(ONIndex3M,I215,TRUE,_xll.ohTrigger(RecalcTrigger,Trigger3M)),NA())</f>
        <v>9.2010381436957722E-3</v>
      </c>
      <c r="P215" s="44">
        <f>IFERROR(_xll.qlIndexFixing(ONIndex6M,I215,TRUE,_xll.ohTrigger(RecalcTrigger,Trigger6M)),NA())</f>
        <v>1.0139764236037907E-2</v>
      </c>
      <c r="Q215" s="183">
        <f>IFERROR(_xll.qlIndexFixing(ONIndex1Y,I215,TRUE,_xll.ohTrigger(RecalcTrigger,Trigger1Y)),NA())</f>
        <v>1.23184874914406E-2</v>
      </c>
    </row>
    <row r="216" spans="2:17" x14ac:dyDescent="0.2">
      <c r="B216" s="39" t="s">
        <v>17</v>
      </c>
      <c r="D216" s="42">
        <f>_xll.qlCalendarAdvance(Calendar,$D215,B216,"f",FALSE)</f>
        <v>42486</v>
      </c>
      <c r="E216" s="177">
        <f>_xll.qlInterestRateIndexValueDate(IndexON,D216)</f>
        <v>42486</v>
      </c>
      <c r="F216" s="193">
        <f>IFERROR(_xll.qlIndexFixing(IndexON,D216,TRUE,_xll.ohTrigger(RecalcTrigger,TriggerON)),NA())</f>
        <v>7.4323309346790989E-3</v>
      </c>
      <c r="H216" s="42">
        <f>_xll.qlCalendarAdvance(Calendar,$H215,B216,"f",FALSE)</f>
        <v>42486</v>
      </c>
      <c r="I216" s="177">
        <f>_xll.qlInterestRateIndexValueDate(Index1M,$H216)</f>
        <v>42486</v>
      </c>
      <c r="J216" s="182">
        <f>IFERROR(_xll.qlIndexFixing(Index1M,$H216,TRUE,_xll.ohTrigger(RecalcTrigger,Trigger1M)),NA())</f>
        <v>8.3977876824149859E-3</v>
      </c>
      <c r="K216" s="44">
        <f>IFERROR(_xll.qlIndexFixing(Index3M,H216,TRUE,_xll.ohTrigger(RecalcTrigger,Trigger3M)),NA())</f>
        <v>1.0060746288345726E-2</v>
      </c>
      <c r="L216" s="44">
        <f>IFERROR(_xll.qlIndexFixing(Index6M,$H216,TRUE,_xll.ohTrigger(RecalcTrigger,Trigger6M)),NA())</f>
        <v>1.1990600693454125E-2</v>
      </c>
      <c r="M216" s="183">
        <f>IFERROR(_xll.qlIndexFixing(Index1Y,$H216,TRUE,_xll.ohTrigger(RecalcTrigger,Trigger1Y)),NA())</f>
        <v>1.5911841152157713E-2</v>
      </c>
      <c r="N216" s="182">
        <f>IFERROR(_xll.qlIndexFixing(ONIndex1M,I216,TRUE,_xll.ohTrigger(RecalcTrigger,Trigger1M)),NA())</f>
        <v>8.1675136669467907E-3</v>
      </c>
      <c r="O216" s="44">
        <f>IFERROR(_xll.qlIndexFixing(ONIndex3M,I216,TRUE,_xll.ohTrigger(RecalcTrigger,Trigger3M)),NA())</f>
        <v>9.2190291855620554E-3</v>
      </c>
      <c r="P216" s="44">
        <f>IFERROR(_xll.qlIndexFixing(ONIndex6M,I216,TRUE,_xll.ohTrigger(RecalcTrigger,Trigger6M)),NA())</f>
        <v>1.0154966469465565E-2</v>
      </c>
      <c r="Q216" s="183">
        <f>IFERROR(_xll.qlIndexFixing(ONIndex1Y,I216,TRUE,_xll.ohTrigger(RecalcTrigger,Trigger1Y)),NA())</f>
        <v>1.2341190655006384E-2</v>
      </c>
    </row>
    <row r="217" spans="2:17" x14ac:dyDescent="0.2">
      <c r="B217" s="39" t="s">
        <v>17</v>
      </c>
      <c r="D217" s="42">
        <f>_xll.qlCalendarAdvance(Calendar,$D216,B217,"f",FALSE)</f>
        <v>42487</v>
      </c>
      <c r="E217" s="177">
        <f>_xll.qlInterestRateIndexValueDate(IndexON,D217)</f>
        <v>42487</v>
      </c>
      <c r="F217" s="193">
        <f>IFERROR(_xll.qlIndexFixing(IndexON,D217,TRUE,_xll.ohTrigger(RecalcTrigger,TriggerON)),NA())</f>
        <v>7.4428153552563714E-3</v>
      </c>
      <c r="H217" s="42">
        <f>_xll.qlCalendarAdvance(Calendar,$H216,B217,"f",FALSE)</f>
        <v>42487</v>
      </c>
      <c r="I217" s="177">
        <f>_xll.qlInterestRateIndexValueDate(Index1M,$H217)</f>
        <v>42487</v>
      </c>
      <c r="J217" s="182">
        <f>IFERROR(_xll.qlIndexFixing(Index1M,$H217,TRUE,_xll.ohTrigger(RecalcTrigger,Trigger1M)),NA())</f>
        <v>8.4147702066669598E-3</v>
      </c>
      <c r="K217" s="44">
        <f>IFERROR(_xll.qlIndexFixing(Index3M,H217,TRUE,_xll.ohTrigger(RecalcTrigger,Trigger3M)),NA())</f>
        <v>1.0079297519350199E-2</v>
      </c>
      <c r="L217" s="44">
        <f>IFERROR(_xll.qlIndexFixing(Index6M,$H217,TRUE,_xll.ohTrigger(RecalcTrigger,Trigger6M)),NA())</f>
        <v>1.2009335749444423E-2</v>
      </c>
      <c r="M217" s="183">
        <f>IFERROR(_xll.qlIndexFixing(Index1Y,$H217,TRUE,_xll.ohTrigger(RecalcTrigger,Trigger1Y)),NA())</f>
        <v>1.5928847524239842E-2</v>
      </c>
      <c r="N217" s="182">
        <f>IFERROR(_xll.qlIndexFixing(ONIndex1M,I217,TRUE,_xll.ohTrigger(RecalcTrigger,Trigger1M)),NA())</f>
        <v>8.1808659667403916E-3</v>
      </c>
      <c r="O217" s="44">
        <f>IFERROR(_xll.qlIndexFixing(ONIndex3M,I217,TRUE,_xll.ohTrigger(RecalcTrigger,Trigger3M)),NA())</f>
        <v>9.2370368238425815E-3</v>
      </c>
      <c r="P217" s="44">
        <f>IFERROR(_xll.qlIndexFixing(ONIndex6M,I217,TRUE,_xll.ohTrigger(RecalcTrigger,Trigger6M)),NA())</f>
        <v>1.017093746649822E-2</v>
      </c>
      <c r="Q217" s="183">
        <f>IFERROR(_xll.qlIndexFixing(ONIndex1Y,I217,TRUE,_xll.ohTrigger(RecalcTrigger,Trigger1Y)),NA())</f>
        <v>1.2363127676247032E-2</v>
      </c>
    </row>
    <row r="218" spans="2:17" x14ac:dyDescent="0.2">
      <c r="B218" s="39" t="s">
        <v>17</v>
      </c>
      <c r="D218" s="42">
        <f>_xll.qlCalendarAdvance(Calendar,$D217,B218,"f",FALSE)</f>
        <v>42488</v>
      </c>
      <c r="E218" s="177">
        <f>_xll.qlInterestRateIndexValueDate(IndexON,D218)</f>
        <v>42488</v>
      </c>
      <c r="F218" s="193">
        <f>IFERROR(_xll.qlIndexFixing(IndexON,D218,TRUE,_xll.ohTrigger(RecalcTrigger,TriggerON)),NA())</f>
        <v>7.4542747018879751E-3</v>
      </c>
      <c r="H218" s="42">
        <f>_xll.qlCalendarAdvance(Calendar,$H217,B218,"f",FALSE)</f>
        <v>42488</v>
      </c>
      <c r="I218" s="177">
        <f>_xll.qlInterestRateIndexValueDate(Index1M,$H218)</f>
        <v>42488</v>
      </c>
      <c r="J218" s="182">
        <f>IFERROR(_xll.qlIndexFixing(Index1M,$H218,TRUE,_xll.ohTrigger(RecalcTrigger,Trigger1M)),NA())</f>
        <v>8.4603515427098229E-3</v>
      </c>
      <c r="K218" s="44">
        <f>IFERROR(_xll.qlIndexFixing(Index3M,H218,TRUE,_xll.ohTrigger(RecalcTrigger,Trigger3M)),NA())</f>
        <v>1.0097852984399412E-2</v>
      </c>
      <c r="L218" s="44">
        <f>IFERROR(_xll.qlIndexFixing(Index6M,$H218,TRUE,_xll.ohTrigger(RecalcTrigger,Trigger6M)),NA())</f>
        <v>1.2028093913311328E-2</v>
      </c>
      <c r="M218" s="183">
        <f>IFERROR(_xll.qlIndexFixing(Index1Y,$H218,TRUE,_xll.ohTrigger(RecalcTrigger,Trigger1Y)),NA())</f>
        <v>1.5945773349976378E-2</v>
      </c>
      <c r="N218" s="182">
        <f>IFERROR(_xll.qlIndexFixing(ONIndex1M,I218,TRUE,_xll.ohTrigger(RecalcTrigger,Trigger1M)),NA())</f>
        <v>8.1944685132162576E-3</v>
      </c>
      <c r="O218" s="44">
        <f>IFERROR(_xll.qlIndexFixing(ONIndex3M,I218,TRUE,_xll.ohTrigger(RecalcTrigger,Trigger3M)),NA())</f>
        <v>9.2550610586183968E-3</v>
      </c>
      <c r="P218" s="44">
        <f>IFERROR(_xll.qlIndexFixing(ONIndex6M,I218,TRUE,_xll.ohTrigger(RecalcTrigger,Trigger6M)),NA())</f>
        <v>1.0187677227135872E-2</v>
      </c>
      <c r="Q218" s="183">
        <f>IFERROR(_xll.qlIndexFixing(ONIndex1Y,I218,TRUE,_xll.ohTrigger(RecalcTrigger,Trigger1Y)),NA())</f>
        <v>1.2384298555081497E-2</v>
      </c>
    </row>
    <row r="219" spans="2:17" x14ac:dyDescent="0.2">
      <c r="B219" s="39" t="s">
        <v>17</v>
      </c>
      <c r="D219" s="42">
        <f>_xll.qlCalendarAdvance(Calendar,$D218,B219,"f",FALSE)</f>
        <v>42489</v>
      </c>
      <c r="E219" s="177">
        <f>_xll.qlInterestRateIndexValueDate(IndexON,D219)</f>
        <v>42489</v>
      </c>
      <c r="F219" s="193">
        <f>IFERROR(_xll.qlIndexFixing(IndexON,D219,TRUE,_xll.ohTrigger(RecalcTrigger,TriggerON)),NA())</f>
        <v>7.4880281157665984E-3</v>
      </c>
      <c r="H219" s="42">
        <f>_xll.qlCalendarAdvance(Calendar,$H218,B219,"f",FALSE)</f>
        <v>42489</v>
      </c>
      <c r="I219" s="177">
        <f>_xll.qlInterestRateIndexValueDate(Index1M,$H219)</f>
        <v>42489</v>
      </c>
      <c r="J219" s="182">
        <f>IFERROR(_xll.qlIndexFixing(Index1M,$H219,TRUE,_xll.ohTrigger(RecalcTrigger,Trigger1M)),NA())</f>
        <v>8.4684702651536409E-3</v>
      </c>
      <c r="K219" s="44">
        <f>IFERROR(_xll.qlIndexFixing(Index3M,H219,TRUE,_xll.ohTrigger(RecalcTrigger,Trigger3M)),NA())</f>
        <v>1.0116412378952611E-2</v>
      </c>
      <c r="L219" s="44">
        <f>IFERROR(_xll.qlIndexFixing(Index6M,$H219,TRUE,_xll.ohTrigger(RecalcTrigger,Trigger6M)),NA())</f>
        <v>1.2064917504126129E-2</v>
      </c>
      <c r="M219" s="183">
        <f>IFERROR(_xll.qlIndexFixing(Index1Y,$H219,TRUE,_xll.ohTrigger(RecalcTrigger,Trigger1Y)),NA())</f>
        <v>1.5955016274308679E-2</v>
      </c>
      <c r="N219" s="182">
        <f>IFERROR(_xll.qlIndexFixing(ONIndex1M,I219,TRUE,_xll.ohTrigger(RecalcTrigger,Trigger1M)),NA())</f>
        <v>8.230004453341766E-3</v>
      </c>
      <c r="O219" s="44">
        <f>IFERROR(_xll.qlIndexFixing(ONIndex3M,I219,TRUE,_xll.ohTrigger(RecalcTrigger,Trigger3M)),NA())</f>
        <v>9.3005600875192829E-3</v>
      </c>
      <c r="P219" s="44">
        <f>IFERROR(_xll.qlIndexFixing(ONIndex6M,I219,TRUE,_xll.ohTrigger(RecalcTrigger,Trigger6M)),NA())</f>
        <v>1.0233800818695016E-2</v>
      </c>
      <c r="Q219" s="183">
        <f>IFERROR(_xll.qlIndexFixing(ONIndex1Y,I219,TRUE,_xll.ohTrigger(RecalcTrigger,Trigger1Y)),NA())</f>
        <v>1.243403035105145E-2</v>
      </c>
    </row>
    <row r="220" spans="2:17" x14ac:dyDescent="0.2">
      <c r="B220" s="39" t="s">
        <v>17</v>
      </c>
      <c r="D220" s="42">
        <f>_xll.qlCalendarAdvance(Calendar,$D219,B220,"f",FALSE)</f>
        <v>42493</v>
      </c>
      <c r="E220" s="177">
        <f>_xll.qlInterestRateIndexValueDate(IndexON,D220)</f>
        <v>42493</v>
      </c>
      <c r="F220" s="193">
        <f>IFERROR(_xll.qlIndexFixing(IndexON,D220,TRUE,_xll.ohTrigger(RecalcTrigger,TriggerON)),NA())</f>
        <v>7.5261953311289709E-3</v>
      </c>
      <c r="H220" s="42">
        <f>_xll.qlCalendarAdvance(Calendar,$H219,B220,"f",FALSE)</f>
        <v>42493</v>
      </c>
      <c r="I220" s="177">
        <f>_xll.qlInterestRateIndexValueDate(Index1M,$H220)</f>
        <v>42493</v>
      </c>
      <c r="J220" s="182">
        <f>IFERROR(_xll.qlIndexFixing(Index1M,$H220,TRUE,_xll.ohTrigger(RecalcTrigger,Trigger1M)),NA())</f>
        <v>8.5310939075868061E-3</v>
      </c>
      <c r="K220" s="44">
        <f>IFERROR(_xll.qlIndexFixing(Index3M,H220,TRUE,_xll.ohTrigger(RecalcTrigger,Trigger3M)),NA())</f>
        <v>1.0200126772704475E-2</v>
      </c>
      <c r="L220" s="44">
        <f>IFERROR(_xll.qlIndexFixing(Index6M,$H220,TRUE,_xll.ohTrigger(RecalcTrigger,Trigger6M)),NA())</f>
        <v>1.2131133089827342E-2</v>
      </c>
      <c r="M220" s="183">
        <f>IFERROR(_xll.qlIndexFixing(Index1Y,$H220,TRUE,_xll.ohTrigger(RecalcTrigger,Trigger1Y)),NA())</f>
        <v>1.6029309635488431E-2</v>
      </c>
      <c r="N220" s="182">
        <f>IFERROR(_xll.qlIndexFixing(ONIndex1M,I220,TRUE,_xll.ohTrigger(RecalcTrigger,Trigger1M)),NA())</f>
        <v>8.2662349484230457E-3</v>
      </c>
      <c r="O220" s="44">
        <f>IFERROR(_xll.qlIndexFixing(ONIndex3M,I220,TRUE,_xll.ohTrigger(RecalcTrigger,Trigger3M)),NA())</f>
        <v>9.3454311800078571E-3</v>
      </c>
      <c r="P220" s="44">
        <f>IFERROR(_xll.qlIndexFixing(ONIndex6M,I220,TRUE,_xll.ohTrigger(RecalcTrigger,Trigger6M)),NA())</f>
        <v>1.0282907487559889E-2</v>
      </c>
      <c r="Q220" s="183">
        <f>IFERROR(_xll.qlIndexFixing(ONIndex1Y,I220,TRUE,_xll.ohTrigger(RecalcTrigger,Trigger1Y)),NA())</f>
        <v>1.2478660807893061E-2</v>
      </c>
    </row>
    <row r="221" spans="2:17" x14ac:dyDescent="0.2">
      <c r="B221" s="39" t="s">
        <v>17</v>
      </c>
      <c r="D221" s="42">
        <f>_xll.qlCalendarAdvance(Calendar,$D220,B221,"f",FALSE)</f>
        <v>42494</v>
      </c>
      <c r="E221" s="177">
        <f>_xll.qlInterestRateIndexValueDate(IndexON,D221)</f>
        <v>42494</v>
      </c>
      <c r="F221" s="193">
        <f>IFERROR(_xll.qlIndexFixing(IndexON,D221,TRUE,_xll.ohTrigger(RecalcTrigger,TriggerON)),NA())</f>
        <v>7.5435042370042282E-3</v>
      </c>
      <c r="H221" s="42">
        <f>_xll.qlCalendarAdvance(Calendar,$H220,B221,"f",FALSE)</f>
        <v>42494</v>
      </c>
      <c r="I221" s="177">
        <f>_xll.qlInterestRateIndexValueDate(Index1M,$H221)</f>
        <v>42494</v>
      </c>
      <c r="J221" s="182">
        <f>IFERROR(_xll.qlIndexFixing(Index1M,$H221,TRUE,_xll.ohTrigger(RecalcTrigger,Trigger1M)),NA())</f>
        <v>8.5694239547998742E-3</v>
      </c>
      <c r="K221" s="44">
        <f>IFERROR(_xll.qlIndexFixing(Index3M,H221,TRUE,_xll.ohTrigger(RecalcTrigger,Trigger3M)),NA())</f>
        <v>1.0218699400072424E-2</v>
      </c>
      <c r="L221" s="44">
        <f>IFERROR(_xll.qlIndexFixing(Index6M,$H221,TRUE,_xll.ohTrigger(RecalcTrigger,Trigger6M)),NA())</f>
        <v>1.2149949346884794E-2</v>
      </c>
      <c r="M221" s="183">
        <f>IFERROR(_xll.qlIndexFixing(Index1Y,$H221,TRUE,_xll.ohTrigger(RecalcTrigger,Trigger1Y)),NA())</f>
        <v>1.6045821397623783E-2</v>
      </c>
      <c r="N221" s="182">
        <f>IFERROR(_xll.qlIndexFixing(ONIndex1M,I221,TRUE,_xll.ohTrigger(RecalcTrigger,Trigger1M)),NA())</f>
        <v>8.2813389762081968E-3</v>
      </c>
      <c r="O221" s="44">
        <f>IFERROR(_xll.qlIndexFixing(ONIndex3M,I221,TRUE,_xll.ohTrigger(RecalcTrigger,Trigger3M)),NA())</f>
        <v>9.3635549937554075E-3</v>
      </c>
      <c r="P221" s="44">
        <f>IFERROR(_xll.qlIndexFixing(ONIndex6M,I221,TRUE,_xll.ohTrigger(RecalcTrigger,Trigger6M)),NA())</f>
        <v>1.0304259832015772E-2</v>
      </c>
      <c r="Q221" s="183">
        <f>IFERROR(_xll.qlIndexFixing(ONIndex1Y,I221,TRUE,_xll.ohTrigger(RecalcTrigger,Trigger1Y)),NA())</f>
        <v>1.2495234829453805E-2</v>
      </c>
    </row>
    <row r="222" spans="2:17" x14ac:dyDescent="0.2">
      <c r="B222" s="39" t="s">
        <v>17</v>
      </c>
      <c r="D222" s="42">
        <f>_xll.qlCalendarAdvance(Calendar,$D221,B222,"f",FALSE)</f>
        <v>42495</v>
      </c>
      <c r="E222" s="177">
        <f>_xll.qlInterestRateIndexValueDate(IndexON,D222)</f>
        <v>42495</v>
      </c>
      <c r="F222" s="193">
        <f>IFERROR(_xll.qlIndexFixing(IndexON,D222,TRUE,_xll.ohTrigger(RecalcTrigger,TriggerON)),NA())</f>
        <v>7.5617880697442796E-3</v>
      </c>
      <c r="H222" s="42">
        <f>_xll.qlCalendarAdvance(Calendar,$H221,B222,"f",FALSE)</f>
        <v>42495</v>
      </c>
      <c r="I222" s="177">
        <f>_xll.qlInterestRateIndexValueDate(Index1M,$H222)</f>
        <v>42495</v>
      </c>
      <c r="J222" s="182">
        <f>IFERROR(_xll.qlIndexFixing(Index1M,$H222,TRUE,_xll.ohTrigger(RecalcTrigger,Trigger1M)),NA())</f>
        <v>8.5782319823065126E-3</v>
      </c>
      <c r="K222" s="44">
        <f>IFERROR(_xll.qlIndexFixing(Index3M,H222,TRUE,_xll.ohTrigger(RecalcTrigger,Trigger3M)),NA())</f>
        <v>1.0237273988185996E-2</v>
      </c>
      <c r="L222" s="44">
        <f>IFERROR(_xll.qlIndexFixing(Index6M,$H222,TRUE,_xll.ohTrigger(RecalcTrigger,Trigger6M)),NA())</f>
        <v>1.2186935886172196E-2</v>
      </c>
      <c r="M222" s="183">
        <f>IFERROR(_xll.qlIndexFixing(Index1Y,$H222,TRUE,_xll.ohTrigger(RecalcTrigger,Trigger1Y)),NA())</f>
        <v>1.6062275687062311E-2</v>
      </c>
      <c r="N222" s="182">
        <f>IFERROR(_xll.qlIndexFixing(ONIndex1M,I222,TRUE,_xll.ohTrigger(RecalcTrigger,Trigger1M)),NA())</f>
        <v>8.2966932509187519E-3</v>
      </c>
      <c r="O222" s="44">
        <f>IFERROR(_xll.qlIndexFixing(ONIndex3M,I222,TRUE,_xll.ohTrigger(RecalcTrigger,Trigger3M)),NA())</f>
        <v>9.3816954040792933E-3</v>
      </c>
      <c r="P222" s="44">
        <f>IFERROR(_xll.qlIndexFixing(ONIndex6M,I222,TRUE,_xll.ohTrigger(RecalcTrigger,Trigger6M)),NA())</f>
        <v>1.0326380940887114E-2</v>
      </c>
      <c r="Q222" s="183">
        <f>IFERROR(_xll.qlIndexFixing(ONIndex1Y,I222,TRUE,_xll.ohTrigger(RecalcTrigger,Trigger1Y)),NA())</f>
        <v>1.2511042707635811E-2</v>
      </c>
    </row>
    <row r="223" spans="2:17" x14ac:dyDescent="0.2">
      <c r="B223" s="39" t="s">
        <v>17</v>
      </c>
      <c r="D223" s="42">
        <f>_xll.qlCalendarAdvance(Calendar,$D222,B223,"f",FALSE)</f>
        <v>42496</v>
      </c>
      <c r="E223" s="177">
        <f>_xll.qlInterestRateIndexValueDate(IndexON,D223)</f>
        <v>42496</v>
      </c>
      <c r="F223" s="193">
        <f>IFERROR(_xll.qlIndexFixing(IndexON,D223,TRUE,_xll.ohTrigger(RecalcTrigger,TriggerON)),NA())</f>
        <v>7.6017638068400419E-3</v>
      </c>
      <c r="H223" s="42">
        <f>_xll.qlCalendarAdvance(Calendar,$H222,B223,"f",FALSE)</f>
        <v>42496</v>
      </c>
      <c r="I223" s="177">
        <f>_xll.qlInterestRateIndexValueDate(Index1M,$H223)</f>
        <v>42496</v>
      </c>
      <c r="J223" s="182">
        <f>IFERROR(_xll.qlIndexFixing(Index1M,$H223,TRUE,_xll.ohTrigger(RecalcTrigger,Trigger1M)),NA())</f>
        <v>8.5871186859380749E-3</v>
      </c>
      <c r="K223" s="44">
        <f>IFERROR(_xll.qlIndexFixing(Index3M,H223,TRUE,_xll.ohTrigger(RecalcTrigger,Trigger3M)),NA())</f>
        <v>1.0274718522514263E-2</v>
      </c>
      <c r="L223" s="44">
        <f>IFERROR(_xll.qlIndexFixing(Index6M,$H223,TRUE,_xll.ohTrigger(RecalcTrigger,Trigger6M)),NA())</f>
        <v>1.2196647879020197E-2</v>
      </c>
      <c r="M223" s="183">
        <f>IFERROR(_xll.qlIndexFixing(Index1Y,$H223,TRUE,_xll.ohTrigger(RecalcTrigger,Trigger1Y)),NA())</f>
        <v>1.6092929095221479E-2</v>
      </c>
      <c r="N223" s="182">
        <f>IFERROR(_xll.qlIndexFixing(ONIndex1M,I223,TRUE,_xll.ohTrigger(RecalcTrigger,Trigger1M)),NA())</f>
        <v>8.3284259844325827E-3</v>
      </c>
      <c r="O223" s="44">
        <f>IFERROR(_xll.qlIndexFixing(ONIndex3M,I223,TRUE,_xll.ohTrigger(RecalcTrigger,Trigger3M)),NA())</f>
        <v>9.418274560003919E-3</v>
      </c>
      <c r="P223" s="44">
        <f>IFERROR(_xll.qlIndexFixing(ONIndex6M,I223,TRUE,_xll.ohTrigger(RecalcTrigger,Trigger6M)),NA())</f>
        <v>1.0373480512338626E-2</v>
      </c>
      <c r="Q223" s="183">
        <f>IFERROR(_xll.qlIndexFixing(ONIndex1Y,I223,TRUE,_xll.ohTrigger(RecalcTrigger,Trigger1Y)),NA())</f>
        <v>1.2540535491010937E-2</v>
      </c>
    </row>
    <row r="224" spans="2:17" x14ac:dyDescent="0.2">
      <c r="B224" s="39" t="s">
        <v>17</v>
      </c>
      <c r="D224" s="42">
        <f>_xll.qlCalendarAdvance(Calendar,$D223,B224,"f",FALSE)</f>
        <v>42499</v>
      </c>
      <c r="E224" s="177">
        <f>_xll.qlInterestRateIndexValueDate(IndexON,D224)</f>
        <v>42499</v>
      </c>
      <c r="F224" s="193">
        <f>IFERROR(_xll.qlIndexFixing(IndexON,D224,TRUE,_xll.ohTrigger(RecalcTrigger,TriggerON)),NA())</f>
        <v>7.6446726738099713E-3</v>
      </c>
      <c r="H224" s="42">
        <f>_xll.qlCalendarAdvance(Calendar,$H223,B224,"f",FALSE)</f>
        <v>42499</v>
      </c>
      <c r="I224" s="177">
        <f>_xll.qlInterestRateIndexValueDate(Index1M,$H224)</f>
        <v>42499</v>
      </c>
      <c r="J224" s="182">
        <f>IFERROR(_xll.qlIndexFixing(Index1M,$H224,TRUE,_xll.ohTrigger(RecalcTrigger,Trigger1M)),NA())</f>
        <v>8.6445286791480037E-3</v>
      </c>
      <c r="K224" s="44">
        <f>IFERROR(_xll.qlIndexFixing(Index3M,H224,TRUE,_xll.ohTrigger(RecalcTrigger,Trigger3M)),NA())</f>
        <v>1.0311585922424477E-2</v>
      </c>
      <c r="L224" s="44">
        <f>IFERROR(_xll.qlIndexFixing(Index6M,$H224,TRUE,_xll.ohTrigger(RecalcTrigger,Trigger6M)),NA())</f>
        <v>1.2243847819064596E-2</v>
      </c>
      <c r="M224" s="183">
        <f>IFERROR(_xll.qlIndexFixing(Index1Y,$H224,TRUE,_xll.ohTrigger(RecalcTrigger,Trigger1Y)),NA())</f>
        <v>1.6127584064117517E-2</v>
      </c>
      <c r="N224" s="182">
        <f>IFERROR(_xll.qlIndexFixing(ONIndex1M,I224,TRUE,_xll.ohTrigger(RecalcTrigger,Trigger1M)),NA())</f>
        <v>8.3606128202307062E-3</v>
      </c>
      <c r="O224" s="44">
        <f>IFERROR(_xll.qlIndexFixing(ONIndex3M,I224,TRUE,_xll.ohTrigger(RecalcTrigger,Trigger3M)),NA())</f>
        <v>9.4544230104087745E-3</v>
      </c>
      <c r="P224" s="44">
        <f>IFERROR(_xll.qlIndexFixing(ONIndex6M,I224,TRUE,_xll.ohTrigger(RecalcTrigger,Trigger6M)),NA())</f>
        <v>1.0422553023363701E-2</v>
      </c>
      <c r="Q224" s="183">
        <f>IFERROR(_xll.qlIndexFixing(ONIndex1Y,I224,TRUE,_xll.ohTrigger(RecalcTrigger,Trigger1Y)),NA())</f>
        <v>1.2566612786009124E-2</v>
      </c>
    </row>
    <row r="225" spans="2:17" x14ac:dyDescent="0.2">
      <c r="B225" s="39" t="s">
        <v>17</v>
      </c>
      <c r="D225" s="42">
        <f>_xll.qlCalendarAdvance(Calendar,$D224,B225,"f",FALSE)</f>
        <v>42500</v>
      </c>
      <c r="E225" s="177">
        <f>_xll.qlInterestRateIndexValueDate(IndexON,D225)</f>
        <v>42500</v>
      </c>
      <c r="F225" s="193">
        <f>IFERROR(_xll.qlIndexFixing(IndexON,D225,TRUE,_xll.ohTrigger(RecalcTrigger,TriggerON)),NA())</f>
        <v>7.6678311437916591E-3</v>
      </c>
      <c r="H225" s="42">
        <f>_xll.qlCalendarAdvance(Calendar,$H224,B225,"f",FALSE)</f>
        <v>42500</v>
      </c>
      <c r="I225" s="177">
        <f>_xll.qlInterestRateIndexValueDate(Index1M,$H225)</f>
        <v>42500</v>
      </c>
      <c r="J225" s="182">
        <f>IFERROR(_xll.qlIndexFixing(Index1M,$H225,TRUE,_xll.ohTrigger(RecalcTrigger,Trigger1M)),NA())</f>
        <v>8.6639356286903387E-3</v>
      </c>
      <c r="K225" s="44">
        <f>IFERROR(_xll.qlIndexFixing(Index3M,H225,TRUE,_xll.ohTrigger(RecalcTrigger,Trigger3M)),NA())</f>
        <v>1.0330165794956412E-2</v>
      </c>
      <c r="L225" s="44">
        <f>IFERROR(_xll.qlIndexFixing(Index6M,$H225,TRUE,_xll.ohTrigger(RecalcTrigger,Trigger6M)),NA())</f>
        <v>1.2262561413027036E-2</v>
      </c>
      <c r="M225" s="183">
        <f>IFERROR(_xll.qlIndexFixing(Index1Y,$H225,TRUE,_xll.ohTrigger(RecalcTrigger,Trigger1Y)),NA())</f>
        <v>1.6143800451700052E-2</v>
      </c>
      <c r="N225" s="182">
        <f>IFERROR(_xll.qlIndexFixing(ONIndex1M,I225,TRUE,_xll.ohTrigger(RecalcTrigger,Trigger1M)),NA())</f>
        <v>8.377218330378744E-3</v>
      </c>
      <c r="O225" s="44">
        <f>IFERROR(_xll.qlIndexFixing(ONIndex3M,I225,TRUE,_xll.ohTrigger(RecalcTrigger,Trigger3M)),NA())</f>
        <v>9.4726464032901525E-3</v>
      </c>
      <c r="P225" s="44">
        <f>IFERROR(_xll.qlIndexFixing(ONIndex6M,I225,TRUE,_xll.ohTrigger(RecalcTrigger,Trigger6M)),NA())</f>
        <v>1.0448517956581638E-2</v>
      </c>
      <c r="Q225" s="183">
        <f>IFERROR(_xll.qlIndexFixing(ONIndex1Y,I225,TRUE,_xll.ohTrigger(RecalcTrigger,Trigger1Y)),NA())</f>
        <v>1.2578589946486973E-2</v>
      </c>
    </row>
    <row r="226" spans="2:17" x14ac:dyDescent="0.2">
      <c r="B226" s="39" t="s">
        <v>17</v>
      </c>
      <c r="D226" s="42">
        <f>_xll.qlCalendarAdvance(Calendar,$D225,B226,"f",FALSE)</f>
        <v>42501</v>
      </c>
      <c r="E226" s="177">
        <f>_xll.qlInterestRateIndexValueDate(IndexON,D226)</f>
        <v>42501</v>
      </c>
      <c r="F226" s="193">
        <f>IFERROR(_xll.qlIndexFixing(IndexON,D226,TRUE,_xll.ohTrigger(RecalcTrigger,TriggerON)),NA())</f>
        <v>7.6919645417727889E-3</v>
      </c>
      <c r="H226" s="42">
        <f>_xll.qlCalendarAdvance(Calendar,$H225,B226,"f",FALSE)</f>
        <v>42501</v>
      </c>
      <c r="I226" s="177">
        <f>_xll.qlInterestRateIndexValueDate(Index1M,$H226)</f>
        <v>42501</v>
      </c>
      <c r="J226" s="182">
        <f>IFERROR(_xll.qlIndexFixing(Index1M,$H226,TRUE,_xll.ohTrigger(RecalcTrigger,Trigger1M)),NA())</f>
        <v>8.703830116918913E-3</v>
      </c>
      <c r="K226" s="44">
        <f>IFERROR(_xll.qlIndexFixing(Index3M,H226,TRUE,_xll.ohTrigger(RecalcTrigger,Trigger3M)),NA())</f>
        <v>1.0348745820469367E-2</v>
      </c>
      <c r="L226" s="44">
        <f>IFERROR(_xll.qlIndexFixing(Index6M,$H226,TRUE,_xll.ohTrigger(RecalcTrigger,Trigger6M)),NA())</f>
        <v>1.2281243126809898E-2</v>
      </c>
      <c r="M226" s="183">
        <f>IFERROR(_xll.qlIndexFixing(Index1Y,$H226,TRUE,_xll.ohTrigger(RecalcTrigger,Trigger1Y)),NA())</f>
        <v>1.6159979152769566E-2</v>
      </c>
      <c r="N226" s="182">
        <f>IFERROR(_xll.qlIndexFixing(ONIndex1M,I226,TRUE,_xll.ohTrigger(RecalcTrigger,Trigger1M)),NA())</f>
        <v>8.3940740876953246E-3</v>
      </c>
      <c r="O226" s="44">
        <f>IFERROR(_xll.qlIndexFixing(ONIndex3M,I226,TRUE,_xll.ohTrigger(RecalcTrigger,Trigger3M)),NA())</f>
        <v>9.4908863926668197E-3</v>
      </c>
      <c r="P226" s="44">
        <f>IFERROR(_xll.qlIndexFixing(ONIndex6M,I226,TRUE,_xll.ohTrigger(RecalcTrigger,Trigger6M)),NA())</f>
        <v>1.0475251655025497E-2</v>
      </c>
      <c r="Q226" s="183">
        <f>IFERROR(_xll.qlIndexFixing(ONIndex1Y,I226,TRUE,_xll.ohTrigger(RecalcTrigger,Trigger1Y)),NA())</f>
        <v>1.2589800963180853E-2</v>
      </c>
    </row>
    <row r="227" spans="2:17" x14ac:dyDescent="0.2">
      <c r="B227" s="39" t="s">
        <v>17</v>
      </c>
      <c r="D227" s="42">
        <f>_xll.qlCalendarAdvance(Calendar,$D226,B227,"f",FALSE)</f>
        <v>42502</v>
      </c>
      <c r="E227" s="177">
        <f>_xll.qlInterestRateIndexValueDate(IndexON,D227)</f>
        <v>42502</v>
      </c>
      <c r="F227" s="193">
        <f>IFERROR(_xll.qlIndexFixing(IndexON,D227,TRUE,_xll.ohTrigger(RecalcTrigger,TriggerON)),NA())</f>
        <v>7.7170728679964995E-3</v>
      </c>
      <c r="H227" s="42">
        <f>_xll.qlCalendarAdvance(Calendar,$H226,B227,"f",FALSE)</f>
        <v>42502</v>
      </c>
      <c r="I227" s="177">
        <f>_xll.qlInterestRateIndexValueDate(Index1M,$H227)</f>
        <v>42502</v>
      </c>
      <c r="J227" s="182">
        <f>IFERROR(_xll.qlIndexFixing(Index1M,$H227,TRUE,_xll.ohTrigger(RecalcTrigger,Trigger1M)),NA())</f>
        <v>8.7133096088154796E-3</v>
      </c>
      <c r="K227" s="44">
        <f>IFERROR(_xll.qlIndexFixing(Index3M,H227,TRUE,_xll.ohTrigger(RecalcTrigger,Trigger3M)),NA())</f>
        <v>1.036732569764825E-2</v>
      </c>
      <c r="L227" s="44">
        <f>IFERROR(_xll.qlIndexFixing(Index6M,$H227,TRUE,_xll.ohTrigger(RecalcTrigger,Trigger6M)),NA())</f>
        <v>1.2318188055521265E-2</v>
      </c>
      <c r="M227" s="183">
        <f>IFERROR(_xll.qlIndexFixing(Index1Y,$H227,TRUE,_xll.ohTrigger(RecalcTrigger,Trigger1Y)),NA())</f>
        <v>1.6176123465782011E-2</v>
      </c>
      <c r="N227" s="182">
        <f>IFERROR(_xll.qlIndexFixing(ONIndex1M,I227,TRUE,_xll.ohTrigger(RecalcTrigger,Trigger1M)),NA())</f>
        <v>8.4111800920994018E-3</v>
      </c>
      <c r="O227" s="44">
        <f>IFERROR(_xll.qlIndexFixing(ONIndex3M,I227,TRUE,_xll.ohTrigger(RecalcTrigger,Trigger3M)),NA())</f>
        <v>9.5091429786198223E-3</v>
      </c>
      <c r="P227" s="44">
        <f>IFERROR(_xll.qlIndexFixing(ONIndex6M,I227,TRUE,_xll.ohTrigger(RecalcTrigger,Trigger6M)),NA())</f>
        <v>1.0502754119019464E-2</v>
      </c>
      <c r="Q227" s="183">
        <f>IFERROR(_xll.qlIndexFixing(ONIndex1Y,I227,TRUE,_xll.ohTrigger(RecalcTrigger,Trigger1Y)),NA())</f>
        <v>1.2600245836009716E-2</v>
      </c>
    </row>
    <row r="228" spans="2:17" x14ac:dyDescent="0.2">
      <c r="B228" s="39" t="s">
        <v>17</v>
      </c>
      <c r="D228" s="42">
        <f>_xll.qlCalendarAdvance(Calendar,$D227,B228,"f",FALSE)</f>
        <v>42503</v>
      </c>
      <c r="E228" s="177">
        <f>_xll.qlInterestRateIndexValueDate(IndexON,D228)</f>
        <v>42503</v>
      </c>
      <c r="F228" s="193">
        <f>IFERROR(_xll.qlIndexFixing(IndexON,D228,TRUE,_xll.ohTrigger(RecalcTrigger,TriggerON)),NA())</f>
        <v>7.7707047104624847E-3</v>
      </c>
      <c r="H228" s="42">
        <f>_xll.qlCalendarAdvance(Calendar,$H227,B228,"f",FALSE)</f>
        <v>42503</v>
      </c>
      <c r="I228" s="177">
        <f>_xll.qlInterestRateIndexValueDate(Index1M,$H228)</f>
        <v>42503</v>
      </c>
      <c r="J228" s="182">
        <f>IFERROR(_xll.qlIndexFixing(Index1M,$H228,TRUE,_xll.ohTrigger(RecalcTrigger,Trigger1M)),NA())</f>
        <v>8.7228547099232716E-3</v>
      </c>
      <c r="K228" s="44">
        <f>IFERROR(_xll.qlIndexFixing(Index3M,H228,TRUE,_xll.ohTrigger(RecalcTrigger,Trigger3M)),NA())</f>
        <v>1.0404735443459765E-2</v>
      </c>
      <c r="L228" s="44">
        <f>IFERROR(_xll.qlIndexFixing(Index6M,$H228,TRUE,_xll.ohTrigger(RecalcTrigger,Trigger6M)),NA())</f>
        <v>1.2327646487989898E-2</v>
      </c>
      <c r="M228" s="183">
        <f>IFERROR(_xll.qlIndexFixing(Index1Y,$H228,TRUE,_xll.ohTrigger(RecalcTrigger,Trigger1Y)),NA())</f>
        <v>1.620582655117684E-2</v>
      </c>
      <c r="N228" s="182">
        <f>IFERROR(_xll.qlIndexFixing(ONIndex1M,I228,TRUE,_xll.ohTrigger(RecalcTrigger,Trigger1M)),NA())</f>
        <v>8.4464217084823101E-3</v>
      </c>
      <c r="O228" s="44">
        <f>IFERROR(_xll.qlIndexFixing(ONIndex3M,I228,TRUE,_xll.ohTrigger(RecalcTrigger,Trigger3M)),NA())</f>
        <v>9.5459611196298724E-3</v>
      </c>
      <c r="P228" s="44">
        <f>IFERROR(_xll.qlIndexFixing(ONIndex6M,I228,TRUE,_xll.ohTrigger(RecalcTrigger,Trigger6M)),NA())</f>
        <v>1.0560627136998088E-2</v>
      </c>
      <c r="Q228" s="183">
        <f>IFERROR(_xll.qlIndexFixing(ONIndex1Y,I228,TRUE,_xll.ohTrigger(RecalcTrigger,Trigger1Y)),NA())</f>
        <v>1.2619018016140442E-2</v>
      </c>
    </row>
    <row r="229" spans="2:17" x14ac:dyDescent="0.2">
      <c r="B229" s="39" t="s">
        <v>17</v>
      </c>
      <c r="D229" s="42">
        <f>_xll.qlCalendarAdvance(Calendar,$D228,B229,"f",FALSE)</f>
        <v>42506</v>
      </c>
      <c r="E229" s="177">
        <f>_xll.qlInterestRateIndexValueDate(IndexON,D229)</f>
        <v>42506</v>
      </c>
      <c r="F229" s="193">
        <f>IFERROR(_xll.qlIndexFixing(IndexON,D229,TRUE,_xll.ohTrigger(RecalcTrigger,TriggerON)),NA())</f>
        <v>7.8272554583158627E-3</v>
      </c>
      <c r="H229" s="42">
        <f>_xll.qlCalendarAdvance(Calendar,$H228,B229,"f",FALSE)</f>
        <v>42506</v>
      </c>
      <c r="I229" s="177">
        <f>_xll.qlInterestRateIndexValueDate(Index1M,$H229)</f>
        <v>42506</v>
      </c>
      <c r="J229" s="182">
        <f>IFERROR(_xll.qlIndexFixing(Index1M,$H229,TRUE,_xll.ohTrigger(RecalcTrigger,Trigger1M)),NA())</f>
        <v>8.782652203197374E-3</v>
      </c>
      <c r="K229" s="44">
        <f>IFERROR(_xll.qlIndexFixing(Index3M,H229,TRUE,_xll.ohTrigger(RecalcTrigger,Trigger3M)),NA())</f>
        <v>1.0441637696545804E-2</v>
      </c>
      <c r="L229" s="44">
        <f>IFERROR(_xll.qlIndexFixing(Index6M,$H229,TRUE,_xll.ohTrigger(RecalcTrigger,Trigger6M)),NA())</f>
        <v>1.2374025776291748E-2</v>
      </c>
      <c r="M229" s="183">
        <f>IFERROR(_xll.qlIndexFixing(Index1Y,$H229,TRUE,_xll.ohTrigger(RecalcTrigger,Trigger1Y)),NA())</f>
        <v>1.6240422813844857E-2</v>
      </c>
      <c r="N229" s="182">
        <f>IFERROR(_xll.qlIndexFixing(ONIndex1M,I229,TRUE,_xll.ohTrigger(RecalcTrigger,Trigger1M)),NA())</f>
        <v>8.482106582941018E-3</v>
      </c>
      <c r="O229" s="44">
        <f>IFERROR(_xll.qlIndexFixing(ONIndex3M,I229,TRUE,_xll.ohTrigger(RecalcTrigger,Trigger3M)),NA())</f>
        <v>9.5823352876278634E-3</v>
      </c>
      <c r="P229" s="44">
        <f>IFERROR(_xll.qlIndexFixing(ONIndex6M,I229,TRUE,_xll.ohTrigger(RecalcTrigger,Trigger6M)),NA())</f>
        <v>1.062045163349512E-2</v>
      </c>
      <c r="Q229" s="183">
        <f>IFERROR(_xll.qlIndexFixing(ONIndex1Y,I229,TRUE,_xll.ohTrigger(RecalcTrigger,Trigger1Y)),NA())</f>
        <v>1.2634363887297217E-2</v>
      </c>
    </row>
    <row r="230" spans="2:17" x14ac:dyDescent="0.2">
      <c r="B230" s="39" t="s">
        <v>17</v>
      </c>
      <c r="D230" s="42">
        <f>_xll.qlCalendarAdvance(Calendar,$D229,B230,"f",FALSE)</f>
        <v>42507</v>
      </c>
      <c r="E230" s="177">
        <f>_xll.qlInterestRateIndexValueDate(IndexON,D230)</f>
        <v>42507</v>
      </c>
      <c r="F230" s="193">
        <f>IFERROR(_xll.qlIndexFixing(IndexON,D230,TRUE,_xll.ohTrigger(RecalcTrigger,TriggerON)),NA())</f>
        <v>7.857238428508051E-3</v>
      </c>
      <c r="H230" s="42">
        <f>_xll.qlCalendarAdvance(Calendar,$H229,B230,"f",FALSE)</f>
        <v>42507</v>
      </c>
      <c r="I230" s="177">
        <f>_xll.qlInterestRateIndexValueDate(Index1M,$H230)</f>
        <v>42507</v>
      </c>
      <c r="J230" s="182">
        <f>IFERROR(_xll.qlIndexFixing(Index1M,$H230,TRUE,_xll.ohTrigger(RecalcTrigger,Trigger1M)),NA())</f>
        <v>8.8027423616240143E-3</v>
      </c>
      <c r="K230" s="44">
        <f>IFERROR(_xll.qlIndexFixing(Index3M,H230,TRUE,_xll.ohTrigger(RecalcTrigger,Trigger3M)),NA())</f>
        <v>1.0460212312145519E-2</v>
      </c>
      <c r="L230" s="44">
        <f>IFERROR(_xll.qlIndexFixing(Index6M,$H230,TRUE,_xll.ohTrigger(RecalcTrigger,Trigger6M)),NA())</f>
        <v>1.2392427576789752E-2</v>
      </c>
      <c r="M230" s="183">
        <f>IFERROR(_xll.qlIndexFixing(Index1Y,$H230,TRUE,_xll.ohTrigger(RecalcTrigger,Trigger1Y)),NA())</f>
        <v>1.6256444670857739E-2</v>
      </c>
      <c r="N230" s="182">
        <f>IFERROR(_xll.qlIndexFixing(ONIndex1M,I230,TRUE,_xll.ohTrigger(RecalcTrigger,Trigger1M)),NA())</f>
        <v>8.5004638239982722E-3</v>
      </c>
      <c r="O230" s="44">
        <f>IFERROR(_xll.qlIndexFixing(ONIndex3M,I230,TRUE,_xll.ohTrigger(RecalcTrigger,Trigger3M)),NA())</f>
        <v>9.6006748563004507E-3</v>
      </c>
      <c r="P230" s="44">
        <f>IFERROR(_xll.qlIndexFixing(ONIndex6M,I230,TRUE,_xll.ohTrigger(RecalcTrigger,Trigger6M)),NA())</f>
        <v>1.0651797927671014E-2</v>
      </c>
      <c r="Q230" s="183">
        <f>IFERROR(_xll.qlIndexFixing(ONIndex1Y,I230,TRUE,_xll.ohTrigger(RecalcTrigger,Trigger1Y)),NA())</f>
        <v>1.264097803990949E-2</v>
      </c>
    </row>
    <row r="231" spans="2:17" x14ac:dyDescent="0.2">
      <c r="B231" s="39" t="s">
        <v>17</v>
      </c>
      <c r="D231" s="42">
        <f>_xll.qlCalendarAdvance(Calendar,$D230,B231,"f",FALSE)</f>
        <v>42508</v>
      </c>
      <c r="E231" s="177">
        <f>_xll.qlInterestRateIndexValueDate(IndexON,D231)</f>
        <v>42508</v>
      </c>
      <c r="F231" s="193">
        <f>IFERROR(_xll.qlIndexFixing(IndexON,D231,TRUE,_xll.ohTrigger(RecalcTrigger,TriggerON)),NA())</f>
        <v>7.8881963280774681E-3</v>
      </c>
      <c r="H231" s="42">
        <f>_xll.qlCalendarAdvance(Calendar,$H230,B231,"f",FALSE)</f>
        <v>42508</v>
      </c>
      <c r="I231" s="177">
        <f>_xll.qlInterestRateIndexValueDate(Index1M,$H231)</f>
        <v>42508</v>
      </c>
      <c r="J231" s="182">
        <f>IFERROR(_xll.qlIndexFixing(Index1M,$H231,TRUE,_xll.ohTrigger(RecalcTrigger,Trigger1M)),NA())</f>
        <v>8.8434729960894954E-3</v>
      </c>
      <c r="K231" s="44">
        <f>IFERROR(_xll.qlIndexFixing(Index3M,H231,TRUE,_xll.ohTrigger(RecalcTrigger,Trigger3M)),NA())</f>
        <v>1.0478784971408703E-2</v>
      </c>
      <c r="L231" s="44">
        <f>IFERROR(_xll.qlIndexFixing(Index6M,$H231,TRUE,_xll.ohTrigger(RecalcTrigger,Trigger6M)),NA())</f>
        <v>1.2410767951605469E-2</v>
      </c>
      <c r="M231" s="183">
        <f>IFERROR(_xll.qlIndexFixing(Index1Y,$H231,TRUE,_xll.ohTrigger(RecalcTrigger,Trigger1Y)),NA())</f>
        <v>1.6272451935002152E-2</v>
      </c>
      <c r="N231" s="182">
        <f>IFERROR(_xll.qlIndexFixing(ONIndex1M,I231,TRUE,_xll.ohTrigger(RecalcTrigger,Trigger1M)),NA())</f>
        <v>8.5190713124672079E-3</v>
      </c>
      <c r="O231" s="44">
        <f>IFERROR(_xll.qlIndexFixing(ONIndex3M,I231,TRUE,_xll.ohTrigger(RecalcTrigger,Trigger3M)),NA())</f>
        <v>9.6190310213872809E-3</v>
      </c>
      <c r="P231" s="44">
        <f>IFERROR(_xll.qlIndexFixing(ONIndex6M,I231,TRUE,_xll.ohTrigger(RecalcTrigger,Trigger6M)),NA())</f>
        <v>1.0683912988531663E-2</v>
      </c>
      <c r="Q231" s="183">
        <f>IFERROR(_xll.qlIndexFixing(ONIndex1Y,I231,TRUE,_xll.ohTrigger(RecalcTrigger,Trigger1Y)),NA())</f>
        <v>1.264682604833256E-2</v>
      </c>
    </row>
    <row r="232" spans="2:17" x14ac:dyDescent="0.2">
      <c r="B232" s="39" t="s">
        <v>17</v>
      </c>
      <c r="D232" s="42">
        <f>_xll.qlCalendarAdvance(Calendar,$D231,B232,"f",FALSE)</f>
        <v>42509</v>
      </c>
      <c r="E232" s="177">
        <f>_xll.qlInterestRateIndexValueDate(IndexON,D232)</f>
        <v>42509</v>
      </c>
      <c r="F232" s="193">
        <f>IFERROR(_xll.qlIndexFixing(IndexON,D232,TRUE,_xll.ohTrigger(RecalcTrigger,TriggerON)),NA())</f>
        <v>7.9201291574293453E-3</v>
      </c>
      <c r="H232" s="42">
        <f>_xll.qlCalendarAdvance(Calendar,$H231,B232,"f",FALSE)</f>
        <v>42509</v>
      </c>
      <c r="I232" s="177">
        <f>_xll.qlInterestRateIndexValueDate(Index1M,$H232)</f>
        <v>42509</v>
      </c>
      <c r="J232" s="182">
        <f>IFERROR(_xll.qlIndexFixing(Index1M,$H232,TRUE,_xll.ohTrigger(RecalcTrigger,Trigger1M)),NA())</f>
        <v>8.8534039109498461E-3</v>
      </c>
      <c r="K232" s="44">
        <f>IFERROR(_xll.qlIndexFixing(Index3M,H232,TRUE,_xll.ohTrigger(RecalcTrigger,Trigger3M)),NA())</f>
        <v>1.049735537298062E-2</v>
      </c>
      <c r="L232" s="44">
        <f>IFERROR(_xll.qlIndexFixing(Index6M,$H232,TRUE,_xll.ohTrigger(RecalcTrigger,Trigger6M)),NA())</f>
        <v>1.2447484251516478E-2</v>
      </c>
      <c r="M232" s="183">
        <f>IFERROR(_xll.qlIndexFixing(Index1Y,$H232,TRUE,_xll.ohTrigger(RecalcTrigger,Trigger1Y)),NA())</f>
        <v>1.6288447906210202E-2</v>
      </c>
      <c r="N232" s="182">
        <f>IFERROR(_xll.qlIndexFixing(ONIndex1M,I232,TRUE,_xll.ohTrigger(RecalcTrigger,Trigger1M)),NA())</f>
        <v>8.5379290484288717E-3</v>
      </c>
      <c r="O232" s="44">
        <f>IFERROR(_xll.qlIndexFixing(ONIndex3M,I232,TRUE,_xll.ohTrigger(RecalcTrigger,Trigger3M)),NA())</f>
        <v>9.6374037831314929E-3</v>
      </c>
      <c r="P232" s="44">
        <f>IFERROR(_xll.qlIndexFixing(ONIndex6M,I232,TRUE,_xll.ohTrigger(RecalcTrigger,Trigger6M)),NA())</f>
        <v>1.0716796816077068E-2</v>
      </c>
      <c r="Q232" s="183">
        <f>IFERROR(_xll.qlIndexFixing(ONIndex1Y,I232,TRUE,_xll.ohTrigger(RecalcTrigger,Trigger1Y)),NA())</f>
        <v>1.2651907912485383E-2</v>
      </c>
    </row>
    <row r="233" spans="2:17" x14ac:dyDescent="0.2">
      <c r="B233" s="39" t="s">
        <v>17</v>
      </c>
      <c r="D233" s="42">
        <f>_xll.qlCalendarAdvance(Calendar,$D232,B233,"f",FALSE)</f>
        <v>42510</v>
      </c>
      <c r="E233" s="177">
        <f>_xll.qlInterestRateIndexValueDate(IndexON,D233)</f>
        <v>42510</v>
      </c>
      <c r="F233" s="193">
        <f>IFERROR(_xll.qlIndexFixing(IndexON,D233,TRUE,_xll.ohTrigger(RecalcTrigger,TriggerON)),NA())</f>
        <v>7.987419367213219E-3</v>
      </c>
      <c r="H233" s="42">
        <f>_xll.qlCalendarAdvance(Calendar,$H232,B233,"f",FALSE)</f>
        <v>42510</v>
      </c>
      <c r="I233" s="177">
        <f>_xll.qlInterestRateIndexValueDate(Index1M,$H233)</f>
        <v>42510</v>
      </c>
      <c r="J233" s="182">
        <f>IFERROR(_xll.qlIndexFixing(Index1M,$H233,TRUE,_xll.ohTrigger(RecalcTrigger,Trigger1M)),NA())</f>
        <v>8.8633731910580504E-3</v>
      </c>
      <c r="K233" s="44">
        <f>IFERROR(_xll.qlIndexFixing(Index3M,H233,TRUE,_xll.ohTrigger(RecalcTrigger,Trigger3M)),NA())</f>
        <v>1.0534704970674187E-2</v>
      </c>
      <c r="L233" s="44">
        <f>IFERROR(_xll.qlIndexFixing(Index6M,$H233,TRUE,_xll.ohTrigger(RecalcTrigger,Trigger6M)),NA())</f>
        <v>1.2456473583128387E-2</v>
      </c>
      <c r="M233" s="183">
        <f>IFERROR(_xll.qlIndexFixing(Index1Y,$H233,TRUE,_xll.ohTrigger(RecalcTrigger,Trigger1Y)),NA())</f>
        <v>1.6317483389272264E-2</v>
      </c>
      <c r="N233" s="182">
        <f>IFERROR(_xll.qlIndexFixing(ONIndex1M,I233,TRUE,_xll.ohTrigger(RecalcTrigger,Trigger1M)),NA())</f>
        <v>8.5766802032912395E-3</v>
      </c>
      <c r="O233" s="44">
        <f>IFERROR(_xll.qlIndexFixing(ONIndex3M,I233,TRUE,_xll.ohTrigger(RecalcTrigger,Trigger3M)),NA())</f>
        <v>9.6744610418456993E-3</v>
      </c>
      <c r="P233" s="44">
        <f>IFERROR(_xll.qlIndexFixing(ONIndex6M,I233,TRUE,_xll.ohTrigger(RecalcTrigger,Trigger6M)),NA())</f>
        <v>1.0785445712592583E-2</v>
      </c>
      <c r="Q233" s="183">
        <f>IFERROR(_xll.qlIndexFixing(ONIndex1Y,I233,TRUE,_xll.ohTrigger(RecalcTrigger,Trigger1Y)),NA())</f>
        <v>1.2659956909425453E-2</v>
      </c>
    </row>
    <row r="234" spans="2:17" x14ac:dyDescent="0.2">
      <c r="B234" s="39" t="s">
        <v>17</v>
      </c>
      <c r="D234" s="42">
        <f>_xll.qlCalendarAdvance(Calendar,$D233,B234,"f",FALSE)</f>
        <v>42513</v>
      </c>
      <c r="E234" s="177">
        <f>_xll.qlInterestRateIndexValueDate(IndexON,D234)</f>
        <v>42513</v>
      </c>
      <c r="F234" s="193">
        <f>IFERROR(_xll.qlIndexFixing(IndexON,D234,TRUE,_xll.ohTrigger(RecalcTrigger,TriggerON)),NA())</f>
        <v>8.0576097774431865E-3</v>
      </c>
      <c r="H234" s="42">
        <f>_xll.qlCalendarAdvance(Calendar,$H233,B234,"f",FALSE)</f>
        <v>42513</v>
      </c>
      <c r="I234" s="177">
        <f>_xll.qlInterestRateIndexValueDate(Index1M,$H234)</f>
        <v>42513</v>
      </c>
      <c r="J234" s="182">
        <f>IFERROR(_xll.qlIndexFixing(Index1M,$H234,TRUE,_xll.ohTrigger(RecalcTrigger,Trigger1M)),NA())</f>
        <v>8.9243756070567937E-3</v>
      </c>
      <c r="K234" s="44">
        <f>IFERROR(_xll.qlIndexFixing(Index3M,H234,TRUE,_xll.ohTrigger(RecalcTrigger,Trigger3M)),NA())</f>
        <v>1.0571608375092578E-2</v>
      </c>
      <c r="L234" s="44">
        <f>IFERROR(_xll.qlIndexFixing(Index6M,$H234,TRUE,_xll.ohTrigger(RecalcTrigger,Trigger6M)),NA())</f>
        <v>1.2501400686496147E-2</v>
      </c>
      <c r="M234" s="183">
        <f>IFERROR(_xll.qlIndexFixing(Index1Y,$H234,TRUE,_xll.ohTrigger(RecalcTrigger,Trigger1Y)),NA())</f>
        <v>1.6352384867606373E-2</v>
      </c>
      <c r="N234" s="182">
        <f>IFERROR(_xll.qlIndexFixing(ONIndex1M,I234,TRUE,_xll.ohTrigger(RecalcTrigger,Trigger1M)),NA())</f>
        <v>8.6158624677701301E-3</v>
      </c>
      <c r="O234" s="44">
        <f>IFERROR(_xll.qlIndexFixing(ONIndex3M,I234,TRUE,_xll.ohTrigger(RecalcTrigger,Trigger3M)),NA())</f>
        <v>9.7110607953043715E-3</v>
      </c>
      <c r="P234" s="44">
        <f>IFERROR(_xll.qlIndexFixing(ONIndex6M,I234,TRUE,_xll.ohTrigger(RecalcTrigger,Trigger6M)),NA())</f>
        <v>1.085601979902262E-2</v>
      </c>
      <c r="Q234" s="183">
        <f>IFERROR(_xll.qlIndexFixing(ONIndex1Y,I234,TRUE,_xll.ohTrigger(RecalcTrigger,Trigger1Y)),NA())</f>
        <v>1.266457392631315E-2</v>
      </c>
    </row>
    <row r="235" spans="2:17" x14ac:dyDescent="0.2">
      <c r="B235" s="39" t="s">
        <v>17</v>
      </c>
      <c r="D235" s="42">
        <f>_xll.qlCalendarAdvance(Calendar,$D234,B235,"f",FALSE)</f>
        <v>42514</v>
      </c>
      <c r="E235" s="177">
        <f>_xll.qlInterestRateIndexValueDate(IndexON,D235)</f>
        <v>42514</v>
      </c>
      <c r="F235" s="193">
        <f>IFERROR(_xll.qlIndexFixing(IndexON,D235,TRUE,_xll.ohTrigger(RecalcTrigger,TriggerON)),NA())</f>
        <v>8.0944172594354935E-3</v>
      </c>
      <c r="H235" s="42">
        <f>_xll.qlCalendarAdvance(Calendar,$H234,B235,"f",FALSE)</f>
        <v>42514</v>
      </c>
      <c r="I235" s="177">
        <f>_xll.qlInterestRateIndexValueDate(Index1M,$H235)</f>
        <v>42514</v>
      </c>
      <c r="J235" s="182">
        <f>IFERROR(_xll.qlIndexFixing(Index1M,$H235,TRUE,_xll.ohTrigger(RecalcTrigger,Trigger1M)),NA())</f>
        <v>8.9447547767508261E-3</v>
      </c>
      <c r="K235" s="44">
        <f>IFERROR(_xll.qlIndexFixing(Index3M,H235,TRUE,_xll.ohTrigger(RecalcTrigger,Trigger3M)),NA())</f>
        <v>1.059016296771001E-2</v>
      </c>
      <c r="L235" s="44">
        <f>IFERROR(_xll.qlIndexFixing(Index6M,$H235,TRUE,_xll.ohTrigger(RecalcTrigger,Trigger6M)),NA())</f>
        <v>1.2519283852803618E-2</v>
      </c>
      <c r="M235" s="183">
        <f>IFERROR(_xll.qlIndexFixing(Index1Y,$H235,TRUE,_xll.ohTrigger(RecalcTrigger,Trigger1Y)),NA())</f>
        <v>1.6368373880395914E-2</v>
      </c>
      <c r="N235" s="182">
        <f>IFERROR(_xll.qlIndexFixing(ONIndex1M,I235,TRUE,_xll.ohTrigger(RecalcTrigger,Trigger1M)),NA())</f>
        <v>8.6359714416817113E-3</v>
      </c>
      <c r="O235" s="44">
        <f>IFERROR(_xll.qlIndexFixing(ONIndex3M,I235,TRUE,_xll.ohTrigger(RecalcTrigger,Trigger3M)),NA())</f>
        <v>9.7295165397681682E-3</v>
      </c>
      <c r="P235" s="44">
        <f>IFERROR(_xll.qlIndexFixing(ONIndex6M,I235,TRUE,_xll.ohTrigger(RecalcTrigger,Trigger6M)),NA())</f>
        <v>1.0892747463963071E-2</v>
      </c>
      <c r="Q235" s="183">
        <f>IFERROR(_xll.qlIndexFixing(ONIndex1Y,I235,TRUE,_xll.ohTrigger(RecalcTrigger,Trigger1Y)),NA())</f>
        <v>1.2665825068952641E-2</v>
      </c>
    </row>
    <row r="236" spans="2:17" x14ac:dyDescent="0.2">
      <c r="B236" s="39" t="s">
        <v>17</v>
      </c>
      <c r="D236" s="42">
        <f>_xll.qlCalendarAdvance(Calendar,$D235,B236,"f",FALSE)</f>
        <v>42515</v>
      </c>
      <c r="E236" s="177">
        <f>_xll.qlInterestRateIndexValueDate(IndexON,D236)</f>
        <v>42515</v>
      </c>
      <c r="F236" s="193">
        <f>IFERROR(_xll.qlIndexFixing(IndexON,D236,TRUE,_xll.ohTrigger(RecalcTrigger,TriggerON)),NA())</f>
        <v>8.1318786040185387E-3</v>
      </c>
      <c r="H236" s="42">
        <f>_xll.qlCalendarAdvance(Calendar,$H235,B236,"f",FALSE)</f>
        <v>42515</v>
      </c>
      <c r="I236" s="177">
        <f>_xll.qlInterestRateIndexValueDate(Index1M,$H236)</f>
        <v>42515</v>
      </c>
      <c r="J236" s="182">
        <f>IFERROR(_xll.qlIndexFixing(Index1M,$H236,TRUE,_xll.ohTrigger(RecalcTrigger,Trigger1M)),NA())</f>
        <v>8.985760358350834E-3</v>
      </c>
      <c r="K236" s="44">
        <f>IFERROR(_xll.qlIndexFixing(Index3M,H236,TRUE,_xll.ohTrigger(RecalcTrigger,Trigger3M)),NA())</f>
        <v>1.0608713494397628E-2</v>
      </c>
      <c r="L236" s="44">
        <f>IFERROR(_xll.qlIndexFixing(Index6M,$H236,TRUE,_xll.ohTrigger(RecalcTrigger,Trigger6M)),NA())</f>
        <v>1.2537076040609461E-2</v>
      </c>
      <c r="M236" s="183">
        <f>IFERROR(_xll.qlIndexFixing(Index1Y,$H236,TRUE,_xll.ohTrigger(RecalcTrigger,Trigger1Y)),NA())</f>
        <v>1.6384371404208453E-2</v>
      </c>
      <c r="N236" s="182">
        <f>IFERROR(_xll.qlIndexFixing(ONIndex1M,I236,TRUE,_xll.ohTrigger(RecalcTrigger,Trigger1M)),NA())</f>
        <v>8.6562891264618802E-3</v>
      </c>
      <c r="O236" s="44">
        <f>IFERROR(_xll.qlIndexFixing(ONIndex3M,I236,TRUE,_xll.ohTrigger(RecalcTrigger,Trigger3M)),NA())</f>
        <v>9.7479888807272541E-3</v>
      </c>
      <c r="P236" s="44">
        <f>IFERROR(_xll.qlIndexFixing(ONIndex6M,I236,TRUE,_xll.ohTrigger(RecalcTrigger,Trigger6M)),NA())</f>
        <v>1.0929966861813467E-2</v>
      </c>
      <c r="Q236" s="183">
        <f>IFERROR(_xll.qlIndexFixing(ONIndex1Y,I236,TRUE,_xll.ohTrigger(RecalcTrigger,Trigger1Y)),NA())</f>
        <v>1.2667195856731484E-2</v>
      </c>
    </row>
    <row r="237" spans="2:17" x14ac:dyDescent="0.2">
      <c r="B237" s="39" t="s">
        <v>17</v>
      </c>
      <c r="D237" s="42">
        <f>_xll.qlCalendarAdvance(Calendar,$D236,B237,"f",FALSE)</f>
        <v>42516</v>
      </c>
      <c r="E237" s="177">
        <f>_xll.qlInterestRateIndexValueDate(IndexON,D237)</f>
        <v>42516</v>
      </c>
      <c r="F237" s="193">
        <f>IFERROR(_xll.qlIndexFixing(IndexON,D237,TRUE,_xll.ohTrigger(RecalcTrigger,TriggerON)),NA())</f>
        <v>8.1687095360227779E-3</v>
      </c>
      <c r="H237" s="42">
        <f>_xll.qlCalendarAdvance(Calendar,$H236,B237,"f",FALSE)</f>
        <v>42516</v>
      </c>
      <c r="I237" s="177">
        <f>_xll.qlInterestRateIndexValueDate(Index1M,$H237)</f>
        <v>42516</v>
      </c>
      <c r="J237" s="182">
        <f>IFERROR(_xll.qlIndexFixing(Index1M,$H237,TRUE,_xll.ohTrigger(RecalcTrigger,Trigger1M)),NA())</f>
        <v>8.9958429901895384E-3</v>
      </c>
      <c r="K237" s="44">
        <f>IFERROR(_xll.qlIndexFixing(Index3M,H237,TRUE,_xll.ohTrigger(RecalcTrigger,Trigger3M)),NA())</f>
        <v>1.062725965376193E-2</v>
      </c>
      <c r="L237" s="44">
        <f>IFERROR(_xll.qlIndexFixing(Index6M,$H237,TRUE,_xll.ohTrigger(RecalcTrigger,Trigger6M)),NA())</f>
        <v>1.2573393592315168E-2</v>
      </c>
      <c r="M237" s="183">
        <f>IFERROR(_xll.qlIndexFixing(Index1Y,$H237,TRUE,_xll.ohTrigger(RecalcTrigger,Trigger1Y)),NA())</f>
        <v>1.6400378273895289E-2</v>
      </c>
      <c r="N237" s="182">
        <f>IFERROR(_xll.qlIndexFixing(ONIndex1M,I237,TRUE,_xll.ohTrigger(RecalcTrigger,Trigger1M)),NA())</f>
        <v>8.6766493746415208E-3</v>
      </c>
      <c r="O237" s="44">
        <f>IFERROR(_xll.qlIndexFixing(ONIndex3M,I237,TRUE,_xll.ohTrigger(RecalcTrigger,Trigger3M)),NA())</f>
        <v>9.7664778183437218E-3</v>
      </c>
      <c r="P237" s="44">
        <f>IFERROR(_xll.qlIndexFixing(ONIndex6M,I237,TRUE,_xll.ohTrigger(RecalcTrigger,Trigger6M)),NA())</f>
        <v>1.0966569851720287E-2</v>
      </c>
      <c r="Q237" s="183">
        <f>IFERROR(_xll.qlIndexFixing(ONIndex1Y,I237,TRUE,_xll.ohTrigger(RecalcTrigger,Trigger1Y)),NA())</f>
        <v>1.2672229447207028E-2</v>
      </c>
    </row>
    <row r="238" spans="2:17" x14ac:dyDescent="0.2">
      <c r="B238" s="39" t="s">
        <v>17</v>
      </c>
      <c r="D238" s="42">
        <f>_xll.qlCalendarAdvance(Calendar,$D237,B238,"f",FALSE)</f>
        <v>42517</v>
      </c>
      <c r="E238" s="177">
        <f>_xll.qlInterestRateIndexValueDate(IndexON,D238)</f>
        <v>42517</v>
      </c>
      <c r="F238" s="193">
        <f>IFERROR(_xll.qlIndexFixing(IndexON,D238,TRUE,_xll.ohTrigger(RecalcTrigger,TriggerON)),NA())</f>
        <v>8.2563095769455641E-3</v>
      </c>
      <c r="H238" s="42">
        <f>_xll.qlCalendarAdvance(Calendar,$H237,B238,"f",FALSE)</f>
        <v>42517</v>
      </c>
      <c r="I238" s="177">
        <f>_xll.qlInterestRateIndexValueDate(Index1M,$H238)</f>
        <v>42517</v>
      </c>
      <c r="J238" s="182">
        <f>IFERROR(_xll.qlIndexFixing(Index1M,$H238,TRUE,_xll.ohTrigger(RecalcTrigger,Trigger1M)),NA())</f>
        <v>9.0059254727947024E-3</v>
      </c>
      <c r="K238" s="44">
        <f>IFERROR(_xll.qlIndexFixing(Index3M,H238,TRUE,_xll.ohTrigger(RecalcTrigger,Trigger3M)),NA())</f>
        <v>1.0673883763527134E-2</v>
      </c>
      <c r="L238" s="44">
        <f>IFERROR(_xll.qlIndexFixing(Index6M,$H238,TRUE,_xll.ohTrigger(RecalcTrigger,Trigger6M)),NA())</f>
        <v>1.2581701103845412E-2</v>
      </c>
      <c r="M238" s="183">
        <f>IFERROR(_xll.qlIndexFixing(Index1Y,$H238,TRUE,_xll.ohTrigger(RecalcTrigger,Trigger1Y)),NA())</f>
        <v>1.6435293922034595E-2</v>
      </c>
      <c r="N238" s="182">
        <f>IFERROR(_xll.qlIndexFixing(ONIndex1M,I238,TRUE,_xll.ohTrigger(RecalcTrigger,Trigger1M)),NA())</f>
        <v>8.7278681611294151E-3</v>
      </c>
      <c r="O238" s="44">
        <f>IFERROR(_xll.qlIndexFixing(ONIndex3M,I238,TRUE,_xll.ohTrigger(RecalcTrigger,Trigger3M)),NA())</f>
        <v>9.8131788668215369E-3</v>
      </c>
      <c r="P238" s="44">
        <f>IFERROR(_xll.qlIndexFixing(ONIndex6M,I238,TRUE,_xll.ohTrigger(RecalcTrigger,Trigger6M)),NA())</f>
        <v>1.1054112235994729E-2</v>
      </c>
      <c r="Q238" s="183">
        <f>IFERROR(_xll.qlIndexFixing(ONIndex1Y,I238,TRUE,_xll.ohTrigger(RecalcTrigger,Trigger1Y)),NA())</f>
        <v>1.2708220026940165E-2</v>
      </c>
    </row>
    <row r="239" spans="2:17" x14ac:dyDescent="0.2">
      <c r="B239" s="39" t="s">
        <v>17</v>
      </c>
      <c r="D239" s="42">
        <f>_xll.qlCalendarAdvance(Calendar,$D238,B239,"f",FALSE)</f>
        <v>42521</v>
      </c>
      <c r="E239" s="177">
        <f>_xll.qlInterestRateIndexValueDate(IndexON,D239)</f>
        <v>42521</v>
      </c>
      <c r="F239" s="193">
        <f>IFERROR(_xll.qlIndexFixing(IndexON,D239,TRUE,_xll.ohTrigger(RecalcTrigger,TriggerON)),NA())</f>
        <v>8.3385919658518493E-3</v>
      </c>
      <c r="H239" s="42">
        <f>_xll.qlCalendarAdvance(Calendar,$H238,B239,"f",FALSE)</f>
        <v>42521</v>
      </c>
      <c r="I239" s="177">
        <f>_xll.qlInterestRateIndexValueDate(Index1M,$H239)</f>
        <v>42521</v>
      </c>
      <c r="J239" s="182">
        <f>IFERROR(_xll.qlIndexFixing(Index1M,$H239,TRUE,_xll.ohTrigger(RecalcTrigger,Trigger1M)),NA())</f>
        <v>9.0771863539691466E-3</v>
      </c>
      <c r="K239" s="44">
        <f>IFERROR(_xll.qlIndexFixing(Index3M,H239,TRUE,_xll.ohTrigger(RecalcTrigger,Trigger3M)),NA())</f>
        <v>1.0719914391590368E-2</v>
      </c>
      <c r="L239" s="44">
        <f>IFERROR(_xll.qlIndexFixing(Index6M,$H239,TRUE,_xll.ohTrigger(RecalcTrigger,Trigger6M)),NA())</f>
        <v>1.2632639251212829E-2</v>
      </c>
      <c r="M239" s="183">
        <f>IFERROR(_xll.qlIndexFixing(Index1Y,$H239,TRUE,_xll.ohTrigger(RecalcTrigger,Trigger1Y)),NA())</f>
        <v>1.648018735720802E-2</v>
      </c>
      <c r="N239" s="182">
        <f>IFERROR(_xll.qlIndexFixing(ONIndex1M,I239,TRUE,_xll.ohTrigger(RecalcTrigger,Trigger1M)),NA())</f>
        <v>8.7784660157108618E-3</v>
      </c>
      <c r="O239" s="44">
        <f>IFERROR(_xll.qlIndexFixing(ONIndex3M,I239,TRUE,_xll.ohTrigger(RecalcTrigger,Trigger3M)),NA())</f>
        <v>9.8591714546658604E-3</v>
      </c>
      <c r="P239" s="44">
        <f>IFERROR(_xll.qlIndexFixing(ONIndex6M,I239,TRUE,_xll.ohTrigger(RecalcTrigger,Trigger6M)),NA())</f>
        <v>1.1136183145815659E-2</v>
      </c>
      <c r="Q239" s="183">
        <f>IFERROR(_xll.qlIndexFixing(ONIndex1Y,I239,TRUE,_xll.ohTrigger(RecalcTrigger,Trigger1Y)),NA())</f>
        <v>1.276562629657807E-2</v>
      </c>
    </row>
    <row r="240" spans="2:17" x14ac:dyDescent="0.2">
      <c r="B240" s="39" t="s">
        <v>17</v>
      </c>
      <c r="D240" s="42">
        <f>_xll.qlCalendarAdvance(Calendar,$D239,B240,"f",FALSE)</f>
        <v>42522</v>
      </c>
      <c r="E240" s="177">
        <f>_xll.qlInterestRateIndexValueDate(IndexON,D240)</f>
        <v>42522</v>
      </c>
      <c r="F240" s="193">
        <f>IFERROR(_xll.qlIndexFixing(IndexON,D240,TRUE,_xll.ohTrigger(RecalcTrigger,TriggerON)),NA())</f>
        <v>8.3697140039151741E-3</v>
      </c>
      <c r="H240" s="42">
        <f>_xll.qlCalendarAdvance(Calendar,$H239,B240,"f",FALSE)</f>
        <v>42522</v>
      </c>
      <c r="I240" s="177">
        <f>_xll.qlInterestRateIndexValueDate(Index1M,$H240)</f>
        <v>42522</v>
      </c>
      <c r="J240" s="182">
        <f>IFERROR(_xll.qlIndexFixing(Index1M,$H240,TRUE,_xll.ohTrigger(RecalcTrigger,Trigger1M)),NA())</f>
        <v>9.0975780899526341E-3</v>
      </c>
      <c r="K240" s="44">
        <f>IFERROR(_xll.qlIndexFixing(Index3M,H240,TRUE,_xll.ohTrigger(RecalcTrigger,Trigger3M)),NA())</f>
        <v>1.0738428017450011E-2</v>
      </c>
      <c r="L240" s="44">
        <f>IFERROR(_xll.qlIndexFixing(Index6M,$H240,TRUE,_xll.ohTrigger(RecalcTrigger,Trigger6M)),NA())</f>
        <v>1.2649852043952489E-2</v>
      </c>
      <c r="M240" s="183">
        <f>IFERROR(_xll.qlIndexFixing(Index1Y,$H240,TRUE,_xll.ohTrigger(RecalcTrigger,Trigger1Y)),NA())</f>
        <v>1.6496023620721223E-2</v>
      </c>
      <c r="N240" s="182">
        <f>IFERROR(_xll.qlIndexFixing(ONIndex1M,I240,TRUE,_xll.ohTrigger(RecalcTrigger,Trigger1M)),NA())</f>
        <v>8.7988324238941207E-3</v>
      </c>
      <c r="O240" s="44">
        <f>IFERROR(_xll.qlIndexFixing(ONIndex3M,I240,TRUE,_xll.ohTrigger(RecalcTrigger,Trigger3M)),NA())</f>
        <v>9.8777599716592945E-3</v>
      </c>
      <c r="P240" s="44">
        <f>IFERROR(_xll.qlIndexFixing(ONIndex6M,I240,TRUE,_xll.ohTrigger(RecalcTrigger,Trigger6M)),NA())</f>
        <v>1.1167425471877435E-2</v>
      </c>
      <c r="Q240" s="183">
        <f>IFERROR(_xll.qlIndexFixing(ONIndex1Y,I240,TRUE,_xll.ohTrigger(RecalcTrigger,Trigger1Y)),NA())</f>
        <v>1.2797951450713718E-2</v>
      </c>
    </row>
    <row r="241" spans="2:17" x14ac:dyDescent="0.2">
      <c r="B241" s="39" t="s">
        <v>17</v>
      </c>
      <c r="D241" s="42">
        <f>_xll.qlCalendarAdvance(Calendar,$D240,B241,"f",FALSE)</f>
        <v>42523</v>
      </c>
      <c r="E241" s="177">
        <f>_xll.qlInterestRateIndexValueDate(IndexON,D241)</f>
        <v>42523</v>
      </c>
      <c r="F241" s="193">
        <f>IFERROR(_xll.qlIndexFixing(IndexON,D241,TRUE,_xll.ohTrigger(RecalcTrigger,TriggerON)),NA())</f>
        <v>8.3998845587229809E-3</v>
      </c>
      <c r="H241" s="42">
        <f>_xll.qlCalendarAdvance(Calendar,$H240,B241,"f",FALSE)</f>
        <v>42523</v>
      </c>
      <c r="I241" s="177">
        <f>_xll.qlInterestRateIndexValueDate(Index1M,$H241)</f>
        <v>42523</v>
      </c>
      <c r="J241" s="182">
        <f>IFERROR(_xll.qlIndexFixing(Index1M,$H241,TRUE,_xll.ohTrigger(RecalcTrigger,Trigger1M)),NA())</f>
        <v>9.1385775808442912E-3</v>
      </c>
      <c r="K241" s="44">
        <f>IFERROR(_xll.qlIndexFixing(Index3M,H241,TRUE,_xll.ohTrigger(RecalcTrigger,Trigger3M)),NA())</f>
        <v>1.0756935166080324E-2</v>
      </c>
      <c r="L241" s="44">
        <f>IFERROR(_xll.qlIndexFixing(Index6M,$H241,TRUE,_xll.ohTrigger(RecalcTrigger,Trigger6M)),NA())</f>
        <v>1.2667003399238789E-2</v>
      </c>
      <c r="M241" s="183">
        <f>IFERROR(_xll.qlIndexFixing(Index1Y,$H241,TRUE,_xll.ohTrigger(RecalcTrigger,Trigger1Y)),NA())</f>
        <v>1.6511791196468728E-2</v>
      </c>
      <c r="N241" s="182">
        <f>IFERROR(_xll.qlIndexFixing(ONIndex1M,I241,TRUE,_xll.ohTrigger(RecalcTrigger,Trigger1M)),NA())</f>
        <v>8.8191998586906184E-3</v>
      </c>
      <c r="O241" s="44">
        <f>IFERROR(_xll.qlIndexFixing(ONIndex3M,I241,TRUE,_xll.ohTrigger(RecalcTrigger,Trigger3M)),NA())</f>
        <v>9.8963650852290641E-3</v>
      </c>
      <c r="P241" s="44">
        <f>IFERROR(_xll.qlIndexFixing(ONIndex6M,I241,TRUE,_xll.ohTrigger(RecalcTrigger,Trigger6M)),NA())</f>
        <v>1.1197774352897927E-2</v>
      </c>
      <c r="Q241" s="183">
        <f>IFERROR(_xll.qlIndexFixing(ONIndex1Y,I241,TRUE,_xll.ohTrigger(RecalcTrigger,Trigger1Y)),NA())</f>
        <v>1.2834825201899491E-2</v>
      </c>
    </row>
    <row r="242" spans="2:17" x14ac:dyDescent="0.2">
      <c r="B242" s="39" t="s">
        <v>17</v>
      </c>
      <c r="D242" s="42">
        <f>_xll.qlCalendarAdvance(Calendar,$D241,B242,"f",FALSE)</f>
        <v>42524</v>
      </c>
      <c r="E242" s="177">
        <f>_xll.qlInterestRateIndexValueDate(IndexON,D242)</f>
        <v>42524</v>
      </c>
      <c r="F242" s="193">
        <f>IFERROR(_xll.qlIndexFixing(IndexON,D242,TRUE,_xll.ohTrigger(RecalcTrigger,TriggerON)),NA())</f>
        <v>8.4572500073213756E-3</v>
      </c>
      <c r="H242" s="42">
        <f>_xll.qlCalendarAdvance(Calendar,$H241,B242,"f",FALSE)</f>
        <v>42524</v>
      </c>
      <c r="I242" s="177">
        <f>_xll.qlInterestRateIndexValueDate(Index1M,$H242)</f>
        <v>42524</v>
      </c>
      <c r="J242" s="182">
        <f>IFERROR(_xll.qlIndexFixing(Index1M,$H242,TRUE,_xll.ohTrigger(RecalcTrigger,Trigger1M)),NA())</f>
        <v>9.1486590363581092E-3</v>
      </c>
      <c r="K242" s="44">
        <f>IFERROR(_xll.qlIndexFixing(Index3M,H242,TRUE,_xll.ohTrigger(RecalcTrigger,Trigger3M)),NA())</f>
        <v>1.0794097147408675E-2</v>
      </c>
      <c r="L242" s="44">
        <f>IFERROR(_xll.qlIndexFixing(Index6M,$H242,TRUE,_xll.ohTrigger(RecalcTrigger,Trigger6M)),NA())</f>
        <v>1.2702951082141154E-2</v>
      </c>
      <c r="M242" s="183">
        <f>IFERROR(_xll.qlIndexFixing(Index1Y,$H242,TRUE,_xll.ohTrigger(RecalcTrigger,Trigger1Y)),NA())</f>
        <v>1.6539790148032894E-2</v>
      </c>
      <c r="N242" s="182">
        <f>IFERROR(_xll.qlIndexFixing(ONIndex1M,I242,TRUE,_xll.ohTrigger(RecalcTrigger,Trigger1M)),NA())</f>
        <v>8.8601532162783485E-3</v>
      </c>
      <c r="O242" s="44">
        <f>IFERROR(_xll.qlIndexFixing(ONIndex3M,I242,TRUE,_xll.ohTrigger(RecalcTrigger,Trigger3M)),NA())</f>
        <v>9.9339009843938779E-3</v>
      </c>
      <c r="P242" s="44">
        <f>IFERROR(_xll.qlIndexFixing(ONIndex6M,I242,TRUE,_xll.ohTrigger(RecalcTrigger,Trigger6M)),NA())</f>
        <v>1.1255841052765966E-2</v>
      </c>
      <c r="Q242" s="183">
        <f>IFERROR(_xll.qlIndexFixing(ONIndex1Y,I242,TRUE,_xll.ohTrigger(RecalcTrigger,Trigger1Y)),NA())</f>
        <v>1.2924192302352274E-2</v>
      </c>
    </row>
    <row r="243" spans="2:17" x14ac:dyDescent="0.2">
      <c r="B243" s="39" t="s">
        <v>17</v>
      </c>
      <c r="D243" s="42">
        <f>_xll.qlCalendarAdvance(Calendar,$D242,B243,"f",FALSE)</f>
        <v>42527</v>
      </c>
      <c r="E243" s="177">
        <f>_xll.qlInterestRateIndexValueDate(IndexON,D243)</f>
        <v>42527</v>
      </c>
      <c r="F243" s="193">
        <f>IFERROR(_xll.qlIndexFixing(IndexON,D243,TRUE,_xll.ohTrigger(RecalcTrigger,TriggerON)),NA())</f>
        <v>8.5110519411846219E-3</v>
      </c>
      <c r="H243" s="42">
        <f>_xll.qlCalendarAdvance(Calendar,$H242,B243,"f",FALSE)</f>
        <v>42527</v>
      </c>
      <c r="I243" s="177">
        <f>_xll.qlInterestRateIndexValueDate(Index1M,$H243)</f>
        <v>42527</v>
      </c>
      <c r="J243" s="182">
        <f>IFERROR(_xll.qlIndexFixing(Index1M,$H243,TRUE,_xll.ohTrigger(RecalcTrigger,Trigger1M)),NA())</f>
        <v>9.1994972288349901E-3</v>
      </c>
      <c r="K243" s="44">
        <f>IFERROR(_xll.qlIndexFixing(Index3M,H243,TRUE,_xll.ohTrigger(RecalcTrigger,Trigger3M)),NA())</f>
        <v>1.0830892959459533E-2</v>
      </c>
      <c r="L243" s="44">
        <f>IFERROR(_xll.qlIndexFixing(Index6M,$H243,TRUE,_xll.ohTrigger(RecalcTrigger,Trigger6M)),NA())</f>
        <v>1.2735092366077594E-2</v>
      </c>
      <c r="M243" s="183">
        <f>IFERROR(_xll.qlIndexFixing(Index1Y,$H243,TRUE,_xll.ohTrigger(RecalcTrigger,Trigger1Y)),NA())</f>
        <v>1.6573944554236775E-2</v>
      </c>
      <c r="N243" s="182">
        <f>IFERROR(_xll.qlIndexFixing(ONIndex1M,I243,TRUE,_xll.ohTrigger(RecalcTrigger,Trigger1M)),NA())</f>
        <v>8.9006798645763219E-3</v>
      </c>
      <c r="O243" s="44">
        <f>IFERROR(_xll.qlIndexFixing(ONIndex3M,I243,TRUE,_xll.ohTrigger(RecalcTrigger,Trigger3M)),NA())</f>
        <v>9.970951505271497E-3</v>
      </c>
      <c r="P243" s="44">
        <f>IFERROR(_xll.qlIndexFixing(ONIndex6M,I243,TRUE,_xll.ohTrigger(RecalcTrigger,Trigger6M)),NA())</f>
        <v>1.1310235424702997E-2</v>
      </c>
      <c r="Q243" s="183">
        <f>IFERROR(_xll.qlIndexFixing(ONIndex1Y,I243,TRUE,_xll.ohTrigger(RecalcTrigger,Trigger1Y)),NA())</f>
        <v>1.3027806208427695E-2</v>
      </c>
    </row>
    <row r="244" spans="2:17" x14ac:dyDescent="0.2">
      <c r="B244" s="39" t="s">
        <v>17</v>
      </c>
      <c r="D244" s="42">
        <f>_xll.qlCalendarAdvance(Calendar,$D243,B244,"f",FALSE)</f>
        <v>42528</v>
      </c>
      <c r="E244" s="177">
        <f>_xll.qlInterestRateIndexValueDate(IndexON,D244)</f>
        <v>42528</v>
      </c>
      <c r="F244" s="193">
        <f>IFERROR(_xll.qlIndexFixing(IndexON,D244,TRUE,_xll.ohTrigger(RecalcTrigger,TriggerON)),NA())</f>
        <v>8.536465076554034E-3</v>
      </c>
      <c r="H244" s="42">
        <f>_xll.qlCalendarAdvance(Calendar,$H243,B244,"f",FALSE)</f>
        <v>42528</v>
      </c>
      <c r="I244" s="177">
        <f>_xll.qlInterestRateIndexValueDate(Index1M,$H244)</f>
        <v>42528</v>
      </c>
      <c r="J244" s="182">
        <f>IFERROR(_xll.qlIndexFixing(Index1M,$H244,TRUE,_xll.ohTrigger(RecalcTrigger,Trigger1M)),NA())</f>
        <v>9.2198682966633996E-3</v>
      </c>
      <c r="K244" s="44">
        <f>IFERROR(_xll.qlIndexFixing(Index3M,H244,TRUE,_xll.ohTrigger(RecalcTrigger,Trigger3M)),NA())</f>
        <v>1.084936320026194E-2</v>
      </c>
      <c r="L244" s="44">
        <f>IFERROR(_xll.qlIndexFixing(Index6M,$H244,TRUE,_xll.ohTrigger(RecalcTrigger,Trigger6M)),NA())</f>
        <v>1.2752009975755773E-2</v>
      </c>
      <c r="M244" s="183">
        <f>IFERROR(_xll.qlIndexFixing(Index1Y,$H244,TRUE,_xll.ohTrigger(RecalcTrigger,Trigger1Y)),NA())</f>
        <v>1.658919613453036E-2</v>
      </c>
      <c r="N244" s="182">
        <f>IFERROR(_xll.qlIndexFixing(ONIndex1M,I244,TRUE,_xll.ohTrigger(RecalcTrigger,Trigger1M)),NA())</f>
        <v>8.9210524326821528E-3</v>
      </c>
      <c r="O244" s="44">
        <f>IFERROR(_xll.qlIndexFixing(ONIndex3M,I244,TRUE,_xll.ohTrigger(RecalcTrigger,Trigger3M)),NA())</f>
        <v>9.9896396018039901E-3</v>
      </c>
      <c r="P244" s="44">
        <f>IFERROR(_xll.qlIndexFixing(ONIndex6M,I244,TRUE,_xll.ohTrigger(RecalcTrigger,Trigger6M)),NA())</f>
        <v>1.1336117078409869E-2</v>
      </c>
      <c r="Q244" s="183">
        <f>IFERROR(_xll.qlIndexFixing(ONIndex1Y,I244,TRUE,_xll.ohTrigger(RecalcTrigger,Trigger1Y)),NA())</f>
        <v>1.3087422969421114E-2</v>
      </c>
    </row>
    <row r="245" spans="2:17" x14ac:dyDescent="0.2">
      <c r="B245" s="39" t="s">
        <v>17</v>
      </c>
      <c r="D245" s="42">
        <f>_xll.qlCalendarAdvance(Calendar,$D244,B245,"f",FALSE)</f>
        <v>42529</v>
      </c>
      <c r="E245" s="177">
        <f>_xll.qlInterestRateIndexValueDate(IndexON,D245)</f>
        <v>42529</v>
      </c>
      <c r="F245" s="193">
        <f>IFERROR(_xll.qlIndexFixing(IndexON,D245,TRUE,_xll.ohTrigger(RecalcTrigger,TriggerON)),NA())</f>
        <v>8.5609267273711875E-3</v>
      </c>
      <c r="H245" s="42">
        <f>_xll.qlCalendarAdvance(Calendar,$H244,B245,"f",FALSE)</f>
        <v>42529</v>
      </c>
      <c r="I245" s="177">
        <f>_xll.qlInterestRateIndexValueDate(Index1M,$H245)</f>
        <v>42529</v>
      </c>
      <c r="J245" s="182">
        <f>IFERROR(_xll.qlIndexFixing(Index1M,$H245,TRUE,_xll.ohTrigger(RecalcTrigger,Trigger1M)),NA())</f>
        <v>9.2402334939017585E-3</v>
      </c>
      <c r="K245" s="44">
        <f>IFERROR(_xll.qlIndexFixing(Index3M,H245,TRUE,_xll.ohTrigger(RecalcTrigger,Trigger3M)),NA())</f>
        <v>1.0867825155124284E-2</v>
      </c>
      <c r="L245" s="44">
        <f>IFERROR(_xll.qlIndexFixing(Index6M,$H245,TRUE,_xll.ohTrigger(RecalcTrigger,Trigger6M)),NA())</f>
        <v>1.276889552582911E-2</v>
      </c>
      <c r="M245" s="183">
        <f>IFERROR(_xll.qlIndexFixing(Index1Y,$H245,TRUE,_xll.ohTrigger(RecalcTrigger,Trigger1Y)),NA())</f>
        <v>1.6604309999712408E-2</v>
      </c>
      <c r="N245" s="182">
        <f>IFERROR(_xll.qlIndexFixing(ONIndex1M,I245,TRUE,_xll.ohTrigger(RecalcTrigger,Trigger1M)),NA())</f>
        <v>8.9414260274012225E-3</v>
      </c>
      <c r="O245" s="44">
        <f>IFERROR(_xll.qlIndexFixing(ONIndex3M,I245,TRUE,_xll.ohTrigger(RecalcTrigger,Trigger3M)),NA())</f>
        <v>1.0008344294912819E-2</v>
      </c>
      <c r="P245" s="44">
        <f>IFERROR(_xll.qlIndexFixing(ONIndex6M,I245,TRUE,_xll.ohTrigger(RecalcTrigger,Trigger6M)),NA())</f>
        <v>1.1361105286021855E-2</v>
      </c>
      <c r="Q245" s="183">
        <f>IFERROR(_xll.qlIndexFixing(ONIndex1Y,I245,TRUE,_xll.ohTrigger(RecalcTrigger,Trigger1Y)),NA())</f>
        <v>1.3151588338486953E-2</v>
      </c>
    </row>
    <row r="246" spans="2:17" x14ac:dyDescent="0.2">
      <c r="B246" s="39" t="s">
        <v>17</v>
      </c>
      <c r="D246" s="42">
        <f>_xll.qlCalendarAdvance(Calendar,$D245,B246,"f",FALSE)</f>
        <v>42530</v>
      </c>
      <c r="E246" s="177">
        <f>_xll.qlInterestRateIndexValueDate(IndexON,D246)</f>
        <v>42530</v>
      </c>
      <c r="F246" s="193">
        <f>IFERROR(_xll.qlIndexFixing(IndexON,D246,TRUE,_xll.ohTrigger(RecalcTrigger,TriggerON)),NA())</f>
        <v>8.5844368934739901E-3</v>
      </c>
      <c r="H246" s="42">
        <f>_xll.qlCalendarAdvance(Calendar,$H245,B246,"f",FALSE)</f>
        <v>42530</v>
      </c>
      <c r="I246" s="177">
        <f>_xll.qlInterestRateIndexValueDate(Index1M,$H246)</f>
        <v>42530</v>
      </c>
      <c r="J246" s="182">
        <f>IFERROR(_xll.qlIndexFixing(Index1M,$H246,TRUE,_xll.ohTrigger(RecalcTrigger,Trigger1M)),NA())</f>
        <v>9.2811413611385354E-3</v>
      </c>
      <c r="K246" s="44">
        <f>IFERROR(_xll.qlIndexFixing(Index3M,H246,TRUE,_xll.ohTrigger(RecalcTrigger,Trigger3M)),NA())</f>
        <v>1.0886278522575545E-2</v>
      </c>
      <c r="L246" s="44">
        <f>IFERROR(_xll.qlIndexFixing(Index6M,$H246,TRUE,_xll.ohTrigger(RecalcTrigger,Trigger6M)),NA())</f>
        <v>1.2785753913194491E-2</v>
      </c>
      <c r="M246" s="183">
        <f>IFERROR(_xll.qlIndexFixing(Index1Y,$H246,TRUE,_xll.ohTrigger(RecalcTrigger,Trigger1Y)),NA())</f>
        <v>1.6619274642937221E-2</v>
      </c>
      <c r="N246" s="182">
        <f>IFERROR(_xll.qlIndexFixing(ONIndex1M,I246,TRUE,_xll.ohTrigger(RecalcTrigger,Trigger1M)),NA())</f>
        <v>8.9618006488145774E-3</v>
      </c>
      <c r="O246" s="44">
        <f>IFERROR(_xll.qlIndexFixing(ONIndex3M,I246,TRUE,_xll.ohTrigger(RecalcTrigger,Trigger3M)),NA())</f>
        <v>1.0027065584597983E-2</v>
      </c>
      <c r="P246" s="44">
        <f>IFERROR(_xll.qlIndexFixing(ONIndex6M,I246,TRUE,_xll.ohTrigger(RecalcTrigger,Trigger6M)),NA())</f>
        <v>1.1385200047376864E-2</v>
      </c>
      <c r="Q246" s="183">
        <f>IFERROR(_xll.qlIndexFixing(ONIndex1Y,I246,TRUE,_xll.ohTrigger(RecalcTrigger,Trigger1Y)),NA())</f>
        <v>1.3220302317894506E-2</v>
      </c>
    </row>
    <row r="247" spans="2:17" x14ac:dyDescent="0.2">
      <c r="B247" s="39" t="s">
        <v>17</v>
      </c>
      <c r="D247" s="42">
        <f>_xll.qlCalendarAdvance(Calendar,$D246,B247,"f",FALSE)</f>
        <v>42531</v>
      </c>
      <c r="E247" s="177">
        <f>_xll.qlInterestRateIndexValueDate(IndexON,D247)</f>
        <v>42531</v>
      </c>
      <c r="F247" s="193">
        <f>IFERROR(_xll.qlIndexFixing(IndexON,D247,TRUE,_xll.ohTrigger(RecalcTrigger,TriggerON)),NA())</f>
        <v>8.6284895754388628E-3</v>
      </c>
      <c r="H247" s="42">
        <f>_xll.qlCalendarAdvance(Calendar,$H246,B247,"f",FALSE)</f>
        <v>42531</v>
      </c>
      <c r="I247" s="177">
        <f>_xll.qlInterestRateIndexValueDate(Index1M,$H247)</f>
        <v>42531</v>
      </c>
      <c r="J247" s="182">
        <f>IFERROR(_xll.qlIndexFixing(Index1M,$H247,TRUE,_xll.ohTrigger(RecalcTrigger,Trigger1M)),NA())</f>
        <v>9.291214548379903E-3</v>
      </c>
      <c r="K247" s="44">
        <f>IFERROR(_xll.qlIndexFixing(Index3M,H247,TRUE,_xll.ohTrigger(RecalcTrigger,Trigger3M)),NA())</f>
        <v>1.0923317415030607E-2</v>
      </c>
      <c r="L247" s="44">
        <f>IFERROR(_xll.qlIndexFixing(Index6M,$H247,TRUE,_xll.ohTrigger(RecalcTrigger,Trigger6M)),NA())</f>
        <v>1.2821696289383929E-2</v>
      </c>
      <c r="M247" s="183">
        <f>IFERROR(_xll.qlIndexFixing(Index1Y,$H247,TRUE,_xll.ohTrigger(RecalcTrigger,Trigger1Y)),NA())</f>
        <v>1.6646219313006506E-2</v>
      </c>
      <c r="N247" s="182">
        <f>IFERROR(_xll.qlIndexFixing(ONIndex1M,I247,TRUE,_xll.ohTrigger(RecalcTrigger,Trigger1M)),NA())</f>
        <v>9.0027753589905241E-3</v>
      </c>
      <c r="O247" s="44">
        <f>IFERROR(_xll.qlIndexFixing(ONIndex3M,I247,TRUE,_xll.ohTrigger(RecalcTrigger,Trigger3M)),NA())</f>
        <v>1.0064841009940208E-2</v>
      </c>
      <c r="P247" s="44">
        <f>IFERROR(_xll.qlIndexFixing(ONIndex6M,I247,TRUE,_xll.ohTrigger(RecalcTrigger,Trigger6M)),NA())</f>
        <v>1.14307693753557E-2</v>
      </c>
      <c r="Q247" s="183">
        <f>IFERROR(_xll.qlIndexFixing(ONIndex1Y,I247,TRUE,_xll.ohTrigger(RecalcTrigger,Trigger1Y)),NA())</f>
        <v>1.3373382281443396E-2</v>
      </c>
    </row>
    <row r="248" spans="2:17" x14ac:dyDescent="0.2">
      <c r="B248" s="39" t="s">
        <v>17</v>
      </c>
      <c r="D248" s="42">
        <f>_xll.qlCalendarAdvance(Calendar,$D247,B248,"f",FALSE)</f>
        <v>42534</v>
      </c>
      <c r="E248" s="177">
        <f>_xll.qlInterestRateIndexValueDate(IndexON,D248)</f>
        <v>42534</v>
      </c>
      <c r="F248" s="193">
        <f>IFERROR(_xll.qlIndexFixing(IndexON,D248,TRUE,_xll.ohTrigger(RecalcTrigger,TriggerON)),NA())</f>
        <v>8.6689627070135611E-3</v>
      </c>
      <c r="H248" s="42">
        <f>_xll.qlCalendarAdvance(Calendar,$H247,B248,"f",FALSE)</f>
        <v>42534</v>
      </c>
      <c r="I248" s="177">
        <f>_xll.qlInterestRateIndexValueDate(Index1M,$H248)</f>
        <v>42534</v>
      </c>
      <c r="J248" s="182">
        <f>IFERROR(_xll.qlIndexFixing(Index1M,$H248,TRUE,_xll.ohTrigger(RecalcTrigger,Trigger1M)),NA())</f>
        <v>9.3419471617730201E-3</v>
      </c>
      <c r="K248" s="44">
        <f>IFERROR(_xll.qlIndexFixing(Index3M,H248,TRUE,_xll.ohTrigger(RecalcTrigger,Trigger3M)),NA())</f>
        <v>1.0960000088662547E-2</v>
      </c>
      <c r="L248" s="44">
        <f>IFERROR(_xll.qlIndexFixing(Index6M,$H248,TRUE,_xll.ohTrigger(RecalcTrigger,Trigger6M)),NA())</f>
        <v>1.2853013779290693E-2</v>
      </c>
      <c r="M248" s="183">
        <f>IFERROR(_xll.qlIndexFixing(Index1Y,$H248,TRUE,_xll.ohTrigger(RecalcTrigger,Trigger1Y)),NA())</f>
        <v>1.6677410838220386E-2</v>
      </c>
      <c r="N248" s="182">
        <f>IFERROR(_xll.qlIndexFixing(ONIndex1M,I248,TRUE,_xll.ohTrigger(RecalcTrigger,Trigger1M)),NA())</f>
        <v>9.043309401005617E-3</v>
      </c>
      <c r="O248" s="44">
        <f>IFERROR(_xll.qlIndexFixing(ONIndex3M,I248,TRUE,_xll.ohTrigger(RecalcTrigger,Trigger3M)),NA())</f>
        <v>1.0102116709345133E-2</v>
      </c>
      <c r="P248" s="44">
        <f>IFERROR(_xll.qlIndexFixing(ONIndex6M,I248,TRUE,_xll.ohTrigger(RecalcTrigger,Trigger6M)),NA())</f>
        <v>1.1472644626823181E-2</v>
      </c>
      <c r="Q248" s="183">
        <f>IFERROR(_xll.qlIndexFixing(ONIndex1Y,I248,TRUE,_xll.ohTrigger(RecalcTrigger,Trigger1Y)),NA())</f>
        <v>1.3540644393161827E-2</v>
      </c>
    </row>
    <row r="249" spans="2:17" x14ac:dyDescent="0.2">
      <c r="B249" s="39" t="s">
        <v>17</v>
      </c>
      <c r="D249" s="42">
        <f>_xll.qlCalendarAdvance(Calendar,$D248,B249,"f",FALSE)</f>
        <v>42535</v>
      </c>
      <c r="E249" s="177">
        <f>_xll.qlInterestRateIndexValueDate(IndexON,D249)</f>
        <v>42535</v>
      </c>
      <c r="F249" s="193">
        <f>IFERROR(_xll.qlIndexFixing(IndexON,D249,TRUE,_xll.ohTrigger(RecalcTrigger,TriggerON)),NA())</f>
        <v>8.6877154469511275E-3</v>
      </c>
      <c r="H249" s="42">
        <f>_xll.qlCalendarAdvance(Calendar,$H248,B249,"f",FALSE)</f>
        <v>42535</v>
      </c>
      <c r="I249" s="177">
        <f>_xll.qlInterestRateIndexValueDate(Index1M,$H249)</f>
        <v>42535</v>
      </c>
      <c r="J249" s="182">
        <f>IFERROR(_xll.qlIndexFixing(Index1M,$H249,TRUE,_xll.ohTrigger(RecalcTrigger,Trigger1M)),NA())</f>
        <v>9.362262579713029E-3</v>
      </c>
      <c r="K249" s="44">
        <f>IFERROR(_xll.qlIndexFixing(Index3M,H249,TRUE,_xll.ohTrigger(RecalcTrigger,Trigger3M)),NA())</f>
        <v>1.0978405996802772E-2</v>
      </c>
      <c r="L249" s="44">
        <f>IFERROR(_xll.qlIndexFixing(Index6M,$H249,TRUE,_xll.ohTrigger(RecalcTrigger,Trigger6M)),NA())</f>
        <v>1.2869809812344301E-2</v>
      </c>
      <c r="M249" s="183">
        <f>IFERROR(_xll.qlIndexFixing(Index1Y,$H249,TRUE,_xll.ohTrigger(RecalcTrigger,Trigger1Y)),NA())</f>
        <v>1.6691456748105127E-2</v>
      </c>
      <c r="N249" s="182">
        <f>IFERROR(_xll.qlIndexFixing(ONIndex1M,I249,TRUE,_xll.ohTrigger(RecalcTrigger,Trigger1M)),NA())</f>
        <v>9.0636891556472587E-3</v>
      </c>
      <c r="O249" s="44">
        <f>IFERROR(_xll.qlIndexFixing(ONIndex3M,I249,TRUE,_xll.ohTrigger(RecalcTrigger,Trigger3M)),NA())</f>
        <v>1.0120920982074066E-2</v>
      </c>
      <c r="P249" s="44">
        <f>IFERROR(_xll.qlIndexFixing(ONIndex6M,I249,TRUE,_xll.ohTrigger(RecalcTrigger,Trigger6M)),NA())</f>
        <v>1.1492272154380867E-2</v>
      </c>
      <c r="Q249" s="183">
        <f>IFERROR(_xll.qlIndexFixing(ONIndex1Y,I249,TRUE,_xll.ohTrigger(RecalcTrigger,Trigger1Y)),NA())</f>
        <v>1.363210146642202E-2</v>
      </c>
    </row>
    <row r="250" spans="2:17" x14ac:dyDescent="0.2">
      <c r="B250" s="39" t="s">
        <v>17</v>
      </c>
      <c r="D250" s="42">
        <f>_xll.qlCalendarAdvance(Calendar,$D249,B250,"f",FALSE)</f>
        <v>42536</v>
      </c>
      <c r="E250" s="177">
        <f>_xll.qlInterestRateIndexValueDate(IndexON,D250)</f>
        <v>42536</v>
      </c>
      <c r="F250" s="193">
        <f>IFERROR(_xll.qlIndexFixing(IndexON,D250,TRUE,_xll.ohTrigger(RecalcTrigger,TriggerON)),NA())</f>
        <v>8.7055167011207413E-3</v>
      </c>
      <c r="H250" s="42">
        <f>_xll.qlCalendarAdvance(Calendar,$H249,B250,"f",FALSE)</f>
        <v>42536</v>
      </c>
      <c r="I250" s="177">
        <f>_xll.qlInterestRateIndexValueDate(Index1M,$H250)</f>
        <v>42536</v>
      </c>
      <c r="J250" s="182">
        <f>IFERROR(_xll.qlIndexFixing(Index1M,$H250,TRUE,_xll.ohTrigger(RecalcTrigger,Trigger1M)),NA())</f>
        <v>9.3825672750977133E-3</v>
      </c>
      <c r="K250" s="44">
        <f>IFERROR(_xll.qlIndexFixing(Index3M,H250,TRUE,_xll.ohTrigger(RecalcTrigger,Trigger3M)),NA())</f>
        <v>1.099680150859038E-2</v>
      </c>
      <c r="L250" s="44">
        <f>IFERROR(_xll.qlIndexFixing(Index6M,$H250,TRUE,_xll.ohTrigger(RecalcTrigger,Trigger6M)),NA())</f>
        <v>1.2886608067531922E-2</v>
      </c>
      <c r="M250" s="183">
        <f>IFERROR(_xll.qlIndexFixing(Index1Y,$H250,TRUE,_xll.ohTrigger(RecalcTrigger,Trigger1Y)),NA())</f>
        <v>1.6705284382710905E-2</v>
      </c>
      <c r="N250" s="182">
        <f>IFERROR(_xll.qlIndexFixing(ONIndex1M,I250,TRUE,_xll.ohTrigger(RecalcTrigger,Trigger1M)),NA())</f>
        <v>9.0840699370642319E-3</v>
      </c>
      <c r="O250" s="44">
        <f>IFERROR(_xll.qlIndexFixing(ONIndex3M,I250,TRUE,_xll.ohTrigger(RecalcTrigger,Trigger3M)),NA())</f>
        <v>1.0139741851379336E-2</v>
      </c>
      <c r="P250" s="44">
        <f>IFERROR(_xll.qlIndexFixing(ONIndex6M,I250,TRUE,_xll.ohTrigger(RecalcTrigger,Trigger6M)),NA())</f>
        <v>1.151100623470902E-2</v>
      </c>
      <c r="Q250" s="183">
        <f>IFERROR(_xll.qlIndexFixing(ONIndex1Y,I250,TRUE,_xll.ohTrigger(RecalcTrigger,Trigger1Y)),NA())</f>
        <v>1.3728107167935155E-2</v>
      </c>
    </row>
    <row r="251" spans="2:17" x14ac:dyDescent="0.2">
      <c r="B251" s="39" t="s">
        <v>17</v>
      </c>
      <c r="D251" s="42">
        <f>_xll.qlCalendarAdvance(Calendar,$D250,B251,"f",FALSE)</f>
        <v>42537</v>
      </c>
      <c r="E251" s="177">
        <f>_xll.qlInterestRateIndexValueDate(IndexON,D251)</f>
        <v>42537</v>
      </c>
      <c r="F251" s="193">
        <f>IFERROR(_xll.qlIndexFixing(IndexON,D251,TRUE,_xll.ohTrigger(RecalcTrigger,TriggerON)),NA())</f>
        <v>8.7223664694413561E-3</v>
      </c>
      <c r="H251" s="42">
        <f>_xll.qlCalendarAdvance(Calendar,$H250,B251,"f",FALSE)</f>
        <v>42537</v>
      </c>
      <c r="I251" s="177">
        <f>_xll.qlInterestRateIndexValueDate(Index1M,$H251)</f>
        <v>42537</v>
      </c>
      <c r="J251" s="182">
        <f>IFERROR(_xll.qlIndexFixing(Index1M,$H251,TRUE,_xll.ohTrigger(RecalcTrigger,Trigger1M)),NA())</f>
        <v>9.4233114367373028E-3</v>
      </c>
      <c r="K251" s="44">
        <f>IFERROR(_xll.qlIndexFixing(Index3M,H251,TRUE,_xll.ohTrigger(RecalcTrigger,Trigger3M)),NA())</f>
        <v>1.1015186358554752E-2</v>
      </c>
      <c r="L251" s="44">
        <f>IFERROR(_xll.qlIndexFixing(Index6M,$H251,TRUE,_xll.ohTrigger(RecalcTrigger,Trigger6M)),NA())</f>
        <v>1.2903413442902807E-2</v>
      </c>
      <c r="M251" s="183">
        <f>IFERROR(_xll.qlIndexFixing(Index1Y,$H251,TRUE,_xll.ohTrigger(RecalcTrigger,Trigger1Y)),NA())</f>
        <v>1.6718882231303356E-2</v>
      </c>
      <c r="N251" s="182">
        <f>IFERROR(_xll.qlIndexFixing(ONIndex1M,I251,TRUE,_xll.ohTrigger(RecalcTrigger,Trigger1M)),NA())</f>
        <v>9.1044517449323514E-3</v>
      </c>
      <c r="O251" s="44">
        <f>IFERROR(_xll.qlIndexFixing(ONIndex3M,I251,TRUE,_xll.ohTrigger(RecalcTrigger,Trigger3M)),NA())</f>
        <v>1.0158574709131507E-2</v>
      </c>
      <c r="P251" s="44">
        <f>IFERROR(_xll.qlIndexFixing(ONIndex6M,I251,TRUE,_xll.ohTrigger(RecalcTrigger,Trigger6M)),NA())</f>
        <v>1.1528846867726594E-2</v>
      </c>
      <c r="Q251" s="183">
        <f>IFERROR(_xll.qlIndexFixing(ONIndex1Y,I251,TRUE,_xll.ohTrigger(RecalcTrigger,Trigger1Y)),NA())</f>
        <v>1.3828661501429362E-2</v>
      </c>
    </row>
    <row r="252" spans="2:17" x14ac:dyDescent="0.2">
      <c r="B252" s="39" t="s">
        <v>17</v>
      </c>
      <c r="D252" s="42">
        <f>_xll.qlCalendarAdvance(Calendar,$D251,B252,"f",FALSE)</f>
        <v>42538</v>
      </c>
      <c r="E252" s="177">
        <f>_xll.qlInterestRateIndexValueDate(IndexON,D252)</f>
        <v>42538</v>
      </c>
      <c r="F252" s="193">
        <f>IFERROR(_xll.qlIndexFixing(IndexON,D252,TRUE,_xll.ohTrigger(RecalcTrigger,TriggerON)),NA())</f>
        <v>8.7531042865925581E-3</v>
      </c>
      <c r="H252" s="42">
        <f>_xll.qlCalendarAdvance(Calendar,$H251,B252,"f",FALSE)</f>
        <v>42538</v>
      </c>
      <c r="I252" s="177">
        <f>_xll.qlInterestRateIndexValueDate(Index1M,$H252)</f>
        <v>42538</v>
      </c>
      <c r="J252" s="182">
        <f>IFERROR(_xll.qlIndexFixing(Index1M,$H252,TRUE,_xll.ohTrigger(RecalcTrigger,Trigger1M)),NA())</f>
        <v>9.4333619302624447E-3</v>
      </c>
      <c r="K252" s="44">
        <f>IFERROR(_xll.qlIndexFixing(Index3M,H252,TRUE,_xll.ohTrigger(RecalcTrigger,Trigger3M)),NA())</f>
        <v>1.1052087832010152E-2</v>
      </c>
      <c r="L252" s="44">
        <f>IFERROR(_xll.qlIndexFixing(Index6M,$H252,TRUE,_xll.ohTrigger(RecalcTrigger,Trigger6M)),NA())</f>
        <v>1.293959827162593E-2</v>
      </c>
      <c r="M252" s="183">
        <f>IFERROR(_xll.qlIndexFixing(Index1Y,$H252,TRUE,_xll.ohTrigger(RecalcTrigger,Trigger1Y)),NA())</f>
        <v>1.6744367800868208E-2</v>
      </c>
      <c r="N252" s="182">
        <f>IFERROR(_xll.qlIndexFixing(ONIndex1M,I252,TRUE,_xll.ohTrigger(RecalcTrigger,Trigger1M)),NA())</f>
        <v>9.1454479217826616E-3</v>
      </c>
      <c r="O252" s="44">
        <f>IFERROR(_xll.qlIndexFixing(ONIndex3M,I252,TRUE,_xll.ohTrigger(RecalcTrigger,Trigger3M)),NA())</f>
        <v>1.0196497629654615E-2</v>
      </c>
      <c r="P252" s="44">
        <f>IFERROR(_xll.qlIndexFixing(ONIndex6M,I252,TRUE,_xll.ohTrigger(RecalcTrigger,Trigger6M)),NA())</f>
        <v>1.1561916196349832E-2</v>
      </c>
      <c r="Q252" s="183">
        <f>IFERROR(_xll.qlIndexFixing(ONIndex1Y,I252,TRUE,_xll.ohTrigger(RecalcTrigger,Trigger1Y)),NA())</f>
        <v>1.4045472728146565E-2</v>
      </c>
    </row>
    <row r="253" spans="2:17" x14ac:dyDescent="0.2">
      <c r="B253" s="39" t="s">
        <v>17</v>
      </c>
      <c r="D253" s="42">
        <f>_xll.qlCalendarAdvance(Calendar,$D252,B253,"f",FALSE)</f>
        <v>42541</v>
      </c>
      <c r="E253" s="177">
        <f>_xll.qlInterestRateIndexValueDate(IndexON,D253)</f>
        <v>42541</v>
      </c>
      <c r="F253" s="193">
        <f>IFERROR(_xll.qlIndexFixing(IndexON,D253,TRUE,_xll.ohTrigger(RecalcTrigger,TriggerON)),NA())</f>
        <v>8.7802506818024373E-3</v>
      </c>
      <c r="H253" s="42">
        <f>_xll.qlCalendarAdvance(Calendar,$H252,B253,"f",FALSE)</f>
        <v>42541</v>
      </c>
      <c r="I253" s="177">
        <f>_xll.qlInterestRateIndexValueDate(Index1M,$H253)</f>
        <v>42541</v>
      </c>
      <c r="J253" s="182">
        <f>IFERROR(_xll.qlIndexFixing(Index1M,$H253,TRUE,_xll.ohTrigger(RecalcTrigger,Trigger1M)),NA())</f>
        <v>9.4839056530030934E-3</v>
      </c>
      <c r="K253" s="44">
        <f>IFERROR(_xll.qlIndexFixing(Index3M,H253,TRUE,_xll.ohTrigger(RecalcTrigger,Trigger3M)),NA())</f>
        <v>1.1088620288810934E-2</v>
      </c>
      <c r="L253" s="44">
        <f>IFERROR(_xll.qlIndexFixing(Index6M,$H253,TRUE,_xll.ohTrigger(RecalcTrigger,Trigger6M)),NA())</f>
        <v>1.2970804112927772E-2</v>
      </c>
      <c r="M253" s="183">
        <f>IFERROR(_xll.qlIndexFixing(Index1Y,$H253,TRUE,_xll.ohTrigger(RecalcTrigger,Trigger1Y)),NA())</f>
        <v>1.6770745535157561E-2</v>
      </c>
      <c r="N253" s="182">
        <f>IFERROR(_xll.qlIndexFixing(ONIndex1M,I253,TRUE,_xll.ohTrigger(RecalcTrigger,Trigger1M)),NA())</f>
        <v>9.1859892435097734E-3</v>
      </c>
      <c r="O253" s="44">
        <f>IFERROR(_xll.qlIndexFixing(ONIndex3M,I253,TRUE,_xll.ohTrigger(RecalcTrigger,Trigger3M)),NA())</f>
        <v>1.0233814043523193E-2</v>
      </c>
      <c r="P253" s="44">
        <f>IFERROR(_xll.qlIndexFixing(ONIndex6M,I253,TRUE,_xll.ohTrigger(RecalcTrigger,Trigger6M)),NA())</f>
        <v>1.15912749233682E-2</v>
      </c>
      <c r="Q253" s="183">
        <f>IFERROR(_xll.qlIndexFixing(ONIndex1Y,I253,TRUE,_xll.ohTrigger(RecalcTrigger,Trigger1Y)),NA())</f>
        <v>1.4276365232372967E-2</v>
      </c>
    </row>
    <row r="254" spans="2:17" x14ac:dyDescent="0.2">
      <c r="B254" s="39" t="s">
        <v>17</v>
      </c>
      <c r="D254" s="42">
        <f>_xll.qlCalendarAdvance(Calendar,$D253,B254,"f",FALSE)</f>
        <v>42542</v>
      </c>
      <c r="E254" s="177">
        <f>_xll.qlInterestRateIndexValueDate(IndexON,D254)</f>
        <v>42542</v>
      </c>
      <c r="F254" s="193">
        <f>IFERROR(_xll.qlIndexFixing(IndexON,D254,TRUE,_xll.ohTrigger(RecalcTrigger,TriggerON)),NA())</f>
        <v>8.7923430190950391E-3</v>
      </c>
      <c r="H254" s="42">
        <f>_xll.qlCalendarAdvance(Calendar,$H253,B254,"f",FALSE)</f>
        <v>42542</v>
      </c>
      <c r="I254" s="177">
        <f>_xll.qlInterestRateIndexValueDate(Index1M,$H254)</f>
        <v>42542</v>
      </c>
      <c r="J254" s="182">
        <f>IFERROR(_xll.qlIndexFixing(Index1M,$H254,TRUE,_xll.ohTrigger(RecalcTrigger,Trigger1M)),NA())</f>
        <v>9.5041314565872774E-3</v>
      </c>
      <c r="K254" s="44">
        <f>IFERROR(_xll.qlIndexFixing(Index3M,H254,TRUE,_xll.ohTrigger(RecalcTrigger,Trigger3M)),NA())</f>
        <v>1.1106953434213394E-2</v>
      </c>
      <c r="L254" s="44">
        <f>IFERROR(_xll.qlIndexFixing(Index6M,$H254,TRUE,_xll.ohTrigger(RecalcTrigger,Trigger6M)),NA())</f>
        <v>1.2987718565690335E-2</v>
      </c>
      <c r="M254" s="183">
        <f>IFERROR(_xll.qlIndexFixing(Index1Y,$H254,TRUE,_xll.ohTrigger(RecalcTrigger,Trigger1Y)),NA())</f>
        <v>1.6783021777365903E-2</v>
      </c>
      <c r="N254" s="182">
        <f>IFERROR(_xll.qlIndexFixing(ONIndex1M,I254,TRUE,_xll.ohTrigger(RecalcTrigger,Trigger1M)),NA())</f>
        <v>9.2063761848493186E-3</v>
      </c>
      <c r="O254" s="44">
        <f>IFERROR(_xll.qlIndexFixing(ONIndex3M,I254,TRUE,_xll.ohTrigger(RecalcTrigger,Trigger3M)),NA())</f>
        <v>1.0252596244756385E-2</v>
      </c>
      <c r="P254" s="44">
        <f>IFERROR(_xll.qlIndexFixing(ONIndex6M,I254,TRUE,_xll.ohTrigger(RecalcTrigger,Trigger6M)),NA())</f>
        <v>1.1604648317725674E-2</v>
      </c>
      <c r="Q254" s="183">
        <f>IFERROR(_xll.qlIndexFixing(ONIndex1Y,I254,TRUE,_xll.ohTrigger(RecalcTrigger,Trigger1Y)),NA())</f>
        <v>1.4399662785260503E-2</v>
      </c>
    </row>
    <row r="255" spans="2:17" x14ac:dyDescent="0.2">
      <c r="B255" s="39" t="s">
        <v>17</v>
      </c>
      <c r="D255" s="42">
        <f>_xll.qlCalendarAdvance(Calendar,$D254,B255,"f",FALSE)</f>
        <v>42543</v>
      </c>
      <c r="E255" s="177">
        <f>_xll.qlInterestRateIndexValueDate(IndexON,D255)</f>
        <v>42543</v>
      </c>
      <c r="F255" s="193">
        <f>IFERROR(_xll.qlIndexFixing(IndexON,D255,TRUE,_xll.ohTrigger(RecalcTrigger,TriggerON)),NA())</f>
        <v>8.8034838698902718E-3</v>
      </c>
      <c r="H255" s="42">
        <f>_xll.qlCalendarAdvance(Calendar,$H254,B255,"f",FALSE)</f>
        <v>42543</v>
      </c>
      <c r="I255" s="177">
        <f>_xll.qlInterestRateIndexValueDate(Index1M,$H255)</f>
        <v>42543</v>
      </c>
      <c r="J255" s="182">
        <f>IFERROR(_xll.qlIndexFixing(Index1M,$H255,TRUE,_xll.ohTrigger(RecalcTrigger,Trigger1M)),NA())</f>
        <v>9.5243416854212306E-3</v>
      </c>
      <c r="K255" s="44">
        <f>IFERROR(_xll.qlIndexFixing(Index3M,H255,TRUE,_xll.ohTrigger(RecalcTrigger,Trigger3M)),NA())</f>
        <v>1.1125276876952445E-2</v>
      </c>
      <c r="L255" s="44">
        <f>IFERROR(_xll.qlIndexFixing(Index6M,$H255,TRUE,_xll.ohTrigger(RecalcTrigger,Trigger6M)),NA())</f>
        <v>1.3004669530383452E-2</v>
      </c>
      <c r="M255" s="183">
        <f>IFERROR(_xll.qlIndexFixing(Index1Y,$H255,TRUE,_xll.ohTrigger(RecalcTrigger,Trigger1Y)),NA())</f>
        <v>1.6794999160376634E-2</v>
      </c>
      <c r="N255" s="182">
        <f>IFERROR(_xll.qlIndexFixing(ONIndex1M,I255,TRUE,_xll.ohTrigger(RecalcTrigger,Trigger1M)),NA())</f>
        <v>9.2267641527210564E-3</v>
      </c>
      <c r="O255" s="44">
        <f>IFERROR(_xll.qlIndexFixing(ONIndex3M,I255,TRUE,_xll.ohTrigger(RecalcTrigger,Trigger3M)),NA())</f>
        <v>1.0271367393059894E-2</v>
      </c>
      <c r="P255" s="44">
        <f>IFERROR(_xll.qlIndexFixing(ONIndex6M,I255,TRUE,_xll.ohTrigger(RecalcTrigger,Trigger6M)),NA())</f>
        <v>1.1617128263962107E-2</v>
      </c>
      <c r="Q255" s="183">
        <f>IFERROR(_xll.qlIndexFixing(ONIndex1Y,I255,TRUE,_xll.ohTrigger(RecalcTrigger,Trigger1Y)),NA())</f>
        <v>1.4527508995172411E-2</v>
      </c>
    </row>
    <row r="256" spans="2:17" x14ac:dyDescent="0.2">
      <c r="B256" s="39" t="s">
        <v>17</v>
      </c>
      <c r="D256" s="42">
        <f>_xll.qlCalendarAdvance(Calendar,$D255,B256,"f",FALSE)</f>
        <v>42544</v>
      </c>
      <c r="E256" s="177">
        <f>_xll.qlInterestRateIndexValueDate(IndexON,D256)</f>
        <v>42544</v>
      </c>
      <c r="F256" s="193">
        <f>IFERROR(_xll.qlIndexFixing(IndexON,D256,TRUE,_xll.ohTrigger(RecalcTrigger,TriggerON)),NA())</f>
        <v>8.8136732340260426E-3</v>
      </c>
      <c r="H256" s="42">
        <f>_xll.qlCalendarAdvance(Calendar,$H255,B256,"f",FALSE)</f>
        <v>42544</v>
      </c>
      <c r="I256" s="177">
        <f>_xll.qlInterestRateIndexValueDate(Index1M,$H256)</f>
        <v>42544</v>
      </c>
      <c r="J256" s="182">
        <f>IFERROR(_xll.qlIndexFixing(Index1M,$H256,TRUE,_xll.ohTrigger(RecalcTrigger,Trigger1M)),NA())</f>
        <v>9.5648649022200133E-3</v>
      </c>
      <c r="K256" s="44">
        <f>IFERROR(_xll.qlIndexFixing(Index3M,H256,TRUE,_xll.ohTrigger(RecalcTrigger,Trigger3M)),NA())</f>
        <v>1.1143590833135354E-2</v>
      </c>
      <c r="L256" s="44">
        <f>IFERROR(_xll.qlIndexFixing(Index6M,$H256,TRUE,_xll.ohTrigger(RecalcTrigger,Trigger6M)),NA())</f>
        <v>1.3021661906213166E-2</v>
      </c>
      <c r="M256" s="183">
        <f>IFERROR(_xll.qlIndexFixing(Index1Y,$H256,TRUE,_xll.ohTrigger(RecalcTrigger,Trigger1Y)),NA())</f>
        <v>1.6806666170808393E-2</v>
      </c>
      <c r="N256" s="182">
        <f>IFERROR(_xll.qlIndexFixing(ONIndex1M,I256,TRUE,_xll.ohTrigger(RecalcTrigger,Trigger1M)),NA())</f>
        <v>9.2471531473681257E-3</v>
      </c>
      <c r="O256" s="44">
        <f>IFERROR(_xll.qlIndexFixing(ONIndex3M,I256,TRUE,_xll.ohTrigger(RecalcTrigger,Trigger3M)),NA())</f>
        <v>1.029012748843372E-2</v>
      </c>
      <c r="P256" s="44">
        <f>IFERROR(_xll.qlIndexFixing(ONIndex6M,I256,TRUE,_xll.ohTrigger(RecalcTrigger,Trigger6M)),NA())</f>
        <v>1.1628714762077497E-2</v>
      </c>
      <c r="Q256" s="183">
        <f>IFERROR(_xll.qlIndexFixing(ONIndex1Y,I256,TRUE,_xll.ohTrigger(RecalcTrigger,Trigger1Y)),NA())</f>
        <v>1.4659903866971469E-2</v>
      </c>
    </row>
    <row r="257" spans="2:17" x14ac:dyDescent="0.2">
      <c r="B257" s="39" t="s">
        <v>17</v>
      </c>
      <c r="D257" s="42">
        <f>_xll.qlCalendarAdvance(Calendar,$D256,B257,"f",FALSE)</f>
        <v>42545</v>
      </c>
      <c r="E257" s="177">
        <f>_xll.qlInterestRateIndexValueDate(IndexON,D257)</f>
        <v>42545</v>
      </c>
      <c r="F257" s="193">
        <f>IFERROR(_xll.qlIndexFixing(IndexON,D257,TRUE,_xll.ohTrigger(RecalcTrigger,TriggerON)),NA())</f>
        <v>8.8310939975196536E-3</v>
      </c>
      <c r="H257" s="42">
        <f>_xll.qlCalendarAdvance(Calendar,$H256,B257,"f",FALSE)</f>
        <v>42545</v>
      </c>
      <c r="I257" s="177">
        <f>_xll.qlInterestRateIndexValueDate(Index1M,$H257)</f>
        <v>42545</v>
      </c>
      <c r="J257" s="182">
        <f>IFERROR(_xll.qlIndexFixing(Index1M,$H257,TRUE,_xll.ohTrigger(RecalcTrigger,Trigger1M)),NA())</f>
        <v>9.5748710923439628E-3</v>
      </c>
      <c r="K257" s="44">
        <f>IFERROR(_xll.qlIndexFixing(Index3M,H257,TRUE,_xll.ohTrigger(RecalcTrigger,Trigger3M)),NA())</f>
        <v>1.1180372378114995E-2</v>
      </c>
      <c r="L257" s="44">
        <f>IFERROR(_xll.qlIndexFixing(Index6M,$H257,TRUE,_xll.ohTrigger(RecalcTrigger,Trigger6M)),NA())</f>
        <v>1.307796060930658E-2</v>
      </c>
      <c r="M257" s="183">
        <f>IFERROR(_xll.qlIndexFixing(Index1Y,$H257,TRUE,_xll.ohTrigger(RecalcTrigger,Trigger1Y)),NA())</f>
        <v>1.6830308778805383E-2</v>
      </c>
      <c r="N257" s="182">
        <f>IFERROR(_xll.qlIndexFixing(ONIndex1M,I257,TRUE,_xll.ohTrigger(RecalcTrigger,Trigger1M)),NA())</f>
        <v>9.2881709048438701E-3</v>
      </c>
      <c r="O257" s="44">
        <f>IFERROR(_xll.qlIndexFixing(ONIndex3M,I257,TRUE,_xll.ohTrigger(RecalcTrigger,Trigger3M)),NA())</f>
        <v>1.0327903056471429E-2</v>
      </c>
      <c r="P257" s="44">
        <f>IFERROR(_xll.qlIndexFixing(ONIndex6M,I257,TRUE,_xll.ohTrigger(RecalcTrigger,Trigger6M)),NA())</f>
        <v>1.1649281374187527E-2</v>
      </c>
      <c r="Q257" s="183">
        <f>IFERROR(_xll.qlIndexFixing(ONIndex1Y,I257,TRUE,_xll.ohTrigger(RecalcTrigger,Trigger1Y)),NA())</f>
        <v>1.4940467335956924E-2</v>
      </c>
    </row>
    <row r="258" spans="2:17" x14ac:dyDescent="0.2">
      <c r="B258" s="39" t="s">
        <v>17</v>
      </c>
      <c r="D258" s="42">
        <f>_xll.qlCalendarAdvance(Calendar,$D257,B258,"f",FALSE)</f>
        <v>42548</v>
      </c>
      <c r="E258" s="177">
        <f>_xll.qlInterestRateIndexValueDate(IndexON,D258)</f>
        <v>42548</v>
      </c>
      <c r="F258" s="193">
        <f>IFERROR(_xll.qlIndexFixing(IndexON,D258,TRUE,_xll.ohTrigger(RecalcTrigger,TriggerON)),NA())</f>
        <v>8.8450988864507973E-3</v>
      </c>
      <c r="H258" s="42">
        <f>_xll.qlCalendarAdvance(Calendar,$H257,B258,"f",FALSE)</f>
        <v>42548</v>
      </c>
      <c r="I258" s="177">
        <f>_xll.qlInterestRateIndexValueDate(Index1M,$H258)</f>
        <v>42548</v>
      </c>
      <c r="J258" s="182">
        <f>IFERROR(_xll.qlIndexFixing(Index1M,$H258,TRUE,_xll.ohTrigger(RecalcTrigger,Trigger1M)),NA())</f>
        <v>9.6251349465336471E-3</v>
      </c>
      <c r="K258" s="44">
        <f>IFERROR(_xll.qlIndexFixing(Index3M,H258,TRUE,_xll.ohTrigger(RecalcTrigger,Trigger3M)),NA())</f>
        <v>1.1216756114594465E-2</v>
      </c>
      <c r="L258" s="44">
        <f>IFERROR(_xll.qlIndexFixing(Index6M,$H258,TRUE,_xll.ohTrigger(RecalcTrigger,Trigger6M)),NA())</f>
        <v>1.3100000000000091E-2</v>
      </c>
      <c r="M258" s="183">
        <f>IFERROR(_xll.qlIndexFixing(Index1Y,$H258,TRUE,_xll.ohTrigger(RecalcTrigger,Trigger1Y)),NA())</f>
        <v>1.6849999999551057E-2</v>
      </c>
      <c r="N258" s="182">
        <f>IFERROR(_xll.qlIndexFixing(ONIndex1M,I258,TRUE,_xll.ohTrigger(RecalcTrigger,Trigger1M)),NA())</f>
        <v>9.3287159293864441E-3</v>
      </c>
      <c r="O258" s="44">
        <f>IFERROR(_xll.qlIndexFixing(ONIndex3M,I258,TRUE,_xll.ohTrigger(RecalcTrigger,Trigger3M)),NA())</f>
        <v>1.0365057340551154E-2</v>
      </c>
      <c r="P258" s="44">
        <f>IFERROR(_xll.qlIndexFixing(ONIndex6M,I258,TRUE,_xll.ohTrigger(RecalcTrigger,Trigger6M)),NA())</f>
        <v>1.1666297557673122E-2</v>
      </c>
      <c r="Q258" s="183">
        <f>IFERROR(_xll.qlIndexFixing(ONIndex1Y,I258,TRUE,_xll.ohTrigger(RecalcTrigger,Trigger1Y)),NA())</f>
        <v>1.5232161341571793E-2</v>
      </c>
    </row>
    <row r="259" spans="2:17" x14ac:dyDescent="0.2">
      <c r="B259" s="39" t="s">
        <v>17</v>
      </c>
      <c r="D259" s="42">
        <f>_xll.qlCalendarAdvance(Calendar,$D258,B259,"f",FALSE)</f>
        <v>42549</v>
      </c>
      <c r="E259" s="177">
        <f>_xll.qlInterestRateIndexValueDate(IndexON,D259)</f>
        <v>42549</v>
      </c>
      <c r="F259" s="193">
        <f>IFERROR(_xll.qlIndexFixing(IndexON,D259,TRUE,_xll.ohTrigger(RecalcTrigger,TriggerON)),NA())</f>
        <v>8.8516291979823247E-3</v>
      </c>
      <c r="H259" s="42">
        <f>_xll.qlCalendarAdvance(Calendar,$H258,B259,"f",FALSE)</f>
        <v>42549</v>
      </c>
      <c r="I259" s="177">
        <f>_xll.qlInterestRateIndexValueDate(Index1M,$H259)</f>
        <v>42549</v>
      </c>
      <c r="J259" s="182">
        <f>IFERROR(_xll.qlIndexFixing(Index1M,$H259,TRUE,_xll.ohTrigger(RecalcTrigger,Trigger1M)),NA())</f>
        <v>9.6452372852456527E-3</v>
      </c>
      <c r="K259" s="44">
        <f>IFERROR(_xll.qlIndexFixing(Index3M,H259,TRUE,_xll.ohTrigger(RecalcTrigger,Trigger3M)),NA())</f>
        <v>1.1235025879749231E-2</v>
      </c>
      <c r="L259" s="44">
        <f>IFERROR(_xll.qlIndexFixing(Index6M,$H259,TRUE,_xll.ohTrigger(RecalcTrigger,Trigger6M)),NA())</f>
        <v>1.3107415494344658E-2</v>
      </c>
      <c r="M259" s="183">
        <f>IFERROR(_xll.qlIndexFixing(Index1Y,$H259,TRUE,_xll.ohTrigger(RecalcTrigger,Trigger1Y)),NA())</f>
        <v>1.6859948782493195E-2</v>
      </c>
      <c r="N259" s="182">
        <f>IFERROR(_xll.qlIndexFixing(ONIndex1M,I259,TRUE,_xll.ohTrigger(RecalcTrigger,Trigger1M)),NA())</f>
        <v>9.349089279669931E-3</v>
      </c>
      <c r="O259" s="44">
        <f>IFERROR(_xll.qlIndexFixing(ONIndex3M,I259,TRUE,_xll.ohTrigger(RecalcTrigger,Trigger3M)),NA())</f>
        <v>1.0383762171195521E-2</v>
      </c>
      <c r="P259" s="44">
        <f>IFERROR(_xll.qlIndexFixing(ONIndex6M,I259,TRUE,_xll.ohTrigger(RecalcTrigger,Trigger6M)),NA())</f>
        <v>1.1674444530408445E-2</v>
      </c>
      <c r="Q259" s="183">
        <f>IFERROR(_xll.qlIndexFixing(ONIndex1Y,I259,TRUE,_xll.ohTrigger(RecalcTrigger,Trigger1Y)),NA())</f>
        <v>1.5370447200069304E-2</v>
      </c>
    </row>
    <row r="260" spans="2:17" x14ac:dyDescent="0.2">
      <c r="B260" s="39" t="s">
        <v>17</v>
      </c>
      <c r="D260" s="42">
        <f>_xll.qlCalendarAdvance(Calendar,$D259,B260,"f",FALSE)</f>
        <v>42550</v>
      </c>
      <c r="E260" s="177">
        <f>_xll.qlInterestRateIndexValueDate(IndexON,D260)</f>
        <v>42550</v>
      </c>
      <c r="F260" s="193">
        <f>IFERROR(_xll.qlIndexFixing(IndexON,D260,TRUE,_xll.ohTrigger(RecalcTrigger,TriggerON)),NA())</f>
        <v>8.8583064039526871E-3</v>
      </c>
      <c r="H260" s="42">
        <f>_xll.qlCalendarAdvance(Calendar,$H259,B260,"f",FALSE)</f>
        <v>42550</v>
      </c>
      <c r="I260" s="177">
        <f>_xll.qlInterestRateIndexValueDate(Index1M,$H260)</f>
        <v>42550</v>
      </c>
      <c r="J260" s="182">
        <f>IFERROR(_xll.qlIndexFixing(Index1M,$H260,TRUE,_xll.ohTrigger(RecalcTrigger,Trigger1M)),NA())</f>
        <v>9.665319889906895E-3</v>
      </c>
      <c r="K260" s="44">
        <f>IFERROR(_xll.qlIndexFixing(Index3M,H260,TRUE,_xll.ohTrigger(RecalcTrigger,Trigger3M)),NA())</f>
        <v>1.1253287455078658E-2</v>
      </c>
      <c r="L260" s="44">
        <f>IFERROR(_xll.qlIndexFixing(Index6M,$H260,TRUE,_xll.ohTrigger(RecalcTrigger,Trigger6M)),NA())</f>
        <v>1.3124752595473873E-2</v>
      </c>
      <c r="M260" s="183">
        <f>IFERROR(_xll.qlIndexFixing(Index1Y,$H260,TRUE,_xll.ohTrigger(RecalcTrigger,Trigger1Y)),NA())</f>
        <v>1.6869562517781489E-2</v>
      </c>
      <c r="N260" s="182">
        <f>IFERROR(_xll.qlIndexFixing(ONIndex1M,I260,TRUE,_xll.ohTrigger(RecalcTrigger,Trigger1M)),NA())</f>
        <v>9.36944287913688E-3</v>
      </c>
      <c r="O260" s="44">
        <f>IFERROR(_xll.qlIndexFixing(ONIndex3M,I260,TRUE,_xll.ohTrigger(RecalcTrigger,Trigger3M)),NA())</f>
        <v>1.0402455948910205E-2</v>
      </c>
      <c r="P260" s="44">
        <f>IFERROR(_xll.qlIndexFixing(ONIndex6M,I260,TRUE,_xll.ohTrigger(RecalcTrigger,Trigger6M)),NA())</f>
        <v>1.1682725771139379E-2</v>
      </c>
      <c r="Q260" s="183">
        <f>IFERROR(_xll.qlIndexFixing(ONIndex1Y,I260,TRUE,_xll.ohTrigger(RecalcTrigger,Trigger1Y)),NA())</f>
        <v>1.5496429334014294E-2</v>
      </c>
    </row>
    <row r="261" spans="2:17" x14ac:dyDescent="0.2">
      <c r="B261" s="39" t="s">
        <v>17</v>
      </c>
      <c r="D261" s="42">
        <f>_xll.qlCalendarAdvance(Calendar,$D260,B261,"f",FALSE)</f>
        <v>42551</v>
      </c>
      <c r="E261" s="177">
        <f>_xll.qlInterestRateIndexValueDate(IndexON,D261)</f>
        <v>42551</v>
      </c>
      <c r="F261" s="193">
        <f>IFERROR(_xll.qlIndexFixing(IndexON,D261,TRUE,_xll.ohTrigger(RecalcTrigger,TriggerON)),NA())</f>
        <v>8.865130504523977E-3</v>
      </c>
      <c r="H261" s="42">
        <f>_xll.qlCalendarAdvance(Calendar,$H260,B261,"f",FALSE)</f>
        <v>42551</v>
      </c>
      <c r="I261" s="177">
        <f>_xll.qlInterestRateIndexValueDate(Index1M,$H261)</f>
        <v>42551</v>
      </c>
      <c r="J261" s="182">
        <f>IFERROR(_xll.qlIndexFixing(Index1M,$H261,TRUE,_xll.ohTrigger(RecalcTrigger,Trigger1M)),NA())</f>
        <v>9.6752741840027273E-3</v>
      </c>
      <c r="K261" s="44">
        <f>IFERROR(_xll.qlIndexFixing(Index3M,H261,TRUE,_xll.ohTrigger(RecalcTrigger,Trigger3M)),NA())</f>
        <v>1.1271541056716438E-2</v>
      </c>
      <c r="L261" s="44">
        <f>IFERROR(_xll.qlIndexFixing(Index6M,$H261,TRUE,_xll.ohTrigger(RecalcTrigger,Trigger6M)),NA())</f>
        <v>1.3142153864275793E-2</v>
      </c>
      <c r="M261" s="183">
        <f>IFERROR(_xll.qlIndexFixing(Index1Y,$H261,TRUE,_xll.ohTrigger(RecalcTrigger,Trigger1Y)),NA())</f>
        <v>1.6878875371155067E-2</v>
      </c>
      <c r="N261" s="182">
        <f>IFERROR(_xll.qlIndexFixing(ONIndex1M,I261,TRUE,_xll.ohTrigger(RecalcTrigger,Trigger1M)),NA())</f>
        <v>9.3897767275441524E-3</v>
      </c>
      <c r="O261" s="44">
        <f>IFERROR(_xll.qlIndexFixing(ONIndex3M,I261,TRUE,_xll.ohTrigger(RecalcTrigger,Trigger3M)),NA())</f>
        <v>1.0421138673614161E-2</v>
      </c>
      <c r="P261" s="44">
        <f>IFERROR(_xll.qlIndexFixing(ONIndex6M,I261,TRUE,_xll.ohTrigger(RecalcTrigger,Trigger6M)),NA())</f>
        <v>1.1691141279865924E-2</v>
      </c>
      <c r="Q261" s="183">
        <f>IFERROR(_xll.qlIndexFixing(ONIndex1Y,I261,TRUE,_xll.ohTrigger(RecalcTrigger,Trigger1Y)),NA())</f>
        <v>1.5610107730601452E-2</v>
      </c>
    </row>
    <row r="262" spans="2:17" x14ac:dyDescent="0.2">
      <c r="B262" s="39" t="s">
        <v>17</v>
      </c>
      <c r="D262" s="42">
        <f>_xll.qlCalendarAdvance(Calendar,$D261,B262,"f",FALSE)</f>
        <v>42552</v>
      </c>
      <c r="E262" s="177">
        <f>_xll.qlInterestRateIndexValueDate(IndexON,D262)</f>
        <v>42552</v>
      </c>
      <c r="F262" s="193">
        <f>IFERROR(_xll.qlIndexFixing(IndexON,D262,TRUE,_xll.ohTrigger(RecalcTrigger,TriggerON)),NA())</f>
        <v>8.8794843597213759E-3</v>
      </c>
      <c r="H262" s="42">
        <f>_xll.qlCalendarAdvance(Calendar,$H261,B262,"f",FALSE)</f>
        <v>42552</v>
      </c>
      <c r="I262" s="177">
        <f>_xll.qlInterestRateIndexValueDate(Index1M,$H262)</f>
        <v>42552</v>
      </c>
      <c r="J262" s="182">
        <f>IFERROR(_xll.qlIndexFixing(Index1M,$H262,TRUE,_xll.ohTrigger(RecalcTrigger,Trigger1M)),NA())</f>
        <v>9.7155190889753485E-3</v>
      </c>
      <c r="K262" s="44">
        <f>IFERROR(_xll.qlIndexFixing(Index3M,H262,TRUE,_xll.ohTrigger(RecalcTrigger,Trigger3M)),NA())</f>
        <v>1.1308232033324674E-2</v>
      </c>
      <c r="L262" s="44">
        <f>IFERROR(_xll.qlIndexFixing(Index6M,$H262,TRUE,_xll.ohTrigger(RecalcTrigger,Trigger6M)),NA())</f>
        <v>1.3189380454481071E-2</v>
      </c>
      <c r="M262" s="183">
        <f>IFERROR(_xll.qlIndexFixing(Index1Y,$H262,TRUE,_xll.ohTrigger(RecalcTrigger,Trigger1Y)),NA())</f>
        <v>1.6900540370531399E-2</v>
      </c>
      <c r="N262" s="182">
        <f>IFERROR(_xll.qlIndexFixing(ONIndex1M,I262,TRUE,_xll.ohTrigger(RecalcTrigger,Trigger1M)),NA())</f>
        <v>9.4306222392503986E-3</v>
      </c>
      <c r="O262" s="44">
        <f>IFERROR(_xll.qlIndexFixing(ONIndex3M,I262,TRUE,_xll.ohTrigger(RecalcTrigger,Trigger3M)),NA())</f>
        <v>1.0458766952409587E-2</v>
      </c>
      <c r="P262" s="44">
        <f>IFERROR(_xll.qlIndexFixing(ONIndex6M,I262,TRUE,_xll.ohTrigger(RecalcTrigger,Trigger6M)),NA())</f>
        <v>1.1708795442384087E-2</v>
      </c>
      <c r="Q262" s="183">
        <f>IFERROR(_xll.qlIndexFixing(ONIndex1Y,I262,TRUE,_xll.ohTrigger(RecalcTrigger,Trigger1Y)),NA())</f>
        <v>1.5797135653013994E-2</v>
      </c>
    </row>
    <row r="263" spans="2:17" x14ac:dyDescent="0.2">
      <c r="B263" s="39" t="s">
        <v>17</v>
      </c>
      <c r="D263" s="42">
        <f>_xll.qlCalendarAdvance(Calendar,$D262,B263,"f",FALSE)</f>
        <v>42555</v>
      </c>
      <c r="E263" s="177">
        <f>_xll.qlInterestRateIndexValueDate(IndexON,D263)</f>
        <v>42555</v>
      </c>
      <c r="F263" s="193">
        <f>IFERROR(_xll.qlIndexFixing(IndexON,D263,TRUE,_xll.ohTrigger(RecalcTrigger,TriggerON)),NA())</f>
        <v>8.8938958524131806E-3</v>
      </c>
      <c r="H263" s="42">
        <f>_xll.qlCalendarAdvance(Calendar,$H262,B263,"f",FALSE)</f>
        <v>42555</v>
      </c>
      <c r="I263" s="177">
        <f>_xll.qlInterestRateIndexValueDate(Index1M,$H263)</f>
        <v>42555</v>
      </c>
      <c r="J263" s="182">
        <f>IFERROR(_xll.qlIndexFixing(Index1M,$H263,TRUE,_xll.ohTrigger(RecalcTrigger,Trigger1M)),NA())</f>
        <v>9.7755020901613143E-3</v>
      </c>
      <c r="K263" s="44">
        <f>IFERROR(_xll.qlIndexFixing(Index3M,H263,TRUE,_xll.ohTrigger(RecalcTrigger,Trigger3M)),NA())</f>
        <v>1.1344480049215237E-2</v>
      </c>
      <c r="L263" s="44">
        <f>IFERROR(_xll.qlIndexFixing(Index6M,$H263,TRUE,_xll.ohTrigger(RecalcTrigger,Trigger6M)),NA())</f>
        <v>1.3222337214486839E-2</v>
      </c>
      <c r="M263" s="183">
        <f>IFERROR(_xll.qlIndexFixing(Index1Y,$H263,TRUE,_xll.ohTrigger(RecalcTrigger,Trigger1Y)),NA())</f>
        <v>1.6913801332289813E-2</v>
      </c>
      <c r="N263" s="182">
        <f>IFERROR(_xll.qlIndexFixing(ONIndex1M,I263,TRUE,_xll.ohTrigger(RecalcTrigger,Trigger1M)),NA())</f>
        <v>9.4709146121974008E-3</v>
      </c>
      <c r="O263" s="44">
        <f>IFERROR(_xll.qlIndexFixing(ONIndex3M,I263,TRUE,_xll.ohTrigger(RecalcTrigger,Trigger3M)),NA())</f>
        <v>1.0495759042971065E-2</v>
      </c>
      <c r="P263" s="44">
        <f>IFERROR(_xll.qlIndexFixing(ONIndex6M,I263,TRUE,_xll.ohTrigger(RecalcTrigger,Trigger6M)),NA())</f>
        <v>1.1726145994890302E-2</v>
      </c>
      <c r="Q263" s="183">
        <f>IFERROR(_xll.qlIndexFixing(ONIndex1Y,I263,TRUE,_xll.ohTrigger(RecalcTrigger,Trigger1Y)),NA())</f>
        <v>1.5941783733218751E-2</v>
      </c>
    </row>
    <row r="264" spans="2:17" x14ac:dyDescent="0.2">
      <c r="B264" s="39" t="s">
        <v>17</v>
      </c>
      <c r="D264" s="42">
        <f>_xll.qlCalendarAdvance(Calendar,$D263,B264,"f",FALSE)</f>
        <v>42556</v>
      </c>
      <c r="E264" s="177">
        <f>_xll.qlInterestRateIndexValueDate(IndexON,D264)</f>
        <v>42556</v>
      </c>
      <c r="F264" s="193">
        <f>IFERROR(_xll.qlIndexFixing(IndexON,D264,TRUE,_xll.ohTrigger(RecalcTrigger,TriggerON)),NA())</f>
        <v>8.9014544257459693E-3</v>
      </c>
      <c r="H264" s="42">
        <f>_xll.qlCalendarAdvance(Calendar,$H263,B264,"f",FALSE)</f>
        <v>42556</v>
      </c>
      <c r="I264" s="177">
        <f>_xll.qlInterestRateIndexValueDate(Index1M,$H264)</f>
        <v>42556</v>
      </c>
      <c r="J264" s="182">
        <f>IFERROR(_xll.qlIndexFixing(Index1M,$H264,TRUE,_xll.ohTrigger(RecalcTrigger,Trigger1M)),NA())</f>
        <v>9.7954569557804246E-3</v>
      </c>
      <c r="K264" s="44">
        <f>IFERROR(_xll.qlIndexFixing(Index3M,H264,TRUE,_xll.ohTrigger(RecalcTrigger,Trigger3M)),NA())</f>
        <v>1.1362697024575487E-2</v>
      </c>
      <c r="L264" s="44">
        <f>IFERROR(_xll.qlIndexFixing(Index6M,$H264,TRUE,_xll.ohTrigger(RecalcTrigger,Trigger6M)),NA())</f>
        <v>1.3240056436403603E-2</v>
      </c>
      <c r="M264" s="183">
        <f>IFERROR(_xll.qlIndexFixing(Index1Y,$H264,TRUE,_xll.ohTrigger(RecalcTrigger,Trigger1Y)),NA())</f>
        <v>1.6922122313002941E-2</v>
      </c>
      <c r="N264" s="182">
        <f>IFERROR(_xll.qlIndexFixing(ONIndex1M,I264,TRUE,_xll.ohTrigger(RecalcTrigger,Trigger1M)),NA())</f>
        <v>9.4911497059546601E-3</v>
      </c>
      <c r="O264" s="44">
        <f>IFERROR(_xll.qlIndexFixing(ONIndex3M,I264,TRUE,_xll.ohTrigger(RecalcTrigger,Trigger3M)),NA())</f>
        <v>1.0514386502864514E-2</v>
      </c>
      <c r="P264" s="44">
        <f>IFERROR(_xll.qlIndexFixing(ONIndex6M,I264,TRUE,_xll.ohTrigger(RecalcTrigger,Trigger6M)),NA())</f>
        <v>1.1735232843756993E-2</v>
      </c>
      <c r="Q264" s="183">
        <f>IFERROR(_xll.qlIndexFixing(ONIndex1Y,I264,TRUE,_xll.ohTrigger(RecalcTrigger,Trigger1Y)),NA())</f>
        <v>1.5993943295917745E-2</v>
      </c>
    </row>
    <row r="265" spans="2:17" x14ac:dyDescent="0.2">
      <c r="B265" s="39" t="s">
        <v>17</v>
      </c>
      <c r="D265" s="42">
        <f>_xll.qlCalendarAdvance(Calendar,$D264,B265,"f",FALSE)</f>
        <v>42557</v>
      </c>
      <c r="E265" s="177">
        <f>_xll.qlInterestRateIndexValueDate(IndexON,D265)</f>
        <v>42557</v>
      </c>
      <c r="F265" s="193">
        <f>IFERROR(_xll.qlIndexFixing(IndexON,D265,TRUE,_xll.ohTrigger(RecalcTrigger,TriggerON)),NA())</f>
        <v>8.9091598937607319E-3</v>
      </c>
      <c r="H265" s="42">
        <f>_xll.qlCalendarAdvance(Calendar,$H264,B265,"f",FALSE)</f>
        <v>42557</v>
      </c>
      <c r="I265" s="177">
        <f>_xll.qlInterestRateIndexValueDate(Index1M,$H265)</f>
        <v>42557</v>
      </c>
      <c r="J265" s="182">
        <f>IFERROR(_xll.qlIndexFixing(Index1M,$H265,TRUE,_xll.ohTrigger(RecalcTrigger,Trigger1M)),NA())</f>
        <v>9.8354670026479917E-3</v>
      </c>
      <c r="K265" s="44">
        <f>IFERROR(_xll.qlIndexFixing(Index3M,H265,TRUE,_xll.ohTrigger(RecalcTrigger,Trigger3M)),NA())</f>
        <v>1.1380907323144033E-2</v>
      </c>
      <c r="L265" s="44">
        <f>IFERROR(_xll.qlIndexFixing(Index6M,$H265,TRUE,_xll.ohTrigger(RecalcTrigger,Trigger6M)),NA())</f>
        <v>1.325783332456873E-2</v>
      </c>
      <c r="M265" s="183">
        <f>IFERROR(_xll.qlIndexFixing(Index1Y,$H265,TRUE,_xll.ohTrigger(RecalcTrigger,Trigger1Y)),NA())</f>
        <v>1.693034743565125E-2</v>
      </c>
      <c r="N265" s="182">
        <f>IFERROR(_xll.qlIndexFixing(ONIndex1M,I265,TRUE,_xll.ohTrigger(RecalcTrigger,Trigger1M)),NA())</f>
        <v>9.5113650488953816E-3</v>
      </c>
      <c r="O265" s="44">
        <f>IFERROR(_xll.qlIndexFixing(ONIndex3M,I265,TRUE,_xll.ohTrigger(RecalcTrigger,Trigger3M)),NA())</f>
        <v>1.0533002909909328E-2</v>
      </c>
      <c r="P265" s="44">
        <f>IFERROR(_xll.qlIndexFixing(ONIndex6M,I265,TRUE,_xll.ohTrigger(RecalcTrigger,Trigger6M)),NA())</f>
        <v>1.1744453960619294E-2</v>
      </c>
      <c r="Q265" s="183">
        <f>IFERROR(_xll.qlIndexFixing(ONIndex1Y,I265,TRUE,_xll.ohTrigger(RecalcTrigger,Trigger1Y)),NA())</f>
        <v>1.6033799071010213E-2</v>
      </c>
    </row>
    <row r="266" spans="2:17" x14ac:dyDescent="0.2">
      <c r="B266" s="39" t="s">
        <v>17</v>
      </c>
      <c r="D266" s="42">
        <f>_xll.qlCalendarAdvance(Calendar,$D265,B266,"f",FALSE)</f>
        <v>42558</v>
      </c>
      <c r="E266" s="177">
        <f>_xll.qlInterestRateIndexValueDate(IndexON,D266)</f>
        <v>42558</v>
      </c>
      <c r="F266" s="193">
        <f>IFERROR(_xll.qlIndexFixing(IndexON,D266,TRUE,_xll.ohTrigger(RecalcTrigger,TriggerON)),NA())</f>
        <v>8.9170122562953757E-3</v>
      </c>
      <c r="H266" s="42">
        <f>_xll.qlCalendarAdvance(Calendar,$H265,B266,"f",FALSE)</f>
        <v>42558</v>
      </c>
      <c r="I266" s="177">
        <f>_xll.qlInterestRateIndexValueDate(Index1M,$H266)</f>
        <v>42558</v>
      </c>
      <c r="J266" s="182">
        <f>IFERROR(_xll.qlIndexFixing(Index1M,$H266,TRUE,_xll.ohTrigger(RecalcTrigger,Trigger1M)),NA())</f>
        <v>9.8453386336084733E-3</v>
      </c>
      <c r="K266" s="44">
        <f>IFERROR(_xll.qlIndexFixing(Index3M,H266,TRUE,_xll.ohTrigger(RecalcTrigger,Trigger3M)),NA())</f>
        <v>1.1399111161084519E-2</v>
      </c>
      <c r="L266" s="44">
        <f>IFERROR(_xll.qlIndexFixing(Index6M,$H266,TRUE,_xll.ohTrigger(RecalcTrigger,Trigger6M)),NA())</f>
        <v>1.3295652292334939E-2</v>
      </c>
      <c r="M266" s="183">
        <f>IFERROR(_xll.qlIndexFixing(Index1Y,$H266,TRUE,_xll.ohTrigger(RecalcTrigger,Trigger1Y)),NA())</f>
        <v>1.6938510875156521E-2</v>
      </c>
      <c r="N266" s="182">
        <f>IFERROR(_xll.qlIndexFixing(ONIndex1M,I266,TRUE,_xll.ohTrigger(RecalcTrigger,Trigger1M)),NA())</f>
        <v>9.5315606407764264E-3</v>
      </c>
      <c r="O266" s="44">
        <f>IFERROR(_xll.qlIndexFixing(ONIndex3M,I266,TRUE,_xll.ohTrigger(RecalcTrigger,Trigger3M)),NA())</f>
        <v>1.0551608263943413E-2</v>
      </c>
      <c r="P266" s="44">
        <f>IFERROR(_xll.qlIndexFixing(ONIndex6M,I266,TRUE,_xll.ohTrigger(RecalcTrigger,Trigger6M)),NA())</f>
        <v>1.1753809345558253E-2</v>
      </c>
      <c r="Q266" s="183">
        <f>IFERROR(_xll.qlIndexFixing(ONIndex1Y,I266,TRUE,_xll.ohTrigger(RecalcTrigger,Trigger1Y)),NA())</f>
        <v>1.6061351054524886E-2</v>
      </c>
    </row>
    <row r="267" spans="2:17" x14ac:dyDescent="0.2">
      <c r="B267" s="39" t="s">
        <v>17</v>
      </c>
      <c r="D267" s="42">
        <f>_xll.qlCalendarAdvance(Calendar,$D266,B267,"f",FALSE)</f>
        <v>42559</v>
      </c>
      <c r="E267" s="177">
        <f>_xll.qlInterestRateIndexValueDate(IndexON,D267)</f>
        <v>42559</v>
      </c>
      <c r="F267" s="193">
        <f>IFERROR(_xll.qlIndexFixing(IndexON,D267,TRUE,_xll.ohTrigger(RecalcTrigger,TriggerON)),NA())</f>
        <v>8.9334252680998531E-3</v>
      </c>
      <c r="H267" s="42">
        <f>_xll.qlCalendarAdvance(Calendar,$H266,B267,"f",FALSE)</f>
        <v>42559</v>
      </c>
      <c r="I267" s="177">
        <f>_xll.qlInterestRateIndexValueDate(Index1M,$H267)</f>
        <v>42559</v>
      </c>
      <c r="J267" s="182">
        <f>IFERROR(_xll.qlIndexFixing(Index1M,$H267,TRUE,_xll.ohTrigger(RecalcTrigger,Trigger1M)),NA())</f>
        <v>9.8552031468999591E-3</v>
      </c>
      <c r="K267" s="44">
        <f>IFERROR(_xll.qlIndexFixing(Index3M,H267,TRUE,_xll.ohTrigger(RecalcTrigger,Trigger3M)),NA())</f>
        <v>1.1435739358383011E-2</v>
      </c>
      <c r="L267" s="44">
        <f>IFERROR(_xll.qlIndexFixing(Index6M,$H267,TRUE,_xll.ohTrigger(RecalcTrigger,Trigger6M)),NA())</f>
        <v>1.3303558174461249E-2</v>
      </c>
      <c r="M267" s="183">
        <f>IFERROR(_xll.qlIndexFixing(Index1Y,$H267,TRUE,_xll.ohTrigger(RecalcTrigger,Trigger1Y)),NA())</f>
        <v>1.6959638749442119E-2</v>
      </c>
      <c r="N267" s="182">
        <f>IFERROR(_xll.qlIndexFixing(ONIndex1M,I267,TRUE,_xll.ohTrigger(RecalcTrigger,Trigger1M)),NA())</f>
        <v>9.5721370064290792E-3</v>
      </c>
      <c r="O267" s="44">
        <f>IFERROR(_xll.qlIndexFixing(ONIndex3M,I267,TRUE,_xll.ohTrigger(RecalcTrigger,Trigger3M)),NA())</f>
        <v>1.0589089315767113E-2</v>
      </c>
      <c r="P267" s="44">
        <f>IFERROR(_xll.qlIndexFixing(ONIndex6M,I267,TRUE,_xll.ohTrigger(RecalcTrigger,Trigger6M)),NA())</f>
        <v>1.1773347413339687E-2</v>
      </c>
      <c r="Q267" s="183">
        <f>IFERROR(_xll.qlIndexFixing(ONIndex1Y,I267,TRUE,_xll.ohTrigger(RecalcTrigger,Trigger1Y)),NA())</f>
        <v>1.6076150381226045E-2</v>
      </c>
    </row>
    <row r="268" spans="2:17" x14ac:dyDescent="0.2">
      <c r="B268" s="39" t="s">
        <v>17</v>
      </c>
      <c r="D268" s="42">
        <f>_xll.qlCalendarAdvance(Calendar,$D267,B268,"f",FALSE)</f>
        <v>42562</v>
      </c>
      <c r="E268" s="177">
        <f>_xll.qlInterestRateIndexValueDate(IndexON,D268)</f>
        <v>42562</v>
      </c>
      <c r="F268" s="193">
        <f>IFERROR(_xll.qlIndexFixing(IndexON,D268,TRUE,_xll.ohTrigger(RecalcTrigger,TriggerON)),NA())</f>
        <v>8.9498906529295041E-3</v>
      </c>
      <c r="H268" s="42">
        <f>_xll.qlCalendarAdvance(Calendar,$H267,B268,"f",FALSE)</f>
        <v>42562</v>
      </c>
      <c r="I268" s="177">
        <f>_xll.qlInterestRateIndexValueDate(Index1M,$H268)</f>
        <v>42562</v>
      </c>
      <c r="J268" s="182">
        <f>IFERROR(_xll.qlIndexFixing(Index1M,$H268,TRUE,_xll.ohTrigger(RecalcTrigger,Trigger1M)),NA())</f>
        <v>9.9147717273147477E-3</v>
      </c>
      <c r="K268" s="44">
        <f>IFERROR(_xll.qlIndexFixing(Index3M,H268,TRUE,_xll.ohTrigger(RecalcTrigger,Trigger3M)),NA())</f>
        <v>1.1471866229974439E-2</v>
      </c>
      <c r="L268" s="44">
        <f>IFERROR(_xll.qlIndexFixing(Index6M,$H268,TRUE,_xll.ohTrigger(RecalcTrigger,Trigger6M)),NA())</f>
        <v>1.3347548303812294E-2</v>
      </c>
      <c r="M268" s="183">
        <f>IFERROR(_xll.qlIndexFixing(Index1Y,$H268,TRUE,_xll.ohTrigger(RecalcTrigger,Trigger1Y)),NA())</f>
        <v>1.6971231338932302E-2</v>
      </c>
      <c r="N268" s="182">
        <f>IFERROR(_xll.qlIndexFixing(ONIndex1M,I268,TRUE,_xll.ohTrigger(RecalcTrigger,Trigger1M)),NA())</f>
        <v>9.6121454990005795E-3</v>
      </c>
      <c r="O268" s="44">
        <f>IFERROR(_xll.qlIndexFixing(ONIndex3M,I268,TRUE,_xll.ohTrigger(RecalcTrigger,Trigger3M)),NA())</f>
        <v>1.0625919150215601E-2</v>
      </c>
      <c r="P268" s="44">
        <f>IFERROR(_xll.qlIndexFixing(ONIndex6M,I268,TRUE,_xll.ohTrigger(RecalcTrigger,Trigger6M)),NA())</f>
        <v>1.1792573566161701E-2</v>
      </c>
      <c r="Q268" s="183">
        <f>IFERROR(_xll.qlIndexFixing(ONIndex1Y,I268,TRUE,_xll.ohTrigger(RecalcTrigger,Trigger1Y)),NA())</f>
        <v>1.6048521035200158E-2</v>
      </c>
    </row>
    <row r="269" spans="2:17" x14ac:dyDescent="0.2">
      <c r="B269" s="39" t="s">
        <v>17</v>
      </c>
      <c r="D269" s="42">
        <f>_xll.qlCalendarAdvance(Calendar,$D268,B269,"f",FALSE)</f>
        <v>42563</v>
      </c>
      <c r="E269" s="177">
        <f>_xll.qlInterestRateIndexValueDate(IndexON,D269)</f>
        <v>42563</v>
      </c>
      <c r="F269" s="193">
        <f>IFERROR(_xll.qlIndexFixing(IndexON,D269,TRUE,_xll.ohTrigger(RecalcTrigger,TriggerON)),NA())</f>
        <v>8.9584774887119245E-3</v>
      </c>
      <c r="H269" s="42">
        <f>_xll.qlCalendarAdvance(Calendar,$H268,B269,"f",FALSE)</f>
        <v>42563</v>
      </c>
      <c r="I269" s="177">
        <f>_xll.qlInterestRateIndexValueDate(Index1M,$H269)</f>
        <v>42563</v>
      </c>
      <c r="J269" s="182">
        <f>IFERROR(_xll.qlIndexFixing(Index1M,$H269,TRUE,_xll.ohTrigger(RecalcTrigger,Trigger1M)),NA())</f>
        <v>9.93458845127374E-3</v>
      </c>
      <c r="K269" s="44">
        <f>IFERROR(_xll.qlIndexFixing(Index3M,H269,TRUE,_xll.ohTrigger(RecalcTrigger,Trigger3M)),NA())</f>
        <v>1.1490041007368492E-2</v>
      </c>
      <c r="L269" s="44">
        <f>IFERROR(_xll.qlIndexFixing(Index6M,$H269,TRUE,_xll.ohTrigger(RecalcTrigger,Trigger6M)),NA())</f>
        <v>1.336565051585019E-2</v>
      </c>
      <c r="M269" s="183">
        <f>IFERROR(_xll.qlIndexFixing(Index1Y,$H269,TRUE,_xll.ohTrigger(RecalcTrigger,Trigger1Y)),NA())</f>
        <v>1.6979599025250147E-2</v>
      </c>
      <c r="N269" s="182">
        <f>IFERROR(_xll.qlIndexFixing(ONIndex1M,I269,TRUE,_xll.ohTrigger(RecalcTrigger,Trigger1M)),NA())</f>
        <v>9.6322423361505649E-3</v>
      </c>
      <c r="O269" s="44">
        <f>IFERROR(_xll.qlIndexFixing(ONIndex3M,I269,TRUE,_xll.ohTrigger(RecalcTrigger,Trigger3M)),NA())</f>
        <v>1.064446923943918E-2</v>
      </c>
      <c r="P269" s="44">
        <f>IFERROR(_xll.qlIndexFixing(ONIndex6M,I269,TRUE,_xll.ohTrigger(RecalcTrigger,Trigger6M)),NA())</f>
        <v>1.1802600291564991E-2</v>
      </c>
      <c r="Q269" s="183">
        <f>IFERROR(_xll.qlIndexFixing(ONIndex1Y,I269,TRUE,_xll.ohTrigger(RecalcTrigger,Trigger1Y)),NA())</f>
        <v>1.6014554043563001E-2</v>
      </c>
    </row>
    <row r="270" spans="2:17" x14ac:dyDescent="0.2">
      <c r="B270" s="39" t="s">
        <v>17</v>
      </c>
      <c r="D270" s="42">
        <f>_xll.qlCalendarAdvance(Calendar,$D269,B270,"f",FALSE)</f>
        <v>42564</v>
      </c>
      <c r="E270" s="177">
        <f>_xll.qlInterestRateIndexValueDate(IndexON,D270)</f>
        <v>42564</v>
      </c>
      <c r="F270" s="193">
        <f>IFERROR(_xll.qlIndexFixing(IndexON,D270,TRUE,_xll.ohTrigger(RecalcTrigger,TriggerON)),NA())</f>
        <v>8.9672112190952724E-3</v>
      </c>
      <c r="H270" s="42">
        <f>_xll.qlCalendarAdvance(Calendar,$H269,B270,"f",FALSE)</f>
        <v>42564</v>
      </c>
      <c r="I270" s="177">
        <f>_xll.qlInterestRateIndexValueDate(Index1M,$H270)</f>
        <v>42564</v>
      </c>
      <c r="J270" s="182">
        <f>IFERROR(_xll.qlIndexFixing(Index1M,$H270,TRUE,_xll.ohTrigger(RecalcTrigger,Trigger1M)),NA())</f>
        <v>9.9743297444609622E-3</v>
      </c>
      <c r="K270" s="44">
        <f>IFERROR(_xll.qlIndexFixing(Index3M,H270,TRUE,_xll.ohTrigger(RecalcTrigger,Trigger3M)),NA())</f>
        <v>1.1508210621200046E-2</v>
      </c>
      <c r="L270" s="44">
        <f>IFERROR(_xll.qlIndexFixing(Index6M,$H270,TRUE,_xll.ohTrigger(RecalcTrigger,Trigger6M)),NA())</f>
        <v>1.3383803502640816E-2</v>
      </c>
      <c r="M270" s="183">
        <f>IFERROR(_xll.qlIndexFixing(Index1Y,$H270,TRUE,_xll.ohTrigger(RecalcTrigger,Trigger1Y)),NA())</f>
        <v>1.6988110101224585E-2</v>
      </c>
      <c r="N270" s="182">
        <f>IFERROR(_xll.qlIndexFixing(ONIndex1M,I270,TRUE,_xll.ohTrigger(RecalcTrigger,Trigger1M)),NA())</f>
        <v>9.6523194224029663E-3</v>
      </c>
      <c r="O270" s="44">
        <f>IFERROR(_xll.qlIndexFixing(ONIndex3M,I270,TRUE,_xll.ohTrigger(RecalcTrigger,Trigger3M)),NA())</f>
        <v>1.0663008275570984E-2</v>
      </c>
      <c r="P270" s="44">
        <f>IFERROR(_xll.qlIndexFixing(ONIndex6M,I270,TRUE,_xll.ohTrigger(RecalcTrigger,Trigger6M)),NA())</f>
        <v>1.1812761285125983E-2</v>
      </c>
      <c r="Q270" s="183">
        <f>IFERROR(_xll.qlIndexFixing(ONIndex1Y,I270,TRUE,_xll.ohTrigger(RecalcTrigger,Trigger1Y)),NA())</f>
        <v>1.5968283262455252E-2</v>
      </c>
    </row>
    <row r="271" spans="2:17" x14ac:dyDescent="0.2">
      <c r="B271" s="39" t="s">
        <v>17</v>
      </c>
      <c r="D271" s="42">
        <f>_xll.qlCalendarAdvance(Calendar,$D270,B271,"f",FALSE)</f>
        <v>42565</v>
      </c>
      <c r="E271" s="177">
        <f>_xll.qlInterestRateIndexValueDate(IndexON,D271)</f>
        <v>42565</v>
      </c>
      <c r="F271" s="193">
        <f>IFERROR(_xll.qlIndexFixing(IndexON,D271,TRUE,_xll.ohTrigger(RecalcTrigger,TriggerON)),NA())</f>
        <v>8.9760918442416404E-3</v>
      </c>
      <c r="H271" s="42">
        <f>_xll.qlCalendarAdvance(Calendar,$H270,B271,"f",FALSE)</f>
        <v>42565</v>
      </c>
      <c r="I271" s="177">
        <f>_xll.qlInterestRateIndexValueDate(Index1M,$H271)</f>
        <v>42565</v>
      </c>
      <c r="J271" s="182">
        <f>IFERROR(_xll.qlIndexFixing(Index1M,$H271,TRUE,_xll.ohTrigger(RecalcTrigger,Trigger1M)),NA())</f>
        <v>9.9841285396335896E-3</v>
      </c>
      <c r="K271" s="44">
        <f>IFERROR(_xll.qlIndexFixing(Index3M,H271,TRUE,_xll.ohTrigger(RecalcTrigger,Trigger3M)),NA())</f>
        <v>1.1526375287661815E-2</v>
      </c>
      <c r="L271" s="44">
        <f>IFERROR(_xll.qlIndexFixing(Index6M,$H271,TRUE,_xll.ohTrigger(RecalcTrigger,Trigger6M)),NA())</f>
        <v>1.3422106057476494E-2</v>
      </c>
      <c r="M271" s="183">
        <f>IFERROR(_xll.qlIndexFixing(Index1Y,$H271,TRUE,_xll.ohTrigger(RecalcTrigger,Trigger1Y)),NA())</f>
        <v>1.6996798749661535E-2</v>
      </c>
      <c r="N271" s="182">
        <f>IFERROR(_xll.qlIndexFixing(ONIndex1M,I271,TRUE,_xll.ohTrigger(RecalcTrigger,Trigger1M)),NA())</f>
        <v>9.6723767575956909E-3</v>
      </c>
      <c r="O271" s="44">
        <f>IFERROR(_xll.qlIndexFixing(ONIndex3M,I271,TRUE,_xll.ohTrigger(RecalcTrigger,Trigger3M)),NA())</f>
        <v>1.0681536258773106E-2</v>
      </c>
      <c r="P271" s="44">
        <f>IFERROR(_xll.qlIndexFixing(ONIndex6M,I271,TRUE,_xll.ohTrigger(RecalcTrigger,Trigger6M)),NA())</f>
        <v>1.1823056546763633E-2</v>
      </c>
      <c r="Q271" s="183">
        <f>IFERROR(_xll.qlIndexFixing(ONIndex1Y,I271,TRUE,_xll.ohTrigger(RecalcTrigger,Trigger1Y)),NA())</f>
        <v>1.5909708696172364E-2</v>
      </c>
    </row>
    <row r="272" spans="2:17" x14ac:dyDescent="0.2">
      <c r="B272" s="39" t="s">
        <v>17</v>
      </c>
      <c r="D272" s="42">
        <f>_xll.qlCalendarAdvance(Calendar,$D271,B272,"f",FALSE)</f>
        <v>42566</v>
      </c>
      <c r="E272" s="177">
        <f>_xll.qlInterestRateIndexValueDate(IndexON,D272)</f>
        <v>42566</v>
      </c>
      <c r="F272" s="193">
        <f>IFERROR(_xll.qlIndexFixing(IndexON,D272,TRUE,_xll.ohTrigger(RecalcTrigger,TriggerON)),NA())</f>
        <v>8.9945643840342697E-3</v>
      </c>
      <c r="H272" s="42">
        <f>_xll.qlCalendarAdvance(Calendar,$H271,B272,"f",FALSE)</f>
        <v>42566</v>
      </c>
      <c r="I272" s="177">
        <f>_xll.qlInterestRateIndexValueDate(Index1M,$H272)</f>
        <v>42566</v>
      </c>
      <c r="J272" s="182">
        <f>IFERROR(_xll.qlIndexFixing(Index1M,$H272,TRUE,_xll.ohTrigger(RecalcTrigger,Trigger1M)),NA())</f>
        <v>9.9939202132220423E-3</v>
      </c>
      <c r="K272" s="44">
        <f>IFERROR(_xll.qlIndexFixing(Index3M,H272,TRUE,_xll.ohTrigger(RecalcTrigger,Trigger3M)),NA())</f>
        <v>1.1562966923651604E-2</v>
      </c>
      <c r="L272" s="44">
        <f>IFERROR(_xll.qlIndexFixing(Index6M,$H272,TRUE,_xll.ohTrigger(RecalcTrigger,Trigger6M)),NA())</f>
        <v>1.3430314534459593E-2</v>
      </c>
      <c r="M272" s="183">
        <f>IFERROR(_xll.qlIndexFixing(Index1Y,$H272,TRUE,_xll.ohTrigger(RecalcTrigger,Trigger1Y)),NA())</f>
        <v>1.7019052639010445E-2</v>
      </c>
      <c r="N272" s="182">
        <f>IFERROR(_xll.qlIndexFixing(ONIndex1M,I272,TRUE,_xll.ohTrigger(RecalcTrigger,Trigger1M)),NA())</f>
        <v>9.7126840350888113E-3</v>
      </c>
      <c r="O272" s="44">
        <f>IFERROR(_xll.qlIndexFixing(ONIndex3M,I272,TRUE,_xll.ohTrigger(RecalcTrigger,Trigger3M)),NA())</f>
        <v>1.0718870144760992E-2</v>
      </c>
      <c r="P272" s="44">
        <f>IFERROR(_xll.qlIndexFixing(ONIndex6M,I272,TRUE,_xll.ohTrigger(RecalcTrigger,Trigger6M)),NA())</f>
        <v>1.1844478970506705E-2</v>
      </c>
      <c r="Q272" s="183">
        <f>IFERROR(_xll.qlIndexFixing(ONIndex1Y,I272,TRUE,_xll.ohTrigger(RecalcTrigger,Trigger1Y)),NA())</f>
        <v>1.5752226738542745E-2</v>
      </c>
    </row>
    <row r="273" spans="2:17" x14ac:dyDescent="0.2">
      <c r="B273" s="39" t="s">
        <v>17</v>
      </c>
      <c r="D273" s="42">
        <f>_xll.qlCalendarAdvance(Calendar,$D272,B273,"f",FALSE)</f>
        <v>42569</v>
      </c>
      <c r="E273" s="177">
        <f>_xll.qlInterestRateIndexValueDate(IndexON,D273)</f>
        <v>42569</v>
      </c>
      <c r="F273" s="193">
        <f>IFERROR(_xll.qlIndexFixing(IndexON,D273,TRUE,_xll.ohTrigger(RecalcTrigger,TriggerON)),NA())</f>
        <v>9.0130832915658043E-3</v>
      </c>
      <c r="H273" s="42">
        <f>_xll.qlCalendarAdvance(Calendar,$H272,B273,"f",FALSE)</f>
        <v>42569</v>
      </c>
      <c r="I273" s="177">
        <f>_xll.qlInterestRateIndexValueDate(Index1M,$H273)</f>
        <v>42569</v>
      </c>
      <c r="J273" s="182">
        <f>IFERROR(_xll.qlIndexFixing(Index1M,$H273,TRUE,_xll.ohTrigger(RecalcTrigger,Trigger1M)),NA())</f>
        <v>1.0053074358180591E-2</v>
      </c>
      <c r="K273" s="44">
        <f>IFERROR(_xll.qlIndexFixing(Index3M,H273,TRUE,_xll.ohTrigger(RecalcTrigger,Trigger3M)),NA())</f>
        <v>1.1598988803773722E-2</v>
      </c>
      <c r="L273" s="44">
        <f>IFERROR(_xll.qlIndexFixing(Index6M,$H273,TRUE,_xll.ohTrigger(RecalcTrigger,Trigger6M)),NA())</f>
        <v>1.3475295594867818E-2</v>
      </c>
      <c r="M273" s="183">
        <f>IFERROR(_xll.qlIndexFixing(Index1Y,$H273,TRUE,_xll.ohTrigger(RecalcTrigger,Trigger1Y)),NA())</f>
        <v>1.7034012769379991E-2</v>
      </c>
      <c r="N273" s="182">
        <f>IFERROR(_xll.qlIndexFixing(ONIndex1M,I273,TRUE,_xll.ohTrigger(RecalcTrigger,Trigger1M)),NA())</f>
        <v>9.7524085887423784E-3</v>
      </c>
      <c r="O273" s="44">
        <f>IFERROR(_xll.qlIndexFixing(ONIndex3M,I273,TRUE,_xll.ohTrigger(RecalcTrigger,Trigger3M)),NA())</f>
        <v>1.0755537661798487E-2</v>
      </c>
      <c r="P273" s="44">
        <f>IFERROR(_xll.qlIndexFixing(ONIndex6M,I273,TRUE,_xll.ohTrigger(RecalcTrigger,Trigger6M)),NA())</f>
        <v>1.1865580275053356E-2</v>
      </c>
      <c r="Q273" s="183">
        <f>IFERROR(_xll.qlIndexFixing(ONIndex1Y,I273,TRUE,_xll.ohTrigger(RecalcTrigger,Trigger1Y)),NA())</f>
        <v>1.5552372718526941E-2</v>
      </c>
    </row>
    <row r="274" spans="2:17" x14ac:dyDescent="0.2">
      <c r="B274" s="39" t="s">
        <v>17</v>
      </c>
      <c r="D274" s="42">
        <f>_xll.qlCalendarAdvance(Calendar,$D273,B274,"f",FALSE)</f>
        <v>42570</v>
      </c>
      <c r="E274" s="177">
        <f>_xll.qlInterestRateIndexValueDate(IndexON,D274)</f>
        <v>42570</v>
      </c>
      <c r="F274" s="193">
        <f>IFERROR(_xll.qlIndexFixing(IndexON,D274,TRUE,_xll.ohTrigger(RecalcTrigger,TriggerON)),NA())</f>
        <v>9.0226983902030877E-3</v>
      </c>
      <c r="H274" s="42">
        <f>_xll.qlCalendarAdvance(Calendar,$H273,B274,"f",FALSE)</f>
        <v>42570</v>
      </c>
      <c r="I274" s="177">
        <f>_xll.qlInterestRateIndexValueDate(Index1M,$H274)</f>
        <v>42570</v>
      </c>
      <c r="J274" s="182">
        <f>IFERROR(_xll.qlIndexFixing(Index1M,$H274,TRUE,_xll.ohTrigger(RecalcTrigger,Trigger1M)),NA())</f>
        <v>1.0072752935598388E-2</v>
      </c>
      <c r="K274" s="44">
        <f>IFERROR(_xll.qlIndexFixing(Index3M,H274,TRUE,_xll.ohTrigger(RecalcTrigger,Trigger3M)),NA())</f>
        <v>1.1617131976396234E-2</v>
      </c>
      <c r="L274" s="44">
        <f>IFERROR(_xll.qlIndexFixing(Index6M,$H274,TRUE,_xll.ohTrigger(RecalcTrigger,Trigger6M)),NA())</f>
        <v>1.3493732551910454E-2</v>
      </c>
      <c r="M274" s="183">
        <f>IFERROR(_xll.qlIndexFixing(Index1Y,$H274,TRUE,_xll.ohTrigger(RecalcTrigger,Trigger1Y)),NA())</f>
        <v>1.7044102068518141E-2</v>
      </c>
      <c r="N274" s="182">
        <f>IFERROR(_xll.qlIndexFixing(ONIndex1M,I274,TRUE,_xll.ohTrigger(RecalcTrigger,Trigger1M)),NA())</f>
        <v>9.7723671691229974E-3</v>
      </c>
      <c r="O274" s="44">
        <f>IFERROR(_xll.qlIndexFixing(ONIndex3M,I274,TRUE,_xll.ohTrigger(RecalcTrigger,Trigger3M)),NA())</f>
        <v>1.0774010380109056E-2</v>
      </c>
      <c r="P274" s="44">
        <f>IFERROR(_xll.qlIndexFixing(ONIndex6M,I274,TRUE,_xll.ohTrigger(RecalcTrigger,Trigger6M)),NA())</f>
        <v>1.1876546877560568E-2</v>
      </c>
      <c r="Q274" s="183">
        <f>IFERROR(_xll.qlIndexFixing(ONIndex1Y,I274,TRUE,_xll.ohTrigger(RecalcTrigger,Trigger1Y)),NA())</f>
        <v>1.5432279341129895E-2</v>
      </c>
    </row>
    <row r="275" spans="2:17" x14ac:dyDescent="0.2">
      <c r="B275" s="39" t="s">
        <v>17</v>
      </c>
      <c r="D275" s="42">
        <f>_xll.qlCalendarAdvance(Calendar,$D274,B275,"f",FALSE)</f>
        <v>42571</v>
      </c>
      <c r="E275" s="177">
        <f>_xll.qlInterestRateIndexValueDate(IndexON,D275)</f>
        <v>42571</v>
      </c>
      <c r="F275" s="193">
        <f>IFERROR(_xll.qlIndexFixing(IndexON,D275,TRUE,_xll.ohTrigger(RecalcTrigger,TriggerON)),NA())</f>
        <v>9.0324603835223449E-3</v>
      </c>
      <c r="H275" s="42">
        <f>_xll.qlCalendarAdvance(Calendar,$H274,B275,"f",FALSE)</f>
        <v>42571</v>
      </c>
      <c r="I275" s="177">
        <f>_xll.qlInterestRateIndexValueDate(Index1M,$H275)</f>
        <v>42571</v>
      </c>
      <c r="J275" s="182">
        <f>IFERROR(_xll.qlIndexFixing(Index1M,$H275,TRUE,_xll.ohTrigger(RecalcTrigger,Trigger1M)),NA())</f>
        <v>1.0112225517358188E-2</v>
      </c>
      <c r="K275" s="44">
        <f>IFERROR(_xll.qlIndexFixing(Index3M,H275,TRUE,_xll.ohTrigger(RecalcTrigger,Trigger3M)),NA())</f>
        <v>1.1635271498880138E-2</v>
      </c>
      <c r="L275" s="44">
        <f>IFERROR(_xll.qlIndexFixing(Index6M,$H275,TRUE,_xll.ohTrigger(RecalcTrigger,Trigger6M)),NA())</f>
        <v>1.3512213390645641E-2</v>
      </c>
      <c r="M275" s="183">
        <f>IFERROR(_xll.qlIndexFixing(Index1Y,$H275,TRUE,_xll.ohTrigger(RecalcTrigger,Trigger1Y)),NA())</f>
        <v>1.7054574065905159E-2</v>
      </c>
      <c r="N275" s="182">
        <f>IFERROR(_xll.qlIndexFixing(ONIndex1M,I275,TRUE,_xll.ohTrigger(RecalcTrigger,Trigger1M)),NA())</f>
        <v>9.7923059984439398E-3</v>
      </c>
      <c r="O275" s="44">
        <f>IFERROR(_xll.qlIndexFixing(ONIndex3M,I275,TRUE,_xll.ohTrigger(RecalcTrigger,Trigger3M)),NA())</f>
        <v>1.079247204532785E-2</v>
      </c>
      <c r="P275" s="44">
        <f>IFERROR(_xll.qlIndexFixing(ONIndex6M,I275,TRUE,_xll.ohTrigger(RecalcTrigger,Trigger6M)),NA())</f>
        <v>1.1887647748225483E-2</v>
      </c>
      <c r="Q275" s="183">
        <f>IFERROR(_xll.qlIndexFixing(ONIndex1Y,I275,TRUE,_xll.ohTrigger(RecalcTrigger,Trigger1Y)),NA())</f>
        <v>1.5299882232858719E-2</v>
      </c>
    </row>
    <row r="276" spans="2:17" x14ac:dyDescent="0.2">
      <c r="B276" s="39" t="s">
        <v>17</v>
      </c>
      <c r="D276" s="42">
        <f>_xll.qlCalendarAdvance(Calendar,$D275,B276,"f",FALSE)</f>
        <v>42572</v>
      </c>
      <c r="E276" s="177">
        <f>_xll.qlInterestRateIndexValueDate(IndexON,D276)</f>
        <v>42572</v>
      </c>
      <c r="F276" s="193">
        <f>IFERROR(_xll.qlIndexFixing(IndexON,D276,TRUE,_xll.ohTrigger(RecalcTrigger,TriggerON)),NA())</f>
        <v>9.0423692716856685E-3</v>
      </c>
      <c r="H276" s="42">
        <f>_xll.qlCalendarAdvance(Calendar,$H275,B276,"f",FALSE)</f>
        <v>42572</v>
      </c>
      <c r="I276" s="177">
        <f>_xll.qlInterestRateIndexValueDate(Index1M,$H276)</f>
        <v>42572</v>
      </c>
      <c r="J276" s="182">
        <f>IFERROR(_xll.qlIndexFixing(Index1M,$H276,TRUE,_xll.ohTrigger(RecalcTrigger,Trigger1M)),NA())</f>
        <v>1.012195144822526E-2</v>
      </c>
      <c r="K276" s="44">
        <f>IFERROR(_xll.qlIndexFixing(Index3M,H276,TRUE,_xll.ohTrigger(RecalcTrigger,Trigger3M)),NA())</f>
        <v>1.1653407587447217E-2</v>
      </c>
      <c r="L276" s="44">
        <f>IFERROR(_xll.qlIndexFixing(Index6M,$H276,TRUE,_xll.ohTrigger(RecalcTrigger,Trigger6M)),NA())</f>
        <v>1.3550901579829746E-2</v>
      </c>
      <c r="M276" s="183">
        <f>IFERROR(_xll.qlIndexFixing(Index1Y,$H276,TRUE,_xll.ohTrigger(RecalcTrigger,Trigger1Y)),NA())</f>
        <v>1.7065462954875654E-2</v>
      </c>
      <c r="N276" s="182">
        <f>IFERROR(_xll.qlIndexFixing(ONIndex1M,I276,TRUE,_xll.ohTrigger(RecalcTrigger,Trigger1M)),NA())</f>
        <v>9.8122250768672981E-3</v>
      </c>
      <c r="O276" s="44">
        <f>IFERROR(_xll.qlIndexFixing(ONIndex3M,I276,TRUE,_xll.ohTrigger(RecalcTrigger,Trigger3M)),NA())</f>
        <v>1.0810922657698008E-2</v>
      </c>
      <c r="P276" s="44">
        <f>IFERROR(_xll.qlIndexFixing(ONIndex6M,I276,TRUE,_xll.ohTrigger(RecalcTrigger,Trigger6M)),NA())</f>
        <v>1.1898882887210194E-2</v>
      </c>
      <c r="Q276" s="183">
        <f>IFERROR(_xll.qlIndexFixing(ONIndex1Y,I276,TRUE,_xll.ohTrigger(RecalcTrigger,Trigger1Y)),NA())</f>
        <v>1.5155181407167095E-2</v>
      </c>
    </row>
    <row r="277" spans="2:17" x14ac:dyDescent="0.2">
      <c r="B277" s="39" t="s">
        <v>17</v>
      </c>
      <c r="D277" s="42">
        <f>_xll.qlCalendarAdvance(Calendar,$D276,B277,"f",FALSE)</f>
        <v>42573</v>
      </c>
      <c r="E277" s="177">
        <f>_xll.qlInterestRateIndexValueDate(IndexON,D277)</f>
        <v>42573</v>
      </c>
      <c r="F277" s="193">
        <f>IFERROR(_xll.qlIndexFixing(IndexON,D277,TRUE,_xll.ohTrigger(RecalcTrigger,TriggerON)),NA())</f>
        <v>9.0629017183578124E-3</v>
      </c>
      <c r="H277" s="42">
        <f>_xll.qlCalendarAdvance(Calendar,$H276,B277,"f",FALSE)</f>
        <v>42573</v>
      </c>
      <c r="I277" s="177">
        <f>_xll.qlInterestRateIndexValueDate(Index1M,$H277)</f>
        <v>42573</v>
      </c>
      <c r="J277" s="182">
        <f>IFERROR(_xll.qlIndexFixing(Index1M,$H277,TRUE,_xll.ohTrigger(RecalcTrigger,Trigger1M)),NA())</f>
        <v>1.0131670253745298E-2</v>
      </c>
      <c r="K277" s="44">
        <f>IFERROR(_xll.qlIndexFixing(Index3M,H277,TRUE,_xll.ohTrigger(RecalcTrigger,Trigger3M)),NA())</f>
        <v>1.1689987309052928E-2</v>
      </c>
      <c r="L277" s="44">
        <f>IFERROR(_xll.qlIndexFixing(Index6M,$H277,TRUE,_xll.ohTrigger(RecalcTrigger,Trigger6M)),NA())</f>
        <v>1.3559389378857603E-2</v>
      </c>
      <c r="M277" s="183">
        <f>IFERROR(_xll.qlIndexFixing(Index1Y,$H277,TRUE,_xll.ohTrigger(RecalcTrigger,Trigger1Y)),NA())</f>
        <v>1.7090443754716474E-2</v>
      </c>
      <c r="N277" s="182">
        <f>IFERROR(_xll.qlIndexFixing(ONIndex1M,I277,TRUE,_xll.ohTrigger(RecalcTrigger,Trigger1M)),NA())</f>
        <v>9.852263321852666E-3</v>
      </c>
      <c r="O277" s="44">
        <f>IFERROR(_xll.qlIndexFixing(ONIndex3M,I277,TRUE,_xll.ohTrigger(RecalcTrigger,Trigger3M)),NA())</f>
        <v>1.0848109437716266E-2</v>
      </c>
      <c r="P277" s="44">
        <f>IFERROR(_xll.qlIndexFixing(ONIndex6M,I277,TRUE,_xll.ohTrigger(RecalcTrigger,Trigger6M)),NA())</f>
        <v>1.1922190125447745E-2</v>
      </c>
      <c r="Q277" s="183">
        <f>IFERROR(_xll.qlIndexFixing(ONIndex1Y,I277,TRUE,_xll.ohTrigger(RecalcTrigger,Trigger1Y)),NA())</f>
        <v>1.4825369540004686E-2</v>
      </c>
    </row>
    <row r="278" spans="2:17" x14ac:dyDescent="0.2">
      <c r="B278" s="39" t="s">
        <v>17</v>
      </c>
      <c r="D278" s="42">
        <f>_xll.qlCalendarAdvance(Calendar,$D277,B278,"f",FALSE)</f>
        <v>42576</v>
      </c>
      <c r="E278" s="177">
        <f>_xll.qlInterestRateIndexValueDate(IndexON,D278)</f>
        <v>42576</v>
      </c>
      <c r="F278" s="193">
        <f>IFERROR(_xll.qlIndexFixing(IndexON,D278,TRUE,_xll.ohTrigger(RecalcTrigger,TriggerON)),NA())</f>
        <v>9.0834737718881176E-3</v>
      </c>
      <c r="H278" s="42">
        <f>_xll.qlCalendarAdvance(Calendar,$H277,B278,"f",FALSE)</f>
        <v>42576</v>
      </c>
      <c r="I278" s="177">
        <f>_xll.qlInterestRateIndexValueDate(Index1M,$H278)</f>
        <v>42576</v>
      </c>
      <c r="J278" s="182">
        <f>IFERROR(_xll.qlIndexFixing(Index1M,$H278,TRUE,_xll.ohTrigger(RecalcTrigger,Trigger1M)),NA())</f>
        <v>1.019040994867235E-2</v>
      </c>
      <c r="K278" s="44">
        <f>IFERROR(_xll.qlIndexFixing(Index3M,H278,TRUE,_xll.ohTrigger(RecalcTrigger,Trigger3M)),NA())</f>
        <v>1.1725921927057053E-2</v>
      </c>
      <c r="L278" s="44">
        <f>IFERROR(_xll.qlIndexFixing(Index6M,$H278,TRUE,_xll.ohTrigger(RecalcTrigger,Trigger6M)),NA())</f>
        <v>1.3605241338587664E-2</v>
      </c>
      <c r="M278" s="183">
        <f>IFERROR(_xll.qlIndexFixing(Index1Y,$H278,TRUE,_xll.ohTrigger(RecalcTrigger,Trigger1Y)),NA())</f>
        <v>1.7113871364661026E-2</v>
      </c>
      <c r="N278" s="182">
        <f>IFERROR(_xll.qlIndexFixing(ONIndex1M,I278,TRUE,_xll.ohTrigger(RecalcTrigger,Trigger1M)),NA())</f>
        <v>9.8917038802881496E-3</v>
      </c>
      <c r="O278" s="44">
        <f>IFERROR(_xll.qlIndexFixing(ONIndex3M,I278,TRUE,_xll.ohTrigger(RecalcTrigger,Trigger3M)),NA())</f>
        <v>1.0884614576990304E-2</v>
      </c>
      <c r="P278" s="44">
        <f>IFERROR(_xll.qlIndexFixing(ONIndex6M,I278,TRUE,_xll.ohTrigger(RecalcTrigger,Trigger6M)),NA())</f>
        <v>1.1945166125455486E-2</v>
      </c>
      <c r="Q278" s="183">
        <f>IFERROR(_xll.qlIndexFixing(ONIndex1Y,I278,TRUE,_xll.ohTrigger(RecalcTrigger,Trigger1Y)),NA())</f>
        <v>1.4457092957715911E-2</v>
      </c>
    </row>
    <row r="279" spans="2:17" x14ac:dyDescent="0.2">
      <c r="B279" s="39" t="s">
        <v>17</v>
      </c>
      <c r="D279" s="42">
        <f>_xll.qlCalendarAdvance(Calendar,$D278,B279,"f",FALSE)</f>
        <v>42577</v>
      </c>
      <c r="E279" s="177">
        <f>_xll.qlInterestRateIndexValueDate(IndexON,D279)</f>
        <v>42577</v>
      </c>
      <c r="F279" s="193">
        <f>IFERROR(_xll.qlIndexFixing(IndexON,D279,TRUE,_xll.ohTrigger(RecalcTrigger,TriggerON)),NA())</f>
        <v>9.0941171339475879E-3</v>
      </c>
      <c r="H279" s="42">
        <f>_xll.qlCalendarAdvance(Calendar,$H278,B279,"f",FALSE)</f>
        <v>42577</v>
      </c>
      <c r="I279" s="177">
        <f>_xll.qlInterestRateIndexValueDate(Index1M,$H279)</f>
        <v>42577</v>
      </c>
      <c r="J279" s="182">
        <f>IFERROR(_xll.qlIndexFixing(Index1M,$H279,TRUE,_xll.ohTrigger(RecalcTrigger,Trigger1M)),NA())</f>
        <v>1.020995037469663E-2</v>
      </c>
      <c r="K279" s="44">
        <f>IFERROR(_xll.qlIndexFixing(Index3M,H279,TRUE,_xll.ohTrigger(RecalcTrigger,Trigger3M)),NA())</f>
        <v>1.1744044089461966E-2</v>
      </c>
      <c r="L279" s="44">
        <f>IFERROR(_xll.qlIndexFixing(Index6M,$H279,TRUE,_xll.ohTrigger(RecalcTrigger,Trigger6M)),NA())</f>
        <v>1.3623964784327655E-2</v>
      </c>
      <c r="M279" s="183">
        <f>IFERROR(_xll.qlIndexFixing(Index1Y,$H279,TRUE,_xll.ohTrigger(RecalcTrigger,Trigger1Y)),NA())</f>
        <v>1.712734723084286E-2</v>
      </c>
      <c r="N279" s="182">
        <f>IFERROR(_xll.qlIndexFixing(ONIndex1M,I279,TRUE,_xll.ohTrigger(RecalcTrigger,Trigger1M)),NA())</f>
        <v>9.9115242037373097E-3</v>
      </c>
      <c r="O279" s="44">
        <f>IFERROR(_xll.qlIndexFixing(ONIndex3M,I279,TRUE,_xll.ohTrigger(RecalcTrigger,Trigger3M)),NA())</f>
        <v>1.0903009924306817E-2</v>
      </c>
      <c r="P279" s="44">
        <f>IFERROR(_xll.qlIndexFixing(ONIndex6M,I279,TRUE,_xll.ohTrigger(RecalcTrigger,Trigger6M)),NA())</f>
        <v>1.1957072605714991E-2</v>
      </c>
      <c r="Q279" s="183">
        <f>IFERROR(_xll.qlIndexFixing(ONIndex1Y,I279,TRUE,_xll.ohTrigger(RecalcTrigger,Trigger1Y)),NA())</f>
        <v>1.42733840707987E-2</v>
      </c>
    </row>
    <row r="280" spans="2:17" x14ac:dyDescent="0.2">
      <c r="B280" s="39" t="s">
        <v>17</v>
      </c>
      <c r="D280" s="42">
        <f>_xll.qlCalendarAdvance(Calendar,$D279,B280,"f",FALSE)</f>
        <v>42578</v>
      </c>
      <c r="E280" s="177">
        <f>_xll.qlInterestRateIndexValueDate(IndexON,D280)</f>
        <v>42578</v>
      </c>
      <c r="F280" s="193">
        <f>IFERROR(_xll.qlIndexFixing(IndexON,D280,TRUE,_xll.ohTrigger(RecalcTrigger,TriggerON)),NA())</f>
        <v>9.1049073908511247E-3</v>
      </c>
      <c r="H280" s="42">
        <f>_xll.qlCalendarAdvance(Calendar,$H279,B280,"f",FALSE)</f>
        <v>42578</v>
      </c>
      <c r="I280" s="177">
        <f>_xll.qlInterestRateIndexValueDate(Index1M,$H280)</f>
        <v>42578</v>
      </c>
      <c r="J280" s="182">
        <f>IFERROR(_xll.qlIndexFixing(Index1M,$H280,TRUE,_xll.ohTrigger(RecalcTrigger,Trigger1M)),NA())</f>
        <v>1.0258986843321879E-2</v>
      </c>
      <c r="K280" s="44">
        <f>IFERROR(_xll.qlIndexFixing(Index3M,H280,TRUE,_xll.ohTrigger(RecalcTrigger,Trigger3M)),NA())</f>
        <v>1.1762164115346847E-2</v>
      </c>
      <c r="L280" s="44">
        <f>IFERROR(_xll.qlIndexFixing(Index6M,$H280,TRUE,_xll.ohTrigger(RecalcTrigger,Trigger6M)),NA())</f>
        <v>1.3642725217056626E-2</v>
      </c>
      <c r="M280" s="183">
        <f>IFERROR(_xll.qlIndexFixing(Index1Y,$H280,TRUE,_xll.ohTrigger(RecalcTrigger,Trigger1Y)),NA())</f>
        <v>1.7141382468070621E-2</v>
      </c>
      <c r="N280" s="182">
        <f>IFERROR(_xll.qlIndexFixing(ONIndex1M,I280,TRUE,_xll.ohTrigger(RecalcTrigger,Trigger1M)),NA())</f>
        <v>9.9313247760457468E-3</v>
      </c>
      <c r="O280" s="44">
        <f>IFERROR(_xll.qlIndexFixing(ONIndex3M,I280,TRUE,_xll.ohTrigger(RecalcTrigger,Trigger3M)),NA())</f>
        <v>1.0921394218612601E-2</v>
      </c>
      <c r="P280" s="44">
        <f>IFERROR(_xll.qlIndexFixing(ONIndex6M,I280,TRUE,_xll.ohTrigger(RecalcTrigger,Trigger6M)),NA())</f>
        <v>1.1969113354213246E-2</v>
      </c>
      <c r="Q280" s="183">
        <f>IFERROR(_xll.qlIndexFixing(ONIndex1Y,I280,TRUE,_xll.ohTrigger(RecalcTrigger,Trigger1Y)),NA())</f>
        <v>1.4099881819871207E-2</v>
      </c>
    </row>
    <row r="281" spans="2:17" x14ac:dyDescent="0.2">
      <c r="B281" s="39" t="s">
        <v>17</v>
      </c>
      <c r="D281" s="42">
        <f>_xll.qlCalendarAdvance(Calendar,$D280,B281,"f",FALSE)</f>
        <v>42579</v>
      </c>
      <c r="E281" s="177">
        <f>_xll.qlInterestRateIndexValueDate(IndexON,D281)</f>
        <v>42579</v>
      </c>
      <c r="F281" s="193">
        <f>IFERROR(_xll.qlIndexFixing(IndexON,D281,TRUE,_xll.ohTrigger(RecalcTrigger,TriggerON)),NA())</f>
        <v>9.1158445425176815E-3</v>
      </c>
      <c r="H281" s="42">
        <f>_xll.qlCalendarAdvance(Calendar,$H280,B281,"f",FALSE)</f>
        <v>42579</v>
      </c>
      <c r="I281" s="177">
        <f>_xll.qlInterestRateIndexValueDate(Index1M,$H281)</f>
        <v>42579</v>
      </c>
      <c r="J281" s="182">
        <f>IFERROR(_xll.qlIndexFixing(Index1M,$H281,TRUE,_xll.ohTrigger(RecalcTrigger,Trigger1M)),NA())</f>
        <v>1.0268636596421783E-2</v>
      </c>
      <c r="K281" s="44">
        <f>IFERROR(_xll.qlIndexFixing(Index3M,H281,TRUE,_xll.ohTrigger(RecalcTrigger,Trigger3M)),NA())</f>
        <v>1.1780282220959913E-2</v>
      </c>
      <c r="L281" s="44">
        <f>IFERROR(_xll.qlIndexFixing(Index6M,$H281,TRUE,_xll.ohTrigger(RecalcTrigger,Trigger6M)),NA())</f>
        <v>1.368170468073741E-2</v>
      </c>
      <c r="M281" s="183">
        <f>IFERROR(_xll.qlIndexFixing(Index1Y,$H281,TRUE,_xll.ohTrigger(RecalcTrigger,Trigger1Y)),NA())</f>
        <v>1.7155948556452083E-2</v>
      </c>
      <c r="N281" s="182">
        <f>IFERROR(_xll.qlIndexFixing(ONIndex1M,I281,TRUE,_xll.ohTrigger(RecalcTrigger,Trigger1M)),NA())</f>
        <v>9.9511055973755536E-3</v>
      </c>
      <c r="O281" s="44">
        <f>IFERROR(_xll.qlIndexFixing(ONIndex3M,I281,TRUE,_xll.ohTrigger(RecalcTrigger,Trigger3M)),NA())</f>
        <v>1.0939767459988703E-2</v>
      </c>
      <c r="P281" s="44">
        <f>IFERROR(_xll.qlIndexFixing(ONIndex6M,I281,TRUE,_xll.ohTrigger(RecalcTrigger,Trigger6M)),NA())</f>
        <v>1.1981288371031296E-2</v>
      </c>
      <c r="Q281" s="183">
        <f>IFERROR(_xll.qlIndexFixing(ONIndex1Y,I281,TRUE,_xll.ohTrigger(RecalcTrigger,Trigger1Y)),NA())</f>
        <v>1.3936586190669287E-2</v>
      </c>
    </row>
    <row r="282" spans="2:17" x14ac:dyDescent="0.2">
      <c r="B282" s="39" t="s">
        <v>17</v>
      </c>
      <c r="D282" s="42">
        <f>_xll.qlCalendarAdvance(Calendar,$D281,B282,"f",FALSE)</f>
        <v>42580</v>
      </c>
      <c r="E282" s="177">
        <f>_xll.qlInterestRateIndexValueDate(IndexON,D282)</f>
        <v>42580</v>
      </c>
      <c r="F282" s="193">
        <f>IFERROR(_xll.qlIndexFixing(IndexON,D282,TRUE,_xll.ohTrigger(RecalcTrigger,TriggerON)),NA())</f>
        <v>9.1384372832544383E-3</v>
      </c>
      <c r="H282" s="42">
        <f>_xll.qlCalendarAdvance(Calendar,$H281,B282,"f",FALSE)</f>
        <v>42580</v>
      </c>
      <c r="I282" s="177">
        <f>_xll.qlInterestRateIndexValueDate(Index1M,$H282)</f>
        <v>42580</v>
      </c>
      <c r="J282" s="182">
        <f>IFERROR(_xll.qlIndexFixing(Index1M,$H282,TRUE,_xll.ohTrigger(RecalcTrigger,Trigger1M)),NA())</f>
        <v>1.0288099172041232E-2</v>
      </c>
      <c r="K282" s="44">
        <f>IFERROR(_xll.qlIndexFixing(Index3M,H282,TRUE,_xll.ohTrigger(RecalcTrigger,Trigger3M)),NA())</f>
        <v>1.1816873104021188E-2</v>
      </c>
      <c r="L282" s="44">
        <f>IFERROR(_xll.qlIndexFixing(Index6M,$H282,TRUE,_xll.ohTrigger(RecalcTrigger,Trigger6M)),NA())</f>
        <v>1.3700535232617881E-2</v>
      </c>
      <c r="M282" s="183">
        <f>IFERROR(_xll.qlIndexFixing(Index1Y,$H282,TRUE,_xll.ohTrigger(RecalcTrigger,Trigger1Y)),NA())</f>
        <v>1.7184811858862149E-2</v>
      </c>
      <c r="N282" s="182">
        <f>IFERROR(_xll.qlIndexFixing(ONIndex1M,I282,TRUE,_xll.ohTrigger(RecalcTrigger,Trigger1M)),NA())</f>
        <v>9.9908748633707294E-3</v>
      </c>
      <c r="O282" s="44">
        <f>IFERROR(_xll.qlIndexFixing(ONIndex3M,I282,TRUE,_xll.ohTrigger(RecalcTrigger,Trigger3M)),NA())</f>
        <v>1.0976807192849918E-2</v>
      </c>
      <c r="P282" s="44">
        <f>IFERROR(_xll.qlIndexFixing(ONIndex6M,I282,TRUE,_xll.ohTrigger(RecalcTrigger,Trigger6M)),NA())</f>
        <v>1.2006480890779011E-2</v>
      </c>
      <c r="Q282" s="183">
        <f>IFERROR(_xll.qlIndexFixing(ONIndex1Y,I282,TRUE,_xll.ohTrigger(RecalcTrigger,Trigger1Y)),NA())</f>
        <v>1.3644526951448837E-2</v>
      </c>
    </row>
    <row r="283" spans="2:17" x14ac:dyDescent="0.2">
      <c r="B283" s="39" t="s">
        <v>17</v>
      </c>
      <c r="D283" s="42">
        <f>_xll.qlCalendarAdvance(Calendar,$D282,B283,"f",FALSE)</f>
        <v>42583</v>
      </c>
      <c r="E283" s="177">
        <f>_xll.qlInterestRateIndexValueDate(IndexON,D283)</f>
        <v>42583</v>
      </c>
      <c r="F283" s="193">
        <f>IFERROR(_xll.qlIndexFixing(IndexON,D283,TRUE,_xll.ohTrigger(RecalcTrigger,TriggerON)),NA())</f>
        <v>9.1610620981918967E-3</v>
      </c>
      <c r="H283" s="42">
        <f>_xll.qlCalendarAdvance(Calendar,$H282,B283,"f",FALSE)</f>
        <v>42583</v>
      </c>
      <c r="I283" s="177">
        <f>_xll.qlInterestRateIndexValueDate(Index1M,$H283)</f>
        <v>42583</v>
      </c>
      <c r="J283" s="182">
        <f>IFERROR(_xll.qlIndexFixing(Index1M,$H283,TRUE,_xll.ohTrigger(RecalcTrigger,Trigger1M)),NA())</f>
        <v>1.0326778464944049E-2</v>
      </c>
      <c r="K283" s="44">
        <f>IFERROR(_xll.qlIndexFixing(Index3M,H283,TRUE,_xll.ohTrigger(RecalcTrigger,Trigger3M)),NA())</f>
        <v>1.1852739765770197E-2</v>
      </c>
      <c r="L283" s="44">
        <f>IFERROR(_xll.qlIndexFixing(Index6M,$H283,TRUE,_xll.ohTrigger(RecalcTrigger,Trigger6M)),NA())</f>
        <v>1.3737047705946444E-2</v>
      </c>
      <c r="M283" s="183">
        <f>IFERROR(_xll.qlIndexFixing(Index1Y,$H283,TRUE,_xll.ohTrigger(RecalcTrigger,Trigger1Y)),NA())</f>
        <v>1.7218950993605819E-2</v>
      </c>
      <c r="N283" s="182">
        <f>IFERROR(_xll.qlIndexFixing(ONIndex1M,I283,TRUE,_xll.ohTrigger(RecalcTrigger,Trigger1M)),NA())</f>
        <v>1.0030031372665338E-2</v>
      </c>
      <c r="O283" s="44">
        <f>IFERROR(_xll.qlIndexFixing(ONIndex3M,I283,TRUE,_xll.ohTrigger(RecalcTrigger,Trigger3M)),NA())</f>
        <v>1.1013149895223728E-2</v>
      </c>
      <c r="P283" s="44">
        <f>IFERROR(_xll.qlIndexFixing(ONIndex6M,I283,TRUE,_xll.ohTrigger(RecalcTrigger,Trigger6M)),NA())</f>
        <v>1.2031331121663547E-2</v>
      </c>
      <c r="Q283" s="183">
        <f>IFERROR(_xll.qlIndexFixing(ONIndex1Y,I283,TRUE,_xll.ohTrigger(RecalcTrigger,Trigger1Y)),NA())</f>
        <v>1.3385469628122149E-2</v>
      </c>
    </row>
    <row r="284" spans="2:17" x14ac:dyDescent="0.2">
      <c r="B284" s="39" t="s">
        <v>17</v>
      </c>
      <c r="D284" s="42">
        <f>_xll.qlCalendarAdvance(Calendar,$D283,B284,"f",FALSE)</f>
        <v>42584</v>
      </c>
      <c r="E284" s="177">
        <f>_xll.qlInterestRateIndexValueDate(IndexON,D284)</f>
        <v>42584</v>
      </c>
      <c r="F284" s="193">
        <f>IFERROR(_xll.qlIndexFixing(IndexON,D284,TRUE,_xll.ohTrigger(RecalcTrigger,TriggerON)),NA())</f>
        <v>9.172733724240878E-3</v>
      </c>
      <c r="H284" s="42">
        <f>_xll.qlCalendarAdvance(Calendar,$H283,B284,"f",FALSE)</f>
        <v>42584</v>
      </c>
      <c r="I284" s="177">
        <f>_xll.qlInterestRateIndexValueDate(Index1M,$H284)</f>
        <v>42584</v>
      </c>
      <c r="J284" s="182">
        <f>IFERROR(_xll.qlIndexFixing(Index1M,$H284,TRUE,_xll.ohTrigger(RecalcTrigger,Trigger1M)),NA())</f>
        <v>1.0346180734756483E-2</v>
      </c>
      <c r="K284" s="44">
        <f>IFERROR(_xll.qlIndexFixing(Index3M,H284,TRUE,_xll.ohTrigger(RecalcTrigger,Trigger3M)),NA())</f>
        <v>1.1870851513865454E-2</v>
      </c>
      <c r="L284" s="44">
        <f>IFERROR(_xll.qlIndexFixing(Index6M,$H284,TRUE,_xll.ohTrigger(RecalcTrigger,Trigger6M)),NA())</f>
        <v>1.3756009372359051E-2</v>
      </c>
      <c r="M284" s="183">
        <f>IFERROR(_xll.qlIndexFixing(Index1Y,$H284,TRUE,_xll.ohTrigger(RecalcTrigger,Trigger1Y)),NA())</f>
        <v>1.723574350739554E-2</v>
      </c>
      <c r="N284" s="182">
        <f>IFERROR(_xll.qlIndexFixing(ONIndex1M,I284,TRUE,_xll.ohTrigger(RecalcTrigger,Trigger1M)),NA())</f>
        <v>1.0049713438858854E-2</v>
      </c>
      <c r="O284" s="44">
        <f>IFERROR(_xll.qlIndexFixing(ONIndex3M,I284,TRUE,_xll.ohTrigger(RecalcTrigger,Trigger3M)),NA())</f>
        <v>1.1031467871627232E-2</v>
      </c>
      <c r="P284" s="44">
        <f>IFERROR(_xll.qlIndexFixing(ONIndex6M,I284,TRUE,_xll.ohTrigger(RecalcTrigger,Trigger6M)),NA())</f>
        <v>1.2044177480242668E-2</v>
      </c>
      <c r="Q284" s="183">
        <f>IFERROR(_xll.qlIndexFixing(ONIndex1Y,I284,TRUE,_xll.ohTrigger(RecalcTrigger,Trigger1Y)),NA())</f>
        <v>1.3273206918386071E-2</v>
      </c>
    </row>
    <row r="285" spans="2:17" x14ac:dyDescent="0.2">
      <c r="B285" s="39" t="s">
        <v>17</v>
      </c>
      <c r="D285" s="42">
        <f>_xll.qlCalendarAdvance(Calendar,$D284,B285,"f",FALSE)</f>
        <v>42585</v>
      </c>
      <c r="E285" s="177">
        <f>_xll.qlInterestRateIndexValueDate(IndexON,D285)</f>
        <v>42585</v>
      </c>
      <c r="F285" s="193">
        <f>IFERROR(_xll.qlIndexFixing(IndexON,D285,TRUE,_xll.ohTrigger(RecalcTrigger,TriggerON)),NA())</f>
        <v>9.1845522453770645E-3</v>
      </c>
      <c r="H285" s="42">
        <f>_xll.qlCalendarAdvance(Calendar,$H284,B285,"f",FALSE)</f>
        <v>42585</v>
      </c>
      <c r="I285" s="177">
        <f>_xll.qlInterestRateIndexValueDate(Index1M,$H285)</f>
        <v>42585</v>
      </c>
      <c r="J285" s="182">
        <f>IFERROR(_xll.qlIndexFixing(Index1M,$H285,TRUE,_xll.ohTrigger(RecalcTrigger,Trigger1M)),NA())</f>
        <v>1.0385116011958821E-2</v>
      </c>
      <c r="K285" s="44">
        <f>IFERROR(_xll.qlIndexFixing(Index3M,H285,TRUE,_xll.ohTrigger(RecalcTrigger,Trigger3M)),NA())</f>
        <v>1.1888962639253944E-2</v>
      </c>
      <c r="L285" s="44">
        <f>IFERROR(_xll.qlIndexFixing(Index6M,$H285,TRUE,_xll.ohTrigger(RecalcTrigger,Trigger6M)),NA())</f>
        <v>1.3775001129345843E-2</v>
      </c>
      <c r="M285" s="183">
        <f>IFERROR(_xll.qlIndexFixing(Index1Y,$H285,TRUE,_xll.ohTrigger(RecalcTrigger,Trigger1Y)),NA())</f>
        <v>1.7252895731951989E-2</v>
      </c>
      <c r="N285" s="182">
        <f>IFERROR(_xll.qlIndexFixing(ONIndex1M,I285,TRUE,_xll.ohTrigger(RecalcTrigger,Trigger1M)),NA())</f>
        <v>1.0069375753992693E-2</v>
      </c>
      <c r="O285" s="44">
        <f>IFERROR(_xll.qlIndexFixing(ONIndex3M,I285,TRUE,_xll.ohTrigger(RecalcTrigger,Trigger3M)),NA())</f>
        <v>1.1049774794857914E-2</v>
      </c>
      <c r="P285" s="44">
        <f>IFERROR(_xll.qlIndexFixing(ONIndex6M,I285,TRUE,_xll.ohTrigger(RecalcTrigger,Trigger6M)),NA())</f>
        <v>1.2057158107222632E-2</v>
      </c>
      <c r="Q285" s="183">
        <f>IFERROR(_xll.qlIndexFixing(ONIndex1Y,I285,TRUE,_xll.ohTrigger(RecalcTrigger,Trigger1Y)),NA())</f>
        <v>1.3171150760837858E-2</v>
      </c>
    </row>
    <row r="286" spans="2:17" x14ac:dyDescent="0.2">
      <c r="B286" s="39" t="s">
        <v>17</v>
      </c>
      <c r="D286" s="42">
        <f>_xll.qlCalendarAdvance(Calendar,$D285,B286,"f",FALSE)</f>
        <v>42586</v>
      </c>
      <c r="E286" s="177">
        <f>_xll.qlInterestRateIndexValueDate(IndexON,D286)</f>
        <v>42586</v>
      </c>
      <c r="F286" s="193">
        <f>IFERROR(_xll.qlIndexFixing(IndexON,D286,TRUE,_xll.ohTrigger(RecalcTrigger,TriggerON)),NA())</f>
        <v>9.1965176613573174E-3</v>
      </c>
      <c r="H286" s="42">
        <f>_xll.qlCalendarAdvance(Calendar,$H285,B286,"f",FALSE)</f>
        <v>42586</v>
      </c>
      <c r="I286" s="177">
        <f>_xll.qlInterestRateIndexValueDate(Index1M,$H286)</f>
        <v>42586</v>
      </c>
      <c r="J286" s="182">
        <f>IFERROR(_xll.qlIndexFixing(Index1M,$H286,TRUE,_xll.ohTrigger(RecalcTrigger,Trigger1M)),NA())</f>
        <v>1.0394696133098277E-2</v>
      </c>
      <c r="K286" s="44">
        <f>IFERROR(_xll.qlIndexFixing(Index3M,H286,TRUE,_xll.ohTrigger(RecalcTrigger,Trigger3M)),NA())</f>
        <v>1.1907073358209432E-2</v>
      </c>
      <c r="L286" s="44">
        <f>IFERROR(_xll.qlIndexFixing(Index6M,$H286,TRUE,_xll.ohTrigger(RecalcTrigger,Trigger6M)),NA())</f>
        <v>1.381418109979265E-2</v>
      </c>
      <c r="M286" s="183">
        <f>IFERROR(_xll.qlIndexFixing(Index1Y,$H286,TRUE,_xll.ohTrigger(RecalcTrigger,Trigger1Y)),NA())</f>
        <v>1.7270379139207037E-2</v>
      </c>
      <c r="N286" s="182">
        <f>IFERROR(_xll.qlIndexFixing(ONIndex1M,I286,TRUE,_xll.ohTrigger(RecalcTrigger,Trigger1M)),NA())</f>
        <v>1.0089018318228948E-2</v>
      </c>
      <c r="O286" s="44">
        <f>IFERROR(_xll.qlIndexFixing(ONIndex3M,I286,TRUE,_xll.ohTrigger(RecalcTrigger,Trigger3M)),NA())</f>
        <v>1.1068070665077867E-2</v>
      </c>
      <c r="P286" s="44">
        <f>IFERROR(_xll.qlIndexFixing(ONIndex6M,I286,TRUE,_xll.ohTrigger(RecalcTrigger,Trigger6M)),NA())</f>
        <v>1.2070273002603438E-2</v>
      </c>
      <c r="Q286" s="183">
        <f>IFERROR(_xll.qlIndexFixing(ONIndex1Y,I286,TRUE,_xll.ohTrigger(RecalcTrigger,Trigger1Y)),NA())</f>
        <v>1.3079301146967648E-2</v>
      </c>
    </row>
    <row r="287" spans="2:17" x14ac:dyDescent="0.2">
      <c r="B287" s="39" t="s">
        <v>17</v>
      </c>
      <c r="D287" s="42">
        <f>_xll.qlCalendarAdvance(Calendar,$D286,B287,"f",FALSE)</f>
        <v>42587</v>
      </c>
      <c r="E287" s="177">
        <f>_xll.qlInterestRateIndexValueDate(IndexON,D287)</f>
        <v>42587</v>
      </c>
      <c r="F287" s="193">
        <f>IFERROR(_xll.qlIndexFixing(IndexON,D287,TRUE,_xll.ohTrigger(RecalcTrigger,TriggerON)),NA())</f>
        <v>9.2211710920967853E-3</v>
      </c>
      <c r="H287" s="42">
        <f>_xll.qlCalendarAdvance(Calendar,$H286,B287,"f",FALSE)</f>
        <v>42587</v>
      </c>
      <c r="I287" s="177">
        <f>_xll.qlInterestRateIndexValueDate(Index1M,$H287)</f>
        <v>42587</v>
      </c>
      <c r="J287" s="182">
        <f>IFERROR(_xll.qlIndexFixing(Index1M,$H287,TRUE,_xll.ohTrigger(RecalcTrigger,Trigger1M)),NA())</f>
        <v>1.0404269121849344E-2</v>
      </c>
      <c r="K287" s="44">
        <f>IFERROR(_xll.qlIndexFixing(Index3M,H287,TRUE,_xll.ohTrigger(RecalcTrigger,Trigger3M)),NA())</f>
        <v>1.1943696907475586E-2</v>
      </c>
      <c r="L287" s="44">
        <f>IFERROR(_xll.qlIndexFixing(Index6M,$H287,TRUE,_xll.ohTrigger(RecalcTrigger,Trigger6M)),NA())</f>
        <v>1.3823150508950836E-2</v>
      </c>
      <c r="M287" s="183">
        <f>IFERROR(_xll.qlIndexFixing(Index1Y,$H287,TRUE,_xll.ohTrigger(RecalcTrigger,Trigger1Y)),NA())</f>
        <v>1.7301981845453281E-2</v>
      </c>
      <c r="N287" s="182">
        <f>IFERROR(_xll.qlIndexFixing(ONIndex1M,I287,TRUE,_xll.ohTrigger(RecalcTrigger,Trigger1M)),NA())</f>
        <v>1.012851865634712E-2</v>
      </c>
      <c r="O287" s="44">
        <f>IFERROR(_xll.qlIndexFixing(ONIndex3M,I287,TRUE,_xll.ohTrigger(RecalcTrigger,Trigger3M)),NA())</f>
        <v>1.1104963408486991E-2</v>
      </c>
      <c r="P287" s="44">
        <f>IFERROR(_xll.qlIndexFixing(ONIndex6M,I287,TRUE,_xll.ohTrigger(RecalcTrigger,Trigger6M)),NA())</f>
        <v>1.2097351280143295E-2</v>
      </c>
      <c r="Q287" s="183">
        <f>IFERROR(_xll.qlIndexFixing(ONIndex1Y,I287,TRUE,_xll.ohTrigger(RecalcTrigger,Trigger1Y)),NA())</f>
        <v>1.2930081710134102E-2</v>
      </c>
    </row>
    <row r="288" spans="2:17" x14ac:dyDescent="0.2">
      <c r="B288" s="39" t="s">
        <v>17</v>
      </c>
      <c r="D288" s="42">
        <f>_xll.qlCalendarAdvance(Calendar,$D287,B288,"f",FALSE)</f>
        <v>42590</v>
      </c>
      <c r="E288" s="177">
        <f>_xll.qlInterestRateIndexValueDate(IndexON,D288)</f>
        <v>42590</v>
      </c>
      <c r="F288" s="193">
        <f>IFERROR(_xll.qlIndexFixing(IndexON,D288,TRUE,_xll.ohTrigger(RecalcTrigger,TriggerON)),NA())</f>
        <v>9.2458482748536408E-3</v>
      </c>
      <c r="H288" s="42">
        <f>_xll.qlCalendarAdvance(Calendar,$H287,B288,"f",FALSE)</f>
        <v>42590</v>
      </c>
      <c r="I288" s="177">
        <f>_xll.qlInterestRateIndexValueDate(Index1M,$H288)</f>
        <v>42590</v>
      </c>
      <c r="J288" s="182">
        <f>IFERROR(_xll.qlIndexFixing(Index1M,$H288,TRUE,_xll.ohTrigger(RecalcTrigger,Trigger1M)),NA())</f>
        <v>1.0462179873382396E-2</v>
      </c>
      <c r="K288" s="44">
        <f>IFERROR(_xll.qlIndexFixing(Index3M,H288,TRUE,_xll.ohTrigger(RecalcTrigger,Trigger3M)),NA())</f>
        <v>1.197951649533076E-2</v>
      </c>
      <c r="L288" s="44">
        <f>IFERROR(_xll.qlIndexFixing(Index6M,$H288,TRUE,_xll.ohTrigger(RecalcTrigger,Trigger6M)),NA())</f>
        <v>1.3870376784520829E-2</v>
      </c>
      <c r="M288" s="183">
        <f>IFERROR(_xll.qlIndexFixing(Index1Y,$H288,TRUE,_xll.ohTrigger(RecalcTrigger,Trigger1Y)),NA())</f>
        <v>1.734305397534297E-2</v>
      </c>
      <c r="N288" s="182">
        <f>IFERROR(_xll.qlIndexFixing(ONIndex1M,I288,TRUE,_xll.ohTrigger(RecalcTrigger,Trigger1M)),NA())</f>
        <v>1.016739106441511E-2</v>
      </c>
      <c r="O288" s="44">
        <f>IFERROR(_xll.qlIndexFixing(ONIndex3M,I288,TRUE,_xll.ohTrigger(RecalcTrigger,Trigger3M)),NA())</f>
        <v>1.114114361609353E-2</v>
      </c>
      <c r="P288" s="44">
        <f>IFERROR(_xll.qlIndexFixing(ONIndex6M,I288,TRUE,_xll.ohTrigger(RecalcTrigger,Trigger6M)),NA())</f>
        <v>1.212407526837822E-2</v>
      </c>
      <c r="Q288" s="183">
        <f>IFERROR(_xll.qlIndexFixing(ONIndex1Y,I288,TRUE,_xll.ohTrigger(RecalcTrigger,Trigger1Y)),NA())</f>
        <v>1.2813967986841091E-2</v>
      </c>
    </row>
    <row r="289" spans="2:17" x14ac:dyDescent="0.2">
      <c r="B289" s="39" t="s">
        <v>17</v>
      </c>
      <c r="D289" s="42">
        <f>_xll.qlCalendarAdvance(Calendar,$D288,B289,"f",FALSE)</f>
        <v>42591</v>
      </c>
      <c r="E289" s="177">
        <f>_xll.qlInterestRateIndexValueDate(IndexON,D289)</f>
        <v>42591</v>
      </c>
      <c r="F289" s="193">
        <f>IFERROR(_xll.qlIndexFixing(IndexON,D289,TRUE,_xll.ohTrigger(RecalcTrigger,TriggerON)),NA())</f>
        <v>9.2585481657836421E-3</v>
      </c>
      <c r="H289" s="42">
        <f>_xll.qlCalendarAdvance(Calendar,$H288,B289,"f",FALSE)</f>
        <v>42591</v>
      </c>
      <c r="I289" s="177">
        <f>_xll.qlInterestRateIndexValueDate(Index1M,$H289)</f>
        <v>42591</v>
      </c>
      <c r="J289" s="182">
        <f>IFERROR(_xll.qlIndexFixing(Index1M,$H289,TRUE,_xll.ohTrigger(RecalcTrigger,Trigger1M)),NA())</f>
        <v>1.0481443982203867E-2</v>
      </c>
      <c r="K289" s="44">
        <f>IFERROR(_xll.qlIndexFixing(Index3M,H289,TRUE,_xll.ohTrigger(RecalcTrigger,Trigger3M)),NA())</f>
        <v>1.1997628426378306E-2</v>
      </c>
      <c r="L289" s="44">
        <f>IFERROR(_xll.qlIndexFixing(Index6M,$H289,TRUE,_xll.ohTrigger(RecalcTrigger,Trigger6M)),NA())</f>
        <v>1.3889528391421723E-2</v>
      </c>
      <c r="M289" s="183">
        <f>IFERROR(_xll.qlIndexFixing(Index1Y,$H289,TRUE,_xll.ohTrigger(RecalcTrigger,Trigger1Y)),NA())</f>
        <v>1.7361765315432098E-2</v>
      </c>
      <c r="N289" s="182">
        <f>IFERROR(_xll.qlIndexFixing(ONIndex1M,I289,TRUE,_xll.ohTrigger(RecalcTrigger,Trigger1M)),NA())</f>
        <v>1.0186934873434028E-2</v>
      </c>
      <c r="O289" s="44">
        <f>IFERROR(_xll.qlIndexFixing(ONIndex3M,I289,TRUE,_xll.ohTrigger(RecalcTrigger,Trigger3M)),NA())</f>
        <v>1.1159384221259838E-2</v>
      </c>
      <c r="P289" s="44">
        <f>IFERROR(_xll.qlIndexFixing(ONIndex6M,I289,TRUE,_xll.ohTrigger(RecalcTrigger,Trigger6M)),NA())</f>
        <v>1.2137861506087422E-2</v>
      </c>
      <c r="Q289" s="183">
        <f>IFERROR(_xll.qlIndexFixing(ONIndex1Y,I289,TRUE,_xll.ohTrigger(RecalcTrigger,Trigger1Y)),NA())</f>
        <v>1.2773150992808624E-2</v>
      </c>
    </row>
    <row r="290" spans="2:17" x14ac:dyDescent="0.2">
      <c r="B290" s="39" t="s">
        <v>17</v>
      </c>
      <c r="D290" s="42">
        <f>_xll.qlCalendarAdvance(Calendar,$D289,B290,"f",FALSE)</f>
        <v>42592</v>
      </c>
      <c r="E290" s="177">
        <f>_xll.qlInterestRateIndexValueDate(IndexON,D290)</f>
        <v>42592</v>
      </c>
      <c r="F290" s="193">
        <f>IFERROR(_xll.qlIndexFixing(IndexON,D290,TRUE,_xll.ohTrigger(RecalcTrigger,TriggerON)),NA())</f>
        <v>9.2713949517198024E-3</v>
      </c>
      <c r="H290" s="42">
        <f>_xll.qlCalendarAdvance(Calendar,$H289,B290,"f",FALSE)</f>
        <v>42592</v>
      </c>
      <c r="I290" s="177">
        <f>_xll.qlInterestRateIndexValueDate(Index1M,$H290)</f>
        <v>42592</v>
      </c>
      <c r="J290" s="182">
        <f>IFERROR(_xll.qlIndexFixing(Index1M,$H290,TRUE,_xll.ohTrigger(RecalcTrigger,Trigger1M)),NA())</f>
        <v>1.0520110662068892E-2</v>
      </c>
      <c r="K290" s="44">
        <f>IFERROR(_xll.qlIndexFixing(Index3M,H290,TRUE,_xll.ohTrigger(RecalcTrigger,Trigger3M)),NA())</f>
        <v>1.2015741248722633E-2</v>
      </c>
      <c r="L290" s="44">
        <f>IFERROR(_xll.qlIndexFixing(Index6M,$H290,TRUE,_xll.ohTrigger(RecalcTrigger,Trigger6M)),NA())</f>
        <v>1.3908703190711328E-2</v>
      </c>
      <c r="M290" s="183">
        <f>IFERROR(_xll.qlIndexFixing(Index1Y,$H290,TRUE,_xll.ohTrigger(RecalcTrigger,Trigger1Y)),NA())</f>
        <v>1.7380636632965407E-2</v>
      </c>
      <c r="N290" s="182">
        <f>IFERROR(_xll.qlIndexFixing(ONIndex1M,I290,TRUE,_xll.ohTrigger(RecalcTrigger,Trigger1M)),NA())</f>
        <v>1.0206458931312223E-2</v>
      </c>
      <c r="O290" s="44">
        <f>IFERROR(_xll.qlIndexFixing(ONIndex3M,I290,TRUE,_xll.ohTrigger(RecalcTrigger,Trigger3M)),NA())</f>
        <v>1.1177613773415418E-2</v>
      </c>
      <c r="P290" s="44">
        <f>IFERROR(_xll.qlIndexFixing(ONIndex6M,I290,TRUE,_xll.ohTrigger(RecalcTrigger,Trigger6M)),NA())</f>
        <v>1.2151782012197465E-2</v>
      </c>
      <c r="Q290" s="183">
        <f>IFERROR(_xll.qlIndexFixing(ONIndex1Y,I290,TRUE,_xll.ohTrigger(RecalcTrigger,Trigger1Y)),NA())</f>
        <v>1.2742540509063094E-2</v>
      </c>
    </row>
    <row r="291" spans="2:17" x14ac:dyDescent="0.2">
      <c r="B291" s="39" t="s">
        <v>17</v>
      </c>
      <c r="D291" s="42">
        <f>_xll.qlCalendarAdvance(Calendar,$D290,B291,"f",FALSE)</f>
        <v>42593</v>
      </c>
      <c r="E291" s="177">
        <f>_xll.qlInterestRateIndexValueDate(IndexON,D291)</f>
        <v>42593</v>
      </c>
      <c r="F291" s="193">
        <f>IFERROR(_xll.qlIndexFixing(IndexON,D291,TRUE,_xll.ohTrigger(RecalcTrigger,TriggerON)),NA())</f>
        <v>9.2843886326621217E-3</v>
      </c>
      <c r="H291" s="42">
        <f>_xll.qlCalendarAdvance(Calendar,$H290,B291,"f",FALSE)</f>
        <v>42593</v>
      </c>
      <c r="I291" s="177">
        <f>_xll.qlInterestRateIndexValueDate(Index1M,$H291)</f>
        <v>42593</v>
      </c>
      <c r="J291" s="182">
        <f>IFERROR(_xll.qlIndexFixing(Index1M,$H291,TRUE,_xll.ohTrigger(RecalcTrigger,Trigger1M)),NA())</f>
        <v>1.0529617839991345E-2</v>
      </c>
      <c r="K291" s="44">
        <f>IFERROR(_xll.qlIndexFixing(Index3M,H291,TRUE,_xll.ohTrigger(RecalcTrigger,Trigger3M)),NA())</f>
        <v>1.2033855178666578E-2</v>
      </c>
      <c r="L291" s="44">
        <f>IFERROR(_xll.qlIndexFixing(Index6M,$H291,TRUE,_xll.ohTrigger(RecalcTrigger,Trigger6M)),NA())</f>
        <v>1.3947996491725762E-2</v>
      </c>
      <c r="M291" s="183">
        <f>IFERROR(_xll.qlIndexFixing(Index1Y,$H291,TRUE,_xll.ohTrigger(RecalcTrigger,Trigger1Y)),NA())</f>
        <v>1.7399639386949772E-2</v>
      </c>
      <c r="N291" s="182">
        <f>IFERROR(_xll.qlIndexFixing(ONIndex1M,I291,TRUE,_xll.ohTrigger(RecalcTrigger,Trigger1M)),NA())</f>
        <v>1.0225963238130742E-2</v>
      </c>
      <c r="O291" s="44">
        <f>IFERROR(_xll.qlIndexFixing(ONIndex3M,I291,TRUE,_xll.ohTrigger(RecalcTrigger,Trigger3M)),NA())</f>
        <v>1.1195832272641315E-2</v>
      </c>
      <c r="P291" s="44">
        <f>IFERROR(_xll.qlIndexFixing(ONIndex6M,I291,TRUE,_xll.ohTrigger(RecalcTrigger,Trigger6M)),NA())</f>
        <v>1.2165836786789397E-2</v>
      </c>
      <c r="Q291" s="183">
        <f>IFERROR(_xll.qlIndexFixing(ONIndex1Y,I291,TRUE,_xll.ohTrigger(RecalcTrigger,Trigger1Y)),NA())</f>
        <v>1.2722136533011019E-2</v>
      </c>
    </row>
    <row r="292" spans="2:17" x14ac:dyDescent="0.2">
      <c r="B292" s="39" t="s">
        <v>17</v>
      </c>
      <c r="D292" s="42">
        <f>_xll.qlCalendarAdvance(Calendar,$D291,B292,"f",FALSE)</f>
        <v>42594</v>
      </c>
      <c r="E292" s="177">
        <f>_xll.qlInterestRateIndexValueDate(IndexON,D292)</f>
        <v>42594</v>
      </c>
      <c r="F292" s="193">
        <f>IFERROR(_xll.qlIndexFixing(IndexON,D292,TRUE,_xll.ohTrigger(RecalcTrigger,TriggerON)),NA())</f>
        <v>9.3111031595542286E-3</v>
      </c>
      <c r="H292" s="42">
        <f>_xll.qlCalendarAdvance(Calendar,$H291,B292,"f",FALSE)</f>
        <v>42594</v>
      </c>
      <c r="I292" s="177">
        <f>_xll.qlInterestRateIndexValueDate(Index1M,$H292)</f>
        <v>42594</v>
      </c>
      <c r="J292" s="182">
        <f>IFERROR(_xll.qlIndexFixing(Index1M,$H292,TRUE,_xll.ohTrigger(RecalcTrigger,Trigger1M)),NA())</f>
        <v>1.0539117882245382E-2</v>
      </c>
      <c r="K292" s="44">
        <f>IFERROR(_xll.qlIndexFixing(Index3M,H292,TRUE,_xll.ohTrigger(RecalcTrigger,Trigger3M)),NA())</f>
        <v>1.2070531327796188E-2</v>
      </c>
      <c r="L292" s="44">
        <f>IFERROR(_xll.qlIndexFixing(Index6M,$H292,TRUE,_xll.ohTrigger(RecalcTrigger,Trigger6M)),NA())</f>
        <v>1.3957164580342917E-2</v>
      </c>
      <c r="M292" s="183">
        <f>IFERROR(_xll.qlIndexFixing(Index1Y,$H292,TRUE,_xll.ohTrigger(RecalcTrigger,Trigger1Y)),NA())</f>
        <v>1.7432501956064262E-2</v>
      </c>
      <c r="N292" s="182">
        <f>IFERROR(_xll.qlIndexFixing(ONIndex1M,I292,TRUE,_xll.ohTrigger(RecalcTrigger,Trigger1M)),NA())</f>
        <v>1.0265194697539986E-2</v>
      </c>
      <c r="O292" s="44">
        <f>IFERROR(_xll.qlIndexFixing(ONIndex3M,I292,TRUE,_xll.ohTrigger(RecalcTrigger,Trigger3M)),NA())</f>
        <v>1.1232578082871482E-2</v>
      </c>
      <c r="P292" s="44">
        <f>IFERROR(_xll.qlIndexFixing(ONIndex6M,I292,TRUE,_xll.ohTrigger(RecalcTrigger,Trigger6M)),NA())</f>
        <v>1.2194801308318034E-2</v>
      </c>
      <c r="Q292" s="183">
        <f>IFERROR(_xll.qlIndexFixing(ONIndex1Y,I292,TRUE,_xll.ohTrigger(RecalcTrigger,Trigger1Y)),NA())</f>
        <v>1.2715793230882641E-2</v>
      </c>
    </row>
    <row r="293" spans="2:17" x14ac:dyDescent="0.2">
      <c r="B293" s="39" t="s">
        <v>17</v>
      </c>
      <c r="D293" s="42">
        <f>_xll.qlCalendarAdvance(Calendar,$D292,B293,"f",FALSE)</f>
        <v>42597</v>
      </c>
      <c r="E293" s="177">
        <f>_xll.qlInterestRateIndexValueDate(IndexON,D293)</f>
        <v>42597</v>
      </c>
      <c r="F293" s="193">
        <f>IFERROR(_xll.qlIndexFixing(IndexON,D293,TRUE,_xll.ohTrigger(RecalcTrigger,TriggerON)),NA())</f>
        <v>9.3378323071413583E-3</v>
      </c>
      <c r="H293" s="42">
        <f>_xll.qlCalendarAdvance(Calendar,$H292,B293,"f",FALSE)</f>
        <v>42597</v>
      </c>
      <c r="I293" s="177">
        <f>_xll.qlInterestRateIndexValueDate(Index1M,$H293)</f>
        <v>42597</v>
      </c>
      <c r="J293" s="182">
        <f>IFERROR(_xll.qlIndexFixing(Index1M,$H293,TRUE,_xll.ohTrigger(RecalcTrigger,Trigger1M)),NA())</f>
        <v>1.0596614140617243E-2</v>
      </c>
      <c r="K293" s="44">
        <f>IFERROR(_xll.qlIndexFixing(Index3M,H293,TRUE,_xll.ohTrigger(RecalcTrigger,Trigger3M)),NA())</f>
        <v>1.2106326300615863E-2</v>
      </c>
      <c r="L293" s="44">
        <f>IFERROR(_xll.qlIndexFixing(Index6M,$H293,TRUE,_xll.ohTrigger(RecalcTrigger,Trigger6M)),NA())</f>
        <v>1.4004890575629132E-2</v>
      </c>
      <c r="M293" s="183">
        <f>IFERROR(_xll.qlIndexFixing(Index1Y,$H293,TRUE,_xll.ohTrigger(RecalcTrigger,Trigger1Y)),NA())</f>
        <v>1.7476393874326979E-2</v>
      </c>
      <c r="N293" s="182">
        <f>IFERROR(_xll.qlIndexFixing(ONIndex1M,I293,TRUE,_xll.ohTrigger(RecalcTrigger,Trigger1M)),NA())</f>
        <v>1.030378295480805E-2</v>
      </c>
      <c r="O293" s="44">
        <f>IFERROR(_xll.qlIndexFixing(ONIndex3M,I293,TRUE,_xll.ohTrigger(RecalcTrigger,Trigger3M)),NA())</f>
        <v>1.1268595738870291E-2</v>
      </c>
      <c r="P293" s="44">
        <f>IFERROR(_xll.qlIndexFixing(ONIndex6M,I293,TRUE,_xll.ohTrigger(RecalcTrigger,Trigger6M)),NA())</f>
        <v>1.2223398570624378E-2</v>
      </c>
      <c r="Q293" s="183">
        <f>IFERROR(_xll.qlIndexFixing(ONIndex1Y,I293,TRUE,_xll.ohTrigger(RecalcTrigger,Trigger1Y)),NA())</f>
        <v>1.2742585684665242E-2</v>
      </c>
    </row>
    <row r="294" spans="2:17" x14ac:dyDescent="0.2">
      <c r="B294" s="39" t="s">
        <v>17</v>
      </c>
      <c r="D294" s="42">
        <f>_xll.qlCalendarAdvance(Calendar,$D293,B294,"f",FALSE)</f>
        <v>42598</v>
      </c>
      <c r="E294" s="177">
        <f>_xll.qlInterestRateIndexValueDate(IndexON,D294)</f>
        <v>42598</v>
      </c>
      <c r="F294" s="193">
        <f>IFERROR(_xll.qlIndexFixing(IndexON,D294,TRUE,_xll.ohTrigger(RecalcTrigger,TriggerON)),NA())</f>
        <v>9.3515604636007499E-3</v>
      </c>
      <c r="H294" s="42">
        <f>_xll.qlCalendarAdvance(Calendar,$H293,B294,"f",FALSE)</f>
        <v>42598</v>
      </c>
      <c r="I294" s="177">
        <f>_xll.qlInterestRateIndexValueDate(Index1M,$H294)</f>
        <v>42598</v>
      </c>
      <c r="J294" s="182">
        <f>IFERROR(_xll.qlIndexFixing(Index1M,$H294,TRUE,_xll.ohTrigger(RecalcTrigger,Trigger1M)),NA())</f>
        <v>1.0615740083700007E-2</v>
      </c>
      <c r="K294" s="44">
        <f>IFERROR(_xll.qlIndexFixing(Index3M,H294,TRUE,_xll.ohTrigger(RecalcTrigger,Trigger3M)),NA())</f>
        <v>1.2124449013226356E-2</v>
      </c>
      <c r="L294" s="44">
        <f>IFERROR(_xll.qlIndexFixing(Index6M,$H294,TRUE,_xll.ohTrigger(RecalcTrigger,Trigger6M)),NA())</f>
        <v>1.4024183830309258E-2</v>
      </c>
      <c r="M294" s="183">
        <f>IFERROR(_xll.qlIndexFixing(Index1Y,$H294,TRUE,_xll.ohTrigger(RecalcTrigger,Trigger1Y)),NA())</f>
        <v>1.7495625622109712E-2</v>
      </c>
      <c r="N294" s="182">
        <f>IFERROR(_xll.qlIndexFixing(ONIndex1M,I294,TRUE,_xll.ohTrigger(RecalcTrigger,Trigger1M)),NA())</f>
        <v>1.0323188506247138E-2</v>
      </c>
      <c r="O294" s="44">
        <f>IFERROR(_xll.qlIndexFixing(ONIndex3M,I294,TRUE,_xll.ohTrigger(RecalcTrigger,Trigger3M)),NA())</f>
        <v>1.1286758972880451E-2</v>
      </c>
      <c r="P294" s="44">
        <f>IFERROR(_xll.qlIndexFixing(ONIndex6M,I294,TRUE,_xll.ohTrigger(RecalcTrigger,Trigger6M)),NA())</f>
        <v>1.2238124688112029E-2</v>
      </c>
      <c r="Q294" s="183">
        <f>IFERROR(_xll.qlIndexFixing(ONIndex1Y,I294,TRUE,_xll.ohTrigger(RecalcTrigger,Trigger1Y)),NA())</f>
        <v>1.2773214238570585E-2</v>
      </c>
    </row>
    <row r="295" spans="2:17" x14ac:dyDescent="0.2">
      <c r="B295" s="39" t="s">
        <v>17</v>
      </c>
      <c r="D295" s="42">
        <f>_xll.qlCalendarAdvance(Calendar,$D294,B295,"f",FALSE)</f>
        <v>42599</v>
      </c>
      <c r="E295" s="177">
        <f>_xll.qlInterestRateIndexValueDate(IndexON,D295)</f>
        <v>42599</v>
      </c>
      <c r="F295" s="193">
        <f>IFERROR(_xll.qlIndexFixing(IndexON,D295,TRUE,_xll.ohTrigger(RecalcTrigger,TriggerON)),NA())</f>
        <v>9.3654355150663005E-3</v>
      </c>
      <c r="H295" s="42">
        <f>_xll.qlCalendarAdvance(Calendar,$H294,B295,"f",FALSE)</f>
        <v>42599</v>
      </c>
      <c r="I295" s="177">
        <f>_xll.qlInterestRateIndexValueDate(Index1M,$H295)</f>
        <v>42599</v>
      </c>
      <c r="J295" s="182">
        <f>IFERROR(_xll.qlIndexFixing(Index1M,$H295,TRUE,_xll.ohTrigger(RecalcTrigger,Trigger1M)),NA())</f>
        <v>1.0654138200074086E-2</v>
      </c>
      <c r="K295" s="44">
        <f>IFERROR(_xll.qlIndexFixing(Index3M,H295,TRUE,_xll.ohTrigger(RecalcTrigger,Trigger3M)),NA())</f>
        <v>1.2142574131330989E-2</v>
      </c>
      <c r="L295" s="44">
        <f>IFERROR(_xll.qlIndexFixing(Index6M,$H295,TRUE,_xll.ohTrigger(RecalcTrigger,Trigger6M)),NA())</f>
        <v>1.4043493377380529E-2</v>
      </c>
      <c r="M295" s="183">
        <f>IFERROR(_xll.qlIndexFixing(Index1Y,$H295,TRUE,_xll.ohTrigger(RecalcTrigger,Trigger1Y)),NA())</f>
        <v>1.7514817515966064E-2</v>
      </c>
      <c r="N295" s="182">
        <f>IFERROR(_xll.qlIndexFixing(ONIndex1M,I295,TRUE,_xll.ohTrigger(RecalcTrigger,Trigger1M)),NA())</f>
        <v>1.0342574306788643E-2</v>
      </c>
      <c r="O295" s="44">
        <f>IFERROR(_xll.qlIndexFixing(ONIndex3M,I295,TRUE,_xll.ohTrigger(RecalcTrigger,Trigger3M)),NA())</f>
        <v>1.1304911153879882E-2</v>
      </c>
      <c r="P295" s="44">
        <f>IFERROR(_xll.qlIndexFixing(ONIndex6M,I295,TRUE,_xll.ohTrigger(RecalcTrigger,Trigger6M)),NA())</f>
        <v>1.2252985074081568E-2</v>
      </c>
      <c r="Q295" s="183">
        <f>IFERROR(_xll.qlIndexFixing(ONIndex1Y,I295,TRUE,_xll.ohTrigger(RecalcTrigger,Trigger1Y)),NA())</f>
        <v>1.2814049302843911E-2</v>
      </c>
    </row>
    <row r="296" spans="2:17" x14ac:dyDescent="0.2">
      <c r="B296" s="39" t="s">
        <v>17</v>
      </c>
      <c r="D296" s="42">
        <f>_xll.qlCalendarAdvance(Calendar,$D295,B296,"f",FALSE)</f>
        <v>42600</v>
      </c>
      <c r="E296" s="177">
        <f>_xll.qlInterestRateIndexValueDate(IndexON,D296)</f>
        <v>42600</v>
      </c>
      <c r="F296" s="193">
        <f>IFERROR(_xll.qlIndexFixing(IndexON,D296,TRUE,_xll.ohTrigger(RecalcTrigger,TriggerON)),NA())</f>
        <v>9.3794574617811488E-3</v>
      </c>
      <c r="H296" s="42">
        <f>_xll.qlCalendarAdvance(Calendar,$H295,B296,"f",FALSE)</f>
        <v>42600</v>
      </c>
      <c r="I296" s="177">
        <f>_xll.qlInterestRateIndexValueDate(Index1M,$H296)</f>
        <v>42600</v>
      </c>
      <c r="J296" s="182">
        <f>IFERROR(_xll.qlIndexFixing(Index1M,$H296,TRUE,_xll.ohTrigger(RecalcTrigger,Trigger1M)),NA())</f>
        <v>1.0663572410671875E-2</v>
      </c>
      <c r="K296" s="44">
        <f>IFERROR(_xll.qlIndexFixing(Index3M,H296,TRUE,_xll.ohTrigger(RecalcTrigger,Trigger3M)),NA())</f>
        <v>1.216070187126078E-2</v>
      </c>
      <c r="L296" s="44">
        <f>IFERROR(_xll.qlIndexFixing(Index6M,$H296,TRUE,_xll.ohTrigger(RecalcTrigger,Trigger6M)),NA())</f>
        <v>1.4082816423854708E-2</v>
      </c>
      <c r="M296" s="183">
        <f>IFERROR(_xll.qlIndexFixing(Index1Y,$H296,TRUE,_xll.ohTrigger(RecalcTrigger,Trigger1Y)),NA())</f>
        <v>1.7533940999976183E-2</v>
      </c>
      <c r="N296" s="182">
        <f>IFERROR(_xll.qlIndexFixing(ONIndex1M,I296,TRUE,_xll.ohTrigger(RecalcTrigger,Trigger1M)),NA())</f>
        <v>1.0361940356027333E-2</v>
      </c>
      <c r="O296" s="44">
        <f>IFERROR(_xll.qlIndexFixing(ONIndex3M,I296,TRUE,_xll.ohTrigger(RecalcTrigger,Trigger3M)),NA())</f>
        <v>1.1323052281787538E-2</v>
      </c>
      <c r="P296" s="44">
        <f>IFERROR(_xll.qlIndexFixing(ONIndex6M,I296,TRUE,_xll.ohTrigger(RecalcTrigger,Trigger6M)),NA())</f>
        <v>1.2267979728776135E-2</v>
      </c>
      <c r="Q296" s="183">
        <f>IFERROR(_xll.qlIndexFixing(ONIndex1Y,I296,TRUE,_xll.ohTrigger(RecalcTrigger,Trigger1Y)),NA())</f>
        <v>1.2865090880808117E-2</v>
      </c>
    </row>
    <row r="297" spans="2:17" x14ac:dyDescent="0.2">
      <c r="B297" s="39" t="s">
        <v>17</v>
      </c>
      <c r="D297" s="42">
        <f>_xll.qlCalendarAdvance(Calendar,$D296,B297,"f",FALSE)</f>
        <v>42601</v>
      </c>
      <c r="E297" s="177">
        <f>_xll.qlInterestRateIndexValueDate(IndexON,D297)</f>
        <v>42601</v>
      </c>
      <c r="F297" s="193">
        <f>IFERROR(_xll.qlIndexFixing(IndexON,D297,TRUE,_xll.ohTrigger(RecalcTrigger,TriggerON)),NA())</f>
        <v>9.4082335015928855E-3</v>
      </c>
      <c r="H297" s="42">
        <f>_xll.qlCalendarAdvance(Calendar,$H296,B297,"f",FALSE)</f>
        <v>42601</v>
      </c>
      <c r="I297" s="177">
        <f>_xll.qlInterestRateIndexValueDate(Index1M,$H297)</f>
        <v>42601</v>
      </c>
      <c r="J297" s="182">
        <f>IFERROR(_xll.qlIndexFixing(Index1M,$H297,TRUE,_xll.ohTrigger(RecalcTrigger,Trigger1M)),NA())</f>
        <v>1.0672999482470472E-2</v>
      </c>
      <c r="K297" s="44">
        <f>IFERROR(_xll.qlIndexFixing(Index3M,H297,TRUE,_xll.ohTrigger(RecalcTrigger,Trigger3M)),NA())</f>
        <v>1.2197448982825643E-2</v>
      </c>
      <c r="L297" s="44">
        <f>IFERROR(_xll.qlIndexFixing(Index6M,$H297,TRUE,_xll.ohTrigger(RecalcTrigger,Trigger6M)),NA())</f>
        <v>1.4092152701953718E-2</v>
      </c>
      <c r="M297" s="183">
        <f>IFERROR(_xll.qlIndexFixing(Index1Y,$H297,TRUE,_xll.ohTrigger(RecalcTrigger,Trigger1Y)),NA())</f>
        <v>1.7566635542505753E-2</v>
      </c>
      <c r="N297" s="182">
        <f>IFERROR(_xll.qlIndexFixing(ONIndex1M,I297,TRUE,_xll.ohTrigger(RecalcTrigger,Trigger1M)),NA())</f>
        <v>1.040090298362643E-2</v>
      </c>
      <c r="O297" s="44">
        <f>IFERROR(_xll.qlIndexFixing(ONIndex3M,I297,TRUE,_xll.ohTrigger(RecalcTrigger,Trigger3M)),NA())</f>
        <v>1.1359651214328434E-2</v>
      </c>
      <c r="P297" s="44">
        <f>IFERROR(_xll.qlIndexFixing(ONIndex6M,I297,TRUE,_xll.ohTrigger(RecalcTrigger,Trigger6M)),NA())</f>
        <v>1.2298830991053224E-2</v>
      </c>
      <c r="Q297" s="183">
        <f>IFERROR(_xll.qlIndexFixing(ONIndex1Y,I297,TRUE,_xll.ohTrigger(RecalcTrigger,Trigger1Y)),NA())</f>
        <v>1.3001658871207486E-2</v>
      </c>
    </row>
    <row r="298" spans="2:17" x14ac:dyDescent="0.2">
      <c r="B298" s="39" t="s">
        <v>17</v>
      </c>
      <c r="D298" s="42">
        <f>_xll.qlCalendarAdvance(Calendar,$D297,B298,"f",FALSE)</f>
        <v>42604</v>
      </c>
      <c r="E298" s="177">
        <f>_xll.qlInterestRateIndexValueDate(IndexON,D298)</f>
        <v>42604</v>
      </c>
      <c r="F298" s="193">
        <f>IFERROR(_xll.qlIndexFixing(IndexON,D298,TRUE,_xll.ohTrigger(RecalcTrigger,TriggerON)),NA())</f>
        <v>9.4370142004041035E-3</v>
      </c>
      <c r="H298" s="42">
        <f>_xll.qlCalendarAdvance(Calendar,$H297,B298,"f",FALSE)</f>
        <v>42604</v>
      </c>
      <c r="I298" s="177">
        <f>_xll.qlInterestRateIndexValueDate(Index1M,$H298)</f>
        <v>42604</v>
      </c>
      <c r="J298" s="182">
        <f>IFERROR(_xll.qlIndexFixing(Index1M,$H298,TRUE,_xll.ohTrigger(RecalcTrigger,Trigger1M)),NA())</f>
        <v>1.0730081233516344E-2</v>
      </c>
      <c r="K298" s="44">
        <f>IFERROR(_xll.qlIndexFixing(Index3M,H298,TRUE,_xll.ohTrigger(RecalcTrigger,Trigger3M)),NA())</f>
        <v>1.2233243375957728E-2</v>
      </c>
      <c r="L298" s="44">
        <f>IFERROR(_xll.qlIndexFixing(Index6M,$H298,TRUE,_xll.ohTrigger(RecalcTrigger,Trigger6M)),NA())</f>
        <v>1.4140250992038684E-2</v>
      </c>
      <c r="M298" s="183">
        <f>IFERROR(_xll.qlIndexFixing(Index1Y,$H298,TRUE,_xll.ohTrigger(RecalcTrigger,Trigger1Y)),NA())</f>
        <v>1.7609179644949124E-2</v>
      </c>
      <c r="N298" s="182">
        <f>IFERROR(_xll.qlIndexFixing(ONIndex1M,I298,TRUE,_xll.ohTrigger(RecalcTrigger,Trigger1M)),NA())</f>
        <v>1.0439207042628462E-2</v>
      </c>
      <c r="O298" s="44">
        <f>IFERROR(_xll.qlIndexFixing(ONIndex3M,I298,TRUE,_xll.ohTrigger(RecalcTrigger,Trigger3M)),NA())</f>
        <v>1.1395506263067734E-2</v>
      </c>
      <c r="P298" s="44">
        <f>IFERROR(_xll.qlIndexFixing(ONIndex6M,I298,TRUE,_xll.ohTrigger(RecalcTrigger,Trigger6M)),NA())</f>
        <v>1.2329301033832119E-2</v>
      </c>
      <c r="Q298" s="183">
        <f>IFERROR(_xll.qlIndexFixing(ONIndex1Y,I298,TRUE,_xll.ohTrigger(RecalcTrigger,Trigger1Y)),NA())</f>
        <v>1.3171322428207066E-2</v>
      </c>
    </row>
    <row r="299" spans="2:17" x14ac:dyDescent="0.2">
      <c r="B299" s="39" t="s">
        <v>17</v>
      </c>
      <c r="D299" s="42">
        <f>_xll.qlCalendarAdvance(Calendar,$D298,B299,"f",FALSE)</f>
        <v>42605</v>
      </c>
      <c r="E299" s="177">
        <f>_xll.qlInterestRateIndexValueDate(IndexON,D299)</f>
        <v>42605</v>
      </c>
      <c r="F299" s="193">
        <f>IFERROR(_xll.qlIndexFixing(IndexON,D299,TRUE,_xll.ohTrigger(RecalcTrigger,TriggerON)),NA())</f>
        <v>9.451770623122302E-3</v>
      </c>
      <c r="H299" s="42">
        <f>_xll.qlCalendarAdvance(Calendar,$H298,B299,"f",FALSE)</f>
        <v>42605</v>
      </c>
      <c r="I299" s="177">
        <f>_xll.qlInterestRateIndexValueDate(Index1M,$H299)</f>
        <v>42605</v>
      </c>
      <c r="J299" s="182">
        <f>IFERROR(_xll.qlIndexFixing(Index1M,$H299,TRUE,_xll.ohTrigger(RecalcTrigger,Trigger1M)),NA())</f>
        <v>1.074906900614403E-2</v>
      </c>
      <c r="K299" s="44">
        <f>IFERROR(_xll.qlIndexFixing(Index3M,H299,TRUE,_xll.ohTrigger(RecalcTrigger,Trigger3M)),NA())</f>
        <v>1.2251387470094072E-2</v>
      </c>
      <c r="L299" s="44">
        <f>IFERROR(_xll.qlIndexFixing(Index6M,$H299,TRUE,_xll.ohTrigger(RecalcTrigger,Trigger6M)),NA())</f>
        <v>1.4159637588985431E-2</v>
      </c>
      <c r="M299" s="183">
        <f>IFERROR(_xll.qlIndexFixing(Index1Y,$H299,TRUE,_xll.ohTrigger(RecalcTrigger,Trigger1Y)),NA())</f>
        <v>1.7627532667158885E-2</v>
      </c>
      <c r="N299" s="182">
        <f>IFERROR(_xll.qlIndexFixing(ONIndex1M,I299,TRUE,_xll.ohTrigger(RecalcTrigger,Trigger1M)),NA())</f>
        <v>1.0458474336487722E-2</v>
      </c>
      <c r="O299" s="44">
        <f>IFERROR(_xll.qlIndexFixing(ONIndex3M,I299,TRUE,_xll.ohTrigger(RecalcTrigger,Trigger3M)),NA())</f>
        <v>1.1413592125759653E-2</v>
      </c>
      <c r="P299" s="44">
        <f>IFERROR(_xll.qlIndexFixing(ONIndex6M,I299,TRUE,_xll.ohTrigger(RecalcTrigger,Trigger6M)),NA())</f>
        <v>1.2344967031908682E-2</v>
      </c>
      <c r="Q299" s="183">
        <f>IFERROR(_xll.qlIndexFixing(ONIndex1Y,I299,TRUE,_xll.ohTrigger(RecalcTrigger,Trigger1Y)),NA())</f>
        <v>1.3273396655996139E-2</v>
      </c>
    </row>
    <row r="300" spans="2:17" x14ac:dyDescent="0.2">
      <c r="B300" s="39" t="s">
        <v>17</v>
      </c>
      <c r="D300" s="42">
        <f>_xll.qlCalendarAdvance(Calendar,$D299,B300,"f",FALSE)</f>
        <v>42606</v>
      </c>
      <c r="E300" s="177">
        <f>_xll.qlInterestRateIndexValueDate(IndexON,D300)</f>
        <v>42606</v>
      </c>
      <c r="F300" s="193">
        <f>IFERROR(_xll.qlIndexFixing(IndexON,D300,TRUE,_xll.ohTrigger(RecalcTrigger,TriggerON)),NA())</f>
        <v>9.4666739410897982E-3</v>
      </c>
      <c r="H300" s="42">
        <f>_xll.qlCalendarAdvance(Calendar,$H299,B300,"f",FALSE)</f>
        <v>42606</v>
      </c>
      <c r="I300" s="177">
        <f>_xll.qlInterestRateIndexValueDate(Index1M,$H300)</f>
        <v>42606</v>
      </c>
      <c r="J300" s="182">
        <f>IFERROR(_xll.qlIndexFixing(Index1M,$H300,TRUE,_xll.ohTrigger(RecalcTrigger,Trigger1M)),NA())</f>
        <v>1.0787198590815053E-2</v>
      </c>
      <c r="K300" s="44">
        <f>IFERROR(_xll.qlIndexFixing(Index3M,H300,TRUE,_xll.ohTrigger(RecalcTrigger,Trigger3M)),NA())</f>
        <v>1.2269535484116594E-2</v>
      </c>
      <c r="L300" s="44">
        <f>IFERROR(_xll.qlIndexFixing(Index6M,$H300,TRUE,_xll.ohTrigger(RecalcTrigger,Trigger6M)),NA())</f>
        <v>1.417903357647843E-2</v>
      </c>
      <c r="M300" s="183">
        <f>IFERROR(_xll.qlIndexFixing(Index1Y,$H300,TRUE,_xll.ohTrigger(RecalcTrigger,Trigger1Y)),NA())</f>
        <v>1.7645645900245199E-2</v>
      </c>
      <c r="N300" s="182">
        <f>IFERROR(_xll.qlIndexFixing(ONIndex1M,I300,TRUE,_xll.ohTrigger(RecalcTrigger,Trigger1M)),NA())</f>
        <v>1.0477721879287305E-2</v>
      </c>
      <c r="O300" s="44">
        <f>IFERROR(_xll.qlIndexFixing(ONIndex3M,I300,TRUE,_xll.ohTrigger(RecalcTrigger,Trigger3M)),NA())</f>
        <v>1.1431666935440843E-2</v>
      </c>
      <c r="P300" s="44">
        <f>IFERROR(_xll.qlIndexFixing(ONIndex6M,I300,TRUE,_xll.ohTrigger(RecalcTrigger,Trigger6M)),NA())</f>
        <v>1.2360767298548181E-2</v>
      </c>
      <c r="Q300" s="183">
        <f>IFERROR(_xll.qlIndexFixing(ONIndex1Y,I300,TRUE,_xll.ohTrigger(RecalcTrigger,Trigger1Y)),NA())</f>
        <v>1.3385677436135168E-2</v>
      </c>
    </row>
    <row r="301" spans="2:17" x14ac:dyDescent="0.2">
      <c r="B301" s="39" t="s">
        <v>17</v>
      </c>
      <c r="D301" s="42">
        <f>_xll.qlCalendarAdvance(Calendar,$D300,B301,"f",FALSE)</f>
        <v>42607</v>
      </c>
      <c r="E301" s="177">
        <f>_xll.qlInterestRateIndexValueDate(IndexON,D301)</f>
        <v>42607</v>
      </c>
      <c r="F301" s="193">
        <f>IFERROR(_xll.qlIndexFixing(IndexON,D301,TRUE,_xll.ohTrigger(RecalcTrigger,TriggerON)),NA())</f>
        <v>9.4817241543065922E-3</v>
      </c>
      <c r="H301" s="42">
        <f>_xll.qlCalendarAdvance(Calendar,$H300,B301,"f",FALSE)</f>
        <v>42607</v>
      </c>
      <c r="I301" s="177">
        <f>_xll.qlInterestRateIndexValueDate(Index1M,$H301)</f>
        <v>42607</v>
      </c>
      <c r="J301" s="182">
        <f>IFERROR(_xll.qlIndexFixing(Index1M,$H301,TRUE,_xll.ohTrigger(RecalcTrigger,Trigger1M)),NA())</f>
        <v>1.0796559811059904E-2</v>
      </c>
      <c r="K301" s="44">
        <f>IFERROR(_xll.qlIndexFixing(Index3M,H301,TRUE,_xll.ohTrigger(RecalcTrigger,Trigger3M)),NA())</f>
        <v>1.2287687634381867E-2</v>
      </c>
      <c r="L301" s="44">
        <f>IFERROR(_xll.qlIndexFixing(Index6M,$H301,TRUE,_xll.ohTrigger(RecalcTrigger,Trigger6M)),NA())</f>
        <v>1.4218306374100353E-2</v>
      </c>
      <c r="M301" s="183">
        <f>IFERROR(_xll.qlIndexFixing(Index1Y,$H301,TRUE,_xll.ohTrigger(RecalcTrigger,Trigger1Y)),NA())</f>
        <v>1.7663490774104895E-2</v>
      </c>
      <c r="N301" s="182">
        <f>IFERROR(_xll.qlIndexFixing(ONIndex1M,I301,TRUE,_xll.ohTrigger(RecalcTrigger,Trigger1M)),NA())</f>
        <v>1.0496949670946165E-2</v>
      </c>
      <c r="O301" s="44">
        <f>IFERROR(_xll.qlIndexFixing(ONIndex3M,I301,TRUE,_xll.ohTrigger(RecalcTrigger,Trigger3M)),NA())</f>
        <v>1.1449730692030258E-2</v>
      </c>
      <c r="P301" s="44">
        <f>IFERROR(_xll.qlIndexFixing(ONIndex6M,I301,TRUE,_xll.ohTrigger(RecalcTrigger,Trigger6M)),NA())</f>
        <v>1.2376701833993753E-2</v>
      </c>
      <c r="Q301" s="183">
        <f>IFERROR(_xll.qlIndexFixing(ONIndex1Y,I301,TRUE,_xll.ohTrigger(RecalcTrigger,Trigger1Y)),NA())</f>
        <v>1.3505709094033813E-2</v>
      </c>
    </row>
    <row r="302" spans="2:17" x14ac:dyDescent="0.2">
      <c r="B302" s="39" t="s">
        <v>17</v>
      </c>
      <c r="D302" s="42">
        <f>_xll.qlCalendarAdvance(Calendar,$D301,B302,"f",FALSE)</f>
        <v>42608</v>
      </c>
      <c r="E302" s="177">
        <f>_xll.qlInterestRateIndexValueDate(IndexON,D302)</f>
        <v>42608</v>
      </c>
      <c r="F302" s="193">
        <f>IFERROR(_xll.qlIndexFixing(IndexON,D302,TRUE,_xll.ohTrigger(RecalcTrigger,TriggerON)),NA())</f>
        <v>9.5204566303583316E-3</v>
      </c>
      <c r="H302" s="42">
        <f>_xll.qlCalendarAdvance(Calendar,$H301,B302,"f",FALSE)</f>
        <v>42608</v>
      </c>
      <c r="I302" s="177">
        <f>_xll.qlInterestRateIndexValueDate(Index1M,$H302)</f>
        <v>42608</v>
      </c>
      <c r="J302" s="182">
        <f>IFERROR(_xll.qlIndexFixing(Index1M,$H302,TRUE,_xll.ohTrigger(RecalcTrigger,Trigger1M)),NA())</f>
        <v>1.0805913889536166E-2</v>
      </c>
      <c r="K302" s="44">
        <f>IFERROR(_xll.qlIndexFixing(Index3M,H302,TRUE,_xll.ohTrigger(RecalcTrigger,Trigger3M)),NA())</f>
        <v>1.2324522499872636E-2</v>
      </c>
      <c r="L302" s="44">
        <f>IFERROR(_xll.qlIndexFixing(Index6M,$H302,TRUE,_xll.ohTrigger(RecalcTrigger,Trigger6M)),NA())</f>
        <v>1.4227778546735141E-2</v>
      </c>
      <c r="M302" s="183">
        <f>IFERROR(_xll.qlIndexFixing(Index1Y,$H302,TRUE,_xll.ohTrigger(RecalcTrigger,Trigger1Y)),NA())</f>
        <v>1.7701463403643546E-2</v>
      </c>
      <c r="N302" s="182">
        <f>IFERROR(_xll.qlIndexFixing(ONIndex1M,I302,TRUE,_xll.ohTrigger(RecalcTrigger,Trigger1M)),NA())</f>
        <v>1.0545377370075326E-2</v>
      </c>
      <c r="O302" s="44">
        <f>IFERROR(_xll.qlIndexFixing(ONIndex3M,I302,TRUE,_xll.ohTrigger(RecalcTrigger,Trigger3M)),NA())</f>
        <v>1.1495377834245257E-2</v>
      </c>
      <c r="P302" s="44">
        <f>IFERROR(_xll.qlIndexFixing(ONIndex6M,I302,TRUE,_xll.ohTrigger(RecalcTrigger,Trigger6M)),NA())</f>
        <v>1.2417843176011911E-2</v>
      </c>
      <c r="Q302" s="183">
        <f>IFERROR(_xll.qlIndexFixing(ONIndex1Y,I302,TRUE,_xll.ohTrigger(RecalcTrigger,Trigger1Y)),NA())</f>
        <v>1.3790071165905027E-2</v>
      </c>
    </row>
    <row r="303" spans="2:17" x14ac:dyDescent="0.2">
      <c r="B303" s="39" t="s">
        <v>17</v>
      </c>
      <c r="D303" s="42">
        <f>_xll.qlCalendarAdvance(Calendar,$D302,B303,"f",FALSE)</f>
        <v>42612</v>
      </c>
      <c r="E303" s="177">
        <f>_xll.qlInterestRateIndexValueDate(IndexON,D303)</f>
        <v>42612</v>
      </c>
      <c r="F303" s="193">
        <f>IFERROR(_xll.qlIndexFixing(IndexON,D303,TRUE,_xll.ohTrigger(RecalcTrigger,TriggerON)),NA())</f>
        <v>9.5591786503457232E-3</v>
      </c>
      <c r="H303" s="42">
        <f>_xll.qlCalendarAdvance(Calendar,$H302,B303,"f",FALSE)</f>
        <v>42612</v>
      </c>
      <c r="I303" s="177">
        <f>_xll.qlInterestRateIndexValueDate(Index1M,$H303)</f>
        <v>42612</v>
      </c>
      <c r="J303" s="182">
        <f>IFERROR(_xll.qlIndexFixing(Index1M,$H303,TRUE,_xll.ohTrigger(RecalcTrigger,Trigger1M)),NA())</f>
        <v>1.0881430716678206E-2</v>
      </c>
      <c r="K303" s="44">
        <f>IFERROR(_xll.qlIndexFixing(Index3M,H303,TRUE,_xll.ohTrigger(RecalcTrigger,Trigger3M)),NA())</f>
        <v>1.237851800214216E-2</v>
      </c>
      <c r="L303" s="44">
        <f>IFERROR(_xll.qlIndexFixing(Index6M,$H303,TRUE,_xll.ohTrigger(RecalcTrigger,Trigger6M)),NA())</f>
        <v>1.4275751330807E-2</v>
      </c>
      <c r="M303" s="183">
        <f>IFERROR(_xll.qlIndexFixing(Index1Y,$H303,TRUE,_xll.ohTrigger(RecalcTrigger,Trigger1Y)),NA())</f>
        <v>1.7748545561618867E-2</v>
      </c>
      <c r="N303" s="182">
        <f>IFERROR(_xll.qlIndexFixing(ONIndex1M,I303,TRUE,_xll.ohTrigger(RecalcTrigger,Trigger1M)),NA())</f>
        <v>1.0592792362859038E-2</v>
      </c>
      <c r="O303" s="44">
        <f>IFERROR(_xll.qlIndexFixing(ONIndex3M,I303,TRUE,_xll.ohTrigger(RecalcTrigger,Trigger3M)),NA())</f>
        <v>1.1539883679411167E-2</v>
      </c>
      <c r="P303" s="44">
        <f>IFERROR(_xll.qlIndexFixing(ONIndex6M,I303,TRUE,_xll.ohTrigger(RecalcTrigger,Trigger6M)),NA())</f>
        <v>1.2458388543069576E-2</v>
      </c>
      <c r="Q303" s="183">
        <f>IFERROR(_xll.qlIndexFixing(ONIndex1Y,I303,TRUE,_xll.ohTrigger(RecalcTrigger,Trigger1Y)),NA())</f>
        <v>1.4050232675283381E-2</v>
      </c>
    </row>
    <row r="304" spans="2:17" x14ac:dyDescent="0.2">
      <c r="B304" s="39" t="s">
        <v>17</v>
      </c>
      <c r="D304" s="42">
        <f>_xll.qlCalendarAdvance(Calendar,$D303,B304,"f",FALSE)</f>
        <v>42613</v>
      </c>
      <c r="E304" s="177">
        <f>_xll.qlInterestRateIndexValueDate(IndexON,D304)</f>
        <v>42613</v>
      </c>
      <c r="F304" s="193">
        <f>IFERROR(_xll.qlIndexFixing(IndexON,D304,TRUE,_xll.ohTrigger(RecalcTrigger,TriggerON)),NA())</f>
        <v>9.5751102356256279E-3</v>
      </c>
      <c r="H304" s="42">
        <f>_xll.qlCalendarAdvance(Calendar,$H303,B304,"f",FALSE)</f>
        <v>42613</v>
      </c>
      <c r="I304" s="177">
        <f>_xll.qlInterestRateIndexValueDate(Index1M,$H304)</f>
        <v>42613</v>
      </c>
      <c r="J304" s="182">
        <f>IFERROR(_xll.qlIndexFixing(Index1M,$H304,TRUE,_xll.ohTrigger(RecalcTrigger,Trigger1M)),NA())</f>
        <v>1.089073593129064E-2</v>
      </c>
      <c r="K304" s="44">
        <f>IFERROR(_xll.qlIndexFixing(Index3M,H304,TRUE,_xll.ohTrigger(RecalcTrigger,Trigger3M)),NA())</f>
        <v>1.238734212423976E-2</v>
      </c>
      <c r="L304" s="44">
        <f>IFERROR(_xll.qlIndexFixing(Index6M,$H304,TRUE,_xll.ohTrigger(RecalcTrigger,Trigger6M)),NA())</f>
        <v>1.4285304415020374E-2</v>
      </c>
      <c r="M304" s="183">
        <f>IFERROR(_xll.qlIndexFixing(Index1Y,$H304,TRUE,_xll.ohTrigger(RecalcTrigger,Trigger1Y)),NA())</f>
        <v>1.7764803318071065E-2</v>
      </c>
      <c r="N304" s="182">
        <f>IFERROR(_xll.qlIndexFixing(ONIndex1M,I304,TRUE,_xll.ohTrigger(RecalcTrigger,Trigger1M)),NA())</f>
        <v>1.0611901647835653E-2</v>
      </c>
      <c r="O304" s="44">
        <f>IFERROR(_xll.qlIndexFixing(ONIndex3M,I304,TRUE,_xll.ohTrigger(RecalcTrigger,Trigger3M)),NA())</f>
        <v>1.155788111769307E-2</v>
      </c>
      <c r="P304" s="44">
        <f>IFERROR(_xll.qlIndexFixing(ONIndex6M,I304,TRUE,_xll.ohTrigger(RecalcTrigger,Trigger6M)),NA())</f>
        <v>1.2475128691351589E-2</v>
      </c>
      <c r="Q304" s="183">
        <f>IFERROR(_xll.qlIndexFixing(ONIndex1Y,I304,TRUE,_xll.ohTrigger(RecalcTrigger,Trigger1Y)),NA())</f>
        <v>1.4145554738450583E-2</v>
      </c>
    </row>
    <row r="305" spans="2:17" x14ac:dyDescent="0.2">
      <c r="B305" s="39" t="s">
        <v>17</v>
      </c>
      <c r="D305" s="42">
        <f>_xll.qlCalendarAdvance(Calendar,$D304,B305,"f",FALSE)</f>
        <v>42614</v>
      </c>
      <c r="E305" s="177">
        <f>_xll.qlInterestRateIndexValueDate(IndexON,D305)</f>
        <v>42614</v>
      </c>
      <c r="F305" s="193">
        <f>IFERROR(_xll.qlIndexFixing(IndexON,D305,TRUE,_xll.ohTrigger(RecalcTrigger,TriggerON)),NA())</f>
        <v>9.5911887163979692E-3</v>
      </c>
      <c r="H305" s="42">
        <f>_xll.qlCalendarAdvance(Calendar,$H304,B305,"f",FALSE)</f>
        <v>42614</v>
      </c>
      <c r="I305" s="177">
        <f>_xll.qlInterestRateIndexValueDate(Index1M,$H305)</f>
        <v>42614</v>
      </c>
      <c r="J305" s="182">
        <f>IFERROR(_xll.qlIndexFixing(Index1M,$H305,TRUE,_xll.ohTrigger(RecalcTrigger,Trigger1M)),NA())</f>
        <v>1.0928580007323677E-2</v>
      </c>
      <c r="K305" s="44">
        <f>IFERROR(_xll.qlIndexFixing(Index3M,H305,TRUE,_xll.ohTrigger(RecalcTrigger,Trigger3M)),NA())</f>
        <v>1.2405524471925129E-2</v>
      </c>
      <c r="L305" s="44">
        <f>IFERROR(_xll.qlIndexFixing(Index6M,$H305,TRUE,_xll.ohTrigger(RecalcTrigger,Trigger6M)),NA())</f>
        <v>1.4304775377930736E-2</v>
      </c>
      <c r="M305" s="183">
        <f>IFERROR(_xll.qlIndexFixing(Index1Y,$H305,TRUE,_xll.ohTrigger(RecalcTrigger,Trigger1Y)),NA())</f>
        <v>1.7780839199477816E-2</v>
      </c>
      <c r="N305" s="182">
        <f>IFERROR(_xll.qlIndexFixing(ONIndex1M,I305,TRUE,_xll.ohTrigger(RecalcTrigger,Trigger1M)),NA())</f>
        <v>1.0630991181833638E-2</v>
      </c>
      <c r="O305" s="44">
        <f>IFERROR(_xll.qlIndexFixing(ONIndex3M,I305,TRUE,_xll.ohTrigger(RecalcTrigger,Trigger3M)),NA())</f>
        <v>1.1575867502964243E-2</v>
      </c>
      <c r="P305" s="44">
        <f>IFERROR(_xll.qlIndexFixing(ONIndex6M,I305,TRUE,_xll.ohTrigger(RecalcTrigger,Trigger6M)),NA())</f>
        <v>1.2492003108439675E-2</v>
      </c>
      <c r="Q305" s="183">
        <f>IFERROR(_xll.qlIndexFixing(ONIndex1Y,I305,TRUE,_xll.ohTrigger(RecalcTrigger,Trigger1Y)),NA())</f>
        <v>1.423634924191286E-2</v>
      </c>
    </row>
    <row r="306" spans="2:17" x14ac:dyDescent="0.2">
      <c r="B306" s="39" t="s">
        <v>17</v>
      </c>
      <c r="D306" s="42">
        <f>_xll.qlCalendarAdvance(Calendar,$D305,B306,"f",FALSE)</f>
        <v>42615</v>
      </c>
      <c r="E306" s="177">
        <f>_xll.qlInterestRateIndexValueDate(IndexON,D306)</f>
        <v>42615</v>
      </c>
      <c r="F306" s="193">
        <f>IFERROR(_xll.qlIndexFixing(IndexON,D306,TRUE,_xll.ohTrigger(RecalcTrigger,TriggerON)),NA())</f>
        <v>9.6240890797079839E-3</v>
      </c>
      <c r="H306" s="42">
        <f>_xll.qlCalendarAdvance(Calendar,$H305,B306,"f",FALSE)</f>
        <v>42615</v>
      </c>
      <c r="I306" s="177">
        <f>_xll.qlInterestRateIndexValueDate(Index1M,$H306)</f>
        <v>42615</v>
      </c>
      <c r="J306" s="182">
        <f>IFERROR(_xll.qlIndexFixing(Index1M,$H306,TRUE,_xll.ohTrigger(RecalcTrigger,Trigger1M)),NA())</f>
        <v>1.0937861070678848E-2</v>
      </c>
      <c r="K306" s="44">
        <f>IFERROR(_xll.qlIndexFixing(Index3M,H306,TRUE,_xll.ohTrigger(RecalcTrigger,Trigger3M)),NA())</f>
        <v>1.2423712652424047E-2</v>
      </c>
      <c r="L306" s="44">
        <f>IFERROR(_xll.qlIndexFixing(Index6M,$H306,TRUE,_xll.ohTrigger(RecalcTrigger,Trigger6M)),NA())</f>
        <v>1.4324247624715382E-2</v>
      </c>
      <c r="M306" s="183">
        <f>IFERROR(_xll.qlIndexFixing(Index1Y,$H306,TRUE,_xll.ohTrigger(RecalcTrigger,Trigger1Y)),NA())</f>
        <v>1.7810258988877049E-2</v>
      </c>
      <c r="N306" s="182">
        <f>IFERROR(_xll.qlIndexFixing(ONIndex1M,I306,TRUE,_xll.ohTrigger(RecalcTrigger,Trigger1M)),NA())</f>
        <v>1.0669416277647727E-2</v>
      </c>
      <c r="O306" s="44">
        <f>IFERROR(_xll.qlIndexFixing(ONIndex3M,I306,TRUE,_xll.ohTrigger(RecalcTrigger,Trigger3M)),NA())</f>
        <v>1.1612172841678852E-2</v>
      </c>
      <c r="P306" s="44">
        <f>IFERROR(_xll.qlIndexFixing(ONIndex6M,I306,TRUE,_xll.ohTrigger(RecalcTrigger,Trigger6M)),NA())</f>
        <v>1.2526629388959211E-2</v>
      </c>
      <c r="Q306" s="183">
        <f>IFERROR(_xll.qlIndexFixing(ONIndex1Y,I306,TRUE,_xll.ohTrigger(RecalcTrigger,Trigger1Y)),NA())</f>
        <v>1.4403414702692427E-2</v>
      </c>
    </row>
    <row r="307" spans="2:17" x14ac:dyDescent="0.2">
      <c r="B307" s="39" t="s">
        <v>17</v>
      </c>
      <c r="D307" s="42">
        <f>_xll.qlCalendarAdvance(Calendar,$D306,B307,"f",FALSE)</f>
        <v>42618</v>
      </c>
      <c r="E307" s="177">
        <f>_xll.qlInterestRateIndexValueDate(IndexON,D307)</f>
        <v>42618</v>
      </c>
      <c r="F307" s="193">
        <f>IFERROR(_xll.qlIndexFixing(IndexON,D307,TRUE,_xll.ohTrigger(RecalcTrigger,TriggerON)),NA())</f>
        <v>9.6569715936012379E-3</v>
      </c>
      <c r="H307" s="42">
        <f>_xll.qlCalendarAdvance(Calendar,$H306,B307,"f",FALSE)</f>
        <v>42618</v>
      </c>
      <c r="I307" s="177">
        <f>_xll.qlInterestRateIndexValueDate(Index1M,$H307)</f>
        <v>42618</v>
      </c>
      <c r="J307" s="182">
        <f>IFERROR(_xll.qlIndexFixing(Index1M,$H307,TRUE,_xll.ohTrigger(RecalcTrigger,Trigger1M)),NA())</f>
        <v>1.0984635659542441E-2</v>
      </c>
      <c r="K307" s="44">
        <f>IFERROR(_xll.qlIndexFixing(Index3M,H307,TRUE,_xll.ohTrigger(RecalcTrigger,Trigger3M)),NA())</f>
        <v>1.2478314378430021E-2</v>
      </c>
      <c r="L307" s="44">
        <f>IFERROR(_xll.qlIndexFixing(Index6M,$H307,TRUE,_xll.ohTrigger(RecalcTrigger,Trigger6M)),NA())</f>
        <v>1.4392505342085748E-2</v>
      </c>
      <c r="M307" s="183">
        <f>IFERROR(_xll.qlIndexFixing(Index1Y,$H307,TRUE,_xll.ohTrigger(RecalcTrigger,Trigger1Y)),NA())</f>
        <v>1.7843014243615674E-2</v>
      </c>
      <c r="N307" s="182">
        <f>IFERROR(_xll.qlIndexFixing(ONIndex1M,I307,TRUE,_xll.ohTrigger(RecalcTrigger,Trigger1M)),NA())</f>
        <v>1.0707151806094162E-2</v>
      </c>
      <c r="O307" s="44">
        <f>IFERROR(_xll.qlIndexFixing(ONIndex3M,I307,TRUE,_xll.ohTrigger(RecalcTrigger,Trigger3M)),NA())</f>
        <v>1.1647702513293279E-2</v>
      </c>
      <c r="P307" s="44">
        <f>IFERROR(_xll.qlIndexFixing(ONIndex6M,I307,TRUE,_xll.ohTrigger(RecalcTrigger,Trigger6M)),NA())</f>
        <v>1.256084346606845E-2</v>
      </c>
      <c r="Q307" s="183">
        <f>IFERROR(_xll.qlIndexFixing(ONIndex1Y,I307,TRUE,_xll.ohTrigger(RecalcTrigger,Trigger1Y)),NA())</f>
        <v>1.4554251594118828E-2</v>
      </c>
    </row>
    <row r="308" spans="2:17" x14ac:dyDescent="0.2">
      <c r="B308" s="39" t="s">
        <v>17</v>
      </c>
      <c r="D308" s="42">
        <f>_xll.qlCalendarAdvance(Calendar,$D307,B308,"f",FALSE)</f>
        <v>42619</v>
      </c>
      <c r="E308" s="177">
        <f>_xll.qlInterestRateIndexValueDate(IndexON,D308)</f>
        <v>42619</v>
      </c>
      <c r="F308" s="193">
        <f>IFERROR(_xll.qlIndexFixing(IndexON,D308,TRUE,_xll.ohTrigger(RecalcTrigger,TriggerON)),NA())</f>
        <v>9.6737845516736698E-3</v>
      </c>
      <c r="H308" s="42">
        <f>_xll.qlCalendarAdvance(Calendar,$H307,B308,"f",FALSE)</f>
        <v>42619</v>
      </c>
      <c r="I308" s="177">
        <f>_xll.qlInterestRateIndexValueDate(Index1M,$H308)</f>
        <v>42619</v>
      </c>
      <c r="J308" s="182">
        <f>IFERROR(_xll.qlIndexFixing(Index1M,$H308,TRUE,_xll.ohTrigger(RecalcTrigger,Trigger1M)),NA())</f>
        <v>1.1003356383843348E-2</v>
      </c>
      <c r="K308" s="44">
        <f>IFERROR(_xll.qlIndexFixing(Index3M,H308,TRUE,_xll.ohTrigger(RecalcTrigger,Trigger3M)),NA())</f>
        <v>1.2496528077831545E-2</v>
      </c>
      <c r="L308" s="44">
        <f>IFERROR(_xll.qlIndexFixing(Index6M,$H308,TRUE,_xll.ohTrigger(RecalcTrigger,Trigger6M)),NA())</f>
        <v>1.4402129396594637E-2</v>
      </c>
      <c r="M308" s="183">
        <f>IFERROR(_xll.qlIndexFixing(Index1Y,$H308,TRUE,_xll.ohTrigger(RecalcTrigger,Trigger1Y)),NA())</f>
        <v>1.7858128459258493E-2</v>
      </c>
      <c r="N308" s="182">
        <f>IFERROR(_xll.qlIndexFixing(ONIndex1M,I308,TRUE,_xll.ohTrigger(RecalcTrigger,Trigger1M)),NA())</f>
        <v>1.0726142584388532E-2</v>
      </c>
      <c r="O308" s="44">
        <f>IFERROR(_xll.qlIndexFixing(ONIndex3M,I308,TRUE,_xll.ohTrigger(RecalcTrigger,Trigger3M)),NA())</f>
        <v>1.1665633633186623E-2</v>
      </c>
      <c r="P308" s="44">
        <f>IFERROR(_xll.qlIndexFixing(ONIndex6M,I308,TRUE,_xll.ohTrigger(RecalcTrigger,Trigger6M)),NA())</f>
        <v>1.2578389227835274E-2</v>
      </c>
      <c r="Q308" s="183">
        <f>IFERROR(_xll.qlIndexFixing(ONIndex1Y,I308,TRUE,_xll.ohTrigger(RecalcTrigger,Trigger1Y)),NA())</f>
        <v>1.4622408251806496E-2</v>
      </c>
    </row>
    <row r="309" spans="2:17" x14ac:dyDescent="0.2">
      <c r="B309" s="39" t="s">
        <v>17</v>
      </c>
      <c r="D309" s="42">
        <f>_xll.qlCalendarAdvance(Calendar,$D308,B309,"f",FALSE)</f>
        <v>42620</v>
      </c>
      <c r="E309" s="177">
        <f>_xll.qlInterestRateIndexValueDate(IndexON,D309)</f>
        <v>42620</v>
      </c>
      <c r="F309" s="193">
        <f>IFERROR(_xll.qlIndexFixing(IndexON,D309,TRUE,_xll.ohTrigger(RecalcTrigger,TriggerON)),NA())</f>
        <v>9.6907444052385383E-3</v>
      </c>
      <c r="H309" s="42">
        <f>_xll.qlCalendarAdvance(Calendar,$H308,B309,"f",FALSE)</f>
        <v>42620</v>
      </c>
      <c r="I309" s="177">
        <f>_xll.qlInterestRateIndexValueDate(Index1M,$H309)</f>
        <v>42620</v>
      </c>
      <c r="J309" s="182">
        <f>IFERROR(_xll.qlIndexFixing(Index1M,$H309,TRUE,_xll.ohTrigger(RecalcTrigger,Trigger1M)),NA())</f>
        <v>1.1022057367482815E-2</v>
      </c>
      <c r="K309" s="44">
        <f>IFERROR(_xll.qlIndexFixing(Index3M,H309,TRUE,_xll.ohTrigger(RecalcTrigger,Trigger3M)),NA())</f>
        <v>1.2514748703890865E-2</v>
      </c>
      <c r="L309" s="44">
        <f>IFERROR(_xll.qlIndexFixing(Index6M,$H309,TRUE,_xll.ohTrigger(RecalcTrigger,Trigger6M)),NA())</f>
        <v>1.4421593021912801E-2</v>
      </c>
      <c r="M309" s="183">
        <f>IFERROR(_xll.qlIndexFixing(Index1Y,$H309,TRUE,_xll.ohTrigger(RecalcTrigger,Trigger1Y)),NA())</f>
        <v>1.7873095889705759E-2</v>
      </c>
      <c r="N309" s="182">
        <f>IFERROR(_xll.qlIndexFixing(ONIndex1M,I309,TRUE,_xll.ohTrigger(RecalcTrigger,Trigger1M)),NA())</f>
        <v>1.0745113611461132E-2</v>
      </c>
      <c r="O309" s="44">
        <f>IFERROR(_xll.qlIndexFixing(ONIndex3M,I309,TRUE,_xll.ohTrigger(RecalcTrigger,Trigger3M)),NA())</f>
        <v>1.1683553700069238E-2</v>
      </c>
      <c r="P309" s="44">
        <f>IFERROR(_xll.qlIndexFixing(ONIndex6M,I309,TRUE,_xll.ohTrigger(RecalcTrigger,Trigger6M)),NA())</f>
        <v>1.259606925865131E-2</v>
      </c>
      <c r="Q309" s="183">
        <f>IFERROR(_xll.qlIndexFixing(ONIndex1Y,I309,TRUE,_xll.ohTrigger(RecalcTrigger,Trigger1Y)),NA())</f>
        <v>1.4686037332202195E-2</v>
      </c>
    </row>
    <row r="310" spans="2:17" x14ac:dyDescent="0.2">
      <c r="B310" s="39" t="s">
        <v>17</v>
      </c>
      <c r="D310" s="42">
        <f>_xll.qlCalendarAdvance(Calendar,$D309,B310,"f",FALSE)</f>
        <v>42621</v>
      </c>
      <c r="E310" s="177">
        <f>_xll.qlInterestRateIndexValueDate(IndexON,D310)</f>
        <v>42621</v>
      </c>
      <c r="F310" s="193">
        <f>IFERROR(_xll.qlIndexFixing(IndexON,D310,TRUE,_xll.ohTrigger(RecalcTrigger,TriggerON)),NA())</f>
        <v>9.7078511542958434E-3</v>
      </c>
      <c r="H310" s="42">
        <f>_xll.qlCalendarAdvance(Calendar,$H309,B310,"f",FALSE)</f>
        <v>42621</v>
      </c>
      <c r="I310" s="177">
        <f>_xll.qlInterestRateIndexValueDate(Index1M,$H310)</f>
        <v>42621</v>
      </c>
      <c r="J310" s="182">
        <f>IFERROR(_xll.qlIndexFixing(Index1M,$H310,TRUE,_xll.ohTrigger(RecalcTrigger,Trigger1M)),NA())</f>
        <v>1.1059632965872042E-2</v>
      </c>
      <c r="K310" s="44">
        <f>IFERROR(_xll.qlIndexFixing(Index3M,H310,TRUE,_xll.ohTrigger(RecalcTrigger,Trigger3M)),NA())</f>
        <v>1.2532976475388405E-2</v>
      </c>
      <c r="L310" s="44">
        <f>IFERROR(_xll.qlIndexFixing(Index6M,$H310,TRUE,_xll.ohTrigger(RecalcTrigger,Trigger6M)),NA())</f>
        <v>1.4441051914499816E-2</v>
      </c>
      <c r="M310" s="183">
        <f>IFERROR(_xll.qlIndexFixing(Index1Y,$H310,TRUE,_xll.ohTrigger(RecalcTrigger,Trigger1Y)),NA())</f>
        <v>1.7887929052864404E-2</v>
      </c>
      <c r="N310" s="182">
        <f>IFERROR(_xll.qlIndexFixing(ONIndex1M,I310,TRUE,_xll.ohTrigger(RecalcTrigger,Trigger1M)),NA())</f>
        <v>1.076406488739301E-2</v>
      </c>
      <c r="O310" s="44">
        <f>IFERROR(_xll.qlIndexFixing(ONIndex3M,I310,TRUE,_xll.ohTrigger(RecalcTrigger,Trigger3M)),NA())</f>
        <v>1.1701462713860078E-2</v>
      </c>
      <c r="P310" s="44">
        <f>IFERROR(_xll.qlIndexFixing(ONIndex6M,I310,TRUE,_xll.ohTrigger(RecalcTrigger,Trigger6M)),NA())</f>
        <v>1.2613883558354466E-2</v>
      </c>
      <c r="Q310" s="183">
        <f>IFERROR(_xll.qlIndexFixing(ONIndex1Y,I310,TRUE,_xll.ohTrigger(RecalcTrigger,Trigger1Y)),NA())</f>
        <v>1.4745138832712446E-2</v>
      </c>
    </row>
    <row r="311" spans="2:17" x14ac:dyDescent="0.2">
      <c r="B311" s="39" t="s">
        <v>17</v>
      </c>
      <c r="D311" s="42">
        <f>_xll.qlCalendarAdvance(Calendar,$D310,B311,"f",FALSE)</f>
        <v>42622</v>
      </c>
      <c r="E311" s="177">
        <f>_xll.qlInterestRateIndexValueDate(IndexON,D311)</f>
        <v>42622</v>
      </c>
      <c r="F311" s="193">
        <f>IFERROR(_xll.qlIndexFixing(IndexON,D311,TRUE,_xll.ohTrigger(RecalcTrigger,TriggerON)),NA())</f>
        <v>9.7428143540923013E-3</v>
      </c>
      <c r="H311" s="42">
        <f>_xll.qlCalendarAdvance(Calendar,$H310,B311,"f",FALSE)</f>
        <v>42622</v>
      </c>
      <c r="I311" s="177">
        <f>_xll.qlInterestRateIndexValueDate(Index1M,$H311)</f>
        <v>42622</v>
      </c>
      <c r="J311" s="182">
        <f>IFERROR(_xll.qlIndexFixing(Index1M,$H311,TRUE,_xll.ohTrigger(RecalcTrigger,Trigger1M)),NA())</f>
        <v>1.1068840993378048E-2</v>
      </c>
      <c r="K311" s="44">
        <f>IFERROR(_xll.qlIndexFixing(Index3M,H311,TRUE,_xll.ohTrigger(RecalcTrigger,Trigger3M)),NA())</f>
        <v>1.2551211611109048E-2</v>
      </c>
      <c r="L311" s="44">
        <f>IFERROR(_xll.qlIndexFixing(Index6M,$H311,TRUE,_xll.ohTrigger(RecalcTrigger,Trigger6M)),NA())</f>
        <v>1.446050507145542E-2</v>
      </c>
      <c r="M311" s="183">
        <f>IFERROR(_xll.qlIndexFixing(Index1Y,$H311,TRUE,_xll.ohTrigger(RecalcTrigger,Trigger1Y)),NA())</f>
        <v>1.7916266536345541E-2</v>
      </c>
      <c r="N311" s="182">
        <f>IFERROR(_xll.qlIndexFixing(ONIndex1M,I311,TRUE,_xll.ohTrigger(RecalcTrigger,Trigger1M)),NA())</f>
        <v>1.0802221279179921E-2</v>
      </c>
      <c r="O311" s="44">
        <f>IFERROR(_xll.qlIndexFixing(ONIndex3M,I311,TRUE,_xll.ohTrigger(RecalcTrigger,Trigger3M)),NA())</f>
        <v>1.1737621334195389E-2</v>
      </c>
      <c r="P311" s="44">
        <f>IFERROR(_xll.qlIndexFixing(ONIndex6M,I311,TRUE,_xll.ohTrigger(RecalcTrigger,Trigger6M)),NA())</f>
        <v>1.2650398141033083E-2</v>
      </c>
      <c r="Q311" s="183">
        <f>IFERROR(_xll.qlIndexFixing(ONIndex1Y,I311,TRUE,_xll.ohTrigger(RecalcTrigger,Trigger1Y)),NA())</f>
        <v>1.4848853925474675E-2</v>
      </c>
    </row>
    <row r="312" spans="2:17" x14ac:dyDescent="0.2">
      <c r="B312" s="39" t="s">
        <v>17</v>
      </c>
      <c r="D312" s="42">
        <f>_xll.qlCalendarAdvance(Calendar,$D311,B312,"f",FALSE)</f>
        <v>42625</v>
      </c>
      <c r="E312" s="177">
        <f>_xll.qlInterestRateIndexValueDate(IndexON,D312)</f>
        <v>42625</v>
      </c>
      <c r="F312" s="193">
        <f>IFERROR(_xll.qlIndexFixing(IndexON,D312,TRUE,_xll.ohTrigger(RecalcTrigger,TriggerON)),NA())</f>
        <v>9.7777471066651245E-3</v>
      </c>
      <c r="H312" s="42">
        <f>_xll.qlCalendarAdvance(Calendar,$H311,B312,"f",FALSE)</f>
        <v>42625</v>
      </c>
      <c r="I312" s="177">
        <f>_xll.qlInterestRateIndexValueDate(Index1M,$H312)</f>
        <v>42625</v>
      </c>
      <c r="J312" s="182">
        <f>IFERROR(_xll.qlIndexFixing(Index1M,$H312,TRUE,_xll.ohTrigger(RecalcTrigger,Trigger1M)),NA())</f>
        <v>1.1115266172565346E-2</v>
      </c>
      <c r="K312" s="44">
        <f>IFERROR(_xll.qlIndexFixing(Index3M,H312,TRUE,_xll.ohTrigger(RecalcTrigger,Trigger3M)),NA())</f>
        <v>1.2605963391520736E-2</v>
      </c>
      <c r="L312" s="44">
        <f>IFERROR(_xll.qlIndexFixing(Index6M,$H312,TRUE,_xll.ohTrigger(RecalcTrigger,Trigger6M)),NA())</f>
        <v>1.4528568331746226E-2</v>
      </c>
      <c r="M312" s="183">
        <f>IFERROR(_xll.qlIndexFixing(Index1Y,$H312,TRUE,_xll.ohTrigger(RecalcTrigger,Trigger1Y)),NA())</f>
        <v>1.7946169417977442E-2</v>
      </c>
      <c r="N312" s="182">
        <f>IFERROR(_xll.qlIndexFixing(ONIndex1M,I312,TRUE,_xll.ohTrigger(RecalcTrigger,Trigger1M)),NA())</f>
        <v>1.0839672479713292E-2</v>
      </c>
      <c r="O312" s="44">
        <f>IFERROR(_xll.qlIndexFixing(ONIndex3M,I312,TRUE,_xll.ohTrigger(RecalcTrigger,Trigger3M)),NA())</f>
        <v>1.1772988238267779E-2</v>
      </c>
      <c r="P312" s="44">
        <f>IFERROR(_xll.qlIndexFixing(ONIndex6M,I312,TRUE,_xll.ohTrigger(RecalcTrigger,Trigger6M)),NA())</f>
        <v>1.2686483447659214E-2</v>
      </c>
      <c r="Q312" s="183">
        <f>IFERROR(_xll.qlIndexFixing(ONIndex1Y,I312,TRUE,_xll.ohTrigger(RecalcTrigger,Trigger1Y)),NA())</f>
        <v>1.4936268995537905E-2</v>
      </c>
    </row>
    <row r="313" spans="2:17" x14ac:dyDescent="0.2">
      <c r="B313" s="39" t="s">
        <v>17</v>
      </c>
      <c r="D313" s="42">
        <f>_xll.qlCalendarAdvance(Calendar,$D312,B313,"f",FALSE)</f>
        <v>42626</v>
      </c>
      <c r="E313" s="177">
        <f>_xll.qlInterestRateIndexValueDate(IndexON,D313)</f>
        <v>42626</v>
      </c>
      <c r="F313" s="193">
        <f>IFERROR(_xll.qlIndexFixing(IndexON,D313,TRUE,_xll.ohTrigger(RecalcTrigger,TriggerON)),NA())</f>
        <v>9.7955883337519367E-3</v>
      </c>
      <c r="H313" s="42">
        <f>_xll.qlCalendarAdvance(Calendar,$H312,B313,"f",FALSE)</f>
        <v>42626</v>
      </c>
      <c r="I313" s="177">
        <f>_xll.qlInterestRateIndexValueDate(Index1M,$H313)</f>
        <v>42626</v>
      </c>
      <c r="J313" s="182">
        <f>IFERROR(_xll.qlIndexFixing(Index1M,$H313,TRUE,_xll.ohTrigger(RecalcTrigger,Trigger1M)),NA())</f>
        <v>1.1133848710323488E-2</v>
      </c>
      <c r="K313" s="44">
        <f>IFERROR(_xll.qlIndexFixing(Index3M,H313,TRUE,_xll.ohTrigger(RecalcTrigger,Trigger3M)),NA())</f>
        <v>1.2624230172063636E-2</v>
      </c>
      <c r="L313" s="44">
        <f>IFERROR(_xll.qlIndexFixing(Index6M,$H313,TRUE,_xll.ohTrigger(RecalcTrigger,Trigger6M)),NA())</f>
        <v>1.4538240283573546E-2</v>
      </c>
      <c r="M313" s="183">
        <f>IFERROR(_xll.qlIndexFixing(Index1Y,$H313,TRUE,_xll.ohTrigger(RecalcTrigger,Trigger1Y)),NA())</f>
        <v>1.7960519040320477E-2</v>
      </c>
      <c r="N313" s="182">
        <f>IFERROR(_xll.qlIndexFixing(ONIndex1M,I313,TRUE,_xll.ohTrigger(RecalcTrigger,Trigger1M)),NA())</f>
        <v>1.0858524999941555E-2</v>
      </c>
      <c r="O313" s="44">
        <f>IFERROR(_xll.qlIndexFixing(ONIndex3M,I313,TRUE,_xll.ohTrigger(RecalcTrigger,Trigger3M)),NA())</f>
        <v>1.1790841986680789E-2</v>
      </c>
      <c r="P313" s="44">
        <f>IFERROR(_xll.qlIndexFixing(ONIndex6M,I313,TRUE,_xll.ohTrigger(RecalcTrigger,Trigger6M)),NA())</f>
        <v>1.2704969092689478E-2</v>
      </c>
      <c r="Q313" s="183">
        <f>IFERROR(_xll.qlIndexFixing(ONIndex1Y,I313,TRUE,_xll.ohTrigger(RecalcTrigger,Trigger1Y)),NA())</f>
        <v>1.4972732567444247E-2</v>
      </c>
    </row>
    <row r="314" spans="2:17" x14ac:dyDescent="0.2">
      <c r="B314" s="39" t="s">
        <v>17</v>
      </c>
      <c r="D314" s="42">
        <f>_xll.qlCalendarAdvance(Calendar,$D313,B314,"f",FALSE)</f>
        <v>42627</v>
      </c>
      <c r="E314" s="177">
        <f>_xll.qlInterestRateIndexValueDate(IndexON,D314)</f>
        <v>42627</v>
      </c>
      <c r="F314" s="193">
        <f>IFERROR(_xll.qlIndexFixing(IndexON,D314,TRUE,_xll.ohTrigger(RecalcTrigger,TriggerON)),NA())</f>
        <v>9.8135764566553707E-3</v>
      </c>
      <c r="H314" s="42">
        <f>_xll.qlCalendarAdvance(Calendar,$H313,B314,"f",FALSE)</f>
        <v>42627</v>
      </c>
      <c r="I314" s="177">
        <f>_xll.qlInterestRateIndexValueDate(Index1M,$H314)</f>
        <v>42627</v>
      </c>
      <c r="J314" s="182">
        <f>IFERROR(_xll.qlIndexFixing(Index1M,$H314,TRUE,_xll.ohTrigger(RecalcTrigger,Trigger1M)),NA())</f>
        <v>1.1152411506782627E-2</v>
      </c>
      <c r="K314" s="44">
        <f>IFERROR(_xll.qlIndexFixing(Index3M,H314,TRUE,_xll.ohTrigger(RecalcTrigger,Trigger3M)),NA())</f>
        <v>1.2642505410813711E-2</v>
      </c>
      <c r="L314" s="44">
        <f>IFERROR(_xll.qlIndexFixing(Index6M,$H314,TRUE,_xll.ohTrigger(RecalcTrigger,Trigger6M)),NA())</f>
        <v>1.4557649717497104E-2</v>
      </c>
      <c r="M314" s="183">
        <f>IFERROR(_xll.qlIndexFixing(Index1Y,$H314,TRUE,_xll.ohTrigger(RecalcTrigger,Trigger1Y)),NA())</f>
        <v>1.7974809518841894E-2</v>
      </c>
      <c r="N314" s="182">
        <f>IFERROR(_xll.qlIndexFixing(ONIndex1M,I314,TRUE,_xll.ohTrigger(RecalcTrigger,Trigger1M)),NA())</f>
        <v>1.0877357768948048E-2</v>
      </c>
      <c r="O314" s="44">
        <f>IFERROR(_xll.qlIndexFixing(ONIndex3M,I314,TRUE,_xll.ohTrigger(RecalcTrigger,Trigger3M)),NA())</f>
        <v>1.1808684682002024E-2</v>
      </c>
      <c r="P314" s="44">
        <f>IFERROR(_xll.qlIndexFixing(ONIndex6M,I314,TRUE,_xll.ohTrigger(RecalcTrigger,Trigger6M)),NA())</f>
        <v>1.272358900685E-2</v>
      </c>
      <c r="Q314" s="183">
        <f>IFERROR(_xll.qlIndexFixing(ONIndex1Y,I314,TRUE,_xll.ohTrigger(RecalcTrigger,Trigger1Y)),NA())</f>
        <v>1.5004668548929123E-2</v>
      </c>
    </row>
    <row r="315" spans="2:17" x14ac:dyDescent="0.2">
      <c r="B315" s="39" t="s">
        <v>17</v>
      </c>
      <c r="D315" s="42">
        <f>_xll.qlCalendarAdvance(Calendar,$D314,B315,"f",FALSE)</f>
        <v>42628</v>
      </c>
      <c r="E315" s="177">
        <f>_xll.qlInterestRateIndexValueDate(IndexON,D315)</f>
        <v>42628</v>
      </c>
      <c r="F315" s="193">
        <f>IFERROR(_xll.qlIndexFixing(IndexON,D315,TRUE,_xll.ohTrigger(RecalcTrigger,TriggerON)),NA())</f>
        <v>9.8317114752133339E-3</v>
      </c>
      <c r="H315" s="42">
        <f>_xll.qlCalendarAdvance(Calendar,$H314,B315,"f",FALSE)</f>
        <v>42628</v>
      </c>
      <c r="I315" s="177">
        <f>_xll.qlInterestRateIndexValueDate(Index1M,$H315)</f>
        <v>42628</v>
      </c>
      <c r="J315" s="182">
        <f>IFERROR(_xll.qlIndexFixing(Index1M,$H315,TRUE,_xll.ohTrigger(RecalcTrigger,Trigger1M)),NA())</f>
        <v>1.1189718653362053E-2</v>
      </c>
      <c r="K315" s="44">
        <f>IFERROR(_xll.qlIndexFixing(Index3M,H315,TRUE,_xll.ohTrigger(RecalcTrigger,Trigger3M)),NA())</f>
        <v>1.2660789326580778E-2</v>
      </c>
      <c r="L315" s="44">
        <f>IFERROR(_xll.qlIndexFixing(Index6M,$H315,TRUE,_xll.ohTrigger(RecalcTrigger,Trigger6M)),NA())</f>
        <v>1.4577047397572294E-2</v>
      </c>
      <c r="M315" s="183">
        <f>IFERROR(_xll.qlIndexFixing(Index1Y,$H315,TRUE,_xll.ohTrigger(RecalcTrigger,Trigger1Y)),NA())</f>
        <v>1.7989053376679331E-2</v>
      </c>
      <c r="N315" s="182">
        <f>IFERROR(_xll.qlIndexFixing(ONIndex1M,I315,TRUE,_xll.ohTrigger(RecalcTrigger,Trigger1M)),NA())</f>
        <v>1.0896170786732773E-2</v>
      </c>
      <c r="O315" s="44">
        <f>IFERROR(_xll.qlIndexFixing(ONIndex3M,I315,TRUE,_xll.ohTrigger(RecalcTrigger,Trigger3M)),NA())</f>
        <v>1.1826519630757648E-2</v>
      </c>
      <c r="P315" s="44">
        <f>IFERROR(_xll.qlIndexFixing(ONIndex6M,I315,TRUE,_xll.ohTrigger(RecalcTrigger,Trigger6M)),NA())</f>
        <v>1.2742343190221828E-2</v>
      </c>
      <c r="Q315" s="183">
        <f>IFERROR(_xll.qlIndexFixing(ONIndex1Y,I315,TRUE,_xll.ohTrigger(RecalcTrigger,Trigger1Y)),NA())</f>
        <v>1.5032076938776839E-2</v>
      </c>
    </row>
    <row r="316" spans="2:17" x14ac:dyDescent="0.2">
      <c r="B316" s="39" t="s">
        <v>17</v>
      </c>
      <c r="D316" s="42">
        <f>_xll.qlCalendarAdvance(Calendar,$D315,B316,"f",FALSE)</f>
        <v>42629</v>
      </c>
      <c r="E316" s="177">
        <f>_xll.qlInterestRateIndexValueDate(IndexON,D316)</f>
        <v>42629</v>
      </c>
      <c r="F316" s="193">
        <f>IFERROR(_xll.qlIndexFixing(IndexON,D316,TRUE,_xll.ohTrigger(RecalcTrigger,TriggerON)),NA())</f>
        <v>9.8687379796735825E-3</v>
      </c>
      <c r="H316" s="42">
        <f>_xll.qlCalendarAdvance(Calendar,$H315,B316,"f",FALSE)</f>
        <v>42629</v>
      </c>
      <c r="I316" s="177">
        <f>_xll.qlInterestRateIndexValueDate(Index1M,$H316)</f>
        <v>42629</v>
      </c>
      <c r="J316" s="182">
        <f>IFERROR(_xll.qlIndexFixing(Index1M,$H316,TRUE,_xll.ohTrigger(RecalcTrigger,Trigger1M)),NA())</f>
        <v>1.1198853625348585E-2</v>
      </c>
      <c r="K316" s="44">
        <f>IFERROR(_xll.qlIndexFixing(Index3M,H316,TRUE,_xll.ohTrigger(RecalcTrigger,Trigger3M)),NA())</f>
        <v>1.2679082101727877E-2</v>
      </c>
      <c r="L316" s="44">
        <f>IFERROR(_xll.qlIndexFixing(Index6M,$H316,TRUE,_xll.ohTrigger(RecalcTrigger,Trigger6M)),NA())</f>
        <v>1.4596432320628851E-2</v>
      </c>
      <c r="M316" s="183">
        <f>IFERROR(_xll.qlIndexFixing(Index1Y,$H316,TRUE,_xll.ohTrigger(RecalcTrigger,Trigger1Y)),NA())</f>
        <v>1.8016940829037414E-2</v>
      </c>
      <c r="N316" s="182">
        <f>IFERROR(_xll.qlIndexFixing(ONIndex1M,I316,TRUE,_xll.ohTrigger(RecalcTrigger,Trigger1M)),NA())</f>
        <v>1.0934058512800384E-2</v>
      </c>
      <c r="O316" s="44">
        <f>IFERROR(_xll.qlIndexFixing(ONIndex3M,I316,TRUE,_xll.ohTrigger(RecalcTrigger,Trigger3M)),NA())</f>
        <v>1.1862597718780659E-2</v>
      </c>
      <c r="P316" s="44">
        <f>IFERROR(_xll.qlIndexFixing(ONIndex6M,I316,TRUE,_xll.ohTrigger(RecalcTrigger,Trigger6M)),NA())</f>
        <v>1.2780746621608626E-2</v>
      </c>
      <c r="Q316" s="183">
        <f>IFERROR(_xll.qlIndexFixing(ONIndex1Y,I316,TRUE,_xll.ohTrigger(RecalcTrigger,Trigger1Y)),NA())</f>
        <v>1.507242410381841E-2</v>
      </c>
    </row>
    <row r="317" spans="2:17" x14ac:dyDescent="0.2">
      <c r="B317" s="39" t="s">
        <v>17</v>
      </c>
      <c r="D317" s="42">
        <f>_xll.qlCalendarAdvance(Calendar,$D316,B317,"f",FALSE)</f>
        <v>42632</v>
      </c>
      <c r="E317" s="177">
        <f>_xll.qlInterestRateIndexValueDate(IndexON,D317)</f>
        <v>42632</v>
      </c>
      <c r="F317" s="193">
        <f>IFERROR(_xll.qlIndexFixing(IndexON,D317,TRUE,_xll.ohTrigger(RecalcTrigger,TriggerON)),NA())</f>
        <v>9.9057205066388487E-3</v>
      </c>
      <c r="H317" s="42">
        <f>_xll.qlCalendarAdvance(Calendar,$H316,B317,"f",FALSE)</f>
        <v>42632</v>
      </c>
      <c r="I317" s="177">
        <f>_xll.qlInterestRateIndexValueDate(Index1M,$H317)</f>
        <v>42632</v>
      </c>
      <c r="J317" s="182">
        <f>IFERROR(_xll.qlIndexFixing(Index1M,$H317,TRUE,_xll.ohTrigger(RecalcTrigger,Trigger1M)),NA())</f>
        <v>1.1244929366464892E-2</v>
      </c>
      <c r="K317" s="44">
        <f>IFERROR(_xll.qlIndexFixing(Index3M,H317,TRUE,_xll.ohTrigger(RecalcTrigger,Trigger3M)),NA())</f>
        <v>1.273401380335018E-2</v>
      </c>
      <c r="L317" s="44">
        <f>IFERROR(_xll.qlIndexFixing(Index6M,$H317,TRUE,_xll.ohTrigger(RecalcTrigger,Trigger6M)),NA())</f>
        <v>1.4664143910485618E-2</v>
      </c>
      <c r="M317" s="183">
        <f>IFERROR(_xll.qlIndexFixing(Index1Y,$H317,TRUE,_xll.ohTrigger(RecalcTrigger,Trigger1Y)),NA())</f>
        <v>1.8045813088644502E-2</v>
      </c>
      <c r="N317" s="182">
        <f>IFERROR(_xll.qlIndexFixing(ONIndex1M,I317,TRUE,_xll.ohTrigger(RecalcTrigger,Trigger1M)),NA())</f>
        <v>1.0971225346464442E-2</v>
      </c>
      <c r="O317" s="44">
        <f>IFERROR(_xll.qlIndexFixing(ONIndex3M,I317,TRUE,_xll.ohTrigger(RecalcTrigger,Trigger3M)),NA())</f>
        <v>1.1897934061056992E-2</v>
      </c>
      <c r="P317" s="44">
        <f>IFERROR(_xll.qlIndexFixing(ONIndex6M,I317,TRUE,_xll.ohTrigger(RecalcTrigger,Trigger6M)),NA())</f>
        <v>1.2818702615254862E-2</v>
      </c>
      <c r="Q317" s="183">
        <f>IFERROR(_xll.qlIndexFixing(ONIndex1Y,I317,TRUE,_xll.ohTrigger(RecalcTrigger,Trigger1Y)),NA())</f>
        <v>1.5096434563641736E-2</v>
      </c>
    </row>
    <row r="318" spans="2:17" x14ac:dyDescent="0.2">
      <c r="B318" s="39" t="s">
        <v>17</v>
      </c>
      <c r="D318" s="42">
        <f>_xll.qlCalendarAdvance(Calendar,$D317,B318,"f",FALSE)</f>
        <v>42633</v>
      </c>
      <c r="E318" s="177">
        <f>_xll.qlInterestRateIndexValueDate(IndexON,D318)</f>
        <v>42633</v>
      </c>
      <c r="F318" s="193">
        <f>IFERROR(_xll.qlIndexFixing(IndexON,D318,TRUE,_xll.ohTrigger(RecalcTrigger,TriggerON)),NA())</f>
        <v>9.9245900040367818E-3</v>
      </c>
      <c r="H318" s="42">
        <f>_xll.qlCalendarAdvance(Calendar,$H317,B318,"f",FALSE)</f>
        <v>42633</v>
      </c>
      <c r="I318" s="177">
        <f>_xll.qlInterestRateIndexValueDate(Index1M,$H318)</f>
        <v>42633</v>
      </c>
      <c r="J318" s="182">
        <f>IFERROR(_xll.qlIndexFixing(Index1M,$H318,TRUE,_xll.ohTrigger(RecalcTrigger,Trigger1M)),NA())</f>
        <v>1.1263373713244337E-2</v>
      </c>
      <c r="K318" s="44">
        <f>IFERROR(_xll.qlIndexFixing(Index3M,H318,TRUE,_xll.ohTrigger(RecalcTrigger,Trigger3M)),NA())</f>
        <v>1.2752342163021105E-2</v>
      </c>
      <c r="L318" s="44">
        <f>IFERROR(_xll.qlIndexFixing(Index6M,$H318,TRUE,_xll.ohTrigger(RecalcTrigger,Trigger6M)),NA())</f>
        <v>1.4673824377949661E-2</v>
      </c>
      <c r="M318" s="183">
        <f>IFERROR(_xll.qlIndexFixing(Index1Y,$H318,TRUE,_xll.ohTrigger(RecalcTrigger,Trigger1Y)),NA())</f>
        <v>1.8060011714783997E-2</v>
      </c>
      <c r="N318" s="182">
        <f>IFERROR(_xll.qlIndexFixing(ONIndex1M,I318,TRUE,_xll.ohTrigger(RecalcTrigger,Trigger1M)),NA())</f>
        <v>1.0989939608464505E-2</v>
      </c>
      <c r="O318" s="44">
        <f>IFERROR(_xll.qlIndexFixing(ONIndex3M,I318,TRUE,_xll.ohTrigger(RecalcTrigger,Trigger3M)),NA())</f>
        <v>1.1915809634017727E-2</v>
      </c>
      <c r="P318" s="44">
        <f>IFERROR(_xll.qlIndexFixing(ONIndex6M,I318,TRUE,_xll.ohTrigger(RecalcTrigger,Trigger6M)),NA())</f>
        <v>1.2838128144521121E-2</v>
      </c>
      <c r="Q318" s="183">
        <f>IFERROR(_xll.qlIndexFixing(ONIndex1Y,I318,TRUE,_xll.ohTrigger(RecalcTrigger,Trigger1Y)),NA())</f>
        <v>1.5101204983308802E-2</v>
      </c>
    </row>
    <row r="319" spans="2:17" x14ac:dyDescent="0.2">
      <c r="B319" s="39" t="s">
        <v>17</v>
      </c>
      <c r="D319" s="42">
        <f>_xll.qlCalendarAdvance(Calendar,$D318,B319,"f",FALSE)</f>
        <v>42634</v>
      </c>
      <c r="E319" s="177">
        <f>_xll.qlInterestRateIndexValueDate(IndexON,D319)</f>
        <v>42634</v>
      </c>
      <c r="F319" s="193">
        <f>IFERROR(_xll.qlIndexFixing(IndexON,D319,TRUE,_xll.ohTrigger(RecalcTrigger,TriggerON)),NA())</f>
        <v>9.9436063971702904E-3</v>
      </c>
      <c r="H319" s="42">
        <f>_xll.qlCalendarAdvance(Calendar,$H318,B319,"f",FALSE)</f>
        <v>42634</v>
      </c>
      <c r="I319" s="177">
        <f>_xll.qlInterestRateIndexValueDate(Index1M,$H319)</f>
        <v>42634</v>
      </c>
      <c r="J319" s="182">
        <f>IFERROR(_xll.qlIndexFixing(Index1M,$H319,TRUE,_xll.ohTrigger(RecalcTrigger,Trigger1M)),NA())</f>
        <v>1.1281798318098021E-2</v>
      </c>
      <c r="K319" s="44">
        <f>IFERROR(_xll.qlIndexFixing(Index3M,H319,TRUE,_xll.ohTrigger(RecalcTrigger,Trigger3M)),NA())</f>
        <v>1.2770679419122678E-2</v>
      </c>
      <c r="L319" s="44">
        <f>IFERROR(_xll.qlIndexFixing(Index6M,$H319,TRUE,_xll.ohTrigger(RecalcTrigger,Trigger6M)),NA())</f>
        <v>1.4693130467040376E-2</v>
      </c>
      <c r="M319" s="183">
        <f>IFERROR(_xll.qlIndexFixing(Index1Y,$H319,TRUE,_xll.ohTrigger(RecalcTrigger,Trigger1Y)),NA())</f>
        <v>1.8074238873826198E-2</v>
      </c>
      <c r="N319" s="182">
        <f>IFERROR(_xll.qlIndexFixing(ONIndex1M,I319,TRUE,_xll.ohTrigger(RecalcTrigger,Trigger1M)),NA())</f>
        <v>1.1008634119242799E-2</v>
      </c>
      <c r="O319" s="44">
        <f>IFERROR(_xll.qlIndexFixing(ONIndex3M,I319,TRUE,_xll.ohTrigger(RecalcTrigger,Trigger3M)),NA())</f>
        <v>1.193369399304367E-2</v>
      </c>
      <c r="P319" s="44">
        <f>IFERROR(_xll.qlIndexFixing(ONIndex6M,I319,TRUE,_xll.ohTrigger(RecalcTrigger,Trigger6M)),NA())</f>
        <v>1.2857687943160778E-2</v>
      </c>
      <c r="Q319" s="183">
        <f>IFERROR(_xll.qlIndexFixing(ONIndex1Y,I319,TRUE,_xll.ohTrigger(RecalcTrigger,Trigger1Y)),NA())</f>
        <v>1.5101447807691626E-2</v>
      </c>
    </row>
    <row r="320" spans="2:17" x14ac:dyDescent="0.2">
      <c r="B320" s="39" t="s">
        <v>17</v>
      </c>
      <c r="D320" s="42">
        <f>_xll.qlCalendarAdvance(Calendar,$D319,B320,"f",FALSE)</f>
        <v>42635</v>
      </c>
      <c r="E320" s="177">
        <f>_xll.qlInterestRateIndexValueDate(IndexON,D320)</f>
        <v>42635</v>
      </c>
      <c r="F320" s="193">
        <f>IFERROR(_xll.qlIndexFixing(IndexON,D320,TRUE,_xll.ohTrigger(RecalcTrigger,TriggerON)),NA())</f>
        <v>9.9627696861204207E-3</v>
      </c>
      <c r="H320" s="42">
        <f>_xll.qlCalendarAdvance(Calendar,$H319,B320,"f",FALSE)</f>
        <v>42635</v>
      </c>
      <c r="I320" s="177">
        <f>_xll.qlInterestRateIndexValueDate(Index1M,$H320)</f>
        <v>42635</v>
      </c>
      <c r="J320" s="182">
        <f>IFERROR(_xll.qlIndexFixing(Index1M,$H320,TRUE,_xll.ohTrigger(RecalcTrigger,Trigger1M)),NA())</f>
        <v>1.1318837036698969E-2</v>
      </c>
      <c r="K320" s="44">
        <f>IFERROR(_xll.qlIndexFixing(Index3M,H320,TRUE,_xll.ohTrigger(RecalcTrigger,Trigger3M)),NA())</f>
        <v>1.2789025538550613E-2</v>
      </c>
      <c r="L320" s="44">
        <f>IFERROR(_xll.qlIndexFixing(Index6M,$H320,TRUE,_xll.ohTrigger(RecalcTrigger,Trigger6M)),NA())</f>
        <v>1.4712417779297408E-2</v>
      </c>
      <c r="M320" s="183">
        <f>IFERROR(_xll.qlIndexFixing(Index1Y,$H320,TRUE,_xll.ohTrigger(RecalcTrigger,Trigger1Y)),NA())</f>
        <v>1.8088507093819484E-2</v>
      </c>
      <c r="N320" s="182">
        <f>IFERROR(_xll.qlIndexFixing(ONIndex1M,I320,TRUE,_xll.ohTrigger(RecalcTrigger,Trigger1M)),NA())</f>
        <v>1.1027308878799325E-2</v>
      </c>
      <c r="O320" s="44">
        <f>IFERROR(_xll.qlIndexFixing(ONIndex3M,I320,TRUE,_xll.ohTrigger(RecalcTrigger,Trigger3M)),NA())</f>
        <v>1.1951587138215869E-2</v>
      </c>
      <c r="P320" s="44">
        <f>IFERROR(_xll.qlIndexFixing(ONIndex6M,I320,TRUE,_xll.ohTrigger(RecalcTrigger,Trigger6M)),NA())</f>
        <v>1.287738201101174E-2</v>
      </c>
      <c r="Q320" s="183">
        <f>IFERROR(_xll.qlIndexFixing(ONIndex1Y,I320,TRUE,_xll.ohTrigger(RecalcTrigger,Trigger1Y)),NA())</f>
        <v>1.5097163036790207E-2</v>
      </c>
    </row>
    <row r="321" spans="2:17" x14ac:dyDescent="0.2">
      <c r="B321" s="39" t="s">
        <v>17</v>
      </c>
      <c r="D321" s="42">
        <f>_xll.qlCalendarAdvance(Calendar,$D320,B321,"f",FALSE)</f>
        <v>42636</v>
      </c>
      <c r="E321" s="177">
        <f>_xll.qlInterestRateIndexValueDate(IndexON,D321)</f>
        <v>42636</v>
      </c>
      <c r="F321" s="193">
        <f>IFERROR(_xll.qlIndexFixing(IndexON,D321,TRUE,_xll.ohTrigger(RecalcTrigger,TriggerON)),NA())</f>
        <v>1.0001859978820601E-2</v>
      </c>
      <c r="H321" s="42">
        <f>_xll.qlCalendarAdvance(Calendar,$H320,B321,"f",FALSE)</f>
        <v>42636</v>
      </c>
      <c r="I321" s="177">
        <f>_xll.qlInterestRateIndexValueDate(Index1M,$H321)</f>
        <v>42636</v>
      </c>
      <c r="J321" s="182">
        <f>IFERROR(_xll.qlIndexFixing(Index1M,$H321,TRUE,_xll.ohTrigger(RecalcTrigger,Trigger1M)),NA())</f>
        <v>1.1327898934548421E-2</v>
      </c>
      <c r="K321" s="44">
        <f>IFERROR(_xll.qlIndexFixing(Index3M,H321,TRUE,_xll.ohTrigger(RecalcTrigger,Trigger3M)),NA())</f>
        <v>1.2807380355279376E-2</v>
      </c>
      <c r="L321" s="44">
        <f>IFERROR(_xll.qlIndexFixing(Index6M,$H321,TRUE,_xll.ohTrigger(RecalcTrigger,Trigger6M)),NA())</f>
        <v>1.4731685311287209E-2</v>
      </c>
      <c r="M321" s="183">
        <f>IFERROR(_xll.qlIndexFixing(Index1Y,$H321,TRUE,_xll.ohTrigger(RecalcTrigger,Trigger1Y)),NA())</f>
        <v>1.8116554096034441E-2</v>
      </c>
      <c r="N321" s="182">
        <f>IFERROR(_xll.qlIndexFixing(ONIndex1M,I321,TRUE,_xll.ohTrigger(RecalcTrigger,Trigger1M)),NA())</f>
        <v>1.1064927975375321E-2</v>
      </c>
      <c r="O321" s="44">
        <f>IFERROR(_xll.qlIndexFixing(ONIndex3M,I321,TRUE,_xll.ohTrigger(RecalcTrigger,Trigger3M)),NA())</f>
        <v>1.1987796412422648E-2</v>
      </c>
      <c r="P321" s="44">
        <f>IFERROR(_xll.qlIndexFixing(ONIndex6M,I321,TRUE,_xll.ohTrigger(RecalcTrigger,Trigger6M)),NA())</f>
        <v>1.2917674851838925E-2</v>
      </c>
      <c r="Q321" s="183">
        <f>IFERROR(_xll.qlIndexFixing(ONIndex1Y,I321,TRUE,_xll.ohTrigger(RecalcTrigger,Trigger1Y)),NA())</f>
        <v>1.5074124014762271E-2</v>
      </c>
    </row>
    <row r="322" spans="2:17" x14ac:dyDescent="0.2">
      <c r="B322" s="39" t="s">
        <v>17</v>
      </c>
      <c r="D322" s="42">
        <f>_xll.qlCalendarAdvance(Calendar,$D321,B322,"f",FALSE)</f>
        <v>42639</v>
      </c>
      <c r="E322" s="177">
        <f>_xll.qlInterestRateIndexValueDate(IndexON,D322)</f>
        <v>42639</v>
      </c>
      <c r="F322" s="193">
        <f>IFERROR(_xll.qlIndexFixing(IndexON,D322,TRUE,_xll.ohTrigger(RecalcTrigger,TriggerON)),NA())</f>
        <v>1.0040864846363462E-2</v>
      </c>
      <c r="H322" s="42">
        <f>_xll.qlCalendarAdvance(Calendar,$H321,B322,"f",FALSE)</f>
        <v>42639</v>
      </c>
      <c r="I322" s="177">
        <f>_xll.qlInterestRateIndexValueDate(Index1M,$H322)</f>
        <v>42639</v>
      </c>
      <c r="J322" s="182">
        <f>IFERROR(_xll.qlIndexFixing(Index1M,$H322,TRUE,_xll.ohTrigger(RecalcTrigger,Trigger1M)),NA())</f>
        <v>1.1373625210311119E-2</v>
      </c>
      <c r="K322" s="44">
        <f>IFERROR(_xll.qlIndexFixing(Index3M,H322,TRUE,_xll.ohTrigger(RecalcTrigger,Trigger3M)),NA())</f>
        <v>1.2881467872132528E-2</v>
      </c>
      <c r="L322" s="44">
        <f>IFERROR(_xll.qlIndexFixing(Index6M,$H322,TRUE,_xll.ohTrigger(RecalcTrigger,Trigger6M)),NA())</f>
        <v>1.47988898504916E-2</v>
      </c>
      <c r="M322" s="183">
        <f>IFERROR(_xll.qlIndexFixing(Index1Y,$H322,TRUE,_xll.ohTrigger(RecalcTrigger,Trigger1Y)),NA())</f>
        <v>1.8146241169118893E-2</v>
      </c>
      <c r="N322" s="182">
        <f>IFERROR(_xll.qlIndexFixing(ONIndex1M,I322,TRUE,_xll.ohTrigger(RecalcTrigger,Trigger1M)),NA())</f>
        <v>1.1101810405375057E-2</v>
      </c>
      <c r="O322" s="44">
        <f>IFERROR(_xll.qlIndexFixing(ONIndex3M,I322,TRUE,_xll.ohTrigger(RecalcTrigger,Trigger3M)),NA())</f>
        <v>1.2023247580367213E-2</v>
      </c>
      <c r="P322" s="44">
        <f>IFERROR(_xll.qlIndexFixing(ONIndex6M,I322,TRUE,_xll.ohTrigger(RecalcTrigger,Trigger6M)),NA())</f>
        <v>1.2957478123043487E-2</v>
      </c>
      <c r="Q322" s="183">
        <f>IFERROR(_xll.qlIndexFixing(ONIndex1Y,I322,TRUE,_xll.ohTrigger(RecalcTrigger,Trigger1Y)),NA())</f>
        <v>1.503586366018328E-2</v>
      </c>
    </row>
    <row r="323" spans="2:17" x14ac:dyDescent="0.2">
      <c r="B323" s="39" t="s">
        <v>17</v>
      </c>
      <c r="D323" s="42">
        <f>_xll.qlCalendarAdvance(Calendar,$D322,B323,"f",FALSE)</f>
        <v>42640</v>
      </c>
      <c r="E323" s="177">
        <f>_xll.qlInterestRateIndexValueDate(IndexON,D323)</f>
        <v>42640</v>
      </c>
      <c r="F323" s="193">
        <f>IFERROR(_xll.qlIndexFixing(IndexON,D323,TRUE,_xll.ohTrigger(RecalcTrigger,TriggerON)),NA())</f>
        <v>1.0060600885813953E-2</v>
      </c>
      <c r="H323" s="42">
        <f>_xll.qlCalendarAdvance(Calendar,$H322,B323,"f",FALSE)</f>
        <v>42640</v>
      </c>
      <c r="I323" s="177">
        <f>_xll.qlInterestRateIndexValueDate(Index1M,$H323)</f>
        <v>42640</v>
      </c>
      <c r="J323" s="182">
        <f>IFERROR(_xll.qlIndexFixing(Index1M,$H323,TRUE,_xll.ohTrigger(RecalcTrigger,Trigger1M)),NA())</f>
        <v>1.1391931361716456E-2</v>
      </c>
      <c r="K323" s="44">
        <f>IFERROR(_xll.qlIndexFixing(Index3M,H323,TRUE,_xll.ohTrigger(RecalcTrigger,Trigger3M)),NA())</f>
        <v>1.2890371739507536E-2</v>
      </c>
      <c r="L323" s="44">
        <f>IFERROR(_xll.qlIndexFixing(Index6M,$H323,TRUE,_xll.ohTrigger(RecalcTrigger,Trigger6M)),NA())</f>
        <v>1.4808537693746805E-2</v>
      </c>
      <c r="M323" s="183">
        <f>IFERROR(_xll.qlIndexFixing(Index1Y,$H323,TRUE,_xll.ohTrigger(RecalcTrigger,Trigger1Y)),NA())</f>
        <v>1.8160899527579044E-2</v>
      </c>
      <c r="N323" s="182">
        <f>IFERROR(_xll.qlIndexFixing(ONIndex1M,I323,TRUE,_xll.ohTrigger(RecalcTrigger,Trigger1M)),NA())</f>
        <v>1.1120386408984828E-2</v>
      </c>
      <c r="O323" s="44">
        <f>IFERROR(_xll.qlIndexFixing(ONIndex3M,I323,TRUE,_xll.ohTrigger(RecalcTrigger,Trigger3M)),NA())</f>
        <v>1.2041184656270687E-2</v>
      </c>
      <c r="P323" s="44">
        <f>IFERROR(_xll.qlIndexFixing(ONIndex6M,I323,TRUE,_xll.ohTrigger(RecalcTrigger,Trigger6M)),NA())</f>
        <v>1.2977706420826962E-2</v>
      </c>
      <c r="Q323" s="183">
        <f>IFERROR(_xll.qlIndexFixing(ONIndex1Y,I323,TRUE,_xll.ohTrigger(RecalcTrigger,Trigger1Y)),NA())</f>
        <v>1.5015634840137571E-2</v>
      </c>
    </row>
    <row r="324" spans="2:17" x14ac:dyDescent="0.2">
      <c r="B324" s="39" t="s">
        <v>17</v>
      </c>
      <c r="D324" s="42">
        <f>_xll.qlCalendarAdvance(Calendar,$D323,B324,"f",FALSE)</f>
        <v>42641</v>
      </c>
      <c r="E324" s="177">
        <f>_xll.qlInterestRateIndexValueDate(IndexON,D324)</f>
        <v>42641</v>
      </c>
      <c r="F324" s="193">
        <f>IFERROR(_xll.qlIndexFixing(IndexON,D324,TRUE,_xll.ohTrigger(RecalcTrigger,TriggerON)),NA())</f>
        <v>1.0080322092093086E-2</v>
      </c>
      <c r="H324" s="42">
        <f>_xll.qlCalendarAdvance(Calendar,$H323,B324,"f",FALSE)</f>
        <v>42641</v>
      </c>
      <c r="I324" s="177">
        <f>_xll.qlInterestRateIndexValueDate(Index1M,$H324)</f>
        <v>42641</v>
      </c>
      <c r="J324" s="182">
        <f>IFERROR(_xll.qlIndexFixing(Index1M,$H324,TRUE,_xll.ohTrigger(RecalcTrigger,Trigger1M)),NA())</f>
        <v>1.1410217770569275E-2</v>
      </c>
      <c r="K324" s="44">
        <f>IFERROR(_xll.qlIndexFixing(Index3M,H324,TRUE,_xll.ohTrigger(RecalcTrigger,Trigger3M)),NA())</f>
        <v>1.2899277924361291E-2</v>
      </c>
      <c r="L324" s="44">
        <f>IFERROR(_xll.qlIndexFixing(Index6M,$H324,TRUE,_xll.ohTrigger(RecalcTrigger,Trigger6M)),NA())</f>
        <v>1.4827692161848096E-2</v>
      </c>
      <c r="M324" s="183">
        <f>IFERROR(_xll.qlIndexFixing(Index1Y,$H324,TRUE,_xll.ohTrigger(RecalcTrigger,Trigger1Y)),NA())</f>
        <v>1.8175655458203988E-2</v>
      </c>
      <c r="N324" s="182">
        <f>IFERROR(_xll.qlIndexFixing(ONIndex1M,I324,TRUE,_xll.ohTrigger(RecalcTrigger,Trigger1M)),NA())</f>
        <v>1.113894266137283E-2</v>
      </c>
      <c r="O324" s="44">
        <f>IFERROR(_xll.qlIndexFixing(ONIndex3M,I324,TRUE,_xll.ohTrigger(RecalcTrigger,Trigger3M)),NA())</f>
        <v>1.2059130518320416E-2</v>
      </c>
      <c r="P324" s="44">
        <f>IFERROR(_xll.qlIndexFixing(ONIndex6M,I324,TRUE,_xll.ohTrigger(RecalcTrigger,Trigger6M)),NA())</f>
        <v>1.2997931871130408E-2</v>
      </c>
      <c r="Q324" s="183">
        <f>IFERROR(_xll.qlIndexFixing(ONIndex1Y,I324,TRUE,_xll.ohTrigger(RecalcTrigger,Trigger1Y)),NA())</f>
        <v>1.499757234843746E-2</v>
      </c>
    </row>
    <row r="325" spans="2:17" x14ac:dyDescent="0.2">
      <c r="B325" s="39" t="s">
        <v>17</v>
      </c>
      <c r="D325" s="42">
        <f>_xll.qlCalendarAdvance(Calendar,$D324,B325,"f",FALSE)</f>
        <v>42642</v>
      </c>
      <c r="E325" s="177">
        <f>_xll.qlInterestRateIndexValueDate(IndexON,D325)</f>
        <v>42642</v>
      </c>
      <c r="F325" s="193">
        <f>IFERROR(_xll.qlIndexFixing(IndexON,D325,TRUE,_xll.ohTrigger(RecalcTrigger,TriggerON)),NA())</f>
        <v>1.0100028465200861E-2</v>
      </c>
      <c r="H325" s="42">
        <f>_xll.qlCalendarAdvance(Calendar,$H324,B325,"f",FALSE)</f>
        <v>42642</v>
      </c>
      <c r="I325" s="177">
        <f>_xll.qlInterestRateIndexValueDate(Index1M,$H325)</f>
        <v>42642</v>
      </c>
      <c r="J325" s="182">
        <f>IFERROR(_xll.qlIndexFixing(Index1M,$H325,TRUE,_xll.ohTrigger(RecalcTrigger,Trigger1M)),NA())</f>
        <v>1.144698808303625E-2</v>
      </c>
      <c r="K325" s="44">
        <f>IFERROR(_xll.qlIndexFixing(Index3M,H325,TRUE,_xll.ohTrigger(RecalcTrigger,Trigger3M)),NA())</f>
        <v>1.2917680740400735E-2</v>
      </c>
      <c r="L325" s="44">
        <f>IFERROR(_xll.qlIndexFixing(Index6M,$H325,TRUE,_xll.ohTrigger(RecalcTrigger,Trigger6M)),NA())</f>
        <v>1.484682235451198E-2</v>
      </c>
      <c r="M325" s="183">
        <f>IFERROR(_xll.qlIndexFixing(Index1Y,$H325,TRUE,_xll.ohTrigger(RecalcTrigger,Trigger1Y)),NA())</f>
        <v>1.8190502820994103E-2</v>
      </c>
      <c r="N325" s="182">
        <f>IFERROR(_xll.qlIndexFixing(ONIndex1M,I325,TRUE,_xll.ohTrigger(RecalcTrigger,Trigger1M)),NA())</f>
        <v>1.115747916262011E-2</v>
      </c>
      <c r="O325" s="44">
        <f>IFERROR(_xll.qlIndexFixing(ONIndex3M,I325,TRUE,_xll.ohTrigger(RecalcTrigger,Trigger3M)),NA())</f>
        <v>1.2077085166516399E-2</v>
      </c>
      <c r="P325" s="44">
        <f>IFERROR(_xll.qlIndexFixing(ONIndex6M,I325,TRUE,_xll.ohTrigger(RecalcTrigger,Trigger6M)),NA())</f>
        <v>1.3018154474034871E-2</v>
      </c>
      <c r="Q325" s="183">
        <f>IFERROR(_xll.qlIndexFixing(ONIndex1Y,I325,TRUE,_xll.ohTrigger(RecalcTrigger,Trigger1Y)),NA())</f>
        <v>1.4981676184677717E-2</v>
      </c>
    </row>
    <row r="326" spans="2:17" x14ac:dyDescent="0.2">
      <c r="B326" s="39" t="s">
        <v>17</v>
      </c>
      <c r="D326" s="42">
        <f>_xll.qlCalendarAdvance(Calendar,$D325,B326,"f",FALSE)</f>
        <v>42643</v>
      </c>
      <c r="E326" s="177">
        <f>_xll.qlInterestRateIndexValueDate(IndexON,D326)</f>
        <v>42643</v>
      </c>
      <c r="F326" s="193">
        <f>IFERROR(_xll.qlIndexFixing(IndexON,D326,TRUE,_xll.ohTrigger(RecalcTrigger,TriggerON)),NA())</f>
        <v>1.0139673433432844E-2</v>
      </c>
      <c r="H326" s="42">
        <f>_xll.qlCalendarAdvance(Calendar,$H325,B326,"f",FALSE)</f>
        <v>42643</v>
      </c>
      <c r="I326" s="177">
        <f>_xll.qlInterestRateIndexValueDate(Index1M,$H326)</f>
        <v>42643</v>
      </c>
      <c r="J326" s="182">
        <f>IFERROR(_xll.qlIndexFixing(Index1M,$H326,TRUE,_xll.ohTrigger(RecalcTrigger,Trigger1M)),NA())</f>
        <v>1.1455976889170811E-2</v>
      </c>
      <c r="K326" s="44">
        <f>IFERROR(_xll.qlIndexFixing(Index3M,H326,TRUE,_xll.ohTrigger(RecalcTrigger,Trigger3M)),NA())</f>
        <v>1.2936090858874842E-2</v>
      </c>
      <c r="L326" s="44">
        <f>IFERROR(_xll.qlIndexFixing(Index6M,$H326,TRUE,_xll.ohTrigger(RecalcTrigger,Trigger6M)),NA())</f>
        <v>1.4875391401141082E-2</v>
      </c>
      <c r="M326" s="183">
        <f>IFERROR(_xll.qlIndexFixing(Index1Y,$H326,TRUE,_xll.ohTrigger(RecalcTrigger,Trigger1Y)),NA())</f>
        <v>1.8198571305902998E-2</v>
      </c>
      <c r="N326" s="182">
        <f>IFERROR(_xll.qlIndexFixing(ONIndex1M,I326,TRUE,_xll.ohTrigger(RecalcTrigger,Trigger1M)),NA())</f>
        <v>1.1194829663797961E-2</v>
      </c>
      <c r="O326" s="44">
        <f>IFERROR(_xll.qlIndexFixing(ONIndex3M,I326,TRUE,_xll.ohTrigger(RecalcTrigger,Trigger3M)),NA())</f>
        <v>1.2113425741506386E-2</v>
      </c>
      <c r="P326" s="44">
        <f>IFERROR(_xll.qlIndexFixing(ONIndex6M,I326,TRUE,_xll.ohTrigger(RecalcTrigger,Trigger6M)),NA())</f>
        <v>1.3059057390038358E-2</v>
      </c>
      <c r="Q326" s="183">
        <f>IFERROR(_xll.qlIndexFixing(ONIndex1Y,I326,TRUE,_xll.ohTrigger(RecalcTrigger,Trigger1Y)),NA())</f>
        <v>1.4957717875272449E-2</v>
      </c>
    </row>
    <row r="327" spans="2:17" x14ac:dyDescent="0.2">
      <c r="B327" s="39" t="s">
        <v>17</v>
      </c>
      <c r="D327" s="42">
        <f>_xll.qlCalendarAdvance(Calendar,$D326,B327,"f",FALSE)</f>
        <v>42646</v>
      </c>
      <c r="E327" s="177">
        <f>_xll.qlInterestRateIndexValueDate(IndexON,D327)</f>
        <v>42646</v>
      </c>
      <c r="F327" s="193">
        <f>IFERROR(_xll.qlIndexFixing(IndexON,D327,TRUE,_xll.ohTrigger(RecalcTrigger,TriggerON)),NA())</f>
        <v>1.0178705625594198E-2</v>
      </c>
      <c r="H327" s="42">
        <f>_xll.qlCalendarAdvance(Calendar,$H326,B327,"f",FALSE)</f>
        <v>42646</v>
      </c>
      <c r="I327" s="177">
        <f>_xll.qlInterestRateIndexValueDate(Index1M,$H327)</f>
        <v>42646</v>
      </c>
      <c r="J327" s="182">
        <f>IFERROR(_xll.qlIndexFixing(Index1M,$H327,TRUE,_xll.ohTrigger(RecalcTrigger,Trigger1M)),NA())</f>
        <v>1.1510571304366026E-2</v>
      </c>
      <c r="K327" s="44">
        <f>IFERROR(_xll.qlIndexFixing(Index3M,H327,TRUE,_xll.ohTrigger(RecalcTrigger,Trigger3M)),NA())</f>
        <v>1.3000872077769073E-2</v>
      </c>
      <c r="L327" s="44">
        <f>IFERROR(_xll.qlIndexFixing(Index6M,$H327,TRUE,_xll.ohTrigger(RecalcTrigger,Trigger6M)),NA())</f>
        <v>1.4932507221371459E-2</v>
      </c>
      <c r="M327" s="183">
        <f>IFERROR(_xll.qlIndexFixing(Index1Y,$H327,TRUE,_xll.ohTrigger(RecalcTrigger,Trigger1Y)),NA())</f>
        <v>1.8250683782074395E-2</v>
      </c>
      <c r="N327" s="182">
        <f>IFERROR(_xll.qlIndexFixing(ONIndex1M,I327,TRUE,_xll.ohTrigger(RecalcTrigger,Trigger1M)),NA())</f>
        <v>1.1231427655310489E-2</v>
      </c>
      <c r="O327" s="44">
        <f>IFERROR(_xll.qlIndexFixing(ONIndex3M,I327,TRUE,_xll.ohTrigger(RecalcTrigger,Trigger3M)),NA())</f>
        <v>1.214899162084393E-2</v>
      </c>
      <c r="P327" s="44">
        <f>IFERROR(_xll.qlIndexFixing(ONIndex6M,I327,TRUE,_xll.ohTrigger(RecalcTrigger,Trigger6M)),NA())</f>
        <v>1.309901641077138E-2</v>
      </c>
      <c r="Q327" s="183">
        <f>IFERROR(_xll.qlIndexFixing(ONIndex1Y,I327,TRUE,_xll.ohTrigger(RecalcTrigger,Trigger1Y)),NA())</f>
        <v>1.4939754804665917E-2</v>
      </c>
    </row>
    <row r="328" spans="2:17" x14ac:dyDescent="0.2">
      <c r="B328" s="39" t="s">
        <v>17</v>
      </c>
      <c r="D328" s="42">
        <f>_xll.qlCalendarAdvance(Calendar,$D327,B328,"f",FALSE)</f>
        <v>42647</v>
      </c>
      <c r="E328" s="177">
        <f>_xll.qlInterestRateIndexValueDate(IndexON,D328)</f>
        <v>42647</v>
      </c>
      <c r="F328" s="193">
        <f>IFERROR(_xll.qlIndexFixing(IndexON,D328,TRUE,_xll.ohTrigger(RecalcTrigger,TriggerON)),NA())</f>
        <v>1.0198337832764137E-2</v>
      </c>
      <c r="H328" s="42">
        <f>_xll.qlCalendarAdvance(Calendar,$H327,B328,"f",FALSE)</f>
        <v>42647</v>
      </c>
      <c r="I328" s="177">
        <f>_xll.qlInterestRateIndexValueDate(Index1M,$H328)</f>
        <v>42647</v>
      </c>
      <c r="J328" s="182">
        <f>IFERROR(_xll.qlIndexFixing(Index1M,$H328,TRUE,_xll.ohTrigger(RecalcTrigger,Trigger1M)),NA())</f>
        <v>1.1528729957190719E-2</v>
      </c>
      <c r="K328" s="44">
        <f>IFERROR(_xll.qlIndexFixing(Index3M,H328,TRUE,_xll.ohTrigger(RecalcTrigger,Trigger3M)),NA())</f>
        <v>1.3019312124177887E-2</v>
      </c>
      <c r="L328" s="44">
        <f>IFERROR(_xll.qlIndexFixing(Index6M,$H328,TRUE,_xll.ohTrigger(RecalcTrigger,Trigger6M)),NA())</f>
        <v>1.4951494962963663E-2</v>
      </c>
      <c r="M328" s="183">
        <f>IFERROR(_xll.qlIndexFixing(Index1Y,$H328,TRUE,_xll.ohTrigger(RecalcTrigger,Trigger1Y)),NA())</f>
        <v>1.826589619388308E-2</v>
      </c>
      <c r="N328" s="182">
        <f>IFERROR(_xll.qlIndexFixing(ONIndex1M,I328,TRUE,_xll.ohTrigger(RecalcTrigger,Trigger1M)),NA())</f>
        <v>1.1249865400448922E-2</v>
      </c>
      <c r="O328" s="44">
        <f>IFERROR(_xll.qlIndexFixing(ONIndex3M,I328,TRUE,_xll.ohTrigger(RecalcTrigger,Trigger3M)),NA())</f>
        <v>1.2166990199771188E-2</v>
      </c>
      <c r="P328" s="44">
        <f>IFERROR(_xll.qlIndexFixing(ONIndex6M,I328,TRUE,_xll.ohTrigger(RecalcTrigger,Trigger6M)),NA())</f>
        <v>1.3119224776356742E-2</v>
      </c>
      <c r="Q328" s="183">
        <f>IFERROR(_xll.qlIndexFixing(ONIndex1Y,I328,TRUE,_xll.ohTrigger(RecalcTrigger,Trigger1Y)),NA())</f>
        <v>1.4934690277366158E-2</v>
      </c>
    </row>
    <row r="329" spans="2:17" x14ac:dyDescent="0.2">
      <c r="B329" s="39" t="s">
        <v>17</v>
      </c>
      <c r="D329" s="42">
        <f>_xll.qlCalendarAdvance(Calendar,$D328,B329,"f",FALSE)</f>
        <v>42648</v>
      </c>
      <c r="E329" s="177">
        <f>_xll.qlInterestRateIndexValueDate(IndexON,D329)</f>
        <v>42648</v>
      </c>
      <c r="F329" s="193">
        <f>IFERROR(_xll.qlIndexFixing(IndexON,D329,TRUE,_xll.ohTrigger(RecalcTrigger,TriggerON)),NA())</f>
        <v>1.0217955206681673E-2</v>
      </c>
      <c r="H329" s="42">
        <f>_xll.qlCalendarAdvance(Calendar,$H328,B329,"f",FALSE)</f>
        <v>42648</v>
      </c>
      <c r="I329" s="177">
        <f>_xll.qlInterestRateIndexValueDate(Index1M,$H329)</f>
        <v>42648</v>
      </c>
      <c r="J329" s="182">
        <f>IFERROR(_xll.qlIndexFixing(Index1M,$H329,TRUE,_xll.ohTrigger(RecalcTrigger,Trigger1M)),NA())</f>
        <v>1.1565248905472643E-2</v>
      </c>
      <c r="K329" s="44">
        <f>IFERROR(_xll.qlIndexFixing(Index3M,H329,TRUE,_xll.ohTrigger(RecalcTrigger,Trigger3M)),NA())</f>
        <v>1.3037758308718396E-2</v>
      </c>
      <c r="L329" s="44">
        <f>IFERROR(_xll.qlIndexFixing(Index6M,$H329,TRUE,_xll.ohTrigger(RecalcTrigger,Trigger6M)),NA())</f>
        <v>1.4970456873182885E-2</v>
      </c>
      <c r="M329" s="183">
        <f>IFERROR(_xll.qlIndexFixing(Index1Y,$H329,TRUE,_xll.ohTrigger(RecalcTrigger,Trigger1Y)),NA())</f>
        <v>1.8281163190704053E-2</v>
      </c>
      <c r="N329" s="182">
        <f>IFERROR(_xll.qlIndexFixing(ONIndex1M,I329,TRUE,_xll.ohTrigger(RecalcTrigger,Trigger1M)),NA())</f>
        <v>1.126828339428454E-2</v>
      </c>
      <c r="O329" s="44">
        <f>IFERROR(_xll.qlIndexFixing(ONIndex3M,I329,TRUE,_xll.ohTrigger(RecalcTrigger,Trigger3M)),NA())</f>
        <v>1.2184997564925748E-2</v>
      </c>
      <c r="P329" s="44">
        <f>IFERROR(_xll.qlIndexFixing(ONIndex6M,I329,TRUE,_xll.ohTrigger(RecalcTrigger,Trigger6M)),NA())</f>
        <v>1.3139430294462073E-2</v>
      </c>
      <c r="Q329" s="183">
        <f>IFERROR(_xll.qlIndexFixing(ONIndex1Y,I329,TRUE,_xll.ohTrigger(RecalcTrigger,Trigger1Y)),NA())</f>
        <v>1.4931792076953165E-2</v>
      </c>
    </row>
    <row r="330" spans="2:17" x14ac:dyDescent="0.2">
      <c r="B330" s="39" t="s">
        <v>17</v>
      </c>
      <c r="D330" s="42">
        <f>_xll.qlCalendarAdvance(Calendar,$D329,B330,"f",FALSE)</f>
        <v>42649</v>
      </c>
      <c r="E330" s="177">
        <f>_xll.qlInterestRateIndexValueDate(IndexON,D330)</f>
        <v>42649</v>
      </c>
      <c r="F330" s="193">
        <f>IFERROR(_xll.qlIndexFixing(IndexON,D330,TRUE,_xll.ohTrigger(RecalcTrigger,TriggerON)),NA())</f>
        <v>1.023755774742785E-2</v>
      </c>
      <c r="H330" s="42">
        <f>_xll.qlCalendarAdvance(Calendar,$H329,B330,"f",FALSE)</f>
        <v>42649</v>
      </c>
      <c r="I330" s="177">
        <f>_xll.qlInterestRateIndexValueDate(Index1M,$H330)</f>
        <v>42649</v>
      </c>
      <c r="J330" s="182">
        <f>IFERROR(_xll.qlIndexFixing(Index1M,$H330,TRUE,_xll.ohTrigger(RecalcTrigger,Trigger1M)),NA())</f>
        <v>1.1574171759760367E-2</v>
      </c>
      <c r="K330" s="44">
        <f>IFERROR(_xll.qlIndexFixing(Index3M,H330,TRUE,_xll.ohTrigger(RecalcTrigger,Trigger3M)),NA())</f>
        <v>1.3056210434249925E-2</v>
      </c>
      <c r="L330" s="44">
        <f>IFERROR(_xll.qlIndexFixing(Index6M,$H330,TRUE,_xll.ohTrigger(RecalcTrigger,Trigger6M)),NA())</f>
        <v>1.4989392712739094E-2</v>
      </c>
      <c r="M330" s="183">
        <f>IFERROR(_xll.qlIndexFixing(Index1Y,$H330,TRUE,_xll.ohTrigger(RecalcTrigger,Trigger1Y)),NA())</f>
        <v>1.8296478630109858E-2</v>
      </c>
      <c r="N330" s="182">
        <f>IFERROR(_xll.qlIndexFixing(ONIndex1M,I330,TRUE,_xll.ohTrigger(RecalcTrigger,Trigger1M)),NA())</f>
        <v>1.1286681636979434E-2</v>
      </c>
      <c r="O330" s="44">
        <f>IFERROR(_xll.qlIndexFixing(ONIndex3M,I330,TRUE,_xll.ohTrigger(RecalcTrigger,Trigger3M)),NA())</f>
        <v>1.2203013716145517E-2</v>
      </c>
      <c r="P330" s="44">
        <f>IFERROR(_xll.qlIndexFixing(ONIndex6M,I330,TRUE,_xll.ohTrigger(RecalcTrigger,Trigger6M)),NA())</f>
        <v>1.3159632965087376E-2</v>
      </c>
      <c r="Q330" s="183">
        <f>IFERROR(_xll.qlIndexFixing(ONIndex1Y,I330,TRUE,_xll.ohTrigger(RecalcTrigger,Trigger1Y)),NA())</f>
        <v>1.4931060203345892E-2</v>
      </c>
    </row>
    <row r="331" spans="2:17" x14ac:dyDescent="0.2">
      <c r="B331" s="39" t="s">
        <v>17</v>
      </c>
      <c r="D331" s="42">
        <f>_xll.qlCalendarAdvance(Calendar,$D330,B331,"f",FALSE)</f>
        <v>42650</v>
      </c>
      <c r="E331" s="177">
        <f>_xll.qlInterestRateIndexValueDate(IndexON,D331)</f>
        <v>42650</v>
      </c>
      <c r="F331" s="193">
        <f>IFERROR(_xll.qlIndexFixing(IndexON,D331,TRUE,_xll.ohTrigger(RecalcTrigger,TriggerON)),NA())</f>
        <v>1.0277002731935807E-2</v>
      </c>
      <c r="H331" s="42">
        <f>_xll.qlCalendarAdvance(Calendar,$H330,B331,"f",FALSE)</f>
        <v>42650</v>
      </c>
      <c r="I331" s="177">
        <f>_xll.qlInterestRateIndexValueDate(Index1M,$H331)</f>
        <v>42650</v>
      </c>
      <c r="J331" s="182">
        <f>IFERROR(_xll.qlIndexFixing(Index1M,$H331,TRUE,_xll.ohTrigger(RecalcTrigger,Trigger1M)),NA())</f>
        <v>1.1583087457646923E-2</v>
      </c>
      <c r="K331" s="44">
        <f>IFERROR(_xll.qlIndexFixing(Index3M,H331,TRUE,_xll.ohTrigger(RecalcTrigger,Trigger3M)),NA())</f>
        <v>1.3093708549196469E-2</v>
      </c>
      <c r="L331" s="44">
        <f>IFERROR(_xll.qlIndexFixing(Index6M,$H331,TRUE,_xll.ohTrigger(RecalcTrigger,Trigger6M)),NA())</f>
        <v>1.5008302242333346E-2</v>
      </c>
      <c r="M331" s="183">
        <f>IFERROR(_xll.qlIndexFixing(Index1Y,$H331,TRUE,_xll.ohTrigger(RecalcTrigger,Trigger1Y)),NA())</f>
        <v>1.8325574537128565E-2</v>
      </c>
      <c r="N331" s="182">
        <f>IFERROR(_xll.qlIndexFixing(ONIndex1M,I331,TRUE,_xll.ohTrigger(RecalcTrigger,Trigger1M)),NA())</f>
        <v>1.1323763574934514E-2</v>
      </c>
      <c r="O331" s="44">
        <f>IFERROR(_xll.qlIndexFixing(ONIndex3M,I331,TRUE,_xll.ohTrigger(RecalcTrigger,Trigger3M)),NA())</f>
        <v>1.2239485707355632E-2</v>
      </c>
      <c r="P331" s="44">
        <f>IFERROR(_xll.qlIndexFixing(ONIndex6M,I331,TRUE,_xll.ohTrigger(RecalcTrigger,Trigger6M)),NA())</f>
        <v>1.3200506192028174E-2</v>
      </c>
      <c r="Q331" s="183">
        <f>IFERROR(_xll.qlIndexFixing(ONIndex1Y,I331,TRUE,_xll.ohTrigger(RecalcTrigger,Trigger1Y)),NA())</f>
        <v>1.4937428810149294E-2</v>
      </c>
    </row>
    <row r="332" spans="2:17" x14ac:dyDescent="0.2">
      <c r="B332" s="39" t="s">
        <v>17</v>
      </c>
      <c r="D332" s="42">
        <f>_xll.qlCalendarAdvance(Calendar,$D331,B332,"f",FALSE)</f>
        <v>42653</v>
      </c>
      <c r="E332" s="177">
        <f>_xll.qlInterestRateIndexValueDate(IndexON,D332)</f>
        <v>42653</v>
      </c>
      <c r="F332" s="193">
        <f>IFERROR(_xll.qlIndexFixing(IndexON,D332,TRUE,_xll.ohTrigger(RecalcTrigger,TriggerON)),NA())</f>
        <v>1.0315819578131658E-2</v>
      </c>
      <c r="H332" s="42">
        <f>_xll.qlCalendarAdvance(Calendar,$H331,B332,"f",FALSE)</f>
        <v>42653</v>
      </c>
      <c r="I332" s="177">
        <f>_xll.qlInterestRateIndexValueDate(Index1M,$H332)</f>
        <v>42653</v>
      </c>
      <c r="J332" s="182">
        <f>IFERROR(_xll.qlIndexFixing(Index1M,$H332,TRUE,_xll.ohTrigger(RecalcTrigger,Trigger1M)),NA())</f>
        <v>1.1637267269175649E-2</v>
      </c>
      <c r="K332" s="44">
        <f>IFERROR(_xll.qlIndexFixing(Index3M,H332,TRUE,_xll.ohTrigger(RecalcTrigger,Trigger3M)),NA())</f>
        <v>1.3130074403350329E-2</v>
      </c>
      <c r="L332" s="44">
        <f>IFERROR(_xll.qlIndexFixing(Index6M,$H332,TRUE,_xll.ohTrigger(RecalcTrigger,Trigger6M)),NA())</f>
        <v>1.5064870578248525E-2</v>
      </c>
      <c r="M332" s="183">
        <f>IFERROR(_xll.qlIndexFixing(Index1Y,$H332,TRUE,_xll.ohTrigger(RecalcTrigger,Trigger1Y)),NA())</f>
        <v>1.83581019523269E-2</v>
      </c>
      <c r="N332" s="182">
        <f>IFERROR(_xll.qlIndexFixing(ONIndex1M,I332,TRUE,_xll.ohTrigger(RecalcTrigger,Trigger1M)),NA())</f>
        <v>1.1360077095298182E-2</v>
      </c>
      <c r="O332" s="44">
        <f>IFERROR(_xll.qlIndexFixing(ONIndex3M,I332,TRUE,_xll.ohTrigger(RecalcTrigger,Trigger3M)),NA())</f>
        <v>1.2275166182811326E-2</v>
      </c>
      <c r="P332" s="44">
        <f>IFERROR(_xll.qlIndexFixing(ONIndex6M,I332,TRUE,_xll.ohTrigger(RecalcTrigger,Trigger6M)),NA())</f>
        <v>1.3240415172788289E-2</v>
      </c>
      <c r="Q332" s="183">
        <f>IFERROR(_xll.qlIndexFixing(ONIndex1Y,I332,TRUE,_xll.ohTrigger(RecalcTrigger,Trigger1Y)),NA())</f>
        <v>1.4949795977541314E-2</v>
      </c>
    </row>
    <row r="333" spans="2:17" x14ac:dyDescent="0.2">
      <c r="B333" s="39" t="s">
        <v>17</v>
      </c>
      <c r="D333" s="42">
        <f>_xll.qlCalendarAdvance(Calendar,$D332,B333,"f",FALSE)</f>
        <v>42654</v>
      </c>
      <c r="E333" s="177">
        <f>_xll.qlInterestRateIndexValueDate(IndexON,D333)</f>
        <v>42654</v>
      </c>
      <c r="F333" s="193">
        <f>IFERROR(_xll.qlIndexFixing(IndexON,D333,TRUE,_xll.ohTrigger(RecalcTrigger,TriggerON)),NA())</f>
        <v>1.0335347952858953E-2</v>
      </c>
      <c r="H333" s="42">
        <f>_xll.qlCalendarAdvance(Calendar,$H332,B333,"f",FALSE)</f>
        <v>42654</v>
      </c>
      <c r="I333" s="177">
        <f>_xll.qlInterestRateIndexValueDate(Index1M,$H333)</f>
        <v>42654</v>
      </c>
      <c r="J333" s="182">
        <f>IFERROR(_xll.qlIndexFixing(Index1M,$H333,TRUE,_xll.ohTrigger(RecalcTrigger,Trigger1M)),NA())</f>
        <v>1.1655287719497998E-2</v>
      </c>
      <c r="K333" s="44">
        <f>IFERROR(_xll.qlIndexFixing(Index3M,H333,TRUE,_xll.ohTrigger(RecalcTrigger,Trigger3M)),NA())</f>
        <v>1.3148553276601768E-2</v>
      </c>
      <c r="L333" s="44">
        <f>IFERROR(_xll.qlIndexFixing(Index6M,$H333,TRUE,_xll.ohTrigger(RecalcTrigger,Trigger6M)),NA())</f>
        <v>1.5083672474857255E-2</v>
      </c>
      <c r="M333" s="183">
        <f>IFERROR(_xll.qlIndexFixing(Index1Y,$H333,TRUE,_xll.ohTrigger(RecalcTrigger,Trigger1Y)),NA())</f>
        <v>1.8373567455499007E-2</v>
      </c>
      <c r="N333" s="182">
        <f>IFERROR(_xll.qlIndexFixing(ONIndex1M,I333,TRUE,_xll.ohTrigger(RecalcTrigger,Trigger1M)),NA())</f>
        <v>1.1378376581722138E-2</v>
      </c>
      <c r="O333" s="44">
        <f>IFERROR(_xll.qlIndexFixing(ONIndex3M,I333,TRUE,_xll.ohTrigger(RecalcTrigger,Trigger3M)),NA())</f>
        <v>1.2293226264924462E-2</v>
      </c>
      <c r="P333" s="44">
        <f>IFERROR(_xll.qlIndexFixing(ONIndex6M,I333,TRUE,_xll.ohTrigger(RecalcTrigger,Trigger6M)),NA())</f>
        <v>1.326060360609449E-2</v>
      </c>
      <c r="Q333" s="183">
        <f>IFERROR(_xll.qlIndexFixing(ONIndex1Y,I333,TRUE,_xll.ohTrigger(RecalcTrigger,Trigger1Y)),NA())</f>
        <v>1.4959895738611007E-2</v>
      </c>
    </row>
    <row r="334" spans="2:17" x14ac:dyDescent="0.2">
      <c r="B334" s="39" t="s">
        <v>17</v>
      </c>
      <c r="D334" s="42">
        <f>_xll.qlCalendarAdvance(Calendar,$D333,B334,"f",FALSE)</f>
        <v>42655</v>
      </c>
      <c r="E334" s="177">
        <f>_xll.qlInterestRateIndexValueDate(IndexON,D334)</f>
        <v>42655</v>
      </c>
      <c r="F334" s="193">
        <f>IFERROR(_xll.qlIndexFixing(IndexON,D334,TRUE,_xll.ohTrigger(RecalcTrigger,TriggerON)),NA())</f>
        <v>1.0354861494252798E-2</v>
      </c>
      <c r="H334" s="42">
        <f>_xll.qlCalendarAdvance(Calendar,$H333,B334,"f",FALSE)</f>
        <v>42655</v>
      </c>
      <c r="I334" s="177">
        <f>_xll.qlInterestRateIndexValueDate(Index1M,$H334)</f>
        <v>42655</v>
      </c>
      <c r="J334" s="182">
        <f>IFERROR(_xll.qlIndexFixing(Index1M,$H334,TRUE,_xll.ohTrigger(RecalcTrigger,Trigger1M)),NA())</f>
        <v>1.1691538302074938E-2</v>
      </c>
      <c r="K334" s="44">
        <f>IFERROR(_xll.qlIndexFixing(Index3M,H334,TRUE,_xll.ohTrigger(RecalcTrigger,Trigger3M)),NA())</f>
        <v>1.3167036907923544E-2</v>
      </c>
      <c r="L334" s="44">
        <f>IFERROR(_xll.qlIndexFixing(Index6M,$H334,TRUE,_xll.ohTrigger(RecalcTrigger,Trigger6M)),NA())</f>
        <v>1.5102446864895326E-2</v>
      </c>
      <c r="M334" s="183">
        <f>IFERROR(_xll.qlIndexFixing(Index1Y,$H334,TRUE,_xll.ohTrigger(RecalcTrigger,Trigger1Y)),NA())</f>
        <v>1.838904453900958E-2</v>
      </c>
      <c r="N334" s="182">
        <f>IFERROR(_xll.qlIndexFixing(ONIndex1M,I334,TRUE,_xll.ohTrigger(RecalcTrigger,Trigger1M)),NA())</f>
        <v>1.1396656317005371E-2</v>
      </c>
      <c r="O334" s="44">
        <f>IFERROR(_xll.qlIndexFixing(ONIndex3M,I334,TRUE,_xll.ohTrigger(RecalcTrigger,Trigger3M)),NA())</f>
        <v>1.2311295133102806E-2</v>
      </c>
      <c r="P334" s="44">
        <f>IFERROR(_xll.qlIndexFixing(ONIndex6M,I334,TRUE,_xll.ohTrigger(RecalcTrigger,Trigger6M)),NA())</f>
        <v>1.3280789191920661E-2</v>
      </c>
      <c r="Q334" s="183">
        <f>IFERROR(_xll.qlIndexFixing(ONIndex1Y,I334,TRUE,_xll.ohTrigger(RecalcTrigger,Trigger1Y)),NA())</f>
        <v>1.4972161826972696E-2</v>
      </c>
    </row>
    <row r="335" spans="2:17" x14ac:dyDescent="0.2">
      <c r="B335" s="39" t="s">
        <v>17</v>
      </c>
      <c r="D335" s="42">
        <f>_xll.qlCalendarAdvance(Calendar,$D334,B335,"f",FALSE)</f>
        <v>42656</v>
      </c>
      <c r="E335" s="177">
        <f>_xll.qlInterestRateIndexValueDate(IndexON,D335)</f>
        <v>42656</v>
      </c>
      <c r="F335" s="193">
        <f>IFERROR(_xll.qlIndexFixing(IndexON,D335,TRUE,_xll.ohTrigger(RecalcTrigger,TriggerON)),NA())</f>
        <v>1.0374360202475286E-2</v>
      </c>
      <c r="H335" s="42">
        <f>_xll.qlCalendarAdvance(Calendar,$H334,B335,"f",FALSE)</f>
        <v>42656</v>
      </c>
      <c r="I335" s="177">
        <f>_xll.qlInterestRateIndexValueDate(Index1M,$H335)</f>
        <v>42656</v>
      </c>
      <c r="J335" s="182">
        <f>IFERROR(_xll.qlIndexFixing(Index1M,$H335,TRUE,_xll.ohTrigger(RecalcTrigger,Trigger1M)),NA())</f>
        <v>1.1700388034516125E-2</v>
      </c>
      <c r="K335" s="44">
        <f>IFERROR(_xll.qlIndexFixing(Index3M,H335,TRUE,_xll.ohTrigger(RecalcTrigger,Trigger3M)),NA())</f>
        <v>1.31855251001512E-2</v>
      </c>
      <c r="L335" s="44">
        <f>IFERROR(_xll.qlIndexFixing(Index6M,$H335,TRUE,_xll.ohTrigger(RecalcTrigger,Trigger6M)),NA())</f>
        <v>1.5121193509017928E-2</v>
      </c>
      <c r="M335" s="183">
        <f>IFERROR(_xll.qlIndexFixing(Index1Y,$H335,TRUE,_xll.ohTrigger(RecalcTrigger,Trigger1Y)),NA())</f>
        <v>1.840452705785256E-2</v>
      </c>
      <c r="N335" s="182">
        <f>IFERROR(_xll.qlIndexFixing(ONIndex1M,I335,TRUE,_xll.ohTrigger(RecalcTrigger,Trigger1M)),NA())</f>
        <v>1.1414916300985789E-2</v>
      </c>
      <c r="O335" s="44">
        <f>IFERROR(_xll.qlIndexFixing(ONIndex3M,I335,TRUE,_xll.ohTrigger(RecalcTrigger,Trigger3M)),NA())</f>
        <v>1.2329372787589499E-2</v>
      </c>
      <c r="P335" s="44">
        <f>IFERROR(_xll.qlIndexFixing(ONIndex6M,I335,TRUE,_xll.ohTrigger(RecalcTrigger,Trigger6M)),NA())</f>
        <v>1.3300971930185757E-2</v>
      </c>
      <c r="Q335" s="183">
        <f>IFERROR(_xll.qlIndexFixing(ONIndex1Y,I335,TRUE,_xll.ohTrigger(RecalcTrigger,Trigger1Y)),NA())</f>
        <v>1.4986594242869522E-2</v>
      </c>
    </row>
    <row r="336" spans="2:17" x14ac:dyDescent="0.2">
      <c r="B336" s="39" t="s">
        <v>17</v>
      </c>
      <c r="D336" s="42">
        <f>_xll.qlCalendarAdvance(Calendar,$D335,B336,"f",FALSE)</f>
        <v>42657</v>
      </c>
      <c r="E336" s="177">
        <f>_xll.qlInterestRateIndexValueDate(IndexON,D336)</f>
        <v>42657</v>
      </c>
      <c r="F336" s="193">
        <f>IFERROR(_xll.qlIndexFixing(IndexON,D336,TRUE,_xll.ohTrigger(RecalcTrigger,TriggerON)),NA())</f>
        <v>1.0413605264881406E-2</v>
      </c>
      <c r="H336" s="42">
        <f>_xll.qlCalendarAdvance(Calendar,$H335,B336,"f",FALSE)</f>
        <v>42657</v>
      </c>
      <c r="I336" s="177">
        <f>_xll.qlInterestRateIndexValueDate(Index1M,$H336)</f>
        <v>42657</v>
      </c>
      <c r="J336" s="182">
        <f>IFERROR(_xll.qlIndexFixing(Index1M,$H336,TRUE,_xll.ohTrigger(RecalcTrigger,Trigger1M)),NA())</f>
        <v>1.1709230608643218E-2</v>
      </c>
      <c r="K336" s="44">
        <f>IFERROR(_xll.qlIndexFixing(Index3M,H336,TRUE,_xll.ohTrigger(RecalcTrigger,Trigger3M)),NA())</f>
        <v>1.3223077644754217E-2</v>
      </c>
      <c r="L336" s="44">
        <f>IFERROR(_xll.qlIndexFixing(Index6M,$H336,TRUE,_xll.ohTrigger(RecalcTrigger,Trigger6M)),NA())</f>
        <v>1.5176629901381038E-2</v>
      </c>
      <c r="M336" s="183">
        <f>IFERROR(_xll.qlIndexFixing(Index1Y,$H336,TRUE,_xll.ohTrigger(RecalcTrigger,Trigger1Y)),NA())</f>
        <v>1.8433719287886188E-2</v>
      </c>
      <c r="N336" s="182">
        <f>IFERROR(_xll.qlIndexFixing(ONIndex1M,I336,TRUE,_xll.ohTrigger(RecalcTrigger,Trigger1M)),NA())</f>
        <v>1.1451729705732236E-2</v>
      </c>
      <c r="O336" s="44">
        <f>IFERROR(_xll.qlIndexFixing(ONIndex3M,I336,TRUE,_xll.ohTrigger(RecalcTrigger,Trigger3M)),NA())</f>
        <v>1.2365976311321155E-2</v>
      </c>
      <c r="P336" s="44">
        <f>IFERROR(_xll.qlIndexFixing(ONIndex6M,I336,TRUE,_xll.ohTrigger(RecalcTrigger,Trigger6M)),NA())</f>
        <v>1.3341815567534667E-2</v>
      </c>
      <c r="Q336" s="183">
        <f>IFERROR(_xll.qlIndexFixing(ONIndex1Y,I336,TRUE,_xll.ohTrigger(RecalcTrigger,Trigger1Y)),NA())</f>
        <v>1.5023298479869645E-2</v>
      </c>
    </row>
    <row r="337" spans="2:17" x14ac:dyDescent="0.2">
      <c r="B337" s="39" t="s">
        <v>17</v>
      </c>
      <c r="D337" s="42">
        <f>_xll.qlCalendarAdvance(Calendar,$D336,B337,"f",FALSE)</f>
        <v>42660</v>
      </c>
      <c r="E337" s="177">
        <f>_xll.qlInterestRateIndexValueDate(IndexON,D337)</f>
        <v>42660</v>
      </c>
      <c r="F337" s="193">
        <f>IFERROR(_xll.qlIndexFixing(IndexON,D337,TRUE,_xll.ohTrigger(RecalcTrigger,TriggerON)),NA())</f>
        <v>1.0452206703084332E-2</v>
      </c>
      <c r="H337" s="42">
        <f>_xll.qlCalendarAdvance(Calendar,$H336,B337,"f",FALSE)</f>
        <v>42660</v>
      </c>
      <c r="I337" s="177">
        <f>_xll.qlInterestRateIndexValueDate(Index1M,$H337)</f>
        <v>42660</v>
      </c>
      <c r="J337" s="182">
        <f>IFERROR(_xll.qlIndexFixing(Index1M,$H337,TRUE,_xll.ohTrigger(RecalcTrigger,Trigger1M)),NA())</f>
        <v>1.1762995803151122E-2</v>
      </c>
      <c r="K337" s="44">
        <f>IFERROR(_xll.qlIndexFixing(Index3M,H337,TRUE,_xll.ohTrigger(RecalcTrigger,Trigger3M)),NA())</f>
        <v>1.325951953465879E-2</v>
      </c>
      <c r="L337" s="44">
        <f>IFERROR(_xll.qlIndexFixing(Index6M,$H337,TRUE,_xll.ohTrigger(RecalcTrigger,Trigger6M)),NA())</f>
        <v>1.5205041458923686E-2</v>
      </c>
      <c r="M337" s="183">
        <f>IFERROR(_xll.qlIndexFixing(Index1Y,$H337,TRUE,_xll.ohTrigger(RecalcTrigger,Trigger1Y)),NA())</f>
        <v>1.8466388573356252E-2</v>
      </c>
      <c r="N337" s="182">
        <f>IFERROR(_xll.qlIndexFixing(ONIndex1M,I337,TRUE,_xll.ohTrigger(RecalcTrigger,Trigger1M)),NA())</f>
        <v>1.1487758724284536E-2</v>
      </c>
      <c r="O337" s="44">
        <f>IFERROR(_xll.qlIndexFixing(ONIndex3M,I337,TRUE,_xll.ohTrigger(RecalcTrigger,Trigger3M)),NA())</f>
        <v>1.2401771266836725E-2</v>
      </c>
      <c r="P337" s="44">
        <f>IFERROR(_xll.qlIndexFixing(ONIndex6M,I337,TRUE,_xll.ohTrigger(RecalcTrigger,Trigger6M)),NA())</f>
        <v>1.3381674408851074E-2</v>
      </c>
      <c r="Q337" s="183">
        <f>IFERROR(_xll.qlIndexFixing(ONIndex1Y,I337,TRUE,_xll.ohTrigger(RecalcTrigger,Trigger1Y)),NA())</f>
        <v>1.5065987187643515E-2</v>
      </c>
    </row>
    <row r="338" spans="2:17" x14ac:dyDescent="0.2">
      <c r="B338" s="39" t="s">
        <v>17</v>
      </c>
      <c r="D338" s="42">
        <f>_xll.qlCalendarAdvance(Calendar,$D337,B338,"f",FALSE)</f>
        <v>42661</v>
      </c>
      <c r="E338" s="177">
        <f>_xll.qlInterestRateIndexValueDate(IndexON,D338)</f>
        <v>42661</v>
      </c>
      <c r="F338" s="193">
        <f>IFERROR(_xll.qlIndexFixing(IndexON,D338,TRUE,_xll.ohTrigger(RecalcTrigger,TriggerON)),NA())</f>
        <v>1.0471631245044799E-2</v>
      </c>
      <c r="H338" s="42">
        <f>_xll.qlCalendarAdvance(Calendar,$H337,B338,"f",FALSE)</f>
        <v>42661</v>
      </c>
      <c r="I338" s="177">
        <f>_xll.qlInterestRateIndexValueDate(Index1M,$H338)</f>
        <v>42661</v>
      </c>
      <c r="J338" s="182">
        <f>IFERROR(_xll.qlIndexFixing(Index1M,$H338,TRUE,_xll.ohTrigger(RecalcTrigger,Trigger1M)),NA())</f>
        <v>1.1780878046534493E-2</v>
      </c>
      <c r="K338" s="44">
        <f>IFERROR(_xll.qlIndexFixing(Index3M,H338,TRUE,_xll.ohTrigger(RecalcTrigger,Trigger3M)),NA())</f>
        <v>1.3278027573790397E-2</v>
      </c>
      <c r="L338" s="44">
        <f>IFERROR(_xll.qlIndexFixing(Index6M,$H338,TRUE,_xll.ohTrigger(RecalcTrigger,Trigger6M)),NA())</f>
        <v>1.5214502163269123E-2</v>
      </c>
      <c r="M338" s="183">
        <f>IFERROR(_xll.qlIndexFixing(Index1Y,$H338,TRUE,_xll.ohTrigger(RecalcTrigger,Trigger1Y)),NA())</f>
        <v>1.8481806080701491E-2</v>
      </c>
      <c r="N338" s="182">
        <f>IFERROR(_xll.qlIndexFixing(ONIndex1M,I338,TRUE,_xll.ohTrigger(RecalcTrigger,Trigger1M)),NA())</f>
        <v>1.1505919951994015E-2</v>
      </c>
      <c r="O338" s="44">
        <f>IFERROR(_xll.qlIndexFixing(ONIndex3M,I338,TRUE,_xll.ohTrigger(RecalcTrigger,Trigger3M)),NA())</f>
        <v>1.2419892852054693E-2</v>
      </c>
      <c r="P338" s="44">
        <f>IFERROR(_xll.qlIndexFixing(ONIndex6M,I338,TRUE,_xll.ohTrigger(RecalcTrigger,Trigger6M)),NA())</f>
        <v>1.3401842909878114E-2</v>
      </c>
      <c r="Q338" s="183">
        <f>IFERROR(_xll.qlIndexFixing(ONIndex1Y,I338,TRUE,_xll.ohTrigger(RecalcTrigger,Trigger1Y)),NA())</f>
        <v>1.5091251245835657E-2</v>
      </c>
    </row>
    <row r="339" spans="2:17" x14ac:dyDescent="0.2">
      <c r="B339" s="39" t="s">
        <v>17</v>
      </c>
      <c r="D339" s="42">
        <f>_xll.qlCalendarAdvance(Calendar,$D338,B339,"f",FALSE)</f>
        <v>42662</v>
      </c>
      <c r="E339" s="177">
        <f>_xll.qlInterestRateIndexValueDate(IndexON,D339)</f>
        <v>42662</v>
      </c>
      <c r="F339" s="193">
        <f>IFERROR(_xll.qlIndexFixing(IndexON,D339,TRUE,_xll.ohTrigger(RecalcTrigger,TriggerON)),NA())</f>
        <v>1.0491040953914954E-2</v>
      </c>
      <c r="H339" s="42">
        <f>_xll.qlCalendarAdvance(Calendar,$H338,B339,"f",FALSE)</f>
        <v>42662</v>
      </c>
      <c r="I339" s="177">
        <f>_xll.qlInterestRateIndexValueDate(Index1M,$H339)</f>
        <v>42662</v>
      </c>
      <c r="J339" s="182">
        <f>IFERROR(_xll.qlIndexFixing(Index1M,$H339,TRUE,_xll.ohTrigger(RecalcTrigger,Trigger1M)),NA())</f>
        <v>1.1816860279227667E-2</v>
      </c>
      <c r="K339" s="44">
        <f>IFERROR(_xll.qlIndexFixing(Index3M,H339,TRUE,_xll.ohTrigger(RecalcTrigger,Trigger3M)),NA())</f>
        <v>1.329653899075392E-2</v>
      </c>
      <c r="L339" s="44">
        <f>IFERROR(_xll.qlIndexFixing(Index6M,$H339,TRUE,_xll.ohTrigger(RecalcTrigger,Trigger6M)),NA())</f>
        <v>1.5233077305216213E-2</v>
      </c>
      <c r="M339" s="183">
        <f>IFERROR(_xll.qlIndexFixing(Index1Y,$H339,TRUE,_xll.ohTrigger(RecalcTrigger,Trigger1Y)),NA())</f>
        <v>1.8497192145506824E-2</v>
      </c>
      <c r="N339" s="182">
        <f>IFERROR(_xll.qlIndexFixing(ONIndex1M,I339,TRUE,_xll.ohTrigger(RecalcTrigger,Trigger1M)),NA())</f>
        <v>1.1524061428400678E-2</v>
      </c>
      <c r="O339" s="44">
        <f>IFERROR(_xll.qlIndexFixing(ONIndex3M,I339,TRUE,_xll.ohTrigger(RecalcTrigger,Trigger3M)),NA())</f>
        <v>1.2438023223581007E-2</v>
      </c>
      <c r="P339" s="44">
        <f>IFERROR(_xll.qlIndexFixing(ONIndex6M,I339,TRUE,_xll.ohTrigger(RecalcTrigger,Trigger6M)),NA())</f>
        <v>1.3422008563344079E-2</v>
      </c>
      <c r="Q339" s="183">
        <f>IFERROR(_xll.qlIndexFixing(ONIndex1Y,I339,TRUE,_xll.ohTrigger(RecalcTrigger,Trigger1Y)),NA())</f>
        <v>1.5118681633670139E-2</v>
      </c>
    </row>
    <row r="340" spans="2:17" x14ac:dyDescent="0.2">
      <c r="B340" s="39" t="s">
        <v>17</v>
      </c>
      <c r="D340" s="42">
        <f>_xll.qlCalendarAdvance(Calendar,$D339,B340,"f",FALSE)</f>
        <v>42663</v>
      </c>
      <c r="E340" s="177">
        <f>_xll.qlInterestRateIndexValueDate(IndexON,D340)</f>
        <v>42663</v>
      </c>
      <c r="F340" s="193">
        <f>IFERROR(_xll.qlIndexFixing(IndexON,D340,TRUE,_xll.ohTrigger(RecalcTrigger,TriggerON)),NA())</f>
        <v>1.0510435829532705E-2</v>
      </c>
      <c r="H340" s="42">
        <f>_xll.qlCalendarAdvance(Calendar,$H339,B340,"f",FALSE)</f>
        <v>42663</v>
      </c>
      <c r="I340" s="177">
        <f>_xll.qlInterestRateIndexValueDate(Index1M,$H340)</f>
        <v>42663</v>
      </c>
      <c r="J340" s="182">
        <f>IFERROR(_xll.qlIndexFixing(Index1M,$H340,TRUE,_xll.ohTrigger(RecalcTrigger,Trigger1M)),NA())</f>
        <v>1.1825636875191468E-2</v>
      </c>
      <c r="K340" s="44">
        <f>IFERROR(_xll.qlIndexFixing(Index3M,H340,TRUE,_xll.ohTrigger(RecalcTrigger,Trigger3M)),NA())</f>
        <v>1.331505358835759E-2</v>
      </c>
      <c r="L340" s="44">
        <f>IFERROR(_xll.qlIndexFixing(Index6M,$H340,TRUE,_xll.ohTrigger(RecalcTrigger,Trigger6M)),NA())</f>
        <v>1.5251623025616423E-2</v>
      </c>
      <c r="M340" s="183">
        <f>IFERROR(_xll.qlIndexFixing(Index1Y,$H340,TRUE,_xll.ohTrigger(RecalcTrigger,Trigger1Y)),NA())</f>
        <v>1.8512540620162055E-2</v>
      </c>
      <c r="N340" s="182">
        <f>IFERROR(_xll.qlIndexFixing(ONIndex1M,I340,TRUE,_xll.ohTrigger(RecalcTrigger,Trigger1M)),NA())</f>
        <v>1.1542183153504526E-2</v>
      </c>
      <c r="O340" s="44">
        <f>IFERROR(_xll.qlIndexFixing(ONIndex3M,I340,TRUE,_xll.ohTrigger(RecalcTrigger,Trigger3M)),NA())</f>
        <v>1.2456162381172531E-2</v>
      </c>
      <c r="P340" s="44">
        <f>IFERROR(_xll.qlIndexFixing(ONIndex6M,I340,TRUE,_xll.ohTrigger(RecalcTrigger,Trigger6M)),NA())</f>
        <v>1.3442171369330014E-2</v>
      </c>
      <c r="Q340" s="183">
        <f>IFERROR(_xll.qlIndexFixing(ONIndex1Y,I340,TRUE,_xll.ohTrigger(RecalcTrigger,Trigger1Y)),NA())</f>
        <v>1.5148278351633238E-2</v>
      </c>
    </row>
    <row r="341" spans="2:17" x14ac:dyDescent="0.2">
      <c r="B341" s="39" t="s">
        <v>17</v>
      </c>
      <c r="D341" s="42">
        <f>_xll.qlCalendarAdvance(Calendar,$D340,B341,"f",FALSE)</f>
        <v>42664</v>
      </c>
      <c r="E341" s="177">
        <f>_xll.qlInterestRateIndexValueDate(IndexON,D341)</f>
        <v>42664</v>
      </c>
      <c r="F341" s="193">
        <f>IFERROR(_xll.qlIndexFixing(IndexON,D341,TRUE,_xll.ohTrigger(RecalcTrigger,TriggerON)),NA())</f>
        <v>1.0549481029865268E-2</v>
      </c>
      <c r="H341" s="42">
        <f>_xll.qlCalendarAdvance(Calendar,$H340,B341,"f",FALSE)</f>
        <v>42664</v>
      </c>
      <c r="I341" s="177">
        <f>_xll.qlInterestRateIndexValueDate(Index1M,$H341)</f>
        <v>42664</v>
      </c>
      <c r="J341" s="182">
        <f>IFERROR(_xll.qlIndexFixing(Index1M,$H341,TRUE,_xll.ohTrigger(RecalcTrigger,Trigger1M)),NA())</f>
        <v>1.1834406311071913E-2</v>
      </c>
      <c r="K341" s="44">
        <f>IFERROR(_xll.qlIndexFixing(Index3M,H341,TRUE,_xll.ohTrigger(RecalcTrigger,Trigger3M)),NA())</f>
        <v>1.3352637024952525E-2</v>
      </c>
      <c r="L341" s="44">
        <f>IFERROR(_xll.qlIndexFixing(Index6M,$H341,TRUE,_xll.ohTrigger(RecalcTrigger,Trigger6M)),NA())</f>
        <v>1.5270139085064386E-2</v>
      </c>
      <c r="M341" s="183">
        <f>IFERROR(_xll.qlIndexFixing(Index1Y,$H341,TRUE,_xll.ohTrigger(RecalcTrigger,Trigger1Y)),NA())</f>
        <v>1.854152005646309E-2</v>
      </c>
      <c r="N341" s="182">
        <f>IFERROR(_xll.qlIndexFixing(ONIndex1M,I341,TRUE,_xll.ohTrigger(RecalcTrigger,Trigger1M)),NA())</f>
        <v>1.1578728053192416E-2</v>
      </c>
      <c r="O341" s="44">
        <f>IFERROR(_xll.qlIndexFixing(ONIndex3M,I341,TRUE,_xll.ohTrigger(RecalcTrigger,Trigger3M)),NA())</f>
        <v>1.2492897554753728E-2</v>
      </c>
      <c r="P341" s="44">
        <f>IFERROR(_xll.qlIndexFixing(ONIndex6M,I341,TRUE,_xll.ohTrigger(RecalcTrigger,Trigger6M)),NA())</f>
        <v>1.3482985516098575E-2</v>
      </c>
      <c r="Q341" s="183">
        <f>IFERROR(_xll.qlIndexFixing(ONIndex1Y,I341,TRUE,_xll.ohTrigger(RecalcTrigger,Trigger1Y)),NA())</f>
        <v>1.5215327109201853E-2</v>
      </c>
    </row>
    <row r="342" spans="2:17" x14ac:dyDescent="0.2">
      <c r="B342" s="39" t="s">
        <v>17</v>
      </c>
      <c r="D342" s="42">
        <f>_xll.qlCalendarAdvance(Calendar,$D341,B342,"f",FALSE)</f>
        <v>42667</v>
      </c>
      <c r="E342" s="177">
        <f>_xll.qlInterestRateIndexValueDate(IndexON,D342)</f>
        <v>42667</v>
      </c>
      <c r="F342" s="193">
        <f>IFERROR(_xll.qlIndexFixing(IndexON,D342,TRUE,_xll.ohTrigger(RecalcTrigger,TriggerON)),NA())</f>
        <v>1.0587866999479667E-2</v>
      </c>
      <c r="H342" s="42">
        <f>_xll.qlCalendarAdvance(Calendar,$H341,B342,"f",FALSE)</f>
        <v>42667</v>
      </c>
      <c r="I342" s="177">
        <f>_xll.qlInterestRateIndexValueDate(Index1M,$H342)</f>
        <v>42667</v>
      </c>
      <c r="J342" s="182">
        <f>IFERROR(_xll.qlIndexFixing(Index1M,$H342,TRUE,_xll.ohTrigger(RecalcTrigger,Trigger1M)),NA())</f>
        <v>1.1887756875304004E-2</v>
      </c>
      <c r="K342" s="44">
        <f>IFERROR(_xll.qlIndexFixing(Index3M,H342,TRUE,_xll.ohTrigger(RecalcTrigger,Trigger3M)),NA())</f>
        <v>1.3389139841207131E-2</v>
      </c>
      <c r="L342" s="44">
        <f>IFERROR(_xll.qlIndexFixing(Index6M,$H342,TRUE,_xll.ohTrigger(RecalcTrigger,Trigger6M)),NA())</f>
        <v>1.5325506903518636E-2</v>
      </c>
      <c r="M342" s="183">
        <f>IFERROR(_xll.qlIndexFixing(Index1Y,$H342,TRUE,_xll.ohTrigger(RecalcTrigger,Trigger1Y)),NA())</f>
        <v>1.8573435652284864E-2</v>
      </c>
      <c r="N342" s="182">
        <f>IFERROR(_xll.qlIndexFixing(ONIndex1M,I342,TRUE,_xll.ohTrigger(RecalcTrigger,Trigger1M)),NA())</f>
        <v>1.1614472541296994E-2</v>
      </c>
      <c r="O342" s="44">
        <f>IFERROR(_xll.qlIndexFixing(ONIndex3M,I342,TRUE,_xll.ohTrigger(RecalcTrigger,Trigger3M)),NA())</f>
        <v>1.252880687332536E-2</v>
      </c>
      <c r="P342" s="44">
        <f>IFERROR(_xll.qlIndexFixing(ONIndex6M,I342,TRUE,_xll.ohTrigger(RecalcTrigger,Trigger6M)),NA())</f>
        <v>1.3522794118797643E-2</v>
      </c>
      <c r="Q342" s="183">
        <f>IFERROR(_xll.qlIndexFixing(ONIndex1Y,I342,TRUE,_xll.ohTrigger(RecalcTrigger,Trigger1Y)),NA())</f>
        <v>1.5288328536199325E-2</v>
      </c>
    </row>
    <row r="343" spans="2:17" x14ac:dyDescent="0.2">
      <c r="B343" s="39" t="s">
        <v>17</v>
      </c>
      <c r="D343" s="42">
        <f>_xll.qlCalendarAdvance(Calendar,$D342,B343,"f",FALSE)</f>
        <v>42668</v>
      </c>
      <c r="E343" s="177">
        <f>_xll.qlInterestRateIndexValueDate(IndexON,D343)</f>
        <v>42668</v>
      </c>
      <c r="F343" s="193">
        <f>IFERROR(_xll.qlIndexFixing(IndexON,D343,TRUE,_xll.ohTrigger(RecalcTrigger,TriggerON)),NA())</f>
        <v>1.0607187708835397E-2</v>
      </c>
      <c r="H343" s="42">
        <f>_xll.qlCalendarAdvance(Calendar,$H342,B343,"f",FALSE)</f>
        <v>42668</v>
      </c>
      <c r="I343" s="177">
        <f>_xll.qlInterestRateIndexValueDate(Index1M,$H343)</f>
        <v>42668</v>
      </c>
      <c r="J343" s="182">
        <f>IFERROR(_xll.qlIndexFixing(Index1M,$H343,TRUE,_xll.ohTrigger(RecalcTrigger,Trigger1M)),NA())</f>
        <v>1.1905500907343143E-2</v>
      </c>
      <c r="K343" s="44">
        <f>IFERROR(_xll.qlIndexFixing(Index3M,H343,TRUE,_xll.ohTrigger(RecalcTrigger,Trigger3M)),NA())</f>
        <v>1.3407667384005525E-2</v>
      </c>
      <c r="L343" s="44">
        <f>IFERROR(_xll.qlIndexFixing(Index6M,$H343,TRUE,_xll.ohTrigger(RecalcTrigger,Trigger6M)),NA())</f>
        <v>1.5343901924946718E-2</v>
      </c>
      <c r="M343" s="183">
        <f>IFERROR(_xll.qlIndexFixing(Index1Y,$H343,TRUE,_xll.ohTrigger(RecalcTrigger,Trigger1Y)),NA())</f>
        <v>1.858850394928635E-2</v>
      </c>
      <c r="N343" s="182">
        <f>IFERROR(_xll.qlIndexFixing(ONIndex1M,I343,TRUE,_xll.ohTrigger(RecalcTrigger,Trigger1M)),NA())</f>
        <v>1.1632495510048857E-2</v>
      </c>
      <c r="O343" s="44">
        <f>IFERROR(_xll.qlIndexFixing(ONIndex3M,I343,TRUE,_xll.ohTrigger(RecalcTrigger,Trigger3M)),NA())</f>
        <v>1.2546989961810251E-2</v>
      </c>
      <c r="P343" s="44">
        <f>IFERROR(_xll.qlIndexFixing(ONIndex6M,I343,TRUE,_xll.ohTrigger(RecalcTrigger,Trigger6M)),NA())</f>
        <v>1.3542942687464476E-2</v>
      </c>
      <c r="Q343" s="183">
        <f>IFERROR(_xll.qlIndexFixing(ONIndex1Y,I343,TRUE,_xll.ohTrigger(RecalcTrigger,Trigger1Y)),NA())</f>
        <v>1.5328074378657686E-2</v>
      </c>
    </row>
    <row r="344" spans="2:17" x14ac:dyDescent="0.2">
      <c r="B344" s="39" t="s">
        <v>17</v>
      </c>
      <c r="D344" s="42">
        <f>_xll.qlCalendarAdvance(Calendar,$D343,B344,"f",FALSE)</f>
        <v>42669</v>
      </c>
      <c r="E344" s="177">
        <f>_xll.qlInterestRateIndexValueDate(IndexON,D344)</f>
        <v>42669</v>
      </c>
      <c r="F344" s="193">
        <f>IFERROR(_xll.qlIndexFixing(IndexON,D344,TRUE,_xll.ohTrigger(RecalcTrigger,TriggerON)),NA())</f>
        <v>1.0626493584857677E-2</v>
      </c>
      <c r="H344" s="42">
        <f>_xll.qlCalendarAdvance(Calendar,$H343,B344,"f",FALSE)</f>
        <v>42669</v>
      </c>
      <c r="I344" s="177">
        <f>_xll.qlInterestRateIndexValueDate(Index1M,$H344)</f>
        <v>42669</v>
      </c>
      <c r="J344" s="182">
        <f>IFERROR(_xll.qlIndexFixing(Index1M,$H344,TRUE,_xll.ohTrigger(RecalcTrigger,Trigger1M)),NA())</f>
        <v>1.1941214804055512E-2</v>
      </c>
      <c r="K344" s="44">
        <f>IFERROR(_xll.qlIndexFixing(Index3M,H344,TRUE,_xll.ohTrigger(RecalcTrigger,Trigger3M)),NA())</f>
        <v>1.3426196924216817E-2</v>
      </c>
      <c r="L344" s="44">
        <f>IFERROR(_xll.qlIndexFixing(Index6M,$H344,TRUE,_xll.ohTrigger(RecalcTrigger,Trigger6M)),NA())</f>
        <v>1.5362266088280369E-2</v>
      </c>
      <c r="M344" s="183">
        <f>IFERROR(_xll.qlIndexFixing(Index1Y,$H344,TRUE,_xll.ohTrigger(RecalcTrigger,Trigger1Y)),NA())</f>
        <v>1.8603499667537493E-2</v>
      </c>
      <c r="N344" s="182">
        <f>IFERROR(_xll.qlIndexFixing(ONIndex1M,I344,TRUE,_xll.ohTrigger(RecalcTrigger,Trigger1M)),NA())</f>
        <v>1.1650498727497904E-2</v>
      </c>
      <c r="O344" s="44">
        <f>IFERROR(_xll.qlIndexFixing(ONIndex3M,I344,TRUE,_xll.ohTrigger(RecalcTrigger,Trigger3M)),NA())</f>
        <v>1.2565181836522443E-2</v>
      </c>
      <c r="P344" s="44">
        <f>IFERROR(_xll.qlIndexFixing(ONIndex6M,I344,TRUE,_xll.ohTrigger(RecalcTrigger,Trigger6M)),NA())</f>
        <v>1.3563088408570234E-2</v>
      </c>
      <c r="Q344" s="183">
        <f>IFERROR(_xll.qlIndexFixing(ONIndex1Y,I344,TRUE,_xll.ohTrigger(RecalcTrigger,Trigger1Y)),NA())</f>
        <v>1.536657387965823E-2</v>
      </c>
    </row>
    <row r="345" spans="2:17" x14ac:dyDescent="0.2">
      <c r="B345" s="39" t="s">
        <v>17</v>
      </c>
      <c r="D345" s="42">
        <f>_xll.qlCalendarAdvance(Calendar,$D344,B345,"f",FALSE)</f>
        <v>42670</v>
      </c>
      <c r="E345" s="177">
        <f>_xll.qlInterestRateIndexValueDate(IndexON,D345)</f>
        <v>42670</v>
      </c>
      <c r="F345" s="193">
        <f>IFERROR(_xll.qlIndexFixing(IndexON,D345,TRUE,_xll.ohTrigger(RecalcTrigger,TriggerON)),NA())</f>
        <v>1.0645784627789645E-2</v>
      </c>
      <c r="H345" s="42">
        <f>_xll.qlCalendarAdvance(Calendar,$H344,B345,"f",FALSE)</f>
        <v>42670</v>
      </c>
      <c r="I345" s="177">
        <f>_xll.qlInterestRateIndexValueDate(Index1M,$H345)</f>
        <v>42670</v>
      </c>
      <c r="J345" s="182">
        <f>IFERROR(_xll.qlIndexFixing(Index1M,$H345,TRUE,_xll.ohTrigger(RecalcTrigger,Trigger1M)),NA())</f>
        <v>1.1949918249920012E-2</v>
      </c>
      <c r="K345" s="44">
        <f>IFERROR(_xll.qlIndexFixing(Index3M,H345,TRUE,_xll.ohTrigger(RecalcTrigger,Trigger3M)),NA())</f>
        <v>1.3444728264623694E-2</v>
      </c>
      <c r="L345" s="44">
        <f>IFERROR(_xll.qlIndexFixing(Index6M,$H345,TRUE,_xll.ohTrigger(RecalcTrigger,Trigger6M)),NA())</f>
        <v>1.5380599154070133E-2</v>
      </c>
      <c r="M345" s="183">
        <f>IFERROR(_xll.qlIndexFixing(Index1Y,$H345,TRUE,_xll.ohTrigger(RecalcTrigger,Trigger1Y)),NA())</f>
        <v>1.8618426180480929E-2</v>
      </c>
      <c r="N345" s="182">
        <f>IFERROR(_xll.qlIndexFixing(ONIndex1M,I345,TRUE,_xll.ohTrigger(RecalcTrigger,Trigger1M)),NA())</f>
        <v>1.1668482193644136E-2</v>
      </c>
      <c r="O345" s="44">
        <f>IFERROR(_xll.qlIndexFixing(ONIndex3M,I345,TRUE,_xll.ohTrigger(RecalcTrigger,Trigger3M)),NA())</f>
        <v>1.2583382497380891E-2</v>
      </c>
      <c r="P345" s="44">
        <f>IFERROR(_xll.qlIndexFixing(ONIndex6M,I345,TRUE,_xll.ohTrigger(RecalcTrigger,Trigger6M)),NA())</f>
        <v>1.3583231282358055E-2</v>
      </c>
      <c r="Q345" s="183">
        <f>IFERROR(_xll.qlIndexFixing(ONIndex1Y,I345,TRUE,_xll.ohTrigger(RecalcTrigger,Trigger1Y)),NA())</f>
        <v>1.5403144503651767E-2</v>
      </c>
    </row>
    <row r="346" spans="2:17" x14ac:dyDescent="0.2">
      <c r="B346" s="39" t="s">
        <v>17</v>
      </c>
      <c r="D346" s="42">
        <f>_xll.qlCalendarAdvance(Calendar,$D345,B346,"f",FALSE)</f>
        <v>42671</v>
      </c>
      <c r="E346" s="177">
        <f>_xll.qlInterestRateIndexValueDate(IndexON,D346)</f>
        <v>42671</v>
      </c>
      <c r="F346" s="193">
        <f>IFERROR(_xll.qlIndexFixing(IndexON,D346,TRUE,_xll.ohTrigger(RecalcTrigger,TriggerON)),NA())</f>
        <v>1.0684630024428989E-2</v>
      </c>
      <c r="H346" s="42">
        <f>_xll.qlCalendarAdvance(Calendar,$H345,B346,"f",FALSE)</f>
        <v>42671</v>
      </c>
      <c r="I346" s="177">
        <f>_xll.qlInterestRateIndexValueDate(Index1M,$H346)</f>
        <v>42671</v>
      </c>
      <c r="J346" s="182">
        <f>IFERROR(_xll.qlIndexFixing(Index1M,$H346,TRUE,_xll.ohTrigger(RecalcTrigger,Trigger1M)),NA())</f>
        <v>1.1958614534077905E-2</v>
      </c>
      <c r="K346" s="44">
        <f>IFERROR(_xll.qlIndexFixing(Index3M,H346,TRUE,_xll.ohTrigger(RecalcTrigger,Trigger3M)),NA())</f>
        <v>1.3482320487603375E-2</v>
      </c>
      <c r="L346" s="44">
        <f>IFERROR(_xll.qlIndexFixing(Index6M,$H346,TRUE,_xll.ohTrigger(RecalcTrigger,Trigger6M)),NA())</f>
        <v>1.5398900882858094E-2</v>
      </c>
      <c r="M346" s="183">
        <f>IFERROR(_xll.qlIndexFixing(Index1Y,$H346,TRUE,_xll.ohTrigger(RecalcTrigger,Trigger1Y)),NA())</f>
        <v>1.8646930743824244E-2</v>
      </c>
      <c r="N346" s="182">
        <f>IFERROR(_xll.qlIndexFixing(ONIndex1M,I346,TRUE,_xll.ohTrigger(RecalcTrigger,Trigger1M)),NA())</f>
        <v>1.1704758614181262E-2</v>
      </c>
      <c r="O346" s="44">
        <f>IFERROR(_xll.qlIndexFixing(ONIndex3M,I346,TRUE,_xll.ohTrigger(RecalcTrigger,Trigger3M)),NA())</f>
        <v>1.2620249439031136E-2</v>
      </c>
      <c r="P346" s="44">
        <f>IFERROR(_xll.qlIndexFixing(ONIndex6M,I346,TRUE,_xll.ohTrigger(RecalcTrigger,Trigger6M)),NA())</f>
        <v>1.3624016037179592E-2</v>
      </c>
      <c r="Q346" s="183">
        <f>IFERROR(_xll.qlIndexFixing(ONIndex1Y,I346,TRUE,_xll.ohTrigger(RecalcTrigger,Trigger1Y)),NA())</f>
        <v>1.5470511828782712E-2</v>
      </c>
    </row>
    <row r="347" spans="2:17" x14ac:dyDescent="0.2">
      <c r="B347" s="39" t="s">
        <v>17</v>
      </c>
      <c r="D347" s="42">
        <f>_xll.qlCalendarAdvance(Calendar,$D346,B347,"f",FALSE)</f>
        <v>42674</v>
      </c>
      <c r="E347" s="177">
        <f>_xll.qlInterestRateIndexValueDate(IndexON,D347)</f>
        <v>42674</v>
      </c>
      <c r="F347" s="193">
        <f>IFERROR(_xll.qlIndexFixing(IndexON,D347,TRUE,_xll.ohTrigger(RecalcTrigger,TriggerON)),NA())</f>
        <v>1.0722800466588245E-2</v>
      </c>
      <c r="H347" s="42">
        <f>_xll.qlCalendarAdvance(Calendar,$H346,B347,"f",FALSE)</f>
        <v>42674</v>
      </c>
      <c r="I347" s="177">
        <f>_xll.qlInterestRateIndexValueDate(Index1M,$H347)</f>
        <v>42674</v>
      </c>
      <c r="J347" s="182">
        <f>IFERROR(_xll.qlIndexFixing(Index1M,$H347,TRUE,_xll.ohTrigger(RecalcTrigger,Trigger1M)),NA())</f>
        <v>1.2002593112403037E-2</v>
      </c>
      <c r="K347" s="44">
        <f>IFERROR(_xll.qlIndexFixing(Index3M,H347,TRUE,_xll.ohTrigger(RecalcTrigger,Trigger3M)),NA())</f>
        <v>1.3518867683727726E-2</v>
      </c>
      <c r="L347" s="44">
        <f>IFERROR(_xll.qlIndexFixing(Index6M,$H347,TRUE,_xll.ohTrigger(RecalcTrigger,Trigger6M)),NA())</f>
        <v>1.5426920077291888E-2</v>
      </c>
      <c r="M347" s="183">
        <f>IFERROR(_xll.qlIndexFixing(Index1Y,$H347,TRUE,_xll.ohTrigger(RecalcTrigger,Trigger1Y)),NA())</f>
        <v>1.8677545751527802E-2</v>
      </c>
      <c r="N347" s="182">
        <f>IFERROR(_xll.qlIndexFixing(ONIndex1M,I347,TRUE,_xll.ohTrigger(RecalcTrigger,Trigger1M)),NA())</f>
        <v>1.1740218545281955E-2</v>
      </c>
      <c r="O347" s="44">
        <f>IFERROR(_xll.qlIndexFixing(ONIndex3M,I347,TRUE,_xll.ohTrigger(RecalcTrigger,Trigger3M)),NA())</f>
        <v>1.2656273002763507E-2</v>
      </c>
      <c r="P347" s="44">
        <f>IFERROR(_xll.qlIndexFixing(ONIndex6M,I347,TRUE,_xll.ohTrigger(RecalcTrigger,Trigger6M)),NA())</f>
        <v>1.3663774302465903E-2</v>
      </c>
      <c r="Q347" s="183">
        <f>IFERROR(_xll.qlIndexFixing(ONIndex1Y,I347,TRUE,_xll.ohTrigger(RecalcTrigger,Trigger1Y)),NA())</f>
        <v>1.5530138218938783E-2</v>
      </c>
    </row>
    <row r="348" spans="2:17" x14ac:dyDescent="0.2">
      <c r="B348" s="39" t="s">
        <v>17</v>
      </c>
      <c r="D348" s="42">
        <f>_xll.qlCalendarAdvance(Calendar,$D347,B348,"f",FALSE)</f>
        <v>42675</v>
      </c>
      <c r="E348" s="177">
        <f>_xll.qlInterestRateIndexValueDate(IndexON,D348)</f>
        <v>42675</v>
      </c>
      <c r="F348" s="193">
        <f>IFERROR(_xll.qlIndexFixing(IndexON,D348,TRUE,_xll.ohTrigger(RecalcTrigger,TriggerON)),NA())</f>
        <v>1.0742017343177146E-2</v>
      </c>
      <c r="H348" s="42">
        <f>_xll.qlCalendarAdvance(Calendar,$H347,B348,"f",FALSE)</f>
        <v>42675</v>
      </c>
      <c r="I348" s="177">
        <f>_xll.qlInterestRateIndexValueDate(Index1M,$H348)</f>
        <v>42675</v>
      </c>
      <c r="J348" s="182">
        <f>IFERROR(_xll.qlIndexFixing(Index1M,$H348,TRUE,_xll.ohTrigger(RecalcTrigger,Trigger1M)),NA())</f>
        <v>1.2020208222090009E-2</v>
      </c>
      <c r="K348" s="44">
        <f>IFERROR(_xll.qlIndexFixing(Index3M,H348,TRUE,_xll.ohTrigger(RecalcTrigger,Trigger3M)),NA())</f>
        <v>1.3537405066720659E-2</v>
      </c>
      <c r="L348" s="44">
        <f>IFERROR(_xll.qlIndexFixing(Index6M,$H348,TRUE,_xll.ohTrigger(RecalcTrigger,Trigger6M)),NA())</f>
        <v>1.547178963859757E-2</v>
      </c>
      <c r="M348" s="183">
        <f>IFERROR(_xll.qlIndexFixing(Index1Y,$H348,TRUE,_xll.ohTrigger(RecalcTrigger,Trigger1Y)),NA())</f>
        <v>1.8692205419971186E-2</v>
      </c>
      <c r="N348" s="182">
        <f>IFERROR(_xll.qlIndexFixing(ONIndex1M,I348,TRUE,_xll.ohTrigger(RecalcTrigger,Trigger1M)),NA())</f>
        <v>1.175810325491411E-2</v>
      </c>
      <c r="O348" s="44">
        <f>IFERROR(_xll.qlIndexFixing(ONIndex3M,I348,TRUE,_xll.ohTrigger(RecalcTrigger,Trigger3M)),NA())</f>
        <v>1.2674517594515322E-2</v>
      </c>
      <c r="P348" s="44">
        <f>IFERROR(_xll.qlIndexFixing(ONIndex6M,I348,TRUE,_xll.ohTrigger(RecalcTrigger,Trigger6M)),NA())</f>
        <v>1.368390293877253E-2</v>
      </c>
      <c r="Q348" s="183">
        <f>IFERROR(_xll.qlIndexFixing(ONIndex1Y,I348,TRUE,_xll.ohTrigger(RecalcTrigger,Trigger1Y)),NA())</f>
        <v>1.5557064450035796E-2</v>
      </c>
    </row>
    <row r="349" spans="2:17" x14ac:dyDescent="0.2">
      <c r="B349" s="39" t="s">
        <v>17</v>
      </c>
      <c r="D349" s="42">
        <f>_xll.qlCalendarAdvance(Calendar,$D348,B349,"f",FALSE)</f>
        <v>42676</v>
      </c>
      <c r="E349" s="177">
        <f>_xll.qlInterestRateIndexValueDate(IndexON,D349)</f>
        <v>42676</v>
      </c>
      <c r="F349" s="193">
        <f>IFERROR(_xll.qlIndexFixing(IndexON,D349,TRUE,_xll.ohTrigger(RecalcTrigger,TriggerON)),NA())</f>
        <v>1.0761219386432597E-2</v>
      </c>
      <c r="H349" s="42">
        <f>_xll.qlCalendarAdvance(Calendar,$H348,B349,"f",FALSE)</f>
        <v>42676</v>
      </c>
      <c r="I349" s="177">
        <f>_xll.qlInterestRateIndexValueDate(Index1M,$H349)</f>
        <v>42676</v>
      </c>
      <c r="J349" s="182">
        <f>IFERROR(_xll.qlIndexFixing(Index1M,$H349,TRUE,_xll.ohTrigger(RecalcTrigger,Trigger1M)),NA())</f>
        <v>1.2037803586160911E-2</v>
      </c>
      <c r="K349" s="44">
        <f>IFERROR(_xll.qlIndexFixing(Index3M,H349,TRUE,_xll.ohTrigger(RecalcTrigger,Trigger3M)),NA())</f>
        <v>1.3555943066529528E-2</v>
      </c>
      <c r="L349" s="44">
        <f>IFERROR(_xll.qlIndexFixing(Index6M,$H349,TRUE,_xll.ohTrigger(RecalcTrigger,Trigger6M)),NA())</f>
        <v>1.5481087077468656E-2</v>
      </c>
      <c r="M349" s="183">
        <f>IFERROR(_xll.qlIndexFixing(Index1Y,$H349,TRUE,_xll.ohTrigger(RecalcTrigger,Trigger1Y)),NA())</f>
        <v>1.8706827558127914E-2</v>
      </c>
      <c r="N349" s="182">
        <f>IFERROR(_xll.qlIndexFixing(ONIndex1M,I349,TRUE,_xll.ohTrigger(RecalcTrigger,Trigger1M)),NA())</f>
        <v>1.1775968213243448E-2</v>
      </c>
      <c r="O349" s="44">
        <f>IFERROR(_xll.qlIndexFixing(ONIndex3M,I349,TRUE,_xll.ohTrigger(RecalcTrigger,Trigger3M)),NA())</f>
        <v>1.2692770972494438E-2</v>
      </c>
      <c r="P349" s="44">
        <f>IFERROR(_xll.qlIndexFixing(ONIndex6M,I349,TRUE,_xll.ohTrigger(RecalcTrigger,Trigger6M)),NA())</f>
        <v>1.3704028727599127E-2</v>
      </c>
      <c r="Q349" s="183">
        <f>IFERROR(_xll.qlIndexFixing(ONIndex1Y,I349,TRUE,_xll.ohTrigger(RecalcTrigger,Trigger1Y)),NA())</f>
        <v>1.5582061801208136E-2</v>
      </c>
    </row>
    <row r="350" spans="2:17" x14ac:dyDescent="0.2">
      <c r="B350" s="39" t="s">
        <v>17</v>
      </c>
      <c r="D350" s="42">
        <f>_xll.qlCalendarAdvance(Calendar,$D349,B350,"f",FALSE)</f>
        <v>42677</v>
      </c>
      <c r="E350" s="177">
        <f>_xll.qlInterestRateIndexValueDate(IndexON,D350)</f>
        <v>42677</v>
      </c>
      <c r="F350" s="193">
        <f>IFERROR(_xll.qlIndexFixing(IndexON,D350,TRUE,_xll.ohTrigger(RecalcTrigger,TriggerON)),NA())</f>
        <v>1.0780406596435643E-2</v>
      </c>
      <c r="H350" s="42">
        <f>_xll.qlCalendarAdvance(Calendar,$H349,B350,"f",FALSE)</f>
        <v>42677</v>
      </c>
      <c r="I350" s="177">
        <f>_xll.qlInterestRateIndexValueDate(Index1M,$H350)</f>
        <v>42677</v>
      </c>
      <c r="J350" s="182">
        <f>IFERROR(_xll.qlIndexFixing(Index1M,$H350,TRUE,_xll.ohTrigger(RecalcTrigger,Trigger1M)),NA())</f>
        <v>1.2073232127078511E-2</v>
      </c>
      <c r="K350" s="44">
        <f>IFERROR(_xll.qlIndexFixing(Index3M,H350,TRUE,_xll.ohTrigger(RecalcTrigger,Trigger3M)),NA())</f>
        <v>1.3574481485908825E-2</v>
      </c>
      <c r="L350" s="44">
        <f>IFERROR(_xll.qlIndexFixing(Index6M,$H350,TRUE,_xll.ohTrigger(RecalcTrigger,Trigger6M)),NA())</f>
        <v>1.5499216031678656E-2</v>
      </c>
      <c r="M350" s="183">
        <f>IFERROR(_xll.qlIndexFixing(Index1Y,$H350,TRUE,_xll.ohTrigger(RecalcTrigger,Trigger1Y)),NA())</f>
        <v>1.8721417446259103E-2</v>
      </c>
      <c r="N350" s="182">
        <f>IFERROR(_xll.qlIndexFixing(ONIndex1M,I350,TRUE,_xll.ohTrigger(RecalcTrigger,Trigger1M)),NA())</f>
        <v>1.1793813420351018E-2</v>
      </c>
      <c r="O350" s="44">
        <f>IFERROR(_xll.qlIndexFixing(ONIndex3M,I350,TRUE,_xll.ohTrigger(RecalcTrigger,Trigger3M)),NA())</f>
        <v>1.2711033136700856E-2</v>
      </c>
      <c r="P350" s="44">
        <f>IFERROR(_xll.qlIndexFixing(ONIndex6M,I350,TRUE,_xll.ohTrigger(RecalcTrigger,Trigger6M)),NA())</f>
        <v>1.3724151668945694E-2</v>
      </c>
      <c r="Q350" s="183">
        <f>IFERROR(_xll.qlIndexFixing(ONIndex1Y,I350,TRUE,_xll.ohTrigger(RecalcTrigger,Trigger1Y)),NA())</f>
        <v>1.5605130271969525E-2</v>
      </c>
    </row>
    <row r="351" spans="2:17" x14ac:dyDescent="0.2">
      <c r="B351" s="39" t="s">
        <v>17</v>
      </c>
      <c r="D351" s="42">
        <f>_xll.qlCalendarAdvance(Calendar,$D350,B351,"f",FALSE)</f>
        <v>42678</v>
      </c>
      <c r="E351" s="177">
        <f>_xll.qlInterestRateIndexValueDate(IndexON,D351)</f>
        <v>42678</v>
      </c>
      <c r="F351" s="193">
        <f>IFERROR(_xll.qlIndexFixing(IndexON,D351,TRUE,_xll.ohTrigger(RecalcTrigger,TriggerON)),NA())</f>
        <v>1.0819052246114163E-2</v>
      </c>
      <c r="H351" s="42">
        <f>_xll.qlCalendarAdvance(Calendar,$H350,B351,"f",FALSE)</f>
        <v>42678</v>
      </c>
      <c r="I351" s="177">
        <f>_xll.qlInterestRateIndexValueDate(Index1M,$H351)</f>
        <v>42678</v>
      </c>
      <c r="J351" s="182">
        <f>IFERROR(_xll.qlIndexFixing(Index1M,$H351,TRUE,_xll.ohTrigger(RecalcTrigger,Trigger1M)),NA())</f>
        <v>1.2081855247043997E-2</v>
      </c>
      <c r="K351" s="44">
        <f>IFERROR(_xll.qlIndexFixing(Index3M,H351,TRUE,_xll.ohTrigger(RecalcTrigger,Trigger3M)),NA())</f>
        <v>1.3612061821723495E-2</v>
      </c>
      <c r="L351" s="44">
        <f>IFERROR(_xll.qlIndexFixing(Index6M,$H351,TRUE,_xll.ohTrigger(RecalcTrigger,Trigger6M)),NA())</f>
        <v>1.5517312046013674E-2</v>
      </c>
      <c r="M351" s="183">
        <f>IFERROR(_xll.qlIndexFixing(Index1Y,$H351,TRUE,_xll.ohTrigger(RecalcTrigger,Trigger1Y)),NA())</f>
        <v>1.8749594526206916E-2</v>
      </c>
      <c r="N351" s="182">
        <f>IFERROR(_xll.qlIndexFixing(ONIndex1M,I351,TRUE,_xll.ohTrigger(RecalcTrigger,Trigger1M)),NA())</f>
        <v>1.1829821385727081E-2</v>
      </c>
      <c r="O351" s="44">
        <f>IFERROR(_xll.qlIndexFixing(ONIndex3M,I351,TRUE,_xll.ohTrigger(RecalcTrigger,Trigger3M)),NA())</f>
        <v>1.2748031965423106E-2</v>
      </c>
      <c r="P351" s="44">
        <f>IFERROR(_xll.qlIndexFixing(ONIndex6M,I351,TRUE,_xll.ohTrigger(RecalcTrigger,Trigger6M)),NA())</f>
        <v>1.3764907130291439E-2</v>
      </c>
      <c r="Q351" s="183">
        <f>IFERROR(_xll.qlIndexFixing(ONIndex1Y,I351,TRUE,_xll.ohTrigger(RecalcTrigger,Trigger1Y)),NA())</f>
        <v>1.5645508197694724E-2</v>
      </c>
    </row>
    <row r="352" spans="2:17" x14ac:dyDescent="0.2">
      <c r="B352" s="39" t="s">
        <v>17</v>
      </c>
      <c r="D352" s="42">
        <f>_xll.qlCalendarAdvance(Calendar,$D351,B352,"f",FALSE)</f>
        <v>42681</v>
      </c>
      <c r="E352" s="177">
        <f>_xll.qlInterestRateIndexValueDate(IndexON,D352)</f>
        <v>42681</v>
      </c>
      <c r="F352" s="193">
        <f>IFERROR(_xll.qlIndexFixing(IndexON,D352,TRUE,_xll.ohTrigger(RecalcTrigger,TriggerON)),NA())</f>
        <v>1.0857007103680649E-2</v>
      </c>
      <c r="H352" s="42">
        <f>_xll.qlCalendarAdvance(Calendar,$H351,B352,"f",FALSE)</f>
        <v>42681</v>
      </c>
      <c r="I352" s="177">
        <f>_xll.qlInterestRateIndexValueDate(Index1M,$H352)</f>
        <v>42681</v>
      </c>
      <c r="J352" s="182">
        <f>IFERROR(_xll.qlIndexFixing(Index1M,$H352,TRUE,_xll.ohTrigger(RecalcTrigger,Trigger1M)),NA())</f>
        <v>1.2125484219348634E-2</v>
      </c>
      <c r="K352" s="44">
        <f>IFERROR(_xll.qlIndexFixing(Index3M,H352,TRUE,_xll.ohTrigger(RecalcTrigger,Trigger3M)),NA())</f>
        <v>1.3648635414144445E-2</v>
      </c>
      <c r="L352" s="44">
        <f>IFERROR(_xll.qlIndexFixing(Index6M,$H352,TRUE,_xll.ohTrigger(RecalcTrigger,Trigger6M)),NA())</f>
        <v>1.5580141949935776E-2</v>
      </c>
      <c r="M352" s="183">
        <f>IFERROR(_xll.qlIndexFixing(Index1Y,$H352,TRUE,_xll.ohTrigger(RecalcTrigger,Trigger1Y)),NA())</f>
        <v>1.8779560114433158E-2</v>
      </c>
      <c r="N352" s="182">
        <f>IFERROR(_xll.qlIndexFixing(ONIndex1M,I352,TRUE,_xll.ohTrigger(RecalcTrigger,Trigger1M)),NA())</f>
        <v>1.1864996735266864E-2</v>
      </c>
      <c r="O352" s="44">
        <f>IFERROR(_xll.qlIndexFixing(ONIndex3M,I352,TRUE,_xll.ohTrigger(RecalcTrigger,Trigger3M)),NA())</f>
        <v>1.2784169655475353E-2</v>
      </c>
      <c r="P352" s="44">
        <f>IFERROR(_xll.qlIndexFixing(ONIndex6M,I352,TRUE,_xll.ohTrigger(RecalcTrigger,Trigger6M)),NA())</f>
        <v>1.3804614959612715E-2</v>
      </c>
      <c r="Q352" s="183">
        <f>IFERROR(_xll.qlIndexFixing(ONIndex1Y,I352,TRUE,_xll.ohTrigger(RecalcTrigger,Trigger1Y)),NA())</f>
        <v>1.5678115344421872E-2</v>
      </c>
    </row>
    <row r="353" spans="2:17" x14ac:dyDescent="0.2">
      <c r="B353" s="39" t="s">
        <v>17</v>
      </c>
      <c r="D353" s="42">
        <f>_xll.qlCalendarAdvance(Calendar,$D352,B353,"f",FALSE)</f>
        <v>42682</v>
      </c>
      <c r="E353" s="177">
        <f>_xll.qlInterestRateIndexValueDate(IndexON,D353)</f>
        <v>42682</v>
      </c>
      <c r="F353" s="193">
        <f>IFERROR(_xll.qlIndexFixing(IndexON,D353,TRUE,_xll.ohTrigger(RecalcTrigger,TriggerON)),NA())</f>
        <v>1.0876120147259583E-2</v>
      </c>
      <c r="H353" s="42">
        <f>_xll.qlCalendarAdvance(Calendar,$H352,B353,"f",FALSE)</f>
        <v>42682</v>
      </c>
      <c r="I353" s="177">
        <f>_xll.qlInterestRateIndexValueDate(Index1M,$H353)</f>
        <v>42682</v>
      </c>
      <c r="J353" s="182">
        <f>IFERROR(_xll.qlIndexFixing(Index1M,$H353,TRUE,_xll.ohTrigger(RecalcTrigger,Trigger1M)),NA())</f>
        <v>1.2142961107953617E-2</v>
      </c>
      <c r="K353" s="44">
        <f>IFERROR(_xll.qlIndexFixing(Index3M,H353,TRUE,_xll.ohTrigger(RecalcTrigger,Trigger3M)),NA())</f>
        <v>1.3667172972604339E-2</v>
      </c>
      <c r="L353" s="44">
        <f>IFERROR(_xll.qlIndexFixing(Index6M,$H353,TRUE,_xll.ohTrigger(RecalcTrigger,Trigger6M)),NA())</f>
        <v>1.5589361888199864E-2</v>
      </c>
      <c r="M353" s="183">
        <f>IFERROR(_xll.qlIndexFixing(Index1Y,$H353,TRUE,_xll.ohTrigger(RecalcTrigger,Trigger1Y)),NA())</f>
        <v>1.8794067967017769E-2</v>
      </c>
      <c r="N353" s="182">
        <f>IFERROR(_xll.qlIndexFixing(ONIndex1M,I353,TRUE,_xll.ohTrigger(RecalcTrigger,Trigger1M)),NA())</f>
        <v>1.1882743185698263E-2</v>
      </c>
      <c r="O353" s="44">
        <f>IFERROR(_xll.qlIndexFixing(ONIndex3M,I353,TRUE,_xll.ohTrigger(RecalcTrigger,Trigger3M)),NA())</f>
        <v>1.2802475750656184E-2</v>
      </c>
      <c r="P353" s="44">
        <f>IFERROR(_xll.qlIndexFixing(ONIndex6M,I353,TRUE,_xll.ohTrigger(RecalcTrigger,Trigger6M)),NA())</f>
        <v>1.3824723663559135E-2</v>
      </c>
      <c r="Q353" s="183">
        <f>IFERROR(_xll.qlIndexFixing(ONIndex1Y,I353,TRUE,_xll.ohTrigger(RecalcTrigger,Trigger1Y)),NA())</f>
        <v>1.569153940850887E-2</v>
      </c>
    </row>
    <row r="354" spans="2:17" x14ac:dyDescent="0.2">
      <c r="B354" s="39" t="s">
        <v>17</v>
      </c>
      <c r="D354" s="42">
        <f>_xll.qlCalendarAdvance(Calendar,$D353,B354,"f",FALSE)</f>
        <v>42683</v>
      </c>
      <c r="E354" s="177">
        <f>_xll.qlInterestRateIndexValueDate(IndexON,D354)</f>
        <v>42683</v>
      </c>
      <c r="F354" s="193">
        <f>IFERROR(_xll.qlIndexFixing(IndexON,D354,TRUE,_xll.ohTrigger(RecalcTrigger,TriggerON)),NA())</f>
        <v>1.0895218357667158E-2</v>
      </c>
      <c r="H354" s="42">
        <f>_xll.qlCalendarAdvance(Calendar,$H353,B354,"f",FALSE)</f>
        <v>42683</v>
      </c>
      <c r="I354" s="177">
        <f>_xll.qlInterestRateIndexValueDate(Index1M,$H354)</f>
        <v>42683</v>
      </c>
      <c r="J354" s="182">
        <f>IFERROR(_xll.qlIndexFixing(Index1M,$H354,TRUE,_xll.ohTrigger(RecalcTrigger,Trigger1M)),NA())</f>
        <v>1.2160418250348193E-2</v>
      </c>
      <c r="K354" s="44">
        <f>IFERROR(_xll.qlIndexFixing(Index3M,H354,TRUE,_xll.ohTrigger(RecalcTrigger,Trigger3M)),NA())</f>
        <v>1.3685709767099086E-2</v>
      </c>
      <c r="L354" s="44">
        <f>IFERROR(_xll.qlIndexFixing(Index6M,$H354,TRUE,_xll.ohTrigger(RecalcTrigger,Trigger6M)),NA())</f>
        <v>1.5607289590795584E-2</v>
      </c>
      <c r="M354" s="183">
        <f>IFERROR(_xll.qlIndexFixing(Index1Y,$H354,TRUE,_xll.ohTrigger(RecalcTrigger,Trigger1Y)),NA())</f>
        <v>1.8808575257525773E-2</v>
      </c>
      <c r="N354" s="182">
        <f>IFERROR(_xll.qlIndexFixing(ONIndex1M,I354,TRUE,_xll.ohTrigger(RecalcTrigger,Trigger1M)),NA())</f>
        <v>1.1900469884826848E-2</v>
      </c>
      <c r="O354" s="44">
        <f>IFERROR(_xll.qlIndexFixing(ONIndex3M,I354,TRUE,_xll.ohTrigger(RecalcTrigger,Trigger3M)),NA())</f>
        <v>1.282079063198327E-2</v>
      </c>
      <c r="P354" s="44">
        <f>IFERROR(_xll.qlIndexFixing(ONIndex6M,I354,TRUE,_xll.ohTrigger(RecalcTrigger,Trigger6M)),NA())</f>
        <v>1.3844829520025526E-2</v>
      </c>
      <c r="Q354" s="183">
        <f>IFERROR(_xll.qlIndexFixing(ONIndex1Y,I354,TRUE,_xll.ohTrigger(RecalcTrigger,Trigger1Y)),NA())</f>
        <v>1.5703034590320852E-2</v>
      </c>
    </row>
    <row r="355" spans="2:17" x14ac:dyDescent="0.2">
      <c r="B355" s="39" t="s">
        <v>17</v>
      </c>
      <c r="D355" s="42">
        <f>_xll.qlCalendarAdvance(Calendar,$D354,B355,"f",FALSE)</f>
        <v>42684</v>
      </c>
      <c r="E355" s="177">
        <f>_xll.qlInterestRateIndexValueDate(IndexON,D355)</f>
        <v>42684</v>
      </c>
      <c r="F355" s="193">
        <f>IFERROR(_xll.qlIndexFixing(IndexON,D355,TRUE,_xll.ohTrigger(RecalcTrigger,TriggerON)),NA())</f>
        <v>1.0914301734660237E-2</v>
      </c>
      <c r="H355" s="42">
        <f>_xll.qlCalendarAdvance(Calendar,$H354,B355,"f",FALSE)</f>
        <v>42684</v>
      </c>
      <c r="I355" s="177">
        <f>_xll.qlInterestRateIndexValueDate(Index1M,$H355)</f>
        <v>42684</v>
      </c>
      <c r="J355" s="182">
        <f>IFERROR(_xll.qlIndexFixing(Index1M,$H355,TRUE,_xll.ohTrigger(RecalcTrigger,Trigger1M)),NA())</f>
        <v>1.2195578475291922E-2</v>
      </c>
      <c r="K355" s="44">
        <f>IFERROR(_xll.qlIndexFixing(Index3M,H355,TRUE,_xll.ohTrigger(RecalcTrigger,Trigger3M)),NA())</f>
        <v>1.3704245600360276E-2</v>
      </c>
      <c r="L355" s="44">
        <f>IFERROR(_xll.qlIndexFixing(Index6M,$H355,TRUE,_xll.ohTrigger(RecalcTrigger,Trigger6M)),NA())</f>
        <v>1.5625182908522477E-2</v>
      </c>
      <c r="M355" s="183">
        <f>IFERROR(_xll.qlIndexFixing(Index1Y,$H355,TRUE,_xll.ohTrigger(RecalcTrigger,Trigger1Y)),NA())</f>
        <v>1.882308726833859E-2</v>
      </c>
      <c r="N355" s="182">
        <f>IFERROR(_xll.qlIndexFixing(ONIndex1M,I355,TRUE,_xll.ohTrigger(RecalcTrigger,Trigger1M)),NA())</f>
        <v>1.191817683257157E-2</v>
      </c>
      <c r="O355" s="44">
        <f>IFERROR(_xll.qlIndexFixing(ONIndex3M,I355,TRUE,_xll.ohTrigger(RecalcTrigger,Trigger3M)),NA())</f>
        <v>1.2839114299618704E-2</v>
      </c>
      <c r="P355" s="44">
        <f>IFERROR(_xll.qlIndexFixing(ONIndex6M,I355,TRUE,_xll.ohTrigger(RecalcTrigger,Trigger6M)),NA())</f>
        <v>1.3864932529092933E-2</v>
      </c>
      <c r="Q355" s="183">
        <f>IFERROR(_xll.qlIndexFixing(ONIndex1Y,I355,TRUE,_xll.ohTrigger(RecalcTrigger,Trigger1Y)),NA())</f>
        <v>1.5712600890019912E-2</v>
      </c>
    </row>
    <row r="356" spans="2:17" x14ac:dyDescent="0.2">
      <c r="B356" s="39" t="s">
        <v>17</v>
      </c>
      <c r="D356" s="42">
        <f>_xll.qlCalendarAdvance(Calendar,$D355,B356,"f",FALSE)</f>
        <v>42685</v>
      </c>
      <c r="E356" s="177">
        <f>_xll.qlInterestRateIndexValueDate(IndexON,D356)</f>
        <v>42685</v>
      </c>
      <c r="F356" s="193">
        <f>IFERROR(_xll.qlIndexFixing(IndexON,D356,TRUE,_xll.ohTrigger(RecalcTrigger,TriggerON)),NA())</f>
        <v>1.0952747692570449E-2</v>
      </c>
      <c r="H356" s="42">
        <f>_xll.qlCalendarAdvance(Calendar,$H355,B356,"f",FALSE)</f>
        <v>42685</v>
      </c>
      <c r="I356" s="177">
        <f>_xll.qlInterestRateIndexValueDate(Index1M,$H356)</f>
        <v>42685</v>
      </c>
      <c r="J356" s="182">
        <f>IFERROR(_xll.qlIndexFixing(Index1M,$H356,TRUE,_xll.ohTrigger(RecalcTrigger,Trigger1M)),NA())</f>
        <v>1.2204128419598751E-2</v>
      </c>
      <c r="K356" s="44">
        <f>IFERROR(_xll.qlIndexFixing(Index3M,H356,TRUE,_xll.ohTrigger(RecalcTrigger,Trigger3M)),NA())</f>
        <v>1.3741794807512819E-2</v>
      </c>
      <c r="L356" s="44">
        <f>IFERROR(_xll.qlIndexFixing(Index6M,$H356,TRUE,_xll.ohTrigger(RecalcTrigger,Trigger6M)),NA())</f>
        <v>1.5643041600523537E-2</v>
      </c>
      <c r="M356" s="183">
        <f>IFERROR(_xll.qlIndexFixing(Index1Y,$H356,TRUE,_xll.ohTrigger(RecalcTrigger,Trigger1Y)),NA())</f>
        <v>1.8851191514170647E-2</v>
      </c>
      <c r="N356" s="182">
        <f>IFERROR(_xll.qlIndexFixing(ONIndex1M,I356,TRUE,_xll.ohTrigger(RecalcTrigger,Trigger1M)),NA())</f>
        <v>1.1953916364885188E-2</v>
      </c>
      <c r="O356" s="44">
        <f>IFERROR(_xll.qlIndexFixing(ONIndex3M,I356,TRUE,_xll.ohTrigger(RecalcTrigger,Trigger3M)),NA())</f>
        <v>1.2876245135334438E-2</v>
      </c>
      <c r="P356" s="44">
        <f>IFERROR(_xll.qlIndexFixing(ONIndex6M,I356,TRUE,_xll.ohTrigger(RecalcTrigger,Trigger6M)),NA())</f>
        <v>1.3905658795001868E-2</v>
      </c>
      <c r="Q356" s="183">
        <f>IFERROR(_xll.qlIndexFixing(ONIndex1Y,I356,TRUE,_xll.ohTrigger(RecalcTrigger,Trigger1Y)),NA())</f>
        <v>1.5725981384220693E-2</v>
      </c>
    </row>
    <row r="357" spans="2:17" x14ac:dyDescent="0.2">
      <c r="B357" s="39" t="s">
        <v>17</v>
      </c>
      <c r="D357" s="42">
        <f>_xll.qlCalendarAdvance(Calendar,$D356,B357,"f",FALSE)</f>
        <v>42688</v>
      </c>
      <c r="E357" s="177">
        <f>_xll.qlInterestRateIndexValueDate(IndexON,D357)</f>
        <v>42688</v>
      </c>
      <c r="F357" s="193">
        <f>IFERROR(_xll.qlIndexFixing(IndexON,D357,TRUE,_xll.ohTrigger(RecalcTrigger,TriggerON)),NA())</f>
        <v>1.0990486909946418E-2</v>
      </c>
      <c r="H357" s="42">
        <f>_xll.qlCalendarAdvance(Calendar,$H356,B357,"f",FALSE)</f>
        <v>42688</v>
      </c>
      <c r="I357" s="177">
        <f>_xll.qlInterestRateIndexValueDate(Index1M,$H357)</f>
        <v>42688</v>
      </c>
      <c r="J357" s="182">
        <f>IFERROR(_xll.qlIndexFixing(Index1M,$H357,TRUE,_xll.ohTrigger(RecalcTrigger,Trigger1M)),NA())</f>
        <v>1.2247407766201368E-2</v>
      </c>
      <c r="K357" s="44">
        <f>IFERROR(_xll.qlIndexFixing(Index3M,H357,TRUE,_xll.ohTrigger(RecalcTrigger,Trigger3M)),NA())</f>
        <v>1.3778375375567383E-2</v>
      </c>
      <c r="L357" s="44">
        <f>IFERROR(_xll.qlIndexFixing(Index6M,$H357,TRUE,_xll.ohTrigger(RecalcTrigger,Trigger6M)),NA())</f>
        <v>1.5705003642545037E-2</v>
      </c>
      <c r="M357" s="183">
        <f>IFERROR(_xll.qlIndexFixing(Index1Y,$H357,TRUE,_xll.ohTrigger(RecalcTrigger,Trigger1Y)),NA())</f>
        <v>1.8881288172793331E-2</v>
      </c>
      <c r="N357" s="182">
        <f>IFERROR(_xll.qlIndexFixing(ONIndex1M,I357,TRUE,_xll.ohTrigger(RecalcTrigger,Trigger1M)),NA())</f>
        <v>1.1988807110198119E-2</v>
      </c>
      <c r="O357" s="44">
        <f>IFERROR(_xll.qlIndexFixing(ONIndex3M,I357,TRUE,_xll.ohTrigger(RecalcTrigger,Trigger3M)),NA())</f>
        <v>1.291249683202822E-2</v>
      </c>
      <c r="P357" s="44">
        <f>IFERROR(_xll.qlIndexFixing(ONIndex6M,I357,TRUE,_xll.ohTrigger(RecalcTrigger,Trigger6M)),NA())</f>
        <v>1.394531609023808E-2</v>
      </c>
      <c r="Q357" s="183">
        <f>IFERROR(_xll.qlIndexFixing(ONIndex1Y,I357,TRUE,_xll.ohTrigger(RecalcTrigger,Trigger1Y)),NA())</f>
        <v>1.5731577262905194E-2</v>
      </c>
    </row>
    <row r="358" spans="2:17" x14ac:dyDescent="0.2">
      <c r="B358" s="39" t="s">
        <v>17</v>
      </c>
      <c r="D358" s="42">
        <f>_xll.qlCalendarAdvance(Calendar,$D357,B358,"f",FALSE)</f>
        <v>42689</v>
      </c>
      <c r="E358" s="177">
        <f>_xll.qlInterestRateIndexValueDate(IndexON,D358)</f>
        <v>42689</v>
      </c>
      <c r="F358" s="193">
        <f>IFERROR(_xll.qlIndexFixing(IndexON,D358,TRUE,_xll.ohTrigger(RecalcTrigger,TriggerON)),NA())</f>
        <v>1.1009496120434337E-2</v>
      </c>
      <c r="H358" s="42">
        <f>_xll.qlCalendarAdvance(Calendar,$H357,B358,"f",FALSE)</f>
        <v>42689</v>
      </c>
      <c r="I358" s="177">
        <f>_xll.qlInterestRateIndexValueDate(Index1M,$H358)</f>
        <v>42689</v>
      </c>
      <c r="J358" s="182">
        <f>IFERROR(_xll.qlIndexFixing(Index1M,$H358,TRUE,_xll.ohTrigger(RecalcTrigger,Trigger1M)),NA())</f>
        <v>1.2264746429555884E-2</v>
      </c>
      <c r="K358" s="44">
        <f>IFERROR(_xll.qlIndexFixing(Index3M,H358,TRUE,_xll.ohTrigger(RecalcTrigger,Trigger3M)),NA())</f>
        <v>1.3796903443501629E-2</v>
      </c>
      <c r="L358" s="44">
        <f>IFERROR(_xll.qlIndexFixing(Index6M,$H358,TRUE,_xll.ohTrigger(RecalcTrigger,Trigger6M)),NA())</f>
        <v>1.5714125293921487E-2</v>
      </c>
      <c r="M358" s="183">
        <f>IFERROR(_xll.qlIndexFixing(Index1Y,$H358,TRUE,_xll.ohTrigger(RecalcTrigger,Trigger1Y)),NA())</f>
        <v>1.889590303139288E-2</v>
      </c>
      <c r="N358" s="182">
        <f>IFERROR(_xll.qlIndexFixing(ONIndex1M,I358,TRUE,_xll.ohTrigger(RecalcTrigger,Trigger1M)),NA())</f>
        <v>1.2006415301347717E-2</v>
      </c>
      <c r="O358" s="44">
        <f>IFERROR(_xll.qlIndexFixing(ONIndex3M,I358,TRUE,_xll.ohTrigger(RecalcTrigger,Trigger3M)),NA())</f>
        <v>1.2930864430638067E-2</v>
      </c>
      <c r="P358" s="44">
        <f>IFERROR(_xll.qlIndexFixing(ONIndex6M,I358,TRUE,_xll.ohTrigger(RecalcTrigger,Trigger6M)),NA())</f>
        <v>1.3965404861824293E-2</v>
      </c>
      <c r="Q358" s="183">
        <f>IFERROR(_xll.qlIndexFixing(ONIndex1Y,I358,TRUE,_xll.ohTrigger(RecalcTrigger,Trigger1Y)),NA())</f>
        <v>1.5731499149365114E-2</v>
      </c>
    </row>
    <row r="359" spans="2:17" x14ac:dyDescent="0.2">
      <c r="B359" s="39" t="s">
        <v>17</v>
      </c>
      <c r="D359" s="42">
        <f>_xll.qlCalendarAdvance(Calendar,$D358,B359,"f",FALSE)</f>
        <v>42690</v>
      </c>
      <c r="E359" s="177">
        <f>_xll.qlInterestRateIndexValueDate(IndexON,D359)</f>
        <v>42690</v>
      </c>
      <c r="F359" s="193">
        <f>IFERROR(_xll.qlIndexFixing(IndexON,D359,TRUE,_xll.ohTrigger(RecalcTrigger,TriggerON)),NA())</f>
        <v>1.1028490497750898E-2</v>
      </c>
      <c r="H359" s="42">
        <f>_xll.qlCalendarAdvance(Calendar,$H358,B359,"f",FALSE)</f>
        <v>42690</v>
      </c>
      <c r="I359" s="177">
        <f>_xll.qlInterestRateIndexValueDate(Index1M,$H359)</f>
        <v>42690</v>
      </c>
      <c r="J359" s="182">
        <f>IFERROR(_xll.qlIndexFixing(Index1M,$H359,TRUE,_xll.ohTrigger(RecalcTrigger,Trigger1M)),NA())</f>
        <v>1.2282065346105653E-2</v>
      </c>
      <c r="K359" s="44">
        <f>IFERROR(_xll.qlIndexFixing(Index3M,H359,TRUE,_xll.ohTrigger(RecalcTrigger,Trigger3M)),NA())</f>
        <v>1.3815429366512578E-2</v>
      </c>
      <c r="L359" s="44">
        <f>IFERROR(_xll.qlIndexFixing(Index6M,$H359,TRUE,_xll.ohTrigger(RecalcTrigger,Trigger6M)),NA())</f>
        <v>1.5731807244222414E-2</v>
      </c>
      <c r="M359" s="183">
        <f>IFERROR(_xll.qlIndexFixing(Index1Y,$H359,TRUE,_xll.ohTrigger(RecalcTrigger,Trigger1Y)),NA())</f>
        <v>1.8910554310925143E-2</v>
      </c>
      <c r="N359" s="182">
        <f>IFERROR(_xll.qlIndexFixing(ONIndex1M,I359,TRUE,_xll.ohTrigger(RecalcTrigger,Trigger1M)),NA())</f>
        <v>1.2024003741032407E-2</v>
      </c>
      <c r="O359" s="44">
        <f>IFERROR(_xll.qlIndexFixing(ONIndex3M,I359,TRUE,_xll.ohTrigger(RecalcTrigger,Trigger3M)),NA())</f>
        <v>1.294924081539417E-2</v>
      </c>
      <c r="P359" s="44">
        <f>IFERROR(_xll.qlIndexFixing(ONIndex6M,I359,TRUE,_xll.ohTrigger(RecalcTrigger,Trigger6M)),NA())</f>
        <v>1.3985490785930477E-2</v>
      </c>
      <c r="Q359" s="183">
        <f>IFERROR(_xll.qlIndexFixing(ONIndex1Y,I359,TRUE,_xll.ohTrigger(RecalcTrigger,Trigger1Y)),NA())</f>
        <v>1.5729492153144786E-2</v>
      </c>
    </row>
    <row r="360" spans="2:17" x14ac:dyDescent="0.2">
      <c r="B360" s="39" t="s">
        <v>17</v>
      </c>
      <c r="D360" s="42">
        <f>_xll.qlCalendarAdvance(Calendar,$D359,B360,"f",FALSE)</f>
        <v>42691</v>
      </c>
      <c r="E360" s="177">
        <f>_xll.qlInterestRateIndexValueDate(IndexON,D360)</f>
        <v>42691</v>
      </c>
      <c r="F360" s="193">
        <f>IFERROR(_xll.qlIndexFixing(IndexON,D360,TRUE,_xll.ohTrigger(RecalcTrigger,TriggerON)),NA())</f>
        <v>1.1047470041734009E-2</v>
      </c>
      <c r="H360" s="42">
        <f>_xll.qlCalendarAdvance(Calendar,$H359,B360,"f",FALSE)</f>
        <v>42691</v>
      </c>
      <c r="I360" s="177">
        <f>_xll.qlInterestRateIndexValueDate(Index1M,$H360)</f>
        <v>42691</v>
      </c>
      <c r="J360" s="182">
        <f>IFERROR(_xll.qlIndexFixing(Index1M,$H360,TRUE,_xll.ohTrigger(RecalcTrigger,Trigger1M)),NA())</f>
        <v>1.2316957263430878E-2</v>
      </c>
      <c r="K360" s="44">
        <f>IFERROR(_xll.qlIndexFixing(Index3M,H360,TRUE,_xll.ohTrigger(RecalcTrigger,Trigger3M)),NA())</f>
        <v>1.3833952947306273E-2</v>
      </c>
      <c r="L360" s="44">
        <f>IFERROR(_xll.qlIndexFixing(Index6M,$H360,TRUE,_xll.ohTrigger(RecalcTrigger,Trigger6M)),NA())</f>
        <v>1.5749453123522463E-2</v>
      </c>
      <c r="M360" s="183">
        <f>IFERROR(_xll.qlIndexFixing(Index1Y,$H360,TRUE,_xll.ohTrigger(RecalcTrigger,Trigger1Y)),NA())</f>
        <v>1.8925247295895176E-2</v>
      </c>
      <c r="N360" s="182">
        <f>IFERROR(_xll.qlIndexFixing(ONIndex1M,I360,TRUE,_xll.ohTrigger(RecalcTrigger,Trigger1M)),NA())</f>
        <v>1.2041572429414282E-2</v>
      </c>
      <c r="O360" s="44">
        <f>IFERROR(_xll.qlIndexFixing(ONIndex3M,I360,TRUE,_xll.ohTrigger(RecalcTrigger,Trigger3M)),NA())</f>
        <v>1.2967625986539666E-2</v>
      </c>
      <c r="P360" s="44">
        <f>IFERROR(_xll.qlIndexFixing(ONIndex6M,I360,TRUE,_xll.ohTrigger(RecalcTrigger,Trigger6M)),NA())</f>
        <v>1.4005573862475584E-2</v>
      </c>
      <c r="Q360" s="183">
        <f>IFERROR(_xll.qlIndexFixing(ONIndex1Y,I360,TRUE,_xll.ohTrigger(RecalcTrigger,Trigger1Y)),NA())</f>
        <v>1.5725556274163166E-2</v>
      </c>
    </row>
    <row r="361" spans="2:17" x14ac:dyDescent="0.2">
      <c r="B361" s="39" t="s">
        <v>17</v>
      </c>
      <c r="D361" s="42">
        <f>_xll.qlCalendarAdvance(Calendar,$D360,B361,"f",FALSE)</f>
        <v>42692</v>
      </c>
      <c r="E361" s="177">
        <f>_xll.qlInterestRateIndexValueDate(IndexON,D361)</f>
        <v>42692</v>
      </c>
      <c r="F361" s="193">
        <f>IFERROR(_xll.qlIndexFixing(IndexON,D361,TRUE,_xll.ohTrigger(RecalcTrigger,TriggerON)),NA())</f>
        <v>1.1085716361339445E-2</v>
      </c>
      <c r="H361" s="42">
        <f>_xll.qlCalendarAdvance(Calendar,$H360,B361,"f",FALSE)</f>
        <v>42692</v>
      </c>
      <c r="I361" s="177">
        <f>_xll.qlInterestRateIndexValueDate(Index1M,$H361)</f>
        <v>42692</v>
      </c>
      <c r="J361" s="182">
        <f>IFERROR(_xll.qlIndexFixing(Index1M,$H361,TRUE,_xll.ohTrigger(RecalcTrigger,Trigger1M)),NA())</f>
        <v>1.2325434021595565E-2</v>
      </c>
      <c r="K361" s="44">
        <f>IFERROR(_xll.qlIndexFixing(Index3M,H361,TRUE,_xll.ohTrigger(RecalcTrigger,Trigger3M)),NA())</f>
        <v>1.3871453216354475E-2</v>
      </c>
      <c r="L361" s="44">
        <f>IFERROR(_xll.qlIndexFixing(Index6M,$H361,TRUE,_xll.ohTrigger(RecalcTrigger,Trigger6M)),NA())</f>
        <v>1.5767062690919851E-2</v>
      </c>
      <c r="M361" s="183">
        <f>IFERROR(_xll.qlIndexFixing(Index1Y,$H361,TRUE,_xll.ohTrigger(RecalcTrigger,Trigger1Y)),NA())</f>
        <v>1.8953523790431248E-2</v>
      </c>
      <c r="N361" s="182">
        <f>IFERROR(_xll.qlIndexFixing(ONIndex1M,I361,TRUE,_xll.ohTrigger(RecalcTrigger,Trigger1M)),NA())</f>
        <v>1.2077043548629856E-2</v>
      </c>
      <c r="O361" s="44">
        <f>IFERROR(_xll.qlIndexFixing(ONIndex3M,I361,TRUE,_xll.ohTrigger(RecalcTrigger,Trigger3M)),NA())</f>
        <v>1.3004888950169937E-2</v>
      </c>
      <c r="P361" s="44">
        <f>IFERROR(_xll.qlIndexFixing(ONIndex6M,I361,TRUE,_xll.ohTrigger(RecalcTrigger,Trigger6M)),NA())</f>
        <v>1.4046271030797588E-2</v>
      </c>
      <c r="Q361" s="183">
        <f>IFERROR(_xll.qlIndexFixing(ONIndex1Y,I361,TRUE,_xll.ohTrigger(RecalcTrigger,Trigger1Y)),NA())</f>
        <v>1.5711931200846539E-2</v>
      </c>
    </row>
    <row r="362" spans="2:17" x14ac:dyDescent="0.2">
      <c r="B362" s="39" t="s">
        <v>17</v>
      </c>
      <c r="D362" s="42">
        <f>_xll.qlCalendarAdvance(Calendar,$D361,B362,"f",FALSE)</f>
        <v>42695</v>
      </c>
      <c r="E362" s="177">
        <f>_xll.qlInterestRateIndexValueDate(IndexON,D362)</f>
        <v>42695</v>
      </c>
      <c r="F362" s="193">
        <f>IFERROR(_xll.qlIndexFixing(IndexON,D362,TRUE,_xll.ohTrigger(RecalcTrigger,TriggerON)),NA())</f>
        <v>1.1123239884494041E-2</v>
      </c>
      <c r="H362" s="42">
        <f>_xll.qlCalendarAdvance(Calendar,$H361,B362,"f",FALSE)</f>
        <v>42695</v>
      </c>
      <c r="I362" s="177">
        <f>_xll.qlInterestRateIndexValueDate(Index1M,$H362)</f>
        <v>42695</v>
      </c>
      <c r="J362" s="182">
        <f>IFERROR(_xll.qlIndexFixing(Index1M,$H362,TRUE,_xll.ohTrigger(RecalcTrigger,Trigger1M)),NA())</f>
        <v>1.2368363723871031E-2</v>
      </c>
      <c r="K362" s="44">
        <f>IFERROR(_xll.qlIndexFixing(Index3M,H362,TRUE,_xll.ohTrigger(RecalcTrigger,Trigger3M)),NA())</f>
        <v>1.3908019902284916E-2</v>
      </c>
      <c r="L362" s="44">
        <f>IFERROR(_xll.qlIndexFixing(Index6M,$H362,TRUE,_xll.ohTrigger(RecalcTrigger,Trigger6M)),NA())</f>
        <v>1.5828118560931411E-2</v>
      </c>
      <c r="M362" s="183">
        <f>IFERROR(_xll.qlIndexFixing(Index1Y,$H362,TRUE,_xll.ohTrigger(RecalcTrigger,Trigger1Y)),NA())</f>
        <v>1.8984541991141413E-2</v>
      </c>
      <c r="N362" s="182">
        <f>IFERROR(_xll.qlIndexFixing(ONIndex1M,I362,TRUE,_xll.ohTrigger(RecalcTrigger,Trigger1M)),NA())</f>
        <v>1.2111649669265256E-2</v>
      </c>
      <c r="O362" s="44">
        <f>IFERROR(_xll.qlIndexFixing(ONIndex3M,I362,TRUE,_xll.ohTrigger(RecalcTrigger,Trigger3M)),NA())</f>
        <v>1.304125453282734E-2</v>
      </c>
      <c r="P362" s="44">
        <f>IFERROR(_xll.qlIndexFixing(ONIndex6M,I362,TRUE,_xll.ohTrigger(RecalcTrigger,Trigger6M)),NA())</f>
        <v>1.4085877694098858E-2</v>
      </c>
      <c r="Q362" s="183">
        <f>IFERROR(_xll.qlIndexFixing(ONIndex1Y,I362,TRUE,_xll.ohTrigger(RecalcTrigger,Trigger1Y)),NA())</f>
        <v>1.5690523932812006E-2</v>
      </c>
    </row>
    <row r="363" spans="2:17" x14ac:dyDescent="0.2">
      <c r="B363" s="39" t="s">
        <v>17</v>
      </c>
      <c r="D363" s="42">
        <f>_xll.qlCalendarAdvance(Calendar,$D362,B363,"f",FALSE)</f>
        <v>42696</v>
      </c>
      <c r="E363" s="177">
        <f>_xll.qlInterestRateIndexValueDate(IndexON,D363)</f>
        <v>42696</v>
      </c>
      <c r="F363" s="193">
        <f>IFERROR(_xll.qlIndexFixing(IndexON,D363,TRUE,_xll.ohTrigger(RecalcTrigger,TriggerON)),NA())</f>
        <v>1.1142145261890946E-2</v>
      </c>
      <c r="H363" s="42">
        <f>_xll.qlCalendarAdvance(Calendar,$H362,B363,"f",FALSE)</f>
        <v>42696</v>
      </c>
      <c r="I363" s="177">
        <f>_xll.qlInterestRateIndexValueDate(Index1M,$H363)</f>
        <v>42696</v>
      </c>
      <c r="J363" s="182">
        <f>IFERROR(_xll.qlIndexFixing(Index1M,$H363,TRUE,_xll.ohTrigger(RecalcTrigger,Trigger1M)),NA())</f>
        <v>1.2385564157839018E-2</v>
      </c>
      <c r="K363" s="44">
        <f>IFERROR(_xll.qlIndexFixing(Index3M,H363,TRUE,_xll.ohTrigger(RecalcTrigger,Trigger3M)),NA())</f>
        <v>1.3926528812443807E-2</v>
      </c>
      <c r="L363" s="44">
        <f>IFERROR(_xll.qlIndexFixing(Index6M,$H363,TRUE,_xll.ohTrigger(RecalcTrigger,Trigger6M)),NA())</f>
        <v>1.5837133023220044E-2</v>
      </c>
      <c r="M363" s="183">
        <f>IFERROR(_xll.qlIndexFixing(Index1Y,$H363,TRUE,_xll.ohTrigger(RecalcTrigger,Trigger1Y)),NA())</f>
        <v>1.8999522781797396E-2</v>
      </c>
      <c r="N363" s="182">
        <f>IFERROR(_xll.qlIndexFixing(ONIndex1M,I363,TRUE,_xll.ohTrigger(RecalcTrigger,Trigger1M)),NA())</f>
        <v>1.2129119600808869E-2</v>
      </c>
      <c r="O363" s="44">
        <f>IFERROR(_xll.qlIndexFixing(ONIndex3M,I363,TRUE,_xll.ohTrigger(RecalcTrigger,Trigger3M)),NA())</f>
        <v>1.305968363494725E-2</v>
      </c>
      <c r="P363" s="44">
        <f>IFERROR(_xll.qlIndexFixing(ONIndex6M,I363,TRUE,_xll.ohTrigger(RecalcTrigger,Trigger6M)),NA())</f>
        <v>1.4105946533243818E-2</v>
      </c>
      <c r="Q363" s="183">
        <f>IFERROR(_xll.qlIndexFixing(ONIndex1Y,I363,TRUE,_xll.ohTrigger(RecalcTrigger,Trigger1Y)),NA())</f>
        <v>1.5676943641887986E-2</v>
      </c>
    </row>
    <row r="364" spans="2:17" x14ac:dyDescent="0.2">
      <c r="B364" s="39" t="s">
        <v>17</v>
      </c>
      <c r="D364" s="42">
        <f>_xll.qlCalendarAdvance(Calendar,$D363,B364,"f",FALSE)</f>
        <v>42697</v>
      </c>
      <c r="E364" s="177">
        <f>_xll.qlInterestRateIndexValueDate(IndexON,D364)</f>
        <v>42697</v>
      </c>
      <c r="F364" s="193">
        <f>IFERROR(_xll.qlIndexFixing(IndexON,D364,TRUE,_xll.ohTrigger(RecalcTrigger,TriggerON)),NA())</f>
        <v>1.11610358059544E-2</v>
      </c>
      <c r="H364" s="42">
        <f>_xll.qlCalendarAdvance(Calendar,$H363,B364,"f",FALSE)</f>
        <v>42697</v>
      </c>
      <c r="I364" s="177">
        <f>_xll.qlInterestRateIndexValueDate(Index1M,$H364)</f>
        <v>42697</v>
      </c>
      <c r="J364" s="182">
        <f>IFERROR(_xll.qlIndexFixing(Index1M,$H364,TRUE,_xll.ohTrigger(RecalcTrigger,Trigger1M)),NA())</f>
        <v>1.2402744844416022E-2</v>
      </c>
      <c r="K364" s="44">
        <f>IFERROR(_xll.qlIndexFixing(Index3M,H364,TRUE,_xll.ohTrigger(RecalcTrigger,Trigger3M)),NA())</f>
        <v>1.3945034196542423E-2</v>
      </c>
      <c r="L364" s="44">
        <f>IFERROR(_xll.qlIndexFixing(Index6M,$H364,TRUE,_xll.ohTrigger(RecalcTrigger,Trigger6M)),NA())</f>
        <v>1.5854557417352106E-2</v>
      </c>
      <c r="M364" s="183">
        <f>IFERROR(_xll.qlIndexFixing(Index1Y,$H364,TRUE,_xll.ohTrigger(RecalcTrigger,Trigger1Y)),NA())</f>
        <v>1.9014576991511545E-2</v>
      </c>
      <c r="N364" s="182">
        <f>IFERROR(_xll.qlIndexFixing(ONIndex1M,I364,TRUE,_xll.ohTrigger(RecalcTrigger,Trigger1M)),NA())</f>
        <v>1.2146569780968619E-2</v>
      </c>
      <c r="O364" s="44">
        <f>IFERROR(_xll.qlIndexFixing(ONIndex3M,I364,TRUE,_xll.ohTrigger(RecalcTrigger,Trigger3M)),NA())</f>
        <v>1.3078121523294461E-2</v>
      </c>
      <c r="P364" s="44">
        <f>IFERROR(_xll.qlIndexFixing(ONIndex6M,I364,TRUE,_xll.ohTrigger(RecalcTrigger,Trigger6M)),NA())</f>
        <v>1.4126012524908749E-2</v>
      </c>
      <c r="Q364" s="183">
        <f>IFERROR(_xll.qlIndexFixing(ONIndex1Y,I364,TRUE,_xll.ohTrigger(RecalcTrigger,Trigger1Y)),NA())</f>
        <v>1.5661434469013136E-2</v>
      </c>
    </row>
    <row r="365" spans="2:17" x14ac:dyDescent="0.2">
      <c r="B365" s="39" t="s">
        <v>17</v>
      </c>
      <c r="D365" s="42">
        <f>_xll.qlCalendarAdvance(Calendar,$D364,B365,"f",FALSE)</f>
        <v>42698</v>
      </c>
      <c r="E365" s="177">
        <f>_xll.qlInterestRateIndexValueDate(IndexON,D365)</f>
        <v>42698</v>
      </c>
      <c r="F365" s="193">
        <f>IFERROR(_xll.qlIndexFixing(IndexON,D365,TRUE,_xll.ohTrigger(RecalcTrigger,TriggerON)),NA())</f>
        <v>1.1179911516684404E-2</v>
      </c>
      <c r="H365" s="42">
        <f>_xll.qlCalendarAdvance(Calendar,$H364,B365,"f",FALSE)</f>
        <v>42698</v>
      </c>
      <c r="I365" s="177">
        <f>_xll.qlInterestRateIndexValueDate(Index1M,$H365)</f>
        <v>42698</v>
      </c>
      <c r="J365" s="182">
        <f>IFERROR(_xll.qlIndexFixing(Index1M,$H365,TRUE,_xll.ohTrigger(RecalcTrigger,Trigger1M)),NA())</f>
        <v>1.2454807137736624E-2</v>
      </c>
      <c r="K365" s="44">
        <f>IFERROR(_xll.qlIndexFixing(Index3M,H365,TRUE,_xll.ohTrigger(RecalcTrigger,Trigger3M)),NA())</f>
        <v>1.3963535857258614E-2</v>
      </c>
      <c r="L365" s="44">
        <f>IFERROR(_xll.qlIndexFixing(Index6M,$H365,TRUE,_xll.ohTrigger(RecalcTrigger,Trigger6M)),NA())</f>
        <v>1.5871944054037353E-2</v>
      </c>
      <c r="M365" s="183">
        <f>IFERROR(_xll.qlIndexFixing(Index1Y,$H365,TRUE,_xll.ohTrigger(RecalcTrigger,Trigger1Y)),NA())</f>
        <v>1.9029709907013137E-2</v>
      </c>
      <c r="N365" s="182">
        <f>IFERROR(_xll.qlIndexFixing(ONIndex1M,I365,TRUE,_xll.ohTrigger(RecalcTrigger,Trigger1M)),NA())</f>
        <v>1.2164000209825554E-2</v>
      </c>
      <c r="O365" s="44">
        <f>IFERROR(_xll.qlIndexFixing(ONIndex3M,I365,TRUE,_xll.ohTrigger(RecalcTrigger,Trigger3M)),NA())</f>
        <v>1.3096568197868974E-2</v>
      </c>
      <c r="P365" s="44">
        <f>IFERROR(_xll.qlIndexFixing(ONIndex6M,I365,TRUE,_xll.ohTrigger(RecalcTrigger,Trigger6M)),NA())</f>
        <v>1.414607566909365E-2</v>
      </c>
      <c r="Q365" s="183">
        <f>IFERROR(_xll.qlIndexFixing(ONIndex1Y,I365,TRUE,_xll.ohTrigger(RecalcTrigger,Trigger1Y)),NA())</f>
        <v>1.5643996414430594E-2</v>
      </c>
    </row>
    <row r="366" spans="2:17" x14ac:dyDescent="0.2">
      <c r="B366" s="39" t="s">
        <v>17</v>
      </c>
      <c r="D366" s="42">
        <f>_xll.qlCalendarAdvance(Calendar,$D365,B366,"f",FALSE)</f>
        <v>42699</v>
      </c>
      <c r="E366" s="177">
        <f>_xll.qlInterestRateIndexValueDate(IndexON,D366)</f>
        <v>42699</v>
      </c>
      <c r="F366" s="193">
        <f>IFERROR(_xll.qlIndexFixing(IndexON,D366,TRUE,_xll.ohTrigger(RecalcTrigger,TriggerON)),NA())</f>
        <v>1.1217958250097823E-2</v>
      </c>
      <c r="H366" s="42">
        <f>_xll.qlCalendarAdvance(Calendar,$H365,B366,"f",FALSE)</f>
        <v>42699</v>
      </c>
      <c r="I366" s="177">
        <f>_xll.qlInterestRateIndexValueDate(Index1M,$H366)</f>
        <v>42699</v>
      </c>
      <c r="J366" s="182">
        <f>IFERROR(_xll.qlIndexFixing(Index1M,$H366,TRUE,_xll.ohTrigger(RecalcTrigger,Trigger1M)),NA())</f>
        <v>1.2463204119796383E-2</v>
      </c>
      <c r="K366" s="44">
        <f>IFERROR(_xll.qlIndexFixing(Index3M,H366,TRUE,_xll.ohTrigger(RecalcTrigger,Trigger3M)),NA())</f>
        <v>1.4000970810819966E-2</v>
      </c>
      <c r="L366" s="44">
        <f>IFERROR(_xll.qlIndexFixing(Index6M,$H366,TRUE,_xll.ohTrigger(RecalcTrigger,Trigger6M)),NA())</f>
        <v>1.5889292692329672E-2</v>
      </c>
      <c r="M366" s="183">
        <f>IFERROR(_xll.qlIndexFixing(Index1Y,$H366,TRUE,_xll.ohTrigger(RecalcTrigger,Trigger1Y)),NA())</f>
        <v>1.9058394167842545E-2</v>
      </c>
      <c r="N366" s="182">
        <f>IFERROR(_xll.qlIndexFixing(ONIndex1M,I366,TRUE,_xll.ohTrigger(RecalcTrigger,Trigger1M)),NA())</f>
        <v>1.2199202934070435E-2</v>
      </c>
      <c r="O366" s="44">
        <f>IFERROR(_xll.qlIndexFixing(ONIndex3M,I366,TRUE,_xll.ohTrigger(RecalcTrigger,Trigger3M)),NA())</f>
        <v>1.3133963411199325E-2</v>
      </c>
      <c r="P366" s="44">
        <f>IFERROR(_xll.qlIndexFixing(ONIndex6M,I366,TRUE,_xll.ohTrigger(RecalcTrigger,Trigger6M)),NA())</f>
        <v>1.4186743837192319E-2</v>
      </c>
      <c r="Q366" s="183">
        <f>IFERROR(_xll.qlIndexFixing(ONIndex1Y,I366,TRUE,_xll.ohTrigger(RecalcTrigger,Trigger1Y)),NA())</f>
        <v>1.5610447198891968E-2</v>
      </c>
    </row>
    <row r="367" spans="2:17" x14ac:dyDescent="0.2">
      <c r="B367" s="39" t="s">
        <v>17</v>
      </c>
      <c r="D367" s="42">
        <f>_xll.qlCalendarAdvance(Calendar,$D366,B367,"f",FALSE)</f>
        <v>42702</v>
      </c>
      <c r="E367" s="177">
        <f>_xll.qlInterestRateIndexValueDate(IndexON,D367)</f>
        <v>42702</v>
      </c>
      <c r="F367" s="193">
        <f>IFERROR(_xll.qlIndexFixing(IndexON,D367,TRUE,_xll.ohTrigger(RecalcTrigger,TriggerON)),NA())</f>
        <v>1.1255266026594102E-2</v>
      </c>
      <c r="H367" s="42">
        <f>_xll.qlCalendarAdvance(Calendar,$H366,B367,"f",FALSE)</f>
        <v>42702</v>
      </c>
      <c r="I367" s="177">
        <f>_xll.qlInterestRateIndexValueDate(Index1M,$H367)</f>
        <v>42702</v>
      </c>
      <c r="J367" s="182">
        <f>IFERROR(_xll.qlIndexFixing(Index1M,$H367,TRUE,_xll.ohTrigger(RecalcTrigger,Trigger1M)),NA())</f>
        <v>1.2488352063510549E-2</v>
      </c>
      <c r="K367" s="44">
        <f>IFERROR(_xll.qlIndexFixing(Index3M,H367,TRUE,_xll.ohTrigger(RecalcTrigger,Trigger3M)),NA())</f>
        <v>1.4037501319776926E-2</v>
      </c>
      <c r="L367" s="44">
        <f>IFERROR(_xll.qlIndexFixing(Index6M,$H367,TRUE,_xll.ohTrigger(RecalcTrigger,Trigger6M)),NA())</f>
        <v>1.5957686193811705E-2</v>
      </c>
      <c r="M367" s="183">
        <f>IFERROR(_xll.qlIndexFixing(Index1Y,$H367,TRUE,_xll.ohTrigger(RecalcTrigger,Trigger1Y)),NA())</f>
        <v>1.9091074998326407E-2</v>
      </c>
      <c r="N367" s="182">
        <f>IFERROR(_xll.qlIndexFixing(ONIndex1M,I367,TRUE,_xll.ohTrigger(RecalcTrigger,Trigger1M)),NA())</f>
        <v>1.2233524411333629E-2</v>
      </c>
      <c r="O367" s="44">
        <f>IFERROR(_xll.qlIndexFixing(ONIndex3M,I367,TRUE,_xll.ohTrigger(RecalcTrigger,Trigger3M)),NA())</f>
        <v>1.3170442758358991E-2</v>
      </c>
      <c r="P367" s="44">
        <f>IFERROR(_xll.qlIndexFixing(ONIndex6M,I367,TRUE,_xll.ohTrigger(RecalcTrigger,Trigger6M)),NA())</f>
        <v>1.4226299771032958E-2</v>
      </c>
      <c r="Q367" s="183">
        <f>IFERROR(_xll.qlIndexFixing(ONIndex1Y,I367,TRUE,_xll.ohTrigger(RecalcTrigger,Trigger1Y)),NA())</f>
        <v>1.5584098689809256E-2</v>
      </c>
    </row>
    <row r="368" spans="2:17" x14ac:dyDescent="0.2">
      <c r="B368" s="39" t="s">
        <v>17</v>
      </c>
      <c r="D368" s="42">
        <f>_xll.qlCalendarAdvance(Calendar,$D367,B368,"f",FALSE)</f>
        <v>42703</v>
      </c>
      <c r="E368" s="177">
        <f>_xll.qlInterestRateIndexValueDate(IndexON,D368)</f>
        <v>42703</v>
      </c>
      <c r="F368" s="193">
        <f>IFERROR(_xll.qlIndexFixing(IndexON,D368,TRUE,_xll.ohTrigger(RecalcTrigger,TriggerON)),NA())</f>
        <v>1.12740675707379E-2</v>
      </c>
      <c r="H368" s="42">
        <f>_xll.qlCalendarAdvance(Calendar,$H367,B368,"f",FALSE)</f>
        <v>42703</v>
      </c>
      <c r="I368" s="177">
        <f>_xll.qlInterestRateIndexValueDate(Index1M,$H368)</f>
        <v>42703</v>
      </c>
      <c r="J368" s="182">
        <f>IFERROR(_xll.qlIndexFixing(Index1M,$H368,TRUE,_xll.ohTrigger(RecalcTrigger,Trigger1M)),NA())</f>
        <v>1.2505414263988362E-2</v>
      </c>
      <c r="K368" s="44">
        <f>IFERROR(_xll.qlIndexFixing(Index3M,H368,TRUE,_xll.ohTrigger(RecalcTrigger,Trigger3M)),NA())</f>
        <v>1.4046522589475747E-2</v>
      </c>
      <c r="L368" s="44">
        <f>IFERROR(_xll.qlIndexFixing(Index6M,$H368,TRUE,_xll.ohTrigger(RecalcTrigger,Trigger6M)),NA())</f>
        <v>1.5966576990105241E-2</v>
      </c>
      <c r="M368" s="183">
        <f>IFERROR(_xll.qlIndexFixing(Index1Y,$H368,TRUE,_xll.ohTrigger(RecalcTrigger,Trigger1Y)),NA())</f>
        <v>1.9106599387783696E-2</v>
      </c>
      <c r="N368" s="182">
        <f>IFERROR(_xll.qlIndexFixing(ONIndex1M,I368,TRUE,_xll.ohTrigger(RecalcTrigger,Trigger1M)),NA())</f>
        <v>1.2250856083190209E-2</v>
      </c>
      <c r="O368" s="44">
        <f>IFERROR(_xll.qlIndexFixing(ONIndex3M,I368,TRUE,_xll.ohTrigger(RecalcTrigger,Trigger3M)),NA())</f>
        <v>1.318893336407001E-2</v>
      </c>
      <c r="P368" s="44">
        <f>IFERROR(_xll.qlIndexFixing(ONIndex6M,I368,TRUE,_xll.ohTrigger(RecalcTrigger,Trigger6M)),NA())</f>
        <v>1.4246348677736664E-2</v>
      </c>
      <c r="Q368" s="183">
        <f>IFERROR(_xll.qlIndexFixing(ONIndex1Y,I368,TRUE,_xll.ohTrigger(RecalcTrigger,Trigger1Y)),NA())</f>
        <v>1.5575919994181842E-2</v>
      </c>
    </row>
    <row r="369" spans="2:17" x14ac:dyDescent="0.2">
      <c r="B369" s="39" t="s">
        <v>17</v>
      </c>
      <c r="D369" s="42">
        <f>_xll.qlCalendarAdvance(Calendar,$D368,B369,"f",FALSE)</f>
        <v>42704</v>
      </c>
      <c r="E369" s="177">
        <f>_xll.qlInterestRateIndexValueDate(IndexON,D369)</f>
        <v>42704</v>
      </c>
      <c r="F369" s="193">
        <f>IFERROR(_xll.qlIndexFixing(IndexON,D369,TRUE,_xll.ohTrigger(RecalcTrigger,TriggerON)),NA())</f>
        <v>1.1292854281467202E-2</v>
      </c>
      <c r="H369" s="42">
        <f>_xll.qlCalendarAdvance(Calendar,$H368,B369,"f",FALSE)</f>
        <v>42704</v>
      </c>
      <c r="I369" s="177">
        <f>_xll.qlInterestRateIndexValueDate(Index1M,$H369)</f>
        <v>42704</v>
      </c>
      <c r="J369" s="182">
        <f>IFERROR(_xll.qlIndexFixing(Index1M,$H369,TRUE,_xll.ohTrigger(RecalcTrigger,Trigger1M)),NA())</f>
        <v>1.2522456716491659E-2</v>
      </c>
      <c r="K369" s="44">
        <f>IFERROR(_xll.qlIndexFixing(Index3M,H369,TRUE,_xll.ohTrigger(RecalcTrigger,Trigger3M)),NA())</f>
        <v>1.4055543474739585E-2</v>
      </c>
      <c r="L369" s="44">
        <f>IFERROR(_xll.qlIndexFixing(Index6M,$H369,TRUE,_xll.ohTrigger(RecalcTrigger,Trigger6M)),NA())</f>
        <v>1.598371021720291E-2</v>
      </c>
      <c r="M369" s="183">
        <f>IFERROR(_xll.qlIndexFixing(Index1Y,$H369,TRUE,_xll.ohTrigger(RecalcTrigger,Trigger1Y)),NA())</f>
        <v>1.9122181428763652E-2</v>
      </c>
      <c r="N369" s="182">
        <f>IFERROR(_xll.qlIndexFixing(ONIndex1M,I369,TRUE,_xll.ohTrigger(RecalcTrigger,Trigger1M)),NA())</f>
        <v>1.2268168003743973E-2</v>
      </c>
      <c r="O369" s="44">
        <f>IFERROR(_xll.qlIndexFixing(ONIndex3M,I369,TRUE,_xll.ohTrigger(RecalcTrigger,Trigger3M)),NA())</f>
        <v>1.320743275600833E-2</v>
      </c>
      <c r="P369" s="44">
        <f>IFERROR(_xll.qlIndexFixing(ONIndex6M,I369,TRUE,_xll.ohTrigger(RecalcTrigger,Trigger6M)),NA())</f>
        <v>1.4266394736960342E-2</v>
      </c>
      <c r="Q369" s="183">
        <f>IFERROR(_xll.qlIndexFixing(ONIndex1Y,I369,TRUE,_xll.ohTrigger(RecalcTrigger,Trigger1Y)),NA())</f>
        <v>1.5570538357909669E-2</v>
      </c>
    </row>
    <row r="370" spans="2:17" x14ac:dyDescent="0.2">
      <c r="B370" s="39" t="s">
        <v>17</v>
      </c>
      <c r="D370" s="42">
        <f>_xll.qlCalendarAdvance(Calendar,$D369,B370,"f",FALSE)</f>
        <v>42705</v>
      </c>
      <c r="E370" s="177">
        <f>_xll.qlInterestRateIndexValueDate(IndexON,D370)</f>
        <v>42705</v>
      </c>
      <c r="F370" s="193">
        <f>IFERROR(_xll.qlIndexFixing(IndexON,D370,TRUE,_xll.ohTrigger(RecalcTrigger,TriggerON)),NA())</f>
        <v>1.1311626158944099E-2</v>
      </c>
      <c r="H370" s="42">
        <f>_xll.qlCalendarAdvance(Calendar,$H369,B370,"f",FALSE)</f>
        <v>42705</v>
      </c>
      <c r="I370" s="177">
        <f>_xll.qlInterestRateIndexValueDate(Index1M,$H370)</f>
        <v>42705</v>
      </c>
      <c r="J370" s="182">
        <f>IFERROR(_xll.qlIndexFixing(Index1M,$H370,TRUE,_xll.ohTrigger(RecalcTrigger,Trigger1M)),NA())</f>
        <v>1.2565469345050135E-2</v>
      </c>
      <c r="K370" s="44">
        <f>IFERROR(_xll.qlIndexFixing(Index3M,H370,TRUE,_xll.ohTrigger(RecalcTrigger,Trigger3M)),NA())</f>
        <v>1.4074020451591859E-2</v>
      </c>
      <c r="L370" s="44">
        <f>IFERROR(_xll.qlIndexFixing(Index6M,$H370,TRUE,_xll.ohTrigger(RecalcTrigger,Trigger6M)),NA())</f>
        <v>1.6000803961725849E-2</v>
      </c>
      <c r="M370" s="183">
        <f>IFERROR(_xll.qlIndexFixing(Index1Y,$H370,TRUE,_xll.ohTrigger(RecalcTrigger,Trigger1Y)),NA())</f>
        <v>1.9137813212932508E-2</v>
      </c>
      <c r="N370" s="182">
        <f>IFERROR(_xll.qlIndexFixing(ONIndex1M,I370,TRUE,_xll.ohTrigger(RecalcTrigger,Trigger1M)),NA())</f>
        <v>1.2285460172832829E-2</v>
      </c>
      <c r="O370" s="44">
        <f>IFERROR(_xll.qlIndexFixing(ONIndex3M,I370,TRUE,_xll.ohTrigger(RecalcTrigger,Trigger3M)),NA())</f>
        <v>1.3225940934092906E-2</v>
      </c>
      <c r="P370" s="44">
        <f>IFERROR(_xll.qlIndexFixing(ONIndex6M,I370,TRUE,_xll.ohTrigger(RecalcTrigger,Trigger6M)),NA())</f>
        <v>1.4286437948703989E-2</v>
      </c>
      <c r="Q370" s="183">
        <f>IFERROR(_xll.qlIndexFixing(ONIndex1Y,I370,TRUE,_xll.ohTrigger(RecalcTrigger,Trigger1Y)),NA())</f>
        <v>1.5567953780992738E-2</v>
      </c>
    </row>
    <row r="371" spans="2:17" x14ac:dyDescent="0.2">
      <c r="B371" s="39" t="s">
        <v>17</v>
      </c>
      <c r="D371" s="42">
        <f>_xll.qlCalendarAdvance(Calendar,$D370,B371,"f",FALSE)</f>
        <v>42706</v>
      </c>
      <c r="E371" s="177">
        <f>_xll.qlInterestRateIndexValueDate(IndexON,D371)</f>
        <v>42706</v>
      </c>
      <c r="F371" s="193">
        <f>IFERROR(_xll.qlIndexFixing(IndexON,D371,TRUE,_xll.ohTrigger(RecalcTrigger,TriggerON)),NA())</f>
        <v>1.1349473356414194E-2</v>
      </c>
      <c r="H371" s="42">
        <f>_xll.qlCalendarAdvance(Calendar,$H370,B371,"f",FALSE)</f>
        <v>42706</v>
      </c>
      <c r="I371" s="177">
        <f>_xll.qlInterestRateIndexValueDate(Index1M,$H371)</f>
        <v>42706</v>
      </c>
      <c r="J371" s="182">
        <f>IFERROR(_xll.qlIndexFixing(Index1M,$H371,TRUE,_xll.ohTrigger(RecalcTrigger,Trigger1M)),NA())</f>
        <v>1.2573796412846117E-2</v>
      </c>
      <c r="K371" s="44">
        <f>IFERROR(_xll.qlIndexFixing(Index3M,H371,TRUE,_xll.ohTrigger(RecalcTrigger,Trigger3M)),NA())</f>
        <v>1.409249221268912E-2</v>
      </c>
      <c r="L371" s="44">
        <f>IFERROR(_xll.qlIndexFixing(Index6M,$H371,TRUE,_xll.ohTrigger(RecalcTrigger,Trigger6M)),NA())</f>
        <v>1.6017857983988588E-2</v>
      </c>
      <c r="M371" s="183">
        <f>IFERROR(_xll.qlIndexFixing(Index1Y,$H371,TRUE,_xll.ohTrigger(RecalcTrigger,Trigger1Y)),NA())</f>
        <v>1.9166855915321055E-2</v>
      </c>
      <c r="N371" s="182">
        <f>IFERROR(_xll.qlIndexFixing(ONIndex1M,I371,TRUE,_xll.ohTrigger(RecalcTrigger,Trigger1M)),NA())</f>
        <v>1.2320394518316274E-2</v>
      </c>
      <c r="O371" s="44">
        <f>IFERROR(_xll.qlIndexFixing(ONIndex3M,I371,TRUE,_xll.ohTrigger(RecalcTrigger,Trigger3M)),NA())</f>
        <v>1.3263468519881435E-2</v>
      </c>
      <c r="P371" s="44">
        <f>IFERROR(_xll.qlIndexFixing(ONIndex6M,I371,TRUE,_xll.ohTrigger(RecalcTrigger,Trigger6M)),NA())</f>
        <v>1.4327077213672769E-2</v>
      </c>
      <c r="Q371" s="183">
        <f>IFERROR(_xll.qlIndexFixing(ONIndex1Y,I371,TRUE,_xll.ohTrigger(RecalcTrigger,Trigger1Y)),NA())</f>
        <v>1.5572772525018024E-2</v>
      </c>
    </row>
    <row r="372" spans="2:17" x14ac:dyDescent="0.2">
      <c r="B372" s="39" t="s">
        <v>17</v>
      </c>
      <c r="D372" s="42">
        <f>_xll.qlCalendarAdvance(Calendar,$D371,B372,"f",FALSE)</f>
        <v>42709</v>
      </c>
      <c r="E372" s="177">
        <f>_xll.qlInterestRateIndexValueDate(IndexON,D372)</f>
        <v>42709</v>
      </c>
      <c r="F372" s="193">
        <f>IFERROR(_xll.qlIndexFixing(IndexON,D372,TRUE,_xll.ohTrigger(RecalcTrigger,TriggerON)),NA())</f>
        <v>1.1386565335436138E-2</v>
      </c>
      <c r="H372" s="42">
        <f>_xll.qlCalendarAdvance(Calendar,$H371,B372,"f",FALSE)</f>
        <v>42709</v>
      </c>
      <c r="I372" s="177">
        <f>_xll.qlInterestRateIndexValueDate(Index1M,$H372)</f>
        <v>42709</v>
      </c>
      <c r="J372" s="182">
        <f>IFERROR(_xll.qlIndexFixing(Index1M,$H372,TRUE,_xll.ohTrigger(RecalcTrigger,Trigger1M)),NA())</f>
        <v>1.2616004904568462E-2</v>
      </c>
      <c r="K372" s="44">
        <f>IFERROR(_xll.qlIndexFixing(Index3M,H372,TRUE,_xll.ohTrigger(RecalcTrigger,Trigger3M)),NA())</f>
        <v>1.4157314234741831E-2</v>
      </c>
      <c r="L372" s="44">
        <f>IFERROR(_xll.qlIndexFixing(Index6M,$H372,TRUE,_xll.ohTrigger(RecalcTrigger,Trigger6M)),NA())</f>
        <v>1.6068779320280308E-2</v>
      </c>
      <c r="M372" s="183">
        <f>IFERROR(_xll.qlIndexFixing(Index1Y,$H372,TRUE,_xll.ohTrigger(RecalcTrigger,Trigger1Y)),NA())</f>
        <v>1.9200679598045944E-2</v>
      </c>
      <c r="N372" s="182">
        <f>IFERROR(_xll.qlIndexFixing(ONIndex1M,I372,TRUE,_xll.ohTrigger(RecalcTrigger,Trigger1M)),NA())</f>
        <v>1.2354431335430682E-2</v>
      </c>
      <c r="O372" s="44">
        <f>IFERROR(_xll.qlIndexFixing(ONIndex3M,I372,TRUE,_xll.ohTrigger(RecalcTrigger,Trigger3M)),NA())</f>
        <v>1.3300061509028405E-2</v>
      </c>
      <c r="P372" s="44">
        <f>IFERROR(_xll.qlIndexFixing(ONIndex6M,I372,TRUE,_xll.ohTrigger(RecalcTrigger,Trigger6M)),NA())</f>
        <v>1.4366582320797239E-2</v>
      </c>
      <c r="Q372" s="183">
        <f>IFERROR(_xll.qlIndexFixing(ONIndex1Y,I372,TRUE,_xll.ohTrigger(RecalcTrigger,Trigger1Y)),NA())</f>
        <v>1.5585586065985924E-2</v>
      </c>
    </row>
    <row r="373" spans="2:17" x14ac:dyDescent="0.2">
      <c r="B373" s="39" t="s">
        <v>17</v>
      </c>
      <c r="D373" s="42">
        <f>_xll.qlCalendarAdvance(Calendar,$D372,B373,"f",FALSE)</f>
        <v>42710</v>
      </c>
      <c r="E373" s="177">
        <f>_xll.qlInterestRateIndexValueDate(IndexON,D373)</f>
        <v>42710</v>
      </c>
      <c r="F373" s="193">
        <f>IFERROR(_xll.qlIndexFixing(IndexON,D373,TRUE,_xll.ohTrigger(RecalcTrigger,TriggerON)),NA())</f>
        <v>1.1405263046164738E-2</v>
      </c>
      <c r="H373" s="42">
        <f>_xll.qlCalendarAdvance(Calendar,$H372,B373,"f",FALSE)</f>
        <v>42710</v>
      </c>
      <c r="I373" s="177">
        <f>_xll.qlInterestRateIndexValueDate(Index1M,$H373)</f>
        <v>42710</v>
      </c>
      <c r="J373" s="182">
        <f>IFERROR(_xll.qlIndexFixing(Index1M,$H373,TRUE,_xll.ohTrigger(RecalcTrigger,Trigger1M)),NA())</f>
        <v>1.2632919577864485E-2</v>
      </c>
      <c r="K373" s="44">
        <f>IFERROR(_xll.qlIndexFixing(Index3M,H373,TRUE,_xll.ohTrigger(RecalcTrigger,Trigger3M)),NA())</f>
        <v>1.4166323065115314E-2</v>
      </c>
      <c r="L373" s="44">
        <f>IFERROR(_xll.qlIndexFixing(Index6M,$H373,TRUE,_xll.ohTrigger(RecalcTrigger,Trigger6M)),NA())</f>
        <v>1.6085672056538009E-2</v>
      </c>
      <c r="M373" s="183">
        <f>IFERROR(_xll.qlIndexFixing(Index1Y,$H373,TRUE,_xll.ohTrigger(RecalcTrigger,Trigger1Y)),NA())</f>
        <v>1.9216441456336497E-2</v>
      </c>
      <c r="N373" s="182">
        <f>IFERROR(_xll.qlIndexFixing(ONIndex1M,I373,TRUE,_xll.ohTrigger(RecalcTrigger,Trigger1M)),NA())</f>
        <v>1.2371624747519183E-2</v>
      </c>
      <c r="O373" s="44">
        <f>IFERROR(_xll.qlIndexFixing(ONIndex3M,I373,TRUE,_xll.ohTrigger(RecalcTrigger,Trigger3M)),NA())</f>
        <v>1.3318613618411579E-2</v>
      </c>
      <c r="P373" s="44">
        <f>IFERROR(_xll.qlIndexFixing(ONIndex6M,I373,TRUE,_xll.ohTrigger(RecalcTrigger,Trigger6M)),NA())</f>
        <v>1.4386611295140739E-2</v>
      </c>
      <c r="Q373" s="183">
        <f>IFERROR(_xll.qlIndexFixing(ONIndex1Y,I373,TRUE,_xll.ohTrigger(RecalcTrigger,Trigger1Y)),NA())</f>
        <v>1.5596986786007294E-2</v>
      </c>
    </row>
    <row r="374" spans="2:17" x14ac:dyDescent="0.2">
      <c r="B374" s="39" t="s">
        <v>17</v>
      </c>
      <c r="D374" s="42">
        <f>_xll.qlCalendarAdvance(Calendar,$D373,B374,"f",FALSE)</f>
        <v>42711</v>
      </c>
      <c r="E374" s="177">
        <f>_xll.qlInterestRateIndexValueDate(IndexON,D374)</f>
        <v>42711</v>
      </c>
      <c r="F374" s="193">
        <f>IFERROR(_xll.qlIndexFixing(IndexON,D374,TRUE,_xll.ohTrigger(RecalcTrigger,TriggerON)),NA())</f>
        <v>1.1423945923559886E-2</v>
      </c>
      <c r="H374" s="42">
        <f>_xll.qlCalendarAdvance(Calendar,$H373,B374,"f",FALSE)</f>
        <v>42711</v>
      </c>
      <c r="I374" s="177">
        <f>_xll.qlInterestRateIndexValueDate(Index1M,$H374)</f>
        <v>42711</v>
      </c>
      <c r="J374" s="182">
        <f>IFERROR(_xll.qlIndexFixing(Index1M,$H374,TRUE,_xll.ohTrigger(RecalcTrigger,Trigger1M)),NA())</f>
        <v>1.266702364468706E-2</v>
      </c>
      <c r="K374" s="44">
        <f>IFERROR(_xll.qlIndexFixing(Index3M,H374,TRUE,_xll.ohTrigger(RecalcTrigger,Trigger3M)),NA())</f>
        <v>1.418476572159803E-2</v>
      </c>
      <c r="L374" s="44">
        <f>IFERROR(_xll.qlIndexFixing(Index6M,$H374,TRUE,_xll.ohTrigger(RecalcTrigger,Trigger6M)),NA())</f>
        <v>1.6102523872024887E-2</v>
      </c>
      <c r="M374" s="183">
        <f>IFERROR(_xll.qlIndexFixing(Index1Y,$H374,TRUE,_xll.ohTrigger(RecalcTrigger,Trigger1Y)),NA())</f>
        <v>1.9232205597687901E-2</v>
      </c>
      <c r="N374" s="182">
        <f>IFERROR(_xll.qlIndexFixing(ONIndex1M,I374,TRUE,_xll.ohTrigger(RecalcTrigger,Trigger1M)),NA())</f>
        <v>1.2388798408304869E-2</v>
      </c>
      <c r="O374" s="44">
        <f>IFERROR(_xll.qlIndexFixing(ONIndex3M,I374,TRUE,_xll.ohTrigger(RecalcTrigger,Trigger3M)),NA())</f>
        <v>1.3337174513941008E-2</v>
      </c>
      <c r="P374" s="44">
        <f>IFERROR(_xll.qlIndexFixing(ONIndex6M,I374,TRUE,_xll.ohTrigger(RecalcTrigger,Trigger6M)),NA())</f>
        <v>1.4406637421842117E-2</v>
      </c>
      <c r="Q374" s="183">
        <f>IFERROR(_xll.qlIndexFixing(ONIndex1Y,I374,TRUE,_xll.ohTrigger(RecalcTrigger,Trigger1Y)),NA())</f>
        <v>1.5611184565870184E-2</v>
      </c>
    </row>
    <row r="375" spans="2:17" x14ac:dyDescent="0.2">
      <c r="B375" s="39" t="s">
        <v>17</v>
      </c>
      <c r="D375" s="42">
        <f>_xll.qlCalendarAdvance(Calendar,$D374,B375,"f",FALSE)</f>
        <v>42712</v>
      </c>
      <c r="E375" s="177">
        <f>_xll.qlInterestRateIndexValueDate(IndexON,D375)</f>
        <v>42712</v>
      </c>
      <c r="F375" s="193">
        <f>IFERROR(_xll.qlIndexFixing(IndexON,D375,TRUE,_xll.ohTrigger(RecalcTrigger,TriggerON)),NA())</f>
        <v>1.1442613967621584E-2</v>
      </c>
      <c r="H375" s="42">
        <f>_xll.qlCalendarAdvance(Calendar,$H374,B375,"f",FALSE)</f>
        <v>42712</v>
      </c>
      <c r="I375" s="177">
        <f>_xll.qlInterestRateIndexValueDate(Index1M,$H375)</f>
        <v>42712</v>
      </c>
      <c r="J375" s="182">
        <f>IFERROR(_xll.qlIndexFixing(Index1M,$H375,TRUE,_xll.ohTrigger(RecalcTrigger,Trigger1M)),NA())</f>
        <v>1.2675287959797443E-2</v>
      </c>
      <c r="K375" s="44">
        <f>IFERROR(_xll.qlIndexFixing(Index3M,H375,TRUE,_xll.ohTrigger(RecalcTrigger,Trigger3M)),NA())</f>
        <v>1.4203201951963465E-2</v>
      </c>
      <c r="L375" s="44">
        <f>IFERROR(_xll.qlIndexFixing(Index6M,$H375,TRUE,_xll.ohTrigger(RecalcTrigger,Trigger6M)),NA())</f>
        <v>1.6119334527022525E-2</v>
      </c>
      <c r="M375" s="183">
        <f>IFERROR(_xll.qlIndexFixing(Index1Y,$H375,TRUE,_xll.ohTrigger(RecalcTrigger,Trigger1Y)),NA())</f>
        <v>1.9247964110372218E-2</v>
      </c>
      <c r="N375" s="182">
        <f>IFERROR(_xll.qlIndexFixing(ONIndex1M,I375,TRUE,_xll.ohTrigger(RecalcTrigger,Trigger1M)),NA())</f>
        <v>1.24059523175446E-2</v>
      </c>
      <c r="O375" s="44">
        <f>IFERROR(_xll.qlIndexFixing(ONIndex3M,I375,TRUE,_xll.ohTrigger(RecalcTrigger,Trigger3M)),NA())</f>
        <v>1.3355744195697739E-2</v>
      </c>
      <c r="P375" s="44">
        <f>IFERROR(_xll.qlIndexFixing(ONIndex6M,I375,TRUE,_xll.ohTrigger(RecalcTrigger,Trigger6M)),NA())</f>
        <v>1.4426660701144511E-2</v>
      </c>
      <c r="Q375" s="183">
        <f>IFERROR(_xll.qlIndexFixing(ONIndex1Y,I375,TRUE,_xll.ohTrigger(RecalcTrigger,Trigger1Y)),NA())</f>
        <v>1.5628179405979825E-2</v>
      </c>
    </row>
    <row r="376" spans="2:17" x14ac:dyDescent="0.2">
      <c r="B376" s="39" t="s">
        <v>17</v>
      </c>
      <c r="D376" s="42">
        <f>_xll.qlCalendarAdvance(Calendar,$D375,B376,"f",FALSE)</f>
        <v>42713</v>
      </c>
      <c r="E376" s="177">
        <f>_xll.qlInterestRateIndexValueDate(IndexON,D376)</f>
        <v>42713</v>
      </c>
      <c r="F376" s="193">
        <f>IFERROR(_xll.qlIndexFixing(IndexON,D376,TRUE,_xll.ohTrigger(RecalcTrigger,TriggerON)),NA())</f>
        <v>1.1480261677992248E-2</v>
      </c>
      <c r="H376" s="42">
        <f>_xll.qlCalendarAdvance(Calendar,$H375,B376,"f",FALSE)</f>
        <v>42713</v>
      </c>
      <c r="I376" s="177">
        <f>_xll.qlInterestRateIndexValueDate(Index1M,$H376)</f>
        <v>42713</v>
      </c>
      <c r="J376" s="182">
        <f>IFERROR(_xll.qlIndexFixing(Index1M,$H376,TRUE,_xll.ohTrigger(RecalcTrigger,Trigger1M)),NA())</f>
        <v>1.2683545106440345E-2</v>
      </c>
      <c r="K376" s="44">
        <f>IFERROR(_xll.qlIndexFixing(Index3M,H376,TRUE,_xll.ohTrigger(RecalcTrigger,Trigger3M)),NA())</f>
        <v>1.4221631554474819E-2</v>
      </c>
      <c r="L376" s="44">
        <f>IFERROR(_xll.qlIndexFixing(Index6M,$H376,TRUE,_xll.ohTrigger(RecalcTrigger,Trigger6M)),NA())</f>
        <v>1.6136103781807153E-2</v>
      </c>
      <c r="M376" s="183">
        <f>IFERROR(_xll.qlIndexFixing(Index1Y,$H376,TRUE,_xll.ohTrigger(RecalcTrigger,Trigger1Y)),NA())</f>
        <v>1.9276961241965769E-2</v>
      </c>
      <c r="N376" s="182">
        <f>IFERROR(_xll.qlIndexFixing(ONIndex1M,I376,TRUE,_xll.ohTrigger(RecalcTrigger,Trigger1M)),NA())</f>
        <v>1.2440618298395675E-2</v>
      </c>
      <c r="O376" s="44">
        <f>IFERROR(_xll.qlIndexFixing(ONIndex3M,I376,TRUE,_xll.ohTrigger(RecalcTrigger,Trigger3M)),NA())</f>
        <v>1.3393404277513012E-2</v>
      </c>
      <c r="P376" s="44">
        <f>IFERROR(_xll.qlIndexFixing(ONIndex6M,I376,TRUE,_xll.ohTrigger(RecalcTrigger,Trigger6M)),NA())</f>
        <v>1.4467271159833707E-2</v>
      </c>
      <c r="Q376" s="183">
        <f>IFERROR(_xll.qlIndexFixing(ONIndex1Y,I376,TRUE,_xll.ohTrigger(RecalcTrigger,Trigger1Y)),NA())</f>
        <v>1.5672165496430173E-2</v>
      </c>
    </row>
    <row r="377" spans="2:17" x14ac:dyDescent="0.2">
      <c r="B377" s="39" t="s">
        <v>17</v>
      </c>
      <c r="D377" s="42">
        <f>_xll.qlCalendarAdvance(Calendar,$D376,B377,"f",FALSE)</f>
        <v>42716</v>
      </c>
      <c r="E377" s="177">
        <f>_xll.qlInterestRateIndexValueDate(IndexON,D377)</f>
        <v>42716</v>
      </c>
      <c r="F377" s="193">
        <f>IFERROR(_xll.qlIndexFixing(IndexON,D377,TRUE,_xll.ohTrigger(RecalcTrigger,TriggerON)),NA())</f>
        <v>1.1517137810209688E-2</v>
      </c>
      <c r="H377" s="42">
        <f>_xll.qlCalendarAdvance(Calendar,$H376,B377,"f",FALSE)</f>
        <v>42716</v>
      </c>
      <c r="I377" s="177">
        <f>_xll.qlInterestRateIndexValueDate(Index1M,$H377)</f>
        <v>42716</v>
      </c>
      <c r="J377" s="182">
        <f>IFERROR(_xll.qlIndexFixing(Index1M,$H377,TRUE,_xll.ohTrigger(RecalcTrigger,Trigger1M)),NA())</f>
        <v>1.2733992896268793E-2</v>
      </c>
      <c r="K377" s="44">
        <f>IFERROR(_xll.qlIndexFixing(Index3M,H377,TRUE,_xll.ohTrigger(RecalcTrigger,Trigger3M)),NA())</f>
        <v>1.4286292513045662E-2</v>
      </c>
      <c r="L377" s="44">
        <f>IFERROR(_xll.qlIndexFixing(Index6M,$H377,TRUE,_xll.ohTrigger(RecalcTrigger,Trigger6M)),NA())</f>
        <v>1.6186160747554943E-2</v>
      </c>
      <c r="M377" s="183">
        <f>IFERROR(_xll.qlIndexFixing(Index1Y,$H377,TRUE,_xll.ohTrigger(RecalcTrigger,Trigger1Y)),NA())</f>
        <v>1.9310783622783489E-2</v>
      </c>
      <c r="N377" s="182">
        <f>IFERROR(_xll.qlIndexFixing(ONIndex1M,I377,TRUE,_xll.ohTrigger(RecalcTrigger,Trigger1M)),NA())</f>
        <v>1.2474370440664906E-2</v>
      </c>
      <c r="O377" s="44">
        <f>IFERROR(_xll.qlIndexFixing(ONIndex3M,I377,TRUE,_xll.ohTrigger(RecalcTrigger,Trigger3M)),NA())</f>
        <v>1.3430110785402904E-2</v>
      </c>
      <c r="P377" s="44">
        <f>IFERROR(_xll.qlIndexFixing(ONIndex6M,I377,TRUE,_xll.ohTrigger(RecalcTrigger,Trigger6M)),NA())</f>
        <v>1.4506725343391702E-2</v>
      </c>
      <c r="Q377" s="183">
        <f>IFERROR(_xll.qlIndexFixing(ONIndex1Y,I377,TRUE,_xll.ohTrigger(RecalcTrigger,Trigger1Y)),NA())</f>
        <v>1.5724129377638896E-2</v>
      </c>
    </row>
    <row r="378" spans="2:17" x14ac:dyDescent="0.2">
      <c r="B378" s="39" t="s">
        <v>17</v>
      </c>
      <c r="D378" s="42">
        <f>_xll.qlCalendarAdvance(Calendar,$D377,B378,"f",FALSE)</f>
        <v>42717</v>
      </c>
      <c r="E378" s="177">
        <f>_xll.qlInterestRateIndexValueDate(IndexON,D378)</f>
        <v>42717</v>
      </c>
      <c r="F378" s="193">
        <f>IFERROR(_xll.qlIndexFixing(IndexON,D378,TRUE,_xll.ohTrigger(RecalcTrigger,TriggerON)),NA())</f>
        <v>1.1535731687523088E-2</v>
      </c>
      <c r="H378" s="42">
        <f>_xll.qlCalendarAdvance(Calendar,$H377,B378,"f",FALSE)</f>
        <v>42717</v>
      </c>
      <c r="I378" s="177">
        <f>_xll.qlInterestRateIndexValueDate(Index1M,$H378)</f>
        <v>42717</v>
      </c>
      <c r="J378" s="182">
        <f>IFERROR(_xll.qlIndexFixing(Index1M,$H378,TRUE,_xll.ohTrigger(RecalcTrigger,Trigger1M)),NA())</f>
        <v>1.275076932831712E-2</v>
      </c>
      <c r="K378" s="44">
        <f>IFERROR(_xll.qlIndexFixing(Index3M,H378,TRUE,_xll.ohTrigger(RecalcTrigger,Trigger3M)),NA())</f>
        <v>1.4295279651052522E-2</v>
      </c>
      <c r="L378" s="44">
        <f>IFERROR(_xll.qlIndexFixing(Index6M,$H378,TRUE,_xll.ohTrigger(RecalcTrigger,Trigger6M)),NA())</f>
        <v>1.6202762004135441E-2</v>
      </c>
      <c r="M378" s="183">
        <f>IFERROR(_xll.qlIndexFixing(Index1Y,$H378,TRUE,_xll.ohTrigger(RecalcTrigger,Trigger1Y)),NA())</f>
        <v>1.9326395299133825E-2</v>
      </c>
      <c r="N378" s="182">
        <f>IFERROR(_xll.qlIndexFixing(ONIndex1M,I378,TRUE,_xll.ohTrigger(RecalcTrigger,Trigger1M)),NA())</f>
        <v>1.2491425592823235E-2</v>
      </c>
      <c r="O378" s="44">
        <f>IFERROR(_xll.qlIndexFixing(ONIndex3M,I378,TRUE,_xll.ohTrigger(RecalcTrigger,Trigger3M)),NA())</f>
        <v>1.3448724398458234E-2</v>
      </c>
      <c r="P378" s="44">
        <f>IFERROR(_xll.qlIndexFixing(ONIndex6M,I378,TRUE,_xll.ohTrigger(RecalcTrigger,Trigger6M)),NA())</f>
        <v>1.4526734385212903E-2</v>
      </c>
      <c r="Q378" s="183">
        <f>IFERROR(_xll.qlIndexFixing(ONIndex1Y,I378,TRUE,_xll.ohTrigger(RecalcTrigger,Trigger1Y)),NA())</f>
        <v>1.5755109526114364E-2</v>
      </c>
    </row>
    <row r="379" spans="2:17" x14ac:dyDescent="0.2">
      <c r="B379" s="39" t="s">
        <v>17</v>
      </c>
      <c r="D379" s="42">
        <f>_xll.qlCalendarAdvance(Calendar,$D378,B379,"f",FALSE)</f>
        <v>42718</v>
      </c>
      <c r="E379" s="177">
        <f>_xll.qlInterestRateIndexValueDate(IndexON,D379)</f>
        <v>42718</v>
      </c>
      <c r="F379" s="193">
        <f>IFERROR(_xll.qlIndexFixing(IndexON,D379,TRUE,_xll.ohTrigger(RecalcTrigger,TriggerON)),NA())</f>
        <v>1.1554310731340944E-2</v>
      </c>
      <c r="H379" s="42">
        <f>_xll.qlCalendarAdvance(Calendar,$H378,B379,"f",FALSE)</f>
        <v>42718</v>
      </c>
      <c r="I379" s="177">
        <f>_xll.qlInterestRateIndexValueDate(Index1M,$H379)</f>
        <v>42718</v>
      </c>
      <c r="J379" s="182">
        <f>IFERROR(_xll.qlIndexFixing(Index1M,$H379,TRUE,_xll.ohTrigger(RecalcTrigger,Trigger1M)),NA())</f>
        <v>1.2784605103825928E-2</v>
      </c>
      <c r="K379" s="44">
        <f>IFERROR(_xll.qlIndexFixing(Index3M,H379,TRUE,_xll.ohTrigger(RecalcTrigger,Trigger3M)),NA())</f>
        <v>1.4313673088069474E-2</v>
      </c>
      <c r="L379" s="44">
        <f>IFERROR(_xll.qlIndexFixing(Index6M,$H379,TRUE,_xll.ohTrigger(RecalcTrigger,Trigger6M)),NA())</f>
        <v>1.6219320661801272E-2</v>
      </c>
      <c r="M379" s="183">
        <f>IFERROR(_xll.qlIndexFixing(Index1Y,$H379,TRUE,_xll.ohTrigger(RecalcTrigger,Trigger1Y)),NA())</f>
        <v>1.9341953866224726E-2</v>
      </c>
      <c r="N379" s="182">
        <f>IFERROR(_xll.qlIndexFixing(ONIndex1M,I379,TRUE,_xll.ohTrigger(RecalcTrigger,Trigger1M)),NA())</f>
        <v>1.2508460993597703E-2</v>
      </c>
      <c r="O379" s="44">
        <f>IFERROR(_xll.qlIndexFixing(ONIndex3M,I379,TRUE,_xll.ohTrigger(RecalcTrigger,Trigger3M)),NA())</f>
        <v>1.3467346797740865E-2</v>
      </c>
      <c r="P379" s="44">
        <f>IFERROR(_xll.qlIndexFixing(ONIndex6M,I379,TRUE,_xll.ohTrigger(RecalcTrigger,Trigger6M)),NA())</f>
        <v>1.4546740579473028E-2</v>
      </c>
      <c r="Q379" s="183">
        <f>IFERROR(_xll.qlIndexFixing(ONIndex1Y,I379,TRUE,_xll.ohTrigger(RecalcTrigger,Trigger1Y)),NA())</f>
        <v>1.5788886738078434E-2</v>
      </c>
    </row>
    <row r="380" spans="2:17" x14ac:dyDescent="0.2">
      <c r="B380" s="39" t="s">
        <v>17</v>
      </c>
      <c r="D380" s="42">
        <f>_xll.qlCalendarAdvance(Calendar,$D379,B380,"f",FALSE)</f>
        <v>42719</v>
      </c>
      <c r="E380" s="177">
        <f>_xll.qlInterestRateIndexValueDate(IndexON,D380)</f>
        <v>42719</v>
      </c>
      <c r="F380" s="193">
        <f>IFERROR(_xll.qlIndexFixing(IndexON,D380,TRUE,_xll.ohTrigger(RecalcTrigger,TriggerON)),NA())</f>
        <v>1.1572874941906397E-2</v>
      </c>
      <c r="H380" s="42">
        <f>_xll.qlCalendarAdvance(Calendar,$H379,B380,"f",FALSE)</f>
        <v>42719</v>
      </c>
      <c r="I380" s="177">
        <f>_xll.qlInterestRateIndexValueDate(Index1M,$H380)</f>
        <v>42719</v>
      </c>
      <c r="J380" s="182">
        <f>IFERROR(_xll.qlIndexFixing(Index1M,$H380,TRUE,_xll.ohTrigger(RecalcTrigger,Trigger1M)),NA())</f>
        <v>1.2792796201263369E-2</v>
      </c>
      <c r="K380" s="44">
        <f>IFERROR(_xll.qlIndexFixing(Index3M,H380,TRUE,_xll.ohTrigger(RecalcTrigger,Trigger3M)),NA())</f>
        <v>1.4332058686717893E-2</v>
      </c>
      <c r="L380" s="44">
        <f>IFERROR(_xll.qlIndexFixing(Index6M,$H380,TRUE,_xll.ohTrigger(RecalcTrigger,Trigger6M)),NA())</f>
        <v>1.6235836480797058E-2</v>
      </c>
      <c r="M380" s="183">
        <f>IFERROR(_xll.qlIndexFixing(Index1Y,$H380,TRUE,_xll.ohTrigger(RecalcTrigger,Trigger1Y)),NA())</f>
        <v>1.9357451408940962E-2</v>
      </c>
      <c r="N380" s="182">
        <f>IFERROR(_xll.qlIndexFixing(ONIndex1M,I380,TRUE,_xll.ohTrigger(RecalcTrigger,Trigger1M)),NA())</f>
        <v>1.2525476642988309E-2</v>
      </c>
      <c r="O380" s="44">
        <f>IFERROR(_xll.qlIndexFixing(ONIndex3M,I380,TRUE,_xll.ohTrigger(RecalcTrigger,Trigger3M)),NA())</f>
        <v>1.3485977983250796E-2</v>
      </c>
      <c r="P380" s="44">
        <f>IFERROR(_xll.qlIndexFixing(ONIndex6M,I380,TRUE,_xll.ohTrigger(RecalcTrigger,Trigger6M)),NA())</f>
        <v>1.4566743926334169E-2</v>
      </c>
      <c r="Q380" s="183">
        <f>IFERROR(_xll.qlIndexFixing(ONIndex1Y,I380,TRUE,_xll.ohTrigger(RecalcTrigger,Trigger1Y)),NA())</f>
        <v>1.5825461014422615E-2</v>
      </c>
    </row>
    <row r="381" spans="2:17" x14ac:dyDescent="0.2">
      <c r="B381" s="39" t="s">
        <v>17</v>
      </c>
      <c r="D381" s="42">
        <f>_xll.qlCalendarAdvance(Calendar,$D380,B381,"f",FALSE)</f>
        <v>42720</v>
      </c>
      <c r="E381" s="177">
        <f>_xll.qlInterestRateIndexValueDate(IndexON,D381)</f>
        <v>42720</v>
      </c>
      <c r="F381" s="193">
        <f>IFERROR(_xll.qlIndexFixing(IndexON,D381,TRUE,_xll.ohTrigger(RecalcTrigger,TriggerON)),NA())</f>
        <v>1.161032321248164E-2</v>
      </c>
      <c r="H381" s="42">
        <f>_xll.qlCalendarAdvance(Calendar,$H380,B381,"f",FALSE)</f>
        <v>42720</v>
      </c>
      <c r="I381" s="177">
        <f>_xll.qlInterestRateIndexValueDate(Index1M,$H381)</f>
        <v>42720</v>
      </c>
      <c r="J381" s="182">
        <f>IFERROR(_xll.qlIndexFixing(Index1M,$H381,TRUE,_xll.ohTrigger(RecalcTrigger,Trigger1M)),NA())</f>
        <v>1.2800980129594311E-2</v>
      </c>
      <c r="K381" s="44">
        <f>IFERROR(_xll.qlIndexFixing(Index3M,H381,TRUE,_xll.ohTrigger(RecalcTrigger,Trigger3M)),NA())</f>
        <v>1.4350436245234861E-2</v>
      </c>
      <c r="L381" s="44">
        <f>IFERROR(_xll.qlIndexFixing(Index6M,$H381,TRUE,_xll.ohTrigger(RecalcTrigger,Trigger6M)),NA())</f>
        <v>1.6252309221361179E-2</v>
      </c>
      <c r="M381" s="183">
        <f>IFERROR(_xll.qlIndexFixing(Index1Y,$H381,TRUE,_xll.ohTrigger(RecalcTrigger,Trigger1Y)),NA())</f>
        <v>1.9386011062888609E-2</v>
      </c>
      <c r="N381" s="182">
        <f>IFERROR(_xll.qlIndexFixing(ONIndex1M,I381,TRUE,_xll.ohTrigger(RecalcTrigger,Trigger1M)),NA())</f>
        <v>1.2559874271499035E-2</v>
      </c>
      <c r="O381" s="44">
        <f>IFERROR(_xll.qlIndexFixing(ONIndex3M,I381,TRUE,_xll.ohTrigger(RecalcTrigger,Trigger3M)),NA())</f>
        <v>1.3523770685552884E-2</v>
      </c>
      <c r="P381" s="44">
        <f>IFERROR(_xll.qlIndexFixing(ONIndex6M,I381,TRUE,_xll.ohTrigger(RecalcTrigger,Trigger6M)),NA())</f>
        <v>1.4607325675134824E-2</v>
      </c>
      <c r="Q381" s="183">
        <f>IFERROR(_xll.qlIndexFixing(ONIndex1Y,I381,TRUE,_xll.ohTrigger(RecalcTrigger,Trigger1Y)),NA())</f>
        <v>1.5908626448984203E-2</v>
      </c>
    </row>
    <row r="382" spans="2:17" x14ac:dyDescent="0.2">
      <c r="B382" s="39" t="s">
        <v>17</v>
      </c>
      <c r="D382" s="42">
        <f>_xll.qlCalendarAdvance(Calendar,$D381,B382,"f",FALSE)</f>
        <v>42723</v>
      </c>
      <c r="E382" s="177">
        <f>_xll.qlInterestRateIndexValueDate(IndexON,D382)</f>
        <v>42723</v>
      </c>
      <c r="F382" s="193">
        <f>IFERROR(_xll.qlIndexFixing(IndexON,D382,TRUE,_xll.ohTrigger(RecalcTrigger,TriggerON)),NA())</f>
        <v>1.1646983450266379E-2</v>
      </c>
      <c r="H382" s="42">
        <f>_xll.qlCalendarAdvance(Calendar,$H381,B382,"f",FALSE)</f>
        <v>42723</v>
      </c>
      <c r="I382" s="177">
        <f>_xll.qlInterestRateIndexValueDate(Index1M,$H382)</f>
        <v>42723</v>
      </c>
      <c r="J382" s="182">
        <f>IFERROR(_xll.qlIndexFixing(Index1M,$H382,TRUE,_xll.ohTrigger(RecalcTrigger,Trigger1M)),NA())</f>
        <v>1.285101318680641E-2</v>
      </c>
      <c r="K382" s="44">
        <f>IFERROR(_xll.qlIndexFixing(Index3M,H382,TRUE,_xll.ohTrigger(RecalcTrigger,Trigger3M)),NA())</f>
        <v>1.4414905533957273E-2</v>
      </c>
      <c r="L382" s="44">
        <f>IFERROR(_xll.qlIndexFixing(Index6M,$H382,TRUE,_xll.ohTrigger(RecalcTrigger,Trigger6M)),NA())</f>
        <v>1.6301466574782816E-2</v>
      </c>
      <c r="M382" s="183">
        <f>IFERROR(_xll.qlIndexFixing(Index1Y,$H382,TRUE,_xll.ohTrigger(RecalcTrigger,Trigger1Y)),NA())</f>
        <v>1.9418673017377541E-2</v>
      </c>
      <c r="N382" s="182">
        <f>IFERROR(_xll.qlIndexFixing(ONIndex1M,I382,TRUE,_xll.ohTrigger(RecalcTrigger,Trigger1M)),NA())</f>
        <v>1.2593341725982699E-2</v>
      </c>
      <c r="O382" s="44">
        <f>IFERROR(_xll.qlIndexFixing(ONIndex3M,I382,TRUE,_xll.ohTrigger(RecalcTrigger,Trigger3M)),NA())</f>
        <v>1.3560590587887722E-2</v>
      </c>
      <c r="P382" s="44">
        <f>IFERROR(_xll.qlIndexFixing(ONIndex6M,I382,TRUE,_xll.ohTrigger(RecalcTrigger,Trigger6M)),NA())</f>
        <v>1.4646728838573209E-2</v>
      </c>
      <c r="Q382" s="183">
        <f>IFERROR(_xll.qlIndexFixing(ONIndex1Y,I382,TRUE,_xll.ohTrigger(RecalcTrigger,Trigger1Y)),NA())</f>
        <v>1.5999728780782263E-2</v>
      </c>
    </row>
    <row r="383" spans="2:17" x14ac:dyDescent="0.2">
      <c r="B383" s="39" t="s">
        <v>17</v>
      </c>
      <c r="D383" s="42">
        <f>_xll.qlCalendarAdvance(Calendar,$D382,B383,"f",FALSE)</f>
        <v>42724</v>
      </c>
      <c r="E383" s="177">
        <f>_xll.qlInterestRateIndexValueDate(IndexON,D383)</f>
        <v>42724</v>
      </c>
      <c r="F383" s="193">
        <f>IFERROR(_xll.qlIndexFixing(IndexON,D383,TRUE,_xll.ohTrigger(RecalcTrigger,TriggerON)),NA())</f>
        <v>1.1665473493921441E-2</v>
      </c>
      <c r="H383" s="42">
        <f>_xll.qlCalendarAdvance(Calendar,$H382,B383,"f",FALSE)</f>
        <v>42724</v>
      </c>
      <c r="I383" s="177">
        <f>_xll.qlInterestRateIndexValueDate(Index1M,$H383)</f>
        <v>42724</v>
      </c>
      <c r="J383" s="182">
        <f>IFERROR(_xll.qlIndexFixing(Index1M,$H383,TRUE,_xll.ohTrigger(RecalcTrigger,Trigger1M)),NA())</f>
        <v>1.2867651373471066E-2</v>
      </c>
      <c r="K383" s="44">
        <f>IFERROR(_xll.qlIndexFixing(Index3M,H383,TRUE,_xll.ohTrigger(RecalcTrigger,Trigger3M)),NA())</f>
        <v>1.4423862042554341E-2</v>
      </c>
      <c r="L383" s="44">
        <f>IFERROR(_xll.qlIndexFixing(Index6M,$H383,TRUE,_xll.ohTrigger(RecalcTrigger,Trigger6M)),NA())</f>
        <v>1.6317764603913709E-2</v>
      </c>
      <c r="M383" s="183">
        <f>IFERROR(_xll.qlIndexFixing(Index1Y,$H383,TRUE,_xll.ohTrigger(RecalcTrigger,Trigger1Y)),NA())</f>
        <v>1.9433746695193488E-2</v>
      </c>
      <c r="N383" s="182">
        <f>IFERROR(_xll.qlIndexFixing(ONIndex1M,I383,TRUE,_xll.ohTrigger(RecalcTrigger,Trigger1M)),NA())</f>
        <v>1.261025861812981E-2</v>
      </c>
      <c r="O383" s="44">
        <f>IFERROR(_xll.qlIndexFixing(ONIndex3M,I383,TRUE,_xll.ohTrigger(RecalcTrigger,Trigger3M)),NA())</f>
        <v>1.3579265704615207E-2</v>
      </c>
      <c r="P383" s="44">
        <f>IFERROR(_xll.qlIndexFixing(ONIndex6M,I383,TRUE,_xll.ohTrigger(RecalcTrigger,Trigger6M)),NA())</f>
        <v>1.466671794787211E-2</v>
      </c>
      <c r="Q383" s="183">
        <f>IFERROR(_xll.qlIndexFixing(ONIndex1Y,I383,TRUE,_xll.ohTrigger(RecalcTrigger,Trigger1Y)),NA())</f>
        <v>1.6050288392561729E-2</v>
      </c>
    </row>
    <row r="384" spans="2:17" x14ac:dyDescent="0.2">
      <c r="B384" s="39" t="s">
        <v>17</v>
      </c>
      <c r="D384" s="42">
        <f>_xll.qlCalendarAdvance(Calendar,$D383,B384,"f",FALSE)</f>
        <v>42725</v>
      </c>
      <c r="E384" s="177">
        <f>_xll.qlInterestRateIndexValueDate(IndexON,D384)</f>
        <v>42725</v>
      </c>
      <c r="F384" s="193">
        <f>IFERROR(_xll.qlIndexFixing(IndexON,D384,TRUE,_xll.ohTrigger(RecalcTrigger,TriggerON)),NA())</f>
        <v>1.1683948704162006E-2</v>
      </c>
      <c r="H384" s="42">
        <f>_xll.qlCalendarAdvance(Calendar,$H383,B384,"f",FALSE)</f>
        <v>42725</v>
      </c>
      <c r="I384" s="177">
        <f>_xll.qlInterestRateIndexValueDate(Index1M,$H384)</f>
        <v>42725</v>
      </c>
      <c r="J384" s="182">
        <f>IFERROR(_xll.qlIndexFixing(Index1M,$H384,TRUE,_xll.ohTrigger(RecalcTrigger,Trigger1M)),NA())</f>
        <v>1.2901218856714546E-2</v>
      </c>
      <c r="K384" s="44">
        <f>IFERROR(_xll.qlIndexFixing(Index3M,H384,TRUE,_xll.ohTrigger(RecalcTrigger,Trigger3M)),NA())</f>
        <v>1.4442196373811847E-2</v>
      </c>
      <c r="L384" s="44">
        <f>IFERROR(_xll.qlIndexFixing(Index6M,$H384,TRUE,_xll.ohTrigger(RecalcTrigger,Trigger6M)),NA())</f>
        <v>1.6334018355734049E-2</v>
      </c>
      <c r="M384" s="183">
        <f>IFERROR(_xll.qlIndexFixing(Index1Y,$H384,TRUE,_xll.ohTrigger(RecalcTrigger,Trigger1Y)),NA())</f>
        <v>1.9448711848248701E-2</v>
      </c>
      <c r="N384" s="182">
        <f>IFERROR(_xll.qlIndexFixing(ONIndex1M,I384,TRUE,_xll.ohTrigger(RecalcTrigger,Trigger1M)),NA())</f>
        <v>1.2627155758893061E-2</v>
      </c>
      <c r="O384" s="44">
        <f>IFERROR(_xll.qlIndexFixing(ONIndex3M,I384,TRUE,_xll.ohTrigger(RecalcTrigger,Trigger3M)),NA())</f>
        <v>1.3597946593377763E-2</v>
      </c>
      <c r="P384" s="44">
        <f>IFERROR(_xll.qlIndexFixing(ONIndex6M,I384,TRUE,_xll.ohTrigger(RecalcTrigger,Trigger6M)),NA())</f>
        <v>1.4686704209690982E-2</v>
      </c>
      <c r="Q384" s="183">
        <f>IFERROR(_xll.qlIndexFixing(ONIndex1Y,I384,TRUE,_xll.ohTrigger(RecalcTrigger,Trigger1Y)),NA())</f>
        <v>1.6103645074799777E-2</v>
      </c>
    </row>
    <row r="385" spans="2:17" x14ac:dyDescent="0.2">
      <c r="B385" s="39" t="s">
        <v>17</v>
      </c>
      <c r="D385" s="42">
        <f>_xll.qlCalendarAdvance(Calendar,$D384,B385,"f",FALSE)</f>
        <v>42726</v>
      </c>
      <c r="E385" s="177">
        <f>_xll.qlInterestRateIndexValueDate(IndexON,D385)</f>
        <v>42726</v>
      </c>
      <c r="F385" s="193">
        <f>IFERROR(_xll.qlIndexFixing(IndexON,D385,TRUE,_xll.ohTrigger(RecalcTrigger,TriggerON)),NA())</f>
        <v>1.1702409081069121E-2</v>
      </c>
      <c r="H385" s="42">
        <f>_xll.qlCalendarAdvance(Calendar,$H384,B385,"f",FALSE)</f>
        <v>42726</v>
      </c>
      <c r="I385" s="177">
        <f>_xll.qlInterestRateIndexValueDate(Index1M,$H385)</f>
        <v>42726</v>
      </c>
      <c r="J385" s="182">
        <f>IFERROR(_xll.qlIndexFixing(Index1M,$H385,TRUE,_xll.ohTrigger(RecalcTrigger,Trigger1M)),NA())</f>
        <v>1.2909336730698127E-2</v>
      </c>
      <c r="K385" s="44">
        <f>IFERROR(_xll.qlIndexFixing(Index3M,H385,TRUE,_xll.ohTrigger(RecalcTrigger,Trigger3M)),NA())</f>
        <v>1.4460521397959405E-2</v>
      </c>
      <c r="L385" s="44">
        <f>IFERROR(_xll.qlIndexFixing(Index6M,$H385,TRUE,_xll.ohTrigger(RecalcTrigger,Trigger6M)),NA())</f>
        <v>1.6350227590454163E-2</v>
      </c>
      <c r="M385" s="183">
        <f>IFERROR(_xll.qlIndexFixing(Index1Y,$H385,TRUE,_xll.ohTrigger(RecalcTrigger,Trigger1Y)),NA())</f>
        <v>1.9463560558256709E-2</v>
      </c>
      <c r="N385" s="182">
        <f>IFERROR(_xll.qlIndexFixing(ONIndex1M,I385,TRUE,_xll.ohTrigger(RecalcTrigger,Trigger1M)),NA())</f>
        <v>1.2644033148110356E-2</v>
      </c>
      <c r="O385" s="44">
        <f>IFERROR(_xll.qlIndexFixing(ONIndex3M,I385,TRUE,_xll.ohTrigger(RecalcTrigger,Trigger3M)),NA())</f>
        <v>1.3616621196839152E-2</v>
      </c>
      <c r="P385" s="44">
        <f>IFERROR(_xll.qlIndexFixing(ONIndex6M,I385,TRUE,_xll.ohTrigger(RecalcTrigger,Trigger6M)),NA())</f>
        <v>1.4706687623948778E-2</v>
      </c>
      <c r="Q385" s="183">
        <f>IFERROR(_xll.qlIndexFixing(ONIndex1Y,I385,TRUE,_xll.ohTrigger(RecalcTrigger,Trigger1Y)),NA())</f>
        <v>1.6159798828468963E-2</v>
      </c>
    </row>
    <row r="386" spans="2:17" x14ac:dyDescent="0.2">
      <c r="B386" s="39" t="s">
        <v>17</v>
      </c>
      <c r="D386" s="42">
        <f>_xll.qlCalendarAdvance(Calendar,$D385,B386,"f",FALSE)</f>
        <v>42727</v>
      </c>
      <c r="E386" s="177">
        <f>_xll.qlInterestRateIndexValueDate(IndexON,D386)</f>
        <v>42727</v>
      </c>
      <c r="F386" s="193">
        <f>IFERROR(_xll.qlIndexFixing(IndexON,D386,TRUE,_xll.ohTrigger(RecalcTrigger,TriggerON)),NA())</f>
        <v>1.1758443898381099E-2</v>
      </c>
      <c r="H386" s="42">
        <f>_xll.qlCalendarAdvance(Calendar,$H385,B386,"f",FALSE)</f>
        <v>42727</v>
      </c>
      <c r="I386" s="177">
        <f>_xll.qlInterestRateIndexValueDate(Index1M,$H386)</f>
        <v>42727</v>
      </c>
      <c r="J386" s="182">
        <f>IFERROR(_xll.qlIndexFixing(Index1M,$H386,TRUE,_xll.ohTrigger(RecalcTrigger,Trigger1M)),NA())</f>
        <v>1.2917447435073039E-2</v>
      </c>
      <c r="K386" s="44">
        <f>IFERROR(_xll.qlIndexFixing(Index3M,H386,TRUE,_xll.ohTrigger(RecalcTrigger,Trigger3M)),NA())</f>
        <v>1.4478836631632495E-2</v>
      </c>
      <c r="L386" s="44">
        <f>IFERROR(_xll.qlIndexFixing(Index6M,$H386,TRUE,_xll.ohTrigger(RecalcTrigger,Trigger6M)),NA())</f>
        <v>1.6366392068278592E-2</v>
      </c>
      <c r="M386" s="183">
        <f>IFERROR(_xll.qlIndexFixing(Index1Y,$H386,TRUE,_xll.ohTrigger(RecalcTrigger,Trigger1Y)),NA())</f>
        <v>1.9504324613014493E-2</v>
      </c>
      <c r="N386" s="182">
        <f>IFERROR(_xll.qlIndexFixing(ONIndex1M,I386,TRUE,_xll.ohTrigger(RecalcTrigger,Trigger1M)),NA())</f>
        <v>1.2695410104921034E-2</v>
      </c>
      <c r="O386" s="44">
        <f>IFERROR(_xll.qlIndexFixing(ONIndex3M,I386,TRUE,_xll.ohTrigger(RecalcTrigger,Trigger3M)),NA())</f>
        <v>1.367360427289932E-2</v>
      </c>
      <c r="P386" s="44">
        <f>IFERROR(_xll.qlIndexFixing(ONIndex6M,I386,TRUE,_xll.ohTrigger(RecalcTrigger,Trigger6M)),NA())</f>
        <v>1.4767812792596313E-2</v>
      </c>
      <c r="Q386" s="183">
        <f>IFERROR(_xll.qlIndexFixing(ONIndex1Y,I386,TRUE,_xll.ohTrigger(RecalcTrigger,Trigger1Y)),NA())</f>
        <v>1.6349304056837655E-2</v>
      </c>
    </row>
    <row r="387" spans="2:17" x14ac:dyDescent="0.2">
      <c r="B387" s="39" t="s">
        <v>17</v>
      </c>
      <c r="D387" s="42">
        <f>_xll.qlCalendarAdvance(Calendar,$D386,B387,"f",FALSE)</f>
        <v>42732</v>
      </c>
      <c r="E387" s="177">
        <f>_xll.qlInterestRateIndexValueDate(IndexON,D387)</f>
        <v>42732</v>
      </c>
      <c r="F387" s="193">
        <f>IFERROR(_xll.qlIndexFixing(IndexON,D387,TRUE,_xll.ohTrigger(RecalcTrigger,TriggerON)),NA())</f>
        <v>1.1812855478491313E-2</v>
      </c>
      <c r="H387" s="42">
        <f>_xll.qlCalendarAdvance(Calendar,$H386,B387,"f",FALSE)</f>
        <v>42732</v>
      </c>
      <c r="I387" s="177">
        <f>_xll.qlInterestRateIndexValueDate(Index1M,$H387)</f>
        <v>42732</v>
      </c>
      <c r="J387" s="182">
        <f>IFERROR(_xll.qlIndexFixing(Index1M,$H387,TRUE,_xll.ohTrigger(RecalcTrigger,Trigger1M)),NA())</f>
        <v>1.3016864872751803E-2</v>
      </c>
      <c r="K387" s="44">
        <f>IFERROR(_xll.qlIndexFixing(Index3M,H387,TRUE,_xll.ohTrigger(RecalcTrigger,Trigger3M)),NA())</f>
        <v>1.4570247053528718E-2</v>
      </c>
      <c r="L387" s="44">
        <f>IFERROR(_xll.qlIndexFixing(Index6M,$H387,TRUE,_xll.ohTrigger(RecalcTrigger,Trigger6M)),NA())</f>
        <v>1.6446534963394661E-2</v>
      </c>
      <c r="M387" s="183">
        <f>IFERROR(_xll.qlIndexFixing(Index1Y,$H387,TRUE,_xll.ohTrigger(RecalcTrigger,Trigger1Y)),NA())</f>
        <v>1.9549764038281348E-2</v>
      </c>
      <c r="N387" s="182">
        <f>IFERROR(_xll.qlIndexFixing(ONIndex1M,I387,TRUE,_xll.ohTrigger(RecalcTrigger,Trigger1M)),NA())</f>
        <v>1.2744882703056293E-2</v>
      </c>
      <c r="O387" s="44">
        <f>IFERROR(_xll.qlIndexFixing(ONIndex3M,I387,TRUE,_xll.ohTrigger(RecalcTrigger,Trigger3M)),NA())</f>
        <v>1.3728473525409512E-2</v>
      </c>
      <c r="P387" s="44">
        <f>IFERROR(_xll.qlIndexFixing(ONIndex6M,I387,TRUE,_xll.ohTrigger(RecalcTrigger,Trigger6M)),NA())</f>
        <v>1.4826521129364112E-2</v>
      </c>
      <c r="Q387" s="183">
        <f>IFERROR(_xll.qlIndexFixing(ONIndex1Y,I387,TRUE,_xll.ohTrigger(RecalcTrigger,Trigger1Y)),NA())</f>
        <v>1.6554819521379383E-2</v>
      </c>
    </row>
    <row r="388" spans="2:17" x14ac:dyDescent="0.2">
      <c r="B388" s="39" t="s">
        <v>17</v>
      </c>
      <c r="D388" s="42">
        <f>_xll.qlCalendarAdvance(Calendar,$D387,B388,"f",FALSE)</f>
        <v>42733</v>
      </c>
      <c r="E388" s="177">
        <f>_xll.qlInterestRateIndexValueDate(IndexON,D388)</f>
        <v>42733</v>
      </c>
      <c r="F388" s="193">
        <f>IFERROR(_xll.qlIndexFixing(IndexON,D388,TRUE,_xll.ohTrigger(RecalcTrigger,TriggerON)),NA())</f>
        <v>1.1831185845817549E-2</v>
      </c>
      <c r="H388" s="42">
        <f>_xll.qlCalendarAdvance(Calendar,$H387,B388,"f",FALSE)</f>
        <v>42733</v>
      </c>
      <c r="I388" s="177">
        <f>_xll.qlInterestRateIndexValueDate(Index1M,$H388)</f>
        <v>42733</v>
      </c>
      <c r="J388" s="182">
        <f>IFERROR(_xll.qlIndexFixing(Index1M,$H388,TRUE,_xll.ohTrigger(RecalcTrigger,Trigger1M)),NA())</f>
        <v>1.302490951844891E-2</v>
      </c>
      <c r="K388" s="44">
        <f>IFERROR(_xll.qlIndexFixing(Index3M,H388,TRUE,_xll.ohTrigger(RecalcTrigger,Trigger3M)),NA())</f>
        <v>1.4588492210605358E-2</v>
      </c>
      <c r="L388" s="44">
        <f>IFERROR(_xll.qlIndexFixing(Index6M,$H388,TRUE,_xll.ohTrigger(RecalcTrigger,Trigger6M)),NA())</f>
        <v>1.6462426503558489E-2</v>
      </c>
      <c r="M388" s="183">
        <f>IFERROR(_xll.qlIndexFixing(Index1Y,$H388,TRUE,_xll.ohTrigger(RecalcTrigger,Trigger1Y)),NA())</f>
        <v>1.9563577689489575E-2</v>
      </c>
      <c r="N388" s="182">
        <f>IFERROR(_xll.qlIndexFixing(ONIndex1M,I388,TRUE,_xll.ohTrigger(RecalcTrigger,Trigger1M)),NA())</f>
        <v>1.2761621832100278E-2</v>
      </c>
      <c r="O388" s="44">
        <f>IFERROR(_xll.qlIndexFixing(ONIndex3M,I388,TRUE,_xll.ohTrigger(RecalcTrigger,Trigger3M)),NA())</f>
        <v>1.3747083031444562E-2</v>
      </c>
      <c r="P388" s="44">
        <f>IFERROR(_xll.qlIndexFixing(ONIndex6M,I388,TRUE,_xll.ohTrigger(RecalcTrigger,Trigger6M)),NA())</f>
        <v>1.48464415135241E-2</v>
      </c>
      <c r="Q388" s="183">
        <f>IFERROR(_xll.qlIndexFixing(ONIndex1Y,I388,TRUE,_xll.ohTrigger(RecalcTrigger,Trigger1Y)),NA())</f>
        <v>1.6626710360195807E-2</v>
      </c>
    </row>
    <row r="389" spans="2:17" x14ac:dyDescent="0.2">
      <c r="B389" s="39" t="s">
        <v>17</v>
      </c>
      <c r="D389" s="42">
        <f>_xll.qlCalendarAdvance(Calendar,$D388,B389,"f",FALSE)</f>
        <v>42734</v>
      </c>
      <c r="E389" s="177">
        <f>_xll.qlInterestRateIndexValueDate(IndexON,D389)</f>
        <v>42734</v>
      </c>
      <c r="F389" s="193">
        <f>IFERROR(_xll.qlIndexFixing(IndexON,D389,TRUE,_xll.ohTrigger(RecalcTrigger,TriggerON)),NA())</f>
        <v>1.1877386422347314E-2</v>
      </c>
      <c r="H389" s="42">
        <f>_xll.qlCalendarAdvance(Calendar,$H388,B389,"f",FALSE)</f>
        <v>42734</v>
      </c>
      <c r="I389" s="177">
        <f>_xll.qlInterestRateIndexValueDate(Index1M,$H389)</f>
        <v>42734</v>
      </c>
      <c r="J389" s="182">
        <f>IFERROR(_xll.qlIndexFixing(Index1M,$H389,TRUE,_xll.ohTrigger(RecalcTrigger,Trigger1M)),NA())</f>
        <v>1.3041340915658749E-2</v>
      </c>
      <c r="K389" s="44">
        <f>IFERROR(_xll.qlIndexFixing(Index3M,H389,TRUE,_xll.ohTrigger(RecalcTrigger,Trigger3M)),NA())</f>
        <v>1.4616044390284506E-2</v>
      </c>
      <c r="L389" s="44">
        <f>IFERROR(_xll.qlIndexFixing(Index6M,$H389,TRUE,_xll.ohTrigger(RecalcTrigger,Trigger6M)),NA())</f>
        <v>1.6478272415187241E-2</v>
      </c>
      <c r="M389" s="183">
        <f>IFERROR(_xll.qlIndexFixing(Index1Y,$H389,TRUE,_xll.ohTrigger(RecalcTrigger,Trigger1Y)),NA())</f>
        <v>1.9570754506967523E-2</v>
      </c>
      <c r="N389" s="182">
        <f>IFERROR(_xll.qlIndexFixing(ONIndex1M,I389,TRUE,_xll.ohTrigger(RecalcTrigger,Trigger1M)),NA())</f>
        <v>1.2804044582316321E-2</v>
      </c>
      <c r="O389" s="44">
        <f>IFERROR(_xll.qlIndexFixing(ONIndex3M,I389,TRUE,_xll.ohTrigger(RecalcTrigger,Trigger3M)),NA())</f>
        <v>1.3794342217454125E-2</v>
      </c>
      <c r="P389" s="44">
        <f>IFERROR(_xll.qlIndexFixing(ONIndex6M,I389,TRUE,_xll.ohTrigger(RecalcTrigger,Trigger6M)),NA())</f>
        <v>1.4896924654855259E-2</v>
      </c>
      <c r="Q389" s="183">
        <f>IFERROR(_xll.qlIndexFixing(ONIndex1Y,I389,TRUE,_xll.ohTrigger(RecalcTrigger,Trigger1Y)),NA())</f>
        <v>1.6802370670033207E-2</v>
      </c>
    </row>
    <row r="390" spans="2:17" x14ac:dyDescent="0.2">
      <c r="B390" s="39" t="s">
        <v>17</v>
      </c>
      <c r="D390" s="42">
        <f>_xll.qlCalendarAdvance(Calendar,$D389,B390,"f",FALSE)</f>
        <v>42738</v>
      </c>
      <c r="E390" s="177">
        <f>_xll.qlInterestRateIndexValueDate(IndexON,D390)</f>
        <v>42738</v>
      </c>
      <c r="F390" s="193">
        <f>IFERROR(_xll.qlIndexFixing(IndexON,D390,TRUE,_xll.ohTrigger(RecalcTrigger,TriggerON)),NA())</f>
        <v>1.1922222543284677E-2</v>
      </c>
      <c r="H390" s="42">
        <f>_xll.qlCalendarAdvance(Calendar,$H389,B390,"f",FALSE)</f>
        <v>42738</v>
      </c>
      <c r="I390" s="177">
        <f>_xll.qlInterestRateIndexValueDate(Index1M,$H390)</f>
        <v>42738</v>
      </c>
      <c r="J390" s="182">
        <f>IFERROR(_xll.qlIndexFixing(Index1M,$H390,TRUE,_xll.ohTrigger(RecalcTrigger,Trigger1M)),NA())</f>
        <v>1.3098512232878218E-2</v>
      </c>
      <c r="K390" s="44">
        <f>IFERROR(_xll.qlIndexFixing(Index3M,H390,TRUE,_xll.ohTrigger(RecalcTrigger,Trigger3M)),NA())</f>
        <v>1.4679503673558329E-2</v>
      </c>
      <c r="L390" s="44">
        <f>IFERROR(_xll.qlIndexFixing(Index6M,$H390,TRUE,_xll.ohTrigger(RecalcTrigger,Trigger6M)),NA())</f>
        <v>1.6533701249166369E-2</v>
      </c>
      <c r="M390" s="183">
        <f>IFERROR(_xll.qlIndexFixing(Index1Y,$H390,TRUE,_xll.ohTrigger(RecalcTrigger,Trigger1Y)),NA())</f>
        <v>1.9630166122383885E-2</v>
      </c>
      <c r="N390" s="182">
        <f>IFERROR(_xll.qlIndexFixing(ONIndex1M,I390,TRUE,_xll.ohTrigger(RecalcTrigger,Trigger1M)),NA())</f>
        <v>1.28450212050224E-2</v>
      </c>
      <c r="O390" s="44">
        <f>IFERROR(_xll.qlIndexFixing(ONIndex3M,I390,TRUE,_xll.ohTrigger(RecalcTrigger,Trigger3M)),NA())</f>
        <v>1.3839991067354784E-2</v>
      </c>
      <c r="P390" s="44">
        <f>IFERROR(_xll.qlIndexFixing(ONIndex6M,I390,TRUE,_xll.ohTrigger(RecalcTrigger,Trigger6M)),NA())</f>
        <v>1.4945354259382482E-2</v>
      </c>
      <c r="Q390" s="183">
        <f>IFERROR(_xll.qlIndexFixing(ONIndex1Y,I390,TRUE,_xll.ohTrigger(RecalcTrigger,Trigger1Y)),NA())</f>
        <v>1.6970483931886271E-2</v>
      </c>
    </row>
    <row r="391" spans="2:17" x14ac:dyDescent="0.2">
      <c r="B391" s="39" t="s">
        <v>17</v>
      </c>
      <c r="D391" s="42">
        <f>_xll.qlCalendarAdvance(Calendar,$D390,B391,"f",FALSE)</f>
        <v>42739</v>
      </c>
      <c r="E391" s="177">
        <f>_xll.qlInterestRateIndexValueDate(IndexON,D391)</f>
        <v>42739</v>
      </c>
      <c r="F391" s="193">
        <f>IFERROR(_xll.qlIndexFixing(IndexON,D391,TRUE,_xll.ohTrigger(RecalcTrigger,TriggerON)),NA())</f>
        <v>1.1940306854993921E-2</v>
      </c>
      <c r="H391" s="42">
        <f>_xll.qlCalendarAdvance(Calendar,$H390,B391,"f",FALSE)</f>
        <v>42739</v>
      </c>
      <c r="I391" s="177">
        <f>_xll.qlInterestRateIndexValueDate(Index1M,$H391)</f>
        <v>42739</v>
      </c>
      <c r="J391" s="182">
        <f>IFERROR(_xll.qlIndexFixing(Index1M,$H391,TRUE,_xll.ohTrigger(RecalcTrigger,Trigger1M)),NA())</f>
        <v>1.3131543121596919E-2</v>
      </c>
      <c r="K391" s="44">
        <f>IFERROR(_xll.qlIndexFixing(Index3M,H391,TRUE,_xll.ohTrigger(RecalcTrigger,Trigger3M)),NA())</f>
        <v>1.4697659323253029E-2</v>
      </c>
      <c r="L391" s="44">
        <f>IFERROR(_xll.qlIndexFixing(Index6M,$H391,TRUE,_xll.ohTrigger(RecalcTrigger,Trigger6M)),NA())</f>
        <v>1.6549342758310371E-2</v>
      </c>
      <c r="M391" s="183">
        <f>IFERROR(_xll.qlIndexFixing(Index1Y,$H391,TRUE,_xll.ohTrigger(RecalcTrigger,Trigger1Y)),NA())</f>
        <v>1.9643007529717371E-2</v>
      </c>
      <c r="N391" s="182">
        <f>IFERROR(_xll.qlIndexFixing(ONIndex1M,I391,TRUE,_xll.ohTrigger(RecalcTrigger,Trigger1M)),NA())</f>
        <v>1.2861641825276937E-2</v>
      </c>
      <c r="O391" s="44">
        <f>IFERROR(_xll.qlIndexFixing(ONIndex3M,I391,TRUE,_xll.ohTrigger(RecalcTrigger,Trigger3M)),NA())</f>
        <v>1.385854477553794E-2</v>
      </c>
      <c r="P391" s="44">
        <f>IFERROR(_xll.qlIndexFixing(ONIndex6M,I391,TRUE,_xll.ohTrigger(RecalcTrigger,Trigger6M)),NA())</f>
        <v>1.4964998973371335E-2</v>
      </c>
      <c r="Q391" s="183">
        <f>IFERROR(_xll.qlIndexFixing(ONIndex1Y,I391,TRUE,_xll.ohTrigger(RecalcTrigger,Trigger1Y)),NA())</f>
        <v>1.7036102517580254E-2</v>
      </c>
    </row>
    <row r="392" spans="2:17" x14ac:dyDescent="0.2">
      <c r="B392" s="39" t="s">
        <v>17</v>
      </c>
      <c r="D392" s="42">
        <f>_xll.qlCalendarAdvance(Calendar,$D391,B392,"f",FALSE)</f>
        <v>42740</v>
      </c>
      <c r="E392" s="177">
        <f>_xll.qlInterestRateIndexValueDate(IndexON,D392)</f>
        <v>42740</v>
      </c>
      <c r="F392" s="193">
        <f>IFERROR(_xll.qlIndexFixing(IndexON,D392,TRUE,_xll.ohTrigger(RecalcTrigger,TriggerON)),NA())</f>
        <v>1.1958350157366127E-2</v>
      </c>
      <c r="H392" s="42">
        <f>_xll.qlCalendarAdvance(Calendar,$H391,B392,"f",FALSE)</f>
        <v>42740</v>
      </c>
      <c r="I392" s="177">
        <f>_xll.qlInterestRateIndexValueDate(Index1M,$H392)</f>
        <v>42740</v>
      </c>
      <c r="J392" s="182">
        <f>IFERROR(_xll.qlIndexFixing(Index1M,$H392,TRUE,_xll.ohTrigger(RecalcTrigger,Trigger1M)),NA())</f>
        <v>1.3139514535106048E-2</v>
      </c>
      <c r="K392" s="44">
        <f>IFERROR(_xll.qlIndexFixing(Index3M,H392,TRUE,_xll.ohTrigger(RecalcTrigger,Trigger3M)),NA())</f>
        <v>1.471579816580235E-2</v>
      </c>
      <c r="L392" s="44">
        <f>IFERROR(_xll.qlIndexFixing(Index6M,$H392,TRUE,_xll.ohTrigger(RecalcTrigger,Trigger6M)),NA())</f>
        <v>1.6564939590003411E-2</v>
      </c>
      <c r="M392" s="183">
        <f>IFERROR(_xll.qlIndexFixing(Index1Y,$H392,TRUE,_xll.ohTrigger(RecalcTrigger,Trigger1Y)),NA())</f>
        <v>1.965569674012646E-2</v>
      </c>
      <c r="N392" s="182">
        <f>IFERROR(_xll.qlIndexFixing(ONIndex1M,I392,TRUE,_xll.ohTrigger(RecalcTrigger,Trigger1M)),NA())</f>
        <v>1.2878242693904474E-2</v>
      </c>
      <c r="O392" s="44">
        <f>IFERROR(_xll.qlIndexFixing(ONIndex3M,I392,TRUE,_xll.ohTrigger(RecalcTrigger,Trigger3M)),NA())</f>
        <v>1.3877089184227698E-2</v>
      </c>
      <c r="P392" s="44">
        <f>IFERROR(_xll.qlIndexFixing(ONIndex6M,I392,TRUE,_xll.ohTrigger(RecalcTrigger,Trigger6M)),NA())</f>
        <v>1.4984597742304651E-2</v>
      </c>
      <c r="Q392" s="183">
        <f>IFERROR(_xll.qlIndexFixing(ONIndex1Y,I392,TRUE,_xll.ohTrigger(RecalcTrigger,Trigger1Y)),NA())</f>
        <v>1.7100675725633119E-2</v>
      </c>
    </row>
    <row r="393" spans="2:17" x14ac:dyDescent="0.2">
      <c r="B393" s="39" t="s">
        <v>17</v>
      </c>
      <c r="D393" s="42">
        <f>_xll.qlCalendarAdvance(Calendar,$D392,B393,"f",FALSE)</f>
        <v>42741</v>
      </c>
      <c r="E393" s="177">
        <f>_xll.qlInterestRateIndexValueDate(IndexON,D393)</f>
        <v>42741</v>
      </c>
      <c r="F393" s="193">
        <f>IFERROR(_xll.qlIndexFixing(IndexON,D393,TRUE,_xll.ohTrigger(RecalcTrigger,TriggerON)),NA())</f>
        <v>1.1994694214293446E-2</v>
      </c>
      <c r="H393" s="42">
        <f>_xll.qlCalendarAdvance(Calendar,$H392,B393,"f",FALSE)</f>
        <v>42741</v>
      </c>
      <c r="I393" s="177">
        <f>_xll.qlInterestRateIndexValueDate(Index1M,$H393)</f>
        <v>42741</v>
      </c>
      <c r="J393" s="182">
        <f>IFERROR(_xll.qlIndexFixing(Index1M,$H393,TRUE,_xll.ohTrigger(RecalcTrigger,Trigger1M)),NA())</f>
        <v>1.3147478778407943E-2</v>
      </c>
      <c r="K393" s="44">
        <f>IFERROR(_xll.qlIndexFixing(Index3M,H393,TRUE,_xll.ohTrigger(RecalcTrigger,Trigger3M)),NA())</f>
        <v>1.4733919661396639E-2</v>
      </c>
      <c r="L393" s="44">
        <f>IFERROR(_xll.qlIndexFixing(Index6M,$H393,TRUE,_xll.ohTrigger(RecalcTrigger,Trigger6M)),NA())</f>
        <v>1.65804919337008E-2</v>
      </c>
      <c r="M393" s="183">
        <f>IFERROR(_xll.qlIndexFixing(Index1Y,$H393,TRUE,_xll.ohTrigger(RecalcTrigger,Trigger1Y)),NA())</f>
        <v>1.9681116957982556E-2</v>
      </c>
      <c r="N393" s="182">
        <f>IFERROR(_xll.qlIndexFixing(ONIndex1M,I393,TRUE,_xll.ohTrigger(RecalcTrigger,Trigger1M)),NA())</f>
        <v>1.2911835320505624E-2</v>
      </c>
      <c r="O393" s="44">
        <f>IFERROR(_xll.qlIndexFixing(ONIndex3M,I393,TRUE,_xll.ohTrigger(RecalcTrigger,Trigger3M)),NA())</f>
        <v>1.3914677429618385E-2</v>
      </c>
      <c r="P393" s="44">
        <f>IFERROR(_xll.qlIndexFixing(ONIndex6M,I393,TRUE,_xll.ohTrigger(RecalcTrigger,Trigger6M)),NA())</f>
        <v>1.5024260521186255E-2</v>
      </c>
      <c r="Q393" s="183">
        <f>IFERROR(_xll.qlIndexFixing(ONIndex1Y,I393,TRUE,_xll.ohTrigger(RecalcTrigger,Trigger1Y)),NA())</f>
        <v>1.7227150561072158E-2</v>
      </c>
    </row>
    <row r="394" spans="2:17" x14ac:dyDescent="0.2">
      <c r="B394" s="39" t="s">
        <v>17</v>
      </c>
      <c r="D394" s="42">
        <f>_xll.qlCalendarAdvance(Calendar,$D393,B394,"f",FALSE)</f>
        <v>42744</v>
      </c>
      <c r="E394" s="177">
        <f>_xll.qlInterestRateIndexValueDate(IndexON,D394)</f>
        <v>42744</v>
      </c>
      <c r="F394" s="193">
        <f>IFERROR(_xll.qlIndexFixing(IndexON,D394,TRUE,_xll.ohTrigger(RecalcTrigger,TriggerON)),NA())</f>
        <v>1.2030113273808762E-2</v>
      </c>
      <c r="H394" s="42">
        <f>_xll.qlCalendarAdvance(Calendar,$H393,B394,"f",FALSE)</f>
        <v>42744</v>
      </c>
      <c r="I394" s="177">
        <f>_xll.qlInterestRateIndexValueDate(Index1M,$H394)</f>
        <v>42744</v>
      </c>
      <c r="J394" s="182">
        <f>IFERROR(_xll.qlIndexFixing(Index1M,$H394,TRUE,_xll.ohTrigger(RecalcTrigger,Trigger1M)),NA())</f>
        <v>1.3196267564183583E-2</v>
      </c>
      <c r="K394" s="44">
        <f>IFERROR(_xll.qlIndexFixing(Index3M,H394,TRUE,_xll.ohTrigger(RecalcTrigger,Trigger3M)),NA())</f>
        <v>1.479738496091635E-2</v>
      </c>
      <c r="L394" s="44">
        <f>IFERROR(_xll.qlIndexFixing(Index6M,$H394,TRUE,_xll.ohTrigger(RecalcTrigger,Trigger6M)),NA())</f>
        <v>1.6634263406248392E-2</v>
      </c>
      <c r="M394" s="183">
        <f>IFERROR(_xll.qlIndexFixing(Index1Y,$H394,TRUE,_xll.ohTrigger(RecalcTrigger,Trigger1Y)),NA())</f>
        <v>1.970498787685937E-2</v>
      </c>
      <c r="N394" s="182">
        <f>IFERROR(_xll.qlIndexFixing(ONIndex1M,I394,TRUE,_xll.ohTrigger(RecalcTrigger,Trigger1M)),NA())</f>
        <v>1.2944448653603446E-2</v>
      </c>
      <c r="O394" s="44">
        <f>IFERROR(_xll.qlIndexFixing(ONIndex3M,I394,TRUE,_xll.ohTrigger(RecalcTrigger,Trigger3M)),NA())</f>
        <v>1.3951173822350782E-2</v>
      </c>
      <c r="P394" s="44">
        <f>IFERROR(_xll.qlIndexFixing(ONIndex6M,I394,TRUE,_xll.ohTrigger(RecalcTrigger,Trigger6M)),NA())</f>
        <v>1.5062533367320441E-2</v>
      </c>
      <c r="Q394" s="183">
        <f>IFERROR(_xll.qlIndexFixing(ONIndex1Y,I394,TRUE,_xll.ohTrigger(RecalcTrigger,Trigger1Y)),NA())</f>
        <v>1.7348514771302614E-2</v>
      </c>
    </row>
    <row r="395" spans="2:17" x14ac:dyDescent="0.2">
      <c r="B395" s="39" t="s">
        <v>17</v>
      </c>
      <c r="D395" s="42">
        <f>_xll.qlCalendarAdvance(Calendar,$D394,B395,"f",FALSE)</f>
        <v>42745</v>
      </c>
      <c r="E395" s="177">
        <f>_xll.qlInterestRateIndexValueDate(IndexON,D395)</f>
        <v>42745</v>
      </c>
      <c r="F395" s="193">
        <f>IFERROR(_xll.qlIndexFixing(IndexON,D395,TRUE,_xll.ohTrigger(RecalcTrigger,TriggerON)),NA())</f>
        <v>1.2047951529657874E-2</v>
      </c>
      <c r="H395" s="42">
        <f>_xll.qlCalendarAdvance(Calendar,$H394,B395,"f",FALSE)</f>
        <v>42745</v>
      </c>
      <c r="I395" s="177">
        <f>_xll.qlInterestRateIndexValueDate(Index1M,$H395)</f>
        <v>42745</v>
      </c>
      <c r="J395" s="182">
        <f>IFERROR(_xll.qlIndexFixing(Index1M,$H395,TRUE,_xll.ohTrigger(RecalcTrigger,Trigger1M)),NA())</f>
        <v>1.3212490990226478E-2</v>
      </c>
      <c r="K395" s="44">
        <f>IFERROR(_xll.qlIndexFixing(Index3M,H395,TRUE,_xll.ohTrigger(RecalcTrigger,Trigger3M)),NA())</f>
        <v>1.4806221377672884E-2</v>
      </c>
      <c r="L395" s="44">
        <f>IFERROR(_xll.qlIndexFixing(Index6M,$H395,TRUE,_xll.ohTrigger(RecalcTrigger,Trigger6M)),NA())</f>
        <v>1.6642260217898386E-2</v>
      </c>
      <c r="M395" s="183">
        <f>IFERROR(_xll.qlIndexFixing(Index1Y,$H395,TRUE,_xll.ohTrigger(RecalcTrigger,Trigger1Y)),NA())</f>
        <v>1.9716958302654186E-2</v>
      </c>
      <c r="N395" s="182">
        <f>IFERROR(_xll.qlIndexFixing(ONIndex1M,I395,TRUE,_xll.ohTrigger(RecalcTrigger,Trigger1M)),NA())</f>
        <v>1.2960950764825396E-2</v>
      </c>
      <c r="O395" s="44">
        <f>IFERROR(_xll.qlIndexFixing(ONIndex3M,I395,TRUE,_xll.ohTrigger(RecalcTrigger,Trigger3M)),NA())</f>
        <v>1.3969671732763089E-2</v>
      </c>
      <c r="P395" s="44">
        <f>IFERROR(_xll.qlIndexFixing(ONIndex6M,I395,TRUE,_xll.ohTrigger(RecalcTrigger,Trigger6M)),NA())</f>
        <v>1.5081902410732928E-2</v>
      </c>
      <c r="Q395" s="183">
        <f>IFERROR(_xll.qlIndexFixing(ONIndex1Y,I395,TRUE,_xll.ohTrigger(RecalcTrigger,Trigger1Y)),NA())</f>
        <v>1.7407861083369447E-2</v>
      </c>
    </row>
    <row r="396" spans="2:17" x14ac:dyDescent="0.2">
      <c r="B396" s="39" t="s">
        <v>17</v>
      </c>
      <c r="D396" s="42">
        <f>_xll.qlCalendarAdvance(Calendar,$D395,B396,"f",FALSE)</f>
        <v>42746</v>
      </c>
      <c r="E396" s="177">
        <f>_xll.qlInterestRateIndexValueDate(IndexON,D396)</f>
        <v>42746</v>
      </c>
      <c r="F396" s="193">
        <f>IFERROR(_xll.qlIndexFixing(IndexON,D396,TRUE,_xll.ohTrigger(RecalcTrigger,TriggerON)),NA())</f>
        <v>1.2065748776169949E-2</v>
      </c>
      <c r="H396" s="42">
        <f>_xll.qlCalendarAdvance(Calendar,$H395,B396,"f",FALSE)</f>
        <v>42746</v>
      </c>
      <c r="I396" s="177">
        <f>_xll.qlInterestRateIndexValueDate(Index1M,$H396)</f>
        <v>42746</v>
      </c>
      <c r="J396" s="182">
        <f>IFERROR(_xll.qlIndexFixing(Index1M,$H396,TRUE,_xll.ohTrigger(RecalcTrigger,Trigger1M)),NA())</f>
        <v>1.3245253573149795E-2</v>
      </c>
      <c r="K396" s="44">
        <f>IFERROR(_xll.qlIndexFixing(Index3M,H396,TRUE,_xll.ohTrigger(RecalcTrigger,Trigger3M)),NA())</f>
        <v>1.4824248041002304E-2</v>
      </c>
      <c r="L396" s="44">
        <f>IFERROR(_xll.qlIndexFixing(Index6M,$H396,TRUE,_xll.ohTrigger(RecalcTrigger,Trigger6M)),NA())</f>
        <v>1.6657592963720734E-2</v>
      </c>
      <c r="M396" s="183">
        <f>IFERROR(_xll.qlIndexFixing(Index1Y,$H396,TRUE,_xll.ohTrigger(RecalcTrigger,Trigger1Y)),NA())</f>
        <v>1.9728793412907342E-2</v>
      </c>
      <c r="N396" s="182">
        <f>IFERROR(_xll.qlIndexFixing(ONIndex1M,I396,TRUE,_xll.ohTrigger(RecalcTrigger,Trigger1M)),NA())</f>
        <v>1.2977433124501392E-2</v>
      </c>
      <c r="O396" s="44">
        <f>IFERROR(_xll.qlIndexFixing(ONIndex3M,I396,TRUE,_xll.ohTrigger(RecalcTrigger,Trigger3M)),NA())</f>
        <v>1.3988160343519906E-2</v>
      </c>
      <c r="P396" s="44">
        <f>IFERROR(_xll.qlIndexFixing(ONIndex6M,I396,TRUE,_xll.ohTrigger(RecalcTrigger,Trigger6M)),NA())</f>
        <v>1.5101225509170924E-2</v>
      </c>
      <c r="Q396" s="183">
        <f>IFERROR(_xll.qlIndexFixing(ONIndex1Y,I396,TRUE,_xll.ohTrigger(RecalcTrigger,Trigger1Y)),NA())</f>
        <v>1.7466162014715403E-2</v>
      </c>
    </row>
    <row r="397" spans="2:17" x14ac:dyDescent="0.2">
      <c r="B397" s="39" t="s">
        <v>17</v>
      </c>
      <c r="D397" s="42">
        <f>_xll.qlCalendarAdvance(Calendar,$D396,B397,"f",FALSE)</f>
        <v>42747</v>
      </c>
      <c r="E397" s="177">
        <f>_xll.qlInterestRateIndexValueDate(IndexON,D397)</f>
        <v>42747</v>
      </c>
      <c r="F397" s="193">
        <f>IFERROR(_xll.qlIndexFixing(IndexON,D397,TRUE,_xll.ohTrigger(RecalcTrigger,TriggerON)),NA())</f>
        <v>1.2083505013344986E-2</v>
      </c>
      <c r="H397" s="42">
        <f>_xll.qlCalendarAdvance(Calendar,$H396,B397,"f",FALSE)</f>
        <v>42747</v>
      </c>
      <c r="I397" s="177">
        <f>_xll.qlInterestRateIndexValueDate(Index1M,$H397)</f>
        <v>42747</v>
      </c>
      <c r="J397" s="182">
        <f>IFERROR(_xll.qlIndexFixing(Index1M,$H397,TRUE,_xll.ohTrigger(RecalcTrigger,Trigger1M)),NA())</f>
        <v>1.3253151751513141E-2</v>
      </c>
      <c r="K397" s="44">
        <f>IFERROR(_xll.qlIndexFixing(Index3M,H397,TRUE,_xll.ohTrigger(RecalcTrigger,Trigger3M)),NA())</f>
        <v>1.4842254118316153E-2</v>
      </c>
      <c r="L397" s="44">
        <f>IFERROR(_xll.qlIndexFixing(Index6M,$H397,TRUE,_xll.ohTrigger(RecalcTrigger,Trigger6M)),NA())</f>
        <v>1.6672882358449437E-2</v>
      </c>
      <c r="M397" s="183">
        <f>IFERROR(_xll.qlIndexFixing(Index1Y,$H397,TRUE,_xll.ohTrigger(RecalcTrigger,Trigger1Y)),NA())</f>
        <v>1.974049602185457E-2</v>
      </c>
      <c r="N397" s="182">
        <f>IFERROR(_xll.qlIndexFixing(ONIndex1M,I397,TRUE,_xll.ohTrigger(RecalcTrigger,Trigger1M)),NA())</f>
        <v>1.2993895732712479E-2</v>
      </c>
      <c r="O397" s="44">
        <f>IFERROR(_xll.qlIndexFixing(ONIndex3M,I397,TRUE,_xll.ohTrigger(RecalcTrigger,Trigger3M)),NA())</f>
        <v>1.400663965470228E-2</v>
      </c>
      <c r="P397" s="44">
        <f>IFERROR(_xll.qlIndexFixing(ONIndex6M,I397,TRUE,_xll.ohTrigger(RecalcTrigger,Trigger6M)),NA())</f>
        <v>1.5120502662391289E-2</v>
      </c>
      <c r="Q397" s="183">
        <f>IFERROR(_xll.qlIndexFixing(ONIndex1Y,I397,TRUE,_xll.ohTrigger(RecalcTrigger,Trigger1Y)),NA())</f>
        <v>1.7523417564854205E-2</v>
      </c>
    </row>
    <row r="398" spans="2:17" x14ac:dyDescent="0.2">
      <c r="B398" s="39" t="s">
        <v>17</v>
      </c>
      <c r="D398" s="42">
        <f>_xll.qlCalendarAdvance(Calendar,$D397,B398,"f",FALSE)</f>
        <v>42748</v>
      </c>
      <c r="E398" s="177">
        <f>_xll.qlInterestRateIndexValueDate(IndexON,D398)</f>
        <v>42748</v>
      </c>
      <c r="F398" s="193">
        <f>IFERROR(_xll.qlIndexFixing(IndexON,D398,TRUE,_xll.ohTrigger(RecalcTrigger,TriggerON)),NA())</f>
        <v>1.2119283170154798E-2</v>
      </c>
      <c r="H398" s="42">
        <f>_xll.qlCalendarAdvance(Calendar,$H397,B398,"f",FALSE)</f>
        <v>42748</v>
      </c>
      <c r="I398" s="177">
        <f>_xll.qlInterestRateIndexValueDate(Index1M,$H398)</f>
        <v>42748</v>
      </c>
      <c r="J398" s="182">
        <f>IFERROR(_xll.qlIndexFixing(Index1M,$H398,TRUE,_xll.ohTrigger(RecalcTrigger,Trigger1M)),NA())</f>
        <v>1.3261042759560483E-2</v>
      </c>
      <c r="K398" s="44">
        <f>IFERROR(_xll.qlIndexFixing(Index3M,H398,TRUE,_xll.ohTrigger(RecalcTrigger,Trigger3M)),NA())</f>
        <v>1.486023906973904E-2</v>
      </c>
      <c r="L398" s="44">
        <f>IFERROR(_xll.qlIndexFixing(Index6M,$H398,TRUE,_xll.ohTrigger(RecalcTrigger,Trigger6M)),NA())</f>
        <v>1.6688128591600248E-2</v>
      </c>
      <c r="M398" s="183">
        <f>IFERROR(_xll.qlIndexFixing(Index1Y,$H398,TRUE,_xll.ohTrigger(RecalcTrigger,Trigger1Y)),NA())</f>
        <v>1.9764924102669664E-2</v>
      </c>
      <c r="N398" s="182">
        <f>IFERROR(_xll.qlIndexFixing(ONIndex1M,I398,TRUE,_xll.ohTrigger(RecalcTrigger,Trigger1M)),NA())</f>
        <v>1.3027220037419667E-2</v>
      </c>
      <c r="O398" s="44">
        <f>IFERROR(_xll.qlIndexFixing(ONIndex3M,I398,TRUE,_xll.ohTrigger(RecalcTrigger,Trigger3M)),NA())</f>
        <v>1.4044107618362094E-2</v>
      </c>
      <c r="P398" s="44">
        <f>IFERROR(_xll.qlIndexFixing(ONIndex6M,I398,TRUE,_xll.ohTrigger(RecalcTrigger,Trigger6M)),NA())</f>
        <v>1.515953339501719E-2</v>
      </c>
      <c r="Q398" s="183">
        <f>IFERROR(_xll.qlIndexFixing(ONIndex1Y,I398,TRUE,_xll.ohTrigger(RecalcTrigger,Trigger1Y)),NA())</f>
        <v>1.763529605178708E-2</v>
      </c>
    </row>
    <row r="399" spans="2:17" x14ac:dyDescent="0.2">
      <c r="B399" s="39" t="s">
        <v>17</v>
      </c>
      <c r="D399" s="42">
        <f>_xll.qlCalendarAdvance(Calendar,$D398,B399,"f",FALSE)</f>
        <v>42751</v>
      </c>
      <c r="E399" s="177">
        <f>_xll.qlInterestRateIndexValueDate(IndexON,D399)</f>
        <v>42751</v>
      </c>
      <c r="F399" s="193">
        <f>IFERROR(_xll.qlIndexFixing(IndexON,D399,TRUE,_xll.ohTrigger(RecalcTrigger,TriggerON)),NA())</f>
        <v>1.2154119868593716E-2</v>
      </c>
      <c r="H399" s="42">
        <f>_xll.qlCalendarAdvance(Calendar,$H398,B399,"f",FALSE)</f>
        <v>42751</v>
      </c>
      <c r="I399" s="177">
        <f>_xll.qlInterestRateIndexValueDate(Index1M,$H399)</f>
        <v>42751</v>
      </c>
      <c r="J399" s="182">
        <f>IFERROR(_xll.qlIndexFixing(Index1M,$H399,TRUE,_xll.ohTrigger(RecalcTrigger,Trigger1M)),NA())</f>
        <v>1.3309416764000501E-2</v>
      </c>
      <c r="K399" s="44">
        <f>IFERROR(_xll.qlIndexFixing(Index3M,H399,TRUE,_xll.ohTrigger(RecalcTrigger,Trigger3M)),NA())</f>
        <v>1.4932264203583805E-2</v>
      </c>
      <c r="L399" s="44">
        <f>IFERROR(_xll.qlIndexFixing(Index6M,$H399,TRUE,_xll.ohTrigger(RecalcTrigger,Trigger6M)),NA())</f>
        <v>1.6740854304821882E-2</v>
      </c>
      <c r="M399" s="183">
        <f>IFERROR(_xll.qlIndexFixing(Index1Y,$H399,TRUE,_xll.ohTrigger(RecalcTrigger,Trigger1Y)),NA())</f>
        <v>1.9786037735579631E-2</v>
      </c>
      <c r="N399" s="182">
        <f>IFERROR(_xll.qlIndexFixing(ONIndex1M,I399,TRUE,_xll.ohTrigger(RecalcTrigger,Trigger1M)),NA())</f>
        <v>1.3059548650259378E-2</v>
      </c>
      <c r="O399" s="44">
        <f>IFERROR(_xll.qlIndexFixing(ONIndex3M,I399,TRUE,_xll.ohTrigger(RecalcTrigger,Trigger3M)),NA())</f>
        <v>1.4080463902714779E-2</v>
      </c>
      <c r="P399" s="44">
        <f>IFERROR(_xll.qlIndexFixing(ONIndex6M,I399,TRUE,_xll.ohTrigger(RecalcTrigger,Trigger6M)),NA())</f>
        <v>1.5197151824069E-2</v>
      </c>
      <c r="Q399" s="183">
        <f>IFERROR(_xll.qlIndexFixing(ONIndex1Y,I399,TRUE,_xll.ohTrigger(RecalcTrigger,Trigger1Y)),NA())</f>
        <v>1.7741985942801852E-2</v>
      </c>
    </row>
    <row r="400" spans="2:17" x14ac:dyDescent="0.2">
      <c r="B400" s="39" t="s">
        <v>17</v>
      </c>
      <c r="D400" s="42">
        <f>_xll.qlCalendarAdvance(Calendar,$D399,B400,"f",FALSE)</f>
        <v>42752</v>
      </c>
      <c r="E400" s="177">
        <f>_xll.qlInterestRateIndexValueDate(IndexON,D400)</f>
        <v>42752</v>
      </c>
      <c r="F400" s="193">
        <f>IFERROR(_xll.qlIndexFixing(IndexON,D400,TRUE,_xll.ohTrigger(RecalcTrigger,TriggerON)),NA())</f>
        <v>1.217167105900252E-2</v>
      </c>
      <c r="H400" s="42">
        <f>_xll.qlCalendarAdvance(Calendar,$H399,B400,"f",FALSE)</f>
        <v>42752</v>
      </c>
      <c r="I400" s="177">
        <f>_xll.qlInterestRateIndexValueDate(Index1M,$H400)</f>
        <v>42752</v>
      </c>
      <c r="J400" s="182">
        <f>IFERROR(_xll.qlIndexFixing(Index1M,$H400,TRUE,_xll.ohTrigger(RecalcTrigger,Trigger1M)),NA())</f>
        <v>1.3325501928458312E-2</v>
      </c>
      <c r="K400" s="44">
        <f>IFERROR(_xll.qlIndexFixing(Index3M,H400,TRUE,_xll.ohTrigger(RecalcTrigger,Trigger3M)),NA())</f>
        <v>1.4941048271407275E-2</v>
      </c>
      <c r="L400" s="44">
        <f>IFERROR(_xll.qlIndexFixing(Index6M,$H400,TRUE,_xll.ohTrigger(RecalcTrigger,Trigger6M)),NA())</f>
        <v>1.6748685698989137E-2</v>
      </c>
      <c r="M400" s="183">
        <f>IFERROR(_xll.qlIndexFixing(Index1Y,$H400,TRUE,_xll.ohTrigger(RecalcTrigger,Trigger1Y)),NA())</f>
        <v>1.9797120057766682E-2</v>
      </c>
      <c r="N400" s="182">
        <f>IFERROR(_xll.qlIndexFixing(ONIndex1M,I400,TRUE,_xll.ohTrigger(RecalcTrigger,Trigger1M)),NA())</f>
        <v>1.307591250082174E-2</v>
      </c>
      <c r="O400" s="44">
        <f>IFERROR(_xll.qlIndexFixing(ONIndex3M,I400,TRUE,_xll.ohTrigger(RecalcTrigger,Trigger3M)),NA())</f>
        <v>1.4098896715619702E-2</v>
      </c>
      <c r="P400" s="44">
        <f>IFERROR(_xll.qlIndexFixing(ONIndex6M,I400,TRUE,_xll.ohTrigger(RecalcTrigger,Trigger6M)),NA())</f>
        <v>1.521619925168749E-2</v>
      </c>
      <c r="Q400" s="183">
        <f>IFERROR(_xll.qlIndexFixing(ONIndex1Y,I400,TRUE,_xll.ohTrigger(RecalcTrigger,Trigger1Y)),NA())</f>
        <v>1.7794014579286532E-2</v>
      </c>
    </row>
    <row r="401" spans="2:17" x14ac:dyDescent="0.2">
      <c r="B401" s="39" t="s">
        <v>17</v>
      </c>
      <c r="D401" s="42">
        <f>_xll.qlCalendarAdvance(Calendar,$D400,B401,"f",FALSE)</f>
        <v>42753</v>
      </c>
      <c r="E401" s="177">
        <f>_xll.qlInterestRateIndexValueDate(IndexON,D401)</f>
        <v>42753</v>
      </c>
      <c r="F401" s="193">
        <f>IFERROR(_xll.qlIndexFixing(IndexON,D401,TRUE,_xll.ohTrigger(RecalcTrigger,TriggerON)),NA())</f>
        <v>1.2189181240155333E-2</v>
      </c>
      <c r="H401" s="42">
        <f>_xll.qlCalendarAdvance(Calendar,$H400,B401,"f",FALSE)</f>
        <v>42753</v>
      </c>
      <c r="I401" s="177">
        <f>_xll.qlInterestRateIndexValueDate(Index1M,$H401)</f>
        <v>42753</v>
      </c>
      <c r="J401" s="182">
        <f>IFERROR(_xll.qlIndexFixing(Index1M,$H401,TRUE,_xll.ohTrigger(RecalcTrigger,Trigger1M)),NA())</f>
        <v>1.3357996197580491E-2</v>
      </c>
      <c r="K401" s="44">
        <f>IFERROR(_xll.qlIndexFixing(Index3M,H401,TRUE,_xll.ohTrigger(RecalcTrigger,Trigger3M)),NA())</f>
        <v>1.4949828042199268E-2</v>
      </c>
      <c r="L401" s="44">
        <f>IFERROR(_xll.qlIndexFixing(Index6M,$H401,TRUE,_xll.ohTrigger(RecalcTrigger,Trigger6M)),NA())</f>
        <v>1.6763718967250592E-2</v>
      </c>
      <c r="M401" s="183">
        <f>IFERROR(_xll.qlIndexFixing(Index1Y,$H401,TRUE,_xll.ohTrigger(RecalcTrigger,Trigger1Y)),NA())</f>
        <v>1.9808086767754141E-2</v>
      </c>
      <c r="N401" s="182">
        <f>IFERROR(_xll.qlIndexFixing(ONIndex1M,I401,TRUE,_xll.ohTrigger(RecalcTrigger,Trigger1M)),NA())</f>
        <v>1.3092256599919194E-2</v>
      </c>
      <c r="O401" s="44">
        <f>IFERROR(_xll.qlIndexFixing(ONIndex3M,I401,TRUE,_xll.ohTrigger(RecalcTrigger,Trigger3M)),NA())</f>
        <v>1.4117320228788088E-2</v>
      </c>
      <c r="P401" s="44">
        <f>IFERROR(_xll.qlIndexFixing(ONIndex6M,I401,TRUE,_xll.ohTrigger(RecalcTrigger,Trigger6M)),NA())</f>
        <v>1.523520073408835E-2</v>
      </c>
      <c r="Q401" s="183">
        <f>IFERROR(_xll.qlIndexFixing(ONIndex1Y,I401,TRUE,_xll.ohTrigger(RecalcTrigger,Trigger1Y)),NA())</f>
        <v>1.7844997831808485E-2</v>
      </c>
    </row>
    <row r="402" spans="2:17" x14ac:dyDescent="0.2">
      <c r="B402" s="39" t="s">
        <v>17</v>
      </c>
      <c r="D402" s="42">
        <f>_xll.qlCalendarAdvance(Calendar,$D401,B402,"f",FALSE)</f>
        <v>42754</v>
      </c>
      <c r="E402" s="177">
        <f>_xll.qlInterestRateIndexValueDate(IndexON,D402)</f>
        <v>42754</v>
      </c>
      <c r="F402" s="193">
        <f>IFERROR(_xll.qlIndexFixing(IndexON,D402,TRUE,_xll.ohTrigger(RecalcTrigger,TriggerON)),NA())</f>
        <v>1.2206650411809017E-2</v>
      </c>
      <c r="H402" s="42">
        <f>_xll.qlCalendarAdvance(Calendar,$H401,B402,"f",FALSE)</f>
        <v>42754</v>
      </c>
      <c r="I402" s="177">
        <f>_xll.qlInterestRateIndexValueDate(Index1M,$H402)</f>
        <v>42754</v>
      </c>
      <c r="J402" s="182">
        <f>IFERROR(_xll.qlIndexFixing(Index1M,$H402,TRUE,_xll.ohTrigger(RecalcTrigger,Trigger1M)),NA())</f>
        <v>1.3365821138746799E-2</v>
      </c>
      <c r="K402" s="44">
        <f>IFERROR(_xll.qlIndexFixing(Index3M,H402,TRUE,_xll.ohTrigger(RecalcTrigger,Trigger3M)),NA())</f>
        <v>1.4967674900374466E-2</v>
      </c>
      <c r="L402" s="44">
        <f>IFERROR(_xll.qlIndexFixing(Index6M,$H402,TRUE,_xll.ohTrigger(RecalcTrigger,Trigger6M)),NA())</f>
        <v>1.6778710211193478E-2</v>
      </c>
      <c r="M402" s="183">
        <f>IFERROR(_xll.qlIndexFixing(Index1Y,$H402,TRUE,_xll.ohTrigger(RecalcTrigger,Trigger1Y)),NA())</f>
        <v>1.9818940680977004E-2</v>
      </c>
      <c r="N402" s="182">
        <f>IFERROR(_xll.qlIndexFixing(ONIndex1M,I402,TRUE,_xll.ohTrigger(RecalcTrigger,Trigger1M)),NA())</f>
        <v>1.3108580947470694E-2</v>
      </c>
      <c r="O402" s="44">
        <f>IFERROR(_xll.qlIndexFixing(ONIndex3M,I402,TRUE,_xll.ohTrigger(RecalcTrigger,Trigger3M)),NA())</f>
        <v>1.4135734442382031E-2</v>
      </c>
      <c r="P402" s="44">
        <f>IFERROR(_xll.qlIndexFixing(ONIndex6M,I402,TRUE,_xll.ohTrigger(RecalcTrigger,Trigger6M)),NA())</f>
        <v>1.5254156271352626E-2</v>
      </c>
      <c r="Q402" s="183">
        <f>IFERROR(_xll.qlIndexFixing(ONIndex1Y,I402,TRUE,_xll.ohTrigger(RecalcTrigger,Trigger1Y)),NA())</f>
        <v>1.7894935699881431E-2</v>
      </c>
    </row>
    <row r="403" spans="2:17" x14ac:dyDescent="0.2">
      <c r="B403" s="39" t="s">
        <v>17</v>
      </c>
      <c r="D403" s="42">
        <f>_xll.qlCalendarAdvance(Calendar,$D402,B403,"f",FALSE)</f>
        <v>42755</v>
      </c>
      <c r="E403" s="177">
        <f>_xll.qlInterestRateIndexValueDate(IndexON,D403)</f>
        <v>42755</v>
      </c>
      <c r="F403" s="193">
        <f>IFERROR(_xll.qlIndexFixing(IndexON,D403,TRUE,_xll.ohTrigger(RecalcTrigger,TriggerON)),NA())</f>
        <v>1.2241862618090535E-2</v>
      </c>
      <c r="H403" s="42">
        <f>_xll.qlCalendarAdvance(Calendar,$H402,B403,"f",FALSE)</f>
        <v>42755</v>
      </c>
      <c r="I403" s="177">
        <f>_xll.qlInterestRateIndexValueDate(Index1M,$H403)</f>
        <v>42755</v>
      </c>
      <c r="J403" s="182">
        <f>IFERROR(_xll.qlIndexFixing(Index1M,$H403,TRUE,_xll.ohTrigger(RecalcTrigger,Trigger1M)),NA())</f>
        <v>1.3373638909630507E-2</v>
      </c>
      <c r="K403" s="44">
        <f>IFERROR(_xll.qlIndexFixing(Index3M,H403,TRUE,_xll.ohTrigger(RecalcTrigger,Trigger3M)),NA())</f>
        <v>1.4985496853272514E-2</v>
      </c>
      <c r="L403" s="44">
        <f>IFERROR(_xll.qlIndexFixing(Index6M,$H403,TRUE,_xll.ohTrigger(RecalcTrigger,Trigger6M)),NA())</f>
        <v>1.6793659620390866E-2</v>
      </c>
      <c r="M403" s="183">
        <f>IFERROR(_xll.qlIndexFixing(Index1Y,$H403,TRUE,_xll.ohTrigger(RecalcTrigger,Trigger1Y)),NA())</f>
        <v>1.9842537852193115E-2</v>
      </c>
      <c r="N403" s="182">
        <f>IFERROR(_xll.qlIndexFixing(ONIndex1M,I403,TRUE,_xll.ohTrigger(RecalcTrigger,Trigger1M)),NA())</f>
        <v>1.3141636933336661E-2</v>
      </c>
      <c r="O403" s="44">
        <f>IFERROR(_xll.qlIndexFixing(ONIndex3M,I403,TRUE,_xll.ohTrigger(RecalcTrigger,Trigger3M)),NA())</f>
        <v>1.4173082180584108E-2</v>
      </c>
      <c r="P403" s="44">
        <f>IFERROR(_xll.qlIndexFixing(ONIndex6M,I403,TRUE,_xll.ohTrigger(RecalcTrigger,Trigger6M)),NA())</f>
        <v>1.5292554868490869E-2</v>
      </c>
      <c r="Q403" s="183">
        <f>IFERROR(_xll.qlIndexFixing(ONIndex1Y,I403,TRUE,_xll.ohTrigger(RecalcTrigger,Trigger1Y)),NA())</f>
        <v>1.7992213647107794E-2</v>
      </c>
    </row>
    <row r="404" spans="2:17" x14ac:dyDescent="0.2">
      <c r="B404" s="39" t="s">
        <v>17</v>
      </c>
      <c r="D404" s="42">
        <f>_xll.qlCalendarAdvance(Calendar,$D403,B404,"f",FALSE)</f>
        <v>42758</v>
      </c>
      <c r="E404" s="177">
        <f>_xll.qlInterestRateIndexValueDate(IndexON,D404)</f>
        <v>42758</v>
      </c>
      <c r="F404" s="193">
        <f>IFERROR(_xll.qlIndexFixing(IndexON,D404,TRUE,_xll.ohTrigger(RecalcTrigger,TriggerON)),NA())</f>
        <v>1.2276117004729192E-2</v>
      </c>
      <c r="H404" s="42">
        <f>_xll.qlCalendarAdvance(Calendar,$H403,B404,"f",FALSE)</f>
        <v>42758</v>
      </c>
      <c r="I404" s="177">
        <f>_xll.qlInterestRateIndexValueDate(Index1M,$H404)</f>
        <v>42758</v>
      </c>
      <c r="J404" s="182">
        <f>IFERROR(_xll.qlIndexFixing(Index1M,$H404,TRUE,_xll.ohTrigger(RecalcTrigger,Trigger1M)),NA())</f>
        <v>1.3421598120810643E-2</v>
      </c>
      <c r="K404" s="44">
        <f>IFERROR(_xll.qlIndexFixing(Index3M,H404,TRUE,_xll.ohTrigger(RecalcTrigger,Trigger3M)),NA())</f>
        <v>1.5047794334635916E-2</v>
      </c>
      <c r="L404" s="44">
        <f>IFERROR(_xll.qlIndexFixing(Index6M,$H404,TRUE,_xll.ohTrigger(RecalcTrigger,Trigger6M)),NA())</f>
        <v>1.6845375608474118E-2</v>
      </c>
      <c r="M404" s="183">
        <f>IFERROR(_xll.qlIndexFixing(Index1Y,$H404,TRUE,_xll.ohTrigger(RecalcTrigger,Trigger1Y)),NA())</f>
        <v>1.9861284680384061E-2</v>
      </c>
      <c r="N404" s="182">
        <f>IFERROR(_xll.qlIndexFixing(ONIndex1M,I404,TRUE,_xll.ohTrigger(RecalcTrigger,Trigger1M)),NA())</f>
        <v>1.3173680822298195E-2</v>
      </c>
      <c r="O404" s="44">
        <f>IFERROR(_xll.qlIndexFixing(ONIndex3M,I404,TRUE,_xll.ohTrigger(RecalcTrigger,Trigger3M)),NA())</f>
        <v>1.4209298299959761E-2</v>
      </c>
      <c r="P404" s="44">
        <f>IFERROR(_xll.qlIndexFixing(ONIndex6M,I404,TRUE,_xll.ohTrigger(RecalcTrigger,Trigger6M)),NA())</f>
        <v>1.5329518968314471E-2</v>
      </c>
      <c r="Q404" s="183">
        <f>IFERROR(_xll.qlIndexFixing(ONIndex1Y,I404,TRUE,_xll.ohTrigger(RecalcTrigger,Trigger1Y)),NA())</f>
        <v>1.8084233318119702E-2</v>
      </c>
    </row>
    <row r="405" spans="2:17" x14ac:dyDescent="0.2">
      <c r="B405" s="39" t="s">
        <v>17</v>
      </c>
      <c r="D405" s="42">
        <f>_xll.qlCalendarAdvance(Calendar,$D404,B405,"f",FALSE)</f>
        <v>42759</v>
      </c>
      <c r="E405" s="177">
        <f>_xll.qlInterestRateIndexValueDate(IndexON,D405)</f>
        <v>42759</v>
      </c>
      <c r="F405" s="193">
        <f>IFERROR(_xll.qlIndexFixing(IndexON,D405,TRUE,_xll.ohTrigger(RecalcTrigger,TriggerON)),NA())</f>
        <v>1.2293381129373504E-2</v>
      </c>
      <c r="H405" s="42">
        <f>_xll.qlCalendarAdvance(Calendar,$H404,B405,"f",FALSE)</f>
        <v>42759</v>
      </c>
      <c r="I405" s="177">
        <f>_xll.qlInterestRateIndexValueDate(Index1M,$H405)</f>
        <v>42759</v>
      </c>
      <c r="J405" s="182">
        <f>IFERROR(_xll.qlIndexFixing(Index1M,$H405,TRUE,_xll.ohTrigger(RecalcTrigger,Trigger1M)),NA())</f>
        <v>1.3437545019719943E-2</v>
      </c>
      <c r="K405" s="44">
        <f>IFERROR(_xll.qlIndexFixing(Index3M,H405,TRUE,_xll.ohTrigger(RecalcTrigger,Trigger3M)),NA())</f>
        <v>1.5056524812989679E-2</v>
      </c>
      <c r="L405" s="44">
        <f>IFERROR(_xll.qlIndexFixing(Index6M,$H405,TRUE,_xll.ohTrigger(RecalcTrigger,Trigger6M)),NA())</f>
        <v>1.685304270145601E-2</v>
      </c>
      <c r="M405" s="183">
        <f>IFERROR(_xll.qlIndexFixing(Index1Y,$H405,TRUE,_xll.ohTrigger(RecalcTrigger,Trigger1Y)),NA())</f>
        <v>1.9871616846730999E-2</v>
      </c>
      <c r="N405" s="182">
        <f>IFERROR(_xll.qlIndexFixing(ONIndex1M,I405,TRUE,_xll.ohTrigger(RecalcTrigger,Trigger1M)),NA())</f>
        <v>1.3189906412200969E-2</v>
      </c>
      <c r="O405" s="44">
        <f>IFERROR(_xll.qlIndexFixing(ONIndex3M,I405,TRUE,_xll.ohTrigger(RecalcTrigger,Trigger3M)),NA())</f>
        <v>1.4227666015195206E-2</v>
      </c>
      <c r="P405" s="44">
        <f>IFERROR(_xll.qlIndexFixing(ONIndex6M,I405,TRUE,_xll.ohTrigger(RecalcTrigger,Trigger6M)),NA())</f>
        <v>1.534824477957164E-2</v>
      </c>
      <c r="Q405" s="183">
        <f>IFERROR(_xll.qlIndexFixing(ONIndex1Y,I405,TRUE,_xll.ohTrigger(RecalcTrigger,Trigger1Y)),NA())</f>
        <v>1.812894425722078E-2</v>
      </c>
    </row>
    <row r="406" spans="2:17" x14ac:dyDescent="0.2">
      <c r="B406" s="39" t="s">
        <v>17</v>
      </c>
      <c r="D406" s="42">
        <f>_xll.qlCalendarAdvance(Calendar,$D405,B406,"f",FALSE)</f>
        <v>42760</v>
      </c>
      <c r="E406" s="177">
        <f>_xll.qlInterestRateIndexValueDate(IndexON,D406)</f>
        <v>42760</v>
      </c>
      <c r="F406" s="193">
        <f>IFERROR(_xll.qlIndexFixing(IndexON,D406,TRUE,_xll.ohTrigger(RecalcTrigger,TriggerON)),NA())</f>
        <v>1.2310604244680778E-2</v>
      </c>
      <c r="H406" s="42">
        <f>_xll.qlCalendarAdvance(Calendar,$H405,B406,"f",FALSE)</f>
        <v>42760</v>
      </c>
      <c r="I406" s="177">
        <f>_xll.qlInterestRateIndexValueDate(Index1M,$H406)</f>
        <v>42760</v>
      </c>
      <c r="J406" s="182">
        <f>IFERROR(_xll.qlIndexFixing(Index1M,$H406,TRUE,_xll.ohTrigger(RecalcTrigger,Trigger1M)),NA())</f>
        <v>1.3469770965302198E-2</v>
      </c>
      <c r="K406" s="44">
        <f>IFERROR(_xll.qlIndexFixing(Index3M,H406,TRUE,_xll.ohTrigger(RecalcTrigger,Trigger3M)),NA())</f>
        <v>1.5074214140095984E-2</v>
      </c>
      <c r="L406" s="44">
        <f>IFERROR(_xll.qlIndexFixing(Index6M,$H406,TRUE,_xll.ohTrigger(RecalcTrigger,Trigger6M)),NA())</f>
        <v>1.6867785780796035E-2</v>
      </c>
      <c r="M406" s="183">
        <f>IFERROR(_xll.qlIndexFixing(Index1Y,$H406,TRUE,_xll.ohTrigger(RecalcTrigger,Trigger1Y)),NA())</f>
        <v>1.9881853112136083E-2</v>
      </c>
      <c r="N406" s="182">
        <f>IFERROR(_xll.qlIndexFixing(ONIndex1M,I406,TRUE,_xll.ohTrigger(RecalcTrigger,Trigger1M)),NA())</f>
        <v>1.3206112250557789E-2</v>
      </c>
      <c r="O406" s="44">
        <f>IFERROR(_xll.qlIndexFixing(ONIndex3M,I406,TRUE,_xll.ohTrigger(RecalcTrigger,Trigger3M)),NA())</f>
        <v>1.4246024430775162E-2</v>
      </c>
      <c r="P406" s="44">
        <f>IFERROR(_xll.qlIndexFixing(ONIndex6M,I406,TRUE,_xll.ohTrigger(RecalcTrigger,Trigger6M)),NA())</f>
        <v>1.536692464561118E-2</v>
      </c>
      <c r="Q406" s="183">
        <f>IFERROR(_xll.qlIndexFixing(ONIndex1Y,I406,TRUE,_xll.ohTrigger(RecalcTrigger,Trigger1Y)),NA())</f>
        <v>1.8172609809441465E-2</v>
      </c>
    </row>
    <row r="407" spans="2:17" x14ac:dyDescent="0.2">
      <c r="B407" s="39" t="s">
        <v>17</v>
      </c>
      <c r="D407" s="42">
        <f>_xll.qlCalendarAdvance(Calendar,$D406,B407,"f",FALSE)</f>
        <v>42761</v>
      </c>
      <c r="E407" s="177">
        <f>_xll.qlInterestRateIndexValueDate(IndexON,D407)</f>
        <v>42761</v>
      </c>
      <c r="F407" s="193">
        <f>IFERROR(_xll.qlIndexFixing(IndexON,D407,TRUE,_xll.ohTrigger(RecalcTrigger,TriggerON)),NA())</f>
        <v>1.2327786350651015E-2</v>
      </c>
      <c r="H407" s="42">
        <f>_xll.qlCalendarAdvance(Calendar,$H406,B407,"f",FALSE)</f>
        <v>42761</v>
      </c>
      <c r="I407" s="177">
        <f>_xll.qlInterestRateIndexValueDate(Index1M,$H407)</f>
        <v>42761</v>
      </c>
      <c r="J407" s="182">
        <f>IFERROR(_xll.qlIndexFixing(Index1M,$H407,TRUE,_xll.ohTrigger(RecalcTrigger,Trigger1M)),NA())</f>
        <v>1.3477522668144497E-2</v>
      </c>
      <c r="K407" s="44">
        <f>IFERROR(_xll.qlIndexFixing(Index3M,H407,TRUE,_xll.ohTrigger(RecalcTrigger,Trigger3M)),NA())</f>
        <v>1.5091875322100065E-2</v>
      </c>
      <c r="L407" s="44">
        <f>IFERROR(_xll.qlIndexFixing(Index6M,$H407,TRUE,_xll.ohTrigger(RecalcTrigger,Trigger6M)),NA())</f>
        <v>1.6882488162995559E-2</v>
      </c>
      <c r="M407" s="183">
        <f>IFERROR(_xll.qlIndexFixing(Index1Y,$H407,TRUE,_xll.ohTrigger(RecalcTrigger,Trigger1Y)),NA())</f>
        <v>1.9891996293078806E-2</v>
      </c>
      <c r="N407" s="182">
        <f>IFERROR(_xll.qlIndexFixing(ONIndex1M,I407,TRUE,_xll.ohTrigger(RecalcTrigger,Trigger1M)),NA())</f>
        <v>1.3222298337287608E-2</v>
      </c>
      <c r="O407" s="44">
        <f>IFERROR(_xll.qlIndexFixing(ONIndex3M,I407,TRUE,_xll.ohTrigger(RecalcTrigger,Trigger3M)),NA())</f>
        <v>1.4264373546780673E-2</v>
      </c>
      <c r="P407" s="44">
        <f>IFERROR(_xll.qlIndexFixing(ONIndex6M,I407,TRUE,_xll.ohTrigger(RecalcTrigger,Trigger6M)),NA())</f>
        <v>1.5385558566433089E-2</v>
      </c>
      <c r="Q407" s="183">
        <f>IFERROR(_xll.qlIndexFixing(ONIndex1Y,I407,TRUE,_xll.ohTrigger(RecalcTrigger,Trigger1Y)),NA())</f>
        <v>1.8215229974295477E-2</v>
      </c>
    </row>
    <row r="408" spans="2:17" x14ac:dyDescent="0.2">
      <c r="B408" s="39" t="s">
        <v>17</v>
      </c>
      <c r="D408" s="42">
        <f>_xll.qlCalendarAdvance(Calendar,$D407,B408,"f",FALSE)</f>
        <v>42762</v>
      </c>
      <c r="E408" s="177">
        <f>_xll.qlInterestRateIndexValueDate(IndexON,D408)</f>
        <v>42762</v>
      </c>
      <c r="F408" s="193">
        <f>IFERROR(_xll.qlIndexFixing(IndexON,D408,TRUE,_xll.ohTrigger(RecalcTrigger,TriggerON)),NA())</f>
        <v>1.2362432552049201E-2</v>
      </c>
      <c r="H408" s="42">
        <f>_xll.qlCalendarAdvance(Calendar,$H407,B408,"f",FALSE)</f>
        <v>42762</v>
      </c>
      <c r="I408" s="177">
        <f>_xll.qlInterestRateIndexValueDate(Index1M,$H408)</f>
        <v>42762</v>
      </c>
      <c r="J408" s="182">
        <f>IFERROR(_xll.qlIndexFixing(Index1M,$H408,TRUE,_xll.ohTrigger(RecalcTrigger,Trigger1M)),NA())</f>
        <v>1.3485267200866199E-2</v>
      </c>
      <c r="K408" s="44">
        <f>IFERROR(_xll.qlIndexFixing(Index3M,H408,TRUE,_xll.ohTrigger(RecalcTrigger,Trigger3M)),NA())</f>
        <v>1.5109507819000459E-2</v>
      </c>
      <c r="L408" s="44">
        <f>IFERROR(_xll.qlIndexFixing(Index6M,$H408,TRUE,_xll.ohTrigger(RecalcTrigger,Trigger6M)),NA())</f>
        <v>1.6897150037683637E-2</v>
      </c>
      <c r="M408" s="183">
        <f>IFERROR(_xll.qlIndexFixing(Index1Y,$H408,TRUE,_xll.ohTrigger(RecalcTrigger,Trigger1Y)),NA())</f>
        <v>1.9914918681475463E-2</v>
      </c>
      <c r="N408" s="182">
        <f>IFERROR(_xll.qlIndexFixing(ONIndex1M,I408,TRUE,_xll.ohTrigger(RecalcTrigger,Trigger1M)),NA())</f>
        <v>1.3255086005528051E-2</v>
      </c>
      <c r="O408" s="44">
        <f>IFERROR(_xll.qlIndexFixing(ONIndex3M,I408,TRUE,_xll.ohTrigger(RecalcTrigger,Trigger3M)),NA())</f>
        <v>1.4301601114798576E-2</v>
      </c>
      <c r="P408" s="44">
        <f>IFERROR(_xll.qlIndexFixing(ONIndex6M,I408,TRUE,_xll.ohTrigger(RecalcTrigger,Trigger6M)),NA())</f>
        <v>1.5423324934286111E-2</v>
      </c>
      <c r="Q408" s="183">
        <f>IFERROR(_xll.qlIndexFixing(ONIndex1Y,I408,TRUE,_xll.ohTrigger(RecalcTrigger,Trigger1Y)),NA())</f>
        <v>1.8297902896200851E-2</v>
      </c>
    </row>
    <row r="409" spans="2:17" x14ac:dyDescent="0.2">
      <c r="B409" s="39" t="s">
        <v>17</v>
      </c>
      <c r="D409" s="42">
        <f>_xll.qlCalendarAdvance(Calendar,$D408,B409,"f",FALSE)</f>
        <v>42765</v>
      </c>
      <c r="E409" s="177">
        <f>_xll.qlInterestRateIndexValueDate(IndexON,D409)</f>
        <v>42765</v>
      </c>
      <c r="F409" s="193">
        <f>IFERROR(_xll.qlIndexFixing(IndexON,D409,TRUE,_xll.ohTrigger(RecalcTrigger,TriggerON)),NA())</f>
        <v>1.2396104679945896E-2</v>
      </c>
      <c r="H409" s="42">
        <f>_xll.qlCalendarAdvance(Calendar,$H408,B409,"f",FALSE)</f>
        <v>42765</v>
      </c>
      <c r="I409" s="177">
        <f>_xll.qlInterestRateIndexValueDate(Index1M,$H409)</f>
        <v>42765</v>
      </c>
      <c r="J409" s="182">
        <f>IFERROR(_xll.qlIndexFixing(Index1M,$H409,TRUE,_xll.ohTrigger(RecalcTrigger,Trigger1M)),NA())</f>
        <v>1.3516581719954932E-2</v>
      </c>
      <c r="K409" s="44">
        <f>IFERROR(_xll.qlIndexFixing(Index3M,H409,TRUE,_xll.ohTrigger(RecalcTrigger,Trigger3M)),NA())</f>
        <v>1.5144483240714593E-2</v>
      </c>
      <c r="L409" s="44">
        <f>IFERROR(_xll.qlIndexFixing(Index6M,$H409,TRUE,_xll.ohTrigger(RecalcTrigger,Trigger6M)),NA())</f>
        <v>1.6947891987349216E-2</v>
      </c>
      <c r="M409" s="183">
        <f>IFERROR(_xll.qlIndexFixing(Index1Y,$H409,TRUE,_xll.ohTrigger(RecalcTrigger,Trigger1Y)),NA())</f>
        <v>1.993169450659682E-2</v>
      </c>
      <c r="N409" s="182">
        <f>IFERROR(_xll.qlIndexFixing(ONIndex1M,I409,TRUE,_xll.ohTrigger(RecalcTrigger,Trigger1M)),NA())</f>
        <v>1.328684516899048E-2</v>
      </c>
      <c r="O409" s="44">
        <f>IFERROR(_xll.qlIndexFixing(ONIndex3M,I409,TRUE,_xll.ohTrigger(RecalcTrigger,Trigger3M)),NA())</f>
        <v>1.4337677013680494E-2</v>
      </c>
      <c r="P409" s="44">
        <f>IFERROR(_xll.qlIndexFixing(ONIndex6M,I409,TRUE,_xll.ohTrigger(RecalcTrigger,Trigger6M)),NA())</f>
        <v>1.5459634797382327E-2</v>
      </c>
      <c r="Q409" s="183">
        <f>IFERROR(_xll.qlIndexFixing(ONIndex1Y,I409,TRUE,_xll.ohTrigger(RecalcTrigger,Trigger1Y)),NA())</f>
        <v>1.8375256753155877E-2</v>
      </c>
    </row>
    <row r="410" spans="2:17" x14ac:dyDescent="0.2">
      <c r="B410" s="39" t="s">
        <v>17</v>
      </c>
      <c r="D410" s="42">
        <f>_xll.qlCalendarAdvance(Calendar,$D409,B410,"f",FALSE)</f>
        <v>42766</v>
      </c>
      <c r="E410" s="177">
        <f>_xll.qlInterestRateIndexValueDate(IndexON,D410)</f>
        <v>42766</v>
      </c>
      <c r="F410" s="193">
        <f>IFERROR(_xll.qlIndexFixing(IndexON,D410,TRUE,_xll.ohTrigger(RecalcTrigger,TriggerON)),NA())</f>
        <v>1.2413081738663623E-2</v>
      </c>
      <c r="H410" s="42">
        <f>_xll.qlCalendarAdvance(Calendar,$H409,B410,"f",FALSE)</f>
        <v>42766</v>
      </c>
      <c r="I410" s="177">
        <f>_xll.qlInterestRateIndexValueDate(Index1M,$H410)</f>
        <v>42766</v>
      </c>
      <c r="J410" s="182">
        <f>IFERROR(_xll.qlIndexFixing(Index1M,$H410,TRUE,_xll.ohTrigger(RecalcTrigger,Trigger1M)),NA())</f>
        <v>1.3524294281145282E-2</v>
      </c>
      <c r="K410" s="44">
        <f>IFERROR(_xll.qlIndexFixing(Index3M,H410,TRUE,_xll.ohTrigger(RecalcTrigger,Trigger3M)),NA())</f>
        <v>1.5153161639514542E-2</v>
      </c>
      <c r="L410" s="44">
        <f>IFERROR(_xll.qlIndexFixing(Index6M,$H410,TRUE,_xll.ohTrigger(RecalcTrigger,Trigger6M)),NA())</f>
        <v>1.6955396254177208E-2</v>
      </c>
      <c r="M410" s="183">
        <f>IFERROR(_xll.qlIndexFixing(Index1Y,$H410,TRUE,_xll.ohTrigger(RecalcTrigger,Trigger1Y)),NA())</f>
        <v>1.9941414517167022E-2</v>
      </c>
      <c r="N410" s="182">
        <f>IFERROR(_xll.qlIndexFixing(ONIndex1M,I410,TRUE,_xll.ohTrigger(RecalcTrigger,Trigger1M)),NA())</f>
        <v>1.3302932498071574E-2</v>
      </c>
      <c r="O410" s="44">
        <f>IFERROR(_xll.qlIndexFixing(ONIndex3M,I410,TRUE,_xll.ohTrigger(RecalcTrigger,Trigger3M)),NA())</f>
        <v>1.4355979631246463E-2</v>
      </c>
      <c r="P410" s="44">
        <f>IFERROR(_xll.qlIndexFixing(ONIndex6M,I410,TRUE,_xll.ohTrigger(RecalcTrigger,Trigger6M)),NA())</f>
        <v>1.5478038992035037E-2</v>
      </c>
      <c r="Q410" s="183">
        <f>IFERROR(_xll.qlIndexFixing(ONIndex1Y,I410,TRUE,_xll.ohTrigger(RecalcTrigger,Trigger1Y)),NA())</f>
        <v>1.8412649976070616E-2</v>
      </c>
    </row>
    <row r="411" spans="2:17" x14ac:dyDescent="0.2">
      <c r="B411" s="39" t="s">
        <v>17</v>
      </c>
      <c r="D411" s="42">
        <f>_xll.qlCalendarAdvance(Calendar,$D410,B411,"f",FALSE)</f>
        <v>42767</v>
      </c>
      <c r="E411" s="177">
        <f>_xll.qlInterestRateIndexValueDate(IndexON,D411)</f>
        <v>42767</v>
      </c>
      <c r="F411" s="193">
        <f>IFERROR(_xll.qlIndexFixing(IndexON,D411,TRUE,_xll.ohTrigger(RecalcTrigger,TriggerON)),NA())</f>
        <v>1.2430017787963266E-2</v>
      </c>
      <c r="H411" s="42">
        <f>_xll.qlCalendarAdvance(Calendar,$H410,B411,"f",FALSE)</f>
        <v>42767</v>
      </c>
      <c r="I411" s="177">
        <f>_xll.qlInterestRateIndexValueDate(Index1M,$H411)</f>
        <v>42767</v>
      </c>
      <c r="J411" s="182">
        <f>IFERROR(_xll.qlIndexFixing(Index1M,$H411,TRUE,_xll.ohTrigger(RecalcTrigger,Trigger1M)),NA())</f>
        <v>1.3540111028907793E-2</v>
      </c>
      <c r="K411" s="44">
        <f>IFERROR(_xll.qlIndexFixing(Index3M,H411,TRUE,_xll.ohTrigger(RecalcTrigger,Trigger3M)),NA())</f>
        <v>1.519722112626914E-2</v>
      </c>
      <c r="L411" s="44">
        <f>IFERROR(_xll.qlIndexFixing(Index6M,$H411,TRUE,_xll.ohTrigger(RecalcTrigger,Trigger6M)),NA())</f>
        <v>1.6969858436018597E-2</v>
      </c>
      <c r="M411" s="183">
        <f>IFERROR(_xll.qlIndexFixing(Index1Y,$H411,TRUE,_xll.ohTrigger(RecalcTrigger,Trigger1Y)),NA())</f>
        <v>1.9951058344966688E-2</v>
      </c>
      <c r="N411" s="182">
        <f>IFERROR(_xll.qlIndexFixing(ONIndex1M,I411,TRUE,_xll.ohTrigger(RecalcTrigger,Trigger1M)),NA())</f>
        <v>1.3319000075525667E-2</v>
      </c>
      <c r="O411" s="44">
        <f>IFERROR(_xll.qlIndexFixing(ONIndex3M,I411,TRUE,_xll.ohTrigger(RecalcTrigger,Trigger3M)),NA())</f>
        <v>1.4374272949156941E-2</v>
      </c>
      <c r="P411" s="44">
        <f>IFERROR(_xll.qlIndexFixing(ONIndex6M,I411,TRUE,_xll.ohTrigger(RecalcTrigger,Trigger6M)),NA())</f>
        <v>1.549639724138907E-2</v>
      </c>
      <c r="Q411" s="183">
        <f>IFERROR(_xll.qlIndexFixing(ONIndex1Y,I411,TRUE,_xll.ohTrigger(RecalcTrigger,Trigger1Y)),NA())</f>
        <v>1.844899780951148E-2</v>
      </c>
    </row>
    <row r="412" spans="2:17" x14ac:dyDescent="0.2">
      <c r="B412" s="39" t="s">
        <v>17</v>
      </c>
      <c r="D412" s="42">
        <f>_xll.qlCalendarAdvance(Calendar,$D411,B412,"f",FALSE)</f>
        <v>42768</v>
      </c>
      <c r="E412" s="177">
        <f>_xll.qlInterestRateIndexValueDate(IndexON,D412)</f>
        <v>42768</v>
      </c>
      <c r="F412" s="193">
        <f>IFERROR(_xll.qlIndexFixing(IndexON,D412,TRUE,_xll.ohTrigger(RecalcTrigger,TriggerON)),NA())</f>
        <v>1.2446912827844825E-2</v>
      </c>
      <c r="H412" s="42">
        <f>_xll.qlCalendarAdvance(Calendar,$H411,B412,"f",FALSE)</f>
        <v>42768</v>
      </c>
      <c r="I412" s="177">
        <f>_xll.qlInterestRateIndexValueDate(Index1M,$H412)</f>
        <v>42768</v>
      </c>
      <c r="J412" s="182">
        <f>IFERROR(_xll.qlIndexFixing(Index1M,$H412,TRUE,_xll.ohTrigger(RecalcTrigger,Trigger1M)),NA())</f>
        <v>1.3555908023755248E-2</v>
      </c>
      <c r="K412" s="44">
        <f>IFERROR(_xll.qlIndexFixing(Index3M,H412,TRUE,_xll.ohTrigger(RecalcTrigger,Trigger3M)),NA())</f>
        <v>1.5205868904013929E-2</v>
      </c>
      <c r="L412" s="44">
        <f>IFERROR(_xll.qlIndexFixing(Index6M,$H412,TRUE,_xll.ohTrigger(RecalcTrigger,Trigger6M)),NA())</f>
        <v>1.6984281248287571E-2</v>
      </c>
      <c r="M412" s="183">
        <f>IFERROR(_xll.qlIndexFixing(Index1Y,$H412,TRUE,_xll.ohTrigger(RecalcTrigger,Trigger1Y)),NA())</f>
        <v>1.9960628807391911E-2</v>
      </c>
      <c r="N412" s="182">
        <f>IFERROR(_xll.qlIndexFixing(ONIndex1M,I412,TRUE,_xll.ohTrigger(RecalcTrigger,Trigger1M)),NA())</f>
        <v>1.3335047901433805E-2</v>
      </c>
      <c r="O412" s="44">
        <f>IFERROR(_xll.qlIndexFixing(ONIndex3M,I412,TRUE,_xll.ohTrigger(RecalcTrigger,Trigger3M)),NA())</f>
        <v>1.4392556967330883E-2</v>
      </c>
      <c r="P412" s="44">
        <f>IFERROR(_xll.qlIndexFixing(ONIndex6M,I412,TRUE,_xll.ohTrigger(RecalcTrigger,Trigger6M)),NA())</f>
        <v>1.5514709545525474E-2</v>
      </c>
      <c r="Q412" s="183">
        <f>IFERROR(_xll.qlIndexFixing(ONIndex1Y,I412,TRUE,_xll.ohTrigger(RecalcTrigger,Trigger1Y)),NA())</f>
        <v>1.8484300253316377E-2</v>
      </c>
    </row>
    <row r="413" spans="2:17" x14ac:dyDescent="0.2">
      <c r="B413" s="39" t="s">
        <v>17</v>
      </c>
      <c r="D413" s="42">
        <f>_xll.qlCalendarAdvance(Calendar,$D412,B413,"f",FALSE)</f>
        <v>42769</v>
      </c>
      <c r="E413" s="177">
        <f>_xll.qlInterestRateIndexValueDate(IndexON,D413)</f>
        <v>42769</v>
      </c>
      <c r="F413" s="193">
        <f>IFERROR(_xll.qlIndexFixing(IndexON,D413,TRUE,_xll.ohTrigger(RecalcTrigger,TriggerON)),NA())</f>
        <v>1.2480992966033371E-2</v>
      </c>
      <c r="H413" s="42">
        <f>_xll.qlCalendarAdvance(Calendar,$H412,B413,"f",FALSE)</f>
        <v>42769</v>
      </c>
      <c r="I413" s="177">
        <f>_xll.qlInterestRateIndexValueDate(Index1M,$H413)</f>
        <v>42769</v>
      </c>
      <c r="J413" s="182">
        <f>IFERROR(_xll.qlIndexFixing(Index1M,$H413,TRUE,_xll.ohTrigger(RecalcTrigger,Trigger1M)),NA())</f>
        <v>1.3571685265615283E-2</v>
      </c>
      <c r="K413" s="44">
        <f>IFERROR(_xll.qlIndexFixing(Index3M,H413,TRUE,_xll.ohTrigger(RecalcTrigger,Trigger3M)),NA())</f>
        <v>1.5223307118723887E-2</v>
      </c>
      <c r="L413" s="44">
        <f>IFERROR(_xll.qlIndexFixing(Index6M,$H413,TRUE,_xll.ohTrigger(RecalcTrigger,Trigger6M)),NA())</f>
        <v>1.6998664880667806E-2</v>
      </c>
      <c r="M413" s="183">
        <f>IFERROR(_xll.qlIndexFixing(Index1Y,$H413,TRUE,_xll.ohTrigger(RecalcTrigger,Trigger1Y)),NA())</f>
        <v>1.9983027431779047E-2</v>
      </c>
      <c r="N413" s="182">
        <f>IFERROR(_xll.qlIndexFixing(ONIndex1M,I413,TRUE,_xll.ohTrigger(RecalcTrigger,Trigger1M)),NA())</f>
        <v>1.3367567251292291E-2</v>
      </c>
      <c r="O413" s="44">
        <f>IFERROR(_xll.qlIndexFixing(ONIndex3M,I413,TRUE,_xll.ohTrigger(RecalcTrigger,Trigger3M)),NA())</f>
        <v>1.4429664419573681E-2</v>
      </c>
      <c r="P413" s="44">
        <f>IFERROR(_xll.qlIndexFixing(ONIndex6M,I413,TRUE,_xll.ohTrigger(RecalcTrigger,Trigger6M)),NA())</f>
        <v>1.5551843585081736E-2</v>
      </c>
      <c r="Q413" s="183">
        <f>IFERROR(_xll.qlIndexFixing(ONIndex1Y,I413,TRUE,_xll.ohTrigger(RecalcTrigger,Trigger1Y)),NA())</f>
        <v>1.8552363412961775E-2</v>
      </c>
    </row>
    <row r="414" spans="2:17" x14ac:dyDescent="0.2">
      <c r="B414" s="39" t="s">
        <v>17</v>
      </c>
      <c r="D414" s="42">
        <f>_xll.qlCalendarAdvance(Calendar,$D413,B414,"f",FALSE)</f>
        <v>42772</v>
      </c>
      <c r="E414" s="177">
        <f>_xll.qlInterestRateIndexValueDate(IndexON,D414)</f>
        <v>42772</v>
      </c>
      <c r="F414" s="193">
        <f>IFERROR(_xll.qlIndexFixing(IndexON,D414,TRUE,_xll.ohTrigger(RecalcTrigger,TriggerON)),NA())</f>
        <v>1.2514082892460809E-2</v>
      </c>
      <c r="H414" s="42">
        <f>_xll.qlCalendarAdvance(Calendar,$H413,B414,"f",FALSE)</f>
        <v>42772</v>
      </c>
      <c r="I414" s="177">
        <f>_xll.qlInterestRateIndexValueDate(Index1M,$H414)</f>
        <v>42772</v>
      </c>
      <c r="J414" s="182">
        <f>IFERROR(_xll.qlIndexFixing(Index1M,$H414,TRUE,_xll.ohTrigger(RecalcTrigger,Trigger1M)),NA())</f>
        <v>1.3618898472541448E-2</v>
      </c>
      <c r="K414" s="44">
        <f>IFERROR(_xll.qlIndexFixing(Index3M,H414,TRUE,_xll.ohTrigger(RecalcTrigger,Trigger3M)),NA())</f>
        <v>1.5292832568768322E-2</v>
      </c>
      <c r="L414" s="44">
        <f>IFERROR(_xll.qlIndexFixing(Index6M,$H414,TRUE,_xll.ohTrigger(RecalcTrigger,Trigger6M)),NA())</f>
        <v>1.7048468130862936E-2</v>
      </c>
      <c r="M414" s="183">
        <f>IFERROR(_xll.qlIndexFixing(Index1Y,$H414,TRUE,_xll.ohTrigger(RecalcTrigger,Trigger1Y)),NA())</f>
        <v>1.9998233355500217E-2</v>
      </c>
      <c r="N414" s="182">
        <f>IFERROR(_xll.qlIndexFixing(ONIndex1M,I414,TRUE,_xll.ohTrigger(RecalcTrigger,Trigger1M)),NA())</f>
        <v>1.3399041689444724E-2</v>
      </c>
      <c r="O414" s="44">
        <f>IFERROR(_xll.qlIndexFixing(ONIndex3M,I414,TRUE,_xll.ohTrigger(RecalcTrigger,Trigger3M)),NA())</f>
        <v>1.4465600043390703E-2</v>
      </c>
      <c r="P414" s="44">
        <f>IFERROR(_xll.qlIndexFixing(ONIndex6M,I414,TRUE,_xll.ohTrigger(RecalcTrigger,Trigger6M)),NA())</f>
        <v>1.5587499309003272E-2</v>
      </c>
      <c r="Q414" s="183">
        <f>IFERROR(_xll.qlIndexFixing(ONIndex1Y,I414,TRUE,_xll.ohTrigger(RecalcTrigger,Trigger1Y)),NA())</f>
        <v>1.8615056125449447E-2</v>
      </c>
    </row>
    <row r="415" spans="2:17" x14ac:dyDescent="0.2">
      <c r="B415" s="39" t="s">
        <v>17</v>
      </c>
      <c r="D415" s="42">
        <f>_xll.qlCalendarAdvance(Calendar,$D414,B415,"f",FALSE)</f>
        <v>42773</v>
      </c>
      <c r="E415" s="177">
        <f>_xll.qlInterestRateIndexValueDate(IndexON,D415)</f>
        <v>42773</v>
      </c>
      <c r="F415" s="193">
        <f>IFERROR(_xll.qlIndexFixing(IndexON,D415,TRUE,_xll.ohTrigger(RecalcTrigger,TriggerON)),NA())</f>
        <v>1.2530772885008812E-2</v>
      </c>
      <c r="H415" s="42">
        <f>_xll.qlCalendarAdvance(Calendar,$H414,B415,"f",FALSE)</f>
        <v>42773</v>
      </c>
      <c r="I415" s="177">
        <f>_xll.qlInterestRateIndexValueDate(Index1M,$H415)</f>
        <v>42773</v>
      </c>
      <c r="J415" s="182">
        <f>IFERROR(_xll.qlIndexFixing(Index1M,$H415,TRUE,_xll.ohTrigger(RecalcTrigger,Trigger1M)),NA())</f>
        <v>1.3634596701728174E-2</v>
      </c>
      <c r="K415" s="44">
        <f>IFERROR(_xll.qlIndexFixing(Index3M,H415,TRUE,_xll.ohTrigger(RecalcTrigger,Trigger3M)),NA())</f>
        <v>1.5301417618842184E-2</v>
      </c>
      <c r="L415" s="44">
        <f>IFERROR(_xll.qlIndexFixing(Index6M,$H415,TRUE,_xll.ohTrigger(RecalcTrigger,Trigger6M)),NA())</f>
        <v>1.7055811405241129E-2</v>
      </c>
      <c r="M415" s="183">
        <f>IFERROR(_xll.qlIndexFixing(Index1Y,$H415,TRUE,_xll.ohTrigger(RecalcTrigger,Trigger1Y)),NA())</f>
        <v>2.0007479256198613E-2</v>
      </c>
      <c r="N415" s="182">
        <f>IFERROR(_xll.qlIndexFixing(ONIndex1M,I415,TRUE,_xll.ohTrigger(RecalcTrigger,Trigger1M)),NA())</f>
        <v>1.3414990757460998E-2</v>
      </c>
      <c r="O415" s="44">
        <f>IFERROR(_xll.qlIndexFixing(ONIndex3M,I415,TRUE,_xll.ohTrigger(RecalcTrigger,Trigger3M)),NA())</f>
        <v>1.4483837563125102E-2</v>
      </c>
      <c r="P415" s="44">
        <f>IFERROR(_xll.qlIndexFixing(ONIndex6M,I415,TRUE,_xll.ohTrigger(RecalcTrigger,Trigger6M)),NA())</f>
        <v>1.5605581886646291E-2</v>
      </c>
      <c r="Q415" s="183">
        <f>IFERROR(_xll.qlIndexFixing(ONIndex1Y,I415,TRUE,_xll.ohTrigger(RecalcTrigger,Trigger1Y)),NA())</f>
        <v>1.8645131616292776E-2</v>
      </c>
    </row>
    <row r="416" spans="2:17" x14ac:dyDescent="0.2">
      <c r="B416" s="39" t="s">
        <v>17</v>
      </c>
      <c r="D416" s="42">
        <f>_xll.qlCalendarAdvance(Calendar,$D415,B416,"f",FALSE)</f>
        <v>42774</v>
      </c>
      <c r="E416" s="177">
        <f>_xll.qlInterestRateIndexValueDate(IndexON,D416)</f>
        <v>42774</v>
      </c>
      <c r="F416" s="193">
        <f>IFERROR(_xll.qlIndexFixing(IndexON,D416,TRUE,_xll.ohTrigger(RecalcTrigger,TriggerON)),NA())</f>
        <v>1.2547421867976638E-2</v>
      </c>
      <c r="H416" s="42">
        <f>_xll.qlCalendarAdvance(Calendar,$H415,B416,"f",FALSE)</f>
        <v>42774</v>
      </c>
      <c r="I416" s="177">
        <f>_xll.qlInterestRateIndexValueDate(Index1M,$H416)</f>
        <v>42774</v>
      </c>
      <c r="J416" s="182">
        <f>IFERROR(_xll.qlIndexFixing(Index1M,$H416,TRUE,_xll.ohTrigger(RecalcTrigger,Trigger1M)),NA())</f>
        <v>1.3650275177571454E-2</v>
      </c>
      <c r="K416" s="44">
        <f>IFERROR(_xll.qlIndexFixing(Index3M,H416,TRUE,_xll.ohTrigger(RecalcTrigger,Trigger3M)),NA())</f>
        <v>1.530999638420279E-2</v>
      </c>
      <c r="L416" s="44">
        <f>IFERROR(_xll.qlIndexFixing(Index6M,$H416,TRUE,_xll.ohTrigger(RecalcTrigger,Trigger6M)),NA())</f>
        <v>1.7070001983699127E-2</v>
      </c>
      <c r="M416" s="183">
        <f>IFERROR(_xll.qlIndexFixing(Index1Y,$H416,TRUE,_xll.ohTrigger(RecalcTrigger,Trigger1Y)),NA())</f>
        <v>2.0016668698395135E-2</v>
      </c>
      <c r="N416" s="182">
        <f>IFERROR(_xll.qlIndexFixing(ONIndex1M,I416,TRUE,_xll.ohTrigger(RecalcTrigger,Trigger1M)),NA())</f>
        <v>1.3430920073931318E-2</v>
      </c>
      <c r="O416" s="44">
        <f>IFERROR(_xll.qlIndexFixing(ONIndex3M,I416,TRUE,_xll.ohTrigger(RecalcTrigger,Trigger3M)),NA())</f>
        <v>1.4502065783285056E-2</v>
      </c>
      <c r="P416" s="44">
        <f>IFERROR(_xll.qlIndexFixing(ONIndex6M,I416,TRUE,_xll.ohTrigger(RecalcTrigger,Trigger6M)),NA())</f>
        <v>1.5623618518990634E-2</v>
      </c>
      <c r="Q416" s="183">
        <f>IFERROR(_xll.qlIndexFixing(ONIndex1Y,I416,TRUE,_xll.ohTrigger(RecalcTrigger,Trigger1Y)),NA())</f>
        <v>1.8674161715798165E-2</v>
      </c>
    </row>
    <row r="417" spans="2:17" x14ac:dyDescent="0.2">
      <c r="B417" s="39" t="s">
        <v>17</v>
      </c>
      <c r="D417" s="42">
        <f>_xll.qlCalendarAdvance(Calendar,$D416,B417,"f",FALSE)</f>
        <v>42775</v>
      </c>
      <c r="E417" s="177">
        <f>_xll.qlInterestRateIndexValueDate(IndexON,D417)</f>
        <v>42775</v>
      </c>
      <c r="F417" s="193">
        <f>IFERROR(_xll.qlIndexFixing(IndexON,D417,TRUE,_xll.ohTrigger(RecalcTrigger,TriggerON)),NA())</f>
        <v>1.2564029841445334E-2</v>
      </c>
      <c r="H417" s="42">
        <f>_xll.qlCalendarAdvance(Calendar,$H416,B417,"f",FALSE)</f>
        <v>42775</v>
      </c>
      <c r="I417" s="177">
        <f>_xll.qlInterestRateIndexValueDate(Index1M,$H417)</f>
        <v>42775</v>
      </c>
      <c r="J417" s="182">
        <f>IFERROR(_xll.qlIndexFixing(Index1M,$H417,TRUE,_xll.ohTrigger(RecalcTrigger,Trigger1M)),NA())</f>
        <v>1.3665933899996032E-2</v>
      </c>
      <c r="K417" s="44">
        <f>IFERROR(_xll.qlIndexFixing(Index3M,H417,TRUE,_xll.ohTrigger(RecalcTrigger,Trigger3M)),NA())</f>
        <v>1.5327230052790337E-2</v>
      </c>
      <c r="L417" s="44">
        <f>IFERROR(_xll.qlIndexFixing(Index6M,$H417,TRUE,_xll.ohTrigger(RecalcTrigger,Trigger6M)),NA())</f>
        <v>1.7084154520529811E-2</v>
      </c>
      <c r="M417" s="183">
        <f>IFERROR(_xll.qlIndexFixing(Index1Y,$H417,TRUE,_xll.ohTrigger(RecalcTrigger,Trigger1Y)),NA())</f>
        <v>2.0025804500301891E-2</v>
      </c>
      <c r="N417" s="182">
        <f>IFERROR(_xll.qlIndexFixing(ONIndex1M,I417,TRUE,_xll.ohTrigger(RecalcTrigger,Trigger1M)),NA())</f>
        <v>1.3446829638855684E-2</v>
      </c>
      <c r="O417" s="44">
        <f>IFERROR(_xll.qlIndexFixing(ONIndex3M,I417,TRUE,_xll.ohTrigger(RecalcTrigger,Trigger3M)),NA())</f>
        <v>1.4520284703708475E-2</v>
      </c>
      <c r="P417" s="44">
        <f>IFERROR(_xll.qlIndexFixing(ONIndex6M,I417,TRUE,_xll.ohTrigger(RecalcTrigger,Trigger6M)),NA())</f>
        <v>1.56416092060363E-2</v>
      </c>
      <c r="Q417" s="183">
        <f>IFERROR(_xll.qlIndexFixing(ONIndex1Y,I417,TRUE,_xll.ohTrigger(RecalcTrigger,Trigger1Y)),NA())</f>
        <v>1.870214642364143E-2</v>
      </c>
    </row>
    <row r="418" spans="2:17" x14ac:dyDescent="0.2">
      <c r="B418" s="39" t="s">
        <v>17</v>
      </c>
      <c r="D418" s="42">
        <f>_xll.qlCalendarAdvance(Calendar,$D417,B418,"f",FALSE)</f>
        <v>42776</v>
      </c>
      <c r="E418" s="177">
        <f>_xll.qlInterestRateIndexValueDate(IndexON,D418)</f>
        <v>42776</v>
      </c>
      <c r="F418" s="193">
        <f>IFERROR(_xll.qlIndexFixing(IndexON,D418,TRUE,_xll.ohTrigger(RecalcTrigger,TriggerON)),NA())</f>
        <v>1.2597543854180698E-2</v>
      </c>
      <c r="H418" s="42">
        <f>_xll.qlCalendarAdvance(Calendar,$H417,B418,"f",FALSE)</f>
        <v>42776</v>
      </c>
      <c r="I418" s="177">
        <f>_xll.qlInterestRateIndexValueDate(Index1M,$H418)</f>
        <v>42776</v>
      </c>
      <c r="J418" s="182">
        <f>IFERROR(_xll.qlIndexFixing(Index1M,$H418,TRUE,_xll.ohTrigger(RecalcTrigger,Trigger1M)),NA())</f>
        <v>1.3681572868932439E-2</v>
      </c>
      <c r="K418" s="44">
        <f>IFERROR(_xll.qlIndexFixing(Index3M,H418,TRUE,_xll.ohTrigger(RecalcTrigger,Trigger3M)),NA())</f>
        <v>1.5344427718871539E-2</v>
      </c>
      <c r="L418" s="44">
        <f>IFERROR(_xll.qlIndexFixing(Index6M,$H418,TRUE,_xll.ohTrigger(RecalcTrigger,Trigger6M)),NA())</f>
        <v>1.709826920547014E-2</v>
      </c>
      <c r="M418" s="183">
        <f>IFERROR(_xll.qlIndexFixing(Index1Y,$H418,TRUE,_xll.ohTrigger(RecalcTrigger,Trigger1Y)),NA())</f>
        <v>2.0047825265666792E-2</v>
      </c>
      <c r="N418" s="182">
        <f>IFERROR(_xll.qlIndexFixing(ONIndex1M,I418,TRUE,_xll.ohTrigger(RecalcTrigger,Trigger1M)),NA())</f>
        <v>1.3479080667954854E-2</v>
      </c>
      <c r="O418" s="44">
        <f>IFERROR(_xll.qlIndexFixing(ONIndex3M,I418,TRUE,_xll.ohTrigger(RecalcTrigger,Trigger3M)),NA())</f>
        <v>1.4557272093477607E-2</v>
      </c>
      <c r="P418" s="44">
        <f>IFERROR(_xll.qlIndexFixing(ONIndex6M,I418,TRUE,_xll.ohTrigger(RecalcTrigger,Trigger6M)),NA())</f>
        <v>1.5678110813772683E-2</v>
      </c>
      <c r="Q418" s="183">
        <f>IFERROR(_xll.qlIndexFixing(ONIndex1Y,I418,TRUE,_xll.ohTrigger(RecalcTrigger,Trigger1Y)),NA())</f>
        <v>1.8755594876069075E-2</v>
      </c>
    </row>
    <row r="419" spans="2:17" x14ac:dyDescent="0.2">
      <c r="B419" s="39" t="s">
        <v>17</v>
      </c>
      <c r="D419" s="42">
        <f>_xll.qlCalendarAdvance(Calendar,$D418,B419,"f",FALSE)</f>
        <v>42779</v>
      </c>
      <c r="E419" s="177">
        <f>_xll.qlInterestRateIndexValueDate(IndexON,D419)</f>
        <v>42779</v>
      </c>
      <c r="F419" s="193">
        <f>IFERROR(_xll.qlIndexFixing(IndexON,D419,TRUE,_xll.ohTrigger(RecalcTrigger,TriggerON)),NA())</f>
        <v>1.2630051640328821E-2</v>
      </c>
      <c r="H419" s="42">
        <f>_xll.qlCalendarAdvance(Calendar,$H418,B419,"f",FALSE)</f>
        <v>42779</v>
      </c>
      <c r="I419" s="177">
        <f>_xll.qlInterestRateIndexValueDate(Index1M,$H419)</f>
        <v>42779</v>
      </c>
      <c r="J419" s="182">
        <f>IFERROR(_xll.qlIndexFixing(Index1M,$H419,TRUE,_xll.ohTrigger(RecalcTrigger,Trigger1M)),NA())</f>
        <v>1.3728371254097696E-2</v>
      </c>
      <c r="K419" s="44">
        <f>IFERROR(_xll.qlIndexFixing(Index3M,H419,TRUE,_xll.ohTrigger(RecalcTrigger,Trigger3M)),NA())</f>
        <v>1.5412879495361444E-2</v>
      </c>
      <c r="L419" s="44">
        <f>IFERROR(_xll.qlIndexFixing(Index6M,$H419,TRUE,_xll.ohTrigger(RecalcTrigger,Trigger6M)),NA())</f>
        <v>1.714716874707034E-2</v>
      </c>
      <c r="M419" s="183">
        <f>IFERROR(_xll.qlIndexFixing(Index1Y,$H419,TRUE,_xll.ohTrigger(RecalcTrigger,Trigger1Y)),NA())</f>
        <v>2.0061867673072609E-2</v>
      </c>
      <c r="N419" s="182">
        <f>IFERROR(_xll.qlIndexFixing(ONIndex1M,I419,TRUE,_xll.ohTrigger(RecalcTrigger,Trigger1M)),NA())</f>
        <v>1.3510270382526279E-2</v>
      </c>
      <c r="O419" s="44">
        <f>IFERROR(_xll.qlIndexFixing(ONIndex3M,I419,TRUE,_xll.ohTrigger(RecalcTrigger,Trigger3M)),NA())</f>
        <v>1.4593067388523062E-2</v>
      </c>
      <c r="P419" s="44">
        <f>IFERROR(_xll.qlIndexFixing(ONIndex6M,I419,TRUE,_xll.ohTrigger(RecalcTrigger,Trigger6M)),NA())</f>
        <v>1.5713112500745918E-2</v>
      </c>
      <c r="Q419" s="183">
        <f>IFERROR(_xll.qlIndexFixing(ONIndex1Y,I419,TRUE,_xll.ohTrigger(RecalcTrigger,Trigger1Y)),NA())</f>
        <v>1.88036313339357E-2</v>
      </c>
    </row>
    <row r="420" spans="2:17" x14ac:dyDescent="0.2">
      <c r="B420" s="39" t="s">
        <v>17</v>
      </c>
      <c r="D420" s="42">
        <f>_xll.qlCalendarAdvance(Calendar,$D419,B420,"f",FALSE)</f>
        <v>42780</v>
      </c>
      <c r="E420" s="177">
        <f>_xll.qlInterestRateIndexValueDate(IndexON,D420)</f>
        <v>42780</v>
      </c>
      <c r="F420" s="193">
        <f>IFERROR(_xll.qlIndexFixing(IndexON,D420,TRUE,_xll.ohTrigger(RecalcTrigger,TriggerON)),NA())</f>
        <v>1.2646454566301868E-2</v>
      </c>
      <c r="H420" s="42">
        <f>_xll.qlCalendarAdvance(Calendar,$H419,B420,"f",FALSE)</f>
        <v>42780</v>
      </c>
      <c r="I420" s="177">
        <f>_xll.qlInterestRateIndexValueDate(Index1M,$H420)</f>
        <v>42780</v>
      </c>
      <c r="J420" s="182">
        <f>IFERROR(_xll.qlIndexFixing(Index1M,$H420,TRUE,_xll.ohTrigger(RecalcTrigger,Trigger1M)),NA())</f>
        <v>1.3743931208369371E-2</v>
      </c>
      <c r="K420" s="44">
        <f>IFERROR(_xll.qlIndexFixing(Index3M,H420,TRUE,_xll.ohTrigger(RecalcTrigger,Trigger3M)),NA())</f>
        <v>1.5421371956797825E-2</v>
      </c>
      <c r="L420" s="44">
        <f>IFERROR(_xll.qlIndexFixing(Index6M,$H420,TRUE,_xll.ohTrigger(RecalcTrigger,Trigger6M)),NA())</f>
        <v>1.7154353221312806E-2</v>
      </c>
      <c r="M420" s="183">
        <f>IFERROR(_xll.qlIndexFixing(Index1Y,$H420,TRUE,_xll.ohTrigger(RecalcTrigger,Trigger1Y)),NA())</f>
        <v>2.0070777550496244E-2</v>
      </c>
      <c r="N420" s="182">
        <f>IFERROR(_xll.qlIndexFixing(ONIndex1M,I420,TRUE,_xll.ohTrigger(RecalcTrigger,Trigger1M)),NA())</f>
        <v>1.3526081189477734E-2</v>
      </c>
      <c r="O420" s="44">
        <f>IFERROR(_xll.qlIndexFixing(ONIndex3M,I420,TRUE,_xll.ohTrigger(RecalcTrigger,Trigger3M)),NA())</f>
        <v>1.4611239810506937E-2</v>
      </c>
      <c r="P420" s="44">
        <f>IFERROR(_xll.qlIndexFixing(ONIndex6M,I420,TRUE,_xll.ohTrigger(RecalcTrigger,Trigger6M)),NA())</f>
        <v>1.5730873461136108E-2</v>
      </c>
      <c r="Q420" s="183">
        <f>IFERROR(_xll.qlIndexFixing(ONIndex1Y,I420,TRUE,_xll.ohTrigger(RecalcTrigger,Trigger1Y)),NA())</f>
        <v>1.8826389080145445E-2</v>
      </c>
    </row>
    <row r="421" spans="2:17" x14ac:dyDescent="0.2">
      <c r="B421" s="39" t="s">
        <v>17</v>
      </c>
      <c r="D421" s="42">
        <f>_xll.qlCalendarAdvance(Calendar,$D420,B421,"f",FALSE)</f>
        <v>42781</v>
      </c>
      <c r="E421" s="177">
        <f>_xll.qlInterestRateIndexValueDate(IndexON,D421)</f>
        <v>42781</v>
      </c>
      <c r="F421" s="193">
        <f>IFERROR(_xll.qlIndexFixing(IndexON,D421,TRUE,_xll.ohTrigger(RecalcTrigger,TriggerON)),NA())</f>
        <v>1.2662816482694739E-2</v>
      </c>
      <c r="H421" s="42">
        <f>_xll.qlCalendarAdvance(Calendar,$H420,B421,"f",FALSE)</f>
        <v>42781</v>
      </c>
      <c r="I421" s="177">
        <f>_xll.qlInterestRateIndexValueDate(Index1M,$H421)</f>
        <v>42781</v>
      </c>
      <c r="J421" s="182">
        <f>IFERROR(_xll.qlIndexFixing(Index1M,$H421,TRUE,_xll.ohTrigger(RecalcTrigger,Trigger1M)),NA())</f>
        <v>1.3759471408799746E-2</v>
      </c>
      <c r="K421" s="44">
        <f>IFERROR(_xll.qlIndexFixing(Index3M,H421,TRUE,_xll.ohTrigger(RecalcTrigger,Trigger3M)),NA())</f>
        <v>1.5429856895760553E-2</v>
      </c>
      <c r="L421" s="44">
        <f>IFERROR(_xll.qlIndexFixing(Index6M,$H421,TRUE,_xll.ohTrigger(RecalcTrigger,Trigger6M)),NA())</f>
        <v>1.7168281493105977E-2</v>
      </c>
      <c r="M421" s="183">
        <f>IFERROR(_xll.qlIndexFixing(Index1Y,$H421,TRUE,_xll.ohTrigger(RecalcTrigger,Trigger1Y)),NA())</f>
        <v>2.0079650699156959E-2</v>
      </c>
      <c r="N421" s="182">
        <f>IFERROR(_xll.qlIndexFixing(ONIndex1M,I421,TRUE,_xll.ohTrigger(RecalcTrigger,Trigger1M)),NA())</f>
        <v>1.3541872244883235E-2</v>
      </c>
      <c r="O421" s="44">
        <f>IFERROR(_xll.qlIndexFixing(ONIndex3M,I421,TRUE,_xll.ohTrigger(RecalcTrigger,Trigger3M)),NA())</f>
        <v>1.4629402932754276E-2</v>
      </c>
      <c r="P421" s="44">
        <f>IFERROR(_xll.qlIndexFixing(ONIndex6M,I421,TRUE,_xll.ohTrigger(RecalcTrigger,Trigger6M)),NA())</f>
        <v>1.5748588476065528E-2</v>
      </c>
      <c r="Q421" s="183">
        <f>IFERROR(_xll.qlIndexFixing(ONIndex1Y,I421,TRUE,_xll.ohTrigger(RecalcTrigger,Trigger1Y)),NA())</f>
        <v>1.8848101433396325E-2</v>
      </c>
    </row>
    <row r="422" spans="2:17" x14ac:dyDescent="0.2">
      <c r="B422" s="39" t="s">
        <v>17</v>
      </c>
      <c r="D422" s="42">
        <f>_xll.qlCalendarAdvance(Calendar,$D421,B422,"f",FALSE)</f>
        <v>42782</v>
      </c>
      <c r="E422" s="177">
        <f>_xll.qlInterestRateIndexValueDate(IndexON,D422)</f>
        <v>42782</v>
      </c>
      <c r="F422" s="193">
        <f>IFERROR(_xll.qlIndexFixing(IndexON,D422,TRUE,_xll.ohTrigger(RecalcTrigger,TriggerON)),NA())</f>
        <v>1.267913738958848E-2</v>
      </c>
      <c r="H422" s="42">
        <f>_xll.qlCalendarAdvance(Calendar,$H421,B422,"f",FALSE)</f>
        <v>42782</v>
      </c>
      <c r="I422" s="177">
        <f>_xll.qlInterestRateIndexValueDate(Index1M,$H422)</f>
        <v>42782</v>
      </c>
      <c r="J422" s="182">
        <f>IFERROR(_xll.qlIndexFixing(Index1M,$H422,TRUE,_xll.ohTrigger(RecalcTrigger,Trigger1M)),NA())</f>
        <v>1.3774991855313563E-2</v>
      </c>
      <c r="K422" s="44">
        <f>IFERROR(_xll.qlIndexFixing(Index3M,H422,TRUE,_xll.ohTrigger(RecalcTrigger,Trigger3M)),NA())</f>
        <v>1.5446827077140405E-2</v>
      </c>
      <c r="L422" s="44">
        <f>IFERROR(_xll.qlIndexFixing(Index6M,$H422,TRUE,_xll.ohTrigger(RecalcTrigger,Trigger6M)),NA())</f>
        <v>1.7182173051581873E-2</v>
      </c>
      <c r="M422" s="183">
        <f>IFERROR(_xll.qlIndexFixing(Index1Y,$H422,TRUE,_xll.ohTrigger(RecalcTrigger,Trigger1Y)),NA())</f>
        <v>2.0088489938006715E-2</v>
      </c>
      <c r="N422" s="182">
        <f>IFERROR(_xll.qlIndexFixing(ONIndex1M,I422,TRUE,_xll.ohTrigger(RecalcTrigger,Trigger1M)),NA())</f>
        <v>1.3557643548661735E-2</v>
      </c>
      <c r="O422" s="44">
        <f>IFERROR(_xll.qlIndexFixing(ONIndex3M,I422,TRUE,_xll.ohTrigger(RecalcTrigger,Trigger3M)),NA())</f>
        <v>1.4647556755346125E-2</v>
      </c>
      <c r="P422" s="44">
        <f>IFERROR(_xll.qlIndexFixing(ONIndex6M,I422,TRUE,_xll.ohTrigger(RecalcTrigger,Trigger6M)),NA())</f>
        <v>1.5766257545696272E-2</v>
      </c>
      <c r="Q422" s="183">
        <f>IFERROR(_xll.qlIndexFixing(ONIndex1Y,I422,TRUE,_xll.ohTrigger(RecalcTrigger,Trigger1Y)),NA())</f>
        <v>1.8868768393607294E-2</v>
      </c>
    </row>
    <row r="423" spans="2:17" x14ac:dyDescent="0.2">
      <c r="B423" s="39" t="s">
        <v>17</v>
      </c>
      <c r="D423" s="42">
        <f>_xll.qlCalendarAdvance(Calendar,$D422,B423,"f",FALSE)</f>
        <v>42783</v>
      </c>
      <c r="E423" s="177">
        <f>_xll.qlInterestRateIndexValueDate(IndexON,D423)</f>
        <v>42783</v>
      </c>
      <c r="F423" s="193">
        <f>IFERROR(_xll.qlIndexFixing(IndexON,D423,TRUE,_xll.ohTrigger(RecalcTrigger,TriggerON)),NA())</f>
        <v>1.2712085210682863E-2</v>
      </c>
      <c r="H423" s="42">
        <f>_xll.qlCalendarAdvance(Calendar,$H422,B423,"f",FALSE)</f>
        <v>42783</v>
      </c>
      <c r="I423" s="177">
        <f>_xll.qlInterestRateIndexValueDate(Index1M,$H423)</f>
        <v>42783</v>
      </c>
      <c r="J423" s="182">
        <f>IFERROR(_xll.qlIndexFixing(Index1M,$H423,TRUE,_xll.ohTrigger(RecalcTrigger,Trigger1M)),NA())</f>
        <v>1.3790492547844249E-2</v>
      </c>
      <c r="K423" s="44">
        <f>IFERROR(_xll.qlIndexFixing(Index3M,H423,TRUE,_xll.ohTrigger(RecalcTrigger,Trigger3M)),NA())</f>
        <v>1.5463757432718448E-2</v>
      </c>
      <c r="L423" s="44">
        <f>IFERROR(_xll.qlIndexFixing(Index6M,$H423,TRUE,_xll.ohTrigger(RecalcTrigger,Trigger6M)),NA())</f>
        <v>1.7196028086528491E-2</v>
      </c>
      <c r="M423" s="183">
        <f>IFERROR(_xll.qlIndexFixing(Index1Y,$H423,TRUE,_xll.ohTrigger(RecalcTrigger,Trigger1Y)),NA())</f>
        <v>2.0110273631066683E-2</v>
      </c>
      <c r="N423" s="182">
        <f>IFERROR(_xll.qlIndexFixing(ONIndex1M,I423,TRUE,_xll.ohTrigger(RecalcTrigger,Trigger1M)),NA())</f>
        <v>1.3589626252841215E-2</v>
      </c>
      <c r="O423" s="44">
        <f>IFERROR(_xll.qlIndexFixing(ONIndex3M,I423,TRUE,_xll.ohTrigger(RecalcTrigger,Trigger3M)),NA())</f>
        <v>1.4684424135051518E-2</v>
      </c>
      <c r="P423" s="44">
        <f>IFERROR(_xll.qlIndexFixing(ONIndex6M,I423,TRUE,_xll.ohTrigger(RecalcTrigger,Trigger6M)),NA())</f>
        <v>1.5802126613361965E-2</v>
      </c>
      <c r="Q423" s="183">
        <f>IFERROR(_xll.qlIndexFixing(ONIndex1Y,I423,TRUE,_xll.ohTrigger(RecalcTrigger,Trigger1Y)),NA())</f>
        <v>1.8907597028768135E-2</v>
      </c>
    </row>
    <row r="424" spans="2:17" x14ac:dyDescent="0.2">
      <c r="B424" s="39" t="s">
        <v>17</v>
      </c>
      <c r="D424" s="42">
        <f>_xll.qlCalendarAdvance(Calendar,$D423,B424,"f",FALSE)</f>
        <v>42786</v>
      </c>
      <c r="E424" s="177">
        <f>_xll.qlInterestRateIndexValueDate(IndexON,D424)</f>
        <v>42786</v>
      </c>
      <c r="F424" s="193">
        <f>IFERROR(_xll.qlIndexFixing(IndexON,D424,TRUE,_xll.ohTrigger(RecalcTrigger,TriggerON)),NA())</f>
        <v>1.2744010921523774E-2</v>
      </c>
      <c r="H424" s="42">
        <f>_xll.qlCalendarAdvance(Calendar,$H423,B424,"f",FALSE)</f>
        <v>42786</v>
      </c>
      <c r="I424" s="177">
        <f>_xll.qlInterestRateIndexValueDate(Index1M,$H424)</f>
        <v>42786</v>
      </c>
      <c r="J424" s="182">
        <f>IFERROR(_xll.qlIndexFixing(Index1M,$H424,TRUE,_xll.ohTrigger(RecalcTrigger,Trigger1M)),NA())</f>
        <v>1.3836876100831253E-2</v>
      </c>
      <c r="K424" s="44">
        <f>IFERROR(_xll.qlIndexFixing(Index3M,H424,TRUE,_xll.ohTrigger(RecalcTrigger,Trigger3M)),NA())</f>
        <v>1.553103398082872E-2</v>
      </c>
      <c r="L424" s="44">
        <f>IFERROR(_xll.qlIndexFixing(Index6M,$H424,TRUE,_xll.ohTrigger(RecalcTrigger,Trigger6M)),NA())</f>
        <v>1.7244058562053067E-2</v>
      </c>
      <c r="M424" s="183">
        <f>IFERROR(_xll.qlIndexFixing(Index1Y,$H424,TRUE,_xll.ohTrigger(RecalcTrigger,Trigger1Y)),NA())</f>
        <v>2.012356417787653E-2</v>
      </c>
      <c r="N424" s="182">
        <f>IFERROR(_xll.qlIndexFixing(ONIndex1M,I424,TRUE,_xll.ohTrigger(RecalcTrigger,Trigger1M)),NA())</f>
        <v>1.3620531247667822E-2</v>
      </c>
      <c r="O424" s="44">
        <f>IFERROR(_xll.qlIndexFixing(ONIndex3M,I424,TRUE,_xll.ohTrigger(RecalcTrigger,Trigger3M)),NA())</f>
        <v>1.4720079048672341E-2</v>
      </c>
      <c r="P424" s="44">
        <f>IFERROR(_xll.qlIndexFixing(ONIndex6M,I424,TRUE,_xll.ohTrigger(RecalcTrigger,Trigger6M)),NA())</f>
        <v>1.5836474370340969E-2</v>
      </c>
      <c r="Q424" s="183">
        <f>IFERROR(_xll.qlIndexFixing(ONIndex1Y,I424,TRUE,_xll.ohTrigger(RecalcTrigger,Trigger1Y)),NA())</f>
        <v>1.8940982299351372E-2</v>
      </c>
    </row>
    <row r="425" spans="2:17" x14ac:dyDescent="0.2">
      <c r="B425" s="39" t="s">
        <v>17</v>
      </c>
      <c r="D425" s="42">
        <f>_xll.qlCalendarAdvance(Calendar,$D424,B425,"f",FALSE)</f>
        <v>42787</v>
      </c>
      <c r="E425" s="177">
        <f>_xll.qlInterestRateIndexValueDate(IndexON,D425)</f>
        <v>42787</v>
      </c>
      <c r="F425" s="193">
        <f>IFERROR(_xll.qlIndexFixing(IndexON,D425,TRUE,_xll.ohTrigger(RecalcTrigger,TriggerON)),NA())</f>
        <v>1.2760126780678727E-2</v>
      </c>
      <c r="H425" s="42">
        <f>_xll.qlCalendarAdvance(Calendar,$H424,B425,"f",FALSE)</f>
        <v>42787</v>
      </c>
      <c r="I425" s="177">
        <f>_xll.qlInterestRateIndexValueDate(Index1M,$H425)</f>
        <v>42787</v>
      </c>
      <c r="J425" s="182">
        <f>IFERROR(_xll.qlIndexFixing(Index1M,$H425,TRUE,_xll.ohTrigger(RecalcTrigger,Trigger1M)),NA())</f>
        <v>1.3852297776723151E-2</v>
      </c>
      <c r="K425" s="44">
        <f>IFERROR(_xll.qlIndexFixing(Index3M,H425,TRUE,_xll.ohTrigger(RecalcTrigger,Trigger3M)),NA())</f>
        <v>1.5539417902255166E-2</v>
      </c>
      <c r="L425" s="44">
        <f>IFERROR(_xll.qlIndexFixing(Index6M,$H425,TRUE,_xll.ohTrigger(RecalcTrigger,Trigger6M)),NA())</f>
        <v>1.7251086787024E-2</v>
      </c>
      <c r="M425" s="183">
        <f>IFERROR(_xll.qlIndexFixing(Index1Y,$H425,TRUE,_xll.ohTrigger(RecalcTrigger,Trigger1Y)),NA())</f>
        <v>2.0132276155476303E-2</v>
      </c>
      <c r="N425" s="182">
        <f>IFERROR(_xll.qlIndexFixing(ONIndex1M,I425,TRUE,_xll.ohTrigger(RecalcTrigger,Trigger1M)),NA())</f>
        <v>1.3636203793392365E-2</v>
      </c>
      <c r="O425" s="44">
        <f>IFERROR(_xll.qlIndexFixing(ONIndex3M,I425,TRUE,_xll.ohTrigger(RecalcTrigger,Trigger3M)),NA())</f>
        <v>1.47381863727436E-2</v>
      </c>
      <c r="P425" s="44">
        <f>IFERROR(_xll.qlIndexFixing(ONIndex6M,I425,TRUE,_xll.ohTrigger(RecalcTrigger,Trigger6M)),NA())</f>
        <v>1.5853913713073098E-2</v>
      </c>
      <c r="Q425" s="183">
        <f>IFERROR(_xll.qlIndexFixing(ONIndex1Y,I425,TRUE,_xll.ohTrigger(RecalcTrigger,Trigger1Y)),NA())</f>
        <v>1.8956422291283026E-2</v>
      </c>
    </row>
    <row r="426" spans="2:17" x14ac:dyDescent="0.2">
      <c r="B426" s="39" t="s">
        <v>17</v>
      </c>
      <c r="D426" s="42">
        <f>_xll.qlCalendarAdvance(Calendar,$D425,B426,"f",FALSE)</f>
        <v>42788</v>
      </c>
      <c r="E426" s="177">
        <f>_xll.qlInterestRateIndexValueDate(IndexON,D426)</f>
        <v>42788</v>
      </c>
      <c r="F426" s="193">
        <f>IFERROR(_xll.qlIndexFixing(IndexON,D426,TRUE,_xll.ohTrigger(RecalcTrigger,TriggerON)),NA())</f>
        <v>1.2776201630253503E-2</v>
      </c>
      <c r="H426" s="42">
        <f>_xll.qlCalendarAdvance(Calendar,$H425,B426,"f",FALSE)</f>
        <v>42788</v>
      </c>
      <c r="I426" s="177">
        <f>_xll.qlInterestRateIndexValueDate(Index1M,$H426)</f>
        <v>42788</v>
      </c>
      <c r="J426" s="182">
        <f>IFERROR(_xll.qlIndexFixing(Index1M,$H426,TRUE,_xll.ohTrigger(RecalcTrigger,Trigger1M)),NA())</f>
        <v>1.3867699698278786E-2</v>
      </c>
      <c r="K426" s="44">
        <f>IFERROR(_xll.qlIndexFixing(Index3M,H426,TRUE,_xll.ohTrigger(RecalcTrigger,Trigger3M)),NA())</f>
        <v>1.5547792705720079E-2</v>
      </c>
      <c r="L426" s="44">
        <f>IFERROR(_xll.qlIndexFixing(Index6M,$H426,TRUE,_xll.ohTrigger(RecalcTrigger,Trigger6M)),NA())</f>
        <v>1.7264762051388279E-2</v>
      </c>
      <c r="M426" s="183">
        <f>IFERROR(_xll.qlIndexFixing(Index1Y,$H426,TRUE,_xll.ohTrigger(RecalcTrigger,Trigger1Y)),NA())</f>
        <v>2.0140971139078978E-2</v>
      </c>
      <c r="N426" s="182">
        <f>IFERROR(_xll.qlIndexFixing(ONIndex1M,I426,TRUE,_xll.ohTrigger(RecalcTrigger,Trigger1M)),NA())</f>
        <v>1.3651856587489908E-2</v>
      </c>
      <c r="O426" s="44">
        <f>IFERROR(_xll.qlIndexFixing(ONIndex3M,I426,TRUE,_xll.ohTrigger(RecalcTrigger,Trigger3M)),NA())</f>
        <v>1.4756284397159369E-2</v>
      </c>
      <c r="P426" s="44">
        <f>IFERROR(_xll.qlIndexFixing(ONIndex6M,I426,TRUE,_xll.ohTrigger(RecalcTrigger,Trigger6M)),NA())</f>
        <v>1.5871307110344457E-2</v>
      </c>
      <c r="Q426" s="183">
        <f>IFERROR(_xll.qlIndexFixing(ONIndex1Y,I426,TRUE,_xll.ohTrigger(RecalcTrigger,Trigger1Y)),NA())</f>
        <v>1.8970816889202213E-2</v>
      </c>
    </row>
    <row r="427" spans="2:17" x14ac:dyDescent="0.2">
      <c r="B427" s="39" t="s">
        <v>17</v>
      </c>
      <c r="D427" s="42">
        <f>_xll.qlCalendarAdvance(Calendar,$D426,B427,"f",FALSE)</f>
        <v>42789</v>
      </c>
      <c r="E427" s="177">
        <f>_xll.qlInterestRateIndexValueDate(IndexON,D427)</f>
        <v>42789</v>
      </c>
      <c r="F427" s="193">
        <f>IFERROR(_xll.qlIndexFixing(IndexON,D427,TRUE,_xll.ohTrigger(RecalcTrigger,TriggerON)),NA())</f>
        <v>1.2792235470248103E-2</v>
      </c>
      <c r="H427" s="42">
        <f>_xll.qlCalendarAdvance(Calendar,$H426,B427,"f",FALSE)</f>
        <v>42789</v>
      </c>
      <c r="I427" s="177">
        <f>_xll.qlInterestRateIndexValueDate(Index1M,$H427)</f>
        <v>42789</v>
      </c>
      <c r="J427" s="182">
        <f>IFERROR(_xll.qlIndexFixing(Index1M,$H427,TRUE,_xll.ohTrigger(RecalcTrigger,Trigger1M)),NA())</f>
        <v>1.3883081865428692E-2</v>
      </c>
      <c r="K427" s="44">
        <f>IFERROR(_xll.qlIndexFixing(Index3M,H427,TRUE,_xll.ohTrigger(RecalcTrigger,Trigger3M)),NA())</f>
        <v>1.5564472635662938E-2</v>
      </c>
      <c r="L427" s="44">
        <f>IFERROR(_xll.qlIndexFixing(Index6M,$H427,TRUE,_xll.ohTrigger(RecalcTrigger,Trigger6M)),NA())</f>
        <v>1.7278401931098607E-2</v>
      </c>
      <c r="M427" s="183">
        <f>IFERROR(_xll.qlIndexFixing(Index1Y,$H427,TRUE,_xll.ohTrigger(RecalcTrigger,Trigger1Y)),NA())</f>
        <v>2.0149651948330405E-2</v>
      </c>
      <c r="N427" s="182">
        <f>IFERROR(_xll.qlIndexFixing(ONIndex1M,I427,TRUE,_xll.ohTrigger(RecalcTrigger,Trigger1M)),NA())</f>
        <v>1.3667489630041496E-2</v>
      </c>
      <c r="O427" s="44">
        <f>IFERROR(_xll.qlIndexFixing(ONIndex3M,I427,TRUE,_xll.ohTrigger(RecalcTrigger,Trigger3M)),NA())</f>
        <v>1.4774373121757556E-2</v>
      </c>
      <c r="P427" s="44">
        <f>IFERROR(_xll.qlIndexFixing(ONIndex6M,I427,TRUE,_xll.ohTrigger(RecalcTrigger,Trigger6M)),NA())</f>
        <v>1.5888654562236093E-2</v>
      </c>
      <c r="Q427" s="183">
        <f>IFERROR(_xll.qlIndexFixing(ONIndex1Y,I427,TRUE,_xll.ohTrigger(RecalcTrigger,Trigger1Y)),NA())</f>
        <v>1.8984166092946841E-2</v>
      </c>
    </row>
    <row r="428" spans="2:17" x14ac:dyDescent="0.2">
      <c r="B428" s="39" t="s">
        <v>17</v>
      </c>
      <c r="D428" s="42">
        <f>_xll.qlCalendarAdvance(Calendar,$D427,B428,"f",FALSE)</f>
        <v>42790</v>
      </c>
      <c r="E428" s="177">
        <f>_xll.qlInterestRateIndexValueDate(IndexON,D428)</f>
        <v>42790</v>
      </c>
      <c r="F428" s="193">
        <f>IFERROR(_xll.qlIndexFixing(IndexON,D428,TRUE,_xll.ohTrigger(RecalcTrigger,TriggerON)),NA())</f>
        <v>1.2824617029893645E-2</v>
      </c>
      <c r="H428" s="42">
        <f>_xll.qlCalendarAdvance(Calendar,$H427,B428,"f",FALSE)</f>
        <v>42790</v>
      </c>
      <c r="I428" s="177">
        <f>_xll.qlInterestRateIndexValueDate(Index1M,$H428)</f>
        <v>42790</v>
      </c>
      <c r="J428" s="182">
        <f>IFERROR(_xll.qlIndexFixing(Index1M,$H428,TRUE,_xll.ohTrigger(RecalcTrigger,Trigger1M)),NA())</f>
        <v>1.3898444278103399E-2</v>
      </c>
      <c r="K428" s="44">
        <f>IFERROR(_xll.qlIndexFixing(Index3M,H428,TRUE,_xll.ohTrigger(RecalcTrigger,Trigger3M)),NA())</f>
        <v>1.5581108916125149E-2</v>
      </c>
      <c r="L428" s="44">
        <f>IFERROR(_xll.qlIndexFixing(Index6M,$H428,TRUE,_xll.ohTrigger(RecalcTrigger,Trigger6M)),NA())</f>
        <v>1.7292006615992232E-2</v>
      </c>
      <c r="M428" s="183">
        <f>IFERROR(_xll.qlIndexFixing(Index1Y,$H428,TRUE,_xll.ohTrigger(RecalcTrigger,Trigger1Y)),NA())</f>
        <v>2.0171334234445667E-2</v>
      </c>
      <c r="N428" s="182">
        <f>IFERROR(_xll.qlIndexFixing(ONIndex1M,I428,TRUE,_xll.ohTrigger(RecalcTrigger,Trigger1M)),NA())</f>
        <v>1.369920400330386E-2</v>
      </c>
      <c r="O428" s="44">
        <f>IFERROR(_xll.qlIndexFixing(ONIndex3M,I428,TRUE,_xll.ohTrigger(RecalcTrigger,Trigger3M)),NA())</f>
        <v>1.4811120542890615E-2</v>
      </c>
      <c r="P428" s="44">
        <f>IFERROR(_xll.qlIndexFixing(ONIndex6M,I428,TRUE,_xll.ohTrigger(RecalcTrigger,Trigger6M)),NA())</f>
        <v>1.5923890976933624E-2</v>
      </c>
      <c r="Q428" s="183">
        <f>IFERROR(_xll.qlIndexFixing(ONIndex1Y,I428,TRUE,_xll.ohTrigger(RecalcTrigger,Trigger1Y)),NA())</f>
        <v>1.9008369679141362E-2</v>
      </c>
    </row>
    <row r="429" spans="2:17" x14ac:dyDescent="0.2">
      <c r="B429" s="39" t="s">
        <v>17</v>
      </c>
      <c r="D429" s="42">
        <f>_xll.qlCalendarAdvance(Calendar,$D428,B429,"f",FALSE)</f>
        <v>42793</v>
      </c>
      <c r="E429" s="177">
        <f>_xll.qlInterestRateIndexValueDate(IndexON,D429)</f>
        <v>42793</v>
      </c>
      <c r="F429" s="193">
        <f>IFERROR(_xll.qlIndexFixing(IndexON,D429,TRUE,_xll.ohTrigger(RecalcTrigger,TriggerON)),NA())</f>
        <v>1.2855960734343697E-2</v>
      </c>
      <c r="H429" s="42">
        <f>_xll.qlCalendarAdvance(Calendar,$H428,B429,"f",FALSE)</f>
        <v>42793</v>
      </c>
      <c r="I429" s="177">
        <f>_xll.qlInterestRateIndexValueDate(Index1M,$H429)</f>
        <v>42793</v>
      </c>
      <c r="J429" s="182">
        <f>IFERROR(_xll.qlIndexFixing(Index1M,$H429,TRUE,_xll.ohTrigger(RecalcTrigger,Trigger1M)),NA())</f>
        <v>1.3944412988578752E-2</v>
      </c>
      <c r="K429" s="44">
        <f>IFERROR(_xll.qlIndexFixing(Index3M,H429,TRUE,_xll.ohTrigger(RecalcTrigger,Trigger3M)),NA())</f>
        <v>1.5655266383432398E-2</v>
      </c>
      <c r="L429" s="44">
        <f>IFERROR(_xll.qlIndexFixing(Index6M,$H429,TRUE,_xll.ohTrigger(RecalcTrigger,Trigger6M)),NA())</f>
        <v>1.7345786690833774E-2</v>
      </c>
      <c r="M429" s="183">
        <f>IFERROR(_xll.qlIndexFixing(Index1Y,$H429,TRUE,_xll.ohTrigger(RecalcTrigger,Trigger1Y)),NA())</f>
        <v>2.0184289838107272E-2</v>
      </c>
      <c r="N429" s="182">
        <f>IFERROR(_xll.qlIndexFixing(ONIndex1M,I429,TRUE,_xll.ohTrigger(RecalcTrigger,Trigger1M)),NA())</f>
        <v>1.372982428381575E-2</v>
      </c>
      <c r="O429" s="44">
        <f>IFERROR(_xll.qlIndexFixing(ONIndex3M,I429,TRUE,_xll.ohTrigger(RecalcTrigger,Trigger3M)),NA())</f>
        <v>1.4846635023352261E-2</v>
      </c>
      <c r="P429" s="44">
        <f>IFERROR(_xll.qlIndexFixing(ONIndex6M,I429,TRUE,_xll.ohTrigger(RecalcTrigger,Trigger6M)),NA())</f>
        <v>1.5957584915438083E-2</v>
      </c>
      <c r="Q429" s="183">
        <f>IFERROR(_xll.qlIndexFixing(ONIndex1Y,I429,TRUE,_xll.ohTrigger(RecalcTrigger,Trigger1Y)),NA())</f>
        <v>1.9027108963748374E-2</v>
      </c>
    </row>
    <row r="430" spans="2:17" x14ac:dyDescent="0.2">
      <c r="B430" s="39" t="s">
        <v>17</v>
      </c>
      <c r="D430" s="42">
        <f>_xll.qlCalendarAdvance(Calendar,$D429,B430,"f",FALSE)</f>
        <v>42794</v>
      </c>
      <c r="E430" s="177">
        <f>_xll.qlInterestRateIndexValueDate(IndexON,D430)</f>
        <v>42794</v>
      </c>
      <c r="F430" s="193">
        <f>IFERROR(_xll.qlIndexFixing(IndexON,D430,TRUE,_xll.ohTrigger(RecalcTrigger,TriggerON)),NA())</f>
        <v>1.287178952635637E-2</v>
      </c>
      <c r="H430" s="42">
        <f>_xll.qlCalendarAdvance(Calendar,$H429,B430,"f",FALSE)</f>
        <v>42794</v>
      </c>
      <c r="I430" s="177">
        <f>_xll.qlInterestRateIndexValueDate(Index1M,$H430)</f>
        <v>42794</v>
      </c>
      <c r="J430" s="182">
        <f>IFERROR(_xll.qlIndexFixing(Index1M,$H430,TRUE,_xll.ohTrigger(RecalcTrigger,Trigger1M)),NA())</f>
        <v>1.398324181313417E-2</v>
      </c>
      <c r="K430" s="44">
        <f>IFERROR(_xll.qlIndexFixing(Index3M,H430,TRUE,_xll.ohTrigger(RecalcTrigger,Trigger3M)),NA())</f>
        <v>1.5671642053719164E-2</v>
      </c>
      <c r="L430" s="44">
        <f>IFERROR(_xll.qlIndexFixing(Index6M,$H430,TRUE,_xll.ohTrigger(RecalcTrigger,Trigger6M)),NA())</f>
        <v>1.7365792812948661E-2</v>
      </c>
      <c r="M430" s="183">
        <f>IFERROR(_xll.qlIndexFixing(Index1Y,$H430,TRUE,_xll.ohTrigger(RecalcTrigger,Trigger1Y)),NA())</f>
        <v>2.0192942073656628E-2</v>
      </c>
      <c r="N430" s="182">
        <f>IFERROR(_xll.qlIndexFixing(ONIndex1M,I430,TRUE,_xll.ohTrigger(RecalcTrigger,Trigger1M)),NA())</f>
        <v>1.3745358568151289E-2</v>
      </c>
      <c r="O430" s="44">
        <f>IFERROR(_xll.qlIndexFixing(ONIndex3M,I430,TRUE,_xll.ohTrigger(RecalcTrigger,Trigger3M)),NA())</f>
        <v>1.4864677249510905E-2</v>
      </c>
      <c r="P430" s="44">
        <f>IFERROR(_xll.qlIndexFixing(ONIndex6M,I430,TRUE,_xll.ohTrigger(RecalcTrigger,Trigger6M)),NA())</f>
        <v>1.5974702640269012E-2</v>
      </c>
      <c r="Q430" s="183">
        <f>IFERROR(_xll.qlIndexFixing(ONIndex1Y,I430,TRUE,_xll.ohTrigger(RecalcTrigger,Trigger1Y)),NA())</f>
        <v>1.903523119499928E-2</v>
      </c>
    </row>
    <row r="431" spans="2:17" x14ac:dyDescent="0.2">
      <c r="B431" s="39" t="s">
        <v>17</v>
      </c>
      <c r="D431" s="42">
        <f>_xll.qlCalendarAdvance(Calendar,$D430,B431,"f",FALSE)</f>
        <v>42795</v>
      </c>
      <c r="E431" s="177">
        <f>_xll.qlInterestRateIndexValueDate(IndexON,D431)</f>
        <v>42795</v>
      </c>
      <c r="F431" s="193">
        <f>IFERROR(_xll.qlIndexFixing(IndexON,D431,TRUE,_xll.ohTrigger(RecalcTrigger,TriggerON)),NA())</f>
        <v>1.2887577308788867E-2</v>
      </c>
      <c r="H431" s="42">
        <f>_xll.qlCalendarAdvance(Calendar,$H430,B431,"f",FALSE)</f>
        <v>42795</v>
      </c>
      <c r="I431" s="177">
        <f>_xll.qlInterestRateIndexValueDate(Index1M,$H431)</f>
        <v>42795</v>
      </c>
      <c r="J431" s="182">
        <f>IFERROR(_xll.qlIndexFixing(Index1M,$H431,TRUE,_xll.ohTrigger(RecalcTrigger,Trigger1M)),NA())</f>
        <v>1.4014125935592531E-2</v>
      </c>
      <c r="K431" s="44">
        <f>IFERROR(_xll.qlIndexFixing(Index3M,H431,TRUE,_xll.ohTrigger(RecalcTrigger,Trigger3M)),NA())</f>
        <v>1.5687970964635239E-2</v>
      </c>
      <c r="L431" s="44">
        <f>IFERROR(_xll.qlIndexFixing(Index6M,$H431,TRUE,_xll.ohTrigger(RecalcTrigger,Trigger6M)),NA())</f>
        <v>1.7379187176367199E-2</v>
      </c>
      <c r="M431" s="183">
        <f>IFERROR(_xll.qlIndexFixing(Index1Y,$H431,TRUE,_xll.ohTrigger(RecalcTrigger,Trigger1Y)),NA())</f>
        <v>2.0201597054747777E-2</v>
      </c>
      <c r="N431" s="182">
        <f>IFERROR(_xll.qlIndexFixing(ONIndex1M,I431,TRUE,_xll.ohTrigger(RecalcTrigger,Trigger1M)),NA())</f>
        <v>1.3760873100859827E-2</v>
      </c>
      <c r="O431" s="44">
        <f>IFERROR(_xll.qlIndexFixing(ONIndex3M,I431,TRUE,_xll.ohTrigger(RecalcTrigger,Trigger3M)),NA())</f>
        <v>1.4882710175851965E-2</v>
      </c>
      <c r="P431" s="44">
        <f>IFERROR(_xll.qlIndexFixing(ONIndex6M,I431,TRUE,_xll.ohTrigger(RecalcTrigger,Trigger6M)),NA())</f>
        <v>1.5991774419477078E-2</v>
      </c>
      <c r="Q431" s="183">
        <f>IFERROR(_xll.qlIndexFixing(ONIndex1Y,I431,TRUE,_xll.ohTrigger(RecalcTrigger,Trigger1Y)),NA())</f>
        <v>1.9042308031427257E-2</v>
      </c>
    </row>
    <row r="432" spans="2:17" x14ac:dyDescent="0.2">
      <c r="B432" s="39" t="s">
        <v>17</v>
      </c>
      <c r="D432" s="42">
        <f>_xll.qlCalendarAdvance(Calendar,$D431,B432,"f",FALSE)</f>
        <v>42796</v>
      </c>
      <c r="E432" s="177">
        <f>_xll.qlInterestRateIndexValueDate(IndexON,D432)</f>
        <v>42796</v>
      </c>
      <c r="F432" s="193">
        <f>IFERROR(_xll.qlIndexFixing(IndexON,D432,TRUE,_xll.ohTrigger(RecalcTrigger,TriggerON)),NA())</f>
        <v>1.2903324081641188E-2</v>
      </c>
      <c r="H432" s="42">
        <f>_xll.qlCalendarAdvance(Calendar,$H431,B432,"f",FALSE)</f>
        <v>42796</v>
      </c>
      <c r="I432" s="177">
        <f>_xll.qlInterestRateIndexValueDate(Index1M,$H432)</f>
        <v>42796</v>
      </c>
      <c r="J432" s="182">
        <f>IFERROR(_xll.qlIndexFixing(Index1M,$H432,TRUE,_xll.ohTrigger(RecalcTrigger,Trigger1M)),NA())</f>
        <v>1.4021511461361665E-2</v>
      </c>
      <c r="K432" s="44">
        <f>IFERROR(_xll.qlIndexFixing(Index3M,H432,TRUE,_xll.ohTrigger(RecalcTrigger,Trigger3M)),NA())</f>
        <v>1.5704252587577405E-2</v>
      </c>
      <c r="L432" s="44">
        <f>IFERROR(_xll.qlIndexFixing(Index6M,$H432,TRUE,_xll.ohTrigger(RecalcTrigger,Trigger6M)),NA())</f>
        <v>1.7405611055851655E-2</v>
      </c>
      <c r="M432" s="183">
        <f>IFERROR(_xll.qlIndexFixing(Index1Y,$H432,TRUE,_xll.ohTrigger(RecalcTrigger,Trigger1Y)),NA())</f>
        <v>2.02102576016987E-2</v>
      </c>
      <c r="N432" s="182">
        <f>IFERROR(_xll.qlIndexFixing(ONIndex1M,I432,TRUE,_xll.ohTrigger(RecalcTrigger,Trigger1M)),NA())</f>
        <v>1.3776367882022411E-2</v>
      </c>
      <c r="O432" s="44">
        <f>IFERROR(_xll.qlIndexFixing(ONIndex3M,I432,TRUE,_xll.ohTrigger(RecalcTrigger,Trigger3M)),NA())</f>
        <v>1.4900733802537536E-2</v>
      </c>
      <c r="P432" s="44">
        <f>IFERROR(_xll.qlIndexFixing(ONIndex6M,I432,TRUE,_xll.ohTrigger(RecalcTrigger,Trigger6M)),NA())</f>
        <v>1.6008800253305422E-2</v>
      </c>
      <c r="Q432" s="183">
        <f>IFERROR(_xll.qlIndexFixing(ONIndex1Y,I432,TRUE,_xll.ohTrigger(RecalcTrigger,Trigger1Y)),NA())</f>
        <v>1.9048339473194398E-2</v>
      </c>
    </row>
    <row r="433" spans="2:17" x14ac:dyDescent="0.2">
      <c r="B433" s="39" t="s">
        <v>17</v>
      </c>
      <c r="D433" s="42">
        <f>_xll.qlCalendarAdvance(Calendar,$D432,B433,"f",FALSE)</f>
        <v>42797</v>
      </c>
      <c r="E433" s="177">
        <f>_xll.qlInterestRateIndexValueDate(IndexON,D433)</f>
        <v>42797</v>
      </c>
      <c r="F433" s="193">
        <f>IFERROR(_xll.qlIndexFixing(IndexON,D433,TRUE,_xll.ohTrigger(RecalcTrigger,TriggerON)),NA())</f>
        <v>1.2935139306247864E-2</v>
      </c>
      <c r="H433" s="42">
        <f>_xll.qlCalendarAdvance(Calendar,$H432,B433,"f",FALSE)</f>
        <v>42797</v>
      </c>
      <c r="I433" s="177">
        <f>_xll.qlInterestRateIndexValueDate(Index1M,$H433)</f>
        <v>42797</v>
      </c>
      <c r="J433" s="182">
        <f>IFERROR(_xll.qlIndexFixing(Index1M,$H433,TRUE,_xll.ohTrigger(RecalcTrigger,Trigger1M)),NA())</f>
        <v>1.4028889819726054E-2</v>
      </c>
      <c r="K433" s="44">
        <f>IFERROR(_xll.qlIndexFixing(Index3M,H433,TRUE,_xll.ohTrigger(RecalcTrigger,Trigger3M)),NA())</f>
        <v>1.5736521641644043E-2</v>
      </c>
      <c r="L433" s="44">
        <f>IFERROR(_xll.qlIndexFixing(Index6M,$H433,TRUE,_xll.ohTrigger(RecalcTrigger,Trigger6M)),NA())</f>
        <v>1.7412397681510251E-2</v>
      </c>
      <c r="M433" s="183">
        <f>IFERROR(_xll.qlIndexFixing(Index1Y,$H433,TRUE,_xll.ohTrigger(RecalcTrigger,Trigger1Y)),NA())</f>
        <v>2.02319690230943E-2</v>
      </c>
      <c r="N433" s="182">
        <f>IFERROR(_xll.qlIndexFixing(ONIndex1M,I433,TRUE,_xll.ohTrigger(RecalcTrigger,Trigger1M)),NA())</f>
        <v>1.3807813916749309E-2</v>
      </c>
      <c r="O433" s="44">
        <f>IFERROR(_xll.qlIndexFixing(ONIndex3M,I433,TRUE,_xll.ohTrigger(RecalcTrigger,Trigger3M)),NA())</f>
        <v>1.4937361315563079E-2</v>
      </c>
      <c r="P433" s="44">
        <f>IFERROR(_xll.qlIndexFixing(ONIndex6M,I433,TRUE,_xll.ohTrigger(RecalcTrigger,Trigger6M)),NA())</f>
        <v>1.6043403897760822E-2</v>
      </c>
      <c r="Q433" s="183">
        <f>IFERROR(_xll.qlIndexFixing(ONIndex1Y,I433,TRUE,_xll.ohTrigger(RecalcTrigger,Trigger1Y)),NA())</f>
        <v>1.9057912699892064E-2</v>
      </c>
    </row>
    <row r="434" spans="2:17" x14ac:dyDescent="0.2">
      <c r="B434" s="39" t="s">
        <v>17</v>
      </c>
      <c r="D434" s="42">
        <f>_xll.qlCalendarAdvance(Calendar,$D433,B434,"f",FALSE)</f>
        <v>42800</v>
      </c>
      <c r="E434" s="177">
        <f>_xll.qlInterestRateIndexValueDate(IndexON,D434)</f>
        <v>42800</v>
      </c>
      <c r="F434" s="193">
        <f>IFERROR(_xll.qlIndexFixing(IndexON,D434,TRUE,_xll.ohTrigger(RecalcTrigger,TriggerON)),NA())</f>
        <v>1.2965901076762432E-2</v>
      </c>
      <c r="H434" s="42">
        <f>_xll.qlCalendarAdvance(Calendar,$H433,B434,"f",FALSE)</f>
        <v>42800</v>
      </c>
      <c r="I434" s="177">
        <f>_xll.qlInterestRateIndexValueDate(Index1M,$H434)</f>
        <v>42800</v>
      </c>
      <c r="J434" s="182">
        <f>IFERROR(_xll.qlIndexFixing(Index1M,$H434,TRUE,_xll.ohTrigger(RecalcTrigger,Trigger1M)),NA())</f>
        <v>1.4074360026660326E-2</v>
      </c>
      <c r="K434" s="44">
        <f>IFERROR(_xll.qlIndexFixing(Index3M,H434,TRUE,_xll.ohTrigger(RecalcTrigger,Trigger3M)),NA())</f>
        <v>1.5768895627350437E-2</v>
      </c>
      <c r="L434" s="44">
        <f>IFERROR(_xll.qlIndexFixing(Index6M,$H434,TRUE,_xll.ohTrigger(RecalcTrigger,Trigger6M)),NA())</f>
        <v>1.7445657285209856E-2</v>
      </c>
      <c r="M434" s="183">
        <f>IFERROR(_xll.qlIndexFixing(Index1Y,$H434,TRUE,_xll.ohTrigger(RecalcTrigger,Trigger1Y)),NA())</f>
        <v>2.0245011857805695E-2</v>
      </c>
      <c r="N434" s="182">
        <f>IFERROR(_xll.qlIndexFixing(ONIndex1M,I434,TRUE,_xll.ohTrigger(RecalcTrigger,Trigger1M)),NA())</f>
        <v>1.3838149490078555E-2</v>
      </c>
      <c r="O434" s="44">
        <f>IFERROR(_xll.qlIndexFixing(ONIndex3M,I434,TRUE,_xll.ohTrigger(RecalcTrigger,Trigger3M)),NA())</f>
        <v>1.4972735312076546E-2</v>
      </c>
      <c r="P434" s="44">
        <f>IFERROR(_xll.qlIndexFixing(ONIndex6M,I434,TRUE,_xll.ohTrigger(RecalcTrigger,Trigger6M)),NA())</f>
        <v>1.607644413384901E-2</v>
      </c>
      <c r="Q434" s="183">
        <f>IFERROR(_xll.qlIndexFixing(ONIndex1Y,I434,TRUE,_xll.ohTrigger(RecalcTrigger,Trigger1Y)),NA())</f>
        <v>1.9062011290980063E-2</v>
      </c>
    </row>
    <row r="435" spans="2:17" x14ac:dyDescent="0.2">
      <c r="B435" s="39" t="s">
        <v>17</v>
      </c>
      <c r="D435" s="42">
        <f>_xll.qlCalendarAdvance(Calendar,$D434,B435,"f",FALSE)</f>
        <v>42801</v>
      </c>
      <c r="E435" s="177">
        <f>_xll.qlInterestRateIndexValueDate(IndexON,D435)</f>
        <v>42801</v>
      </c>
      <c r="F435" s="193">
        <f>IFERROR(_xll.qlIndexFixing(IndexON,D435,TRUE,_xll.ohTrigger(RecalcTrigger,TriggerON)),NA())</f>
        <v>1.2981442801389687E-2</v>
      </c>
      <c r="H435" s="42">
        <f>_xll.qlCalendarAdvance(Calendar,$H434,B435,"f",FALSE)</f>
        <v>42801</v>
      </c>
      <c r="I435" s="177">
        <f>_xll.qlInterestRateIndexValueDate(Index1M,$H435)</f>
        <v>42801</v>
      </c>
      <c r="J435" s="182">
        <f>IFERROR(_xll.qlIndexFixing(Index1M,$H435,TRUE,_xll.ohTrigger(RecalcTrigger,Trigger1M)),NA())</f>
        <v>1.4089477250910724E-2</v>
      </c>
      <c r="K435" s="44">
        <f>IFERROR(_xll.qlIndexFixing(Index3M,H435,TRUE,_xll.ohTrigger(RecalcTrigger,Trigger3M)),NA())</f>
        <v>1.5784932881164143E-2</v>
      </c>
      <c r="L435" s="44">
        <f>IFERROR(_xll.qlIndexFixing(Index6M,$H435,TRUE,_xll.ohTrigger(RecalcTrigger,Trigger6M)),NA())</f>
        <v>1.7458852273052754E-2</v>
      </c>
      <c r="M435" s="183">
        <f>IFERROR(_xll.qlIndexFixing(Index1Y,$H435,TRUE,_xll.ohTrigger(RecalcTrigger,Trigger1Y)),NA())</f>
        <v>2.0253742542179376E-2</v>
      </c>
      <c r="N435" s="182">
        <f>IFERROR(_xll.qlIndexFixing(ONIndex1M,I435,TRUE,_xll.ohTrigger(RecalcTrigger,Trigger1M)),NA())</f>
        <v>1.3853545512944043E-2</v>
      </c>
      <c r="O435" s="44">
        <f>IFERROR(_xll.qlIndexFixing(ONIndex3M,I435,TRUE,_xll.ohTrigger(RecalcTrigger,Trigger3M)),NA())</f>
        <v>1.4990712440160481E-2</v>
      </c>
      <c r="P435" s="44">
        <f>IFERROR(_xll.qlIndexFixing(ONIndex6M,I435,TRUE,_xll.ohTrigger(RecalcTrigger,Trigger6M)),NA())</f>
        <v>1.6093240240292461E-2</v>
      </c>
      <c r="Q435" s="183">
        <f>IFERROR(_xll.qlIndexFixing(ONIndex1Y,I435,TRUE,_xll.ohTrigger(RecalcTrigger,Trigger1Y)),NA())</f>
        <v>1.9062815757984186E-2</v>
      </c>
    </row>
    <row r="436" spans="2:17" x14ac:dyDescent="0.2">
      <c r="B436" s="39" t="s">
        <v>17</v>
      </c>
      <c r="D436" s="42">
        <f>_xll.qlCalendarAdvance(Calendar,$D435,B436,"f",FALSE)</f>
        <v>42802</v>
      </c>
      <c r="E436" s="177">
        <f>_xll.qlInterestRateIndexValueDate(IndexON,D436)</f>
        <v>42802</v>
      </c>
      <c r="F436" s="193">
        <f>IFERROR(_xll.qlIndexFixing(IndexON,D436,TRUE,_xll.ohTrigger(RecalcTrigger,TriggerON)),NA())</f>
        <v>1.2996943516436765E-2</v>
      </c>
      <c r="H436" s="42">
        <f>_xll.qlCalendarAdvance(Calendar,$H435,B436,"f",FALSE)</f>
        <v>42802</v>
      </c>
      <c r="I436" s="177">
        <f>_xll.qlInterestRateIndexValueDate(Index1M,$H436)</f>
        <v>42802</v>
      </c>
      <c r="J436" s="182">
        <f>IFERROR(_xll.qlIndexFixing(Index1M,$H436,TRUE,_xll.ohTrigger(RecalcTrigger,Trigger1M)),NA())</f>
        <v>1.4120092956008941E-2</v>
      </c>
      <c r="K436" s="44">
        <f>IFERROR(_xll.qlIndexFixing(Index3M,H436,TRUE,_xll.ohTrigger(RecalcTrigger,Trigger3M)),NA())</f>
        <v>1.5800919675252455E-2</v>
      </c>
      <c r="L436" s="44">
        <f>IFERROR(_xll.qlIndexFixing(Index6M,$H436,TRUE,_xll.ohTrigger(RecalcTrigger,Trigger6M)),NA())</f>
        <v>1.7472014685525308E-2</v>
      </c>
      <c r="M436" s="183">
        <f>IFERROR(_xll.qlIndexFixing(Index1Y,$H436,TRUE,_xll.ohTrigger(RecalcTrigger,Trigger1Y)),NA())</f>
        <v>2.0262495716339313E-2</v>
      </c>
      <c r="N436" s="182">
        <f>IFERROR(_xll.qlIndexFixing(ONIndex1M,I436,TRUE,_xll.ohTrigger(RecalcTrigger,Trigger1M)),NA())</f>
        <v>1.3868921784263577E-2</v>
      </c>
      <c r="O436" s="44">
        <f>IFERROR(_xll.qlIndexFixing(ONIndex3M,I436,TRUE,_xll.ohTrigger(RecalcTrigger,Trigger3M)),NA())</f>
        <v>1.5008680268507879E-2</v>
      </c>
      <c r="P436" s="44">
        <f>IFERROR(_xll.qlIndexFixing(ONIndex6M,I436,TRUE,_xll.ohTrigger(RecalcTrigger,Trigger6M)),NA())</f>
        <v>1.6109990401275143E-2</v>
      </c>
      <c r="Q436" s="183">
        <f>IFERROR(_xll.qlIndexFixing(ONIndex1Y,I436,TRUE,_xll.ohTrigger(RecalcTrigger,Trigger1Y)),NA())</f>
        <v>1.906257483016538E-2</v>
      </c>
    </row>
    <row r="437" spans="2:17" x14ac:dyDescent="0.2">
      <c r="B437" s="39" t="s">
        <v>17</v>
      </c>
      <c r="D437" s="42">
        <f>_xll.qlCalendarAdvance(Calendar,$D436,B437,"f",FALSE)</f>
        <v>42803</v>
      </c>
      <c r="E437" s="177">
        <f>_xll.qlInterestRateIndexValueDate(IndexON,D437)</f>
        <v>42803</v>
      </c>
      <c r="F437" s="193">
        <f>IFERROR(_xll.qlIndexFixing(IndexON,D437,TRUE,_xll.ohTrigger(RecalcTrigger,TriggerON)),NA())</f>
        <v>1.3012403221903668E-2</v>
      </c>
      <c r="H437" s="42">
        <f>_xll.qlCalendarAdvance(Calendar,$H436,B437,"f",FALSE)</f>
        <v>42803</v>
      </c>
      <c r="I437" s="177">
        <f>_xll.qlInterestRateIndexValueDate(Index1M,$H437)</f>
        <v>42803</v>
      </c>
      <c r="J437" s="182">
        <f>IFERROR(_xll.qlIndexFixing(Index1M,$H437,TRUE,_xll.ohTrigger(RecalcTrigger,Trigger1M)),NA())</f>
        <v>1.4127405255459045E-2</v>
      </c>
      <c r="K437" s="44">
        <f>IFERROR(_xll.qlIndexFixing(Index3M,H437,TRUE,_xll.ohTrigger(RecalcTrigger,Trigger3M)),NA())</f>
        <v>1.5816855480965456E-2</v>
      </c>
      <c r="L437" s="44">
        <f>IFERROR(_xll.qlIndexFixing(Index6M,$H437,TRUE,_xll.ohTrigger(RecalcTrigger,Trigger6M)),NA())</f>
        <v>1.7498044995356187E-2</v>
      </c>
      <c r="M437" s="183">
        <f>IFERROR(_xll.qlIndexFixing(Index1Y,$H437,TRUE,_xll.ohTrigger(RecalcTrigger,Trigger1Y)),NA())</f>
        <v>2.0271274201280942E-2</v>
      </c>
      <c r="N437" s="182">
        <f>IFERROR(_xll.qlIndexFixing(ONIndex1M,I437,TRUE,_xll.ohTrigger(RecalcTrigger,Trigger1M)),NA())</f>
        <v>1.3884278303875064E-2</v>
      </c>
      <c r="O437" s="44">
        <f>IFERROR(_xll.qlIndexFixing(ONIndex3M,I437,TRUE,_xll.ohTrigger(RecalcTrigger,Trigger3M)),NA())</f>
        <v>1.5026638797199787E-2</v>
      </c>
      <c r="P437" s="44">
        <f>IFERROR(_xll.qlIndexFixing(ONIndex6M,I437,TRUE,_xll.ohTrigger(RecalcTrigger,Trigger6M)),NA())</f>
        <v>1.6126694616716009E-2</v>
      </c>
      <c r="Q437" s="183">
        <f>IFERROR(_xll.qlIndexFixing(ONIndex1Y,I437,TRUE,_xll.ohTrigger(RecalcTrigger,Trigger1Y)),NA())</f>
        <v>1.9061288507199459E-2</v>
      </c>
    </row>
    <row r="438" spans="2:17" x14ac:dyDescent="0.2">
      <c r="B438" s="39" t="s">
        <v>17</v>
      </c>
      <c r="D438" s="42">
        <f>_xll.qlCalendarAdvance(Calendar,$D437,B438,"f",FALSE)</f>
        <v>42804</v>
      </c>
      <c r="E438" s="177">
        <f>_xll.qlInterestRateIndexValueDate(IndexON,D438)</f>
        <v>42804</v>
      </c>
      <c r="F438" s="193">
        <f>IFERROR(_xll.qlIndexFixing(IndexON,D438,TRUE,_xll.ohTrigger(RecalcTrigger,TriggerON)),NA())</f>
        <v>1.304365203426139E-2</v>
      </c>
      <c r="H438" s="42">
        <f>_xll.qlCalendarAdvance(Calendar,$H437,B438,"f",FALSE)</f>
        <v>42804</v>
      </c>
      <c r="I438" s="177">
        <f>_xll.qlInterestRateIndexValueDate(Index1M,$H438)</f>
        <v>42804</v>
      </c>
      <c r="J438" s="182">
        <f>IFERROR(_xll.qlIndexFixing(Index1M,$H438,TRUE,_xll.ohTrigger(RecalcTrigger,Trigger1M)),NA())</f>
        <v>1.4134710388425236E-2</v>
      </c>
      <c r="K438" s="44">
        <f>IFERROR(_xll.qlIndexFixing(Index3M,H438,TRUE,_xll.ohTrigger(RecalcTrigger,Trigger3M)),NA())</f>
        <v>1.5848388115833088E-2</v>
      </c>
      <c r="L438" s="44">
        <f>IFERROR(_xll.qlIndexFixing(Index6M,$H438,TRUE,_xll.ohTrigger(RecalcTrigger,Trigger6M)),NA())</f>
        <v>1.7504684295453668E-2</v>
      </c>
      <c r="M438" s="183">
        <f>IFERROR(_xll.qlIndexFixing(Index1Y,$H438,TRUE,_xll.ohTrigger(RecalcTrigger,Trigger1Y)),NA())</f>
        <v>2.0293140176530541E-2</v>
      </c>
      <c r="N438" s="182">
        <f>IFERROR(_xll.qlIndexFixing(ONIndex1M,I438,TRUE,_xll.ohTrigger(RecalcTrigger,Trigger1M)),NA())</f>
        <v>1.3915455990557065E-2</v>
      </c>
      <c r="O438" s="44">
        <f>IFERROR(_xll.qlIndexFixing(ONIndex3M,I438,TRUE,_xll.ohTrigger(RecalcTrigger,Trigger3M)),NA())</f>
        <v>1.5063146451691121E-2</v>
      </c>
      <c r="P438" s="44">
        <f>IFERROR(_xll.qlIndexFixing(ONIndex6M,I438,TRUE,_xll.ohTrigger(RecalcTrigger,Trigger6M)),NA())</f>
        <v>1.6160665369197767E-2</v>
      </c>
      <c r="Q438" s="183">
        <f>IFERROR(_xll.qlIndexFixing(ONIndex1Y,I438,TRUE,_xll.ohTrigger(RecalcTrigger,Trigger1Y)),NA())</f>
        <v>1.905622602845251E-2</v>
      </c>
    </row>
    <row r="439" spans="2:17" x14ac:dyDescent="0.2">
      <c r="B439" s="39" t="s">
        <v>17</v>
      </c>
      <c r="D439" s="42">
        <f>_xll.qlCalendarAdvance(Calendar,$D438,B439,"f",FALSE)</f>
        <v>42807</v>
      </c>
      <c r="E439" s="177">
        <f>_xll.qlInterestRateIndexValueDate(IndexON,D439)</f>
        <v>42807</v>
      </c>
      <c r="F439" s="193">
        <f>IFERROR(_xll.qlIndexFixing(IndexON,D439,TRUE,_xll.ohTrigger(RecalcTrigger,TriggerON)),NA())</f>
        <v>1.3073831946915915E-2</v>
      </c>
      <c r="H439" s="42">
        <f>_xll.qlCalendarAdvance(Calendar,$H438,B439,"f",FALSE)</f>
        <v>42807</v>
      </c>
      <c r="I439" s="177">
        <f>_xll.qlInterestRateIndexValueDate(Index1M,$H439)</f>
        <v>42807</v>
      </c>
      <c r="J439" s="182">
        <f>IFERROR(_xll.qlIndexFixing(Index1M,$H439,TRUE,_xll.ohTrigger(RecalcTrigger,Trigger1M)),NA())</f>
        <v>1.4179765721487334E-2</v>
      </c>
      <c r="K439" s="44">
        <f>IFERROR(_xll.qlIndexFixing(Index3M,H439,TRUE,_xll.ohTrigger(RecalcTrigger,Trigger3M)),NA())</f>
        <v>1.5880078246852909E-2</v>
      </c>
      <c r="L439" s="44">
        <f>IFERROR(_xll.qlIndexFixing(Index6M,$H439,TRUE,_xll.ohTrigger(RecalcTrigger,Trigger6M)),NA())</f>
        <v>1.7537344657111851E-2</v>
      </c>
      <c r="M439" s="183">
        <f>IFERROR(_xll.qlIndexFixing(Index1Y,$H439,TRUE,_xll.ohTrigger(RecalcTrigger,Trigger1Y)),NA())</f>
        <v>2.0306697672239915E-2</v>
      </c>
      <c r="N439" s="182">
        <f>IFERROR(_xll.qlIndexFixing(ONIndex1M,I439,TRUE,_xll.ohTrigger(RecalcTrigger,Trigger1M)),NA())</f>
        <v>1.3945506865645774E-2</v>
      </c>
      <c r="O439" s="44">
        <f>IFERROR(_xll.qlIndexFixing(ONIndex3M,I439,TRUE,_xll.ohTrigger(RecalcTrigger,Trigger3M)),NA())</f>
        <v>1.5098379914358917E-2</v>
      </c>
      <c r="P439" s="44">
        <f>IFERROR(_xll.qlIndexFixing(ONIndex6M,I439,TRUE,_xll.ohTrigger(RecalcTrigger,Trigger6M)),NA())</f>
        <v>1.6193052023385501E-2</v>
      </c>
      <c r="Q439" s="183">
        <f>IFERROR(_xll.qlIndexFixing(ONIndex1Y,I439,TRUE,_xll.ohTrigger(RecalcTrigger,Trigger1Y)),NA())</f>
        <v>1.9045689266214971E-2</v>
      </c>
    </row>
    <row r="440" spans="2:17" x14ac:dyDescent="0.2">
      <c r="B440" s="39" t="s">
        <v>17</v>
      </c>
      <c r="D440" s="42">
        <f>_xll.qlCalendarAdvance(Calendar,$D439,B440,"f",FALSE)</f>
        <v>42808</v>
      </c>
      <c r="E440" s="177">
        <f>_xll.qlInterestRateIndexValueDate(IndexON,D440)</f>
        <v>42808</v>
      </c>
      <c r="F440" s="193">
        <f>IFERROR(_xll.qlIndexFixing(IndexON,D440,TRUE,_xll.ohTrigger(RecalcTrigger,TriggerON)),NA())</f>
        <v>1.3089086604076705E-2</v>
      </c>
      <c r="H440" s="42">
        <f>_xll.qlCalendarAdvance(Calendar,$H439,B440,"f",FALSE)</f>
        <v>42808</v>
      </c>
      <c r="I440" s="177">
        <f>_xll.qlInterestRateIndexValueDate(Index1M,$H440)</f>
        <v>42808</v>
      </c>
      <c r="J440" s="182">
        <f>IFERROR(_xll.qlIndexFixing(Index1M,$H440,TRUE,_xll.ohTrigger(RecalcTrigger,Trigger1M)),NA())</f>
        <v>1.4225534010929028E-2</v>
      </c>
      <c r="K440" s="44">
        <f>IFERROR(_xll.qlIndexFixing(Index3M,H440,TRUE,_xll.ohTrigger(RecalcTrigger,Trigger3M)),NA())</f>
        <v>1.5895751180727471E-2</v>
      </c>
      <c r="L440" s="44">
        <f>IFERROR(_xll.qlIndexFixing(Index6M,$H440,TRUE,_xll.ohTrigger(RecalcTrigger,Trigger6M)),NA())</f>
        <v>1.7550315541317987E-2</v>
      </c>
      <c r="M440" s="183">
        <f>IFERROR(_xll.qlIndexFixing(Index1Y,$H440,TRUE,_xll.ohTrigger(RecalcTrigger,Trigger1Y)),NA())</f>
        <v>2.0315645029502338E-2</v>
      </c>
      <c r="N440" s="182">
        <f>IFERROR(_xll.qlIndexFixing(ONIndex1M,I440,TRUE,_xll.ohTrigger(RecalcTrigger,Trigger1M)),NA())</f>
        <v>1.3960764626960165E-2</v>
      </c>
      <c r="O440" s="44">
        <f>IFERROR(_xll.qlIndexFixing(ONIndex3M,I440,TRUE,_xll.ohTrigger(RecalcTrigger,Trigger3M)),NA())</f>
        <v>1.5116291944368143E-2</v>
      </c>
      <c r="P440" s="44">
        <f>IFERROR(_xll.qlIndexFixing(ONIndex6M,I440,TRUE,_xll.ohTrigger(RecalcTrigger,Trigger6M)),NA())</f>
        <v>1.6209526511198336E-2</v>
      </c>
      <c r="Q440" s="183">
        <f>IFERROR(_xll.qlIndexFixing(ONIndex1Y,I440,TRUE,_xll.ohTrigger(RecalcTrigger,Trigger1Y)),NA())</f>
        <v>1.9039175968810218E-2</v>
      </c>
    </row>
    <row r="441" spans="2:17" x14ac:dyDescent="0.2">
      <c r="B441" s="39" t="s">
        <v>17</v>
      </c>
      <c r="D441" s="42">
        <f>_xll.qlCalendarAdvance(Calendar,$D440,B441,"f",FALSE)</f>
        <v>42809</v>
      </c>
      <c r="E441" s="177">
        <f>_xll.qlInterestRateIndexValueDate(IndexON,D441)</f>
        <v>42809</v>
      </c>
      <c r="F441" s="193">
        <f>IFERROR(_xll.qlIndexFixing(IndexON,D441,TRUE,_xll.ohTrigger(RecalcTrigger,TriggerON)),NA())</f>
        <v>1.3104300251495227E-2</v>
      </c>
      <c r="H441" s="42">
        <f>_xll.qlCalendarAdvance(Calendar,$H440,B441,"f",FALSE)</f>
        <v>42809</v>
      </c>
      <c r="I441" s="177">
        <f>_xll.qlInterestRateIndexValueDate(Index1M,$H441)</f>
        <v>42809</v>
      </c>
      <c r="J441" s="182">
        <f>IFERROR(_xll.qlIndexFixing(Index1M,$H441,TRUE,_xll.ohTrigger(RecalcTrigger,Trigger1M)),NA())</f>
        <v>1.4232776960958513E-2</v>
      </c>
      <c r="K441" s="44">
        <f>IFERROR(_xll.qlIndexFixing(Index3M,H441,TRUE,_xll.ohTrigger(RecalcTrigger,Trigger3M)),NA())</f>
        <v>1.5911369954197747E-2</v>
      </c>
      <c r="L441" s="44">
        <f>IFERROR(_xll.qlIndexFixing(Index6M,$H441,TRUE,_xll.ohTrigger(RecalcTrigger,Trigger6M)),NA())</f>
        <v>1.756325515819802E-2</v>
      </c>
      <c r="M441" s="183">
        <f>IFERROR(_xll.qlIndexFixing(Index1Y,$H441,TRUE,_xll.ohTrigger(RecalcTrigger,Trigger1Y)),NA())</f>
        <v>2.032463462562073E-2</v>
      </c>
      <c r="N441" s="182">
        <f>IFERROR(_xll.qlIndexFixing(ONIndex1M,I441,TRUE,_xll.ohTrigger(RecalcTrigger,Trigger1M)),NA())</f>
        <v>1.3976002636647555E-2</v>
      </c>
      <c r="O441" s="44">
        <f>IFERROR(_xll.qlIndexFixing(ONIndex3M,I441,TRUE,_xll.ohTrigger(RecalcTrigger,Trigger3M)),NA())</f>
        <v>1.5134194674640833E-2</v>
      </c>
      <c r="P441" s="44">
        <f>IFERROR(_xll.qlIndexFixing(ONIndex6M,I441,TRUE,_xll.ohTrigger(RecalcTrigger,Trigger6M)),NA())</f>
        <v>1.62259550535504E-2</v>
      </c>
      <c r="Q441" s="183">
        <f>IFERROR(_xll.qlIndexFixing(ONIndex1Y,I441,TRUE,_xll.ohTrigger(RecalcTrigger,Trigger1Y)),NA())</f>
        <v>1.9031617276582535E-2</v>
      </c>
    </row>
    <row r="442" spans="2:17" x14ac:dyDescent="0.2">
      <c r="B442" s="39" t="s">
        <v>17</v>
      </c>
      <c r="D442" s="42">
        <f>_xll.qlCalendarAdvance(Calendar,$D441,B442,"f",FALSE)</f>
        <v>42810</v>
      </c>
      <c r="E442" s="177">
        <f>_xll.qlInterestRateIndexValueDate(IndexON,D442)</f>
        <v>42810</v>
      </c>
      <c r="F442" s="193">
        <f>IFERROR(_xll.qlIndexFixing(IndexON,D442,TRUE,_xll.ohTrigger(RecalcTrigger,TriggerON)),NA())</f>
        <v>1.3119472889252526E-2</v>
      </c>
      <c r="H442" s="42">
        <f>_xll.qlCalendarAdvance(Calendar,$H441,B442,"f",FALSE)</f>
        <v>42810</v>
      </c>
      <c r="I442" s="177">
        <f>_xll.qlInterestRateIndexValueDate(Index1M,$H442)</f>
        <v>42810</v>
      </c>
      <c r="J442" s="182">
        <f>IFERROR(_xll.qlIndexFixing(Index1M,$H442,TRUE,_xll.ohTrigger(RecalcTrigger,Trigger1M)),NA())</f>
        <v>1.424001274504836E-2</v>
      </c>
      <c r="K442" s="44">
        <f>IFERROR(_xll.qlIndexFixing(Index3M,H442,TRUE,_xll.ohTrigger(RecalcTrigger,Trigger3M)),NA())</f>
        <v>1.5926934048648578E-2</v>
      </c>
      <c r="L442" s="44">
        <f>IFERROR(_xll.qlIndexFixing(Index6M,$H442,TRUE,_xll.ohTrigger(RecalcTrigger,Trigger6M)),NA())</f>
        <v>1.7588911692775669E-2</v>
      </c>
      <c r="M442" s="183">
        <f>IFERROR(_xll.qlIndexFixing(Index1Y,$H442,TRUE,_xll.ohTrigger(RecalcTrigger,Trigger1Y)),NA())</f>
        <v>2.0333669282300182E-2</v>
      </c>
      <c r="N442" s="182">
        <f>IFERROR(_xll.qlIndexFixing(ONIndex1M,I442,TRUE,_xll.ohTrigger(RecalcTrigger,Trigger1M)),NA())</f>
        <v>1.3991220894545853E-2</v>
      </c>
      <c r="O442" s="44">
        <f>IFERROR(_xll.qlIndexFixing(ONIndex3M,I442,TRUE,_xll.ohTrigger(RecalcTrigger,Trigger3M)),NA())</f>
        <v>1.5152088105176986E-2</v>
      </c>
      <c r="P442" s="44">
        <f>IFERROR(_xll.qlIndexFixing(ONIndex6M,I442,TRUE,_xll.ohTrigger(RecalcTrigger,Trigger6M)),NA())</f>
        <v>1.6242337650279604E-2</v>
      </c>
      <c r="Q442" s="183">
        <f>IFERROR(_xll.qlIndexFixing(ONIndex1Y,I442,TRUE,_xll.ohTrigger(RecalcTrigger,Trigger1Y)),NA())</f>
        <v>1.9023013189694016E-2</v>
      </c>
    </row>
    <row r="443" spans="2:17" x14ac:dyDescent="0.2">
      <c r="B443" s="39" t="s">
        <v>17</v>
      </c>
      <c r="D443" s="42">
        <f>_xll.qlCalendarAdvance(Calendar,$D442,B443,"f",FALSE)</f>
        <v>42811</v>
      </c>
      <c r="E443" s="177">
        <f>_xll.qlInterestRateIndexValueDate(IndexON,D443)</f>
        <v>42811</v>
      </c>
      <c r="F443" s="193">
        <f>IFERROR(_xll.qlIndexFixing(IndexON,D443,TRUE,_xll.ohTrigger(RecalcTrigger,TriggerON)),NA())</f>
        <v>1.3150155208531135E-2</v>
      </c>
      <c r="H443" s="42">
        <f>_xll.qlCalendarAdvance(Calendar,$H442,B443,"f",FALSE)</f>
        <v>42811</v>
      </c>
      <c r="I443" s="177">
        <f>_xll.qlInterestRateIndexValueDate(Index1M,$H443)</f>
        <v>42811</v>
      </c>
      <c r="J443" s="182">
        <f>IFERROR(_xll.qlIndexFixing(Index1M,$H443,TRUE,_xll.ohTrigger(RecalcTrigger,Trigger1M)),NA())</f>
        <v>1.4247241363523726E-2</v>
      </c>
      <c r="K443" s="44">
        <f>IFERROR(_xll.qlIndexFixing(Index3M,H443,TRUE,_xll.ohTrigger(RecalcTrigger,Trigger3M)),NA())</f>
        <v>1.5957698738804087E-2</v>
      </c>
      <c r="L443" s="44">
        <f>IFERROR(_xll.qlIndexFixing(Index6M,$H443,TRUE,_xll.ohTrigger(RecalcTrigger,Trigger6M)),NA())</f>
        <v>1.7595407483576891E-2</v>
      </c>
      <c r="M443" s="183">
        <f>IFERROR(_xll.qlIndexFixing(Index1Y,$H443,TRUE,_xll.ohTrigger(RecalcTrigger,Trigger1Y)),NA())</f>
        <v>2.0355810107022931E-2</v>
      </c>
      <c r="N443" s="182">
        <f>IFERROR(_xll.qlIndexFixing(ONIndex1M,I443,TRUE,_xll.ohTrigger(RecalcTrigger,Trigger1M)),NA())</f>
        <v>1.4022130222214695E-2</v>
      </c>
      <c r="O443" s="44">
        <f>IFERROR(_xll.qlIndexFixing(ONIndex3M,I443,TRUE,_xll.ohTrigger(RecalcTrigger,Trigger3M)),NA())</f>
        <v>1.518847594976188E-2</v>
      </c>
      <c r="P443" s="44">
        <f>IFERROR(_xll.qlIndexFixing(ONIndex6M,I443,TRUE,_xll.ohTrigger(RecalcTrigger,Trigger6M)),NA())</f>
        <v>1.6275675384706721E-2</v>
      </c>
      <c r="Q443" s="183">
        <f>IFERROR(_xll.qlIndexFixing(ONIndex1Y,I443,TRUE,_xll.ohTrigger(RecalcTrigger,Trigger1Y)),NA())</f>
        <v>1.9003309666929907E-2</v>
      </c>
    </row>
    <row r="444" spans="2:17" x14ac:dyDescent="0.2">
      <c r="B444" s="39" t="s">
        <v>17</v>
      </c>
      <c r="D444" s="42">
        <f>_xll.qlCalendarAdvance(Calendar,$D443,B444,"f",FALSE)</f>
        <v>42814</v>
      </c>
      <c r="E444" s="177">
        <f>_xll.qlInterestRateIndexValueDate(IndexON,D444)</f>
        <v>42814</v>
      </c>
      <c r="F444" s="193">
        <f>IFERROR(_xll.qlIndexFixing(IndexON,D444,TRUE,_xll.ohTrigger(RecalcTrigger,TriggerON)),NA())</f>
        <v>1.3179753343264267E-2</v>
      </c>
      <c r="H444" s="42">
        <f>_xll.qlCalendarAdvance(Calendar,$H443,B444,"f",FALSE)</f>
        <v>42814</v>
      </c>
      <c r="I444" s="177">
        <f>_xll.qlInterestRateIndexValueDate(Index1M,$H444)</f>
        <v>42814</v>
      </c>
      <c r="J444" s="182">
        <f>IFERROR(_xll.qlIndexFixing(Index1M,$H444,TRUE,_xll.ohTrigger(RecalcTrigger,Trigger1M)),NA())</f>
        <v>1.428420335875976E-2</v>
      </c>
      <c r="K444" s="44">
        <f>IFERROR(_xll.qlIndexFixing(Index3M,H444,TRUE,_xll.ohTrigger(RecalcTrigger,Trigger3M)),NA())</f>
        <v>1.5988634170698519E-2</v>
      </c>
      <c r="L444" s="44">
        <f>IFERROR(_xll.qlIndexFixing(Index6M,$H444,TRUE,_xll.ohTrigger(RecalcTrigger,Trigger6M)),NA())</f>
        <v>1.7627490774042291E-2</v>
      </c>
      <c r="M444" s="183">
        <f>IFERROR(_xll.qlIndexFixing(Index1Y,$H444,TRUE,_xll.ohTrigger(RecalcTrigger,Trigger1Y)),NA())</f>
        <v>2.0370314952455892E-2</v>
      </c>
      <c r="N444" s="182">
        <f>IFERROR(_xll.qlIndexFixing(ONIndex1M,I444,TRUE,_xll.ohTrigger(RecalcTrigger,Trigger1M)),NA())</f>
        <v>1.4051896409706943E-2</v>
      </c>
      <c r="O444" s="44">
        <f>IFERROR(_xll.qlIndexFixing(ONIndex3M,I444,TRUE,_xll.ohTrigger(RecalcTrigger,Trigger3M)),NA())</f>
        <v>1.5223568829794143E-2</v>
      </c>
      <c r="P444" s="44">
        <f>IFERROR(_xll.qlIndexFixing(ONIndex6M,I444,TRUE,_xll.ohTrigger(RecalcTrigger,Trigger6M)),NA())</f>
        <v>1.630740858177826E-2</v>
      </c>
      <c r="Q444" s="183">
        <f>IFERROR(_xll.qlIndexFixing(ONIndex1Y,I444,TRUE,_xll.ohTrigger(RecalcTrigger,Trigger1Y)),NA())</f>
        <v>1.8978142896504124E-2</v>
      </c>
    </row>
    <row r="445" spans="2:17" x14ac:dyDescent="0.2">
      <c r="B445" s="39" t="s">
        <v>17</v>
      </c>
      <c r="D445" s="42">
        <f>_xll.qlCalendarAdvance(Calendar,$D444,B445,"f",FALSE)</f>
        <v>42815</v>
      </c>
      <c r="E445" s="177">
        <f>_xll.qlInterestRateIndexValueDate(IndexON,D445)</f>
        <v>42815</v>
      </c>
      <c r="F445" s="193">
        <f>IFERROR(_xll.qlIndexFixing(IndexON,D445,TRUE,_xll.ohTrigger(RecalcTrigger,TriggerON)),NA())</f>
        <v>1.3194720932553361E-2</v>
      </c>
      <c r="H445" s="42">
        <f>_xll.qlCalendarAdvance(Calendar,$H444,B445,"f",FALSE)</f>
        <v>42815</v>
      </c>
      <c r="I445" s="177">
        <f>_xll.qlInterestRateIndexValueDate(Index1M,$H445)</f>
        <v>42815</v>
      </c>
      <c r="J445" s="182">
        <f>IFERROR(_xll.qlIndexFixing(Index1M,$H445,TRUE,_xll.ohTrigger(RecalcTrigger,Trigger1M)),NA())</f>
        <v>1.4299043994616034E-2</v>
      </c>
      <c r="K445" s="44">
        <f>IFERROR(_xll.qlIndexFixing(Index3M,H445,TRUE,_xll.ohTrigger(RecalcTrigger,Trigger3M)),NA())</f>
        <v>1.6003917796034123E-2</v>
      </c>
      <c r="L445" s="44">
        <f>IFERROR(_xll.qlIndexFixing(Index6M,$H445,TRUE,_xll.ohTrigger(RecalcTrigger,Trigger6M)),NA())</f>
        <v>1.76402467118543E-2</v>
      </c>
      <c r="M445" s="183">
        <f>IFERROR(_xll.qlIndexFixing(Index1Y,$H445,TRUE,_xll.ohTrigger(RecalcTrigger,Trigger1Y)),NA())</f>
        <v>2.0379617241260917E-2</v>
      </c>
      <c r="N445" s="182">
        <f>IFERROR(_xll.qlIndexFixing(ONIndex1M,I445,TRUE,_xll.ohTrigger(RecalcTrigger,Trigger1M)),NA())</f>
        <v>1.4067015909308145E-2</v>
      </c>
      <c r="O445" s="44">
        <f>IFERROR(_xll.qlIndexFixing(ONIndex3M,I445,TRUE,_xll.ohTrigger(RecalcTrigger,Trigger3M)),NA())</f>
        <v>1.5241407696813258E-2</v>
      </c>
      <c r="P445" s="44">
        <f>IFERROR(_xll.qlIndexFixing(ONIndex6M,I445,TRUE,_xll.ohTrigger(RecalcTrigger,Trigger6M)),NA())</f>
        <v>1.6323561450798385E-2</v>
      </c>
      <c r="Q445" s="183">
        <f>IFERROR(_xll.qlIndexFixing(ONIndex1Y,I445,TRUE,_xll.ohTrigger(RecalcTrigger,Trigger1Y)),NA())</f>
        <v>1.8964311837283976E-2</v>
      </c>
    </row>
    <row r="446" spans="2:17" x14ac:dyDescent="0.2">
      <c r="B446" s="39" t="s">
        <v>17</v>
      </c>
      <c r="D446" s="42">
        <f>_xll.qlCalendarAdvance(Calendar,$D445,B446,"f",FALSE)</f>
        <v>42816</v>
      </c>
      <c r="E446" s="177">
        <f>_xll.qlInterestRateIndexValueDate(IndexON,D446)</f>
        <v>42816</v>
      </c>
      <c r="F446" s="193">
        <f>IFERROR(_xll.qlIndexFixing(IndexON,D446,TRUE,_xll.ohTrigger(RecalcTrigger,TriggerON)),NA())</f>
        <v>1.3209647512100187E-2</v>
      </c>
      <c r="H446" s="42">
        <f>_xll.qlCalendarAdvance(Calendar,$H445,B446,"f",FALSE)</f>
        <v>42816</v>
      </c>
      <c r="I446" s="177">
        <f>_xll.qlInterestRateIndexValueDate(Index1M,$H446)</f>
        <v>42816</v>
      </c>
      <c r="J446" s="182">
        <f>IFERROR(_xll.qlIndexFixing(Index1M,$H446,TRUE,_xll.ohTrigger(RecalcTrigger,Trigger1M)),NA())</f>
        <v>1.4329122799212746E-2</v>
      </c>
      <c r="K446" s="44">
        <f>IFERROR(_xll.qlIndexFixing(Index3M,H446,TRUE,_xll.ohTrigger(RecalcTrigger,Trigger3M)),NA())</f>
        <v>1.6019144010797275E-2</v>
      </c>
      <c r="L446" s="44">
        <f>IFERROR(_xll.qlIndexFixing(Index6M,$H446,TRUE,_xll.ohTrigger(RecalcTrigger,Trigger6M)),NA())</f>
        <v>1.7652972690693665E-2</v>
      </c>
      <c r="M446" s="183">
        <f>IFERROR(_xll.qlIndexFixing(Index1Y,$H446,TRUE,_xll.ohTrigger(RecalcTrigger,Trigger1Y)),NA())</f>
        <v>2.0388981523123517E-2</v>
      </c>
      <c r="N446" s="182">
        <f>IFERROR(_xll.qlIndexFixing(ONIndex1M,I446,TRUE,_xll.ohTrigger(RecalcTrigger,Trigger1M)),NA())</f>
        <v>1.40821156572013E-2</v>
      </c>
      <c r="O446" s="44">
        <f>IFERROR(_xll.qlIndexFixing(ONIndex3M,I446,TRUE,_xll.ohTrigger(RecalcTrigger,Trigger3M)),NA())</f>
        <v>1.5259196940005104E-2</v>
      </c>
      <c r="P446" s="44">
        <f>IFERROR(_xll.qlIndexFixing(ONIndex6M,I446,TRUE,_xll.ohTrigger(RecalcTrigger,Trigger6M)),NA())</f>
        <v>1.6339668374114602E-2</v>
      </c>
      <c r="Q446" s="183">
        <f>IFERROR(_xll.qlIndexFixing(ONIndex1Y,I446,TRUE,_xll.ohTrigger(RecalcTrigger,Trigger1Y)),NA())</f>
        <v>1.8949435383970314E-2</v>
      </c>
    </row>
    <row r="447" spans="2:17" x14ac:dyDescent="0.2">
      <c r="B447" s="39" t="s">
        <v>17</v>
      </c>
      <c r="D447" s="42">
        <f>_xll.qlCalendarAdvance(Calendar,$D446,B447,"f",FALSE)</f>
        <v>42817</v>
      </c>
      <c r="E447" s="177">
        <f>_xll.qlInterestRateIndexValueDate(IndexON,D447)</f>
        <v>42817</v>
      </c>
      <c r="F447" s="193">
        <f>IFERROR(_xll.qlIndexFixing(IndexON,D447,TRUE,_xll.ohTrigger(RecalcTrigger,TriggerON)),NA())</f>
        <v>1.3224533081904744E-2</v>
      </c>
      <c r="H447" s="42">
        <f>_xll.qlCalendarAdvance(Calendar,$H446,B447,"f",FALSE)</f>
        <v>42817</v>
      </c>
      <c r="I447" s="177">
        <f>_xll.qlInterestRateIndexValueDate(Index1M,$H447)</f>
        <v>42817</v>
      </c>
      <c r="J447" s="182">
        <f>IFERROR(_xll.qlIndexFixing(Index1M,$H447,TRUE,_xll.ohTrigger(RecalcTrigger,Trigger1M)),NA())</f>
        <v>1.4336288662058216E-2</v>
      </c>
      <c r="K447" s="44">
        <f>IFERROR(_xll.qlIndexFixing(Index3M,H447,TRUE,_xll.ohTrigger(RecalcTrigger,Trigger3M)),NA())</f>
        <v>1.6034312786783862E-2</v>
      </c>
      <c r="L447" s="44">
        <f>IFERROR(_xll.qlIndexFixing(Index6M,$H447,TRUE,_xll.ohTrigger(RecalcTrigger,Trigger6M)),NA())</f>
        <v>1.7678274561070101E-2</v>
      </c>
      <c r="M447" s="183">
        <f>IFERROR(_xll.qlIndexFixing(Index1Y,$H447,TRUE,_xll.ohTrigger(RecalcTrigger,Trigger1Y)),NA())</f>
        <v>2.039841062051817E-2</v>
      </c>
      <c r="N447" s="182">
        <f>IFERROR(_xll.qlIndexFixing(ONIndex1M,I447,TRUE,_xll.ohTrigger(RecalcTrigger,Trigger1M)),NA())</f>
        <v>1.4097195653386407E-2</v>
      </c>
      <c r="O447" s="44">
        <f>IFERROR(_xll.qlIndexFixing(ONIndex3M,I447,TRUE,_xll.ohTrigger(RecalcTrigger,Trigger3M)),NA())</f>
        <v>1.5276928494616371E-2</v>
      </c>
      <c r="P447" s="44">
        <f>IFERROR(_xll.qlIndexFixing(ONIndex6M,I447,TRUE,_xll.ohTrigger(RecalcTrigger,Trigger6M)),NA())</f>
        <v>1.6355729351889003E-2</v>
      </c>
      <c r="Q447" s="183">
        <f>IFERROR(_xll.qlIndexFixing(ONIndex1Y,I447,TRUE,_xll.ohTrigger(RecalcTrigger,Trigger1Y)),NA())</f>
        <v>1.8933513536644186E-2</v>
      </c>
    </row>
    <row r="448" spans="2:17" x14ac:dyDescent="0.2">
      <c r="B448" s="39" t="s">
        <v>17</v>
      </c>
      <c r="D448" s="42">
        <f>_xll.qlCalendarAdvance(Calendar,$D447,B448,"f",FALSE)</f>
        <v>42818</v>
      </c>
      <c r="E448" s="177">
        <f>_xll.qlInterestRateIndexValueDate(IndexON,D448)</f>
        <v>42818</v>
      </c>
      <c r="F448" s="193">
        <f>IFERROR(_xll.qlIndexFixing(IndexON,D448,TRUE,_xll.ohTrigger(RecalcTrigger,TriggerON)),NA())</f>
        <v>1.3254648823843123E-2</v>
      </c>
      <c r="H448" s="42">
        <f>_xll.qlCalendarAdvance(Calendar,$H447,B448,"f",FALSE)</f>
        <v>42818</v>
      </c>
      <c r="I448" s="177">
        <f>_xll.qlInterestRateIndexValueDate(Index1M,$H448)</f>
        <v>42818</v>
      </c>
      <c r="J448" s="182">
        <f>IFERROR(_xll.qlIndexFixing(Index1M,$H448,TRUE,_xll.ohTrigger(RecalcTrigger,Trigger1M)),NA())</f>
        <v>1.4343447360623953E-2</v>
      </c>
      <c r="K448" s="44">
        <f>IFERROR(_xll.qlIndexFixing(Index3M,H448,TRUE,_xll.ohTrigger(RecalcTrigger,Trigger3M)),NA())</f>
        <v>1.6064289565500781E-2</v>
      </c>
      <c r="L448" s="44">
        <f>IFERROR(_xll.qlIndexFixing(Index6M,$H448,TRUE,_xll.ohTrigger(RecalcTrigger,Trigger6M)),NA())</f>
        <v>1.7684631001932474E-2</v>
      </c>
      <c r="M448" s="183">
        <f>IFERROR(_xll.qlIndexFixing(Index1Y,$H448,TRUE,_xll.ohTrigger(RecalcTrigger,Trigger1Y)),NA())</f>
        <v>2.0420941469242344E-2</v>
      </c>
      <c r="N448" s="182">
        <f>IFERROR(_xll.qlIndexFixing(ONIndex1M,I448,TRUE,_xll.ohTrigger(RecalcTrigger,Trigger1M)),NA())</f>
        <v>1.4127836609128716E-2</v>
      </c>
      <c r="O448" s="44">
        <f>IFERROR(_xll.qlIndexFixing(ONIndex3M,I448,TRUE,_xll.ohTrigger(RecalcTrigger,Trigger3M)),NA())</f>
        <v>1.5312841682472527E-2</v>
      </c>
      <c r="P448" s="44">
        <f>IFERROR(_xll.qlIndexFixing(ONIndex6M,I448,TRUE,_xll.ohTrigger(RecalcTrigger,Trigger6M)),NA())</f>
        <v>1.6388433937939061E-2</v>
      </c>
      <c r="Q448" s="183">
        <f>IFERROR(_xll.qlIndexFixing(ONIndex1Y,I448,TRUE,_xll.ohTrigger(RecalcTrigger,Trigger1Y)),NA())</f>
        <v>1.8899163682187435E-2</v>
      </c>
    </row>
    <row r="449" spans="2:17" x14ac:dyDescent="0.2">
      <c r="B449" s="39" t="s">
        <v>17</v>
      </c>
      <c r="D449" s="42">
        <f>_xll.qlCalendarAdvance(Calendar,$D448,B449,"f",FALSE)</f>
        <v>42821</v>
      </c>
      <c r="E449" s="177">
        <f>_xll.qlInterestRateIndexValueDate(IndexON,D449)</f>
        <v>42821</v>
      </c>
      <c r="F449" s="193">
        <f>IFERROR(_xll.qlIndexFixing(IndexON,D449,TRUE,_xll.ohTrigger(RecalcTrigger,TriggerON)),NA())</f>
        <v>1.3283665263862376E-2</v>
      </c>
      <c r="H449" s="42">
        <f>_xll.qlCalendarAdvance(Calendar,$H448,B449,"f",FALSE)</f>
        <v>42821</v>
      </c>
      <c r="I449" s="177">
        <f>_xll.qlInterestRateIndexValueDate(Index1M,$H449)</f>
        <v>42821</v>
      </c>
      <c r="J449" s="182">
        <f>IFERROR(_xll.qlIndexFixing(Index1M,$H449,TRUE,_xll.ohTrigger(RecalcTrigger,Trigger1M)),NA())</f>
        <v>1.4387672912725798E-2</v>
      </c>
      <c r="K449" s="44">
        <f>IFERROR(_xll.qlIndexFixing(Index3M,H449,TRUE,_xll.ohTrigger(RecalcTrigger,Trigger3M)),NA())</f>
        <v>1.6094414699181287E-2</v>
      </c>
      <c r="L449" s="44">
        <f>IFERROR(_xll.qlIndexFixing(Index6M,$H449,TRUE,_xll.ohTrigger(RecalcTrigger,Trigger6M)),NA())</f>
        <v>1.7716159743152073E-2</v>
      </c>
      <c r="M449" s="183">
        <f>IFERROR(_xll.qlIndexFixing(Index1Y,$H449,TRUE,_xll.ohTrigger(RecalcTrigger,Trigger1Y)),NA())</f>
        <v>2.043683161900689E-2</v>
      </c>
      <c r="N449" s="182">
        <f>IFERROR(_xll.qlIndexFixing(ONIndex1M,I449,TRUE,_xll.ohTrigger(RecalcTrigger,Trigger1M)),NA())</f>
        <v>1.4157318121370555E-2</v>
      </c>
      <c r="O449" s="44">
        <f>IFERROR(_xll.qlIndexFixing(ONIndex3M,I449,TRUE,_xll.ohTrigger(RecalcTrigger,Trigger3M)),NA())</f>
        <v>1.534727782628309E-2</v>
      </c>
      <c r="P449" s="44">
        <f>IFERROR(_xll.qlIndexFixing(ONIndex6M,I449,TRUE,_xll.ohTrigger(RecalcTrigger,Trigger6M)),NA())</f>
        <v>1.6419513807082176E-2</v>
      </c>
      <c r="Q449" s="183">
        <f>IFERROR(_xll.qlIndexFixing(ONIndex1Y,I449,TRUE,_xll.ohTrigger(RecalcTrigger,Trigger1Y)),NA())</f>
        <v>1.8859616330121343E-2</v>
      </c>
    </row>
    <row r="450" spans="2:17" x14ac:dyDescent="0.2">
      <c r="B450" s="39" t="s">
        <v>17</v>
      </c>
      <c r="D450" s="42">
        <f>_xll.qlCalendarAdvance(Calendar,$D449,B450,"f",FALSE)</f>
        <v>42822</v>
      </c>
      <c r="E450" s="177">
        <f>_xll.qlInterestRateIndexValueDate(IndexON,D450)</f>
        <v>42822</v>
      </c>
      <c r="F450" s="193">
        <f>IFERROR(_xll.qlIndexFixing(IndexON,D450,TRUE,_xll.ohTrigger(RecalcTrigger,TriggerON)),NA())</f>
        <v>1.3298345785036636E-2</v>
      </c>
      <c r="H450" s="42">
        <f>_xll.qlCalendarAdvance(Calendar,$H449,B450,"f",FALSE)</f>
        <v>42822</v>
      </c>
      <c r="I450" s="177">
        <f>_xll.qlInterestRateIndexValueDate(Index1M,$H450)</f>
        <v>42822</v>
      </c>
      <c r="J450" s="182">
        <f>IFERROR(_xll.qlIndexFixing(Index1M,$H450,TRUE,_xll.ohTrigger(RecalcTrigger,Trigger1M)),NA())</f>
        <v>1.4402375248881707E-2</v>
      </c>
      <c r="K450" s="44">
        <f>IFERROR(_xll.qlIndexFixing(Index3M,H450,TRUE,_xll.ohTrigger(RecalcTrigger,Trigger3M)),NA())</f>
        <v>1.6109297178479729E-2</v>
      </c>
      <c r="L450" s="44">
        <f>IFERROR(_xll.qlIndexFixing(Index6M,$H450,TRUE,_xll.ohTrigger(RecalcTrigger,Trigger6M)),NA())</f>
        <v>1.7728709893950194E-2</v>
      </c>
      <c r="M450" s="183">
        <f>IFERROR(_xll.qlIndexFixing(Index1Y,$H450,TRUE,_xll.ohTrigger(RecalcTrigger,Trigger1Y)),NA())</f>
        <v>2.0446626452847116E-2</v>
      </c>
      <c r="N450" s="182">
        <f>IFERROR(_xll.qlIndexFixing(ONIndex1M,I450,TRUE,_xll.ohTrigger(RecalcTrigger,Trigger1M)),NA())</f>
        <v>1.4172299359096474E-2</v>
      </c>
      <c r="O450" s="44">
        <f>IFERROR(_xll.qlIndexFixing(ONIndex3M,I450,TRUE,_xll.ohTrigger(RecalcTrigger,Trigger3M)),NA())</f>
        <v>1.5364720937424137E-2</v>
      </c>
      <c r="P450" s="44">
        <f>IFERROR(_xll.qlIndexFixing(ONIndex6M,I450,TRUE,_xll.ohTrigger(RecalcTrigger,Trigger6M)),NA())</f>
        <v>1.6435345056823314E-2</v>
      </c>
      <c r="Q450" s="183">
        <f>IFERROR(_xll.qlIndexFixing(ONIndex1Y,I450,TRUE,_xll.ohTrigger(RecalcTrigger,Trigger1Y)),NA())</f>
        <v>1.8839932234285817E-2</v>
      </c>
    </row>
    <row r="451" spans="2:17" x14ac:dyDescent="0.2">
      <c r="B451" s="39" t="s">
        <v>17</v>
      </c>
      <c r="D451" s="42">
        <f>_xll.qlCalendarAdvance(Calendar,$D450,B451,"f",FALSE)</f>
        <v>42823</v>
      </c>
      <c r="E451" s="177">
        <f>_xll.qlInterestRateIndexValueDate(IndexON,D451)</f>
        <v>42823</v>
      </c>
      <c r="F451" s="193">
        <f>IFERROR(_xll.qlIndexFixing(IndexON,D451,TRUE,_xll.ohTrigger(RecalcTrigger,TriggerON)),NA())</f>
        <v>1.3312985296468627E-2</v>
      </c>
      <c r="H451" s="42">
        <f>_xll.qlCalendarAdvance(Calendar,$H450,B451,"f",FALSE)</f>
        <v>42823</v>
      </c>
      <c r="I451" s="177">
        <f>_xll.qlInterestRateIndexValueDate(Index1M,$H451)</f>
        <v>42823</v>
      </c>
      <c r="J451" s="182">
        <f>IFERROR(_xll.qlIndexFixing(Index1M,$H451,TRUE,_xll.ohTrigger(RecalcTrigger,Trigger1M)),NA())</f>
        <v>1.4409484950593984E-2</v>
      </c>
      <c r="K451" s="44">
        <f>IFERROR(_xll.qlIndexFixing(Index3M,H451,TRUE,_xll.ohTrigger(RecalcTrigger,Trigger3M)),NA())</f>
        <v>1.6124122577904496E-2</v>
      </c>
      <c r="L451" s="44">
        <f>IFERROR(_xll.qlIndexFixing(Index6M,$H451,TRUE,_xll.ohTrigger(RecalcTrigger,Trigger6M)),NA())</f>
        <v>1.7741231394429523E-2</v>
      </c>
      <c r="M451" s="183">
        <f>IFERROR(_xll.qlIndexFixing(Index1Y,$H451,TRUE,_xll.ohTrigger(RecalcTrigger,Trigger1Y)),NA())</f>
        <v>2.0456498944750656E-2</v>
      </c>
      <c r="N451" s="182">
        <f>IFERROR(_xll.qlIndexFixing(ONIndex1M,I451,TRUE,_xll.ohTrigger(RecalcTrigger,Trigger1M)),NA())</f>
        <v>1.4187260845195393E-2</v>
      </c>
      <c r="O451" s="44">
        <f>IFERROR(_xll.qlIndexFixing(ONIndex3M,I451,TRUE,_xll.ohTrigger(RecalcTrigger,Trigger3M)),NA())</f>
        <v>1.5382106359984604E-2</v>
      </c>
      <c r="P451" s="44">
        <f>IFERROR(_xll.qlIndexFixing(ONIndex6M,I451,TRUE,_xll.ohTrigger(RecalcTrigger,Trigger6M)),NA())</f>
        <v>1.645113036094159E-2</v>
      </c>
      <c r="Q451" s="183">
        <f>IFERROR(_xll.qlIndexFixing(ONIndex1Y,I451,TRUE,_xll.ohTrigger(RecalcTrigger,Trigger1Y)),NA())</f>
        <v>1.8820667464612972E-2</v>
      </c>
    </row>
    <row r="452" spans="2:17" x14ac:dyDescent="0.2">
      <c r="B452" s="39" t="s">
        <v>17</v>
      </c>
      <c r="D452" s="42">
        <f>_xll.qlCalendarAdvance(Calendar,$D451,B452,"f",FALSE)</f>
        <v>42824</v>
      </c>
      <c r="E452" s="177">
        <f>_xll.qlInterestRateIndexValueDate(IndexON,D452)</f>
        <v>42824</v>
      </c>
      <c r="F452" s="193">
        <f>IFERROR(_xll.qlIndexFixing(IndexON,D452,TRUE,_xll.ohTrigger(RecalcTrigger,TriggerON)),NA())</f>
        <v>1.3327583798158349E-2</v>
      </c>
      <c r="H452" s="42">
        <f>_xll.qlCalendarAdvance(Calendar,$H451,B452,"f",FALSE)</f>
        <v>42824</v>
      </c>
      <c r="I452" s="177">
        <f>_xll.qlInterestRateIndexValueDate(Index1M,$H452)</f>
        <v>42824</v>
      </c>
      <c r="J452" s="182">
        <f>IFERROR(_xll.qlIndexFixing(Index1M,$H452,TRUE,_xll.ohTrigger(RecalcTrigger,Trigger1M)),NA())</f>
        <v>1.4416587489444646E-2</v>
      </c>
      <c r="K452" s="44">
        <f>IFERROR(_xll.qlIndexFixing(Index3M,H452,TRUE,_xll.ohTrigger(RecalcTrigger,Trigger3M)),NA())</f>
        <v>1.6138890957282718E-2</v>
      </c>
      <c r="L452" s="44">
        <f>IFERROR(_xll.qlIndexFixing(Index6M,$H452,TRUE,_xll.ohTrigger(RecalcTrigger,Trigger6M)),NA())</f>
        <v>1.7747481219655196E-2</v>
      </c>
      <c r="M452" s="183">
        <f>IFERROR(_xll.qlIndexFixing(Index1Y,$H452,TRUE,_xll.ohTrigger(RecalcTrigger,Trigger1Y)),NA())</f>
        <v>2.0459938001827684E-2</v>
      </c>
      <c r="N452" s="182">
        <f>IFERROR(_xll.qlIndexFixing(ONIndex1M,I452,TRUE,_xll.ohTrigger(RecalcTrigger,Trigger1M)),NA())</f>
        <v>1.4202202579505219E-2</v>
      </c>
      <c r="O452" s="44">
        <f>IFERROR(_xll.qlIndexFixing(ONIndex3M,I452,TRUE,_xll.ohTrigger(RecalcTrigger,Trigger3M)),NA())</f>
        <v>1.5399434093883446E-2</v>
      </c>
      <c r="P452" s="44">
        <f>IFERROR(_xll.qlIndexFixing(ONIndex6M,I452,TRUE,_xll.ohTrigger(RecalcTrigger,Trigger6M)),NA())</f>
        <v>1.6466869719518051E-2</v>
      </c>
      <c r="Q452" s="183">
        <f>IFERROR(_xll.qlIndexFixing(ONIndex1Y,I452,TRUE,_xll.ohTrigger(RecalcTrigger,Trigger1Y)),NA())</f>
        <v>1.8801822020940717E-2</v>
      </c>
    </row>
    <row r="453" spans="2:17" x14ac:dyDescent="0.2">
      <c r="B453" s="39" t="s">
        <v>17</v>
      </c>
      <c r="D453" s="42">
        <f>_xll.qlCalendarAdvance(Calendar,$D452,B453,"f",FALSE)</f>
        <v>42825</v>
      </c>
      <c r="E453" s="177">
        <f>_xll.qlInterestRateIndexValueDate(IndexON,D453)</f>
        <v>42825</v>
      </c>
      <c r="F453" s="193">
        <f>IFERROR(_xll.qlIndexFixing(IndexON,D453,TRUE,_xll.ohTrigger(RecalcTrigger,TriggerON)),NA())</f>
        <v>1.3357132874956362E-2</v>
      </c>
      <c r="H453" s="42">
        <f>_xll.qlCalendarAdvance(Calendar,$H452,B453,"f",FALSE)</f>
        <v>42825</v>
      </c>
      <c r="I453" s="177">
        <f>_xll.qlInterestRateIndexValueDate(Index1M,$H453)</f>
        <v>42825</v>
      </c>
      <c r="J453" s="182">
        <f>IFERROR(_xll.qlIndexFixing(Index1M,$H453,TRUE,_xll.ohTrigger(RecalcTrigger,Trigger1M)),NA())</f>
        <v>1.4423682865793548E-2</v>
      </c>
      <c r="K453" s="44">
        <f>IFERROR(_xll.qlIndexFixing(Index3M,H453,TRUE,_xll.ohTrigger(RecalcTrigger,Trigger3M)),NA())</f>
        <v>1.6146335639260521E-2</v>
      </c>
      <c r="L453" s="44">
        <f>IFERROR(_xll.qlIndexFixing(Index6M,$H453,TRUE,_xll.ohTrigger(RecalcTrigger,Trigger6M)),NA())</f>
        <v>1.7753716592776209E-2</v>
      </c>
      <c r="M453" s="183">
        <f>IFERROR(_xll.qlIndexFixing(Index1Y,$H453,TRUE,_xll.ohTrigger(RecalcTrigger,Trigger1Y)),NA())</f>
        <v>2.046345170437365E-2</v>
      </c>
      <c r="N453" s="182">
        <f>IFERROR(_xll.qlIndexFixing(ONIndex1M,I453,TRUE,_xll.ohTrigger(RecalcTrigger,Trigger1M)),NA())</f>
        <v>1.4232575148759679E-2</v>
      </c>
      <c r="O453" s="44">
        <f>IFERROR(_xll.qlIndexFixing(ONIndex3M,I453,TRUE,_xll.ohTrigger(RecalcTrigger,Trigger3M)),NA())</f>
        <v>1.543454989175075E-2</v>
      </c>
      <c r="P453" s="44">
        <f>IFERROR(_xll.qlIndexFixing(ONIndex6M,I453,TRUE,_xll.ohTrigger(RecalcTrigger,Trigger6M)),NA())</f>
        <v>1.6498941022627205E-2</v>
      </c>
      <c r="Q453" s="183">
        <f>IFERROR(_xll.qlIndexFixing(ONIndex1Y,I453,TRUE,_xll.ohTrigger(RecalcTrigger,Trigger1Y)),NA())</f>
        <v>1.8766493683929724E-2</v>
      </c>
    </row>
    <row r="454" spans="2:17" x14ac:dyDescent="0.2">
      <c r="B454" s="39" t="s">
        <v>17</v>
      </c>
      <c r="D454" s="42">
        <f>_xll.qlCalendarAdvance(Calendar,$D453,B454,"f",FALSE)</f>
        <v>42828</v>
      </c>
      <c r="E454" s="177">
        <f>_xll.qlInterestRateIndexValueDate(IndexON,D454)</f>
        <v>42828</v>
      </c>
      <c r="F454" s="193">
        <f>IFERROR(_xll.qlIndexFixing(IndexON,D454,TRUE,_xll.ohTrigger(RecalcTrigger,TriggerON)),NA())</f>
        <v>1.3385567707089319E-2</v>
      </c>
      <c r="H454" s="42">
        <f>_xll.qlCalendarAdvance(Calendar,$H453,B454,"f",FALSE)</f>
        <v>42828</v>
      </c>
      <c r="I454" s="177">
        <f>_xll.qlInterestRateIndexValueDate(Index1M,$H454)</f>
        <v>42828</v>
      </c>
      <c r="J454" s="182">
        <f>IFERROR(_xll.qlIndexFixing(Index1M,$H454,TRUE,_xll.ohTrigger(RecalcTrigger,Trigger1M)),NA())</f>
        <v>1.4482647981238661E-2</v>
      </c>
      <c r="K454" s="44">
        <f>IFERROR(_xll.qlIndexFixing(Index3M,H454,TRUE,_xll.ohTrigger(RecalcTrigger,Trigger3M)),NA())</f>
        <v>1.6190210790251874E-2</v>
      </c>
      <c r="L454" s="44">
        <f>IFERROR(_xll.qlIndexFixing(Index6M,$H454,TRUE,_xll.ohTrigger(RecalcTrigger,Trigger6M)),NA())</f>
        <v>1.7797208785895816E-2</v>
      </c>
      <c r="M454" s="183">
        <f>IFERROR(_xll.qlIndexFixing(Index1Y,$H454,TRUE,_xll.ohTrigger(RecalcTrigger,Trigger1Y)),NA())</f>
        <v>2.0506981766677201E-2</v>
      </c>
      <c r="N454" s="182">
        <f>IFERROR(_xll.qlIndexFixing(ONIndex1M,I454,TRUE,_xll.ohTrigger(RecalcTrigger,Trigger1M)),NA())</f>
        <v>1.4261771999826145E-2</v>
      </c>
      <c r="O454" s="44">
        <f>IFERROR(_xll.qlIndexFixing(ONIndex3M,I454,TRUE,_xll.ohTrigger(RecalcTrigger,Trigger3M)),NA())</f>
        <v>1.5468168142133143E-2</v>
      </c>
      <c r="P454" s="44">
        <f>IFERROR(_xll.qlIndexFixing(ONIndex6M,I454,TRUE,_xll.ohTrigger(RecalcTrigger,Trigger6M)),NA())</f>
        <v>1.6529367697027952E-2</v>
      </c>
      <c r="Q454" s="183">
        <f>IFERROR(_xll.qlIndexFixing(ONIndex1Y,I454,TRUE,_xll.ohTrigger(RecalcTrigger,Trigger1Y)),NA())</f>
        <v>1.8730633505041894E-2</v>
      </c>
    </row>
    <row r="455" spans="2:17" x14ac:dyDescent="0.2">
      <c r="B455" s="39" t="s">
        <v>17</v>
      </c>
      <c r="D455" s="42">
        <f>_xll.qlCalendarAdvance(Calendar,$D454,B455,"f",FALSE)</f>
        <v>42829</v>
      </c>
      <c r="E455" s="177">
        <f>_xll.qlInterestRateIndexValueDate(IndexON,D455)</f>
        <v>42829</v>
      </c>
      <c r="F455" s="193">
        <f>IFERROR(_xll.qlIndexFixing(IndexON,D455,TRUE,_xll.ohTrigger(RecalcTrigger,TriggerON)),NA())</f>
        <v>1.3399961159905605E-2</v>
      </c>
      <c r="H455" s="42">
        <f>_xll.qlCalendarAdvance(Calendar,$H454,B455,"f",FALSE)</f>
        <v>42829</v>
      </c>
      <c r="I455" s="177">
        <f>_xll.qlInterestRateIndexValueDate(Index1M,$H455)</f>
        <v>42829</v>
      </c>
      <c r="J455" s="182">
        <f>IFERROR(_xll.qlIndexFixing(Index1M,$H455,TRUE,_xll.ohTrigger(RecalcTrigger,Trigger1M)),NA())</f>
        <v>1.4497221314851465E-2</v>
      </c>
      <c r="K455" s="44">
        <f>IFERROR(_xll.qlIndexFixing(Index3M,H455,TRUE,_xll.ohTrigger(RecalcTrigger,Trigger3M)),NA())</f>
        <v>1.6204722225659735E-2</v>
      </c>
      <c r="L455" s="44">
        <f>IFERROR(_xll.qlIndexFixing(Index6M,$H455,TRUE,_xll.ohTrigger(RecalcTrigger,Trigger6M)),NA())</f>
        <v>1.7809571174075906E-2</v>
      </c>
      <c r="M455" s="183">
        <f>IFERROR(_xll.qlIndexFixing(Index1Y,$H455,TRUE,_xll.ohTrigger(RecalcTrigger,Trigger1Y)),NA())</f>
        <v>2.051729350136311E-2</v>
      </c>
      <c r="N455" s="182">
        <f>IFERROR(_xll.qlIndexFixing(ONIndex1M,I455,TRUE,_xll.ohTrigger(RecalcTrigger,Trigger1M)),NA())</f>
        <v>1.4276614975595736E-2</v>
      </c>
      <c r="O455" s="44">
        <f>IFERROR(_xll.qlIndexFixing(ONIndex3M,I455,TRUE,_xll.ohTrigger(RecalcTrigger,Trigger3M)),NA())</f>
        <v>1.5485207432399672E-2</v>
      </c>
      <c r="P455" s="44">
        <f>IFERROR(_xll.qlIndexFixing(ONIndex6M,I455,TRUE,_xll.ohTrigger(RecalcTrigger,Trigger6M)),NA())</f>
        <v>1.6544877327409058E-2</v>
      </c>
      <c r="Q455" s="183">
        <f>IFERROR(_xll.qlIndexFixing(ONIndex1Y,I455,TRUE,_xll.ohTrigger(RecalcTrigger,Trigger1Y)),NA())</f>
        <v>1.8713884690562121E-2</v>
      </c>
    </row>
    <row r="456" spans="2:17" x14ac:dyDescent="0.2">
      <c r="B456" s="39" t="s">
        <v>17</v>
      </c>
      <c r="D456" s="42">
        <f>_xll.qlCalendarAdvance(Calendar,$D455,B456,"f",FALSE)</f>
        <v>42830</v>
      </c>
      <c r="E456" s="177">
        <f>_xll.qlInterestRateIndexValueDate(IndexON,D456)</f>
        <v>42830</v>
      </c>
      <c r="F456" s="193">
        <f>IFERROR(_xll.qlIndexFixing(IndexON,D456,TRUE,_xll.ohTrigger(RecalcTrigger,TriggerON)),NA())</f>
        <v>1.3414313602979622E-2</v>
      </c>
      <c r="H456" s="42">
        <f>_xll.qlCalendarAdvance(Calendar,$H455,B456,"f",FALSE)</f>
        <v>42830</v>
      </c>
      <c r="I456" s="177">
        <f>_xll.qlInterestRateIndexValueDate(Index1M,$H456)</f>
        <v>42830</v>
      </c>
      <c r="J456" s="182">
        <f>IFERROR(_xll.qlIndexFixing(Index1M,$H456,TRUE,_xll.ohTrigger(RecalcTrigger,Trigger1M)),NA())</f>
        <v>1.4511774890791215E-2</v>
      </c>
      <c r="K456" s="44">
        <f>IFERROR(_xll.qlIndexFixing(Index3M,H456,TRUE,_xll.ohTrigger(RecalcTrigger,Trigger3M)),NA())</f>
        <v>1.6219176954464235E-2</v>
      </c>
      <c r="L456" s="44">
        <f>IFERROR(_xll.qlIndexFixing(Index6M,$H456,TRUE,_xll.ohTrigger(RecalcTrigger,Trigger6M)),NA())</f>
        <v>1.7821906136944805E-2</v>
      </c>
      <c r="M456" s="183">
        <f>IFERROR(_xll.qlIndexFixing(Index1Y,$H456,TRUE,_xll.ohTrigger(RecalcTrigger,Trigger1Y)),NA())</f>
        <v>2.0527673991922901E-2</v>
      </c>
      <c r="N456" s="182">
        <f>IFERROR(_xll.qlIndexFixing(ONIndex1M,I456,TRUE,_xll.ohTrigger(RecalcTrigger,Trigger1M)),NA())</f>
        <v>1.429143819965728E-2</v>
      </c>
      <c r="O456" s="44">
        <f>IFERROR(_xll.qlIndexFixing(ONIndex3M,I456,TRUE,_xll.ohTrigger(RecalcTrigger,Trigger3M)),NA())</f>
        <v>1.550218903392353E-2</v>
      </c>
      <c r="P456" s="44">
        <f>IFERROR(_xll.qlIndexFixing(ONIndex6M,I456,TRUE,_xll.ohTrigger(RecalcTrigger,Trigger6M)),NA())</f>
        <v>1.6560341011924162E-2</v>
      </c>
      <c r="Q456" s="183">
        <f>IFERROR(_xll.qlIndexFixing(ONIndex1Y,I456,TRUE,_xll.ohTrigger(RecalcTrigger,Trigger1Y)),NA())</f>
        <v>1.8697555201596661E-2</v>
      </c>
    </row>
    <row r="457" spans="2:17" x14ac:dyDescent="0.2">
      <c r="B457" s="39" t="s">
        <v>17</v>
      </c>
      <c r="D457" s="42">
        <f>_xll.qlCalendarAdvance(Calendar,$D456,B457,"f",FALSE)</f>
        <v>42831</v>
      </c>
      <c r="E457" s="177">
        <f>_xll.qlInterestRateIndexValueDate(IndexON,D457)</f>
        <v>42831</v>
      </c>
      <c r="F457" s="193">
        <f>IFERROR(_xll.qlIndexFixing(IndexON,D457,TRUE,_xll.ohTrigger(RecalcTrigger,TriggerON)),NA())</f>
        <v>1.3428625036230324E-2</v>
      </c>
      <c r="H457" s="42">
        <f>_xll.qlCalendarAdvance(Calendar,$H456,B457,"f",FALSE)</f>
        <v>42831</v>
      </c>
      <c r="I457" s="177">
        <f>_xll.qlInterestRateIndexValueDate(Index1M,$H457)</f>
        <v>42831</v>
      </c>
      <c r="J457" s="182">
        <f>IFERROR(_xll.qlIndexFixing(Index1M,$H457,TRUE,_xll.ohTrigger(RecalcTrigger,Trigger1M)),NA())</f>
        <v>1.4541299649762085E-2</v>
      </c>
      <c r="K457" s="44">
        <f>IFERROR(_xll.qlIndexFixing(Index3M,H457,TRUE,_xll.ohTrigger(RecalcTrigger,Trigger3M)),NA())</f>
        <v>1.6233575037182014E-2</v>
      </c>
      <c r="L457" s="44">
        <f>IFERROR(_xll.qlIndexFixing(Index6M,$H457,TRUE,_xll.ohTrigger(RecalcTrigger,Trigger6M)),NA())</f>
        <v>1.7834213862534757E-2</v>
      </c>
      <c r="M457" s="183">
        <f>IFERROR(_xll.qlIndexFixing(Index1Y,$H457,TRUE,_xll.ohTrigger(RecalcTrigger,Trigger1Y)),NA())</f>
        <v>2.0538121966471534E-2</v>
      </c>
      <c r="N457" s="182">
        <f>IFERROR(_xll.qlIndexFixing(ONIndex1M,I457,TRUE,_xll.ohTrigger(RecalcTrigger,Trigger1M)),NA())</f>
        <v>1.4306241672010778E-2</v>
      </c>
      <c r="O457" s="44">
        <f>IFERROR(_xll.qlIndexFixing(ONIndex3M,I457,TRUE,_xll.ohTrigger(RecalcTrigger,Trigger3M)),NA())</f>
        <v>1.5519112946704716E-2</v>
      </c>
      <c r="P457" s="44">
        <f>IFERROR(_xll.qlIndexFixing(ONIndex6M,I457,TRUE,_xll.ohTrigger(RecalcTrigger,Trigger6M)),NA())</f>
        <v>1.6575758750897451E-2</v>
      </c>
      <c r="Q457" s="183">
        <f>IFERROR(_xll.qlIndexFixing(ONIndex1Y,I457,TRUE,_xll.ohTrigger(RecalcTrigger,Trigger1Y)),NA())</f>
        <v>1.8681645038307604E-2</v>
      </c>
    </row>
    <row r="458" spans="2:17" x14ac:dyDescent="0.2">
      <c r="B458" s="39" t="s">
        <v>17</v>
      </c>
      <c r="D458" s="42">
        <f>_xll.qlCalendarAdvance(Calendar,$D457,B458,"f",FALSE)</f>
        <v>42832</v>
      </c>
      <c r="E458" s="177">
        <f>_xll.qlInterestRateIndexValueDate(IndexON,D458)</f>
        <v>42832</v>
      </c>
      <c r="F458" s="193">
        <f>IFERROR(_xll.qlIndexFixing(IndexON,D458,TRUE,_xll.ohTrigger(RecalcTrigger,TriggerON)),NA())</f>
        <v>1.3457607356818965E-2</v>
      </c>
      <c r="H458" s="42">
        <f>_xll.qlCalendarAdvance(Calendar,$H457,B458,"f",FALSE)</f>
        <v>42832</v>
      </c>
      <c r="I458" s="177">
        <f>_xll.qlInterestRateIndexValueDate(Index1M,$H458)</f>
        <v>42832</v>
      </c>
      <c r="J458" s="182">
        <f>IFERROR(_xll.qlIndexFixing(Index1M,$H458,TRUE,_xll.ohTrigger(RecalcTrigger,Trigger1M)),NA())</f>
        <v>1.4548311941432038E-2</v>
      </c>
      <c r="K458" s="44">
        <f>IFERROR(_xll.qlIndexFixing(Index3M,H458,TRUE,_xll.ohTrigger(RecalcTrigger,Trigger3M)),NA())</f>
        <v>1.6247916534337721E-2</v>
      </c>
      <c r="L458" s="44">
        <f>IFERROR(_xll.qlIndexFixing(Index6M,$H458,TRUE,_xll.ohTrigger(RecalcTrigger,Trigger6M)),NA())</f>
        <v>1.785883412786517E-2</v>
      </c>
      <c r="M458" s="183">
        <f>IFERROR(_xll.qlIndexFixing(Index1Y,$H458,TRUE,_xll.ohTrigger(RecalcTrigger,Trigger1Y)),NA())</f>
        <v>2.0561536833319616E-2</v>
      </c>
      <c r="N458" s="182">
        <f>IFERROR(_xll.qlIndexFixing(ONIndex1M,I458,TRUE,_xll.ohTrigger(RecalcTrigger,Trigger1M)),NA())</f>
        <v>1.433634583864918E-2</v>
      </c>
      <c r="O458" s="44">
        <f>IFERROR(_xll.qlIndexFixing(ONIndex3M,I458,TRUE,_xll.ohTrigger(RecalcTrigger,Trigger3M)),NA())</f>
        <v>1.5553431194003469E-2</v>
      </c>
      <c r="P458" s="44">
        <f>IFERROR(_xll.qlIndexFixing(ONIndex6M,I458,TRUE,_xll.ohTrigger(RecalcTrigger,Trigger6M)),NA())</f>
        <v>1.6607196632638654E-2</v>
      </c>
      <c r="Q458" s="183">
        <f>IFERROR(_xll.qlIndexFixing(ONIndex1Y,I458,TRUE,_xll.ohTrigger(RecalcTrigger,Trigger1Y)),NA())</f>
        <v>1.8652175542608711E-2</v>
      </c>
    </row>
    <row r="459" spans="2:17" x14ac:dyDescent="0.2">
      <c r="B459" s="39" t="s">
        <v>17</v>
      </c>
      <c r="D459" s="42">
        <f>_xll.qlCalendarAdvance(Calendar,$D458,B459,"f",FALSE)</f>
        <v>42835</v>
      </c>
      <c r="E459" s="177">
        <f>_xll.qlInterestRateIndexValueDate(IndexON,D459)</f>
        <v>42835</v>
      </c>
      <c r="F459" s="193">
        <f>IFERROR(_xll.qlIndexFixing(IndexON,D459,TRUE,_xll.ohTrigger(RecalcTrigger,TriggerON)),NA())</f>
        <v>1.3485460671243121E-2</v>
      </c>
      <c r="H459" s="42">
        <f>_xll.qlCalendarAdvance(Calendar,$H458,B459,"f",FALSE)</f>
        <v>42835</v>
      </c>
      <c r="I459" s="177">
        <f>_xll.qlInterestRateIndexValueDate(Index1M,$H459)</f>
        <v>42835</v>
      </c>
      <c r="J459" s="182">
        <f>IFERROR(_xll.qlIndexFixing(Index1M,$H459,TRUE,_xll.ohTrigger(RecalcTrigger,Trigger1M)),NA())</f>
        <v>1.4584246402941167E-2</v>
      </c>
      <c r="K459" s="44">
        <f>IFERROR(_xll.qlIndexFixing(Index3M,H459,TRUE,_xll.ohTrigger(RecalcTrigger,Trigger3M)),NA())</f>
        <v>1.6290602117694935E-2</v>
      </c>
      <c r="L459" s="44">
        <f>IFERROR(_xll.qlIndexFixing(Index6M,$H459,TRUE,_xll.ohTrigger(RecalcTrigger,Trigger6M)),NA())</f>
        <v>1.7883176152920014E-2</v>
      </c>
      <c r="M459" s="183">
        <f>IFERROR(_xll.qlIndexFixing(Index1Y,$H459,TRUE,_xll.ohTrigger(RecalcTrigger,Trigger1Y)),NA())</f>
        <v>2.0580563265480523E-2</v>
      </c>
      <c r="N459" s="182">
        <f>IFERROR(_xll.qlIndexFixing(ONIndex1M,I459,TRUE,_xll.ohTrigger(RecalcTrigger,Trigger1M)),NA())</f>
        <v>1.4365258044182205E-2</v>
      </c>
      <c r="O459" s="44">
        <f>IFERROR(_xll.qlIndexFixing(ONIndex3M,I459,TRUE,_xll.ohTrigger(RecalcTrigger,Trigger3M)),NA())</f>
        <v>1.5586231710078557E-2</v>
      </c>
      <c r="P459" s="44">
        <f>IFERROR(_xll.qlIndexFixing(ONIndex6M,I459,TRUE,_xll.ohTrigger(RecalcTrigger,Trigger6M)),NA())</f>
        <v>1.6636970249751526E-2</v>
      </c>
      <c r="Q459" s="183">
        <f>IFERROR(_xll.qlIndexFixing(ONIndex1Y,I459,TRUE,_xll.ohTrigger(RecalcTrigger,Trigger1Y)),NA())</f>
        <v>1.8622197639727167E-2</v>
      </c>
    </row>
    <row r="460" spans="2:17" x14ac:dyDescent="0.2">
      <c r="B460" s="39" t="s">
        <v>17</v>
      </c>
      <c r="D460" s="42">
        <f>_xll.qlCalendarAdvance(Calendar,$D459,B460,"f",FALSE)</f>
        <v>42836</v>
      </c>
      <c r="E460" s="177">
        <f>_xll.qlInterestRateIndexValueDate(IndexON,D460)</f>
        <v>42836</v>
      </c>
      <c r="F460" s="193">
        <f>IFERROR(_xll.qlIndexFixing(IndexON,D460,TRUE,_xll.ohTrigger(RecalcTrigger,TriggerON)),NA())</f>
        <v>1.3499567055458295E-2</v>
      </c>
      <c r="H460" s="42">
        <f>_xll.qlCalendarAdvance(Calendar,$H459,B460,"f",FALSE)</f>
        <v>42836</v>
      </c>
      <c r="I460" s="177">
        <f>_xll.qlInterestRateIndexValueDate(Index1M,$H460)</f>
        <v>42836</v>
      </c>
      <c r="J460" s="182">
        <f>IFERROR(_xll.qlIndexFixing(Index1M,$H460,TRUE,_xll.ohTrigger(RecalcTrigger,Trigger1M)),NA())</f>
        <v>1.4598681431367555E-2</v>
      </c>
      <c r="K460" s="44">
        <f>IFERROR(_xll.qlIndexFixing(Index3M,H460,TRUE,_xll.ohTrigger(RecalcTrigger,Trigger3M)),NA())</f>
        <v>1.6304717877885368E-2</v>
      </c>
      <c r="L460" s="44">
        <f>IFERROR(_xll.qlIndexFixing(Index6M,$H460,TRUE,_xll.ohTrigger(RecalcTrigger,Trigger6M)),NA())</f>
        <v>1.7895350512778241E-2</v>
      </c>
      <c r="M460" s="183">
        <f>IFERROR(_xll.qlIndexFixing(Index1Y,$H460,TRUE,_xll.ohTrigger(RecalcTrigger,Trigger1Y)),NA())</f>
        <v>2.0591329580314177E-2</v>
      </c>
      <c r="N460" s="182">
        <f>IFERROR(_xll.qlIndexFixing(ONIndex1M,I460,TRUE,_xll.ohTrigger(RecalcTrigger,Trigger1M)),NA())</f>
        <v>1.4379962757833376E-2</v>
      </c>
      <c r="O460" s="44">
        <f>IFERROR(_xll.qlIndexFixing(ONIndex3M,I460,TRUE,_xll.ohTrigger(RecalcTrigger,Trigger3M)),NA())</f>
        <v>1.5602867178903246E-2</v>
      </c>
      <c r="P460" s="44">
        <f>IFERROR(_xll.qlIndexFixing(ONIndex6M,I460,TRUE,_xll.ohTrigger(RecalcTrigger,Trigger6M)),NA())</f>
        <v>1.6652158260286321E-2</v>
      </c>
      <c r="Q460" s="183">
        <f>IFERROR(_xll.qlIndexFixing(ONIndex1Y,I460,TRUE,_xll.ohTrigger(RecalcTrigger,Trigger1Y)),NA())</f>
        <v>1.860838410352339E-2</v>
      </c>
    </row>
    <row r="461" spans="2:17" x14ac:dyDescent="0.2">
      <c r="B461" s="39" t="s">
        <v>17</v>
      </c>
      <c r="D461" s="42">
        <f>_xll.qlCalendarAdvance(Calendar,$D460,B461,"f",FALSE)</f>
        <v>42837</v>
      </c>
      <c r="E461" s="177">
        <f>_xll.qlInterestRateIndexValueDate(IndexON,D461)</f>
        <v>42837</v>
      </c>
      <c r="F461" s="193">
        <f>IFERROR(_xll.qlIndexFixing(IndexON,D461,TRUE,_xll.ohTrigger(RecalcTrigger,TriggerON)),NA())</f>
        <v>1.3513632429931199E-2</v>
      </c>
      <c r="H461" s="42">
        <f>_xll.qlCalendarAdvance(Calendar,$H460,B461,"f",FALSE)</f>
        <v>42837</v>
      </c>
      <c r="I461" s="177">
        <f>_xll.qlInterestRateIndexValueDate(Index1M,$H461)</f>
        <v>42837</v>
      </c>
      <c r="J461" s="182">
        <f>IFERROR(_xll.qlIndexFixing(Index1M,$H461,TRUE,_xll.ohTrigger(RecalcTrigger,Trigger1M)),NA())</f>
        <v>1.461309670162921E-2</v>
      </c>
      <c r="K461" s="44">
        <f>IFERROR(_xll.qlIndexFixing(Index3M,H461,TRUE,_xll.ohTrigger(RecalcTrigger,Trigger3M)),NA())</f>
        <v>1.6318777355170819E-2</v>
      </c>
      <c r="L461" s="44">
        <f>IFERROR(_xll.qlIndexFixing(Index6M,$H461,TRUE,_xll.ohTrigger(RecalcTrigger,Trigger6M)),NA())</f>
        <v>1.7907498763661701E-2</v>
      </c>
      <c r="M461" s="183">
        <f>IFERROR(_xll.qlIndexFixing(Index1Y,$H461,TRUE,_xll.ohTrigger(RecalcTrigger,Trigger1Y)),NA())</f>
        <v>2.0602155746985318E-2</v>
      </c>
      <c r="N461" s="182">
        <f>IFERROR(_xll.qlIndexFixing(ONIndex1M,I461,TRUE,_xll.ohTrigger(RecalcTrigger,Trigger1M)),NA())</f>
        <v>1.4394647719776499E-2</v>
      </c>
      <c r="O461" s="44">
        <f>IFERROR(_xll.qlIndexFixing(ONIndex3M,I461,TRUE,_xll.ohTrigger(RecalcTrigger,Trigger3M)),NA())</f>
        <v>1.5619444958985262E-2</v>
      </c>
      <c r="P461" s="44">
        <f>IFERROR(_xll.qlIndexFixing(ONIndex6M,I461,TRUE,_xll.ohTrigger(RecalcTrigger,Trigger6M)),NA())</f>
        <v>1.6667300325036161E-2</v>
      </c>
      <c r="Q461" s="183">
        <f>IFERROR(_xll.qlIndexFixing(ONIndex1Y,I461,TRUE,_xll.ohTrigger(RecalcTrigger,Trigger1Y)),NA())</f>
        <v>1.8594989892671832E-2</v>
      </c>
    </row>
    <row r="462" spans="2:17" x14ac:dyDescent="0.2">
      <c r="B462" s="39" t="s">
        <v>17</v>
      </c>
      <c r="D462" s="42">
        <f>_xll.qlCalendarAdvance(Calendar,$D461,B462,"f",FALSE)</f>
        <v>42838</v>
      </c>
      <c r="E462" s="177">
        <f>_xll.qlInterestRateIndexValueDate(IndexON,D462)</f>
        <v>42838</v>
      </c>
      <c r="F462" s="193">
        <f>IFERROR(_xll.qlIndexFixing(IndexON,D462,TRUE,_xll.ohTrigger(RecalcTrigger,TriggerON)),NA())</f>
        <v>1.3556548385392553E-2</v>
      </c>
      <c r="H462" s="42">
        <f>_xll.qlCalendarAdvance(Calendar,$H461,B462,"f",FALSE)</f>
        <v>42838</v>
      </c>
      <c r="I462" s="177">
        <f>_xll.qlInterestRateIndexValueDate(Index1M,$H462)</f>
        <v>42838</v>
      </c>
      <c r="J462" s="182">
        <f>IFERROR(_xll.qlIndexFixing(Index1M,$H462,TRUE,_xll.ohTrigger(RecalcTrigger,Trigger1M)),NA())</f>
        <v>1.4642352921162873E-2</v>
      </c>
      <c r="K462" s="44">
        <f>IFERROR(_xll.qlIndexFixing(Index3M,H462,TRUE,_xll.ohTrigger(RecalcTrigger,Trigger3M)),NA())</f>
        <v>1.6332780610094647E-2</v>
      </c>
      <c r="L462" s="44">
        <f>IFERROR(_xll.qlIndexFixing(Index6M,$H462,TRUE,_xll.ohTrigger(RecalcTrigger,Trigger6M)),NA())</f>
        <v>1.7919621093642046E-2</v>
      </c>
      <c r="M462" s="183">
        <f>IFERROR(_xll.qlIndexFixing(Index1Y,$H462,TRUE,_xll.ohTrigger(RecalcTrigger,Trigger1Y)),NA())</f>
        <v>2.0613040493321577E-2</v>
      </c>
      <c r="N462" s="182">
        <f>IFERROR(_xll.qlIndexFixing(ONIndex1M,I462,TRUE,_xll.ohTrigger(RecalcTrigger,Trigger1M)),NA())</f>
        <v>1.4439706701270261E-2</v>
      </c>
      <c r="O462" s="44">
        <f>IFERROR(_xll.qlIndexFixing(ONIndex3M,I462,TRUE,_xll.ohTrigger(RecalcTrigger,Trigger3M)),NA())</f>
        <v>1.567011979750399E-2</v>
      </c>
      <c r="P462" s="44">
        <f>IFERROR(_xll.qlIndexFixing(ONIndex6M,I462,TRUE,_xll.ohTrigger(RecalcTrigger,Trigger6M)),NA())</f>
        <v>1.6713935404394364E-2</v>
      </c>
      <c r="Q462" s="183">
        <f>IFERROR(_xll.qlIndexFixing(ONIndex1Y,I462,TRUE,_xll.ohTrigger(RecalcTrigger,Trigger1Y)),NA())</f>
        <v>1.8559629699226088E-2</v>
      </c>
    </row>
    <row r="463" spans="2:17" x14ac:dyDescent="0.2">
      <c r="B463" s="39" t="s">
        <v>17</v>
      </c>
      <c r="D463" s="42">
        <f>_xll.qlCalendarAdvance(Calendar,$D462,B463,"f",FALSE)</f>
        <v>42843</v>
      </c>
      <c r="E463" s="177">
        <f>_xll.qlInterestRateIndexValueDate(IndexON,D463)</f>
        <v>42843</v>
      </c>
      <c r="F463" s="193">
        <f>IFERROR(_xll.qlIndexFixing(IndexON,D463,TRUE,_xll.ohTrigger(RecalcTrigger,TriggerON)),NA())</f>
        <v>1.3597163470073781E-2</v>
      </c>
      <c r="H463" s="42">
        <f>_xll.qlCalendarAdvance(Calendar,$H462,B463,"f",FALSE)</f>
        <v>42843</v>
      </c>
      <c r="I463" s="177">
        <f>_xll.qlInterestRateIndexValueDate(Index1M,$H463)</f>
        <v>42843</v>
      </c>
      <c r="J463" s="182">
        <f>IFERROR(_xll.qlIndexFixing(Index1M,$H463,TRUE,_xll.ohTrigger(RecalcTrigger,Trigger1M)),NA())</f>
        <v>1.4699173397790071E-2</v>
      </c>
      <c r="K463" s="44">
        <f>IFERROR(_xll.qlIndexFixing(Index3M,H463,TRUE,_xll.ohTrigger(RecalcTrigger,Trigger3M)),NA())</f>
        <v>1.6401955668467062E-2</v>
      </c>
      <c r="L463" s="44">
        <f>IFERROR(_xll.qlIndexFixing(Index6M,$H463,TRUE,_xll.ohTrigger(RecalcTrigger,Trigger6M)),NA())</f>
        <v>1.7979850512849296E-2</v>
      </c>
      <c r="M463" s="183">
        <f>IFERROR(_xll.qlIndexFixing(Index1Y,$H463,TRUE,_xll.ohTrigger(RecalcTrigger,Trigger1Y)),NA())</f>
        <v>2.0668298390813966E-2</v>
      </c>
      <c r="N463" s="182">
        <f>IFERROR(_xll.qlIndexFixing(ONIndex1M,I463,TRUE,_xll.ohTrigger(RecalcTrigger,Trigger1M)),NA())</f>
        <v>1.4482342705079976E-2</v>
      </c>
      <c r="O463" s="44">
        <f>IFERROR(_xll.qlIndexFixing(ONIndex3M,I463,TRUE,_xll.ohTrigger(RecalcTrigger,Trigger3M)),NA())</f>
        <v>1.5717700174179283E-2</v>
      </c>
      <c r="P463" s="44">
        <f>IFERROR(_xll.qlIndexFixing(ONIndex6M,I463,TRUE,_xll.ohTrigger(RecalcTrigger,Trigger6M)),NA())</f>
        <v>1.6757187853672084E-2</v>
      </c>
      <c r="Q463" s="183">
        <f>IFERROR(_xll.qlIndexFixing(ONIndex1Y,I463,TRUE,_xll.ohTrigger(RecalcTrigger,Trigger1Y)),NA())</f>
        <v>1.8523430455582579E-2</v>
      </c>
    </row>
    <row r="464" spans="2:17" x14ac:dyDescent="0.2">
      <c r="B464" s="39" t="s">
        <v>17</v>
      </c>
      <c r="D464" s="42">
        <f>_xll.qlCalendarAdvance(Calendar,$D463,B464,"f",FALSE)</f>
        <v>42844</v>
      </c>
      <c r="E464" s="177">
        <f>_xll.qlInterestRateIndexValueDate(IndexON,D464)</f>
        <v>42844</v>
      </c>
      <c r="F464" s="193">
        <f>IFERROR(_xll.qlIndexFixing(IndexON,D464,TRUE,_xll.ohTrigger(RecalcTrigger,TriggerON)),NA())</f>
        <v>1.3610941775621388E-2</v>
      </c>
      <c r="H464" s="42">
        <f>_xll.qlCalendarAdvance(Calendar,$H463,B464,"f",FALSE)</f>
        <v>42844</v>
      </c>
      <c r="I464" s="177">
        <f>_xll.qlInterestRateIndexValueDate(Index1M,$H464)</f>
        <v>42844</v>
      </c>
      <c r="J464" s="182">
        <f>IFERROR(_xll.qlIndexFixing(Index1M,$H464,TRUE,_xll.ohTrigger(RecalcTrigger,Trigger1M)),NA())</f>
        <v>1.4713450358931865E-2</v>
      </c>
      <c r="K464" s="44">
        <f>IFERROR(_xll.qlIndexFixing(Index3M,H464,TRUE,_xll.ohTrigger(RecalcTrigger,Trigger3M)),NA())</f>
        <v>1.6415622860771376E-2</v>
      </c>
      <c r="L464" s="44">
        <f>IFERROR(_xll.qlIndexFixing(Index6M,$H464,TRUE,_xll.ohTrigger(RecalcTrigger,Trigger6M)),NA())</f>
        <v>1.7991821267200146E-2</v>
      </c>
      <c r="M464" s="183">
        <f>IFERROR(_xll.qlIndexFixing(Index1Y,$H464,TRUE,_xll.ohTrigger(RecalcTrigger,Trigger1Y)),NA())</f>
        <v>2.0679507896997906E-2</v>
      </c>
      <c r="N464" s="182">
        <f>IFERROR(_xll.qlIndexFixing(ONIndex1M,I464,TRUE,_xll.ohTrigger(RecalcTrigger,Trigger1M)),NA())</f>
        <v>1.4496889404904678E-2</v>
      </c>
      <c r="O464" s="44">
        <f>IFERROR(_xll.qlIndexFixing(ONIndex3M,I464,TRUE,_xll.ohTrigger(RecalcTrigger,Trigger3M)),NA())</f>
        <v>1.5733874132495274E-2</v>
      </c>
      <c r="P464" s="44">
        <f>IFERROR(_xll.qlIndexFixing(ONIndex6M,I464,TRUE,_xll.ohTrigger(RecalcTrigger,Trigger6M)),NA())</f>
        <v>1.6772008298413521E-2</v>
      </c>
      <c r="Q464" s="183">
        <f>IFERROR(_xll.qlIndexFixing(ONIndex1Y,I464,TRUE,_xll.ohTrigger(RecalcTrigger,Trigger1Y)),NA())</f>
        <v>1.8512971520413535E-2</v>
      </c>
    </row>
    <row r="465" spans="2:17" x14ac:dyDescent="0.2">
      <c r="B465" s="39" t="s">
        <v>17</v>
      </c>
      <c r="D465" s="42">
        <f>_xll.qlCalendarAdvance(Calendar,$D464,B465,"f",FALSE)</f>
        <v>42845</v>
      </c>
      <c r="E465" s="177">
        <f>_xll.qlInterestRateIndexValueDate(IndexON,D465)</f>
        <v>42845</v>
      </c>
      <c r="F465" s="193">
        <f>IFERROR(_xll.qlIndexFixing(IndexON,D465,TRUE,_xll.ohTrigger(RecalcTrigger,TriggerON)),NA())</f>
        <v>1.362467907134568E-2</v>
      </c>
      <c r="H465" s="42">
        <f>_xll.qlCalendarAdvance(Calendar,$H464,B465,"f",FALSE)</f>
        <v>42845</v>
      </c>
      <c r="I465" s="177">
        <f>_xll.qlInterestRateIndexValueDate(Index1M,$H465)</f>
        <v>42845</v>
      </c>
      <c r="J465" s="182">
        <f>IFERROR(_xll.qlIndexFixing(Index1M,$H465,TRUE,_xll.ohTrigger(RecalcTrigger,Trigger1M)),NA())</f>
        <v>1.4742438009894207E-2</v>
      </c>
      <c r="K465" s="44">
        <f>IFERROR(_xll.qlIndexFixing(Index3M,H465,TRUE,_xll.ohTrigger(RecalcTrigger,Trigger3M)),NA())</f>
        <v>1.6429234254595908E-2</v>
      </c>
      <c r="L465" s="44">
        <f>IFERROR(_xll.qlIndexFixing(Index6M,$H465,TRUE,_xll.ohTrigger(RecalcTrigger,Trigger6M)),NA())</f>
        <v>1.8003767417295202E-2</v>
      </c>
      <c r="M465" s="183">
        <f>IFERROR(_xll.qlIndexFixing(Index1Y,$H465,TRUE,_xll.ohTrigger(RecalcTrigger,Trigger1Y)),NA())</f>
        <v>2.0690767076364747E-2</v>
      </c>
      <c r="N465" s="182">
        <f>IFERROR(_xll.qlIndexFixing(ONIndex1M,I465,TRUE,_xll.ohTrigger(RecalcTrigger,Trigger1M)),NA())</f>
        <v>1.4511416352859241E-2</v>
      </c>
      <c r="O465" s="44">
        <f>IFERROR(_xll.qlIndexFixing(ONIndex3M,I465,TRUE,_xll.ohTrigger(RecalcTrigger,Trigger3M)),NA())</f>
        <v>1.57499904019065E-2</v>
      </c>
      <c r="P465" s="44">
        <f>IFERROR(_xll.qlIndexFixing(ONIndex6M,I465,TRUE,_xll.ohTrigger(RecalcTrigger,Trigger6M)),NA())</f>
        <v>1.6786782797370003E-2</v>
      </c>
      <c r="Q465" s="183">
        <f>IFERROR(_xll.qlIndexFixing(ONIndex1Y,I465,TRUE,_xll.ohTrigger(RecalcTrigger,Trigger1Y)),NA())</f>
        <v>1.8502931910191478E-2</v>
      </c>
    </row>
    <row r="466" spans="2:17" x14ac:dyDescent="0.2">
      <c r="B466" s="39" t="s">
        <v>17</v>
      </c>
      <c r="D466" s="42">
        <f>_xll.qlCalendarAdvance(Calendar,$D465,B466,"f",FALSE)</f>
        <v>42846</v>
      </c>
      <c r="E466" s="177">
        <f>_xll.qlInterestRateIndexValueDate(IndexON,D466)</f>
        <v>42846</v>
      </c>
      <c r="F466" s="193">
        <f>IFERROR(_xll.qlIndexFixing(IndexON,D466,TRUE,_xll.ohTrigger(RecalcTrigger,TriggerON)),NA())</f>
        <v>1.3652527592962945E-2</v>
      </c>
      <c r="H466" s="42">
        <f>_xll.qlCalendarAdvance(Calendar,$H465,B466,"f",FALSE)</f>
        <v>42846</v>
      </c>
      <c r="I466" s="177">
        <f>_xll.qlInterestRateIndexValueDate(Index1M,$H466)</f>
        <v>42846</v>
      </c>
      <c r="J466" s="182">
        <f>IFERROR(_xll.qlIndexFixing(Index1M,$H466,TRUE,_xll.ohTrigger(RecalcTrigger,Trigger1M)),NA())</f>
        <v>1.4749303928835104E-2</v>
      </c>
      <c r="K466" s="44">
        <f>IFERROR(_xll.qlIndexFixing(Index3M,H466,TRUE,_xll.ohTrigger(RecalcTrigger,Trigger3M)),NA())</f>
        <v>1.6442789910505386E-2</v>
      </c>
      <c r="L466" s="44">
        <f>IFERROR(_xll.qlIndexFixing(Index6M,$H466,TRUE,_xll.ohTrigger(RecalcTrigger,Trigger6M)),NA())</f>
        <v>1.8027804012474211E-2</v>
      </c>
      <c r="M466" s="183">
        <f>IFERROR(_xll.qlIndexFixing(Index1Y,$H466,TRUE,_xll.ohTrigger(RecalcTrigger,Trigger1Y)),NA())</f>
        <v>2.0714734748460948E-2</v>
      </c>
      <c r="N466" s="182">
        <f>IFERROR(_xll.qlIndexFixing(ONIndex1M,I466,TRUE,_xll.ohTrigger(RecalcTrigger,Trigger1M)),NA())</f>
        <v>1.4540983659316147E-2</v>
      </c>
      <c r="O466" s="44">
        <f>IFERROR(_xll.qlIndexFixing(ONIndex3M,I466,TRUE,_xll.ohTrigger(RecalcTrigger,Trigger3M)),NA())</f>
        <v>1.5782713044392532E-2</v>
      </c>
      <c r="P466" s="44">
        <f>IFERROR(_xll.qlIndexFixing(ONIndex6M,I466,TRUE,_xll.ohTrigger(RecalcTrigger,Trigger6M)),NA())</f>
        <v>1.6816953404668787E-2</v>
      </c>
      <c r="Q466" s="183">
        <f>IFERROR(_xll.qlIndexFixing(ONIndex1Y,I466,TRUE,_xll.ohTrigger(RecalcTrigger,Trigger1Y)),NA())</f>
        <v>1.8485186530543544E-2</v>
      </c>
    </row>
    <row r="467" spans="2:17" x14ac:dyDescent="0.2">
      <c r="B467" s="39" t="s">
        <v>17</v>
      </c>
      <c r="D467" s="42">
        <f>_xll.qlCalendarAdvance(Calendar,$D466,B467,"f",FALSE)</f>
        <v>42849</v>
      </c>
      <c r="E467" s="177">
        <f>_xll.qlInterestRateIndexValueDate(IndexON,D467)</f>
        <v>42849</v>
      </c>
      <c r="F467" s="193">
        <f>IFERROR(_xll.qlIndexFixing(IndexON,D467,TRUE,_xll.ohTrigger(RecalcTrigger,TriggerON)),NA())</f>
        <v>1.3679218155685513E-2</v>
      </c>
      <c r="H467" s="42">
        <f>_xll.qlCalendarAdvance(Calendar,$H466,B467,"f",FALSE)</f>
        <v>42849</v>
      </c>
      <c r="I467" s="177">
        <f>_xll.qlInterestRateIndexValueDate(Index1M,$H467)</f>
        <v>42849</v>
      </c>
      <c r="J467" s="182">
        <f>IFERROR(_xll.qlIndexFixing(Index1M,$H467,TRUE,_xll.ohTrigger(RecalcTrigger,Trigger1M)),NA())</f>
        <v>1.478453878238754E-2</v>
      </c>
      <c r="K467" s="44">
        <f>IFERROR(_xll.qlIndexFixing(Index3M,H467,TRUE,_xll.ohTrigger(RecalcTrigger,Trigger3M)),NA())</f>
        <v>1.6483123056465598E-2</v>
      </c>
      <c r="L467" s="44">
        <f>IFERROR(_xll.qlIndexFixing(Index6M,$H467,TRUE,_xll.ohTrigger(RecalcTrigger,Trigger6M)),NA())</f>
        <v>1.8051309737487385E-2</v>
      </c>
      <c r="M467" s="183">
        <f>IFERROR(_xll.qlIndexFixing(Index1Y,$H467,TRUE,_xll.ohTrigger(RecalcTrigger,Trigger1Y)),NA())</f>
        <v>2.0736275074018762E-2</v>
      </c>
      <c r="N467" s="182">
        <f>IFERROR(_xll.qlIndexFixing(ONIndex1M,I467,TRUE,_xll.ohTrigger(RecalcTrigger,Trigger1M)),NA())</f>
        <v>1.4569326627353885E-2</v>
      </c>
      <c r="O467" s="44">
        <f>IFERROR(_xll.qlIndexFixing(ONIndex3M,I467,TRUE,_xll.ohTrigger(RecalcTrigger,Trigger3M)),NA())</f>
        <v>1.5813878590665853E-2</v>
      </c>
      <c r="P467" s="44">
        <f>IFERROR(_xll.qlIndexFixing(ONIndex6M,I467,TRUE,_xll.ohTrigger(RecalcTrigger,Trigger6M)),NA())</f>
        <v>1.6845421335427435E-2</v>
      </c>
      <c r="Q467" s="183">
        <f>IFERROR(_xll.qlIndexFixing(ONIndex1Y,I467,TRUE,_xll.ohTrigger(RecalcTrigger,Trigger1Y)),NA())</f>
        <v>1.8466966718124755E-2</v>
      </c>
    </row>
    <row r="468" spans="2:17" x14ac:dyDescent="0.2">
      <c r="B468" s="39" t="s">
        <v>17</v>
      </c>
      <c r="D468" s="42">
        <f>_xll.qlCalendarAdvance(Calendar,$D467,B468,"f",FALSE)</f>
        <v>42850</v>
      </c>
      <c r="E468" s="177">
        <f>_xll.qlInterestRateIndexValueDate(IndexON,D468)</f>
        <v>42850</v>
      </c>
      <c r="F468" s="193">
        <f>IFERROR(_xll.qlIndexFixing(IndexON,D468,TRUE,_xll.ohTrigger(RecalcTrigger,TriggerON)),NA())</f>
        <v>1.3692750402050091E-2</v>
      </c>
      <c r="H468" s="42">
        <f>_xll.qlCalendarAdvance(Calendar,$H467,B468,"f",FALSE)</f>
        <v>42850</v>
      </c>
      <c r="I468" s="177">
        <f>_xll.qlInterestRateIndexValueDate(Index1M,$H468)</f>
        <v>42850</v>
      </c>
      <c r="J468" s="182">
        <f>IFERROR(_xll.qlIndexFixing(Index1M,$H468,TRUE,_xll.ohTrigger(RecalcTrigger,Trigger1M)),NA())</f>
        <v>1.479869719014552E-2</v>
      </c>
      <c r="K468" s="44">
        <f>IFERROR(_xll.qlIndexFixing(Index3M,H468,TRUE,_xll.ohTrigger(RecalcTrigger,Trigger3M)),NA())</f>
        <v>1.6496456366451206E-2</v>
      </c>
      <c r="L468" s="44">
        <f>IFERROR(_xll.qlIndexFixing(Index6M,$H468,TRUE,_xll.ohTrigger(RecalcTrigger,Trigger6M)),NA())</f>
        <v>1.8063135688126387E-2</v>
      </c>
      <c r="M468" s="183">
        <f>IFERROR(_xll.qlIndexFixing(Index1Y,$H468,TRUE,_xll.ohTrigger(RecalcTrigger,Trigger1Y)),NA())</f>
        <v>2.0747763530129637E-2</v>
      </c>
      <c r="N468" s="182">
        <f>IFERROR(_xll.qlIndexFixing(ONIndex1M,I468,TRUE,_xll.ohTrigger(RecalcTrigger,Trigger1M)),NA())</f>
        <v>1.4583754816525074E-2</v>
      </c>
      <c r="O468" s="44">
        <f>IFERROR(_xll.qlIndexFixing(ONIndex3M,I468,TRUE,_xll.ohTrigger(RecalcTrigger,Trigger3M)),NA())</f>
        <v>1.5829706415634304E-2</v>
      </c>
      <c r="P468" s="44">
        <f>IFERROR(_xll.qlIndexFixing(ONIndex6M,I468,TRUE,_xll.ohTrigger(RecalcTrigger,Trigger6M)),NA())</f>
        <v>1.6859966105621238E-2</v>
      </c>
      <c r="Q468" s="183">
        <f>IFERROR(_xll.qlIndexFixing(ONIndex1Y,I468,TRUE,_xll.ohTrigger(RecalcTrigger,Trigger1Y)),NA())</f>
        <v>1.8459023732232405E-2</v>
      </c>
    </row>
    <row r="469" spans="2:17" x14ac:dyDescent="0.2">
      <c r="B469" s="39" t="s">
        <v>17</v>
      </c>
      <c r="D469" s="42">
        <f>_xll.qlCalendarAdvance(Calendar,$D468,B469,"f",FALSE)</f>
        <v>42851</v>
      </c>
      <c r="E469" s="177">
        <f>_xll.qlInterestRateIndexValueDate(IndexON,D469)</f>
        <v>42851</v>
      </c>
      <c r="F469" s="193">
        <f>IFERROR(_xll.qlIndexFixing(IndexON,D469,TRUE,_xll.ohTrigger(RecalcTrigger,TriggerON)),NA())</f>
        <v>1.3706241638591354E-2</v>
      </c>
      <c r="H469" s="42">
        <f>_xll.qlCalendarAdvance(Calendar,$H468,B469,"f",FALSE)</f>
        <v>42851</v>
      </c>
      <c r="I469" s="177">
        <f>_xll.qlInterestRateIndexValueDate(Index1M,$H469)</f>
        <v>42851</v>
      </c>
      <c r="J469" s="182">
        <f>IFERROR(_xll.qlIndexFixing(Index1M,$H469,TRUE,_xll.ohTrigger(RecalcTrigger,Trigger1M)),NA())</f>
        <v>1.4812835838760807E-2</v>
      </c>
      <c r="K469" s="44">
        <f>IFERROR(_xll.qlIndexFixing(Index3M,H469,TRUE,_xll.ohTrigger(RecalcTrigger,Trigger3M)),NA())</f>
        <v>1.6509734241404183E-2</v>
      </c>
      <c r="L469" s="44">
        <f>IFERROR(_xll.qlIndexFixing(Index6M,$H469,TRUE,_xll.ohTrigger(RecalcTrigger,Trigger6M)),NA())</f>
        <v>1.8074938163275697E-2</v>
      </c>
      <c r="M469" s="183">
        <f>IFERROR(_xll.qlIndexFixing(Index1Y,$H469,TRUE,_xll.ohTrigger(RecalcTrigger,Trigger1Y)),NA())</f>
        <v>2.0759294023401154E-2</v>
      </c>
      <c r="N469" s="182">
        <f>IFERROR(_xll.qlIndexFixing(ONIndex1M,I469,TRUE,_xll.ohTrigger(RecalcTrigger,Trigger1M)),NA())</f>
        <v>1.4598163253988217E-2</v>
      </c>
      <c r="O469" s="44">
        <f>IFERROR(_xll.qlIndexFixing(ONIndex3M,I469,TRUE,_xll.ohTrigger(RecalcTrigger,Trigger3M)),NA())</f>
        <v>1.584547655169799E-2</v>
      </c>
      <c r="P469" s="44">
        <f>IFERROR(_xll.qlIndexFixing(ONIndex6M,I469,TRUE,_xll.ohTrigger(RecalcTrigger,Trigger6M)),NA())</f>
        <v>1.6874464929867994E-2</v>
      </c>
      <c r="Q469" s="183">
        <f>IFERROR(_xll.qlIndexFixing(ONIndex1Y,I469,TRUE,_xll.ohTrigger(RecalcTrigger,Trigger1Y)),NA())</f>
        <v>1.8451500071043903E-2</v>
      </c>
    </row>
    <row r="470" spans="2:17" x14ac:dyDescent="0.2">
      <c r="B470" s="39" t="s">
        <v>17</v>
      </c>
      <c r="D470" s="42">
        <f>_xll.qlCalendarAdvance(Calendar,$D469,B470,"f",FALSE)</f>
        <v>42852</v>
      </c>
      <c r="E470" s="177">
        <f>_xll.qlInterestRateIndexValueDate(IndexON,D470)</f>
        <v>42852</v>
      </c>
      <c r="F470" s="193">
        <f>IFERROR(_xll.qlIndexFixing(IndexON,D470,TRUE,_xll.ohTrigger(RecalcTrigger,TriggerON)),NA())</f>
        <v>1.371969186514721E-2</v>
      </c>
      <c r="H470" s="42">
        <f>_xll.qlCalendarAdvance(Calendar,$H469,B470,"f",FALSE)</f>
        <v>42852</v>
      </c>
      <c r="I470" s="177">
        <f>_xll.qlInterestRateIndexValueDate(Index1M,$H470)</f>
        <v>42852</v>
      </c>
      <c r="J470" s="182">
        <f>IFERROR(_xll.qlIndexFixing(Index1M,$H470,TRUE,_xll.ohTrigger(RecalcTrigger,Trigger1M)),NA())</f>
        <v>1.484884595431017E-2</v>
      </c>
      <c r="K470" s="44">
        <f>IFERROR(_xll.qlIndexFixing(Index3M,H470,TRUE,_xll.ohTrigger(RecalcTrigger,Trigger3M)),NA())</f>
        <v>1.6522956741911517E-2</v>
      </c>
      <c r="L470" s="44">
        <f>IFERROR(_xll.qlIndexFixing(Index6M,$H470,TRUE,_xll.ohTrigger(RecalcTrigger,Trigger6M)),NA())</f>
        <v>1.8086717351080934E-2</v>
      </c>
      <c r="M470" s="183">
        <f>IFERROR(_xll.qlIndexFixing(Index1Y,$H470,TRUE,_xll.ohTrigger(RecalcTrigger,Trigger1Y)),NA())</f>
        <v>2.077086528098282E-2</v>
      </c>
      <c r="N470" s="182">
        <f>IFERROR(_xll.qlIndexFixing(ONIndex1M,I470,TRUE,_xll.ohTrigger(RecalcTrigger,Trigger1M)),NA())</f>
        <v>1.4612551939662266E-2</v>
      </c>
      <c r="O470" s="44">
        <f>IFERROR(_xll.qlIndexFixing(ONIndex3M,I470,TRUE,_xll.ohTrigger(RecalcTrigger,Trigger3M)),NA())</f>
        <v>1.5861188998856912E-2</v>
      </c>
      <c r="P470" s="44">
        <f>IFERROR(_xll.qlIndexFixing(ONIndex6M,I470,TRUE,_xll.ohTrigger(RecalcTrigger,Trigger6M)),NA())</f>
        <v>1.6888917808410842E-2</v>
      </c>
      <c r="Q470" s="183">
        <f>IFERROR(_xll.qlIndexFixing(ONIndex1Y,I470,TRUE,_xll.ohTrigger(RecalcTrigger,Trigger1Y)),NA())</f>
        <v>1.8444395734559249E-2</v>
      </c>
    </row>
    <row r="471" spans="2:17" x14ac:dyDescent="0.2">
      <c r="B471" s="39" t="s">
        <v>17</v>
      </c>
      <c r="D471" s="42">
        <f>_xll.qlCalendarAdvance(Calendar,$D470,B471,"f",FALSE)</f>
        <v>42853</v>
      </c>
      <c r="E471" s="177">
        <f>_xll.qlInterestRateIndexValueDate(IndexON,D471)</f>
        <v>42853</v>
      </c>
      <c r="F471" s="193">
        <f>IFERROR(_xll.qlIndexFixing(IndexON,D471,TRUE,_xll.ohTrigger(RecalcTrigger,TriggerON)),NA())</f>
        <v>1.3753889722464274E-2</v>
      </c>
      <c r="H471" s="42">
        <f>_xll.qlCalendarAdvance(Calendar,$H470,B471,"f",FALSE)</f>
        <v>42853</v>
      </c>
      <c r="I471" s="177">
        <f>_xll.qlInterestRateIndexValueDate(Index1M,$H471)</f>
        <v>42853</v>
      </c>
      <c r="J471" s="182">
        <f>IFERROR(_xll.qlIndexFixing(Index1M,$H471,TRUE,_xll.ohTrigger(RecalcTrigger,Trigger1M)),NA())</f>
        <v>1.4862917162098959E-2</v>
      </c>
      <c r="K471" s="44">
        <f>IFERROR(_xll.qlIndexFixing(Index3M,H471,TRUE,_xll.ohTrigger(RecalcTrigger,Trigger3M)),NA())</f>
        <v>1.6555618589700196E-2</v>
      </c>
      <c r="L471" s="44">
        <f>IFERROR(_xll.qlIndexFixing(Index6M,$H471,TRUE,_xll.ohTrigger(RecalcTrigger,Trigger6M)),NA())</f>
        <v>1.8116486703469551E-2</v>
      </c>
      <c r="M471" s="183">
        <f>IFERROR(_xll.qlIndexFixing(Index1Y,$H471,TRUE,_xll.ohTrigger(RecalcTrigger,Trigger1Y)),NA())</f>
        <v>2.079498141994858E-2</v>
      </c>
      <c r="N471" s="182">
        <f>IFERROR(_xll.qlIndexFixing(ONIndex1M,I471,TRUE,_xll.ohTrigger(RecalcTrigger,Trigger1M)),NA())</f>
        <v>1.4649306738836743E-2</v>
      </c>
      <c r="O471" s="44">
        <f>IFERROR(_xll.qlIndexFixing(ONIndex3M,I471,TRUE,_xll.ohTrigger(RecalcTrigger,Trigger3M)),NA())</f>
        <v>1.5901220670759275E-2</v>
      </c>
      <c r="P471" s="44">
        <f>IFERROR(_xll.qlIndexFixing(ONIndex6M,I471,TRUE,_xll.ohTrigger(RecalcTrigger,Trigger6M)),NA())</f>
        <v>1.6925997501701373E-2</v>
      </c>
      <c r="Q471" s="183">
        <f>IFERROR(_xll.qlIndexFixing(ONIndex1Y,I471,TRUE,_xll.ohTrigger(RecalcTrigger,Trigger1Y)),NA())</f>
        <v>1.8430127254905337E-2</v>
      </c>
    </row>
    <row r="472" spans="2:17" x14ac:dyDescent="0.2">
      <c r="B472" s="39" t="s">
        <v>17</v>
      </c>
      <c r="D472" s="42">
        <f>_xll.qlCalendarAdvance(Calendar,$D471,B472,"f",FALSE)</f>
        <v>42857</v>
      </c>
      <c r="E472" s="177">
        <f>_xll.qlInterestRateIndexValueDate(IndexON,D472)</f>
        <v>42857</v>
      </c>
      <c r="F472" s="193">
        <f>IFERROR(_xll.qlIndexFixing(IndexON,D472,TRUE,_xll.ohTrigger(RecalcTrigger,TriggerON)),NA())</f>
        <v>1.3786327849847346E-2</v>
      </c>
      <c r="H472" s="42">
        <f>_xll.qlCalendarAdvance(Calendar,$H471,B472,"f",FALSE)</f>
        <v>42857</v>
      </c>
      <c r="I472" s="177">
        <f>_xll.qlInterestRateIndexValueDate(Index1M,$H472)</f>
        <v>42857</v>
      </c>
      <c r="J472" s="182">
        <f>IFERROR(_xll.qlIndexFixing(Index1M,$H472,TRUE,_xll.ohTrigger(RecalcTrigger,Trigger1M)),NA())</f>
        <v>1.4904509332584632E-2</v>
      </c>
      <c r="K472" s="44">
        <f>IFERROR(_xll.qlIndexFixing(Index3M,H472,TRUE,_xll.ohTrigger(RecalcTrigger,Trigger3M)),NA())</f>
        <v>1.6594651006054031E-2</v>
      </c>
      <c r="L472" s="44">
        <f>IFERROR(_xll.qlIndexFixing(Index6M,$H472,TRUE,_xll.ohTrigger(RecalcTrigger,Trigger6M)),NA())</f>
        <v>1.8151250806564514E-2</v>
      </c>
      <c r="M472" s="183">
        <f>IFERROR(_xll.qlIndexFixing(Index1Y,$H472,TRUE,_xll.ohTrigger(RecalcTrigger,Trigger1Y)),NA())</f>
        <v>2.0829288480066932E-2</v>
      </c>
      <c r="N472" s="182">
        <f>IFERROR(_xll.qlIndexFixing(ONIndex1M,I472,TRUE,_xll.ohTrigger(RecalcTrigger,Trigger1M)),NA())</f>
        <v>1.4684199091439254E-2</v>
      </c>
      <c r="O472" s="44">
        <f>IFERROR(_xll.qlIndexFixing(ONIndex3M,I472,TRUE,_xll.ohTrigger(RecalcTrigger,Trigger3M)),NA())</f>
        <v>1.593888590059378E-2</v>
      </c>
      <c r="P472" s="44">
        <f>IFERROR(_xll.qlIndexFixing(ONIndex6M,I472,TRUE,_xll.ohTrigger(RecalcTrigger,Trigger6M)),NA())</f>
        <v>1.6960493014026579E-2</v>
      </c>
      <c r="Q472" s="183">
        <f>IFERROR(_xll.qlIndexFixing(ONIndex1Y,I472,TRUE,_xll.ohTrigger(RecalcTrigger,Trigger1Y)),NA())</f>
        <v>1.8415163922612665E-2</v>
      </c>
    </row>
    <row r="473" spans="2:17" x14ac:dyDescent="0.2">
      <c r="B473" s="39" t="s">
        <v>17</v>
      </c>
      <c r="D473" s="42">
        <f>_xll.qlCalendarAdvance(Calendar,$D472,B473,"f",FALSE)</f>
        <v>42858</v>
      </c>
      <c r="E473" s="177">
        <f>_xll.qlInterestRateIndexValueDate(IndexON,D473)</f>
        <v>42858</v>
      </c>
      <c r="F473" s="193">
        <f>IFERROR(_xll.qlIndexFixing(IndexON,D473,TRUE,_xll.ohTrigger(RecalcTrigger,TriggerON)),NA())</f>
        <v>1.3799532017139127E-2</v>
      </c>
      <c r="H473" s="42">
        <f>_xll.qlCalendarAdvance(Calendar,$H472,B473,"f",FALSE)</f>
        <v>42858</v>
      </c>
      <c r="I473" s="177">
        <f>_xll.qlInterestRateIndexValueDate(Index1M,$H473)</f>
        <v>42858</v>
      </c>
      <c r="J473" s="182">
        <f>IFERROR(_xll.qlIndexFixing(Index1M,$H473,TRUE,_xll.ohTrigger(RecalcTrigger,Trigger1M)),NA())</f>
        <v>1.4932976795971642E-2</v>
      </c>
      <c r="K473" s="44">
        <f>IFERROR(_xll.qlIndexFixing(Index3M,H473,TRUE,_xll.ohTrigger(RecalcTrigger,Trigger3M)),NA())</f>
        <v>1.6607516325534758E-2</v>
      </c>
      <c r="L473" s="44">
        <f>IFERROR(_xll.qlIndexFixing(Index6M,$H473,TRUE,_xll.ohTrigger(RecalcTrigger,Trigger6M)),NA())</f>
        <v>1.8162887380425638E-2</v>
      </c>
      <c r="M473" s="183">
        <f>IFERROR(_xll.qlIndexFixing(Index1Y,$H473,TRUE,_xll.ohTrigger(RecalcTrigger,Trigger1Y)),NA())</f>
        <v>2.0841077590666668E-2</v>
      </c>
      <c r="N473" s="182">
        <f>IFERROR(_xll.qlIndexFixing(ONIndex1M,I473,TRUE,_xll.ohTrigger(RecalcTrigger,Trigger1M)),NA())</f>
        <v>1.4698469266378744E-2</v>
      </c>
      <c r="O473" s="44">
        <f>IFERROR(_xll.qlIndexFixing(ONIndex3M,I473,TRUE,_xll.ohTrigger(RecalcTrigger,Trigger3M)),NA())</f>
        <v>1.5954252214080977E-2</v>
      </c>
      <c r="P473" s="44">
        <f>IFERROR(_xll.qlIndexFixing(ONIndex6M,I473,TRUE,_xll.ohTrigger(RecalcTrigger,Trigger6M)),NA())</f>
        <v>1.6974670217697607E-2</v>
      </c>
      <c r="Q473" s="183">
        <f>IFERROR(_xll.qlIndexFixing(ONIndex1Y,I473,TRUE,_xll.ohTrigger(RecalcTrigger,Trigger1Y)),NA())</f>
        <v>1.8410575534189011E-2</v>
      </c>
    </row>
    <row r="474" spans="2:17" x14ac:dyDescent="0.2">
      <c r="B474" s="39" t="s">
        <v>17</v>
      </c>
      <c r="D474" s="42">
        <f>_xll.qlCalendarAdvance(Calendar,$D473,B474,"f",FALSE)</f>
        <v>42859</v>
      </c>
      <c r="E474" s="177">
        <f>_xll.qlInterestRateIndexValueDate(IndexON,D474)</f>
        <v>42859</v>
      </c>
      <c r="F474" s="193">
        <f>IFERROR(_xll.qlIndexFixing(IndexON,D474,TRUE,_xll.ohTrigger(RecalcTrigger,TriggerON)),NA())</f>
        <v>1.3812695174364453E-2</v>
      </c>
      <c r="H474" s="42">
        <f>_xll.qlCalendarAdvance(Calendar,$H473,B474,"f",FALSE)</f>
        <v>42859</v>
      </c>
      <c r="I474" s="177">
        <f>_xll.qlInterestRateIndexValueDate(Index1M,$H474)</f>
        <v>42859</v>
      </c>
      <c r="J474" s="182">
        <f>IFERROR(_xll.qlIndexFixing(Index1M,$H474,TRUE,_xll.ohTrigger(RecalcTrigger,Trigger1M)),NA())</f>
        <v>1.4939703537713948E-2</v>
      </c>
      <c r="K474" s="44">
        <f>IFERROR(_xll.qlIndexFixing(Index3M,H474,TRUE,_xll.ohTrigger(RecalcTrigger,Trigger3M)),NA())</f>
        <v>1.6620326721031017E-2</v>
      </c>
      <c r="L474" s="44">
        <f>IFERROR(_xll.qlIndexFixing(Index6M,$H474,TRUE,_xll.ohTrigger(RecalcTrigger,Trigger6M)),NA())</f>
        <v>1.8186424318706495E-2</v>
      </c>
      <c r="M474" s="183">
        <f>IFERROR(_xll.qlIndexFixing(Index1Y,$H474,TRUE,_xll.ohTrigger(RecalcTrigger,Trigger1Y)),NA())</f>
        <v>2.0852898554120314E-2</v>
      </c>
      <c r="N474" s="182">
        <f>IFERROR(_xll.qlIndexFixing(ONIndex1M,I474,TRUE,_xll.ohTrigger(RecalcTrigger,Trigger1M)),NA())</f>
        <v>1.4712719689610188E-2</v>
      </c>
      <c r="O474" s="44">
        <f>IFERROR(_xll.qlIndexFixing(ONIndex3M,I474,TRUE,_xll.ohTrigger(RecalcTrigger,Trigger3M)),NA())</f>
        <v>1.5969560838582364E-2</v>
      </c>
      <c r="P474" s="44">
        <f>IFERROR(_xll.qlIndexFixing(ONIndex6M,I474,TRUE,_xll.ohTrigger(RecalcTrigger,Trigger6M)),NA())</f>
        <v>1.6988801475583681E-2</v>
      </c>
      <c r="Q474" s="183">
        <f>IFERROR(_xll.qlIndexFixing(ONIndex1Y,I474,TRUE,_xll.ohTrigger(RecalcTrigger,Trigger1Y)),NA())</f>
        <v>1.8406406470307113E-2</v>
      </c>
    </row>
    <row r="475" spans="2:17" x14ac:dyDescent="0.2">
      <c r="B475" s="39" t="s">
        <v>17</v>
      </c>
      <c r="D475" s="42">
        <f>_xll.qlCalendarAdvance(Calendar,$D474,B475,"f",FALSE)</f>
        <v>42860</v>
      </c>
      <c r="E475" s="177">
        <f>_xll.qlInterestRateIndexValueDate(IndexON,D475)</f>
        <v>42860</v>
      </c>
      <c r="F475" s="193">
        <f>IFERROR(_xll.qlIndexFixing(IndexON,D475,TRUE,_xll.ohTrigger(RecalcTrigger,TriggerON)),NA())</f>
        <v>1.3839409493643004E-2</v>
      </c>
      <c r="H475" s="42">
        <f>_xll.qlCalendarAdvance(Calendar,$H474,B475,"f",FALSE)</f>
        <v>42860</v>
      </c>
      <c r="I475" s="177">
        <f>_xll.qlInterestRateIndexValueDate(Index1M,$H475)</f>
        <v>42860</v>
      </c>
      <c r="J475" s="182">
        <f>IFERROR(_xll.qlIndexFixing(Index1M,$H475,TRUE,_xll.ohTrigger(RecalcTrigger,Trigger1M)),NA())</f>
        <v>1.4946423124635778E-2</v>
      </c>
      <c r="K475" s="44">
        <f>IFERROR(_xll.qlIndexFixing(Index3M,H475,TRUE,_xll.ohTrigger(RecalcTrigger,Trigger3M)),NA())</f>
        <v>1.6645694511417706E-2</v>
      </c>
      <c r="L475" s="44">
        <f>IFERROR(_xll.qlIndexFixing(Index6M,$H475,TRUE,_xll.ohTrigger(RecalcTrigger,Trigger6M)),NA())</f>
        <v>1.8192051212829189E-2</v>
      </c>
      <c r="M475" s="183">
        <f>IFERROR(_xll.qlIndexFixing(Index1Y,$H475,TRUE,_xll.ohTrigger(RecalcTrigger,Trigger1Y)),NA())</f>
        <v>2.0883229506219594E-2</v>
      </c>
      <c r="N475" s="182">
        <f>IFERROR(_xll.qlIndexFixing(ONIndex1M,I475,TRUE,_xll.ohTrigger(RecalcTrigger,Trigger1M)),NA())</f>
        <v>1.4741750051543436E-2</v>
      </c>
      <c r="O475" s="44">
        <f>IFERROR(_xll.qlIndexFixing(ONIndex3M,I475,TRUE,_xll.ohTrigger(RecalcTrigger,Trigger3M)),NA())</f>
        <v>1.6000687169721216E-2</v>
      </c>
      <c r="P475" s="44">
        <f>IFERROR(_xll.qlIndexFixing(ONIndex6M,I475,TRUE,_xll.ohTrigger(RecalcTrigger,Trigger6M)),NA())</f>
        <v>1.70177042075359E-2</v>
      </c>
      <c r="Q475" s="183">
        <f>IFERROR(_xll.qlIndexFixing(ONIndex1Y,I475,TRUE,_xll.ohTrigger(RecalcTrigger,Trigger1Y)),NA())</f>
        <v>1.840039361453235E-2</v>
      </c>
    </row>
    <row r="476" spans="2:17" x14ac:dyDescent="0.2">
      <c r="B476" s="39" t="s">
        <v>17</v>
      </c>
      <c r="D476" s="42">
        <f>_xll.qlCalendarAdvance(Calendar,$D475,B476,"f",FALSE)</f>
        <v>42863</v>
      </c>
      <c r="E476" s="177">
        <f>_xll.qlInterestRateIndexValueDate(IndexON,D476)</f>
        <v>42863</v>
      </c>
      <c r="F476" s="193">
        <f>IFERROR(_xll.qlIndexFixing(IndexON,D476,TRUE,_xll.ohTrigger(RecalcTrigger,TriggerON)),NA())</f>
        <v>1.3864937704384239E-2</v>
      </c>
      <c r="H476" s="42">
        <f>_xll.qlCalendarAdvance(Calendar,$H475,B476,"f",FALSE)</f>
        <v>42863</v>
      </c>
      <c r="I476" s="177">
        <f>_xll.qlInterestRateIndexValueDate(Index1M,$H476)</f>
        <v>42863</v>
      </c>
      <c r="J476" s="182">
        <f>IFERROR(_xll.qlIndexFixing(Index1M,$H476,TRUE,_xll.ohTrigger(RecalcTrigger,Trigger1M)),NA())</f>
        <v>1.4988159075478713E-2</v>
      </c>
      <c r="K476" s="44">
        <f>IFERROR(_xll.qlIndexFixing(Index3M,H476,TRUE,_xll.ohTrigger(RecalcTrigger,Trigger3M)),NA())</f>
        <v>1.6671020262114568E-2</v>
      </c>
      <c r="L476" s="44">
        <f>IFERROR(_xll.qlIndexFixing(Index6M,$H476,TRUE,_xll.ohTrigger(RecalcTrigger,Trigger6M)),NA())</f>
        <v>1.8220745257732009E-2</v>
      </c>
      <c r="M476" s="183">
        <f>IFERROR(_xll.qlIndexFixing(Index1Y,$H476,TRUE,_xll.ohTrigger(RecalcTrigger,Trigger1Y)),NA())</f>
        <v>2.0900475469915358E-2</v>
      </c>
      <c r="N476" s="182">
        <f>IFERROR(_xll.qlIndexFixing(ONIndex1M,I476,TRUE,_xll.ohTrigger(RecalcTrigger,Trigger1M)),NA())</f>
        <v>1.4769523864482936E-2</v>
      </c>
      <c r="O476" s="44">
        <f>IFERROR(_xll.qlIndexFixing(ONIndex3M,I476,TRUE,_xll.ohTrigger(RecalcTrigger,Trigger3M)),NA())</f>
        <v>1.6030218446891897E-2</v>
      </c>
      <c r="P476" s="44">
        <f>IFERROR(_xll.qlIndexFixing(ONIndex6M,I476,TRUE,_xll.ohTrigger(RecalcTrigger,Trigger6M)),NA())</f>
        <v>1.7044867048630064E-2</v>
      </c>
      <c r="Q476" s="183">
        <f>IFERROR(_xll.qlIndexFixing(ONIndex1Y,I476,TRUE,_xll.ohTrigger(RecalcTrigger,Trigger1Y)),NA())</f>
        <v>1.8393923460521266E-2</v>
      </c>
    </row>
    <row r="477" spans="2:17" x14ac:dyDescent="0.2">
      <c r="B477" s="39" t="s">
        <v>17</v>
      </c>
      <c r="D477" s="42">
        <f>_xll.qlCalendarAdvance(Calendar,$D476,B477,"f",FALSE)</f>
        <v>42864</v>
      </c>
      <c r="E477" s="177">
        <f>_xll.qlInterestRateIndexValueDate(IndexON,D477)</f>
        <v>42864</v>
      </c>
      <c r="F477" s="193">
        <f>IFERROR(_xll.qlIndexFixing(IndexON,D477,TRUE,_xll.ohTrigger(RecalcTrigger,TriggerON)),NA())</f>
        <v>1.3877895812006713E-2</v>
      </c>
      <c r="H477" s="42">
        <f>_xll.qlCalendarAdvance(Calendar,$H476,B477,"f",FALSE)</f>
        <v>42864</v>
      </c>
      <c r="I477" s="177">
        <f>_xll.qlInterestRateIndexValueDate(Index1M,$H477)</f>
        <v>42864</v>
      </c>
      <c r="J477" s="182">
        <f>IFERROR(_xll.qlIndexFixing(Index1M,$H477,TRUE,_xll.ohTrigger(RecalcTrigger,Trigger1M)),NA())</f>
        <v>1.5002031538498604E-2</v>
      </c>
      <c r="K477" s="44">
        <f>IFERROR(_xll.qlIndexFixing(Index3M,H477,TRUE,_xll.ohTrigger(RecalcTrigger,Trigger3M)),NA())</f>
        <v>1.6683556936918122E-2</v>
      </c>
      <c r="L477" s="44">
        <f>IFERROR(_xll.qlIndexFixing(Index6M,$H477,TRUE,_xll.ohTrigger(RecalcTrigger,Trigger6M)),NA())</f>
        <v>1.8232253145064603E-2</v>
      </c>
      <c r="M477" s="183">
        <f>IFERROR(_xll.qlIndexFixing(Index1Y,$H477,TRUE,_xll.ohTrigger(RecalcTrigger,Trigger1Y)),NA())</f>
        <v>2.0912436597222195E-2</v>
      </c>
      <c r="N477" s="182">
        <f>IFERROR(_xll.qlIndexFixing(ONIndex1M,I477,TRUE,_xll.ohTrigger(RecalcTrigger,Trigger1M)),NA())</f>
        <v>1.4783675528768914E-2</v>
      </c>
      <c r="O477" s="44">
        <f>IFERROR(_xll.qlIndexFixing(ONIndex3M,I477,TRUE,_xll.ohTrigger(RecalcTrigger,Trigger3M)),NA())</f>
        <v>1.6045238626545277E-2</v>
      </c>
      <c r="P477" s="44">
        <f>IFERROR(_xll.qlIndexFixing(ONIndex6M,I477,TRUE,_xll.ohTrigger(RecalcTrigger,Trigger6M)),NA())</f>
        <v>1.705876857726718E-2</v>
      </c>
      <c r="Q477" s="183">
        <f>IFERROR(_xll.qlIndexFixing(ONIndex1Y,I477,TRUE,_xll.ohTrigger(RecalcTrigger,Trigger1Y)),NA())</f>
        <v>1.8391851019429195E-2</v>
      </c>
    </row>
    <row r="478" spans="2:17" x14ac:dyDescent="0.2">
      <c r="B478" s="39" t="s">
        <v>17</v>
      </c>
      <c r="D478" s="42">
        <f>_xll.qlCalendarAdvance(Calendar,$D477,B478,"f",FALSE)</f>
        <v>42865</v>
      </c>
      <c r="E478" s="177">
        <f>_xll.qlInterestRateIndexValueDate(IndexON,D478)</f>
        <v>42865</v>
      </c>
      <c r="F478" s="193">
        <f>IFERROR(_xll.qlIndexFixing(IndexON,D478,TRUE,_xll.ohTrigger(RecalcTrigger,TriggerON)),NA())</f>
        <v>1.3890812909724826E-2</v>
      </c>
      <c r="H478" s="42">
        <f>_xll.qlCalendarAdvance(Calendar,$H477,B478,"f",FALSE)</f>
        <v>42865</v>
      </c>
      <c r="I478" s="177">
        <f>_xll.qlInterestRateIndexValueDate(Index1M,$H478)</f>
        <v>42865</v>
      </c>
      <c r="J478" s="182">
        <f>IFERROR(_xll.qlIndexFixing(Index1M,$H478,TRUE,_xll.ohTrigger(RecalcTrigger,Trigger1M)),NA())</f>
        <v>1.5030230335577599E-2</v>
      </c>
      <c r="K478" s="44">
        <f>IFERROR(_xll.qlIndexFixing(Index3M,H478,TRUE,_xll.ohTrigger(RecalcTrigger,Trigger3M)),NA())</f>
        <v>1.6696039047447913E-2</v>
      </c>
      <c r="L478" s="44">
        <f>IFERROR(_xll.qlIndexFixing(Index6M,$H478,TRUE,_xll.ohTrigger(RecalcTrigger,Trigger6M)),NA())</f>
        <v>1.824374023980075E-2</v>
      </c>
      <c r="M478" s="183">
        <f>IFERROR(_xll.qlIndexFixing(Index1Y,$H478,TRUE,_xll.ohTrigger(RecalcTrigger,Trigger1Y)),NA())</f>
        <v>2.0924421936816984E-2</v>
      </c>
      <c r="N478" s="182">
        <f>IFERROR(_xll.qlIndexFixing(ONIndex1M,I478,TRUE,_xll.ohTrigger(RecalcTrigger,Trigger1M)),NA())</f>
        <v>1.4797807441265798E-2</v>
      </c>
      <c r="O478" s="44">
        <f>IFERROR(_xll.qlIndexFixing(ONIndex3M,I478,TRUE,_xll.ohTrigger(RecalcTrigger,Trigger3M)),NA())</f>
        <v>1.6060201117050754E-2</v>
      </c>
      <c r="P478" s="44">
        <f>IFERROR(_xll.qlIndexFixing(ONIndex6M,I478,TRUE,_xll.ohTrigger(RecalcTrigger,Trigger6M)),NA())</f>
        <v>1.7072624160038297E-2</v>
      </c>
      <c r="Q478" s="183">
        <f>IFERROR(_xll.qlIndexFixing(ONIndex1Y,I478,TRUE,_xll.ohTrigger(RecalcTrigger,Trigger1Y)),NA())</f>
        <v>1.839019790287888E-2</v>
      </c>
    </row>
    <row r="479" spans="2:17" x14ac:dyDescent="0.2">
      <c r="B479" s="39" t="s">
        <v>17</v>
      </c>
      <c r="D479" s="42">
        <f>_xll.qlCalendarAdvance(Calendar,$D478,B479,"f",FALSE)</f>
        <v>42866</v>
      </c>
      <c r="E479" s="177">
        <f>_xll.qlInterestRateIndexValueDate(IndexON,D479)</f>
        <v>42866</v>
      </c>
      <c r="F479" s="193">
        <f>IFERROR(_xll.qlIndexFixing(IndexON,D479,TRUE,_xll.ohTrigger(RecalcTrigger,TriggerON)),NA())</f>
        <v>1.3903688997457531E-2</v>
      </c>
      <c r="H479" s="42">
        <f>_xll.qlCalendarAdvance(Calendar,$H478,B479,"f",FALSE)</f>
        <v>42866</v>
      </c>
      <c r="I479" s="177">
        <f>_xll.qlInterestRateIndexValueDate(Index1M,$H479)</f>
        <v>42866</v>
      </c>
      <c r="J479" s="182">
        <f>IFERROR(_xll.qlIndexFixing(Index1M,$H479,TRUE,_xll.ohTrigger(RecalcTrigger,Trigger1M)),NA())</f>
        <v>1.5036883926604315E-2</v>
      </c>
      <c r="K479" s="44">
        <f>IFERROR(_xll.qlIndexFixing(Index3M,H479,TRUE,_xll.ohTrigger(RecalcTrigger,Trigger3M)),NA())</f>
        <v>1.6708466653667615E-2</v>
      </c>
      <c r="L479" s="44">
        <f>IFERROR(_xll.qlIndexFixing(Index6M,$H479,TRUE,_xll.ohTrigger(RecalcTrigger,Trigger6M)),NA())</f>
        <v>1.8267037150076691E-2</v>
      </c>
      <c r="M479" s="183">
        <f>IFERROR(_xll.qlIndexFixing(Index1Y,$H479,TRUE,_xll.ohTrigger(RecalcTrigger,Trigger1Y)),NA())</f>
        <v>2.0936430215070301E-2</v>
      </c>
      <c r="N479" s="182">
        <f>IFERROR(_xll.qlIndexFixing(ONIndex1M,I479,TRUE,_xll.ohTrigger(RecalcTrigger,Trigger1M)),NA())</f>
        <v>1.4811919601892543E-2</v>
      </c>
      <c r="O479" s="44">
        <f>IFERROR(_xll.qlIndexFixing(ONIndex3M,I479,TRUE,_xll.ohTrigger(RecalcTrigger,Trigger3M)),NA())</f>
        <v>1.6075105918651467E-2</v>
      </c>
      <c r="P479" s="44">
        <f>IFERROR(_xll.qlIndexFixing(ONIndex6M,I479,TRUE,_xll.ohTrigger(RecalcTrigger,Trigger6M)),NA())</f>
        <v>1.7086433797024458E-2</v>
      </c>
      <c r="Q479" s="183">
        <f>IFERROR(_xll.qlIndexFixing(ONIndex1Y,I479,TRUE,_xll.ohTrigger(RecalcTrigger,Trigger1Y)),NA())</f>
        <v>1.8388964110870321E-2</v>
      </c>
    </row>
    <row r="480" spans="2:17" x14ac:dyDescent="0.2">
      <c r="B480" s="39" t="s">
        <v>17</v>
      </c>
      <c r="D480" s="42">
        <f>_xll.qlCalendarAdvance(Calendar,$D479,B480,"f",FALSE)</f>
        <v>42867</v>
      </c>
      <c r="E480" s="177">
        <f>_xll.qlInterestRateIndexValueDate(IndexON,D480)</f>
        <v>42867</v>
      </c>
      <c r="F480" s="193">
        <f>IFERROR(_xll.qlIndexFixing(IndexON,D480,TRUE,_xll.ohTrigger(RecalcTrigger,TriggerON)),NA())</f>
        <v>1.3929836056526906E-2</v>
      </c>
      <c r="H480" s="42">
        <f>_xll.qlCalendarAdvance(Calendar,$H479,B480,"f",FALSE)</f>
        <v>42867</v>
      </c>
      <c r="I480" s="177">
        <f>_xll.qlInterestRateIndexValueDate(Index1M,$H480)</f>
        <v>42867</v>
      </c>
      <c r="J480" s="182">
        <f>IFERROR(_xll.qlIndexFixing(Index1M,$H480,TRUE,_xll.ohTrigger(RecalcTrigger,Trigger1M)),NA())</f>
        <v>1.5043530364792009E-2</v>
      </c>
      <c r="K480" s="44">
        <f>IFERROR(_xll.qlIndexFixing(Index3M,H480,TRUE,_xll.ohTrigger(RecalcTrigger,Trigger3M)),NA())</f>
        <v>1.6733087392270932E-2</v>
      </c>
      <c r="L480" s="44">
        <f>IFERROR(_xll.qlIndexFixing(Index6M,$H480,TRUE,_xll.ohTrigger(RecalcTrigger,Trigger6M)),NA())</f>
        <v>1.8272563411891159E-2</v>
      </c>
      <c r="M480" s="183">
        <f>IFERROR(_xll.qlIndexFixing(Index1Y,$H480,TRUE,_xll.ohTrigger(RecalcTrigger,Trigger1Y)),NA())</f>
        <v>2.0960598951752885E-2</v>
      </c>
      <c r="N480" s="182">
        <f>IFERROR(_xll.qlIndexFixing(ONIndex1M,I480,TRUE,_xll.ohTrigger(RecalcTrigger,Trigger1M)),NA())</f>
        <v>1.4840681455957629E-2</v>
      </c>
      <c r="O480" s="44">
        <f>IFERROR(_xll.qlIndexFixing(ONIndex3M,I480,TRUE,_xll.ohTrigger(RecalcTrigger,Trigger3M)),NA())</f>
        <v>1.6105433816384629E-2</v>
      </c>
      <c r="P480" s="44">
        <f>IFERROR(_xll.qlIndexFixing(ONIndex6M,I480,TRUE,_xll.ohTrigger(RecalcTrigger,Trigger6M)),NA())</f>
        <v>1.7114702356498812E-2</v>
      </c>
      <c r="Q480" s="183">
        <f>IFERROR(_xll.qlIndexFixing(ONIndex1Y,I480,TRUE,_xll.ohTrigger(RecalcTrigger,Trigger1Y)),NA())</f>
        <v>1.8388820632343116E-2</v>
      </c>
    </row>
    <row r="481" spans="2:17" x14ac:dyDescent="0.2">
      <c r="B481" s="39" t="s">
        <v>17</v>
      </c>
      <c r="D481" s="42">
        <f>_xll.qlCalendarAdvance(Calendar,$D480,B481,"f",FALSE)</f>
        <v>42870</v>
      </c>
      <c r="E481" s="177">
        <f>_xll.qlInterestRateIndexValueDate(IndexON,D481)</f>
        <v>42870</v>
      </c>
      <c r="F481" s="193">
        <f>IFERROR(_xll.qlIndexFixing(IndexON,D481,TRUE,_xll.ohTrigger(RecalcTrigger,TriggerON)),NA())</f>
        <v>1.3954783248939506E-2</v>
      </c>
      <c r="H481" s="42">
        <f>_xll.qlCalendarAdvance(Calendar,$H480,B481,"f",FALSE)</f>
        <v>42870</v>
      </c>
      <c r="I481" s="177">
        <f>_xll.qlInterestRateIndexValueDate(Index1M,$H481)</f>
        <v>42870</v>
      </c>
      <c r="J481" s="182">
        <f>IFERROR(_xll.qlIndexFixing(Index1M,$H481,TRUE,_xll.ohTrigger(RecalcTrigger,Trigger1M)),NA())</f>
        <v>1.5084851345482403E-2</v>
      </c>
      <c r="K481" s="44">
        <f>IFERROR(_xll.qlIndexFixing(Index3M,H481,TRUE,_xll.ohTrigger(RecalcTrigger,Trigger3M)),NA())</f>
        <v>1.6757633234787801E-2</v>
      </c>
      <c r="L481" s="44">
        <f>IFERROR(_xll.qlIndexFixing(Index6M,$H481,TRUE,_xll.ohTrigger(RecalcTrigger,Trigger6M)),NA())</f>
        <v>1.8300870376761064E-2</v>
      </c>
      <c r="M481" s="183">
        <f>IFERROR(_xll.qlIndexFixing(Index1Y,$H481,TRUE,_xll.ohTrigger(RecalcTrigger,Trigger1Y)),NA())</f>
        <v>2.0984667240041777E-2</v>
      </c>
      <c r="N481" s="182">
        <f>IFERROR(_xll.qlIndexFixing(ONIndex1M,I481,TRUE,_xll.ohTrigger(RecalcTrigger,Trigger1M)),NA())</f>
        <v>1.4868170726346497E-2</v>
      </c>
      <c r="O481" s="44">
        <f>IFERROR(_xll.qlIndexFixing(ONIndex3M,I481,TRUE,_xll.ohTrigger(RecalcTrigger,Trigger3M)),NA())</f>
        <v>1.613414823454784E-2</v>
      </c>
      <c r="P481" s="44">
        <f>IFERROR(_xll.qlIndexFixing(ONIndex6M,I481,TRUE,_xll.ohTrigger(RecalcTrigger,Trigger6M)),NA())</f>
        <v>1.7141212885903867E-2</v>
      </c>
      <c r="Q481" s="183">
        <f>IFERROR(_xll.qlIndexFixing(ONIndex1Y,I481,TRUE,_xll.ohTrigger(RecalcTrigger,Trigger1Y)),NA())</f>
        <v>1.8388222188091552E-2</v>
      </c>
    </row>
    <row r="482" spans="2:17" x14ac:dyDescent="0.2">
      <c r="B482" s="39" t="s">
        <v>17</v>
      </c>
      <c r="D482" s="42">
        <f>_xll.qlCalendarAdvance(Calendar,$D481,B482,"f",FALSE)</f>
        <v>42871</v>
      </c>
      <c r="E482" s="177">
        <f>_xll.qlInterestRateIndexValueDate(IndexON,D482)</f>
        <v>42871</v>
      </c>
      <c r="F482" s="193">
        <f>IFERROR(_xll.qlIndexFixing(IndexON,D482,TRUE,_xll.ohTrigger(RecalcTrigger,TriggerON)),NA())</f>
        <v>1.3967454286907266E-2</v>
      </c>
      <c r="H482" s="42">
        <f>_xll.qlCalendarAdvance(Calendar,$H481,B482,"f",FALSE)</f>
        <v>42871</v>
      </c>
      <c r="I482" s="177">
        <f>_xll.qlInterestRateIndexValueDate(Index1M,$H482)</f>
        <v>42871</v>
      </c>
      <c r="J482" s="182">
        <f>IFERROR(_xll.qlIndexFixing(Index1M,$H482,TRUE,_xll.ohTrigger(RecalcTrigger,Trigger1M)),NA())</f>
        <v>1.5098585484145558E-2</v>
      </c>
      <c r="K482" s="44">
        <f>IFERROR(_xll.qlIndexFixing(Index3M,H482,TRUE,_xll.ohTrigger(RecalcTrigger,Trigger3M)),NA())</f>
        <v>1.6769789218991502E-2</v>
      </c>
      <c r="L482" s="44">
        <f>IFERROR(_xll.qlIndexFixing(Index6M,$H482,TRUE,_xll.ohTrigger(RecalcTrigger,Trigger6M)),NA())</f>
        <v>1.8312236647322552E-2</v>
      </c>
      <c r="M482" s="183">
        <f>IFERROR(_xll.qlIndexFixing(Index1Y,$H482,TRUE,_xll.ohTrigger(RecalcTrigger,Trigger1Y)),NA())</f>
        <v>2.0996771105101342E-2</v>
      </c>
      <c r="N482" s="182">
        <f>IFERROR(_xll.qlIndexFixing(ONIndex1M,I482,TRUE,_xll.ohTrigger(RecalcTrigger,Trigger1M)),NA())</f>
        <v>1.4882184128027776E-2</v>
      </c>
      <c r="O482" s="44">
        <f>IFERROR(_xll.qlIndexFixing(ONIndex3M,I482,TRUE,_xll.ohTrigger(RecalcTrigger,Trigger3M)),NA())</f>
        <v>1.6148764590976361E-2</v>
      </c>
      <c r="P482" s="44">
        <f>IFERROR(_xll.qlIndexFixing(ONIndex6M,I482,TRUE,_xll.ohTrigger(RecalcTrigger,Trigger6M)),NA())</f>
        <v>1.7154792793397933E-2</v>
      </c>
      <c r="Q482" s="183">
        <f>IFERROR(_xll.qlIndexFixing(ONIndex1Y,I482,TRUE,_xll.ohTrigger(RecalcTrigger,Trigger1Y)),NA())</f>
        <v>1.8389085018710727E-2</v>
      </c>
    </row>
    <row r="483" spans="2:17" x14ac:dyDescent="0.2">
      <c r="B483" s="39" t="s">
        <v>17</v>
      </c>
      <c r="D483" s="42">
        <f>_xll.qlCalendarAdvance(Calendar,$D482,B483,"f",FALSE)</f>
        <v>42872</v>
      </c>
      <c r="E483" s="177">
        <f>_xll.qlInterestRateIndexValueDate(IndexON,D483)</f>
        <v>42872</v>
      </c>
      <c r="F483" s="193">
        <f>IFERROR(_xll.qlIndexFixing(IndexON,D483,TRUE,_xll.ohTrigger(RecalcTrigger,TriggerON)),NA())</f>
        <v>1.3980084314889618E-2</v>
      </c>
      <c r="H483" s="42">
        <f>_xll.qlCalendarAdvance(Calendar,$H482,B483,"f",FALSE)</f>
        <v>42872</v>
      </c>
      <c r="I483" s="177">
        <f>_xll.qlInterestRateIndexValueDate(Index1M,$H483)</f>
        <v>42872</v>
      </c>
      <c r="J483" s="182">
        <f>IFERROR(_xll.qlIndexFixing(Index1M,$H483,TRUE,_xll.ohTrigger(RecalcTrigger,Trigger1M)),NA())</f>
        <v>1.5126515579648253E-2</v>
      </c>
      <c r="K483" s="44">
        <f>IFERROR(_xll.qlIndexFixing(Index3M,H483,TRUE,_xll.ohTrigger(RecalcTrigger,Trigger3M)),NA())</f>
        <v>1.6781891058720032E-2</v>
      </c>
      <c r="L483" s="44">
        <f>IFERROR(_xll.qlIndexFixing(Index6M,$H483,TRUE,_xll.ohTrigger(RecalcTrigger,Trigger6M)),NA())</f>
        <v>1.8323583435801559E-2</v>
      </c>
      <c r="M483" s="183">
        <f>IFERROR(_xll.qlIndexFixing(Index1Y,$H483,TRUE,_xll.ohTrigger(RecalcTrigger,Trigger1Y)),NA())</f>
        <v>2.1008890265810543E-2</v>
      </c>
      <c r="N483" s="182">
        <f>IFERROR(_xll.qlIndexFixing(ONIndex1M,I483,TRUE,_xll.ohTrigger(RecalcTrigger,Trigger1M)),NA())</f>
        <v>1.4896177777757869E-2</v>
      </c>
      <c r="O483" s="44">
        <f>IFERROR(_xll.qlIndexFixing(ONIndex3M,I483,TRUE,_xll.ohTrigger(RecalcTrigger,Trigger3M)),NA())</f>
        <v>1.6163323258256979E-2</v>
      </c>
      <c r="P483" s="44">
        <f>IFERROR(_xll.qlIndexFixing(ONIndex6M,I483,TRUE,_xll.ohTrigger(RecalcTrigger,Trigger6M)),NA())</f>
        <v>1.7168326755025998E-2</v>
      </c>
      <c r="Q483" s="183">
        <f>IFERROR(_xll.qlIndexFixing(ONIndex1Y,I483,TRUE,_xll.ohTrigger(RecalcTrigger,Trigger1Y)),NA())</f>
        <v>1.8390367173790612E-2</v>
      </c>
    </row>
    <row r="484" spans="2:17" x14ac:dyDescent="0.2">
      <c r="B484" s="39" t="s">
        <v>17</v>
      </c>
      <c r="D484" s="42">
        <f>_xll.qlCalendarAdvance(Calendar,$D483,B484,"f",FALSE)</f>
        <v>42873</v>
      </c>
      <c r="E484" s="177">
        <f>_xll.qlInterestRateIndexValueDate(IndexON,D484)</f>
        <v>42873</v>
      </c>
      <c r="F484" s="193">
        <f>IFERROR(_xll.qlIndexFixing(IndexON,D484,TRUE,_xll.ohTrigger(RecalcTrigger,TriggerON)),NA())</f>
        <v>1.3992673332886563E-2</v>
      </c>
      <c r="H484" s="42">
        <f>_xll.qlCalendarAdvance(Calendar,$H483,B484,"f",FALSE)</f>
        <v>42873</v>
      </c>
      <c r="I484" s="177">
        <f>_xll.qlInterestRateIndexValueDate(Index1M,$H484)</f>
        <v>42873</v>
      </c>
      <c r="J484" s="182">
        <f>IFERROR(_xll.qlIndexFixing(Index1M,$H484,TRUE,_xll.ohTrigger(RecalcTrigger,Trigger1M)),NA())</f>
        <v>1.5133096032426616E-2</v>
      </c>
      <c r="K484" s="44">
        <f>IFERROR(_xll.qlIndexFixing(Index3M,H484,TRUE,_xll.ohTrigger(RecalcTrigger,Trigger3M)),NA())</f>
        <v>1.679393881395733E-2</v>
      </c>
      <c r="L484" s="44">
        <f>IFERROR(_xll.qlIndexFixing(Index6M,$H484,TRUE,_xll.ohTrigger(RecalcTrigger,Trigger6M)),NA())</f>
        <v>1.8346653959323219E-2</v>
      </c>
      <c r="M484" s="183">
        <f>IFERROR(_xll.qlIndexFixing(Index1Y,$H484,TRUE,_xll.ohTrigger(RecalcTrigger,Trigger1Y)),NA())</f>
        <v>2.102102344812673E-2</v>
      </c>
      <c r="N484" s="182">
        <f>IFERROR(_xll.qlIndexFixing(ONIndex1M,I484,TRUE,_xll.ohTrigger(RecalcTrigger,Trigger1M)),NA())</f>
        <v>1.4910151675698868E-2</v>
      </c>
      <c r="O484" s="44">
        <f>IFERROR(_xll.qlIndexFixing(ONIndex3M,I484,TRUE,_xll.ohTrigger(RecalcTrigger,Trigger3M)),NA())</f>
        <v>1.6177824236470739E-2</v>
      </c>
      <c r="P484" s="44">
        <f>IFERROR(_xll.qlIndexFixing(ONIndex6M,I484,TRUE,_xll.ohTrigger(RecalcTrigger,Trigger6M)),NA())</f>
        <v>1.7181814770788062E-2</v>
      </c>
      <c r="Q484" s="183">
        <f>IFERROR(_xll.qlIndexFixing(ONIndex1Y,I484,TRUE,_xll.ohTrigger(RecalcTrigger,Trigger1Y)),NA())</f>
        <v>1.8392068653412252E-2</v>
      </c>
    </row>
    <row r="485" spans="2:17" x14ac:dyDescent="0.2">
      <c r="B485" s="39" t="s">
        <v>17</v>
      </c>
      <c r="D485" s="42">
        <f>_xll.qlCalendarAdvance(Calendar,$D484,B485,"f",FALSE)</f>
        <v>42874</v>
      </c>
      <c r="E485" s="177">
        <f>_xll.qlInterestRateIndexValueDate(IndexON,D485)</f>
        <v>42874</v>
      </c>
      <c r="F485" s="193">
        <f>IFERROR(_xll.qlIndexFixing(IndexON,D485,TRUE,_xll.ohTrigger(RecalcTrigger,TriggerON)),NA())</f>
        <v>1.4018253021820989E-2</v>
      </c>
      <c r="H485" s="42">
        <f>_xll.qlCalendarAdvance(Calendar,$H484,B485,"f",FALSE)</f>
        <v>42874</v>
      </c>
      <c r="I485" s="177">
        <f>_xll.qlInterestRateIndexValueDate(Index1M,$H485)</f>
        <v>42874</v>
      </c>
      <c r="J485" s="182">
        <f>IFERROR(_xll.qlIndexFixing(Index1M,$H485,TRUE,_xll.ohTrigger(RecalcTrigger,Trigger1M)),NA())</f>
        <v>1.5139669334456318E-2</v>
      </c>
      <c r="K485" s="44">
        <f>IFERROR(_xll.qlIndexFixing(Index3M,H485,TRUE,_xll.ohTrigger(RecalcTrigger,Trigger3M)),NA())</f>
        <v>1.6817817355903965E-2</v>
      </c>
      <c r="L485" s="44">
        <f>IFERROR(_xll.qlIndexFixing(Index6M,$H485,TRUE,_xll.ohTrigger(RecalcTrigger,Trigger6M)),NA())</f>
        <v>1.8352086491066063E-2</v>
      </c>
      <c r="M485" s="183">
        <f>IFERROR(_xll.qlIndexFixing(Index1Y,$H485,TRUE,_xll.ohTrigger(RecalcTrigger,Trigger1Y)),NA())</f>
        <v>2.1045100926916464E-2</v>
      </c>
      <c r="N485" s="182">
        <f>IFERROR(_xll.qlIndexFixing(ONIndex1M,I485,TRUE,_xll.ohTrigger(RecalcTrigger,Trigger1M)),NA())</f>
        <v>1.493864499615009E-2</v>
      </c>
      <c r="O485" s="44">
        <f>IFERROR(_xll.qlIndexFixing(ONIndex3M,I485,TRUE,_xll.ohTrigger(RecalcTrigger,Trigger3M)),NA())</f>
        <v>1.6207353509231824E-2</v>
      </c>
      <c r="P485" s="44">
        <f>IFERROR(_xll.qlIndexFixing(ONIndex6M,I485,TRUE,_xll.ohTrigger(RecalcTrigger,Trigger6M)),NA())</f>
        <v>1.7209448996583498E-2</v>
      </c>
      <c r="Q485" s="183">
        <f>IFERROR(_xll.qlIndexFixing(ONIndex1Y,I485,TRUE,_xll.ohTrigger(RecalcTrigger,Trigger1Y)),NA())</f>
        <v>1.8397796622784034E-2</v>
      </c>
    </row>
    <row r="486" spans="2:17" x14ac:dyDescent="0.2">
      <c r="B486" s="39" t="s">
        <v>17</v>
      </c>
      <c r="D486" s="42">
        <f>_xll.qlCalendarAdvance(Calendar,$D485,B486,"f",FALSE)</f>
        <v>42877</v>
      </c>
      <c r="E486" s="177">
        <f>_xll.qlInterestRateIndexValueDate(IndexON,D486)</f>
        <v>42877</v>
      </c>
      <c r="F486" s="193">
        <f>IFERROR(_xll.qlIndexFixing(IndexON,D486,TRUE,_xll.ohTrigger(RecalcTrigger,TriggerON)),NA())</f>
        <v>1.4042619305020265E-2</v>
      </c>
      <c r="H486" s="42">
        <f>_xll.qlCalendarAdvance(Calendar,$H485,B486,"f",FALSE)</f>
        <v>42877</v>
      </c>
      <c r="I486" s="177">
        <f>_xll.qlInterestRateIndexValueDate(Index1M,$H486)</f>
        <v>42877</v>
      </c>
      <c r="J486" s="182">
        <f>IFERROR(_xll.qlIndexFixing(Index1M,$H486,TRUE,_xll.ohTrigger(RecalcTrigger,Trigger1M)),NA())</f>
        <v>1.5180575334808483E-2</v>
      </c>
      <c r="K486" s="44">
        <f>IFERROR(_xll.qlIndexFixing(Index3M,H486,TRUE,_xll.ohTrigger(RecalcTrigger,Trigger3M)),NA())</f>
        <v>1.6841590189751343E-2</v>
      </c>
      <c r="L486" s="44">
        <f>IFERROR(_xll.qlIndexFixing(Index6M,$H486,TRUE,_xll.ohTrigger(RecalcTrigger,Trigger6M)),NA())</f>
        <v>1.8380031700364622E-2</v>
      </c>
      <c r="M486" s="183">
        <f>IFERROR(_xll.qlIndexFixing(Index1Y,$H486,TRUE,_xll.ohTrigger(RecalcTrigger,Trigger1Y)),NA())</f>
        <v>2.1069670910502714E-2</v>
      </c>
      <c r="N486" s="182">
        <f>IFERROR(_xll.qlIndexFixing(ONIndex1M,I486,TRUE,_xll.ohTrigger(RecalcTrigger,Trigger1M)),NA())</f>
        <v>1.4965849749328797E-2</v>
      </c>
      <c r="O486" s="44">
        <f>IFERROR(_xll.qlIndexFixing(ONIndex3M,I486,TRUE,_xll.ohTrigger(RecalcTrigger,Trigger3M)),NA())</f>
        <v>1.6235251258738259E-2</v>
      </c>
      <c r="P486" s="44">
        <f>IFERROR(_xll.qlIndexFixing(ONIndex6M,I486,TRUE,_xll.ohTrigger(RecalcTrigger,Trigger6M)),NA())</f>
        <v>1.7235307374527942E-2</v>
      </c>
      <c r="Q486" s="183">
        <f>IFERROR(_xll.qlIndexFixing(ONIndex1Y,I486,TRUE,_xll.ohTrigger(RecalcTrigger,Trigger1Y)),NA())</f>
        <v>1.8403067817397423E-2</v>
      </c>
    </row>
    <row r="487" spans="2:17" x14ac:dyDescent="0.2">
      <c r="B487" s="39" t="s">
        <v>17</v>
      </c>
      <c r="D487" s="42">
        <f>_xll.qlCalendarAdvance(Calendar,$D486,B487,"f",FALSE)</f>
        <v>42878</v>
      </c>
      <c r="E487" s="177">
        <f>_xll.qlInterestRateIndexValueDate(IndexON,D487)</f>
        <v>42878</v>
      </c>
      <c r="F487" s="193">
        <f>IFERROR(_xll.qlIndexFixing(IndexON,D487,TRUE,_xll.ohTrigger(RecalcTrigger,TriggerON)),NA())</f>
        <v>1.4055003273090172E-2</v>
      </c>
      <c r="H487" s="42">
        <f>_xll.qlCalendarAdvance(Calendar,$H486,B487,"f",FALSE)</f>
        <v>42878</v>
      </c>
      <c r="I487" s="177">
        <f>_xll.qlInterestRateIndexValueDate(Index1M,$H487)</f>
        <v>42878</v>
      </c>
      <c r="J487" s="182">
        <f>IFERROR(_xll.qlIndexFixing(Index1M,$H487,TRUE,_xll.ohTrigger(RecalcTrigger,Trigger1M)),NA())</f>
        <v>1.5194171145726645E-2</v>
      </c>
      <c r="K487" s="44">
        <f>IFERROR(_xll.qlIndexFixing(Index3M,H487,TRUE,_xll.ohTrigger(RecalcTrigger,Trigger3M)),NA())</f>
        <v>1.6853368422377876E-2</v>
      </c>
      <c r="L487" s="44">
        <f>IFERROR(_xll.qlIndexFixing(Index6M,$H487,TRUE,_xll.ohTrigger(RecalcTrigger,Trigger6M)),NA())</f>
        <v>1.839126552846098E-2</v>
      </c>
      <c r="M487" s="183">
        <f>IFERROR(_xll.qlIndexFixing(Index1Y,$H487,TRUE,_xll.ohTrigger(RecalcTrigger,Trigger1Y)),NA())</f>
        <v>2.1081855088107115E-2</v>
      </c>
      <c r="N487" s="182">
        <f>IFERROR(_xll.qlIndexFixing(ONIndex1M,I487,TRUE,_xll.ohTrigger(RecalcTrigger,Trigger1M)),NA())</f>
        <v>1.4979724888162238E-2</v>
      </c>
      <c r="O487" s="44">
        <f>IFERROR(_xll.qlIndexFixing(ONIndex3M,I487,TRUE,_xll.ohTrigger(RecalcTrigger,Trigger3M)),NA())</f>
        <v>1.6249463791455643E-2</v>
      </c>
      <c r="P487" s="44">
        <f>IFERROR(_xll.qlIndexFixing(ONIndex6M,I487,TRUE,_xll.ohTrigger(RecalcTrigger,Trigger6M)),NA())</f>
        <v>1.7248565660716864E-2</v>
      </c>
      <c r="Q487" s="183">
        <f>IFERROR(_xll.qlIndexFixing(ONIndex1Y,I487,TRUE,_xll.ohTrigger(RecalcTrigger,Trigger1Y)),NA())</f>
        <v>1.840686591980889E-2</v>
      </c>
    </row>
    <row r="488" spans="2:17" x14ac:dyDescent="0.2">
      <c r="B488" s="39" t="s">
        <v>17</v>
      </c>
      <c r="D488" s="42">
        <f>_xll.qlCalendarAdvance(Calendar,$D487,B488,"f",FALSE)</f>
        <v>42879</v>
      </c>
      <c r="E488" s="177">
        <f>_xll.qlInterestRateIndexValueDate(IndexON,D488)</f>
        <v>42879</v>
      </c>
      <c r="F488" s="193">
        <f>IFERROR(_xll.qlIndexFixing(IndexON,D488,TRUE,_xll.ohTrigger(RecalcTrigger,TriggerON)),NA())</f>
        <v>1.4067346231174671E-2</v>
      </c>
      <c r="H488" s="42">
        <f>_xll.qlCalendarAdvance(Calendar,$H487,B488,"f",FALSE)</f>
        <v>42879</v>
      </c>
      <c r="I488" s="177">
        <f>_xll.qlInterestRateIndexValueDate(Index1M,$H488)</f>
        <v>42879</v>
      </c>
      <c r="J488" s="182">
        <f>IFERROR(_xll.qlIndexFixing(Index1M,$H488,TRUE,_xll.ohTrigger(RecalcTrigger,Trigger1M)),NA())</f>
        <v>1.5221832502921726E-2</v>
      </c>
      <c r="K488" s="44">
        <f>IFERROR(_xll.qlIndexFixing(Index3M,H488,TRUE,_xll.ohTrigger(RecalcTrigger,Trigger3M)),NA())</f>
        <v>1.6865092930472305E-2</v>
      </c>
      <c r="L488" s="44">
        <f>IFERROR(_xll.qlIndexFixing(Index6M,$H488,TRUE,_xll.ohTrigger(RecalcTrigger,Trigger6M)),NA())</f>
        <v>1.8402481185223574E-2</v>
      </c>
      <c r="M488" s="183">
        <f>IFERROR(_xll.qlIndexFixing(Index1Y,$H488,TRUE,_xll.ohTrigger(RecalcTrigger,Trigger1Y)),NA())</f>
        <v>2.1094045641796733E-2</v>
      </c>
      <c r="N488" s="182">
        <f>IFERROR(_xll.qlIndexFixing(ONIndex1M,I488,TRUE,_xll.ohTrigger(RecalcTrigger,Trigger1M)),NA())</f>
        <v>1.4993580275206586E-2</v>
      </c>
      <c r="O488" s="44">
        <f>IFERROR(_xll.qlIndexFixing(ONIndex3M,I488,TRUE,_xll.ohTrigger(RecalcTrigger,Trigger3M)),NA())</f>
        <v>1.6263618635187216E-2</v>
      </c>
      <c r="P488" s="44">
        <f>IFERROR(_xll.qlIndexFixing(ONIndex6M,I488,TRUE,_xll.ohTrigger(RecalcTrigger,Trigger6M)),NA())</f>
        <v>1.7261778000877692E-2</v>
      </c>
      <c r="Q488" s="183">
        <f>IFERROR(_xll.qlIndexFixing(ONIndex1Y,I488,TRUE,_xll.ohTrigger(RecalcTrigger,Trigger1Y)),NA())</f>
        <v>1.8411083346762114E-2</v>
      </c>
    </row>
    <row r="489" spans="2:17" x14ac:dyDescent="0.2">
      <c r="B489" s="39" t="s">
        <v>17</v>
      </c>
      <c r="D489" s="42">
        <f>_xll.qlCalendarAdvance(Calendar,$D488,B489,"f",FALSE)</f>
        <v>42880</v>
      </c>
      <c r="E489" s="177">
        <f>_xll.qlInterestRateIndexValueDate(IndexON,D489)</f>
        <v>42880</v>
      </c>
      <c r="F489" s="193">
        <f>IFERROR(_xll.qlIndexFixing(IndexON,D489,TRUE,_xll.ohTrigger(RecalcTrigger,TriggerON)),NA())</f>
        <v>1.4079648179273763E-2</v>
      </c>
      <c r="H489" s="42">
        <f>_xll.qlCalendarAdvance(Calendar,$H488,B489,"f",FALSE)</f>
        <v>42880</v>
      </c>
      <c r="I489" s="177">
        <f>_xll.qlInterestRateIndexValueDate(Index1M,$H489)</f>
        <v>42880</v>
      </c>
      <c r="J489" s="182">
        <f>IFERROR(_xll.qlIndexFixing(Index1M,$H489,TRUE,_xll.ohTrigger(RecalcTrigger,Trigger1M)),NA())</f>
        <v>1.5228339830694743E-2</v>
      </c>
      <c r="K489" s="44">
        <f>IFERROR(_xll.qlIndexFixing(Index3M,H489,TRUE,_xll.ohTrigger(RecalcTrigger,Trigger3M)),NA())</f>
        <v>1.6876763774037063E-2</v>
      </c>
      <c r="L489" s="44">
        <f>IFERROR(_xll.qlIndexFixing(Index6M,$H489,TRUE,_xll.ohTrigger(RecalcTrigger,Trigger6M)),NA())</f>
        <v>1.8425338279219949E-2</v>
      </c>
      <c r="M489" s="183">
        <f>IFERROR(_xll.qlIndexFixing(Index1Y,$H489,TRUE,_xll.ohTrigger(RecalcTrigger,Trigger1Y)),NA())</f>
        <v>2.1106241297106143E-2</v>
      </c>
      <c r="N489" s="182">
        <f>IFERROR(_xll.qlIndexFixing(ONIndex1M,I489,TRUE,_xll.ohTrigger(RecalcTrigger,Trigger1M)),NA())</f>
        <v>1.5007415910299748E-2</v>
      </c>
      <c r="O489" s="44">
        <f>IFERROR(_xll.qlIndexFixing(ONIndex3M,I489,TRUE,_xll.ohTrigger(RecalcTrigger,Trigger3M)),NA())</f>
        <v>1.6277715789851932E-2</v>
      </c>
      <c r="P489" s="44">
        <f>IFERROR(_xll.qlIndexFixing(ONIndex6M,I489,TRUE,_xll.ohTrigger(RecalcTrigger,Trigger6M)),NA())</f>
        <v>1.727494439517252E-2</v>
      </c>
      <c r="Q489" s="183">
        <f>IFERROR(_xll.qlIndexFixing(ONIndex1Y,I489,TRUE,_xll.ohTrigger(RecalcTrigger,Trigger1Y)),NA())</f>
        <v>1.8415720098419186E-2</v>
      </c>
    </row>
    <row r="490" spans="2:17" x14ac:dyDescent="0.2">
      <c r="B490" s="39" t="s">
        <v>17</v>
      </c>
      <c r="D490" s="42">
        <f>_xll.qlCalendarAdvance(Calendar,$D489,B490,"f",FALSE)</f>
        <v>42881</v>
      </c>
      <c r="E490" s="177">
        <f>_xll.qlInterestRateIndexValueDate(IndexON,D490)</f>
        <v>42881</v>
      </c>
      <c r="F490" s="193">
        <f>IFERROR(_xll.qlIndexFixing(IndexON,D490,TRUE,_xll.ohTrigger(RecalcTrigger,TriggerON)),NA())</f>
        <v>1.4111016229776674E-2</v>
      </c>
      <c r="H490" s="42">
        <f>_xll.qlCalendarAdvance(Calendar,$H489,B490,"f",FALSE)</f>
        <v>42881</v>
      </c>
      <c r="I490" s="177">
        <f>_xll.qlInterestRateIndexValueDate(Index1M,$H490)</f>
        <v>42881</v>
      </c>
      <c r="J490" s="182">
        <f>IFERROR(_xll.qlIndexFixing(Index1M,$H490,TRUE,_xll.ohTrigger(RecalcTrigger,Trigger1M)),NA())</f>
        <v>1.5234840009921362E-2</v>
      </c>
      <c r="K490" s="44">
        <f>IFERROR(_xll.qlIndexFixing(Index3M,H490,TRUE,_xll.ohTrigger(RecalcTrigger,Trigger3M)),NA())</f>
        <v>1.6905640851638978E-2</v>
      </c>
      <c r="L490" s="44">
        <f>IFERROR(_xll.qlIndexFixing(Index6M,$H490,TRUE,_xll.ohTrigger(RecalcTrigger,Trigger6M)),NA())</f>
        <v>1.8430684325780194E-2</v>
      </c>
      <c r="M490" s="183">
        <f>IFERROR(_xll.qlIndexFixing(Index1Y,$H490,TRUE,_xll.ohTrigger(RecalcTrigger,Trigger1Y)),NA())</f>
        <v>2.1135990500545952E-2</v>
      </c>
      <c r="N490" s="182">
        <f>IFERROR(_xll.qlIndexFixing(ONIndex1M,I490,TRUE,_xll.ohTrigger(RecalcTrigger,Trigger1M)),NA())</f>
        <v>1.5042836095547907E-2</v>
      </c>
      <c r="O490" s="44">
        <f>IFERROR(_xll.qlIndexFixing(ONIndex3M,I490,TRUE,_xll.ohTrigger(RecalcTrigger,Trigger3M)),NA())</f>
        <v>1.6313763837740025E-2</v>
      </c>
      <c r="P490" s="44">
        <f>IFERROR(_xll.qlIndexFixing(ONIndex6M,I490,TRUE,_xll.ohTrigger(RecalcTrigger,Trigger6M)),NA())</f>
        <v>1.730886173396784E-2</v>
      </c>
      <c r="Q490" s="183">
        <f>IFERROR(_xll.qlIndexFixing(ONIndex1Y,I490,TRUE,_xll.ohTrigger(RecalcTrigger,Trigger1Y)),NA())</f>
        <v>1.8430804441015025E-2</v>
      </c>
    </row>
    <row r="491" spans="2:17" x14ac:dyDescent="0.2">
      <c r="B491" s="39" t="s">
        <v>17</v>
      </c>
      <c r="D491" s="42">
        <f>_xll.qlCalendarAdvance(Calendar,$D490,B491,"f",FALSE)</f>
        <v>42885</v>
      </c>
      <c r="E491" s="177">
        <f>_xll.qlInterestRateIndexValueDate(IndexON,D491)</f>
        <v>42885</v>
      </c>
      <c r="F491" s="193">
        <f>IFERROR(_xll.qlIndexFixing(IndexON,D491,TRUE,_xll.ohTrigger(RecalcTrigger,TriggerON)),NA())</f>
        <v>1.4140542769177644E-2</v>
      </c>
      <c r="H491" s="42">
        <f>_xll.qlCalendarAdvance(Calendar,$H490,B491,"f",FALSE)</f>
        <v>42885</v>
      </c>
      <c r="I491" s="177">
        <f>_xll.qlInterestRateIndexValueDate(Index1M,$H491)</f>
        <v>42885</v>
      </c>
      <c r="J491" s="182">
        <f>IFERROR(_xll.qlIndexFixing(Index1M,$H491,TRUE,_xll.ohTrigger(RecalcTrigger,Trigger1M)),NA())</f>
        <v>1.5288789094965862E-2</v>
      </c>
      <c r="K491" s="44">
        <f>IFERROR(_xll.qlIndexFixing(Index3M,H491,TRUE,_xll.ohTrigger(RecalcTrigger,Trigger3M)),NA())</f>
        <v>1.6934315124251347E-2</v>
      </c>
      <c r="L491" s="44">
        <f>IFERROR(_xll.qlIndexFixing(Index6M,$H491,TRUE,_xll.ohTrigger(RecalcTrigger,Trigger6M)),NA())</f>
        <v>1.8469404015187263E-2</v>
      </c>
      <c r="M491" s="183">
        <f>IFERROR(_xll.qlIndexFixing(Index1Y,$H491,TRUE,_xll.ohTrigger(RecalcTrigger,Trigger1Y)),NA())</f>
        <v>2.1167251487395955E-2</v>
      </c>
      <c r="N491" s="182">
        <f>IFERROR(_xll.qlIndexFixing(ONIndex1M,I491,TRUE,_xll.ohTrigger(RecalcTrigger,Trigger1M)),NA())</f>
        <v>1.5076297808523931E-2</v>
      </c>
      <c r="O491" s="44">
        <f>IFERROR(_xll.qlIndexFixing(ONIndex3M,I491,TRUE,_xll.ohTrigger(RecalcTrigger,Trigger3M)),NA())</f>
        <v>1.6347336225794873E-2</v>
      </c>
      <c r="P491" s="44">
        <f>IFERROR(_xll.qlIndexFixing(ONIndex6M,I491,TRUE,_xll.ohTrigger(RecalcTrigger,Trigger6M)),NA())</f>
        <v>1.7340087177440955E-2</v>
      </c>
      <c r="Q491" s="183">
        <f>IFERROR(_xll.qlIndexFixing(ONIndex1Y,I491,TRUE,_xll.ohTrigger(RecalcTrigger,Trigger1Y)),NA())</f>
        <v>1.8445193725965536E-2</v>
      </c>
    </row>
    <row r="492" spans="2:17" x14ac:dyDescent="0.2">
      <c r="B492" s="39" t="s">
        <v>17</v>
      </c>
      <c r="D492" s="42">
        <f>_xll.qlCalendarAdvance(Calendar,$D491,B492,"f",FALSE)</f>
        <v>42886</v>
      </c>
      <c r="E492" s="177">
        <f>_xll.qlInterestRateIndexValueDate(IndexON,D492)</f>
        <v>42886</v>
      </c>
      <c r="F492" s="193">
        <f>IFERROR(_xll.qlIndexFixing(IndexON,D492,TRUE,_xll.ohTrigger(RecalcTrigger,TriggerON)),NA())</f>
        <v>1.4152598657121152E-2</v>
      </c>
      <c r="H492" s="42">
        <f>_xll.qlCalendarAdvance(Calendar,$H491,B492,"f",FALSE)</f>
        <v>42886</v>
      </c>
      <c r="I492" s="177">
        <f>_xll.qlInterestRateIndexValueDate(Index1M,$H492)</f>
        <v>42886</v>
      </c>
      <c r="J492" s="182">
        <f>IFERROR(_xll.qlIndexFixing(Index1M,$H492,TRUE,_xll.ohTrigger(RecalcTrigger,Trigger1M)),NA())</f>
        <v>1.5295240369080514E-2</v>
      </c>
      <c r="K492" s="44">
        <f>IFERROR(_xll.qlIndexFixing(Index3M,H492,TRUE,_xll.ohTrigger(RecalcTrigger,Trigger3M)),NA())</f>
        <v>1.6945665240875173E-2</v>
      </c>
      <c r="L492" s="44">
        <f>IFERROR(_xll.qlIndexFixing(Index6M,$H492,TRUE,_xll.ohTrigger(RecalcTrigger,Trigger6M)),NA())</f>
        <v>1.8474697466367349E-2</v>
      </c>
      <c r="M492" s="183">
        <f>IFERROR(_xll.qlIndexFixing(Index1Y,$H492,TRUE,_xll.ohTrigger(RecalcTrigger,Trigger1Y)),NA())</f>
        <v>2.117945098523899E-2</v>
      </c>
      <c r="N492" s="182">
        <f>IFERROR(_xll.qlIndexFixing(ONIndex1M,I492,TRUE,_xll.ohTrigger(RecalcTrigger,Trigger1M)),NA())</f>
        <v>1.5090014932639395E-2</v>
      </c>
      <c r="O492" s="44">
        <f>IFERROR(_xll.qlIndexFixing(ONIndex3M,I492,TRUE,_xll.ohTrigger(RecalcTrigger,Trigger3M)),NA())</f>
        <v>1.6361087245653216E-2</v>
      </c>
      <c r="P492" s="44">
        <f>IFERROR(_xll.qlIndexFixing(ONIndex6M,I492,TRUE,_xll.ohTrigger(RecalcTrigger,Trigger6M)),NA())</f>
        <v>1.7352977895972455E-2</v>
      </c>
      <c r="Q492" s="183">
        <f>IFERROR(_xll.qlIndexFixing(ONIndex1Y,I492,TRUE,_xll.ohTrigger(RecalcTrigger,Trigger1Y)),NA())</f>
        <v>1.8452346425521515E-2</v>
      </c>
    </row>
    <row r="493" spans="2:17" x14ac:dyDescent="0.2">
      <c r="B493" s="39" t="s">
        <v>17</v>
      </c>
      <c r="D493" s="42">
        <f>_xll.qlCalendarAdvance(Calendar,$D492,B493,"f",FALSE)</f>
        <v>42887</v>
      </c>
      <c r="E493" s="177">
        <f>_xll.qlInterestRateIndexValueDate(IndexON,D493)</f>
        <v>42887</v>
      </c>
      <c r="F493" s="193">
        <f>IFERROR(_xll.qlIndexFixing(IndexON,D493,TRUE,_xll.ohTrigger(RecalcTrigger,TriggerON)),NA())</f>
        <v>1.4164613534998205E-2</v>
      </c>
      <c r="H493" s="42">
        <f>_xll.qlCalendarAdvance(Calendar,$H492,B493,"f",FALSE)</f>
        <v>42887</v>
      </c>
      <c r="I493" s="177">
        <f>_xll.qlInterestRateIndexValueDate(Index1M,$H493)</f>
        <v>42887</v>
      </c>
      <c r="J493" s="182">
        <f>IFERROR(_xll.qlIndexFixing(Index1M,$H493,TRUE,_xll.ohTrigger(RecalcTrigger,Trigger1M)),NA())</f>
        <v>1.5322618388015075E-2</v>
      </c>
      <c r="K493" s="44">
        <f>IFERROR(_xll.qlIndexFixing(Index3M,H493,TRUE,_xll.ohTrigger(RecalcTrigger,Trigger3M)),NA())</f>
        <v>1.6956962113074486E-2</v>
      </c>
      <c r="L493" s="44">
        <f>IFERROR(_xll.qlIndexFixing(Index6M,$H493,TRUE,_xll.ohTrigger(RecalcTrigger,Trigger6M)),NA())</f>
        <v>1.8485780168450379E-2</v>
      </c>
      <c r="M493" s="183">
        <f>IFERROR(_xll.qlIndexFixing(Index1Y,$H493,TRUE,_xll.ohTrigger(RecalcTrigger,Trigger1Y)),NA())</f>
        <v>2.1191646661738117E-2</v>
      </c>
      <c r="N493" s="182">
        <f>IFERROR(_xll.qlIndexFixing(ONIndex1M,I493,TRUE,_xll.ohTrigger(RecalcTrigger,Trigger1M)),NA())</f>
        <v>1.5103712304965766E-2</v>
      </c>
      <c r="O493" s="44">
        <f>IFERROR(_xll.qlIndexFixing(ONIndex3M,I493,TRUE,_xll.ohTrigger(RecalcTrigger,Trigger3M)),NA())</f>
        <v>1.6374780576201564E-2</v>
      </c>
      <c r="P493" s="44">
        <f>IFERROR(_xll.qlIndexFixing(ONIndex6M,I493,TRUE,_xll.ohTrigger(RecalcTrigger,Trigger6M)),NA())</f>
        <v>1.7365822668475861E-2</v>
      </c>
      <c r="Q493" s="183">
        <f>IFERROR(_xll.qlIndexFixing(ONIndex1Y,I493,TRUE,_xll.ohTrigger(RecalcTrigger,Trigger1Y)),NA())</f>
        <v>1.8459918449862389E-2</v>
      </c>
    </row>
    <row r="494" spans="2:17" x14ac:dyDescent="0.2">
      <c r="B494" s="39" t="s">
        <v>17</v>
      </c>
      <c r="D494" s="42">
        <f>_xll.qlCalendarAdvance(Calendar,$D493,B494,"f",FALSE)</f>
        <v>42888</v>
      </c>
      <c r="E494" s="177">
        <f>_xll.qlInterestRateIndexValueDate(IndexON,D494)</f>
        <v>42888</v>
      </c>
      <c r="F494" s="193">
        <f>IFERROR(_xll.qlIndexFixing(IndexON,D494,TRUE,_xll.ohTrigger(RecalcTrigger,TriggerON)),NA())</f>
        <v>1.4189058142052662E-2</v>
      </c>
      <c r="H494" s="42">
        <f>_xll.qlCalendarAdvance(Calendar,$H493,B494,"f",FALSE)</f>
        <v>42888</v>
      </c>
      <c r="I494" s="177">
        <f>_xll.qlInterestRateIndexValueDate(Index1M,$H494)</f>
        <v>42888</v>
      </c>
      <c r="J494" s="182">
        <f>IFERROR(_xll.qlIndexFixing(Index1M,$H494,TRUE,_xll.ohTrigger(RecalcTrigger,Trigger1M)),NA())</f>
        <v>1.5329045558143765E-2</v>
      </c>
      <c r="K494" s="44">
        <f>IFERROR(_xll.qlIndexFixing(Index3M,H494,TRUE,_xll.ohTrigger(RecalcTrigger,Trigger3M)),NA())</f>
        <v>1.6979369062183287E-2</v>
      </c>
      <c r="L494" s="44">
        <f>IFERROR(_xll.qlIndexFixing(Index6M,$H494,TRUE,_xll.ohTrigger(RecalcTrigger,Trigger6M)),NA())</f>
        <v>1.8508420802913643E-2</v>
      </c>
      <c r="M494" s="183">
        <f>IFERROR(_xll.qlIndexFixing(Index1Y,$H494,TRUE,_xll.ohTrigger(RecalcTrigger,Trigger1Y)),NA())</f>
        <v>2.1215318036154788E-2</v>
      </c>
      <c r="N494" s="182">
        <f>IFERROR(_xll.qlIndexFixing(ONIndex1M,I494,TRUE,_xll.ohTrigger(RecalcTrigger,Trigger1M)),NA())</f>
        <v>1.5131668474360392E-2</v>
      </c>
      <c r="O494" s="44">
        <f>IFERROR(_xll.qlIndexFixing(ONIndex3M,I494,TRUE,_xll.ohTrigger(RecalcTrigger,Trigger3M)),NA())</f>
        <v>1.6402712005273434E-2</v>
      </c>
      <c r="P494" s="44">
        <f>IFERROR(_xll.qlIndexFixing(ONIndex6M,I494,TRUE,_xll.ohTrigger(RecalcTrigger,Trigger6M)),NA())</f>
        <v>1.7392187729316316E-2</v>
      </c>
      <c r="Q494" s="183">
        <f>IFERROR(_xll.qlIndexFixing(ONIndex1Y,I494,TRUE,_xll.ohTrigger(RecalcTrigger,Trigger1Y)),NA())</f>
        <v>1.8477395550003571E-2</v>
      </c>
    </row>
    <row r="495" spans="2:17" x14ac:dyDescent="0.2">
      <c r="B495" s="39" t="s">
        <v>17</v>
      </c>
      <c r="D495" s="42">
        <f>_xll.qlCalendarAdvance(Calendar,$D494,B495,"f",FALSE)</f>
        <v>42891</v>
      </c>
      <c r="E495" s="177">
        <f>_xll.qlInterestRateIndexValueDate(IndexON,D495)</f>
        <v>42891</v>
      </c>
      <c r="F495" s="193">
        <f>IFERROR(_xll.qlIndexFixing(IndexON,D495,TRUE,_xll.ohTrigger(RecalcTrigger,TriggerON)),NA())</f>
        <v>1.4212262946085019E-2</v>
      </c>
      <c r="H495" s="42">
        <f>_xll.qlCalendarAdvance(Calendar,$H494,B495,"f",FALSE)</f>
        <v>42891</v>
      </c>
      <c r="I495" s="177">
        <f>_xll.qlInterestRateIndexValueDate(Index1M,$H495)</f>
        <v>42891</v>
      </c>
      <c r="J495" s="182">
        <f>IFERROR(_xll.qlIndexFixing(Index1M,$H495,TRUE,_xll.ohTrigger(RecalcTrigger,Trigger1M)),NA())</f>
        <v>1.536218551612741E-2</v>
      </c>
      <c r="K495" s="44">
        <f>IFERROR(_xll.qlIndexFixing(Index3M,H495,TRUE,_xll.ohTrigger(RecalcTrigger,Trigger3M)),NA())</f>
        <v>1.700161835818987E-2</v>
      </c>
      <c r="L495" s="44">
        <f>IFERROR(_xll.qlIndexFixing(Index6M,$H495,TRUE,_xll.ohTrigger(RecalcTrigger,Trigger6M)),NA())</f>
        <v>1.8529947752474255E-2</v>
      </c>
      <c r="M495" s="183">
        <f>IFERROR(_xll.qlIndexFixing(Index1Y,$H495,TRUE,_xll.ohTrigger(RecalcTrigger,Trigger1Y)),NA())</f>
        <v>2.124036565433074E-2</v>
      </c>
      <c r="N495" s="182">
        <f>IFERROR(_xll.qlIndexFixing(ONIndex1M,I495,TRUE,_xll.ohTrigger(RecalcTrigger,Trigger1M)),NA())</f>
        <v>1.515830427548881E-2</v>
      </c>
      <c r="O495" s="44">
        <f>IFERROR(_xll.qlIndexFixing(ONIndex3M,I495,TRUE,_xll.ohTrigger(RecalcTrigger,Trigger3M)),NA())</f>
        <v>1.6428977006915924E-2</v>
      </c>
      <c r="P495" s="44">
        <f>IFERROR(_xll.qlIndexFixing(ONIndex6M,I495,TRUE,_xll.ohTrigger(RecalcTrigger,Trigger6M)),NA())</f>
        <v>1.7416742299100063E-2</v>
      </c>
      <c r="Q495" s="183">
        <f>IFERROR(_xll.qlIndexFixing(ONIndex1Y,I495,TRUE,_xll.ohTrigger(RecalcTrigger,Trigger1Y)),NA())</f>
        <v>1.8494399795074834E-2</v>
      </c>
    </row>
    <row r="496" spans="2:17" x14ac:dyDescent="0.2">
      <c r="B496" s="39" t="s">
        <v>17</v>
      </c>
      <c r="D496" s="42">
        <f>_xll.qlCalendarAdvance(Calendar,$D495,B496,"f",FALSE)</f>
        <v>42892</v>
      </c>
      <c r="E496" s="177">
        <f>_xll.qlInterestRateIndexValueDate(IndexON,D496)</f>
        <v>42892</v>
      </c>
      <c r="F496" s="193">
        <f>IFERROR(_xll.qlIndexFixing(IndexON,D496,TRUE,_xll.ohTrigger(RecalcTrigger,TriggerON)),NA())</f>
        <v>1.422407277371085E-2</v>
      </c>
      <c r="H496" s="42">
        <f>_xll.qlCalendarAdvance(Calendar,$H495,B496,"f",FALSE)</f>
        <v>42892</v>
      </c>
      <c r="I496" s="177">
        <f>_xll.qlInterestRateIndexValueDate(Index1M,$H496)</f>
        <v>42892</v>
      </c>
      <c r="J496" s="182">
        <f>IFERROR(_xll.qlIndexFixing(Index1M,$H496,TRUE,_xll.ohTrigger(RecalcTrigger,Trigger1M)),NA())</f>
        <v>1.5375516586498827E-2</v>
      </c>
      <c r="K496" s="44">
        <f>IFERROR(_xll.qlIndexFixing(Index3M,H496,TRUE,_xll.ohTrigger(RecalcTrigger,Trigger3M)),NA())</f>
        <v>1.7012649908714601E-2</v>
      </c>
      <c r="L496" s="44">
        <f>IFERROR(_xll.qlIndexFixing(Index6M,$H496,TRUE,_xll.ohTrigger(RecalcTrigger,Trigger6M)),NA())</f>
        <v>1.8540949784069487E-2</v>
      </c>
      <c r="M496" s="183">
        <f>IFERROR(_xll.qlIndexFixing(Index1Y,$H496,TRUE,_xll.ohTrigger(RecalcTrigger,Trigger1Y)),NA())</f>
        <v>2.1252523098605147E-2</v>
      </c>
      <c r="N496" s="182">
        <f>IFERROR(_xll.qlIndexFixing(ONIndex1M,I496,TRUE,_xll.ohTrigger(RecalcTrigger,Trigger1M)),NA())</f>
        <v>1.5171902888464484E-2</v>
      </c>
      <c r="O496" s="44">
        <f>IFERROR(_xll.qlIndexFixing(ONIndex3M,I496,TRUE,_xll.ohTrigger(RecalcTrigger,Trigger3M)),NA())</f>
        <v>1.6442381891643709E-2</v>
      </c>
      <c r="P496" s="44">
        <f>IFERROR(_xll.qlIndexFixing(ONIndex6M,I496,TRUE,_xll.ohTrigger(RecalcTrigger,Trigger6M)),NA())</f>
        <v>1.7429357341787188E-2</v>
      </c>
      <c r="Q496" s="183">
        <f>IFERROR(_xll.qlIndexFixing(ONIndex1Y,I496,TRUE,_xll.ohTrigger(RecalcTrigger,Trigger1Y)),NA())</f>
        <v>1.8504068443502275E-2</v>
      </c>
    </row>
    <row r="497" spans="2:17" x14ac:dyDescent="0.2">
      <c r="B497" s="39" t="s">
        <v>17</v>
      </c>
      <c r="D497" s="42">
        <f>_xll.qlCalendarAdvance(Calendar,$D496,B497,"f",FALSE)</f>
        <v>42893</v>
      </c>
      <c r="E497" s="177">
        <f>_xll.qlInterestRateIndexValueDate(IndexON,D497)</f>
        <v>42893</v>
      </c>
      <c r="F497" s="193">
        <f>IFERROR(_xll.qlIndexFixing(IndexON,D497,TRUE,_xll.ohTrigger(RecalcTrigger,TriggerON)),NA())</f>
        <v>1.4235841591270226E-2</v>
      </c>
      <c r="H497" s="42">
        <f>_xll.qlCalendarAdvance(Calendar,$H496,B497,"f",FALSE)</f>
        <v>42893</v>
      </c>
      <c r="I497" s="177">
        <f>_xll.qlInterestRateIndexValueDate(Index1M,$H497)</f>
        <v>42893</v>
      </c>
      <c r="J497" s="182">
        <f>IFERROR(_xll.qlIndexFixing(Index1M,$H497,TRUE,_xll.ohTrigger(RecalcTrigger,Trigger1M)),NA())</f>
        <v>1.5388828471600058E-2</v>
      </c>
      <c r="K497" s="44">
        <f>IFERROR(_xll.qlIndexFixing(Index3M,H497,TRUE,_xll.ohTrigger(RecalcTrigger,Trigger3M)),NA())</f>
        <v>1.7023628575014448E-2</v>
      </c>
      <c r="L497" s="44">
        <f>IFERROR(_xll.qlIndexFixing(Index6M,$H497,TRUE,_xll.ohTrigger(RecalcTrigger,Trigger6M)),NA())</f>
        <v>1.8551936246582509E-2</v>
      </c>
      <c r="M497" s="183">
        <f>IFERROR(_xll.qlIndexFixing(Index1Y,$H497,TRUE,_xll.ohTrigger(RecalcTrigger,Trigger1Y)),NA())</f>
        <v>2.1264669070909292E-2</v>
      </c>
      <c r="N497" s="182">
        <f>IFERROR(_xll.qlIndexFixing(ONIndex1M,I497,TRUE,_xll.ohTrigger(RecalcTrigger,Trigger1M)),NA())</f>
        <v>1.5185481749488972E-2</v>
      </c>
      <c r="O497" s="44">
        <f>IFERROR(_xll.qlIndexFixing(ONIndex3M,I497,TRUE,_xll.ohTrigger(RecalcTrigger,Trigger3M)),NA())</f>
        <v>1.6455729087223592E-2</v>
      </c>
      <c r="P497" s="44">
        <f>IFERROR(_xll.qlIndexFixing(ONIndex6M,I497,TRUE,_xll.ohTrigger(RecalcTrigger,Trigger6M)),NA())</f>
        <v>1.744192643844622E-2</v>
      </c>
      <c r="Q497" s="183">
        <f>IFERROR(_xll.qlIndexFixing(ONIndex1Y,I497,TRUE,_xll.ohTrigger(RecalcTrigger,Trigger1Y)),NA())</f>
        <v>1.8514156416876704E-2</v>
      </c>
    </row>
    <row r="498" spans="2:17" x14ac:dyDescent="0.2">
      <c r="B498" s="39" t="s">
        <v>17</v>
      </c>
      <c r="D498" s="42">
        <f>_xll.qlCalendarAdvance(Calendar,$D497,B498,"f",FALSE)</f>
        <v>42894</v>
      </c>
      <c r="E498" s="177">
        <f>_xll.qlInterestRateIndexValueDate(IndexON,D498)</f>
        <v>42894</v>
      </c>
      <c r="F498" s="193">
        <f>IFERROR(_xll.qlIndexFixing(IndexON,D498,TRUE,_xll.ohTrigger(RecalcTrigger,TriggerON)),NA())</f>
        <v>1.4247569398763149E-2</v>
      </c>
      <c r="H498" s="42">
        <f>_xll.qlCalendarAdvance(Calendar,$H497,B498,"f",FALSE)</f>
        <v>42894</v>
      </c>
      <c r="I498" s="177">
        <f>_xll.qlInterestRateIndexValueDate(Index1M,$H498)</f>
        <v>42894</v>
      </c>
      <c r="J498" s="182">
        <f>IFERROR(_xll.qlIndexFixing(Index1M,$H498,TRUE,_xll.ohTrigger(RecalcTrigger,Trigger1M)),NA())</f>
        <v>1.541594713481434E-2</v>
      </c>
      <c r="K498" s="44">
        <f>IFERROR(_xll.qlIndexFixing(Index3M,H498,TRUE,_xll.ohTrigger(RecalcTrigger,Trigger3M)),NA())</f>
        <v>1.7034554417130608E-2</v>
      </c>
      <c r="L498" s="44">
        <f>IFERROR(_xll.qlIndexFixing(Index6M,$H498,TRUE,_xll.ohTrigger(RecalcTrigger,Trigger6M)),NA())</f>
        <v>1.8562907328362209E-2</v>
      </c>
      <c r="M498" s="183">
        <f>IFERROR(_xll.qlIndexFixing(Index1Y,$H498,TRUE,_xll.ohTrigger(RecalcTrigger,Trigger1Y)),NA())</f>
        <v>2.1276802295926878E-2</v>
      </c>
      <c r="N498" s="182">
        <f>IFERROR(_xll.qlIndexFixing(ONIndex1M,I498,TRUE,_xll.ohTrigger(RecalcTrigger,Trigger1M)),NA())</f>
        <v>1.5199040858805413E-2</v>
      </c>
      <c r="O498" s="44">
        <f>IFERROR(_xll.qlIndexFixing(ONIndex3M,I498,TRUE,_xll.ohTrigger(RecalcTrigger,Trigger3M)),NA())</f>
        <v>1.6469018593493479E-2</v>
      </c>
      <c r="P498" s="44">
        <f>IFERROR(_xll.qlIndexFixing(ONIndex6M,I498,TRUE,_xll.ohTrigger(RecalcTrigger,Trigger6M)),NA())</f>
        <v>1.7454449589158205E-2</v>
      </c>
      <c r="Q498" s="183">
        <f>IFERROR(_xll.qlIndexFixing(ONIndex1Y,I498,TRUE,_xll.ohTrigger(RecalcTrigger,Trigger1Y)),NA())</f>
        <v>1.852466371519812E-2</v>
      </c>
    </row>
    <row r="499" spans="2:17" x14ac:dyDescent="0.2">
      <c r="B499" s="39" t="s">
        <v>17</v>
      </c>
      <c r="D499" s="42">
        <f>_xll.qlCalendarAdvance(Calendar,$D498,B499,"f",FALSE)</f>
        <v>42895</v>
      </c>
      <c r="E499" s="177">
        <f>_xll.qlInterestRateIndexValueDate(IndexON,D499)</f>
        <v>42895</v>
      </c>
      <c r="F499" s="193">
        <f>IFERROR(_xll.qlIndexFixing(IndexON,D499,TRUE,_xll.ohTrigger(RecalcTrigger,TriggerON)),NA())</f>
        <v>1.4271446288561437E-2</v>
      </c>
      <c r="H499" s="42">
        <f>_xll.qlCalendarAdvance(Calendar,$H498,B499,"f",FALSE)</f>
        <v>42895</v>
      </c>
      <c r="I499" s="177">
        <f>_xll.qlInterestRateIndexValueDate(Index1M,$H499)</f>
        <v>42895</v>
      </c>
      <c r="J499" s="182">
        <f>IFERROR(_xll.qlIndexFixing(Index1M,$H499,TRUE,_xll.ohTrigger(RecalcTrigger,Trigger1M)),NA())</f>
        <v>1.5422301908179163E-2</v>
      </c>
      <c r="K499" s="44">
        <f>IFERROR(_xll.qlIndexFixing(Index3M,H499,TRUE,_xll.ohTrigger(RecalcTrigger,Trigger3M)),NA())</f>
        <v>1.7056231087804848E-2</v>
      </c>
      <c r="L499" s="44">
        <f>IFERROR(_xll.qlIndexFixing(Index6M,$H499,TRUE,_xll.ohTrigger(RecalcTrigger,Trigger6M)),NA())</f>
        <v>1.8585359820514687E-2</v>
      </c>
      <c r="M499" s="183">
        <f>IFERROR(_xll.qlIndexFixing(Index1Y,$H499,TRUE,_xll.ohTrigger(RecalcTrigger,Trigger1Y)),NA())</f>
        <v>2.1300163433911612E-2</v>
      </c>
      <c r="N499" s="182">
        <f>IFERROR(_xll.qlIndexFixing(ONIndex1M,I499,TRUE,_xll.ohTrigger(RecalcTrigger,Trigger1M)),NA())</f>
        <v>1.5226728407812622E-2</v>
      </c>
      <c r="O499" s="44">
        <f>IFERROR(_xll.qlIndexFixing(ONIndex3M,I499,TRUE,_xll.ohTrigger(RecalcTrigger,Trigger3M)),NA())</f>
        <v>1.6496150794879094E-2</v>
      </c>
      <c r="P499" s="44">
        <f>IFERROR(_xll.qlIndexFixing(ONIndex6M,I499,TRUE,_xll.ohTrigger(RecalcTrigger,Trigger6M)),NA())</f>
        <v>1.7480179811752615E-2</v>
      </c>
      <c r="Q499" s="183">
        <f>IFERROR(_xll.qlIndexFixing(ONIndex1Y,I499,TRUE,_xll.ohTrigger(RecalcTrigger,Trigger1Y)),NA())</f>
        <v>1.8548018527116222E-2</v>
      </c>
    </row>
    <row r="500" spans="2:17" x14ac:dyDescent="0.2">
      <c r="B500" s="39" t="s">
        <v>17</v>
      </c>
      <c r="D500" s="42">
        <f>_xll.qlCalendarAdvance(Calendar,$D499,B500,"f",FALSE)</f>
        <v>42898</v>
      </c>
      <c r="E500" s="177">
        <f>_xll.qlInterestRateIndexValueDate(IndexON,D500)</f>
        <v>42898</v>
      </c>
      <c r="F500" s="193">
        <f>IFERROR(_xll.qlIndexFixing(IndexON,D500,TRUE,_xll.ohTrigger(RecalcTrigger,TriggerON)),NA())</f>
        <v>1.4294070528151348E-2</v>
      </c>
      <c r="H500" s="42">
        <f>_xll.qlCalendarAdvance(Calendar,$H499,B500,"f",FALSE)</f>
        <v>42898</v>
      </c>
      <c r="I500" s="177">
        <f>_xll.qlInterestRateIndexValueDate(Index1M,$H500)</f>
        <v>42898</v>
      </c>
      <c r="J500" s="182">
        <f>IFERROR(_xll.qlIndexFixing(Index1M,$H500,TRUE,_xll.ohTrigger(RecalcTrigger,Trigger1M)),NA())</f>
        <v>1.5455102134217413E-2</v>
      </c>
      <c r="K500" s="44">
        <f>IFERROR(_xll.qlIndexFixing(Index3M,H500,TRUE,_xll.ohTrigger(RecalcTrigger,Trigger3M)),NA())</f>
        <v>1.7077730744725073E-2</v>
      </c>
      <c r="L500" s="44">
        <f>IFERROR(_xll.qlIndexFixing(Index6M,$H500,TRUE,_xll.ohTrigger(RecalcTrigger,Trigger6M)),NA())</f>
        <v>1.8606641615284827E-2</v>
      </c>
      <c r="M500" s="183">
        <f>IFERROR(_xll.qlIndexFixing(Index1Y,$H500,TRUE,_xll.ohTrigger(RecalcTrigger,Trigger1Y)),NA())</f>
        <v>2.1325182214707361E-2</v>
      </c>
      <c r="N500" s="182">
        <f>IFERROR(_xll.qlIndexFixing(ONIndex1M,I500,TRUE,_xll.ohTrigger(RecalcTrigger,Trigger1M)),NA())</f>
        <v>1.5253079777045597E-2</v>
      </c>
      <c r="O500" s="44">
        <f>IFERROR(_xll.qlIndexFixing(ONIndex3M,I500,TRUE,_xll.ohTrigger(RecalcTrigger,Trigger3M)),NA())</f>
        <v>1.652159972652667E-2</v>
      </c>
      <c r="P500" s="44">
        <f>IFERROR(_xll.qlIndexFixing(ONIndex6M,I500,TRUE,_xll.ohTrigger(RecalcTrigger,Trigger6M)),NA())</f>
        <v>1.7504082731644166E-2</v>
      </c>
      <c r="Q500" s="183">
        <f>IFERROR(_xll.qlIndexFixing(ONIndex1Y,I500,TRUE,_xll.ohTrigger(RecalcTrigger,Trigger1Y)),NA())</f>
        <v>1.8570886158764122E-2</v>
      </c>
    </row>
    <row r="501" spans="2:17" x14ac:dyDescent="0.2">
      <c r="B501" s="39" t="s">
        <v>17</v>
      </c>
      <c r="D501" s="42">
        <f>_xll.qlCalendarAdvance(Calendar,$D500,B501,"f",FALSE)</f>
        <v>42899</v>
      </c>
      <c r="E501" s="177">
        <f>_xll.qlInterestRateIndexValueDate(IndexON,D501)</f>
        <v>42899</v>
      </c>
      <c r="F501" s="193">
        <f>IFERROR(_xll.qlIndexFixing(IndexON,D501,TRUE,_xll.ohTrigger(RecalcTrigger,TriggerON)),NA())</f>
        <v>1.4305593285230955E-2</v>
      </c>
      <c r="H501" s="42">
        <f>_xll.qlCalendarAdvance(Calendar,$H500,B501,"f",FALSE)</f>
        <v>42899</v>
      </c>
      <c r="I501" s="177">
        <f>_xll.qlInterestRateIndexValueDate(Index1M,$H501)</f>
        <v>42899</v>
      </c>
      <c r="J501" s="182">
        <f>IFERROR(_xll.qlIndexFixing(Index1M,$H501,TRUE,_xll.ohTrigger(RecalcTrigger,Trigger1M)),NA())</f>
        <v>1.5468300117402412E-2</v>
      </c>
      <c r="K501" s="44">
        <f>IFERROR(_xll.qlIndexFixing(Index3M,H501,TRUE,_xll.ohTrigger(RecalcTrigger,Trigger3M)),NA())</f>
        <v>1.7088393366670281E-2</v>
      </c>
      <c r="L501" s="44">
        <f>IFERROR(_xll.qlIndexFixing(Index6M,$H501,TRUE,_xll.ohTrigger(RecalcTrigger,Trigger6M)),NA())</f>
        <v>1.8617538618789096E-2</v>
      </c>
      <c r="M501" s="183">
        <f>IFERROR(_xll.qlIndexFixing(Index1Y,$H501,TRUE,_xll.ohTrigger(RecalcTrigger,Trigger1Y)),NA())</f>
        <v>2.1337232571451148E-2</v>
      </c>
      <c r="N501" s="182">
        <f>IFERROR(_xll.qlIndexFixing(ONIndex1M,I501,TRUE,_xll.ohTrigger(RecalcTrigger,Trigger1M)),NA())</f>
        <v>1.5266540127011341E-2</v>
      </c>
      <c r="O501" s="44">
        <f>IFERROR(_xll.qlIndexFixing(ONIndex3M,I501,TRUE,_xll.ohTrigger(RecalcTrigger,Trigger3M)),NA())</f>
        <v>1.6534600786813902E-2</v>
      </c>
      <c r="P501" s="44">
        <f>IFERROR(_xll.qlIndexFixing(ONIndex6M,I501,TRUE,_xll.ohTrigger(RecalcTrigger,Trigger6M)),NA())</f>
        <v>1.7516376152296731E-2</v>
      </c>
      <c r="Q501" s="183">
        <f>IFERROR(_xll.qlIndexFixing(ONIndex1Y,I501,TRUE,_xll.ohTrigger(RecalcTrigger,Trigger1Y)),NA())</f>
        <v>1.8583490082468845E-2</v>
      </c>
    </row>
    <row r="502" spans="2:17" x14ac:dyDescent="0.2">
      <c r="B502" s="39" t="s">
        <v>17</v>
      </c>
      <c r="D502" s="42">
        <f>_xll.qlCalendarAdvance(Calendar,$D501,B502,"f",FALSE)</f>
        <v>42900</v>
      </c>
      <c r="E502" s="177">
        <f>_xll.qlInterestRateIndexValueDate(IndexON,D502)</f>
        <v>42900</v>
      </c>
      <c r="F502" s="193">
        <f>IFERROR(_xll.qlIndexFixing(IndexON,D502,TRUE,_xll.ohTrigger(RecalcTrigger,TriggerON)),NA())</f>
        <v>1.4317075032325155E-2</v>
      </c>
      <c r="H502" s="42">
        <f>_xll.qlCalendarAdvance(Calendar,$H501,B502,"f",FALSE)</f>
        <v>42900</v>
      </c>
      <c r="I502" s="177">
        <f>_xll.qlInterestRateIndexValueDate(Index1M,$H502)</f>
        <v>42900</v>
      </c>
      <c r="J502" s="182">
        <f>IFERROR(_xll.qlIndexFixing(Index1M,$H502,TRUE,_xll.ohTrigger(RecalcTrigger,Trigger1M)),NA())</f>
        <v>1.5481479318549485E-2</v>
      </c>
      <c r="K502" s="44">
        <f>IFERROR(_xll.qlIndexFixing(Index3M,H502,TRUE,_xll.ohTrigger(RecalcTrigger,Trigger3M)),NA())</f>
        <v>1.7099003524746831E-2</v>
      </c>
      <c r="L502" s="44">
        <f>IFERROR(_xll.qlIndexFixing(Index6M,$H502,TRUE,_xll.ohTrigger(RecalcTrigger,Trigger6M)),NA())</f>
        <v>1.8628421371747333E-2</v>
      </c>
      <c r="M502" s="183">
        <f>IFERROR(_xll.qlIndexFixing(Index1Y,$H502,TRUE,_xll.ohTrigger(RecalcTrigger,Trigger1Y)),NA())</f>
        <v>2.1349262527754931E-2</v>
      </c>
      <c r="N502" s="182">
        <f>IFERROR(_xll.qlIndexFixing(ONIndex1M,I502,TRUE,_xll.ohTrigger(RecalcTrigger,Trigger1M)),NA())</f>
        <v>1.5279980725025899E-2</v>
      </c>
      <c r="O502" s="44">
        <f>IFERROR(_xll.qlIndexFixing(ONIndex3M,I502,TRUE,_xll.ohTrigger(RecalcTrigger,Trigger3M)),NA())</f>
        <v>1.6547544157710092E-2</v>
      </c>
      <c r="P502" s="44">
        <f>IFERROR(_xll.qlIndexFixing(ONIndex6M,I502,TRUE,_xll.ohTrigger(RecalcTrigger,Trigger6M)),NA())</f>
        <v>1.7528623626840156E-2</v>
      </c>
      <c r="Q502" s="183">
        <f>IFERROR(_xll.qlIndexFixing(ONIndex1Y,I502,TRUE,_xll.ohTrigger(RecalcTrigger,Trigger1Y)),NA())</f>
        <v>1.8596513331282649E-2</v>
      </c>
    </row>
    <row r="503" spans="2:17" x14ac:dyDescent="0.2">
      <c r="B503" s="39" t="s">
        <v>17</v>
      </c>
      <c r="D503" s="42">
        <f>_xll.qlCalendarAdvance(Calendar,$D502,B503,"f",FALSE)</f>
        <v>42901</v>
      </c>
      <c r="E503" s="177">
        <f>_xll.qlInterestRateIndexValueDate(IndexON,D503)</f>
        <v>42901</v>
      </c>
      <c r="F503" s="193">
        <f>IFERROR(_xll.qlIndexFixing(IndexON,D503,TRUE,_xll.ohTrigger(RecalcTrigger,TriggerON)),NA())</f>
        <v>1.4328515769271855E-2</v>
      </c>
      <c r="H503" s="42">
        <f>_xll.qlCalendarAdvance(Calendar,$H502,B503,"f",FALSE)</f>
        <v>42901</v>
      </c>
      <c r="I503" s="177">
        <f>_xll.qlInterestRateIndexValueDate(Index1M,$H503)</f>
        <v>42901</v>
      </c>
      <c r="J503" s="182">
        <f>IFERROR(_xll.qlIndexFixing(Index1M,$H503,TRUE,_xll.ohTrigger(RecalcTrigger,Trigger1M)),NA())</f>
        <v>1.5508344593151216E-2</v>
      </c>
      <c r="K503" s="44">
        <f>IFERROR(_xll.qlIndexFixing(Index3M,H503,TRUE,_xll.ohTrigger(RecalcTrigger,Trigger3M)),NA())</f>
        <v>1.7109561279019705E-2</v>
      </c>
      <c r="L503" s="44">
        <f>IFERROR(_xll.qlIndexFixing(Index6M,$H503,TRUE,_xll.ohTrigger(RecalcTrigger,Trigger6M)),NA())</f>
        <v>1.8639290062539882E-2</v>
      </c>
      <c r="M503" s="183">
        <f>IFERROR(_xll.qlIndexFixing(Index1Y,$H503,TRUE,_xll.ohTrigger(RecalcTrigger,Trigger1Y)),NA())</f>
        <v>2.1361270807885857E-2</v>
      </c>
      <c r="N503" s="182">
        <f>IFERROR(_xll.qlIndexFixing(ONIndex1M,I503,TRUE,_xll.ohTrigger(RecalcTrigger,Trigger1M)),NA())</f>
        <v>1.5293401571170318E-2</v>
      </c>
      <c r="O503" s="44">
        <f>IFERROR(_xll.qlIndexFixing(ONIndex3M,I503,TRUE,_xll.ohTrigger(RecalcTrigger,Trigger3M)),NA())</f>
        <v>1.6560430762899703E-2</v>
      </c>
      <c r="P503" s="44">
        <f>IFERROR(_xll.qlIndexFixing(ONIndex6M,I503,TRUE,_xll.ohTrigger(RecalcTrigger,Trigger6M)),NA())</f>
        <v>1.7540825155274442E-2</v>
      </c>
      <c r="Q503" s="183">
        <f>IFERROR(_xll.qlIndexFixing(ONIndex1Y,I503,TRUE,_xll.ohTrigger(RecalcTrigger,Trigger1Y)),NA())</f>
        <v>1.8609955905448672E-2</v>
      </c>
    </row>
    <row r="504" spans="2:17" x14ac:dyDescent="0.2">
      <c r="B504" s="39" t="s">
        <v>17</v>
      </c>
      <c r="D504" s="42">
        <f>_xll.qlCalendarAdvance(Calendar,$D503,B504,"f",FALSE)</f>
        <v>42902</v>
      </c>
      <c r="E504" s="177">
        <f>_xll.qlInterestRateIndexValueDate(IndexON,D504)</f>
        <v>42902</v>
      </c>
      <c r="F504" s="193">
        <f>IFERROR(_xll.qlIndexFixing(IndexON,D504,TRUE,_xll.ohTrigger(RecalcTrigger,TriggerON)),NA())</f>
        <v>1.4351824820514707E-2</v>
      </c>
      <c r="H504" s="42">
        <f>_xll.qlCalendarAdvance(Calendar,$H503,B504,"f",FALSE)</f>
        <v>42902</v>
      </c>
      <c r="I504" s="177">
        <f>_xll.qlInterestRateIndexValueDate(Index1M,$H504)</f>
        <v>42902</v>
      </c>
      <c r="J504" s="182">
        <f>IFERROR(_xll.qlIndexFixing(Index1M,$H504,TRUE,_xll.ohTrigger(RecalcTrigger,Trigger1M)),NA())</f>
        <v>1.5514628180285732E-2</v>
      </c>
      <c r="K504" s="44">
        <f>IFERROR(_xll.qlIndexFixing(Index3M,H504,TRUE,_xll.ohTrigger(RecalcTrigger,Trigger3M)),NA())</f>
        <v>1.713051075201906E-2</v>
      </c>
      <c r="L504" s="44">
        <f>IFERROR(_xll.qlIndexFixing(Index6M,$H504,TRUE,_xll.ohTrigger(RecalcTrigger,Trigger6M)),NA())</f>
        <v>1.8661565287532988E-2</v>
      </c>
      <c r="M504" s="183">
        <f>IFERROR(_xll.qlIndexFixing(Index1Y,$H504,TRUE,_xll.ohTrigger(RecalcTrigger,Trigger1Y)),NA())</f>
        <v>2.1384253327417609E-2</v>
      </c>
      <c r="N504" s="182">
        <f>IFERROR(_xll.qlIndexFixing(ONIndex1M,I504,TRUE,_xll.ohTrigger(RecalcTrigger,Trigger1M)),NA())</f>
        <v>1.5320820467776832E-2</v>
      </c>
      <c r="O504" s="44">
        <f>IFERROR(_xll.qlIndexFixing(ONIndex3M,I504,TRUE,_xll.ohTrigger(RecalcTrigger,Trigger3M)),NA())</f>
        <v>1.6586781997460776E-2</v>
      </c>
      <c r="P504" s="44">
        <f>IFERROR(_xll.qlIndexFixing(ONIndex6M,I504,TRUE,_xll.ohTrigger(RecalcTrigger,Trigger6M)),NA())</f>
        <v>1.7565920365049115E-2</v>
      </c>
      <c r="Q504" s="183">
        <f>IFERROR(_xll.qlIndexFixing(ONIndex1Y,I504,TRUE,_xll.ohTrigger(RecalcTrigger,Trigger1Y)),NA())</f>
        <v>1.8639190557473061E-2</v>
      </c>
    </row>
    <row r="505" spans="2:17" x14ac:dyDescent="0.2">
      <c r="B505" s="39" t="s">
        <v>17</v>
      </c>
      <c r="D505" s="42">
        <f>_xll.qlCalendarAdvance(Calendar,$D504,B505,"f",FALSE)</f>
        <v>42905</v>
      </c>
      <c r="E505" s="177">
        <f>_xll.qlInterestRateIndexValueDate(IndexON,D505)</f>
        <v>42905</v>
      </c>
      <c r="F505" s="193">
        <f>IFERROR(_xll.qlIndexFixing(IndexON,D505,TRUE,_xll.ohTrigger(RecalcTrigger,TriggerON)),NA())</f>
        <v>1.4373868616150975E-2</v>
      </c>
      <c r="H505" s="42">
        <f>_xll.qlCalendarAdvance(Calendar,$H504,B505,"f",FALSE)</f>
        <v>42905</v>
      </c>
      <c r="I505" s="177">
        <f>_xll.qlInterestRateIndexValueDate(Index1M,$H505)</f>
        <v>42905</v>
      </c>
      <c r="J505" s="182">
        <f>IFERROR(_xll.qlIndexFixing(Index1M,$H505,TRUE,_xll.ohTrigger(RecalcTrigger,Trigger1M)),NA())</f>
        <v>1.5547095610047487E-2</v>
      </c>
      <c r="K505" s="44">
        <f>IFERROR(_xll.qlIndexFixing(Index3M,H505,TRUE,_xll.ohTrigger(RecalcTrigger,Trigger3M)),NA())</f>
        <v>1.7151268814258071E-2</v>
      </c>
      <c r="L505" s="44">
        <f>IFERROR(_xll.qlIndexFixing(Index6M,$H505,TRUE,_xll.ohTrigger(RecalcTrigger,Trigger6M)),NA())</f>
        <v>1.8682627971800023E-2</v>
      </c>
      <c r="M505" s="183">
        <f>IFERROR(_xll.qlIndexFixing(Index1Y,$H505,TRUE,_xll.ohTrigger(RecalcTrigger,Trigger1Y)),NA())</f>
        <v>2.1409061649972028E-2</v>
      </c>
      <c r="N505" s="182">
        <f>IFERROR(_xll.qlIndexFixing(ONIndex1M,I505,TRUE,_xll.ohTrigger(RecalcTrigger,Trigger1M)),NA())</f>
        <v>1.5346887436803458E-2</v>
      </c>
      <c r="O505" s="44">
        <f>IFERROR(_xll.qlIndexFixing(ONIndex3M,I505,TRUE,_xll.ohTrigger(RecalcTrigger,Trigger3M)),NA())</f>
        <v>1.6611452003677529E-2</v>
      </c>
      <c r="P505" s="44">
        <f>IFERROR(_xll.qlIndexFixing(ONIndex6M,I505,TRUE,_xll.ohTrigger(RecalcTrigger,Trigger6M)),NA())</f>
        <v>1.7589171808892745E-2</v>
      </c>
      <c r="Q505" s="183">
        <f>IFERROR(_xll.qlIndexFixing(ONIndex1Y,I505,TRUE,_xll.ohTrigger(RecalcTrigger,Trigger1Y)),NA())</f>
        <v>1.8667919455148674E-2</v>
      </c>
    </row>
    <row r="506" spans="2:17" x14ac:dyDescent="0.2">
      <c r="B506" s="39" t="s">
        <v>17</v>
      </c>
      <c r="D506" s="42">
        <f>_xll.qlCalendarAdvance(Calendar,$D505,B506,"f",FALSE)</f>
        <v>42906</v>
      </c>
      <c r="E506" s="177">
        <f>_xll.qlInterestRateIndexValueDate(IndexON,D506)</f>
        <v>42906</v>
      </c>
      <c r="F506" s="193">
        <f>IFERROR(_xll.qlIndexFixing(IndexON,D506,TRUE,_xll.ohTrigger(RecalcTrigger,TriggerON)),NA())</f>
        <v>1.4385104302522267E-2</v>
      </c>
      <c r="H506" s="42">
        <f>_xll.qlCalendarAdvance(Calendar,$H505,B506,"f",FALSE)</f>
        <v>42906</v>
      </c>
      <c r="I506" s="177">
        <f>_xll.qlInterestRateIndexValueDate(Index1M,$H506)</f>
        <v>42906</v>
      </c>
      <c r="J506" s="182">
        <f>IFERROR(_xll.qlIndexFixing(Index1M,$H506,TRUE,_xll.ohTrigger(RecalcTrigger,Trigger1M)),NA())</f>
        <v>1.5560163328750248E-2</v>
      </c>
      <c r="K506" s="44">
        <f>IFERROR(_xll.qlIndexFixing(Index3M,H506,TRUE,_xll.ohTrigger(RecalcTrigger,Trigger3M)),NA())</f>
        <v>1.7161564835628841E-2</v>
      </c>
      <c r="L506" s="44">
        <f>IFERROR(_xll.qlIndexFixing(Index6M,$H506,TRUE,_xll.ohTrigger(RecalcTrigger,Trigger6M)),NA())</f>
        <v>1.8693429177613661E-2</v>
      </c>
      <c r="M506" s="183">
        <f>IFERROR(_xll.qlIndexFixing(Index1Y,$H506,TRUE,_xll.ohTrigger(RecalcTrigger,Trigger1Y)),NA())</f>
        <v>2.1420942411199961E-2</v>
      </c>
      <c r="N506" s="182">
        <f>IFERROR(_xll.qlIndexFixing(ONIndex1M,I506,TRUE,_xll.ohTrigger(RecalcTrigger,Trigger1M)),NA())</f>
        <v>1.5360209523435087E-2</v>
      </c>
      <c r="O506" s="44">
        <f>IFERROR(_xll.qlIndexFixing(ONIndex3M,I506,TRUE,_xll.ohTrigger(RecalcTrigger,Trigger3M)),NA())</f>
        <v>1.6624076942196586E-2</v>
      </c>
      <c r="P506" s="44">
        <f>IFERROR(_xll.qlIndexFixing(ONIndex6M,I506,TRUE,_xll.ohTrigger(RecalcTrigger,Trigger6M)),NA())</f>
        <v>1.7601143607186565E-2</v>
      </c>
      <c r="Q506" s="183">
        <f>IFERROR(_xll.qlIndexFixing(ONIndex1Y,I506,TRUE,_xll.ohTrigger(RecalcTrigger,Trigger1Y)),NA())</f>
        <v>1.8683458656156837E-2</v>
      </c>
    </row>
    <row r="507" spans="2:17" x14ac:dyDescent="0.2">
      <c r="B507" s="39" t="s">
        <v>17</v>
      </c>
      <c r="D507" s="42">
        <f>_xll.qlCalendarAdvance(Calendar,$D506,B507,"f",FALSE)</f>
        <v>42907</v>
      </c>
      <c r="E507" s="177">
        <f>_xll.qlInterestRateIndexValueDate(IndexON,D507)</f>
        <v>42907</v>
      </c>
      <c r="F507" s="193">
        <f>IFERROR(_xll.qlIndexFixing(IndexON,D507,TRUE,_xll.ohTrigger(RecalcTrigger,TriggerON)),NA())</f>
        <v>1.4396298978908151E-2</v>
      </c>
      <c r="H507" s="42">
        <f>_xll.qlCalendarAdvance(Calendar,$H506,B507,"f",FALSE)</f>
        <v>42907</v>
      </c>
      <c r="I507" s="177">
        <f>_xll.qlInterestRateIndexValueDate(Index1M,$H507)</f>
        <v>42907</v>
      </c>
      <c r="J507" s="182">
        <f>IFERROR(_xll.qlIndexFixing(Index1M,$H507,TRUE,_xll.ohTrigger(RecalcTrigger,Trigger1M)),NA())</f>
        <v>1.5573212668677061E-2</v>
      </c>
      <c r="K507" s="44">
        <f>IFERROR(_xll.qlIndexFixing(Index3M,H507,TRUE,_xll.ohTrigger(RecalcTrigger,Trigger3M)),NA())</f>
        <v>1.717180851121098E-2</v>
      </c>
      <c r="L507" s="44">
        <f>IFERROR(_xll.qlIndexFixing(Index6M,$H507,TRUE,_xll.ohTrigger(RecalcTrigger,Trigger6M)),NA())</f>
        <v>1.8704217451632248E-2</v>
      </c>
      <c r="M507" s="183">
        <f>IFERROR(_xll.qlIndexFixing(Index1Y,$H507,TRUE,_xll.ohTrigger(RecalcTrigger,Trigger1Y)),NA())</f>
        <v>2.1432793840635789E-2</v>
      </c>
      <c r="N507" s="182">
        <f>IFERROR(_xll.qlIndexFixing(ONIndex1M,I507,TRUE,_xll.ohTrigger(RecalcTrigger,Trigger1M)),NA())</f>
        <v>1.5373511858277622E-2</v>
      </c>
      <c r="O507" s="44">
        <f>IFERROR(_xll.qlIndexFixing(ONIndex3M,I507,TRUE,_xll.ohTrigger(RecalcTrigger,Trigger3M)),NA())</f>
        <v>1.663664973221568E-2</v>
      </c>
      <c r="P507" s="44">
        <f>IFERROR(_xll.qlIndexFixing(ONIndex6M,I507,TRUE,_xll.ohTrigger(RecalcTrigger,Trigger6M)),NA())</f>
        <v>1.7613069459371244E-2</v>
      </c>
      <c r="Q507" s="183">
        <f>IFERROR(_xll.qlIndexFixing(ONIndex1Y,I507,TRUE,_xll.ohTrigger(RecalcTrigger,Trigger1Y)),NA())</f>
        <v>1.8699417182760358E-2</v>
      </c>
    </row>
    <row r="508" spans="2:17" x14ac:dyDescent="0.2">
      <c r="B508" s="39" t="s">
        <v>17</v>
      </c>
      <c r="D508" s="42">
        <f>_xll.qlCalendarAdvance(Calendar,$D507,B508,"f",FALSE)</f>
        <v>42908</v>
      </c>
      <c r="E508" s="177">
        <f>_xll.qlInterestRateIndexValueDate(IndexON,D508)</f>
        <v>42908</v>
      </c>
      <c r="F508" s="193">
        <f>IFERROR(_xll.qlIndexFixing(IndexON,D508,TRUE,_xll.ohTrigger(RecalcTrigger,TriggerON)),NA())</f>
        <v>1.4407452645146535E-2</v>
      </c>
      <c r="H508" s="42">
        <f>_xll.qlCalendarAdvance(Calendar,$H507,B508,"f",FALSE)</f>
        <v>42908</v>
      </c>
      <c r="I508" s="177">
        <f>_xll.qlInterestRateIndexValueDate(Index1M,$H508)</f>
        <v>42908</v>
      </c>
      <c r="J508" s="182">
        <f>IFERROR(_xll.qlIndexFixing(Index1M,$H508,TRUE,_xll.ohTrigger(RecalcTrigger,Trigger1M)),NA())</f>
        <v>1.5599829285925237E-2</v>
      </c>
      <c r="K508" s="44">
        <f>IFERROR(_xll.qlIndexFixing(Index3M,H508,TRUE,_xll.ohTrigger(RecalcTrigger,Trigger3M)),NA())</f>
        <v>1.7181999937607245E-2</v>
      </c>
      <c r="L508" s="44">
        <f>IFERROR(_xll.qlIndexFixing(Index6M,$H508,TRUE,_xll.ohTrigger(RecalcTrigger,Trigger6M)),NA())</f>
        <v>1.8714992982266244E-2</v>
      </c>
      <c r="M508" s="183">
        <f>IFERROR(_xll.qlIndexFixing(Index1Y,$H508,TRUE,_xll.ohTrigger(RecalcTrigger,Trigger1Y)),NA())</f>
        <v>2.1444614662142092E-2</v>
      </c>
      <c r="N508" s="182">
        <f>IFERROR(_xll.qlIndexFixing(ONIndex1M,I508,TRUE,_xll.ohTrigger(RecalcTrigger,Trigger1M)),NA())</f>
        <v>1.5386794441250018E-2</v>
      </c>
      <c r="O508" s="44">
        <f>IFERROR(_xll.qlIndexFixing(ONIndex3M,I508,TRUE,_xll.ohTrigger(RecalcTrigger,Trigger3M)),NA())</f>
        <v>1.6649170373572719E-2</v>
      </c>
      <c r="P508" s="44">
        <f>IFERROR(_xll.qlIndexFixing(ONIndex6M,I508,TRUE,_xll.ohTrigger(RecalcTrigger,Trigger6M)),NA())</f>
        <v>1.7624949365527831E-2</v>
      </c>
      <c r="Q508" s="183">
        <f>IFERROR(_xll.qlIndexFixing(ONIndex1Y,I508,TRUE,_xll.ohTrigger(RecalcTrigger,Trigger1Y)),NA())</f>
        <v>1.8715795034878191E-2</v>
      </c>
    </row>
    <row r="509" spans="2:17" x14ac:dyDescent="0.2">
      <c r="B509" s="39" t="s">
        <v>17</v>
      </c>
      <c r="D509" s="42">
        <f>_xll.qlCalendarAdvance(Calendar,$D508,B509,"f",FALSE)</f>
        <v>42909</v>
      </c>
      <c r="E509" s="177">
        <f>_xll.qlInterestRateIndexValueDate(IndexON,D509)</f>
        <v>42909</v>
      </c>
      <c r="F509" s="193">
        <f>IFERROR(_xll.qlIndexFixing(IndexON,D509,TRUE,_xll.ohTrigger(RecalcTrigger,TriggerON)),NA())</f>
        <v>1.4430193733941204E-2</v>
      </c>
      <c r="H509" s="42">
        <f>_xll.qlCalendarAdvance(Calendar,$H508,B509,"f",FALSE)</f>
        <v>42909</v>
      </c>
      <c r="I509" s="177">
        <f>_xll.qlInterestRateIndexValueDate(Index1M,$H509)</f>
        <v>42909</v>
      </c>
      <c r="J509" s="182">
        <f>IFERROR(_xll.qlIndexFixing(Index1M,$H509,TRUE,_xll.ohTrigger(RecalcTrigger,Trigger1M)),NA())</f>
        <v>1.5606043495545174E-2</v>
      </c>
      <c r="K509" s="44">
        <f>IFERROR(_xll.qlIndexFixing(Index3M,H509,TRUE,_xll.ohTrigger(RecalcTrigger,Trigger3M)),NA())</f>
        <v>1.7202229268219165E-2</v>
      </c>
      <c r="L509" s="44">
        <f>IFERROR(_xll.qlIndexFixing(Index6M,$H509,TRUE,_xll.ohTrigger(RecalcTrigger,Trigger6M)),NA())</f>
        <v>1.8748432717153814E-2</v>
      </c>
      <c r="M509" s="183">
        <f>IFERROR(_xll.qlIndexFixing(Index1Y,$H509,TRUE,_xll.ohTrigger(RecalcTrigger,Trigger1Y)),NA())</f>
        <v>2.1467152487842745E-2</v>
      </c>
      <c r="N509" s="182">
        <f>IFERROR(_xll.qlIndexFixing(ONIndex1M,I509,TRUE,_xll.ohTrigger(RecalcTrigger,Trigger1M)),NA())</f>
        <v>1.5413944652010738E-2</v>
      </c>
      <c r="O509" s="44">
        <f>IFERROR(_xll.qlIndexFixing(ONIndex3M,I509,TRUE,_xll.ohTrigger(RecalcTrigger,Trigger3M)),NA())</f>
        <v>1.6674799547286012E-2</v>
      </c>
      <c r="P509" s="44">
        <f>IFERROR(_xll.qlIndexFixing(ONIndex6M,I509,TRUE,_xll.ohTrigger(RecalcTrigger,Trigger6M)),NA())</f>
        <v>1.7649409384451108E-2</v>
      </c>
      <c r="Q509" s="183">
        <f>IFERROR(_xll.qlIndexFixing(ONIndex1Y,I509,TRUE,_xll.ohTrigger(RecalcTrigger,Trigger1Y)),NA())</f>
        <v>1.8750911687297481E-2</v>
      </c>
    </row>
    <row r="510" spans="2:17" x14ac:dyDescent="0.2">
      <c r="B510" s="39" t="s">
        <v>17</v>
      </c>
      <c r="D510" s="42">
        <f>_xll.qlCalendarAdvance(Calendar,$D509,B510,"f",FALSE)</f>
        <v>42912</v>
      </c>
      <c r="E510" s="177">
        <f>_xll.qlInterestRateIndexValueDate(IndexON,D510)</f>
        <v>42912</v>
      </c>
      <c r="F510" s="193">
        <f>IFERROR(_xll.qlIndexFixing(IndexON,D510,TRUE,_xll.ohTrigger(RecalcTrigger,TriggerON)),NA())</f>
        <v>1.4451661841959895E-2</v>
      </c>
      <c r="H510" s="42">
        <f>_xll.qlCalendarAdvance(Calendar,$H509,B510,"f",FALSE)</f>
        <v>42912</v>
      </c>
      <c r="I510" s="177">
        <f>_xll.qlInterestRateIndexValueDate(Index1M,$H510)</f>
        <v>42912</v>
      </c>
      <c r="J510" s="182">
        <f>IFERROR(_xll.qlIndexFixing(Index1M,$H510,TRUE,_xll.ohTrigger(RecalcTrigger,Trigger1M)),NA())</f>
        <v>1.5638185702941326E-2</v>
      </c>
      <c r="K510" s="44">
        <f>IFERROR(_xll.qlIndexFixing(Index3M,H510,TRUE,_xll.ohTrigger(RecalcTrigger,Trigger3M)),NA())</f>
        <v>1.7222253814570734E-2</v>
      </c>
      <c r="L510" s="44">
        <f>IFERROR(_xll.qlIndexFixing(Index6M,$H510,TRUE,_xll.ohTrigger(RecalcTrigger,Trigger6M)),NA())</f>
        <v>1.8763629655444924E-2</v>
      </c>
      <c r="M510" s="183">
        <f>IFERROR(_xll.qlIndexFixing(Index1Y,$H510,TRUE,_xll.ohTrigger(RecalcTrigger,Trigger1Y)),NA())</f>
        <v>2.1491566360390069E-2</v>
      </c>
      <c r="N510" s="182">
        <f>IFERROR(_xll.qlIndexFixing(ONIndex1M,I510,TRUE,_xll.ohTrigger(RecalcTrigger,Trigger1M)),NA())</f>
        <v>1.5439727541747272E-2</v>
      </c>
      <c r="O510" s="44">
        <f>IFERROR(_xll.qlIndexFixing(ONIndex3M,I510,TRUE,_xll.ohTrigger(RecalcTrigger,Trigger3M)),NA())</f>
        <v>1.6698731452542415E-2</v>
      </c>
      <c r="P510" s="44">
        <f>IFERROR(_xll.qlIndexFixing(ONIndex6M,I510,TRUE,_xll.ohTrigger(RecalcTrigger,Trigger6M)),NA())</f>
        <v>1.7672015228885618E-2</v>
      </c>
      <c r="Q510" s="183">
        <f>IFERROR(_xll.qlIndexFixing(ONIndex1Y,I510,TRUE,_xll.ohTrigger(RecalcTrigger,Trigger1Y)),NA())</f>
        <v>1.8785423755858233E-2</v>
      </c>
    </row>
    <row r="511" spans="2:17" x14ac:dyDescent="0.2">
      <c r="B511" s="39" t="s">
        <v>17</v>
      </c>
      <c r="D511" s="42">
        <f>_xll.qlCalendarAdvance(Calendar,$D510,B511,"f",FALSE)</f>
        <v>42913</v>
      </c>
      <c r="E511" s="177">
        <f>_xll.qlInterestRateIndexValueDate(IndexON,D511)</f>
        <v>42913</v>
      </c>
      <c r="F511" s="193">
        <f>IFERROR(_xll.qlIndexFixing(IndexON,D511,TRUE,_xll.ohTrigger(RecalcTrigger,TriggerON)),NA())</f>
        <v>1.446263825682137E-2</v>
      </c>
      <c r="H511" s="42">
        <f>_xll.qlCalendarAdvance(Calendar,$H510,B511,"f",FALSE)</f>
        <v>42913</v>
      </c>
      <c r="I511" s="177">
        <f>_xll.qlInterestRateIndexValueDate(Index1M,$H511)</f>
        <v>42913</v>
      </c>
      <c r="J511" s="182">
        <f>IFERROR(_xll.qlIndexFixing(Index1M,$H511,TRUE,_xll.ohTrigger(RecalcTrigger,Trigger1M)),NA())</f>
        <v>1.5651125970380913E-2</v>
      </c>
      <c r="K511" s="44">
        <f>IFERROR(_xll.qlIndexFixing(Index3M,H511,TRUE,_xll.ohTrigger(RecalcTrigger,Trigger3M)),NA())</f>
        <v>1.7232192235052655E-2</v>
      </c>
      <c r="L511" s="44">
        <f>IFERROR(_xll.qlIndexFixing(Index6M,$H511,TRUE,_xll.ohTrigger(RecalcTrigger,Trigger6M)),NA())</f>
        <v>1.8768686047886375E-2</v>
      </c>
      <c r="M511" s="183">
        <f>IFERROR(_xll.qlIndexFixing(Index1Y,$H511,TRUE,_xll.ohTrigger(RecalcTrigger,Trigger1Y)),NA())</f>
        <v>2.1503215324323532E-2</v>
      </c>
      <c r="N511" s="182">
        <f>IFERROR(_xll.qlIndexFixing(ONIndex1M,I511,TRUE,_xll.ohTrigger(RecalcTrigger,Trigger1M)),NA())</f>
        <v>1.5452913093113585E-2</v>
      </c>
      <c r="O511" s="44">
        <f>IFERROR(_xll.qlIndexFixing(ONIndex3M,I511,TRUE,_xll.ohTrigger(RecalcTrigger,Trigger3M)),NA())</f>
        <v>1.6710991350670223E-2</v>
      </c>
      <c r="P511" s="44">
        <f>IFERROR(_xll.qlIndexFixing(ONIndex6M,I511,TRUE,_xll.ohTrigger(RecalcTrigger,Trigger6M)),NA())</f>
        <v>1.7683699602704106E-2</v>
      </c>
      <c r="Q511" s="183">
        <f>IFERROR(_xll.qlIndexFixing(ONIndex1Y,I511,TRUE,_xll.ohTrigger(RecalcTrigger,Trigger1Y)),NA())</f>
        <v>1.8803442568232631E-2</v>
      </c>
    </row>
    <row r="512" spans="2:17" x14ac:dyDescent="0.2">
      <c r="B512" s="39" t="s">
        <v>17</v>
      </c>
      <c r="D512" s="42">
        <f>_xll.qlCalendarAdvance(Calendar,$D511,B512,"f",FALSE)</f>
        <v>42914</v>
      </c>
      <c r="E512" s="177">
        <f>_xll.qlInterestRateIndexValueDate(IndexON,D512)</f>
        <v>42914</v>
      </c>
      <c r="F512" s="193">
        <f>IFERROR(_xll.qlIndexFixing(IndexON,D512,TRUE,_xll.ohTrigger(RecalcTrigger,TriggerON)),NA())</f>
        <v>1.4473601460976981E-2</v>
      </c>
      <c r="H512" s="42">
        <f>_xll.qlCalendarAdvance(Calendar,$H511,B512,"f",FALSE)</f>
        <v>42914</v>
      </c>
      <c r="I512" s="177">
        <f>_xll.qlInterestRateIndexValueDate(Index1M,$H512)</f>
        <v>42914</v>
      </c>
      <c r="J512" s="182">
        <f>IFERROR(_xll.qlIndexFixing(Index1M,$H512,TRUE,_xll.ohTrigger(RecalcTrigger,Trigger1M)),NA())</f>
        <v>1.5664048204642105E-2</v>
      </c>
      <c r="K512" s="44">
        <f>IFERROR(_xll.qlIndexFixing(Index3M,H512,TRUE,_xll.ohTrigger(RecalcTrigger,Trigger3M)),NA())</f>
        <v>1.7242081799415554E-2</v>
      </c>
      <c r="L512" s="44">
        <f>IFERROR(_xll.qlIndexFixing(Index6M,$H512,TRUE,_xll.ohTrigger(RecalcTrigger,Trigger6M)),NA())</f>
        <v>1.8779388855004381E-2</v>
      </c>
      <c r="M512" s="183">
        <f>IFERROR(_xll.qlIndexFixing(Index1Y,$H512,TRUE,_xll.ohTrigger(RecalcTrigger,Trigger1Y)),NA())</f>
        <v>2.1514827492216115E-2</v>
      </c>
      <c r="N512" s="182">
        <f>IFERROR(_xll.qlIndexFixing(ONIndex1M,I512,TRUE,_xll.ohTrigger(RecalcTrigger,Trigger1M)),NA())</f>
        <v>1.5466080620354372E-2</v>
      </c>
      <c r="O512" s="44">
        <f>IFERROR(_xll.qlIndexFixing(ONIndex3M,I512,TRUE,_xll.ohTrigger(RecalcTrigger,Trigger3M)),NA())</f>
        <v>1.6723199100054931E-2</v>
      </c>
      <c r="P512" s="44">
        <f>IFERROR(_xll.qlIndexFixing(ONIndex6M,I512,TRUE,_xll.ohTrigger(RecalcTrigger,Trigger6M)),NA())</f>
        <v>1.7695372228377915E-2</v>
      </c>
      <c r="Q512" s="183">
        <f>IFERROR(_xll.qlIndexFixing(ONIndex1Y,I512,TRUE,_xll.ohTrigger(RecalcTrigger,Trigger1Y)),NA())</f>
        <v>1.8821425038076933E-2</v>
      </c>
    </row>
    <row r="513" spans="2:17" x14ac:dyDescent="0.2">
      <c r="B513" s="39" t="s">
        <v>17</v>
      </c>
      <c r="D513" s="42">
        <f>_xll.qlCalendarAdvance(Calendar,$D512,B513,"f",FALSE)</f>
        <v>42915</v>
      </c>
      <c r="E513" s="177">
        <f>_xll.qlInterestRateIndexValueDate(IndexON,D513)</f>
        <v>42915</v>
      </c>
      <c r="F513" s="193">
        <f>IFERROR(_xll.qlIndexFixing(IndexON,D513,TRUE,_xll.ohTrigger(RecalcTrigger,TriggerON)),NA())</f>
        <v>1.4484551454345684E-2</v>
      </c>
      <c r="H513" s="42">
        <f>_xll.qlCalendarAdvance(Calendar,$H512,B513,"f",FALSE)</f>
        <v>42915</v>
      </c>
      <c r="I513" s="177">
        <f>_xll.qlInterestRateIndexValueDate(Index1M,$H513)</f>
        <v>42915</v>
      </c>
      <c r="J513" s="182">
        <f>IFERROR(_xll.qlIndexFixing(Index1M,$H513,TRUE,_xll.ohTrigger(RecalcTrigger,Trigger1M)),NA())</f>
        <v>1.5690419493535335E-2</v>
      </c>
      <c r="K513" s="44">
        <f>IFERROR(_xll.qlIndexFixing(Index3M,H513,TRUE,_xll.ohTrigger(RecalcTrigger,Trigger3M)),NA())</f>
        <v>1.7251923089366475E-2</v>
      </c>
      <c r="L513" s="44">
        <f>IFERROR(_xll.qlIndexFixing(Index6M,$H513,TRUE,_xll.ohTrigger(RecalcTrigger,Trigger6M)),NA())</f>
        <v>1.8790079860474321E-2</v>
      </c>
      <c r="M513" s="183">
        <f>IFERROR(_xll.qlIndexFixing(Index1Y,$H513,TRUE,_xll.ohTrigger(RecalcTrigger,Trigger1Y)),NA())</f>
        <v>2.1526402960146518E-2</v>
      </c>
      <c r="N513" s="182">
        <f>IFERROR(_xll.qlIndexFixing(ONIndex1M,I513,TRUE,_xll.ohTrigger(RecalcTrigger,Trigger1M)),NA())</f>
        <v>1.5479230123631726E-2</v>
      </c>
      <c r="O513" s="44">
        <f>IFERROR(_xll.qlIndexFixing(ONIndex3M,I513,TRUE,_xll.ohTrigger(RecalcTrigger,Trigger3M)),NA())</f>
        <v>1.6735354700858629E-2</v>
      </c>
      <c r="P513" s="44">
        <f>IFERROR(_xll.qlIndexFixing(ONIndex6M,I513,TRUE,_xll.ohTrigger(RecalcTrigger,Trigger6M)),NA())</f>
        <v>1.770703310598809E-2</v>
      </c>
      <c r="Q513" s="183">
        <f>IFERROR(_xll.qlIndexFixing(ONIndex1Y,I513,TRUE,_xll.ohTrigger(RecalcTrigger,Trigger1Y)),NA())</f>
        <v>1.8839371165148E-2</v>
      </c>
    </row>
    <row r="514" spans="2:17" x14ac:dyDescent="0.2">
      <c r="B514" s="39" t="s">
        <v>17</v>
      </c>
      <c r="D514" s="42">
        <f>_xll.qlCalendarAdvance(Calendar,$D513,B514,"f",FALSE)</f>
        <v>42916</v>
      </c>
      <c r="E514" s="177">
        <f>_xll.qlInterestRateIndexValueDate(IndexON,D514)</f>
        <v>42916</v>
      </c>
      <c r="F514" s="193">
        <f>IFERROR(_xll.qlIndexFixing(IndexON,D514,TRUE,_xll.ohTrigger(RecalcTrigger,TriggerON)),NA())</f>
        <v>1.4506983949160354E-2</v>
      </c>
      <c r="H514" s="42">
        <f>_xll.qlCalendarAdvance(Calendar,$H513,B514,"f",FALSE)</f>
        <v>42916</v>
      </c>
      <c r="I514" s="177">
        <f>_xll.qlInterestRateIndexValueDate(Index1M,$H514)</f>
        <v>42916</v>
      </c>
      <c r="J514" s="182">
        <f>IFERROR(_xll.qlIndexFixing(Index1M,$H514,TRUE,_xll.ohTrigger(RecalcTrigger,Trigger1M)),NA())</f>
        <v>1.5696566380530744E-2</v>
      </c>
      <c r="K514" s="44">
        <f>IFERROR(_xll.qlIndexFixing(Index3M,H514,TRUE,_xll.ohTrigger(RecalcTrigger,Trigger3M)),NA())</f>
        <v>1.7256808435448145E-2</v>
      </c>
      <c r="L514" s="44">
        <f>IFERROR(_xll.qlIndexFixing(Index6M,$H514,TRUE,_xll.ohTrigger(RecalcTrigger,Trigger6M)),NA())</f>
        <v>1.8795118870127237E-2</v>
      </c>
      <c r="M514" s="183">
        <f>IFERROR(_xll.qlIndexFixing(Index1Y,$H514,TRUE,_xll.ohTrigger(RecalcTrigger,Trigger1Y)),NA())</f>
        <v>2.1532673512809467E-2</v>
      </c>
      <c r="N514" s="182">
        <f>IFERROR(_xll.qlIndexFixing(ONIndex1M,I514,TRUE,_xll.ohTrigger(RecalcTrigger,Trigger1M)),NA())</f>
        <v>1.5506127743095309E-2</v>
      </c>
      <c r="O514" s="44">
        <f>IFERROR(_xll.qlIndexFixing(ONIndex3M,I514,TRUE,_xll.ohTrigger(RecalcTrigger,Trigger3M)),NA())</f>
        <v>1.6760261620888027E-2</v>
      </c>
      <c r="P514" s="44">
        <f>IFERROR(_xll.qlIndexFixing(ONIndex6M,I514,TRUE,_xll.ohTrigger(RecalcTrigger,Trigger6M)),NA())</f>
        <v>1.7731176986279056E-2</v>
      </c>
      <c r="Q514" s="183">
        <f>IFERROR(_xll.qlIndexFixing(ONIndex1Y,I514,TRUE,_xll.ohTrigger(RecalcTrigger,Trigger1Y)),NA())</f>
        <v>1.8876118378694521E-2</v>
      </c>
    </row>
    <row r="515" spans="2:17" x14ac:dyDescent="0.2">
      <c r="B515" s="39" t="s">
        <v>17</v>
      </c>
      <c r="D515" s="42">
        <f>_xll.qlCalendarAdvance(Calendar,$D514,B515,"f",FALSE)</f>
        <v>42919</v>
      </c>
      <c r="E515" s="177">
        <f>_xll.qlInterestRateIndexValueDate(IndexON,D515)</f>
        <v>42919</v>
      </c>
      <c r="F515" s="193">
        <f>IFERROR(_xll.qlIndexFixing(IndexON,D515,TRUE,_xll.ohTrigger(RecalcTrigger,TriggerON)),NA())</f>
        <v>1.4528219319789315E-2</v>
      </c>
      <c r="H515" s="42">
        <f>_xll.qlCalendarAdvance(Calendar,$H514,B515,"f",FALSE)</f>
        <v>42919</v>
      </c>
      <c r="I515" s="177">
        <f>_xll.qlInterestRateIndexValueDate(Index1M,$H515)</f>
        <v>42919</v>
      </c>
      <c r="J515" s="182">
        <f>IFERROR(_xll.qlIndexFixing(Index1M,$H515,TRUE,_xll.ohTrigger(RecalcTrigger,Trigger1M)),NA())</f>
        <v>1.573509129071941E-2</v>
      </c>
      <c r="K515" s="44">
        <f>IFERROR(_xll.qlIndexFixing(Index3M,H515,TRUE,_xll.ohTrigger(RecalcTrigger,Trigger3M)),NA())</f>
        <v>1.7290817139436896E-2</v>
      </c>
      <c r="L515" s="44">
        <f>IFERROR(_xll.qlIndexFixing(Index6M,$H515,TRUE,_xll.ohTrigger(RecalcTrigger,Trigger6M)),NA())</f>
        <v>1.8838346595011435E-2</v>
      </c>
      <c r="M515" s="183">
        <f>IFERROR(_xll.qlIndexFixing(Index1Y,$H515,TRUE,_xll.ohTrigger(RecalcTrigger,Trigger1Y)),NA())</f>
        <v>2.1572339754125869E-2</v>
      </c>
      <c r="N515" s="182">
        <f>IFERROR(_xll.qlIndexFixing(ONIndex1M,I515,TRUE,_xll.ohTrigger(RecalcTrigger,Trigger1M)),NA())</f>
        <v>1.5531647896701584E-2</v>
      </c>
      <c r="O515" s="44">
        <f>IFERROR(_xll.qlIndexFixing(ONIndex3M,I515,TRUE,_xll.ohTrigger(RecalcTrigger,Trigger3M)),NA())</f>
        <v>1.6783455617047638E-2</v>
      </c>
      <c r="P515" s="44">
        <f>IFERROR(_xll.qlIndexFixing(ONIndex6M,I515,TRUE,_xll.ohTrigger(RecalcTrigger,Trigger6M)),NA())</f>
        <v>1.7753559135792463E-2</v>
      </c>
      <c r="Q515" s="183">
        <f>IFERROR(_xll.qlIndexFixing(ONIndex1Y,I515,TRUE,_xll.ohTrigger(RecalcTrigger,Trigger1Y)),NA())</f>
        <v>1.8910792246996655E-2</v>
      </c>
    </row>
    <row r="516" spans="2:17" x14ac:dyDescent="0.2">
      <c r="B516" s="39" t="s">
        <v>17</v>
      </c>
      <c r="D516" s="42">
        <f>_xll.qlCalendarAdvance(Calendar,$D515,B516,"f",FALSE)</f>
        <v>42920</v>
      </c>
      <c r="E516" s="177">
        <f>_xll.qlInterestRateIndexValueDate(IndexON,D516)</f>
        <v>42920</v>
      </c>
      <c r="F516" s="193">
        <f>IFERROR(_xll.qlIndexFixing(IndexON,D516,TRUE,_xll.ohTrigger(RecalcTrigger,TriggerON)),NA())</f>
        <v>1.4539103259142427E-2</v>
      </c>
      <c r="H516" s="42">
        <f>_xll.qlCalendarAdvance(Calendar,$H515,B516,"f",FALSE)</f>
        <v>42920</v>
      </c>
      <c r="I516" s="177">
        <f>_xll.qlInterestRateIndexValueDate(Index1M,$H516)</f>
        <v>42920</v>
      </c>
      <c r="J516" s="182">
        <f>IFERROR(_xll.qlIndexFixing(Index1M,$H516,TRUE,_xll.ohTrigger(RecalcTrigger,Trigger1M)),NA())</f>
        <v>1.5747896859772081E-2</v>
      </c>
      <c r="K516" s="44">
        <f>IFERROR(_xll.qlIndexFixing(Index3M,H516,TRUE,_xll.ohTrigger(RecalcTrigger,Trigger3M)),NA())</f>
        <v>1.7300425783181909E-2</v>
      </c>
      <c r="L516" s="44">
        <f>IFERROR(_xll.qlIndexFixing(Index6M,$H516,TRUE,_xll.ohTrigger(RecalcTrigger,Trigger6M)),NA())</f>
        <v>1.8848973233109637E-2</v>
      </c>
      <c r="M516" s="183">
        <f>IFERROR(_xll.qlIndexFixing(Index1Y,$H516,TRUE,_xll.ohTrigger(RecalcTrigger,Trigger1Y)),NA())</f>
        <v>2.1583733163726748E-2</v>
      </c>
      <c r="N516" s="182">
        <f>IFERROR(_xll.qlIndexFixing(ONIndex1M,I516,TRUE,_xll.ohTrigger(RecalcTrigger,Trigger1M)),NA())</f>
        <v>1.5544707279837588E-2</v>
      </c>
      <c r="O516" s="44">
        <f>IFERROR(_xll.qlIndexFixing(ONIndex3M,I516,TRUE,_xll.ohTrigger(RecalcTrigger,Trigger3M)),NA())</f>
        <v>1.6795350474297921E-2</v>
      </c>
      <c r="P516" s="44">
        <f>IFERROR(_xll.qlIndexFixing(ONIndex6M,I516,TRUE,_xll.ohTrigger(RecalcTrigger,Trigger6M)),NA())</f>
        <v>1.7765161273003427E-2</v>
      </c>
      <c r="Q516" s="183">
        <f>IFERROR(_xll.qlIndexFixing(ONIndex1Y,I516,TRUE,_xll.ohTrigger(RecalcTrigger,Trigger1Y)),NA())</f>
        <v>1.8928556660768869E-2</v>
      </c>
    </row>
    <row r="517" spans="2:17" x14ac:dyDescent="0.2">
      <c r="B517" s="39" t="s">
        <v>17</v>
      </c>
      <c r="D517" s="42">
        <f>_xll.qlCalendarAdvance(Calendar,$D516,B517,"f",FALSE)</f>
        <v>42921</v>
      </c>
      <c r="E517" s="177">
        <f>_xll.qlInterestRateIndexValueDate(IndexON,D517)</f>
        <v>42921</v>
      </c>
      <c r="F517" s="193">
        <f>IFERROR(_xll.qlIndexFixing(IndexON,D517,TRUE,_xll.ohTrigger(RecalcTrigger,TriggerON)),NA())</f>
        <v>1.4549973987789677E-2</v>
      </c>
      <c r="H517" s="42">
        <f>_xll.qlCalendarAdvance(Calendar,$H516,B517,"f",FALSE)</f>
        <v>42921</v>
      </c>
      <c r="I517" s="177">
        <f>_xll.qlInterestRateIndexValueDate(Index1M,$H517)</f>
        <v>42921</v>
      </c>
      <c r="J517" s="182">
        <f>IFERROR(_xll.qlIndexFixing(Index1M,$H517,TRUE,_xll.ohTrigger(RecalcTrigger,Trigger1M)),NA())</f>
        <v>1.5774038996755602E-2</v>
      </c>
      <c r="K517" s="44">
        <f>IFERROR(_xll.qlIndexFixing(Index3M,H517,TRUE,_xll.ohTrigger(RecalcTrigger,Trigger3M)),NA())</f>
        <v>1.7309989642907805E-2</v>
      </c>
      <c r="L517" s="44">
        <f>IFERROR(_xll.qlIndexFixing(Index6M,$H517,TRUE,_xll.ohTrigger(RecalcTrigger,Trigger6M)),NA())</f>
        <v>1.8859588068038901E-2</v>
      </c>
      <c r="M517" s="183">
        <f>IFERROR(_xll.qlIndexFixing(Index1Y,$H517,TRUE,_xll.ohTrigger(RecalcTrigger,Trigger1Y)),NA())</f>
        <v>2.1595090450015508E-2</v>
      </c>
      <c r="N517" s="182">
        <f>IFERROR(_xll.qlIndexFixing(ONIndex1M,I517,TRUE,_xll.ohTrigger(RecalcTrigger,Trigger1M)),NA())</f>
        <v>1.5557748639091207E-2</v>
      </c>
      <c r="O517" s="44">
        <f>IFERROR(_xll.qlIndexFixing(ONIndex3M,I517,TRUE,_xll.ohTrigger(RecalcTrigger,Trigger3M)),NA())</f>
        <v>1.6807193182886149E-2</v>
      </c>
      <c r="P517" s="44">
        <f>IFERROR(_xll.qlIndexFixing(ONIndex6M,I517,TRUE,_xll.ohTrigger(RecalcTrigger,Trigger6M)),NA())</f>
        <v>1.7776751662231804E-2</v>
      </c>
      <c r="Q517" s="183">
        <f>IFERROR(_xll.qlIndexFixing(ONIndex1Y,I517,TRUE,_xll.ohTrigger(RecalcTrigger,Trigger1Y)),NA())</f>
        <v>1.8946284731848895E-2</v>
      </c>
    </row>
    <row r="518" spans="2:17" x14ac:dyDescent="0.2">
      <c r="B518" s="39" t="s">
        <v>17</v>
      </c>
      <c r="D518" s="42">
        <f>_xll.qlCalendarAdvance(Calendar,$D517,B518,"f",FALSE)</f>
        <v>42922</v>
      </c>
      <c r="E518" s="177">
        <f>_xll.qlInterestRateIndexValueDate(IndexON,D518)</f>
        <v>42922</v>
      </c>
      <c r="F518" s="193">
        <f>IFERROR(_xll.qlIndexFixing(IndexON,D518,TRUE,_xll.ohTrigger(RecalcTrigger,TriggerON)),NA())</f>
        <v>1.4560831505568972E-2</v>
      </c>
      <c r="H518" s="42">
        <f>_xll.qlCalendarAdvance(Calendar,$H517,B518,"f",FALSE)</f>
        <v>42922</v>
      </c>
      <c r="I518" s="177">
        <f>_xll.qlInterestRateIndexValueDate(Index1M,$H518)</f>
        <v>42922</v>
      </c>
      <c r="J518" s="182">
        <f>IFERROR(_xll.qlIndexFixing(Index1M,$H518,TRUE,_xll.ohTrigger(RecalcTrigger,Trigger1M)),NA())</f>
        <v>1.5780125458858679E-2</v>
      </c>
      <c r="K518" s="44">
        <f>IFERROR(_xll.qlIndexFixing(Index3M,H518,TRUE,_xll.ohTrigger(RecalcTrigger,Trigger3M)),NA())</f>
        <v>1.731950930037272E-2</v>
      </c>
      <c r="L518" s="44">
        <f>IFERROR(_xll.qlIndexFixing(Index6M,$H518,TRUE,_xll.ohTrigger(RecalcTrigger,Trigger6M)),NA())</f>
        <v>1.8881390234164512E-2</v>
      </c>
      <c r="M518" s="183">
        <f>IFERROR(_xll.qlIndexFixing(Index1Y,$H518,TRUE,_xll.ohTrigger(RecalcTrigger,Trigger1Y)),NA())</f>
        <v>2.1606411709129247E-2</v>
      </c>
      <c r="N518" s="182">
        <f>IFERROR(_xll.qlIndexFixing(ONIndex1M,I518,TRUE,_xll.ohTrigger(RecalcTrigger,Trigger1M)),NA())</f>
        <v>1.55707719742193E-2</v>
      </c>
      <c r="O518" s="44">
        <f>IFERROR(_xll.qlIndexFixing(ONIndex3M,I518,TRUE,_xll.ohTrigger(RecalcTrigger,Trigger3M)),NA())</f>
        <v>1.6818983742812321E-2</v>
      </c>
      <c r="P518" s="44">
        <f>IFERROR(_xll.qlIndexFixing(ONIndex6M,I518,TRUE,_xll.ohTrigger(RecalcTrigger,Trigger6M)),NA())</f>
        <v>1.7788330303315503E-2</v>
      </c>
      <c r="Q518" s="183">
        <f>IFERROR(_xll.qlIndexFixing(ONIndex1Y,I518,TRUE,_xll.ohTrigger(RecalcTrigger,Trigger1Y)),NA())</f>
        <v>1.8963976460155685E-2</v>
      </c>
    </row>
    <row r="519" spans="2:17" x14ac:dyDescent="0.2">
      <c r="B519" s="39" t="s">
        <v>17</v>
      </c>
      <c r="D519" s="42">
        <f>_xll.qlCalendarAdvance(Calendar,$D518,B519,"f",FALSE)</f>
        <v>42923</v>
      </c>
      <c r="E519" s="177">
        <f>_xll.qlInterestRateIndexValueDate(IndexON,D519)</f>
        <v>42923</v>
      </c>
      <c r="F519" s="193">
        <f>IFERROR(_xll.qlIndexFixing(IndexON,D519,TRUE,_xll.ohTrigger(RecalcTrigger,TriggerON)),NA())</f>
        <v>1.4583085113843987E-2</v>
      </c>
      <c r="H519" s="42">
        <f>_xll.qlCalendarAdvance(Calendar,$H518,B519,"f",FALSE)</f>
        <v>42923</v>
      </c>
      <c r="I519" s="177">
        <f>_xll.qlInterestRateIndexValueDate(Index1M,$H519)</f>
        <v>42923</v>
      </c>
      <c r="J519" s="182">
        <f>IFERROR(_xll.qlIndexFixing(Index1M,$H519,TRUE,_xll.ohTrigger(RecalcTrigger,Trigger1M)),NA())</f>
        <v>1.578620536308897E-2</v>
      </c>
      <c r="K519" s="44">
        <f>IFERROR(_xll.qlIndexFixing(Index3M,H519,TRUE,_xll.ohTrigger(RecalcTrigger,Trigger3M)),NA())</f>
        <v>1.7338506024951909E-2</v>
      </c>
      <c r="L519" s="44">
        <f>IFERROR(_xll.qlIndexFixing(Index6M,$H519,TRUE,_xll.ohTrigger(RecalcTrigger,Trigger6M)),NA())</f>
        <v>1.888637823571826E-2</v>
      </c>
      <c r="M519" s="183">
        <f>IFERROR(_xll.qlIndexFixing(Index1Y,$H519,TRUE,_xll.ohTrigger(RecalcTrigger,Trigger1Y)),NA())</f>
        <v>2.1627962693585294E-2</v>
      </c>
      <c r="N519" s="182">
        <f>IFERROR(_xll.qlIndexFixing(ONIndex1M,I519,TRUE,_xll.ohTrigger(RecalcTrigger,Trigger1M)),NA())</f>
        <v>1.5597425036530575E-2</v>
      </c>
      <c r="O519" s="44">
        <f>IFERROR(_xll.qlIndexFixing(ONIndex3M,I519,TRUE,_xll.ohTrigger(RecalcTrigger,Trigger3M)),NA())</f>
        <v>1.6843168212863729E-2</v>
      </c>
      <c r="P519" s="44">
        <f>IFERROR(_xll.qlIndexFixing(ONIndex6M,I519,TRUE,_xll.ohTrigger(RecalcTrigger,Trigger6M)),NA())</f>
        <v>1.7812317611080045E-2</v>
      </c>
      <c r="Q519" s="183">
        <f>IFERROR(_xll.qlIndexFixing(ONIndex1Y,I519,TRUE,_xll.ohTrigger(RecalcTrigger,Trigger1Y)),NA())</f>
        <v>1.9000227753266007E-2</v>
      </c>
    </row>
    <row r="520" spans="2:17" x14ac:dyDescent="0.2">
      <c r="B520" s="39" t="s">
        <v>17</v>
      </c>
      <c r="D520" s="42">
        <f>_xll.qlCalendarAdvance(Calendar,$D519,B520,"f",FALSE)</f>
        <v>42926</v>
      </c>
      <c r="E520" s="177">
        <f>_xll.qlInterestRateIndexValueDate(IndexON,D520)</f>
        <v>42926</v>
      </c>
      <c r="F520" s="193">
        <f>IFERROR(_xll.qlIndexFixing(IndexON,D520,TRUE,_xll.ohTrigger(RecalcTrigger,TriggerON)),NA())</f>
        <v>1.4604129468736016E-2</v>
      </c>
      <c r="H520" s="42">
        <f>_xll.qlCalendarAdvance(Calendar,$H519,B520,"f",FALSE)</f>
        <v>42926</v>
      </c>
      <c r="I520" s="177">
        <f>_xll.qlInterestRateIndexValueDate(Index1M,$H520)</f>
        <v>42926</v>
      </c>
      <c r="J520" s="182">
        <f>IFERROR(_xll.qlIndexFixing(Index1M,$H520,TRUE,_xll.ohTrigger(RecalcTrigger,Trigger1M)),NA())</f>
        <v>1.582435155939842E-2</v>
      </c>
      <c r="K520" s="44">
        <f>IFERROR(_xll.qlIndexFixing(Index3M,H520,TRUE,_xll.ohTrigger(RecalcTrigger,Trigger3M)),NA())</f>
        <v>1.7357157543006315E-2</v>
      </c>
      <c r="L520" s="44">
        <f>IFERROR(_xll.qlIndexFixing(Index6M,$H520,TRUE,_xll.ohTrigger(RecalcTrigger,Trigger6M)),NA())</f>
        <v>1.8912485188563075E-2</v>
      </c>
      <c r="M520" s="183">
        <f>IFERROR(_xll.qlIndexFixing(Index1Y,$H520,TRUE,_xll.ohTrigger(RecalcTrigger,Trigger1Y)),NA())</f>
        <v>2.1651338396860842E-2</v>
      </c>
      <c r="N520" s="182">
        <f>IFERROR(_xll.qlIndexFixing(ONIndex1M,I520,TRUE,_xll.ohTrigger(RecalcTrigger,Trigger1M)),NA())</f>
        <v>1.5622685074692111E-2</v>
      </c>
      <c r="O520" s="44">
        <f>IFERROR(_xll.qlIndexFixing(ONIndex3M,I520,TRUE,_xll.ohTrigger(RecalcTrigger,Trigger3M)),NA())</f>
        <v>1.6865624495167042E-2</v>
      </c>
      <c r="P520" s="44">
        <f>IFERROR(_xll.qlIndexFixing(ONIndex6M,I520,TRUE,_xll.ohTrigger(RecalcTrigger,Trigger6M)),NA())</f>
        <v>1.7834527387013965E-2</v>
      </c>
      <c r="Q520" s="183">
        <f>IFERROR(_xll.qlIndexFixing(ONIndex1Y,I520,TRUE,_xll.ohTrigger(RecalcTrigger,Trigger1Y)),NA())</f>
        <v>1.9034379946542002E-2</v>
      </c>
    </row>
    <row r="521" spans="2:17" x14ac:dyDescent="0.2">
      <c r="B521" s="39" t="s">
        <v>17</v>
      </c>
      <c r="D521" s="42">
        <f>_xll.qlCalendarAdvance(Calendar,$D520,B521,"f",FALSE)</f>
        <v>42927</v>
      </c>
      <c r="E521" s="177">
        <f>_xll.qlInterestRateIndexValueDate(IndexON,D521)</f>
        <v>42927</v>
      </c>
      <c r="F521" s="193">
        <f>IFERROR(_xll.qlIndexFixing(IndexON,D521,TRUE,_xll.ohTrigger(RecalcTrigger,TriggerON)),NA())</f>
        <v>1.461492093249972E-2</v>
      </c>
      <c r="H521" s="42">
        <f>_xll.qlCalendarAdvance(Calendar,$H520,B521,"f",FALSE)</f>
        <v>42927</v>
      </c>
      <c r="I521" s="177">
        <f>_xll.qlInterestRateIndexValueDate(Index1M,$H521)</f>
        <v>42927</v>
      </c>
      <c r="J521" s="182">
        <f>IFERROR(_xll.qlIndexFixing(Index1M,$H521,TRUE,_xll.ohTrigger(RecalcTrigger,Trigger1M)),NA())</f>
        <v>1.5837030889673916E-2</v>
      </c>
      <c r="K521" s="44">
        <f>IFERROR(_xll.qlIndexFixing(Index3M,H521,TRUE,_xll.ohTrigger(RecalcTrigger,Trigger3M)),NA())</f>
        <v>1.7366464915766464E-2</v>
      </c>
      <c r="L521" s="44">
        <f>IFERROR(_xll.qlIndexFixing(Index6M,$H521,TRUE,_xll.ohTrigger(RecalcTrigger,Trigger6M)),NA())</f>
        <v>1.8923029200529469E-2</v>
      </c>
      <c r="M521" s="183">
        <f>IFERROR(_xll.qlIndexFixing(Index1Y,$H521,TRUE,_xll.ohTrigger(RecalcTrigger,Trigger1Y)),NA())</f>
        <v>2.1662480962439945E-2</v>
      </c>
      <c r="N521" s="182">
        <f>IFERROR(_xll.qlIndexFixing(ONIndex1M,I521,TRUE,_xll.ohTrigger(RecalcTrigger,Trigger1M)),NA())</f>
        <v>1.5635618289678854E-2</v>
      </c>
      <c r="O521" s="44">
        <f>IFERROR(_xll.qlIndexFixing(ONIndex3M,I521,TRUE,_xll.ohTrigger(RecalcTrigger,Trigger3M)),NA())</f>
        <v>1.6877154311458753E-2</v>
      </c>
      <c r="P521" s="44">
        <f>IFERROR(_xll.qlIndexFixing(ONIndex6M,I521,TRUE,_xll.ohTrigger(RecalcTrigger,Trigger6M)),NA())</f>
        <v>1.7846047287698452E-2</v>
      </c>
      <c r="Q521" s="183">
        <f>IFERROR(_xll.qlIndexFixing(ONIndex1Y,I521,TRUE,_xll.ohTrigger(RecalcTrigger,Trigger1Y)),NA())</f>
        <v>1.90518899613068E-2</v>
      </c>
    </row>
    <row r="522" spans="2:17" x14ac:dyDescent="0.2">
      <c r="B522" s="39" t="s">
        <v>42</v>
      </c>
      <c r="D522" s="42">
        <f>_xll.qlCalendarAdvance(Calendar,$D521,B522,"f",FALSE)</f>
        <v>42934</v>
      </c>
      <c r="E522" s="177">
        <f>_xll.qlInterestRateIndexValueDate(IndexON,D522)</f>
        <v>42934</v>
      </c>
      <c r="F522" s="193">
        <f>IFERROR(_xll.qlIndexFixing(IndexON,D522,TRUE,_xll.ohTrigger(RecalcTrigger,TriggerON)),NA())</f>
        <v>1.4690091276569062E-2</v>
      </c>
      <c r="H522" s="42">
        <f>_xll.qlCalendarAdvance(Calendar,$H521,B522,"f",FALSE)</f>
        <v>42934</v>
      </c>
      <c r="I522" s="177">
        <f>_xll.qlInterestRateIndexValueDate(Index1M,$H522)</f>
        <v>42934</v>
      </c>
      <c r="J522" s="182">
        <f>IFERROR(_xll.qlIndexFixing(Index1M,$H522,TRUE,_xll.ohTrigger(RecalcTrigger,Trigger1M)),NA())</f>
        <v>1.5925281236694937E-2</v>
      </c>
      <c r="K522" s="44">
        <f>IFERROR(_xll.qlIndexFixing(Index3M,H522,TRUE,_xll.ohTrigger(RecalcTrigger,Trigger3M)),NA())</f>
        <v>1.7430509182656127E-2</v>
      </c>
      <c r="L522" s="44">
        <f>IFERROR(_xll.qlIndexFixing(Index6M,$H522,TRUE,_xll.ohTrigger(RecalcTrigger,Trigger6M)),NA())</f>
        <v>1.8996506748328111E-2</v>
      </c>
      <c r="M522" s="183">
        <f>IFERROR(_xll.qlIndexFixing(Index1Y,$H522,TRUE,_xll.ohTrigger(RecalcTrigger,Trigger1Y)),NA())</f>
        <v>2.1739491703751224E-2</v>
      </c>
      <c r="N522" s="182">
        <f>IFERROR(_xll.qlIndexFixing(ONIndex1M,I522,TRUE,_xll.ohTrigger(RecalcTrigger,Trigger1M)),NA())</f>
        <v>1.5725646121989012E-2</v>
      </c>
      <c r="O522" s="44">
        <f>IFERROR(_xll.qlIndexFixing(ONIndex3M,I522,TRUE,_xll.ohTrigger(RecalcTrigger,Trigger3M)),NA())</f>
        <v>1.6956402860288655E-2</v>
      </c>
      <c r="P522" s="44">
        <f>IFERROR(_xll.qlIndexFixing(ONIndex6M,I522,TRUE,_xll.ohTrigger(RecalcTrigger,Trigger6M)),NA())</f>
        <v>1.7926357646546043E-2</v>
      </c>
      <c r="Q522" s="183">
        <f>IFERROR(_xll.qlIndexFixing(ONIndex1Y,I522,TRUE,_xll.ohTrigger(RecalcTrigger,Trigger1Y)),NA())</f>
        <v>1.9173442468144453E-2</v>
      </c>
    </row>
    <row r="523" spans="2:17" x14ac:dyDescent="0.2">
      <c r="B523" s="39" t="s">
        <v>42</v>
      </c>
      <c r="D523" s="42">
        <f>_xll.qlCalendarAdvance(Calendar,$D522,B523,"f",FALSE)</f>
        <v>42941</v>
      </c>
      <c r="E523" s="177">
        <f>_xll.qlInterestRateIndexValueDate(IndexON,D523)</f>
        <v>42941</v>
      </c>
      <c r="F523" s="193">
        <f>IFERROR(_xll.qlIndexFixing(IndexON,D523,TRUE,_xll.ohTrigger(RecalcTrigger,TriggerON)),NA())</f>
        <v>1.4764614290783129E-2</v>
      </c>
      <c r="H523" s="42">
        <f>_xll.qlCalendarAdvance(Calendar,$H522,B523,"f",FALSE)</f>
        <v>42941</v>
      </c>
      <c r="I523" s="177">
        <f>_xll.qlInterestRateIndexValueDate(Index1M,$H523)</f>
        <v>42941</v>
      </c>
      <c r="J523" s="182">
        <f>IFERROR(_xll.qlIndexFixing(Index1M,$H523,TRUE,_xll.ohTrigger(RecalcTrigger,Trigger1M)),NA())</f>
        <v>1.6012647880978809E-2</v>
      </c>
      <c r="K523" s="44">
        <f>IFERROR(_xll.qlIndexFixing(Index3M,H523,TRUE,_xll.ohTrigger(RecalcTrigger,Trigger3M)),NA())</f>
        <v>1.7492758149740828E-2</v>
      </c>
      <c r="L523" s="44">
        <f>IFERROR(_xll.qlIndexFixing(Index6M,$H523,TRUE,_xll.ohTrigger(RecalcTrigger,Trigger6M)),NA())</f>
        <v>1.9069405812637129E-2</v>
      </c>
      <c r="M523" s="183">
        <f>IFERROR(_xll.qlIndexFixing(Index1Y,$H523,TRUE,_xll.ohTrigger(RecalcTrigger,Trigger1Y)),NA())</f>
        <v>2.1814798389990564E-2</v>
      </c>
      <c r="N523" s="182">
        <f>IFERROR(_xll.qlIndexFixing(ONIndex1M,I523,TRUE,_xll.ohTrigger(RecalcTrigger,Trigger1M)),NA())</f>
        <v>1.5814790775957599E-2</v>
      </c>
      <c r="O523" s="44">
        <f>IFERROR(_xll.qlIndexFixing(ONIndex3M,I523,TRUE,_xll.ohTrigger(RecalcTrigger,Trigger3M)),NA())</f>
        <v>1.7033096119166702E-2</v>
      </c>
      <c r="P523" s="44">
        <f>IFERROR(_xll.qlIndexFixing(ONIndex6M,I523,TRUE,_xll.ohTrigger(RecalcTrigger,Trigger6M)),NA())</f>
        <v>1.8006092348978875E-2</v>
      </c>
      <c r="Q523" s="183">
        <f>IFERROR(_xll.qlIndexFixing(ONIndex1Y,I523,TRUE,_xll.ohTrigger(RecalcTrigger,Trigger1Y)),NA())</f>
        <v>1.9293214179417761E-2</v>
      </c>
    </row>
    <row r="524" spans="2:17" x14ac:dyDescent="0.2">
      <c r="B524" s="39" t="s">
        <v>42</v>
      </c>
      <c r="D524" s="42">
        <f>_xll.qlCalendarAdvance(Calendar,$D523,B524,"f",FALSE)</f>
        <v>42948</v>
      </c>
      <c r="E524" s="177">
        <f>_xll.qlInterestRateIndexValueDate(IndexON,D524)</f>
        <v>42948</v>
      </c>
      <c r="F524" s="193">
        <f>IFERROR(_xll.qlIndexFixing(IndexON,D524,TRUE,_xll.ohTrigger(RecalcTrigger,TriggerON)),NA())</f>
        <v>1.4838489974898783E-2</v>
      </c>
      <c r="H524" s="42">
        <f>_xll.qlCalendarAdvance(Calendar,$H523,B524,"f",FALSE)</f>
        <v>42948</v>
      </c>
      <c r="I524" s="177">
        <f>_xll.qlInterestRateIndexValueDate(Index1M,$H524)</f>
        <v>42948</v>
      </c>
      <c r="J524" s="182">
        <f>IFERROR(_xll.qlIndexFixing(Index1M,$H524,TRUE,_xll.ohTrigger(RecalcTrigger,Trigger1M)),NA())</f>
        <v>1.6099130802873115E-2</v>
      </c>
      <c r="K524" s="44">
        <f>IFERROR(_xll.qlIndexFixing(Index3M,H524,TRUE,_xll.ohTrigger(RecalcTrigger,Trigger3M)),NA())</f>
        <v>1.7553411398002712E-2</v>
      </c>
      <c r="L524" s="44">
        <f>IFERROR(_xll.qlIndexFixing(Index6M,$H524,TRUE,_xll.ohTrigger(RecalcTrigger,Trigger6M)),NA())</f>
        <v>1.914172633008978E-2</v>
      </c>
      <c r="M524" s="183">
        <f>IFERROR(_xll.qlIndexFixing(Index1Y,$H524,TRUE,_xll.ohTrigger(RecalcTrigger,Trigger1Y)),NA())</f>
        <v>2.1888434041972271E-2</v>
      </c>
      <c r="N524" s="182">
        <f>IFERROR(_xll.qlIndexFixing(ONIndex1M,I524,TRUE,_xll.ohTrigger(RecalcTrigger,Trigger1M)),NA())</f>
        <v>1.5903052251098337E-2</v>
      </c>
      <c r="O524" s="44">
        <f>IFERROR(_xll.qlIndexFixing(ONIndex3M,I524,TRUE,_xll.ohTrigger(RecalcTrigger,Trigger3M)),NA())</f>
        <v>1.710723408663406E-2</v>
      </c>
      <c r="P524" s="44">
        <f>IFERROR(_xll.qlIndexFixing(ONIndex6M,I524,TRUE,_xll.ohTrigger(RecalcTrigger,Trigger6M)),NA())</f>
        <v>1.8085251394672763E-2</v>
      </c>
      <c r="Q524" s="183">
        <f>IFERROR(_xll.qlIndexFixing(ONIndex1Y,I524,TRUE,_xll.ohTrigger(RecalcTrigger,Trigger1Y)),NA())</f>
        <v>1.9411205093343709E-2</v>
      </c>
    </row>
    <row r="525" spans="2:17" x14ac:dyDescent="0.2">
      <c r="B525" s="39" t="s">
        <v>42</v>
      </c>
      <c r="D525" s="42">
        <f>_xll.qlCalendarAdvance(Calendar,$D524,B525,"f",FALSE)</f>
        <v>42955</v>
      </c>
      <c r="E525" s="177">
        <f>_xll.qlInterestRateIndexValueDate(IndexON,D525)</f>
        <v>42955</v>
      </c>
      <c r="F525" s="193">
        <f>IFERROR(_xll.qlIndexFixing(IndexON,D525,TRUE,_xll.ohTrigger(RecalcTrigger,TriggerON)),NA())</f>
        <v>1.4911718328510792E-2</v>
      </c>
      <c r="H525" s="42">
        <f>_xll.qlCalendarAdvance(Calendar,$H524,B525,"f",FALSE)</f>
        <v>42955</v>
      </c>
      <c r="I525" s="177">
        <f>_xll.qlInterestRateIndexValueDate(Index1M,$H525)</f>
        <v>42955</v>
      </c>
      <c r="J525" s="182">
        <f>IFERROR(_xll.qlIndexFixing(Index1M,$H525,TRUE,_xll.ohTrigger(RecalcTrigger,Trigger1M)),NA())</f>
        <v>1.6184729982924126E-2</v>
      </c>
      <c r="K525" s="44">
        <f>IFERROR(_xll.qlIndexFixing(Index3M,H525,TRUE,_xll.ohTrigger(RecalcTrigger,Trigger3M)),NA())</f>
        <v>1.7612668522669579E-2</v>
      </c>
      <c r="L525" s="44">
        <f>IFERROR(_xll.qlIndexFixing(Index6M,$H525,TRUE,_xll.ohTrigger(RecalcTrigger,Trigger6M)),NA())</f>
        <v>1.9213468237821024E-2</v>
      </c>
      <c r="M525" s="183">
        <f>IFERROR(_xll.qlIndexFixing(Index1Y,$H525,TRUE,_xll.ohTrigger(RecalcTrigger,Trigger1Y)),NA())</f>
        <v>2.1960431698444527E-2</v>
      </c>
      <c r="N525" s="182">
        <f>IFERROR(_xll.qlIndexFixing(ONIndex1M,I525,TRUE,_xll.ohTrigger(RecalcTrigger,Trigger1M)),NA())</f>
        <v>1.5990430546681811E-2</v>
      </c>
      <c r="O525" s="44">
        <f>IFERROR(_xll.qlIndexFixing(ONIndex3M,I525,TRUE,_xll.ohTrigger(RecalcTrigger,Trigger3M)),NA())</f>
        <v>1.7178816760907711E-2</v>
      </c>
      <c r="P525" s="44">
        <f>IFERROR(_xll.qlIndexFixing(ONIndex6M,I525,TRUE,_xll.ohTrigger(RecalcTrigger,Trigger6M)),NA())</f>
        <v>1.8163834783222477E-2</v>
      </c>
      <c r="Q525" s="183">
        <f>IFERROR(_xll.qlIndexFixing(ONIndex1Y,I525,TRUE,_xll.ohTrigger(RecalcTrigger,Trigger1Y)),NA())</f>
        <v>1.9527415208301369E-2</v>
      </c>
    </row>
    <row r="526" spans="2:17" x14ac:dyDescent="0.2">
      <c r="B526" s="39" t="s">
        <v>42</v>
      </c>
      <c r="D526" s="42">
        <f>_xll.qlCalendarAdvance(Calendar,$D525,B526,"f",FALSE)</f>
        <v>42962</v>
      </c>
      <c r="E526" s="177">
        <f>_xll.qlInterestRateIndexValueDate(IndexON,D526)</f>
        <v>42962</v>
      </c>
      <c r="F526" s="193">
        <f>IFERROR(_xll.qlIndexFixing(IndexON,D526,TRUE,_xll.ohTrigger(RecalcTrigger,TriggerON)),NA())</f>
        <v>1.4984299351132879E-2</v>
      </c>
      <c r="H526" s="42">
        <f>_xll.qlCalendarAdvance(Calendar,$H525,B526,"f",FALSE)</f>
        <v>42962</v>
      </c>
      <c r="I526" s="177">
        <f>_xll.qlInterestRateIndexValueDate(Index1M,$H526)</f>
        <v>42962</v>
      </c>
      <c r="J526" s="182">
        <f>IFERROR(_xll.qlIndexFixing(Index1M,$H526,TRUE,_xll.ohTrigger(RecalcTrigger,Trigger1M)),NA())</f>
        <v>1.6269445401868983E-2</v>
      </c>
      <c r="K526" s="44">
        <f>IFERROR(_xll.qlIndexFixing(Index3M,H526,TRUE,_xll.ohTrigger(RecalcTrigger,Trigger3M)),NA())</f>
        <v>1.7670729132459907E-2</v>
      </c>
      <c r="L526" s="44">
        <f>IFERROR(_xll.qlIndexFixing(Index6M,$H526,TRUE,_xll.ohTrigger(RecalcTrigger,Trigger6M)),NA())</f>
        <v>1.9284631473466624E-2</v>
      </c>
      <c r="M526" s="183">
        <f>IFERROR(_xll.qlIndexFixing(Index1Y,$H526,TRUE,_xll.ohTrigger(RecalcTrigger,Trigger1Y)),NA())</f>
        <v>2.2030824415553596E-2</v>
      </c>
      <c r="N526" s="182">
        <f>IFERROR(_xll.qlIndexFixing(ONIndex1M,I526,TRUE,_xll.ohTrigger(RecalcTrigger,Trigger1M)),NA())</f>
        <v>1.6076925662059649E-2</v>
      </c>
      <c r="O526" s="44">
        <f>IFERROR(_xll.qlIndexFixing(ONIndex3M,I526,TRUE,_xll.ohTrigger(RecalcTrigger,Trigger3M)),NA())</f>
        <v>1.7247844140609869E-2</v>
      </c>
      <c r="P526" s="44">
        <f>IFERROR(_xll.qlIndexFixing(ONIndex6M,I526,TRUE,_xll.ohTrigger(RecalcTrigger,Trigger6M)),NA())</f>
        <v>1.824184251430383E-2</v>
      </c>
      <c r="Q526" s="183">
        <f>IFERROR(_xll.qlIndexFixing(ONIndex1Y,I526,TRUE,_xll.ohTrigger(RecalcTrigger,Trigger1Y)),NA())</f>
        <v>1.9641844522588769E-2</v>
      </c>
    </row>
    <row r="527" spans="2:17" x14ac:dyDescent="0.2">
      <c r="B527" s="39" t="s">
        <v>42</v>
      </c>
      <c r="D527" s="42">
        <f>_xll.qlCalendarAdvance(Calendar,$D526,B527,"f",FALSE)</f>
        <v>42969</v>
      </c>
      <c r="E527" s="177">
        <f>_xll.qlInterestRateIndexValueDate(IndexON,D527)</f>
        <v>42969</v>
      </c>
      <c r="F527" s="193">
        <f>IFERROR(_xll.qlIndexFixing(IndexON,D527,TRUE,_xll.ohTrigger(RecalcTrigger,TriggerON)),NA())</f>
        <v>1.5056233042440859E-2</v>
      </c>
      <c r="H527" s="42">
        <f>_xll.qlCalendarAdvance(Calendar,$H526,B527,"f",FALSE)</f>
        <v>42969</v>
      </c>
      <c r="I527" s="177">
        <f>_xll.qlInterestRateIndexValueDate(Index1M,$H527)</f>
        <v>42969</v>
      </c>
      <c r="J527" s="182">
        <f>IFERROR(_xll.qlIndexFixing(Index1M,$H527,TRUE,_xll.ohTrigger(RecalcTrigger,Trigger1M)),NA())</f>
        <v>1.6353277040651343E-2</v>
      </c>
      <c r="K527" s="44">
        <f>IFERROR(_xll.qlIndexFixing(Index3M,H527,TRUE,_xll.ohTrigger(RecalcTrigger,Trigger3M)),NA())</f>
        <v>1.7727792848938013E-2</v>
      </c>
      <c r="L527" s="44">
        <f>IFERROR(_xll.qlIndexFixing(Index6M,$H527,TRUE,_xll.ohTrigger(RecalcTrigger,Trigger6M)),NA())</f>
        <v>1.9355215975164045E-2</v>
      </c>
      <c r="M527" s="183">
        <f>IFERROR(_xll.qlIndexFixing(Index1Y,$H527,TRUE,_xll.ohTrigger(RecalcTrigger,Trigger1Y)),NA())</f>
        <v>2.209964526631536E-2</v>
      </c>
      <c r="N527" s="182">
        <f>IFERROR(_xll.qlIndexFixing(ONIndex1M,I527,TRUE,_xll.ohTrigger(RecalcTrigger,Trigger1M)),NA())</f>
        <v>1.6162537596583482E-2</v>
      </c>
      <c r="O527" s="44">
        <f>IFERROR(_xll.qlIndexFixing(ONIndex3M,I527,TRUE,_xll.ohTrigger(RecalcTrigger,Trigger3M)),NA())</f>
        <v>1.7314316224200654E-2</v>
      </c>
      <c r="P527" s="44">
        <f>IFERROR(_xll.qlIndexFixing(ONIndex6M,I527,TRUE,_xll.ohTrigger(RecalcTrigger,Trigger6M)),NA())</f>
        <v>1.8319274587511591E-2</v>
      </c>
      <c r="Q527" s="183">
        <f>IFERROR(_xll.qlIndexFixing(ONIndex1Y,I527,TRUE,_xll.ohTrigger(RecalcTrigger,Trigger1Y)),NA())</f>
        <v>1.9754493034503939E-2</v>
      </c>
    </row>
    <row r="528" spans="2:17" x14ac:dyDescent="0.2">
      <c r="B528" s="39" t="s">
        <v>42</v>
      </c>
      <c r="D528" s="42">
        <f>_xll.qlCalendarAdvance(Calendar,$D527,B528,"f",FALSE)</f>
        <v>42976</v>
      </c>
      <c r="E528" s="177">
        <f>_xll.qlInterestRateIndexValueDate(IndexON,D528)</f>
        <v>42976</v>
      </c>
      <c r="F528" s="193">
        <f>IFERROR(_xll.qlIndexFixing(IndexON,D528,TRUE,_xll.ohTrigger(RecalcTrigger,TriggerON)),NA())</f>
        <v>1.5127519402110545E-2</v>
      </c>
      <c r="H528" s="42">
        <f>_xll.qlCalendarAdvance(Calendar,$H527,B528,"f",FALSE)</f>
        <v>42976</v>
      </c>
      <c r="I528" s="177">
        <f>_xll.qlInterestRateIndexValueDate(Index1M,$H528)</f>
        <v>42976</v>
      </c>
      <c r="J528" s="182">
        <f>IFERROR(_xll.qlIndexFixing(Index1M,$H528,TRUE,_xll.ohTrigger(RecalcTrigger,Trigger1M)),NA())</f>
        <v>1.6436224880413571E-2</v>
      </c>
      <c r="K528" s="44">
        <f>IFERROR(_xll.qlIndexFixing(Index3M,H528,TRUE,_xll.ohTrigger(RecalcTrigger,Trigger3M)),NA())</f>
        <v>1.7784059305961698E-2</v>
      </c>
      <c r="L528" s="44">
        <f>IFERROR(_xll.qlIndexFixing(Index6M,$H528,TRUE,_xll.ohTrigger(RecalcTrigger,Trigger6M)),NA())</f>
        <v>1.9419906912459491E-2</v>
      </c>
      <c r="M528" s="183">
        <f>IFERROR(_xll.qlIndexFixing(Index1Y,$H528,TRUE,_xll.ohTrigger(RecalcTrigger,Trigger1Y)),NA())</f>
        <v>2.2166927340099063E-2</v>
      </c>
      <c r="N528" s="182">
        <f>IFERROR(_xll.qlIndexFixing(ONIndex1M,I528,TRUE,_xll.ohTrigger(RecalcTrigger,Trigger1M)),NA())</f>
        <v>1.6247266349767031E-2</v>
      </c>
      <c r="O528" s="44">
        <f>IFERROR(_xll.qlIndexFixing(ONIndex3M,I528,TRUE,_xll.ohTrigger(RecalcTrigger,Trigger3M)),NA())</f>
        <v>1.7378233010464372E-2</v>
      </c>
      <c r="P528" s="44">
        <f>IFERROR(_xll.qlIndexFixing(ONIndex6M,I528,TRUE,_xll.ohTrigger(RecalcTrigger,Trigger6M)),NA())</f>
        <v>1.8396131002521576E-2</v>
      </c>
      <c r="Q528" s="183">
        <f>IFERROR(_xll.qlIndexFixing(ONIndex1Y,I528,TRUE,_xll.ohTrigger(RecalcTrigger,Trigger1Y)),NA())</f>
        <v>1.9865360742344906E-2</v>
      </c>
    </row>
    <row r="529" spans="2:17" x14ac:dyDescent="0.2">
      <c r="B529" s="39" t="s">
        <v>42</v>
      </c>
      <c r="D529" s="42">
        <f>_xll.qlCalendarAdvance(Calendar,$D528,B529,"f",FALSE)</f>
        <v>42983</v>
      </c>
      <c r="E529" s="177">
        <f>_xll.qlInterestRateIndexValueDate(IndexON,D529)</f>
        <v>42983</v>
      </c>
      <c r="F529" s="193">
        <f>IFERROR(_xll.qlIndexFixing(IndexON,D529,TRUE,_xll.ohTrigger(RecalcTrigger,TriggerON)),NA())</f>
        <v>1.5198158429574615E-2</v>
      </c>
      <c r="H529" s="42">
        <f>_xll.qlCalendarAdvance(Calendar,$H528,B529,"f",FALSE)</f>
        <v>42983</v>
      </c>
      <c r="I529" s="177">
        <f>_xll.qlInterestRateIndexValueDate(Index1M,$H529)</f>
        <v>42983</v>
      </c>
      <c r="J529" s="182">
        <f>IFERROR(_xll.qlIndexFixing(Index1M,$H529,TRUE,_xll.ohTrigger(RecalcTrigger,Trigger1M)),NA())</f>
        <v>1.6512129041350281E-2</v>
      </c>
      <c r="K529" s="44">
        <f>IFERROR(_xll.qlIndexFixing(Index3M,H529,TRUE,_xll.ohTrigger(RecalcTrigger,Trigger3M)),NA())</f>
        <v>1.7835357340810338E-2</v>
      </c>
      <c r="L529" s="44">
        <f>IFERROR(_xll.qlIndexFixing(Index6M,$H529,TRUE,_xll.ohTrigger(RecalcTrigger,Trigger6M)),NA())</f>
        <v>1.9478806980380195E-2</v>
      </c>
      <c r="M529" s="183">
        <f>IFERROR(_xll.qlIndexFixing(Index1Y,$H529,TRUE,_xll.ohTrigger(RecalcTrigger,Trigger1Y)),NA())</f>
        <v>2.2232703742121496E-2</v>
      </c>
      <c r="N529" s="182">
        <f>IFERROR(_xll.qlIndexFixing(ONIndex1M,I529,TRUE,_xll.ohTrigger(RecalcTrigger,Trigger1M)),NA())</f>
        <v>1.6331111920961927E-2</v>
      </c>
      <c r="O529" s="44">
        <f>IFERROR(_xll.qlIndexFixing(ONIndex3M,I529,TRUE,_xll.ohTrigger(RecalcTrigger,Trigger3M)),NA())</f>
        <v>1.743959449794219E-2</v>
      </c>
      <c r="P529" s="44">
        <f>IFERROR(_xll.qlIndexFixing(ONIndex6M,I529,TRUE,_xll.ohTrigger(RecalcTrigger,Trigger6M)),NA())</f>
        <v>1.8472411759009599E-2</v>
      </c>
      <c r="Q529" s="183">
        <f>IFERROR(_xll.qlIndexFixing(ONIndex1Y,I529,TRUE,_xll.ohTrigger(RecalcTrigger,Trigger1Y)),NA())</f>
        <v>1.9974447644571791E-2</v>
      </c>
    </row>
    <row r="530" spans="2:17" x14ac:dyDescent="0.2">
      <c r="B530" s="39" t="s">
        <v>42</v>
      </c>
      <c r="D530" s="42">
        <f>_xll.qlCalendarAdvance(Calendar,$D529,B530,"f",FALSE)</f>
        <v>42990</v>
      </c>
      <c r="E530" s="177">
        <f>_xll.qlInterestRateIndexValueDate(IndexON,D530)</f>
        <v>42990</v>
      </c>
      <c r="F530" s="193">
        <f>IFERROR(_xll.qlIndexFixing(IndexON,D530,TRUE,_xll.ohTrigger(RecalcTrigger,TriggerON)),NA())</f>
        <v>1.5268150124670976E-2</v>
      </c>
      <c r="H530" s="42">
        <f>_xll.qlCalendarAdvance(Calendar,$H529,B530,"f",FALSE)</f>
        <v>42990</v>
      </c>
      <c r="I530" s="177">
        <f>_xll.qlInterestRateIndexValueDate(Index1M,$H530)</f>
        <v>42990</v>
      </c>
      <c r="J530" s="182">
        <f>IFERROR(_xll.qlIndexFixing(Index1M,$H530,TRUE,_xll.ohTrigger(RecalcTrigger,Trigger1M)),NA())</f>
        <v>1.6593368677561303E-2</v>
      </c>
      <c r="K530" s="44">
        <f>IFERROR(_xll.qlIndexFixing(Index3M,H530,TRUE,_xll.ohTrigger(RecalcTrigger,Trigger3M)),NA())</f>
        <v>1.7890624943945509E-2</v>
      </c>
      <c r="L530" s="44">
        <f>IFERROR(_xll.qlIndexFixing(Index6M,$H530,TRUE,_xll.ohTrigger(RecalcTrigger,Trigger6M)),NA())</f>
        <v>1.9547767983414354E-2</v>
      </c>
      <c r="M530" s="183">
        <f>IFERROR(_xll.qlIndexFixing(Index1Y,$H530,TRUE,_xll.ohTrigger(RecalcTrigger,Trigger1Y)),NA())</f>
        <v>2.2297007592951834E-2</v>
      </c>
      <c r="N530" s="182">
        <f>IFERROR(_xll.qlIndexFixing(ONIndex1M,I530,TRUE,_xll.ohTrigger(RecalcTrigger,Trigger1M)),NA())</f>
        <v>1.6414074309357707E-2</v>
      </c>
      <c r="O530" s="44">
        <f>IFERROR(_xll.qlIndexFixing(ONIndex3M,I530,TRUE,_xll.ohTrigger(RecalcTrigger,Trigger3M)),NA())</f>
        <v>1.7498400685256321E-2</v>
      </c>
      <c r="P530" s="44">
        <f>IFERROR(_xll.qlIndexFixing(ONIndex6M,I530,TRUE,_xll.ohTrigger(RecalcTrigger,Trigger6M)),NA())</f>
        <v>1.8548116856489383E-2</v>
      </c>
      <c r="Q530" s="183">
        <f>IFERROR(_xll.qlIndexFixing(ONIndex1Y,I530,TRUE,_xll.ohTrigger(RecalcTrigger,Trigger1Y)),NA())</f>
        <v>2.0081753739482622E-2</v>
      </c>
    </row>
    <row r="531" spans="2:17" x14ac:dyDescent="0.2">
      <c r="B531" s="39" t="s">
        <v>42</v>
      </c>
      <c r="D531" s="42">
        <f>_xll.qlCalendarAdvance(Calendar,$D530,B531,"f",FALSE)</f>
        <v>42997</v>
      </c>
      <c r="E531" s="177">
        <f>_xll.qlInterestRateIndexValueDate(IndexON,D531)</f>
        <v>42997</v>
      </c>
      <c r="F531" s="193">
        <f>IFERROR(_xll.qlIndexFixing(IndexON,D531,TRUE,_xll.ohTrigger(RecalcTrigger,TriggerON)),NA())</f>
        <v>1.533749448691335E-2</v>
      </c>
      <c r="H531" s="42">
        <f>_xll.qlCalendarAdvance(Calendar,$H530,B531,"f",FALSE)</f>
        <v>42997</v>
      </c>
      <c r="I531" s="177">
        <f>_xll.qlInterestRateIndexValueDate(Index1M,$H531)</f>
        <v>42997</v>
      </c>
      <c r="J531" s="182">
        <f>IFERROR(_xll.qlIndexFixing(Index1M,$H531,TRUE,_xll.ohTrigger(RecalcTrigger,Trigger1M)),NA())</f>
        <v>1.667372448295416E-2</v>
      </c>
      <c r="K531" s="44">
        <f>IFERROR(_xll.qlIndexFixing(Index3M,H531,TRUE,_xll.ohTrigger(RecalcTrigger,Trigger3M)),NA())</f>
        <v>1.7945691439398819E-2</v>
      </c>
      <c r="L531" s="44">
        <f>IFERROR(_xll.qlIndexFixing(Index6M,$H531,TRUE,_xll.ohTrigger(RecalcTrigger,Trigger6M)),NA())</f>
        <v>1.9616150076871865E-2</v>
      </c>
      <c r="M531" s="183">
        <f>IFERROR(_xll.qlIndexFixing(Index1Y,$H531,TRUE,_xll.ohTrigger(RecalcTrigger,Trigger1Y)),NA())</f>
        <v>2.2359872028026029E-2</v>
      </c>
      <c r="N531" s="182">
        <f>IFERROR(_xll.qlIndexFixing(ONIndex1M,I531,TRUE,_xll.ohTrigger(RecalcTrigger,Trigger1M)),NA())</f>
        <v>1.6496153514630185E-2</v>
      </c>
      <c r="O531" s="44">
        <f>IFERROR(_xll.qlIndexFixing(ONIndex3M,I531,TRUE,_xll.ohTrigger(RecalcTrigger,Trigger3M)),NA())</f>
        <v>1.7554651571272117E-2</v>
      </c>
      <c r="P531" s="44">
        <f>IFERROR(_xll.qlIndexFixing(ONIndex6M,I531,TRUE,_xll.ohTrigger(RecalcTrigger,Trigger6M)),NA())</f>
        <v>1.8623246294717788E-2</v>
      </c>
      <c r="Q531" s="183">
        <f>IFERROR(_xll.qlIndexFixing(ONIndex1Y,I531,TRUE,_xll.ohTrigger(RecalcTrigger,Trigger1Y)),NA())</f>
        <v>2.0187279025618565E-2</v>
      </c>
    </row>
    <row r="532" spans="2:17" x14ac:dyDescent="0.2">
      <c r="B532" s="39" t="s">
        <v>42</v>
      </c>
      <c r="D532" s="42">
        <f>_xll.qlCalendarAdvance(Calendar,$D531,B532,"f",FALSE)</f>
        <v>43004</v>
      </c>
      <c r="E532" s="177">
        <f>_xll.qlInterestRateIndexValueDate(IndexON,D532)</f>
        <v>43004</v>
      </c>
      <c r="F532" s="193">
        <f>IFERROR(_xll.qlIndexFixing(IndexON,D532,TRUE,_xll.ohTrigger(RecalcTrigger,TriggerON)),NA())</f>
        <v>1.5406191515977552E-2</v>
      </c>
      <c r="H532" s="42">
        <f>_xll.qlCalendarAdvance(Calendar,$H531,B532,"f",FALSE)</f>
        <v>43004</v>
      </c>
      <c r="I532" s="177">
        <f>_xll.qlInterestRateIndexValueDate(Index1M,$H532)</f>
        <v>43004</v>
      </c>
      <c r="J532" s="182">
        <f>IFERROR(_xll.qlIndexFixing(Index1M,$H532,TRUE,_xll.ohTrigger(RecalcTrigger,Trigger1M)),NA())</f>
        <v>1.675319644002286E-2</v>
      </c>
      <c r="K532" s="44">
        <f>IFERROR(_xll.qlIndexFixing(Index3M,H532,TRUE,_xll.ohTrigger(RecalcTrigger,Trigger3M)),NA())</f>
        <v>1.8005133495879358E-2</v>
      </c>
      <c r="L532" s="44">
        <f>IFERROR(_xll.qlIndexFixing(Index6M,$H532,TRUE,_xll.ohTrigger(RecalcTrigger,Trigger6M)),NA())</f>
        <v>1.9683953202270003E-2</v>
      </c>
      <c r="M532" s="183">
        <f>IFERROR(_xll.qlIndexFixing(Index1Y,$H532,TRUE,_xll.ohTrigger(RecalcTrigger,Trigger1Y)),NA())</f>
        <v>2.2421330197175182E-2</v>
      </c>
      <c r="N532" s="182">
        <f>IFERROR(_xll.qlIndexFixing(ONIndex1M,I532,TRUE,_xll.ohTrigger(RecalcTrigger,Trigger1M)),NA())</f>
        <v>1.6577349536049946E-2</v>
      </c>
      <c r="O532" s="44">
        <f>IFERROR(_xll.qlIndexFixing(ONIndex3M,I532,TRUE,_xll.ohTrigger(RecalcTrigger,Trigger3M)),NA())</f>
        <v>1.7609155859282799E-2</v>
      </c>
      <c r="P532" s="44">
        <f>IFERROR(_xll.qlIndexFixing(ONIndex6M,I532,TRUE,_xll.ohTrigger(RecalcTrigger,Trigger6M)),NA())</f>
        <v>1.8697800073289583E-2</v>
      </c>
      <c r="Q532" s="183">
        <f>IFERROR(_xll.qlIndexFixing(ONIndex1Y,I532,TRUE,_xll.ohTrigger(RecalcTrigger,Trigger1Y)),NA())</f>
        <v>2.0291023501358696E-2</v>
      </c>
    </row>
    <row r="533" spans="2:17" x14ac:dyDescent="0.2">
      <c r="B533" s="39" t="s">
        <v>42</v>
      </c>
      <c r="D533" s="42">
        <f>_xll.qlCalendarAdvance(Calendar,$D532,B533,"f",FALSE)</f>
        <v>43011</v>
      </c>
      <c r="E533" s="177">
        <f>_xll.qlInterestRateIndexValueDate(IndexON,D533)</f>
        <v>43011</v>
      </c>
      <c r="F533" s="193">
        <f>IFERROR(_xll.qlIndexFixing(IndexON,D533,TRUE,_xll.ohTrigger(RecalcTrigger,TriggerON)),NA())</f>
        <v>1.5474241211458351E-2</v>
      </c>
      <c r="H533" s="42">
        <f>_xll.qlCalendarAdvance(Calendar,$H532,B533,"f",FALSE)</f>
        <v>43011</v>
      </c>
      <c r="I533" s="177">
        <f>_xll.qlInterestRateIndexValueDate(Index1M,$H533)</f>
        <v>43011</v>
      </c>
      <c r="J533" s="182">
        <f>IFERROR(_xll.qlIndexFixing(Index1M,$H533,TRUE,_xll.ohTrigger(RecalcTrigger,Trigger1M)),NA())</f>
        <v>1.6837706447704111E-2</v>
      </c>
      <c r="K533" s="44">
        <f>IFERROR(_xll.qlIndexFixing(Index3M,H533,TRUE,_xll.ohTrigger(RecalcTrigger,Trigger3M)),NA())</f>
        <v>1.8060253026514952E-2</v>
      </c>
      <c r="L533" s="44">
        <f>IFERROR(_xll.qlIndexFixing(Index6M,$H533,TRUE,_xll.ohTrigger(RecalcTrigger,Trigger6M)),NA())</f>
        <v>1.9756310354598045E-2</v>
      </c>
      <c r="M533" s="183">
        <f>IFERROR(_xll.qlIndexFixing(Index1Y,$H533,TRUE,_xll.ohTrigger(RecalcTrigger,Trigger1Y)),NA())</f>
        <v>2.2481415264159477E-2</v>
      </c>
      <c r="N533" s="182">
        <f>IFERROR(_xll.qlIndexFixing(ONIndex1M,I533,TRUE,_xll.ohTrigger(RecalcTrigger,Trigger1M)),NA())</f>
        <v>1.6657662372968618E-2</v>
      </c>
      <c r="O533" s="44">
        <f>IFERROR(_xll.qlIndexFixing(ONIndex3M,I533,TRUE,_xll.ohTrigger(RecalcTrigger,Trigger3M)),NA())</f>
        <v>1.7663655373586495E-2</v>
      </c>
      <c r="P533" s="44">
        <f>IFERROR(_xll.qlIndexFixing(ONIndex6M,I533,TRUE,_xll.ohTrigger(RecalcTrigger,Trigger6M)),NA())</f>
        <v>1.8771778191880584E-2</v>
      </c>
      <c r="Q533" s="183">
        <f>IFERROR(_xll.qlIndexFixing(ONIndex1Y,I533,TRUE,_xll.ohTrigger(RecalcTrigger,Trigger1Y)),NA())</f>
        <v>2.0392987165163134E-2</v>
      </c>
    </row>
    <row r="534" spans="2:17" x14ac:dyDescent="0.2">
      <c r="B534" s="39" t="s">
        <v>42</v>
      </c>
      <c r="D534" s="42">
        <f>_xll.qlCalendarAdvance(Calendar,$D533,B534,"f",FALSE)</f>
        <v>43018</v>
      </c>
      <c r="E534" s="177">
        <f>_xll.qlInterestRateIndexValueDate(IndexON,D534)</f>
        <v>43018</v>
      </c>
      <c r="F534" s="193">
        <f>IFERROR(_xll.qlIndexFixing(IndexON,D534,TRUE,_xll.ohTrigger(RecalcTrigger,TriggerON)),NA())</f>
        <v>1.5541643573031561E-2</v>
      </c>
      <c r="H534" s="42">
        <f>_xll.qlCalendarAdvance(Calendar,$H533,B534,"f",FALSE)</f>
        <v>43018</v>
      </c>
      <c r="I534" s="177">
        <f>_xll.qlInterestRateIndexValueDate(Index1M,$H534)</f>
        <v>43018</v>
      </c>
      <c r="J534" s="182">
        <f>IFERROR(_xll.qlIndexFixing(Index1M,$H534,TRUE,_xll.ohTrigger(RecalcTrigger,Trigger1M)),NA())</f>
        <v>1.6915351108401849E-2</v>
      </c>
      <c r="K534" s="44">
        <f>IFERROR(_xll.qlIndexFixing(Index3M,H534,TRUE,_xll.ohTrigger(RecalcTrigger,Trigger3M)),NA())</f>
        <v>1.8115431005115399E-2</v>
      </c>
      <c r="L534" s="44">
        <f>IFERROR(_xll.qlIndexFixing(Index6M,$H534,TRUE,_xll.ohTrigger(RecalcTrigger,Trigger6M)),NA())</f>
        <v>1.9822917592756385E-2</v>
      </c>
      <c r="M534" s="183">
        <f>IFERROR(_xll.qlIndexFixing(Index1Y,$H534,TRUE,_xll.ohTrigger(RecalcTrigger,Trigger1Y)),NA())</f>
        <v>2.2540160406218313E-2</v>
      </c>
      <c r="N534" s="182">
        <f>IFERROR(_xll.qlIndexFixing(ONIndex1M,I534,TRUE,_xll.ohTrigger(RecalcTrigger,Trigger1M)),NA())</f>
        <v>1.6737092024899924E-2</v>
      </c>
      <c r="O534" s="44">
        <f>IFERROR(_xll.qlIndexFixing(ONIndex3M,I534,TRUE,_xll.ohTrigger(RecalcTrigger,Trigger3M)),NA())</f>
        <v>1.7718212322228588E-2</v>
      </c>
      <c r="P534" s="44">
        <f>IFERROR(_xll.qlIndexFixing(ONIndex6M,I534,TRUE,_xll.ohTrigger(RecalcTrigger,Trigger6M)),NA())</f>
        <v>1.8845180650085558E-2</v>
      </c>
      <c r="Q534" s="183">
        <f>IFERROR(_xll.qlIndexFixing(ONIndex1Y,I534,TRUE,_xll.ohTrigger(RecalcTrigger,Trigger1Y)),NA())</f>
        <v>2.0493170015654094E-2</v>
      </c>
    </row>
    <row r="535" spans="2:17" x14ac:dyDescent="0.2">
      <c r="B535" s="39" t="s">
        <v>42</v>
      </c>
      <c r="D535" s="42">
        <f>_xll.qlCalendarAdvance(Calendar,$D534,B535,"f",FALSE)</f>
        <v>43025</v>
      </c>
      <c r="E535" s="177">
        <f>_xll.qlInterestRateIndexValueDate(IndexON,D535)</f>
        <v>43025</v>
      </c>
      <c r="F535" s="193">
        <f>IFERROR(_xll.qlIndexFixing(IndexON,D535,TRUE,_xll.ohTrigger(RecalcTrigger,TriggerON)),NA())</f>
        <v>1.5608398600210904E-2</v>
      </c>
      <c r="H535" s="42">
        <f>_xll.qlCalendarAdvance(Calendar,$H534,B535,"f",FALSE)</f>
        <v>43025</v>
      </c>
      <c r="I535" s="177">
        <f>_xll.qlInterestRateIndexValueDate(Index1M,$H535)</f>
        <v>43025</v>
      </c>
      <c r="J535" s="182">
        <f>IFERROR(_xll.qlIndexFixing(Index1M,$H535,TRUE,_xll.ohTrigger(RecalcTrigger,Trigger1M)),NA())</f>
        <v>1.6992111843626343E-2</v>
      </c>
      <c r="K535" s="44">
        <f>IFERROR(_xll.qlIndexFixing(Index3M,H535,TRUE,_xll.ohTrigger(RecalcTrigger,Trigger3M)),NA())</f>
        <v>1.8170667434088295E-2</v>
      </c>
      <c r="L535" s="44">
        <f>IFERROR(_xll.qlIndexFixing(Index6M,$H535,TRUE,_xll.ohTrigger(RecalcTrigger,Trigger6M)),NA())</f>
        <v>1.9888945666999065E-2</v>
      </c>
      <c r="M535" s="183">
        <f>IFERROR(_xll.qlIndexFixing(Index1Y,$H535,TRUE,_xll.ohTrigger(RecalcTrigger,Trigger1Y)),NA())</f>
        <v>2.2597598813626441E-2</v>
      </c>
      <c r="N535" s="182">
        <f>IFERROR(_xll.qlIndexFixing(ONIndex1M,I535,TRUE,_xll.ohTrigger(RecalcTrigger,Trigger1M)),NA())</f>
        <v>1.6815638491276541E-2</v>
      </c>
      <c r="O535" s="44">
        <f>IFERROR(_xll.qlIndexFixing(ONIndex3M,I535,TRUE,_xll.ohTrigger(RecalcTrigger,Trigger3M)),NA())</f>
        <v>1.7772826705290123E-2</v>
      </c>
      <c r="P535" s="44">
        <f>IFERROR(_xll.qlIndexFixing(ONIndex6M,I535,TRUE,_xll.ohTrigger(RecalcTrigger,Trigger6M)),NA())</f>
        <v>1.8918007447499274E-2</v>
      </c>
      <c r="Q535" s="183">
        <f>IFERROR(_xll.qlIndexFixing(ONIndex1Y,I535,TRUE,_xll.ohTrigger(RecalcTrigger,Trigger1Y)),NA())</f>
        <v>2.0591572051372742E-2</v>
      </c>
    </row>
    <row r="536" spans="2:17" x14ac:dyDescent="0.2">
      <c r="B536" s="39" t="s">
        <v>42</v>
      </c>
      <c r="D536" s="42">
        <f>_xll.qlCalendarAdvance(Calendar,$D535,B536,"f",FALSE)</f>
        <v>43032</v>
      </c>
      <c r="E536" s="177">
        <f>_xll.qlInterestRateIndexValueDate(IndexON,D536)</f>
        <v>43032</v>
      </c>
      <c r="F536" s="193">
        <f>IFERROR(_xll.qlIndexFixing(IndexON,D536,TRUE,_xll.ohTrigger(RecalcTrigger,TriggerON)),NA())</f>
        <v>1.5674506292834289E-2</v>
      </c>
      <c r="H536" s="42">
        <f>_xll.qlCalendarAdvance(Calendar,$H535,B536,"f",FALSE)</f>
        <v>43032</v>
      </c>
      <c r="I536" s="177">
        <f>_xll.qlInterestRateIndexValueDate(Index1M,$H536)</f>
        <v>43032</v>
      </c>
      <c r="J536" s="182">
        <f>IFERROR(_xll.qlIndexFixing(Index1M,$H536,TRUE,_xll.ohTrigger(RecalcTrigger,Trigger1M)),NA())</f>
        <v>1.706798863610166E-2</v>
      </c>
      <c r="K536" s="44">
        <f>IFERROR(_xll.qlIndexFixing(Index3M,H536,TRUE,_xll.ohTrigger(RecalcTrigger,Trigger3M)),NA())</f>
        <v>1.8225962315841251E-2</v>
      </c>
      <c r="L536" s="44">
        <f>IFERROR(_xll.qlIndexFixing(Index6M,$H536,TRUE,_xll.ohTrigger(RecalcTrigger,Trigger6M)),NA())</f>
        <v>1.9954394520539362E-2</v>
      </c>
      <c r="M536" s="183">
        <f>IFERROR(_xll.qlIndexFixing(Index1Y,$H536,TRUE,_xll.ohTrigger(RecalcTrigger,Trigger1Y)),NA())</f>
        <v>2.2653763689264306E-2</v>
      </c>
      <c r="N536" s="182">
        <f>IFERROR(_xll.qlIndexFixing(ONIndex1M,I536,TRUE,_xll.ohTrigger(RecalcTrigger,Trigger1M)),NA())</f>
        <v>1.6893301771450098E-2</v>
      </c>
      <c r="O536" s="44">
        <f>IFERROR(_xll.qlIndexFixing(ONIndex3M,I536,TRUE,_xll.ohTrigger(RecalcTrigger,Trigger3M)),NA())</f>
        <v>1.7827498522771101E-2</v>
      </c>
      <c r="P536" s="44">
        <f>IFERROR(_xll.qlIndexFixing(ONIndex6M,I536,TRUE,_xll.ohTrigger(RecalcTrigger,Trigger6M)),NA())</f>
        <v>1.8990258583959641E-2</v>
      </c>
      <c r="Q536" s="183">
        <f>IFERROR(_xll.qlIndexFixing(ONIndex1Y,I536,TRUE,_xll.ohTrigger(RecalcTrigger,Trigger1Y)),NA())</f>
        <v>2.0688193270698152E-2</v>
      </c>
    </row>
    <row r="537" spans="2:17" x14ac:dyDescent="0.2">
      <c r="B537" s="39" t="s">
        <v>42</v>
      </c>
      <c r="D537" s="42">
        <f>_xll.qlCalendarAdvance(Calendar,$D536,B537,"f",FALSE)</f>
        <v>43039</v>
      </c>
      <c r="E537" s="177">
        <f>_xll.qlInterestRateIndexValueDate(IndexON,D537)</f>
        <v>43039</v>
      </c>
      <c r="F537" s="193">
        <f>IFERROR(_xll.qlIndexFixing(IndexON,D537,TRUE,_xll.ohTrigger(RecalcTrigger,TriggerON)),NA())</f>
        <v>1.5739966650496484E-2</v>
      </c>
      <c r="H537" s="42">
        <f>_xll.qlCalendarAdvance(Calendar,$H536,B537,"f",FALSE)</f>
        <v>43039</v>
      </c>
      <c r="I537" s="177">
        <f>_xll.qlInterestRateIndexValueDate(Index1M,$H537)</f>
        <v>43039</v>
      </c>
      <c r="J537" s="182">
        <f>IFERROR(_xll.qlIndexFixing(Index1M,$H537,TRUE,_xll.ohTrigger(RecalcTrigger,Trigger1M)),NA())</f>
        <v>1.7137297901712444E-2</v>
      </c>
      <c r="K537" s="44">
        <f>IFERROR(_xll.qlIndexFixing(Index3M,H537,TRUE,_xll.ohTrigger(RecalcTrigger,Trigger3M)),NA())</f>
        <v>1.8281315652787147E-2</v>
      </c>
      <c r="L537" s="44">
        <f>IFERROR(_xll.qlIndexFixing(Index6M,$H537,TRUE,_xll.ohTrigger(RecalcTrigger,Trigger6M)),NA())</f>
        <v>2.0014282296018652E-2</v>
      </c>
      <c r="M537" s="183">
        <f>IFERROR(_xll.qlIndexFixing(Index1Y,$H537,TRUE,_xll.ohTrigger(RecalcTrigger,Trigger1Y)),NA())</f>
        <v>2.2708688248197717E-2</v>
      </c>
      <c r="N537" s="182">
        <f>IFERROR(_xll.qlIndexFixing(ONIndex1M,I537,TRUE,_xll.ohTrigger(RecalcTrigger,Trigger1M)),NA())</f>
        <v>1.697008186485327E-2</v>
      </c>
      <c r="O537" s="44">
        <f>IFERROR(_xll.qlIndexFixing(ONIndex3M,I537,TRUE,_xll.ohTrigger(RecalcTrigger,Trigger3M)),NA())</f>
        <v>1.7882227774671522E-2</v>
      </c>
      <c r="P537" s="44">
        <f>IFERROR(_xll.qlIndexFixing(ONIndex6M,I537,TRUE,_xll.ohTrigger(RecalcTrigger,Trigger6M)),NA())</f>
        <v>1.9061934059061425E-2</v>
      </c>
      <c r="Q537" s="183">
        <f>IFERROR(_xll.qlIndexFixing(ONIndex1Y,I537,TRUE,_xll.ohTrigger(RecalcTrigger,Trigger1Y)),NA())</f>
        <v>2.0783033672333584E-2</v>
      </c>
    </row>
    <row r="538" spans="2:17" x14ac:dyDescent="0.2">
      <c r="B538" s="39" t="s">
        <v>42</v>
      </c>
      <c r="D538" s="42">
        <f>_xll.qlCalendarAdvance(Calendar,$D537,B538,"f",FALSE)</f>
        <v>43046</v>
      </c>
      <c r="E538" s="177">
        <f>_xll.qlInterestRateIndexValueDate(IndexON,D538)</f>
        <v>43046</v>
      </c>
      <c r="F538" s="193">
        <f>IFERROR(_xll.qlIndexFixing(IndexON,D538,TRUE,_xll.ohTrigger(RecalcTrigger,TriggerON)),NA())</f>
        <v>1.5804779672792257E-2</v>
      </c>
      <c r="H538" s="42">
        <f>_xll.qlCalendarAdvance(Calendar,$H537,B538,"f",FALSE)</f>
        <v>43046</v>
      </c>
      <c r="I538" s="177">
        <f>_xll.qlInterestRateIndexValueDate(Index1M,$H538)</f>
        <v>43046</v>
      </c>
      <c r="J538" s="182">
        <f>IFERROR(_xll.qlIndexFixing(Index1M,$H538,TRUE,_xll.ohTrigger(RecalcTrigger,Trigger1M)),NA())</f>
        <v>1.7211466412237957E-2</v>
      </c>
      <c r="K538" s="44">
        <f>IFERROR(_xll.qlIndexFixing(Index3M,H538,TRUE,_xll.ohTrigger(RecalcTrigger,Trigger3M)),NA())</f>
        <v>1.8336727447338878E-2</v>
      </c>
      <c r="L538" s="44">
        <f>IFERROR(_xll.qlIndexFixing(Index6M,$H538,TRUE,_xll.ohTrigger(RecalcTrigger,Trigger6M)),NA())</f>
        <v>2.0083554340850285E-2</v>
      </c>
      <c r="M538" s="183">
        <f>IFERROR(_xll.qlIndexFixing(Index1Y,$H538,TRUE,_xll.ohTrigger(RecalcTrigger,Trigger1Y)),NA())</f>
        <v>2.2762405717267509E-2</v>
      </c>
      <c r="N538" s="182">
        <f>IFERROR(_xll.qlIndexFixing(ONIndex1M,I538,TRUE,_xll.ohTrigger(RecalcTrigger,Trigger1M)),NA())</f>
        <v>1.7045978771080827E-2</v>
      </c>
      <c r="O538" s="44">
        <f>IFERROR(_xll.qlIndexFixing(ONIndex3M,I538,TRUE,_xll.ohTrigger(RecalcTrigger,Trigger3M)),NA())</f>
        <v>1.7937014461072431E-2</v>
      </c>
      <c r="P538" s="44">
        <f>IFERROR(_xll.qlIndexFixing(ONIndex6M,I538,TRUE,_xll.ohTrigger(RecalcTrigger,Trigger6M)),NA())</f>
        <v>1.913303387231835E-2</v>
      </c>
      <c r="Q538" s="183">
        <f>IFERROR(_xll.qlIndexFixing(ONIndex1Y,I538,TRUE,_xll.ohTrigger(RecalcTrigger,Trigger1Y)),NA())</f>
        <v>2.0876093254901251E-2</v>
      </c>
    </row>
    <row r="539" spans="2:17" x14ac:dyDescent="0.2">
      <c r="B539" s="39" t="s">
        <v>42</v>
      </c>
      <c r="D539" s="42">
        <f>_xll.qlCalendarAdvance(Calendar,$D538,B539,"f",FALSE)</f>
        <v>43053</v>
      </c>
      <c r="E539" s="177">
        <f>_xll.qlInterestRateIndexValueDate(IndexON,D539)</f>
        <v>43053</v>
      </c>
      <c r="F539" s="193">
        <f>IFERROR(_xll.qlIndexFixing(IndexON,D539,TRUE,_xll.ohTrigger(RecalcTrigger,TriggerON)),NA())</f>
        <v>1.5868945359397424E-2</v>
      </c>
      <c r="H539" s="42">
        <f>_xll.qlCalendarAdvance(Calendar,$H538,B539,"f",FALSE)</f>
        <v>43053</v>
      </c>
      <c r="I539" s="177">
        <f>_xll.qlInterestRateIndexValueDate(Index1M,$H539)</f>
        <v>43053</v>
      </c>
      <c r="J539" s="182">
        <f>IFERROR(_xll.qlIndexFixing(Index1M,$H539,TRUE,_xll.ohTrigger(RecalcTrigger,Trigger1M)),NA())</f>
        <v>1.7284750957365258E-2</v>
      </c>
      <c r="K539" s="44">
        <f>IFERROR(_xll.qlIndexFixing(Index3M,H539,TRUE,_xll.ohTrigger(RecalcTrigger,Trigger3M)),NA())</f>
        <v>1.8392197701914619E-2</v>
      </c>
      <c r="L539" s="44">
        <f>IFERROR(_xll.qlIndexFixing(Index6M,$H539,TRUE,_xll.ohTrigger(RecalcTrigger,Trigger6M)),NA())</f>
        <v>2.0142359165508879E-2</v>
      </c>
      <c r="M539" s="183">
        <f>IFERROR(_xll.qlIndexFixing(Index1Y,$H539,TRUE,_xll.ohTrigger(RecalcTrigger,Trigger1Y)),NA())</f>
        <v>2.2814949334691192E-2</v>
      </c>
      <c r="N539" s="182">
        <f>IFERROR(_xll.qlIndexFixing(ONIndex1M,I539,TRUE,_xll.ohTrigger(RecalcTrigger,Trigger1M)),NA())</f>
        <v>1.7120992489403353E-2</v>
      </c>
      <c r="O539" s="44">
        <f>IFERROR(_xll.qlIndexFixing(ONIndex3M,I539,TRUE,_xll.ohTrigger(RecalcTrigger,Trigger3M)),NA())</f>
        <v>1.799185858197383E-2</v>
      </c>
      <c r="P539" s="44">
        <f>IFERROR(_xll.qlIndexFixing(ONIndex6M,I539,TRUE,_xll.ohTrigger(RecalcTrigger,Trigger6M)),NA())</f>
        <v>1.9203558023568323E-2</v>
      </c>
      <c r="Q539" s="183">
        <f>IFERROR(_xll.qlIndexFixing(ONIndex1Y,I539,TRUE,_xll.ohTrigger(RecalcTrigger,Trigger1Y)),NA())</f>
        <v>2.0967372017023367E-2</v>
      </c>
    </row>
    <row r="540" spans="2:17" x14ac:dyDescent="0.2">
      <c r="B540" s="39" t="s">
        <v>42</v>
      </c>
      <c r="D540" s="42">
        <f>_xll.qlCalendarAdvance(Calendar,$D539,B540,"f",FALSE)</f>
        <v>43060</v>
      </c>
      <c r="E540" s="177">
        <f>_xll.qlInterestRateIndexValueDate(IndexON,D540)</f>
        <v>43060</v>
      </c>
      <c r="F540" s="193">
        <f>IFERROR(_xll.qlIndexFixing(IndexON,D540,TRUE,_xll.ohTrigger(RecalcTrigger,TriggerON)),NA())</f>
        <v>1.5932463709987799E-2</v>
      </c>
      <c r="H540" s="42">
        <f>_xll.qlCalendarAdvance(Calendar,$H539,B540,"f",FALSE)</f>
        <v>43060</v>
      </c>
      <c r="I540" s="177">
        <f>_xll.qlInterestRateIndexValueDate(Index1M,$H540)</f>
        <v>43060</v>
      </c>
      <c r="J540" s="182">
        <f>IFERROR(_xll.qlIndexFixing(Index1M,$H540,TRUE,_xll.ohTrigger(RecalcTrigger,Trigger1M)),NA())</f>
        <v>1.7357151521133634E-2</v>
      </c>
      <c r="K540" s="44">
        <f>IFERROR(_xll.qlIndexFixing(Index3M,H540,TRUE,_xll.ohTrigger(RecalcTrigger,Trigger3M)),NA())</f>
        <v>1.8447726418932539E-2</v>
      </c>
      <c r="L540" s="44">
        <f>IFERROR(_xll.qlIndexFixing(Index6M,$H540,TRUE,_xll.ohTrigger(RecalcTrigger,Trigger6M)),NA())</f>
        <v>2.0205528500308496E-2</v>
      </c>
      <c r="M540" s="183">
        <f>IFERROR(_xll.qlIndexFixing(Index1Y,$H540,TRUE,_xll.ohTrigger(RecalcTrigger,Trigger1Y)),NA())</f>
        <v>2.2866352349675045E-2</v>
      </c>
      <c r="N540" s="182">
        <f>IFERROR(_xll.qlIndexFixing(ONIndex1M,I540,TRUE,_xll.ohTrigger(RecalcTrigger,Trigger1M)),NA())</f>
        <v>1.7195123019334568E-2</v>
      </c>
      <c r="O540" s="44">
        <f>IFERROR(_xll.qlIndexFixing(ONIndex3M,I540,TRUE,_xll.ohTrigger(RecalcTrigger,Trigger3M)),NA())</f>
        <v>1.8046760137294671E-2</v>
      </c>
      <c r="P540" s="44">
        <f>IFERROR(_xll.qlIndexFixing(ONIndex6M,I540,TRUE,_xll.ohTrigger(RecalcTrigger,Trigger6M)),NA())</f>
        <v>1.927350651248716E-2</v>
      </c>
      <c r="Q540" s="183">
        <f>IFERROR(_xll.qlIndexFixing(ONIndex1Y,I540,TRUE,_xll.ohTrigger(RecalcTrigger,Trigger1Y)),NA())</f>
        <v>2.1056869957241098E-2</v>
      </c>
    </row>
    <row r="541" spans="2:17" x14ac:dyDescent="0.2">
      <c r="B541" s="39" t="s">
        <v>42</v>
      </c>
      <c r="D541" s="42">
        <f>_xll.qlCalendarAdvance(Calendar,$D540,B541,"f",FALSE)</f>
        <v>43067</v>
      </c>
      <c r="E541" s="177">
        <f>_xll.qlInterestRateIndexValueDate(IndexON,D541)</f>
        <v>43067</v>
      </c>
      <c r="F541" s="193">
        <f>IFERROR(_xll.qlIndexFixing(IndexON,D541,TRUE,_xll.ohTrigger(RecalcTrigger,TriggerON)),NA())</f>
        <v>1.5995334724239196E-2</v>
      </c>
      <c r="H541" s="42">
        <f>_xll.qlCalendarAdvance(Calendar,$H540,B541,"f",FALSE)</f>
        <v>43067</v>
      </c>
      <c r="I541" s="177">
        <f>_xll.qlInterestRateIndexValueDate(Index1M,$H541)</f>
        <v>43067</v>
      </c>
      <c r="J541" s="182">
        <f>IFERROR(_xll.qlIndexFixing(Index1M,$H541,TRUE,_xll.ohTrigger(RecalcTrigger,Trigger1M)),NA())</f>
        <v>1.7428668087784982E-2</v>
      </c>
      <c r="K541" s="44">
        <f>IFERROR(_xll.qlIndexFixing(Index3M,H541,TRUE,_xll.ohTrigger(RecalcTrigger,Trigger3M)),NA())</f>
        <v>1.8503313600815221E-2</v>
      </c>
      <c r="L541" s="44">
        <f>IFERROR(_xll.qlIndexFixing(Index6M,$H541,TRUE,_xll.ohTrigger(RecalcTrigger,Trigger6M)),NA())</f>
        <v>2.0272948524956844E-2</v>
      </c>
      <c r="M541" s="183">
        <f>IFERROR(_xll.qlIndexFixing(Index1Y,$H541,TRUE,_xll.ohTrigger(RecalcTrigger,Trigger1Y)),NA())</f>
        <v>2.2916648022036856E-2</v>
      </c>
      <c r="N541" s="182">
        <f>IFERROR(_xll.qlIndexFixing(ONIndex1M,I541,TRUE,_xll.ohTrigger(RecalcTrigger,Trigger1M)),NA())</f>
        <v>1.7268370360388197E-2</v>
      </c>
      <c r="O541" s="44">
        <f>IFERROR(_xll.qlIndexFixing(ONIndex3M,I541,TRUE,_xll.ohTrigger(RecalcTrigger,Trigger3M)),NA())</f>
        <v>1.8101719127278093E-2</v>
      </c>
      <c r="P541" s="44">
        <f>IFERROR(_xll.qlIndexFixing(ONIndex6M,I541,TRUE,_xll.ohTrigger(RecalcTrigger,Trigger6M)),NA())</f>
        <v>1.9342879338588581E-2</v>
      </c>
      <c r="Q541" s="183">
        <f>IFERROR(_xll.qlIndexFixing(ONIndex1Y,I541,TRUE,_xll.ohTrigger(RecalcTrigger,Trigger1Y)),NA())</f>
        <v>2.1144587074500842E-2</v>
      </c>
    </row>
    <row r="542" spans="2:17" x14ac:dyDescent="0.2">
      <c r="B542" s="39" t="s">
        <v>42</v>
      </c>
      <c r="D542" s="42">
        <f>_xll.qlCalendarAdvance(Calendar,$D541,B542,"f",FALSE)</f>
        <v>43074</v>
      </c>
      <c r="E542" s="177">
        <f>_xll.qlInterestRateIndexValueDate(IndexON,D542)</f>
        <v>43074</v>
      </c>
      <c r="F542" s="193">
        <f>IFERROR(_xll.qlIndexFixing(IndexON,D542,TRUE,_xll.ohTrigger(RecalcTrigger,TriggerON)),NA())</f>
        <v>1.6057558401746386E-2</v>
      </c>
      <c r="H542" s="42">
        <f>_xll.qlCalendarAdvance(Calendar,$H541,B542,"f",FALSE)</f>
        <v>43074</v>
      </c>
      <c r="I542" s="177">
        <f>_xll.qlInterestRateIndexValueDate(Index1M,$H542)</f>
        <v>43074</v>
      </c>
      <c r="J542" s="182">
        <f>IFERROR(_xll.qlIndexFixing(Index1M,$H542,TRUE,_xll.ohTrigger(RecalcTrigger,Trigger1M)),NA())</f>
        <v>1.7504685651227779E-2</v>
      </c>
      <c r="K542" s="44">
        <f>IFERROR(_xll.qlIndexFixing(Index3M,H542,TRUE,_xll.ohTrigger(RecalcTrigger,Trigger3M)),NA())</f>
        <v>1.8550047085686049E-2</v>
      </c>
      <c r="L542" s="44">
        <f>IFERROR(_xll.qlIndexFixing(Index6M,$H542,TRUE,_xll.ohTrigger(RecalcTrigger,Trigger6M)),NA())</f>
        <v>2.0334920889593898E-2</v>
      </c>
      <c r="M542" s="183">
        <f>IFERROR(_xll.qlIndexFixing(Index1Y,$H542,TRUE,_xll.ohTrigger(RecalcTrigger,Trigger1Y)),NA())</f>
        <v>2.2965869621839774E-2</v>
      </c>
      <c r="N542" s="182">
        <f>IFERROR(_xll.qlIndexFixing(ONIndex1M,I542,TRUE,_xll.ohTrigger(RecalcTrigger,Trigger1M)),NA())</f>
        <v>1.7340734511996914E-2</v>
      </c>
      <c r="O542" s="44">
        <f>IFERROR(_xll.qlIndexFixing(ONIndex3M,I542,TRUE,_xll.ohTrigger(RecalcTrigger,Trigger3M)),NA())</f>
        <v>1.8156735551843051E-2</v>
      </c>
      <c r="P542" s="44">
        <f>IFERROR(_xll.qlIndexFixing(ONIndex6M,I542,TRUE,_xll.ohTrigger(RecalcTrigger,Trigger6M)),NA())</f>
        <v>1.9411676501629449E-2</v>
      </c>
      <c r="Q542" s="183">
        <f>IFERROR(_xll.qlIndexFixing(ONIndex1Y,I542,TRUE,_xll.ohTrigger(RecalcTrigger,Trigger1Y)),NA())</f>
        <v>2.1230523367424814E-2</v>
      </c>
    </row>
    <row r="543" spans="2:17" x14ac:dyDescent="0.2">
      <c r="B543" s="39" t="s">
        <v>42</v>
      </c>
      <c r="D543" s="42">
        <f>_xll.qlCalendarAdvance(Calendar,$D542,B543,"f",FALSE)</f>
        <v>43081</v>
      </c>
      <c r="E543" s="177">
        <f>_xll.qlInterestRateIndexValueDate(IndexON,D543)</f>
        <v>43081</v>
      </c>
      <c r="F543" s="193">
        <f>IFERROR(_xll.qlIndexFixing(IndexON,D543,TRUE,_xll.ohTrigger(RecalcTrigger,TriggerON)),NA())</f>
        <v>1.6119134742266228E-2</v>
      </c>
      <c r="H543" s="42">
        <f>_xll.qlCalendarAdvance(Calendar,$H542,B543,"f",FALSE)</f>
        <v>43081</v>
      </c>
      <c r="I543" s="177">
        <f>_xll.qlInterestRateIndexValueDate(Index1M,$H543)</f>
        <v>43081</v>
      </c>
      <c r="J543" s="182">
        <f>IFERROR(_xll.qlIndexFixing(Index1M,$H543,TRUE,_xll.ohTrigger(RecalcTrigger,Trigger1M)),NA())</f>
        <v>1.7574374377624442E-2</v>
      </c>
      <c r="K543" s="44">
        <f>IFERROR(_xll.qlIndexFixing(Index3M,H543,TRUE,_xll.ohTrigger(RecalcTrigger,Trigger3M)),NA())</f>
        <v>1.860573719494929E-2</v>
      </c>
      <c r="L543" s="44">
        <f>IFERROR(_xll.qlIndexFixing(Index6M,$H543,TRUE,_xll.ohTrigger(RecalcTrigger,Trigger6M)),NA())</f>
        <v>2.039631364993964E-2</v>
      </c>
      <c r="M543" s="183">
        <f>IFERROR(_xll.qlIndexFixing(Index1Y,$H543,TRUE,_xll.ohTrigger(RecalcTrigger,Trigger1Y)),NA())</f>
        <v>2.301405042903637E-2</v>
      </c>
      <c r="N543" s="182">
        <f>IFERROR(_xll.qlIndexFixing(ONIndex1M,I543,TRUE,_xll.ohTrigger(RecalcTrigger,Trigger1M)),NA())</f>
        <v>1.7412215473593395E-2</v>
      </c>
      <c r="O543" s="44">
        <f>IFERROR(_xll.qlIndexFixing(ONIndex3M,I543,TRUE,_xll.ohTrigger(RecalcTrigger,Trigger3M)),NA())</f>
        <v>1.8211809410908497E-2</v>
      </c>
      <c r="P543" s="44">
        <f>IFERROR(_xll.qlIndexFixing(ONIndex6M,I543,TRUE,_xll.ohTrigger(RecalcTrigger,Trigger6M)),NA())</f>
        <v>1.9479898001285578E-2</v>
      </c>
      <c r="Q543" s="183">
        <f>IFERROR(_xll.qlIndexFixing(ONIndex1Y,I543,TRUE,_xll.ohTrigger(RecalcTrigger,Trigger1Y)),NA())</f>
        <v>2.1314678834635226E-2</v>
      </c>
    </row>
    <row r="544" spans="2:17" x14ac:dyDescent="0.2">
      <c r="B544" s="39" t="s">
        <v>42</v>
      </c>
      <c r="D544" s="42">
        <f>_xll.qlCalendarAdvance(Calendar,$D543,B544,"f",FALSE)</f>
        <v>43088</v>
      </c>
      <c r="E544" s="177">
        <f>_xll.qlInterestRateIndexValueDate(IndexON,D544)</f>
        <v>43088</v>
      </c>
      <c r="F544" s="193">
        <f>IFERROR(_xll.qlIndexFixing(IndexON,D544,TRUE,_xll.ohTrigger(RecalcTrigger,TriggerON)),NA())</f>
        <v>1.6180063745312445E-2</v>
      </c>
      <c r="H544" s="42">
        <f>_xll.qlCalendarAdvance(Calendar,$H543,B544,"f",FALSE)</f>
        <v>43088</v>
      </c>
      <c r="I544" s="177">
        <f>_xll.qlInterestRateIndexValueDate(Index1M,$H544)</f>
        <v>43088</v>
      </c>
      <c r="J544" s="182">
        <f>IFERROR(_xll.qlIndexFixing(Index1M,$H544,TRUE,_xll.ohTrigger(RecalcTrigger,Trigger1M)),NA())</f>
        <v>1.764317903027238E-2</v>
      </c>
      <c r="K544" s="44">
        <f>IFERROR(_xll.qlIndexFixing(Index3M,H544,TRUE,_xll.ohTrigger(RecalcTrigger,Trigger3M)),NA())</f>
        <v>1.8661485753129699E-2</v>
      </c>
      <c r="L544" s="44">
        <f>IFERROR(_xll.qlIndexFixing(Index6M,$H544,TRUE,_xll.ohTrigger(RecalcTrigger,Trigger6M)),NA())</f>
        <v>2.0457126753185288E-2</v>
      </c>
      <c r="M544" s="183">
        <f>IFERROR(_xll.qlIndexFixing(Index1Y,$H544,TRUE,_xll.ohTrigger(RecalcTrigger,Trigger1Y)),NA())</f>
        <v>2.3061223733123581E-2</v>
      </c>
      <c r="N544" s="182">
        <f>IFERROR(_xll.qlIndexFixing(ONIndex1M,I544,TRUE,_xll.ohTrigger(RecalcTrigger,Trigger1M)),NA())</f>
        <v>1.7482813244691364E-2</v>
      </c>
      <c r="O544" s="44">
        <f>IFERROR(_xll.qlIndexFixing(ONIndex3M,I544,TRUE,_xll.ohTrigger(RecalcTrigger,Trigger3M)),NA())</f>
        <v>1.8266940704636525E-2</v>
      </c>
      <c r="P544" s="44">
        <f>IFERROR(_xll.qlIndexFixing(ONIndex6M,I544,TRUE,_xll.ohTrigger(RecalcTrigger,Trigger6M)),NA())</f>
        <v>1.954754383731383E-2</v>
      </c>
      <c r="Q544" s="183">
        <f>IFERROR(_xll.qlIndexFixing(ONIndex1Y,I544,TRUE,_xll.ohTrigger(RecalcTrigger,Trigger1Y)),NA())</f>
        <v>2.1397053474916383E-2</v>
      </c>
    </row>
    <row r="545" spans="2:17" x14ac:dyDescent="0.2">
      <c r="B545" s="39" t="s">
        <v>42</v>
      </c>
      <c r="D545" s="42">
        <f>_xll.qlCalendarAdvance(Calendar,$D544,B545,"f",FALSE)</f>
        <v>43096</v>
      </c>
      <c r="E545" s="177">
        <f>_xll.qlInterestRateIndexValueDate(IndexON,D545)</f>
        <v>43096</v>
      </c>
      <c r="F545" s="193">
        <f>IFERROR(_xll.qlIndexFixing(IndexON,D545,TRUE,_xll.ohTrigger(RecalcTrigger,TriggerON)),NA())</f>
        <v>1.6248904233425732E-2</v>
      </c>
      <c r="H545" s="42">
        <f>_xll.qlCalendarAdvance(Calendar,$H544,B545,"f",FALSE)</f>
        <v>43096</v>
      </c>
      <c r="I545" s="177">
        <f>_xll.qlInterestRateIndexValueDate(Index1M,$H545)</f>
        <v>43096</v>
      </c>
      <c r="J545" s="182">
        <f>IFERROR(_xll.qlIndexFixing(Index1M,$H545,TRUE,_xll.ohTrigger(RecalcTrigger,Trigger1M)),NA())</f>
        <v>1.7731107672498549E-2</v>
      </c>
      <c r="K545" s="44">
        <f>IFERROR(_xll.qlIndexFixing(Index3M,H545,TRUE,_xll.ohTrigger(RecalcTrigger,Trigger3M)),NA())</f>
        <v>1.8725269964204268E-2</v>
      </c>
      <c r="L545" s="44">
        <f>IFERROR(_xll.qlIndexFixing(Index6M,$H545,TRUE,_xll.ohTrigger(RecalcTrigger,Trigger6M)),NA())</f>
        <v>2.0525917634378804E-2</v>
      </c>
      <c r="M545" s="183">
        <f>IFERROR(_xll.qlIndexFixing(Index1Y,$H545,TRUE,_xll.ohTrigger(RecalcTrigger,Trigger1Y)),NA())</f>
        <v>2.3113945119328072E-2</v>
      </c>
      <c r="N545" s="182">
        <f>IFERROR(_xll.qlIndexFixing(ONIndex1M,I545,TRUE,_xll.ohTrigger(RecalcTrigger,Trigger1M)),NA())</f>
        <v>1.7562414953338212E-2</v>
      </c>
      <c r="O545" s="44">
        <f>IFERROR(_xll.qlIndexFixing(ONIndex3M,I545,TRUE,_xll.ohTrigger(RecalcTrigger,Trigger3M)),NA())</f>
        <v>1.8330018225621858E-2</v>
      </c>
      <c r="P545" s="44">
        <f>IFERROR(_xll.qlIndexFixing(ONIndex6M,I545,TRUE,_xll.ohTrigger(RecalcTrigger,Trigger6M)),NA())</f>
        <v>1.9624148469328251E-2</v>
      </c>
      <c r="Q545" s="183">
        <f>IFERROR(_xll.qlIndexFixing(ONIndex1Y,I545,TRUE,_xll.ohTrigger(RecalcTrigger,Trigger1Y)),NA())</f>
        <v>2.1489015315192539E-2</v>
      </c>
    </row>
    <row r="546" spans="2:17" x14ac:dyDescent="0.2">
      <c r="B546" s="39" t="s">
        <v>42</v>
      </c>
      <c r="D546" s="42">
        <f>_xll.qlCalendarAdvance(Calendar,$D545,B546,"f",FALSE)</f>
        <v>43103</v>
      </c>
      <c r="E546" s="177">
        <f>_xll.qlInterestRateIndexValueDate(IndexON,D546)</f>
        <v>43103</v>
      </c>
      <c r="F546" s="193">
        <f>IFERROR(_xll.qlIndexFixing(IndexON,D546,TRUE,_xll.ohTrigger(RecalcTrigger,TriggerON)),NA())</f>
        <v>1.630844608399018E-2</v>
      </c>
      <c r="H546" s="42">
        <f>_xll.qlCalendarAdvance(Calendar,$H545,B546,"f",FALSE)</f>
        <v>43103</v>
      </c>
      <c r="I546" s="177">
        <f>_xll.qlInterestRateIndexValueDate(Index1M,$H546)</f>
        <v>43103</v>
      </c>
      <c r="J546" s="182">
        <f>IFERROR(_xll.qlIndexFixing(Index1M,$H546,TRUE,_xll.ohTrigger(RecalcTrigger,Trigger1M)),NA())</f>
        <v>1.7797898022621217E-2</v>
      </c>
      <c r="K546" s="44">
        <f>IFERROR(_xll.qlIndexFixing(Index3M,H546,TRUE,_xll.ohTrigger(RecalcTrigger,Trigger3M)),NA())</f>
        <v>1.8781143778077086E-2</v>
      </c>
      <c r="L546" s="44">
        <f>IFERROR(_xll.qlIndexFixing(Index6M,$H546,TRUE,_xll.ohTrigger(RecalcTrigger,Trigger6M)),NA())</f>
        <v>2.058085656622978E-2</v>
      </c>
      <c r="M546" s="183">
        <f>IFERROR(_xll.qlIndexFixing(Index1Y,$H546,TRUE,_xll.ohTrigger(RecalcTrigger,Trigger1Y)),NA())</f>
        <v>2.3159071627869121E-2</v>
      </c>
      <c r="N546" s="182">
        <f>IFERROR(_xll.qlIndexFixing(ONIndex1M,I546,TRUE,_xll.ohTrigger(RecalcTrigger,Trigger1M)),NA())</f>
        <v>1.7631120171723857E-2</v>
      </c>
      <c r="O546" s="44">
        <f>IFERROR(_xll.qlIndexFixing(ONIndex3M,I546,TRUE,_xll.ohTrigger(RecalcTrigger,Trigger3M)),NA())</f>
        <v>1.8385272593638424E-2</v>
      </c>
      <c r="P546" s="44">
        <f>IFERROR(_xll.qlIndexFixing(ONIndex6M,I546,TRUE,_xll.ohTrigger(RecalcTrigger,Trigger6M)),NA())</f>
        <v>1.9690560739142882E-2</v>
      </c>
      <c r="Q546" s="183">
        <f>IFERROR(_xll.qlIndexFixing(ONIndex1Y,I546,TRUE,_xll.ohTrigger(RecalcTrigger,Trigger1Y)),NA())</f>
        <v>2.1567573893854775E-2</v>
      </c>
    </row>
    <row r="547" spans="2:17" x14ac:dyDescent="0.2">
      <c r="B547" s="39" t="s">
        <v>42</v>
      </c>
      <c r="D547" s="42">
        <f>_xll.qlCalendarAdvance(Calendar,$D546,B547,"f",FALSE)</f>
        <v>43110</v>
      </c>
      <c r="E547" s="177">
        <f>_xll.qlInterestRateIndexValueDate(IndexON,D547)</f>
        <v>43110</v>
      </c>
      <c r="F547" s="193">
        <f>IFERROR(_xll.qlIndexFixing(IndexON,D547,TRUE,_xll.ohTrigger(RecalcTrigger,TriggerON)),NA())</f>
        <v>1.6367340596189495E-2</v>
      </c>
      <c r="H547" s="42">
        <f>_xll.qlCalendarAdvance(Calendar,$H546,B547,"f",FALSE)</f>
        <v>43110</v>
      </c>
      <c r="I547" s="177">
        <f>_xll.qlInterestRateIndexValueDate(Index1M,$H547)</f>
        <v>43110</v>
      </c>
      <c r="J547" s="182">
        <f>IFERROR(_xll.qlIndexFixing(Index1M,$H547,TRUE,_xll.ohTrigger(RecalcTrigger,Trigger1M)),NA())</f>
        <v>1.7863804186812847E-2</v>
      </c>
      <c r="K547" s="44">
        <f>IFERROR(_xll.qlIndexFixing(Index3M,H547,TRUE,_xll.ohTrigger(RecalcTrigger,Trigger3M)),NA())</f>
        <v>1.8837076048350339E-2</v>
      </c>
      <c r="L547" s="44">
        <f>IFERROR(_xll.qlIndexFixing(Index6M,$H547,TRUE,_xll.ohTrigger(RecalcTrigger,Trigger6M)),NA())</f>
        <v>2.0639901152334571E-2</v>
      </c>
      <c r="M547" s="183">
        <f>IFERROR(_xll.qlIndexFixing(Index1Y,$H547,TRUE,_xll.ohTrigger(RecalcTrigger,Trigger1Y)),NA())</f>
        <v>2.3203295315909811E-2</v>
      </c>
      <c r="N547" s="182">
        <f>IFERROR(_xll.qlIndexFixing(ONIndex1M,I547,TRUE,_xll.ohTrigger(RecalcTrigger,Trigger1M)),NA())</f>
        <v>1.7698942197909018E-2</v>
      </c>
      <c r="O547" s="44">
        <f>IFERROR(_xll.qlIndexFixing(ONIndex3M,I547,TRUE,_xll.ohTrigger(RecalcTrigger,Trigger3M)),NA())</f>
        <v>1.8440584396398618E-2</v>
      </c>
      <c r="P547" s="44">
        <f>IFERROR(_xll.qlIndexFixing(ONIndex6M,I547,TRUE,_xll.ohTrigger(RecalcTrigger,Trigger6M)),NA())</f>
        <v>1.9756397344276033E-2</v>
      </c>
      <c r="Q547" s="183">
        <f>IFERROR(_xll.qlIndexFixing(ONIndex1Y,I547,TRUE,_xll.ohTrigger(RecalcTrigger,Trigger1Y)),NA())</f>
        <v>2.1644351642102766E-2</v>
      </c>
    </row>
    <row r="548" spans="2:17" x14ac:dyDescent="0.2">
      <c r="B548" s="39" t="s">
        <v>42</v>
      </c>
      <c r="D548" s="42">
        <f>_xll.qlCalendarAdvance(Calendar,$D547,B548,"f",FALSE)</f>
        <v>43117</v>
      </c>
      <c r="E548" s="177">
        <f>_xll.qlInterestRateIndexValueDate(IndexON,D548)</f>
        <v>43117</v>
      </c>
      <c r="F548" s="193">
        <f>IFERROR(_xll.qlIndexFixing(IndexON,D548,TRUE,_xll.ohTrigger(RecalcTrigger,TriggerON)),NA())</f>
        <v>1.642558776969949E-2</v>
      </c>
      <c r="H548" s="42">
        <f>_xll.qlCalendarAdvance(Calendar,$H547,B548,"f",FALSE)</f>
        <v>43117</v>
      </c>
      <c r="I548" s="177">
        <f>_xll.qlInterestRateIndexValueDate(Index1M,$H548)</f>
        <v>43117</v>
      </c>
      <c r="J548" s="182">
        <f>IFERROR(_xll.qlIndexFixing(Index1M,$H548,TRUE,_xll.ohTrigger(RecalcTrigger,Trigger1M)),NA())</f>
        <v>1.7928826149286609E-2</v>
      </c>
      <c r="K548" s="44">
        <f>IFERROR(_xll.qlIndexFixing(Index3M,H548,TRUE,_xll.ohTrigger(RecalcTrigger,Trigger3M)),NA())</f>
        <v>1.8893066777411292E-2</v>
      </c>
      <c r="L548" s="44">
        <f>IFERROR(_xll.qlIndexFixing(Index6M,$H548,TRUE,_xll.ohTrigger(RecalcTrigger,Trigger6M)),NA())</f>
        <v>2.0698389762653271E-2</v>
      </c>
      <c r="M548" s="183">
        <f>IFERROR(_xll.qlIndexFixing(Index1Y,$H548,TRUE,_xll.ohTrigger(RecalcTrigger,Trigger1Y)),NA())</f>
        <v>2.3246649509051975E-2</v>
      </c>
      <c r="N548" s="182">
        <f>IFERROR(_xll.qlIndexFixing(ONIndex1M,I548,TRUE,_xll.ohTrigger(RecalcTrigger,Trigger1M)),NA())</f>
        <v>1.7765881031650554E-2</v>
      </c>
      <c r="O548" s="44">
        <f>IFERROR(_xll.qlIndexFixing(ONIndex3M,I548,TRUE,_xll.ohTrigger(RecalcTrigger,Trigger3M)),NA())</f>
        <v>1.849595363390244E-2</v>
      </c>
      <c r="P548" s="44">
        <f>IFERROR(_xll.qlIndexFixing(ONIndex6M,I548,TRUE,_xll.ohTrigger(RecalcTrigger,Trigger6M)),NA())</f>
        <v>1.9821658284403521E-2</v>
      </c>
      <c r="Q548" s="183">
        <f>IFERROR(_xll.qlIndexFixing(ONIndex1Y,I548,TRUE,_xll.ohTrigger(RecalcTrigger,Trigger1Y)),NA())</f>
        <v>2.1719348558558726E-2</v>
      </c>
    </row>
    <row r="549" spans="2:17" x14ac:dyDescent="0.2">
      <c r="B549" s="39" t="s">
        <v>42</v>
      </c>
      <c r="D549" s="42">
        <f>_xll.qlCalendarAdvance(Calendar,$D548,B549,"f",FALSE)</f>
        <v>43124</v>
      </c>
      <c r="E549" s="177">
        <f>_xll.qlInterestRateIndexValueDate(IndexON,D549)</f>
        <v>43124</v>
      </c>
      <c r="F549" s="193">
        <f>IFERROR(_xll.qlIndexFixing(IndexON,D549,TRUE,_xll.ohTrigger(RecalcTrigger,TriggerON)),NA())</f>
        <v>1.6483187604195981E-2</v>
      </c>
      <c r="H549" s="42">
        <f>_xll.qlCalendarAdvance(Calendar,$H548,B549,"f",FALSE)</f>
        <v>43124</v>
      </c>
      <c r="I549" s="177">
        <f>_xll.qlInterestRateIndexValueDate(Index1M,$H549)</f>
        <v>43124</v>
      </c>
      <c r="J549" s="182">
        <f>IFERROR(_xll.qlIndexFixing(Index1M,$H549,TRUE,_xll.ohTrigger(RecalcTrigger,Trigger1M)),NA())</f>
        <v>1.7992963894469333E-2</v>
      </c>
      <c r="K549" s="44">
        <f>IFERROR(_xll.qlIndexFixing(Index3M,H549,TRUE,_xll.ohTrigger(RecalcTrigger,Trigger3M)),NA())</f>
        <v>1.894911596764811E-2</v>
      </c>
      <c r="L549" s="44">
        <f>IFERROR(_xll.qlIndexFixing(Index6M,$H549,TRUE,_xll.ohTrigger(RecalcTrigger,Trigger6M)),NA())</f>
        <v>2.0756333487490435E-2</v>
      </c>
      <c r="M549" s="183">
        <f>IFERROR(_xll.qlIndexFixing(Index1Y,$H549,TRUE,_xll.ohTrigger(RecalcTrigger,Trigger1Y)),NA())</f>
        <v>2.3289167540840428E-2</v>
      </c>
      <c r="N549" s="182">
        <f>IFERROR(_xll.qlIndexFixing(ONIndex1M,I549,TRUE,_xll.ohTrigger(RecalcTrigger,Trigger1M)),NA())</f>
        <v>1.7831936672219051E-2</v>
      </c>
      <c r="O549" s="44">
        <f>IFERROR(_xll.qlIndexFixing(ONIndex3M,I549,TRUE,_xll.ohTrigger(RecalcTrigger,Trigger3M)),NA())</f>
        <v>1.8551380306149889E-2</v>
      </c>
      <c r="P549" s="44">
        <f>IFERROR(_xll.qlIndexFixing(ONIndex6M,I549,TRUE,_xll.ohTrigger(RecalcTrigger,Trigger6M)),NA())</f>
        <v>1.9886343559120112E-2</v>
      </c>
      <c r="Q549" s="183">
        <f>IFERROR(_xll.qlIndexFixing(ONIndex1Y,I549,TRUE,_xll.ohTrigger(RecalcTrigger,Trigger1Y)),NA())</f>
        <v>2.1792564642250101E-2</v>
      </c>
    </row>
    <row r="550" spans="2:17" x14ac:dyDescent="0.2">
      <c r="B550" s="39" t="s">
        <v>42</v>
      </c>
      <c r="D550" s="42">
        <f>_xll.qlCalendarAdvance(Calendar,$D549,B550,"f",FALSE)</f>
        <v>43131</v>
      </c>
      <c r="E550" s="177">
        <f>_xll.qlInterestRateIndexValueDate(IndexON,D550)</f>
        <v>43131</v>
      </c>
      <c r="F550" s="193">
        <f>IFERROR(_xll.qlIndexFixing(IndexON,D550,TRUE,_xll.ohTrigger(RecalcTrigger,TriggerON)),NA())</f>
        <v>1.6540140099435829E-2</v>
      </c>
      <c r="H550" s="42">
        <f>_xll.qlCalendarAdvance(Calendar,$H549,B550,"f",FALSE)</f>
        <v>43131</v>
      </c>
      <c r="I550" s="177">
        <f>_xll.qlInterestRateIndexValueDate(Index1M,$H550)</f>
        <v>43131</v>
      </c>
      <c r="J550" s="182">
        <f>IFERROR(_xll.qlIndexFixing(Index1M,$H550,TRUE,_xll.ohTrigger(RecalcTrigger,Trigger1M)),NA())</f>
        <v>1.8031731632671529E-2</v>
      </c>
      <c r="K550" s="44">
        <f>IFERROR(_xll.qlIndexFixing(Index3M,H550,TRUE,_xll.ohTrigger(RecalcTrigger,Trigger3M)),NA())</f>
        <v>1.9000711407449595E-2</v>
      </c>
      <c r="L550" s="44">
        <f>IFERROR(_xll.qlIndexFixing(Index6M,$H550,TRUE,_xll.ohTrigger(RecalcTrigger,Trigger6M)),NA())</f>
        <v>2.0813743418861098E-2</v>
      </c>
      <c r="M550" s="183">
        <f>IFERROR(_xll.qlIndexFixing(Index1Y,$H550,TRUE,_xll.ohTrigger(RecalcTrigger,Trigger1Y)),NA())</f>
        <v>2.3330882752483184E-2</v>
      </c>
      <c r="N550" s="182">
        <f>IFERROR(_xll.qlIndexFixing(ONIndex1M,I550,TRUE,_xll.ohTrigger(RecalcTrigger,Trigger1M)),NA())</f>
        <v>1.7897109119290322E-2</v>
      </c>
      <c r="O550" s="44">
        <f>IFERROR(_xll.qlIndexFixing(ONIndex3M,I550,TRUE,_xll.ohTrigger(RecalcTrigger,Trigger3M)),NA())</f>
        <v>1.8606864413140967E-2</v>
      </c>
      <c r="P550" s="44">
        <f>IFERROR(_xll.qlIndexFixing(ONIndex6M,I550,TRUE,_xll.ohTrigger(RecalcTrigger,Trigger6M)),NA())</f>
        <v>1.9950453168263715E-2</v>
      </c>
      <c r="Q550" s="183">
        <f>IFERROR(_xll.qlIndexFixing(ONIndex1Y,I550,TRUE,_xll.ohTrigger(RecalcTrigger,Trigger1Y)),NA())</f>
        <v>2.1863999892042241E-2</v>
      </c>
    </row>
    <row r="551" spans="2:17" x14ac:dyDescent="0.2">
      <c r="B551" s="39" t="s">
        <v>42</v>
      </c>
      <c r="D551" s="42">
        <f>_xll.qlCalendarAdvance(Calendar,$D550,B551,"f",FALSE)</f>
        <v>43138</v>
      </c>
      <c r="E551" s="177">
        <f>_xll.qlInterestRateIndexValueDate(IndexON,D551)</f>
        <v>43138</v>
      </c>
      <c r="F551" s="193">
        <f>IFERROR(_xll.qlIndexFixing(IndexON,D551,TRUE,_xll.ohTrigger(RecalcTrigger,TriggerON)),NA())</f>
        <v>1.6596445255094849E-2</v>
      </c>
      <c r="H551" s="42">
        <f>_xll.qlCalendarAdvance(Calendar,$H550,B551,"f",FALSE)</f>
        <v>43138</v>
      </c>
      <c r="I551" s="177">
        <f>_xll.qlInterestRateIndexValueDate(Index1M,$H551)</f>
        <v>43138</v>
      </c>
      <c r="J551" s="182">
        <f>IFERROR(_xll.qlIndexFixing(Index1M,$H551,TRUE,_xll.ohTrigger(RecalcTrigger,Trigger1M)),NA())</f>
        <v>1.8094401205118418E-2</v>
      </c>
      <c r="K551" s="44">
        <f>IFERROR(_xll.qlIndexFixing(Index3M,H551,TRUE,_xll.ohTrigger(RecalcTrigger,Trigger3M)),NA())</f>
        <v>1.9061389741218196E-2</v>
      </c>
      <c r="L551" s="44">
        <f>IFERROR(_xll.qlIndexFixing(Index6M,$H551,TRUE,_xll.ohTrigger(RecalcTrigger,Trigger6M)),NA())</f>
        <v>2.0870630650461672E-2</v>
      </c>
      <c r="M551" s="183">
        <f>IFERROR(_xll.qlIndexFixing(Index1Y,$H551,TRUE,_xll.ohTrigger(RecalcTrigger,Trigger1Y)),NA())</f>
        <v>2.33718284925859E-2</v>
      </c>
      <c r="N551" s="182">
        <f>IFERROR(_xll.qlIndexFixing(ONIndex1M,I551,TRUE,_xll.ohTrigger(RecalcTrigger,Trigger1M)),NA())</f>
        <v>1.796139837237809E-2</v>
      </c>
      <c r="O551" s="44">
        <f>IFERROR(_xll.qlIndexFixing(ONIndex3M,I551,TRUE,_xll.ohTrigger(RecalcTrigger,Trigger3M)),NA())</f>
        <v>1.8662405954956718E-2</v>
      </c>
      <c r="P551" s="44">
        <f>IFERROR(_xll.qlIndexFixing(ONIndex6M,I551,TRUE,_xll.ohTrigger(RecalcTrigger,Trigger6M)),NA())</f>
        <v>2.0013987111510145E-2</v>
      </c>
      <c r="Q551" s="183">
        <f>IFERROR(_xll.qlIndexFixing(ONIndex1Y,I551,TRUE,_xll.ohTrigger(RecalcTrigger,Trigger1Y)),NA())</f>
        <v>2.1933654306962591E-2</v>
      </c>
    </row>
    <row r="552" spans="2:17" x14ac:dyDescent="0.2">
      <c r="B552" s="39" t="s">
        <v>42</v>
      </c>
      <c r="D552" s="42">
        <f>_xll.qlCalendarAdvance(Calendar,$D551,B552,"f",FALSE)</f>
        <v>43145</v>
      </c>
      <c r="E552" s="177">
        <f>_xll.qlInterestRateIndexValueDate(IndexON,D552)</f>
        <v>43145</v>
      </c>
      <c r="F552" s="193">
        <f>IFERROR(_xll.qlIndexFixing(IndexON,D552,TRUE,_xll.ohTrigger(RecalcTrigger,TriggerON)),NA())</f>
        <v>1.6652103070848856E-2</v>
      </c>
      <c r="H552" s="42">
        <f>_xll.qlCalendarAdvance(Calendar,$H551,B552,"f",FALSE)</f>
        <v>43145</v>
      </c>
      <c r="I552" s="177">
        <f>_xll.qlInterestRateIndexValueDate(Index1M,$H552)</f>
        <v>43145</v>
      </c>
      <c r="J552" s="182">
        <f>IFERROR(_xll.qlIndexFixing(Index1M,$H552,TRUE,_xll.ohTrigger(RecalcTrigger,Trigger1M)),NA())</f>
        <v>1.815618668614476E-2</v>
      </c>
      <c r="K552" s="44">
        <f>IFERROR(_xll.qlIndexFixing(Index3M,H552,TRUE,_xll.ohTrigger(RecalcTrigger,Trigger3M)),NA())</f>
        <v>1.9113087908670882E-2</v>
      </c>
      <c r="L552" s="44">
        <f>IFERROR(_xll.qlIndexFixing(Index6M,$H552,TRUE,_xll.ohTrigger(RecalcTrigger,Trigger6M)),NA())</f>
        <v>2.0927006277639937E-2</v>
      </c>
      <c r="M552" s="183">
        <f>IFERROR(_xll.qlIndexFixing(Index1Y,$H552,TRUE,_xll.ohTrigger(RecalcTrigger,Trigger1Y)),NA())</f>
        <v>2.3412038116893408E-2</v>
      </c>
      <c r="N552" s="182">
        <f>IFERROR(_xll.qlIndexFixing(ONIndex1M,I552,TRUE,_xll.ohTrigger(RecalcTrigger,Trigger1M)),NA())</f>
        <v>1.8024804430996078E-2</v>
      </c>
      <c r="O552" s="44">
        <f>IFERROR(_xll.qlIndexFixing(ONIndex3M,I552,TRUE,_xll.ohTrigger(RecalcTrigger,Trigger3M)),NA())</f>
        <v>1.8718004931678189E-2</v>
      </c>
      <c r="P552" s="44">
        <f>IFERROR(_xll.qlIndexFixing(ONIndex6M,I552,TRUE,_xll.ohTrigger(RecalcTrigger,Trigger6M)),NA())</f>
        <v>2.007694538845417E-2</v>
      </c>
      <c r="Q552" s="183">
        <f>IFERROR(_xll.qlIndexFixing(ONIndex1Y,I552,TRUE,_xll.ohTrigger(RecalcTrigger,Trigger1Y)),NA())</f>
        <v>2.200152788595755E-2</v>
      </c>
    </row>
    <row r="553" spans="2:17" x14ac:dyDescent="0.2">
      <c r="B553" s="39" t="s">
        <v>42</v>
      </c>
      <c r="D553" s="42">
        <f>_xll.qlCalendarAdvance(Calendar,$D552,B553,"f",FALSE)</f>
        <v>43152</v>
      </c>
      <c r="E553" s="177">
        <f>_xll.qlInterestRateIndexValueDate(IndexON,D553)</f>
        <v>43152</v>
      </c>
      <c r="F553" s="193">
        <f>IFERROR(_xll.qlIndexFixing(IndexON,D553,TRUE,_xll.ohTrigger(RecalcTrigger,TriggerON)),NA())</f>
        <v>1.6707113546373664E-2</v>
      </c>
      <c r="H553" s="42">
        <f>_xll.qlCalendarAdvance(Calendar,$H552,B553,"f",FALSE)</f>
        <v>43152</v>
      </c>
      <c r="I553" s="177">
        <f>_xll.qlInterestRateIndexValueDate(Index1M,$H553)</f>
        <v>43152</v>
      </c>
      <c r="J553" s="182">
        <f>IFERROR(_xll.qlIndexFixing(Index1M,$H553,TRUE,_xll.ohTrigger(RecalcTrigger,Trigger1M)),NA())</f>
        <v>1.8217088063191278E-2</v>
      </c>
      <c r="K553" s="44">
        <f>IFERROR(_xll.qlIndexFixing(Index3M,H553,TRUE,_xll.ohTrigger(RecalcTrigger,Trigger3M)),NA())</f>
        <v>1.9169363846449954E-2</v>
      </c>
      <c r="L553" s="44">
        <f>IFERROR(_xll.qlIndexFixing(Index6M,$H553,TRUE,_xll.ohTrigger(RecalcTrigger,Trigger6M)),NA())</f>
        <v>2.0982881397368189E-2</v>
      </c>
      <c r="M553" s="183">
        <f>IFERROR(_xll.qlIndexFixing(Index1Y,$H553,TRUE,_xll.ohTrigger(RecalcTrigger,Trigger1Y)),NA())</f>
        <v>2.345154498804547E-2</v>
      </c>
      <c r="N553" s="182">
        <f>IFERROR(_xll.qlIndexFixing(ONIndex1M,I553,TRUE,_xll.ohTrigger(RecalcTrigger,Trigger1M)),NA())</f>
        <v>1.8087327294658007E-2</v>
      </c>
      <c r="O553" s="44">
        <f>IFERROR(_xll.qlIndexFixing(ONIndex3M,I553,TRUE,_xll.ohTrigger(RecalcTrigger,Trigger3M)),NA())</f>
        <v>1.8773661343143289E-2</v>
      </c>
      <c r="P553" s="44">
        <f>IFERROR(_xll.qlIndexFixing(ONIndex6M,I553,TRUE,_xll.ohTrigger(RecalcTrigger,Trigger6M)),NA())</f>
        <v>2.0139327998933698E-2</v>
      </c>
      <c r="Q553" s="183">
        <f>IFERROR(_xll.qlIndexFixing(ONIndex1Y,I553,TRUE,_xll.ohTrigger(RecalcTrigger,Trigger1Y)),NA())</f>
        <v>2.2067620627973517E-2</v>
      </c>
    </row>
    <row r="554" spans="2:17" x14ac:dyDescent="0.2">
      <c r="B554" s="39" t="s">
        <v>42</v>
      </c>
      <c r="D554" s="42">
        <f>_xll.qlCalendarAdvance(Calendar,$D553,B554,"f",FALSE)</f>
        <v>43159</v>
      </c>
      <c r="E554" s="177">
        <f>_xll.qlInterestRateIndexValueDate(IndexON,D554)</f>
        <v>43159</v>
      </c>
      <c r="F554" s="193">
        <f>IFERROR(_xll.qlIndexFixing(IndexON,D554,TRUE,_xll.ohTrigger(RecalcTrigger,TriggerON)),NA())</f>
        <v>1.6761476681426135E-2</v>
      </c>
      <c r="H554" s="42">
        <f>_xll.qlCalendarAdvance(Calendar,$H553,B554,"f",FALSE)</f>
        <v>43159</v>
      </c>
      <c r="I554" s="177">
        <f>_xll.qlInterestRateIndexValueDate(Index1M,$H554)</f>
        <v>43159</v>
      </c>
      <c r="J554" s="182">
        <f>IFERROR(_xll.qlIndexFixing(Index1M,$H554,TRUE,_xll.ohTrigger(RecalcTrigger,Trigger1M)),NA())</f>
        <v>1.8281773184303508E-2</v>
      </c>
      <c r="K554" s="44">
        <f>IFERROR(_xll.qlIndexFixing(Index3M,H554,TRUE,_xll.ohTrigger(RecalcTrigger,Trigger3M)),NA())</f>
        <v>1.9239322785249108E-2</v>
      </c>
      <c r="L554" s="44">
        <f>IFERROR(_xll.qlIndexFixing(Index6M,$H554,TRUE,_xll.ohTrigger(RecalcTrigger,Trigger6M)),NA())</f>
        <v>2.1051426350582509E-2</v>
      </c>
      <c r="M554" s="183">
        <f>IFERROR(_xll.qlIndexFixing(Index1Y,$H554,TRUE,_xll.ohTrigger(RecalcTrigger,Trigger1Y)),NA())</f>
        <v>2.3490382475340965E-2</v>
      </c>
      <c r="N554" s="182">
        <f>IFERROR(_xll.qlIndexFixing(ONIndex1M,I554,TRUE,_xll.ohTrigger(RecalcTrigger,Trigger1M)),NA())</f>
        <v>1.8148966962958646E-2</v>
      </c>
      <c r="O554" s="44">
        <f>IFERROR(_xll.qlIndexFixing(ONIndex3M,I554,TRUE,_xll.ohTrigger(RecalcTrigger,Trigger3M)),NA())</f>
        <v>1.8829375189595154E-2</v>
      </c>
      <c r="P554" s="44">
        <f>IFERROR(_xll.qlIndexFixing(ONIndex6M,I554,TRUE,_xll.ohTrigger(RecalcTrigger,Trigger6M)),NA())</f>
        <v>2.0201134942543497E-2</v>
      </c>
      <c r="Q554" s="183">
        <f>IFERROR(_xll.qlIndexFixing(ONIndex1Y,I554,TRUE,_xll.ohTrigger(RecalcTrigger,Trigger1Y)),NA())</f>
        <v>2.2131932532118981E-2</v>
      </c>
    </row>
    <row r="555" spans="2:17" x14ac:dyDescent="0.2">
      <c r="B555" s="39" t="s">
        <v>42</v>
      </c>
      <c r="D555" s="42">
        <f>_xll.qlCalendarAdvance(Calendar,$D554,B555,"f",FALSE)</f>
        <v>43166</v>
      </c>
      <c r="E555" s="177">
        <f>_xll.qlInterestRateIndexValueDate(IndexON,D555)</f>
        <v>43166</v>
      </c>
      <c r="F555" s="193">
        <f>IFERROR(_xll.qlIndexFixing(IndexON,D555,TRUE,_xll.ohTrigger(RecalcTrigger,TriggerON)),NA())</f>
        <v>1.681519247576313E-2</v>
      </c>
      <c r="H555" s="42">
        <f>_xll.qlCalendarAdvance(Calendar,$H554,B555,"f",FALSE)</f>
        <v>43166</v>
      </c>
      <c r="I555" s="177">
        <f>_xll.qlInterestRateIndexValueDate(Index1M,$H555)</f>
        <v>43166</v>
      </c>
      <c r="J555" s="182">
        <f>IFERROR(_xll.qlIndexFixing(Index1M,$H555,TRUE,_xll.ohTrigger(RecalcTrigger,Trigger1M)),NA())</f>
        <v>1.8359220957055257E-2</v>
      </c>
      <c r="K555" s="44">
        <f>IFERROR(_xll.qlIndexFixing(Index3M,H555,TRUE,_xll.ohTrigger(RecalcTrigger,Trigger3M)),NA())</f>
        <v>1.9295737088187038E-2</v>
      </c>
      <c r="L555" s="44">
        <f>IFERROR(_xll.qlIndexFixing(Index6M,$H555,TRUE,_xll.ohTrigger(RecalcTrigger,Trigger6M)),NA())</f>
        <v>2.1106256705452454E-2</v>
      </c>
      <c r="M555" s="183">
        <f>IFERROR(_xll.qlIndexFixing(Index1Y,$H555,TRUE,_xll.ohTrigger(RecalcTrigger,Trigger1Y)),NA())</f>
        <v>2.3528583954515181E-2</v>
      </c>
      <c r="N555" s="182">
        <f>IFERROR(_xll.qlIndexFixing(ONIndex1M,I555,TRUE,_xll.ohTrigger(RecalcTrigger,Trigger1M)),NA())</f>
        <v>1.8209723435330671E-2</v>
      </c>
      <c r="O555" s="44">
        <f>IFERROR(_xll.qlIndexFixing(ONIndex3M,I555,TRUE,_xll.ohTrigger(RecalcTrigger,Trigger3M)),NA())</f>
        <v>1.8885146470952741E-2</v>
      </c>
      <c r="P555" s="44">
        <f>IFERROR(_xll.qlIndexFixing(ONIndex6M,I555,TRUE,_xll.ohTrigger(RecalcTrigger,Trigger6M)),NA())</f>
        <v>2.0262366219040429E-2</v>
      </c>
      <c r="Q555" s="183">
        <f>IFERROR(_xll.qlIndexFixing(ONIndex1Y,I555,TRUE,_xll.ohTrigger(RecalcTrigger,Trigger1Y)),NA())</f>
        <v>2.2194463597502434E-2</v>
      </c>
    </row>
    <row r="556" spans="2:17" x14ac:dyDescent="0.2">
      <c r="B556" s="39" t="s">
        <v>42</v>
      </c>
      <c r="D556" s="42">
        <f>_xll.qlCalendarAdvance(Calendar,$D555,B556,"f",FALSE)</f>
        <v>43173</v>
      </c>
      <c r="E556" s="177">
        <f>_xll.qlInterestRateIndexValueDate(IndexON,D556)</f>
        <v>43173</v>
      </c>
      <c r="F556" s="193">
        <f>IFERROR(_xll.qlIndexFixing(IndexON,D556,TRUE,_xll.ohTrigger(RecalcTrigger,TriggerON)),NA())</f>
        <v>1.6868260928979417E-2</v>
      </c>
      <c r="H556" s="42">
        <f>_xll.qlCalendarAdvance(Calendar,$H555,B556,"f",FALSE)</f>
        <v>43173</v>
      </c>
      <c r="I556" s="177">
        <f>_xll.qlInterestRateIndexValueDate(Index1M,$H556)</f>
        <v>43173</v>
      </c>
      <c r="J556" s="182">
        <f>IFERROR(_xll.qlIndexFixing(Index1M,$H556,TRUE,_xll.ohTrigger(RecalcTrigger,Trigger1M)),NA())</f>
        <v>1.8417168762940524E-2</v>
      </c>
      <c r="K556" s="44">
        <f>IFERROR(_xll.qlIndexFixing(Index3M,H556,TRUE,_xll.ohTrigger(RecalcTrigger,Trigger3M)),NA())</f>
        <v>1.9352209892977663E-2</v>
      </c>
      <c r="L556" s="44">
        <f>IFERROR(_xll.qlIndexFixing(Index6M,$H556,TRUE,_xll.ohTrigger(RecalcTrigger,Trigger6M)),NA())</f>
        <v>2.1160622644447246E-2</v>
      </c>
      <c r="M556" s="183">
        <f>IFERROR(_xll.qlIndexFixing(Index1Y,$H556,TRUE,_xll.ohTrigger(RecalcTrigger,Trigger1Y)),NA())</f>
        <v>2.3566182807524649E-2</v>
      </c>
      <c r="N556" s="182">
        <f>IFERROR(_xll.qlIndexFixing(ONIndex1M,I556,TRUE,_xll.ohTrigger(RecalcTrigger,Trigger1M)),NA())</f>
        <v>1.8269596711449898E-2</v>
      </c>
      <c r="O556" s="44">
        <f>IFERROR(_xll.qlIndexFixing(ONIndex3M,I556,TRUE,_xll.ohTrigger(RecalcTrigger,Trigger3M)),NA())</f>
        <v>1.8940975187216047E-2</v>
      </c>
      <c r="P556" s="44">
        <f>IFERROR(_xll.qlIndexFixing(ONIndex6M,I556,TRUE,_xll.ohTrigger(RecalcTrigger,Trigger6M)),NA())</f>
        <v>2.0323021828100307E-2</v>
      </c>
      <c r="Q556" s="183">
        <f>IFERROR(_xll.qlIndexFixing(ONIndex1Y,I556,TRUE,_xll.ohTrigger(RecalcTrigger,Trigger1Y)),NA())</f>
        <v>2.2255213823070275E-2</v>
      </c>
    </row>
    <row r="557" spans="2:17" x14ac:dyDescent="0.2">
      <c r="B557" s="39" t="s">
        <v>42</v>
      </c>
      <c r="D557" s="42">
        <f>_xll.qlCalendarAdvance(Calendar,$D556,B557,"f",FALSE)</f>
        <v>43180</v>
      </c>
      <c r="E557" s="177">
        <f>_xll.qlInterestRateIndexValueDate(IndexON,D557)</f>
        <v>43180</v>
      </c>
      <c r="F557" s="193">
        <f>IFERROR(_xll.qlIndexFixing(IndexON,D557,TRUE,_xll.ohTrigger(RecalcTrigger,TriggerON)),NA())</f>
        <v>1.6920682040831858E-2</v>
      </c>
      <c r="H557" s="42">
        <f>_xll.qlCalendarAdvance(Calendar,$H556,B557,"f",FALSE)</f>
        <v>43180</v>
      </c>
      <c r="I557" s="177">
        <f>_xll.qlInterestRateIndexValueDate(Index1M,$H557)</f>
        <v>43180</v>
      </c>
      <c r="J557" s="182">
        <f>IFERROR(_xll.qlIndexFixing(Index1M,$H557,TRUE,_xll.ohTrigger(RecalcTrigger,Trigger1M)),NA())</f>
        <v>1.8474232234572691E-2</v>
      </c>
      <c r="K557" s="44">
        <f>IFERROR(_xll.qlIndexFixing(Index3M,H557,TRUE,_xll.ohTrigger(RecalcTrigger,Trigger3M)),NA())</f>
        <v>1.9408741202086733E-2</v>
      </c>
      <c r="L557" s="44">
        <f>IFERROR(_xll.qlIndexFixing(Index6M,$H557,TRUE,_xll.ohTrigger(RecalcTrigger,Trigger6M)),NA())</f>
        <v>2.1214535090745876E-2</v>
      </c>
      <c r="M557" s="183">
        <f>IFERROR(_xll.qlIndexFixing(Index1Y,$H557,TRUE,_xll.ohTrigger(RecalcTrigger,Trigger1Y)),NA())</f>
        <v>2.3603212422347086E-2</v>
      </c>
      <c r="N557" s="182">
        <f>IFERROR(_xll.qlIndexFixing(ONIndex1M,I557,TRUE,_xll.ohTrigger(RecalcTrigger,Trigger1M)),NA())</f>
        <v>1.8328586790911094E-2</v>
      </c>
      <c r="O557" s="44">
        <f>IFERROR(_xll.qlIndexFixing(ONIndex3M,I557,TRUE,_xll.ohTrigger(RecalcTrigger,Trigger3M)),NA())</f>
        <v>1.8996861338385074E-2</v>
      </c>
      <c r="P557" s="44">
        <f>IFERROR(_xll.qlIndexFixing(ONIndex6M,I557,TRUE,_xll.ohTrigger(RecalcTrigger,Trigger6M)),NA())</f>
        <v>2.0383101769561041E-2</v>
      </c>
      <c r="Q557" s="183">
        <f>IFERROR(_xll.qlIndexFixing(ONIndex1Y,I557,TRUE,_xll.ohTrigger(RecalcTrigger,Trigger1Y)),NA())</f>
        <v>2.2314183208012039E-2</v>
      </c>
    </row>
    <row r="558" spans="2:17" x14ac:dyDescent="0.2">
      <c r="B558" s="39" t="s">
        <v>42</v>
      </c>
      <c r="D558" s="42">
        <f>_xll.qlCalendarAdvance(Calendar,$D557,B558,"f",FALSE)</f>
        <v>43187</v>
      </c>
      <c r="E558" s="177">
        <f>_xll.qlInterestRateIndexValueDate(IndexON,D558)</f>
        <v>43187</v>
      </c>
      <c r="F558" s="193">
        <f>IFERROR(_xll.qlIndexFixing(IndexON,D558,TRUE,_xll.ohTrigger(RecalcTrigger,TriggerON)),NA())</f>
        <v>1.697245581115836E-2</v>
      </c>
      <c r="H558" s="42">
        <f>_xll.qlCalendarAdvance(Calendar,$H557,B558,"f",FALSE)</f>
        <v>43187</v>
      </c>
      <c r="I558" s="177">
        <f>_xll.qlInterestRateIndexValueDate(Index1M,$H558)</f>
        <v>43187</v>
      </c>
      <c r="J558" s="182">
        <f>IFERROR(_xll.qlIndexFixing(Index1M,$H558,TRUE,_xll.ohTrigger(RecalcTrigger,Trigger1M)),NA())</f>
        <v>1.8530411358281953E-2</v>
      </c>
      <c r="K558" s="44">
        <f>IFERROR(_xll.qlIndexFixing(Index3M,H558,TRUE,_xll.ohTrigger(RecalcTrigger,Trigger3M)),NA())</f>
        <v>1.9465330495931823E-2</v>
      </c>
      <c r="L558" s="44">
        <f>IFERROR(_xll.qlIndexFixing(Index6M,$H558,TRUE,_xll.ohTrigger(RecalcTrigger,Trigger6M)),NA())</f>
        <v>2.1268004969018324E-2</v>
      </c>
      <c r="M558" s="183">
        <f>IFERROR(_xll.qlIndexFixing(Index1Y,$H558,TRUE,_xll.ohTrigger(RecalcTrigger,Trigger1Y)),NA())</f>
        <v>2.3639706192788879E-2</v>
      </c>
      <c r="N558" s="182">
        <f>IFERROR(_xll.qlIndexFixing(ONIndex1M,I558,TRUE,_xll.ohTrigger(RecalcTrigger,Trigger1M)),NA())</f>
        <v>1.8386693673146937E-2</v>
      </c>
      <c r="O558" s="44">
        <f>IFERROR(_xll.qlIndexFixing(ONIndex3M,I558,TRUE,_xll.ohTrigger(RecalcTrigger,Trigger3M)),NA())</f>
        <v>1.905280492470296E-2</v>
      </c>
      <c r="P558" s="44">
        <f>IFERROR(_xll.qlIndexFixing(ONIndex6M,I558,TRUE,_xll.ohTrigger(RecalcTrigger,Trigger6M)),NA())</f>
        <v>2.0442606042936351E-2</v>
      </c>
      <c r="Q558" s="183">
        <f>IFERROR(_xll.qlIndexFixing(ONIndex1Y,I558,TRUE,_xll.ohTrigger(RecalcTrigger,Trigger1Y)),NA())</f>
        <v>2.2371371751517266E-2</v>
      </c>
    </row>
    <row r="559" spans="2:17" x14ac:dyDescent="0.2">
      <c r="B559" s="39" t="s">
        <v>42</v>
      </c>
      <c r="D559" s="42">
        <f>_xll.qlCalendarAdvance(Calendar,$D558,B559,"f",FALSE)</f>
        <v>43194</v>
      </c>
      <c r="E559" s="177">
        <f>_xll.qlInterestRateIndexValueDate(IndexON,D559)</f>
        <v>43194</v>
      </c>
      <c r="F559" s="193">
        <f>IFERROR(_xll.qlIndexFixing(IndexON,D559,TRUE,_xll.ohTrigger(RecalcTrigger,TriggerON)),NA())</f>
        <v>1.7023582239472645E-2</v>
      </c>
      <c r="H559" s="42">
        <f>_xll.qlCalendarAdvance(Calendar,$H558,B559,"f",FALSE)</f>
        <v>43194</v>
      </c>
      <c r="I559" s="177">
        <f>_xll.qlInterestRateIndexValueDate(Index1M,$H559)</f>
        <v>43194</v>
      </c>
      <c r="J559" s="182">
        <f>IFERROR(_xll.qlIndexFixing(Index1M,$H559,TRUE,_xll.ohTrigger(RecalcTrigger,Trigger1M)),NA())</f>
        <v>1.8572656939901511E-2</v>
      </c>
      <c r="K559" s="44">
        <f>IFERROR(_xll.qlIndexFixing(Index3M,H559,TRUE,_xll.ohTrigger(RecalcTrigger,Trigger3M)),NA())</f>
        <v>1.9517386879023355E-2</v>
      </c>
      <c r="L559" s="44">
        <f>IFERROR(_xll.qlIndexFixing(Index6M,$H559,TRUE,_xll.ohTrigger(RecalcTrigger,Trigger6M)),NA())</f>
        <v>2.131677822030029E-2</v>
      </c>
      <c r="M559" s="183">
        <f>IFERROR(_xll.qlIndexFixing(Index1Y,$H559,TRUE,_xll.ohTrigger(RecalcTrigger,Trigger1Y)),NA())</f>
        <v>2.3675697518305228E-2</v>
      </c>
      <c r="N559" s="182">
        <f>IFERROR(_xll.qlIndexFixing(ONIndex1M,I559,TRUE,_xll.ohTrigger(RecalcTrigger,Trigger1M)),NA())</f>
        <v>1.8443917357914286E-2</v>
      </c>
      <c r="O559" s="44">
        <f>IFERROR(_xll.qlIndexFixing(ONIndex3M,I559,TRUE,_xll.ohTrigger(RecalcTrigger,Trigger3M)),NA())</f>
        <v>1.9108805945926566E-2</v>
      </c>
      <c r="P559" s="44">
        <f>IFERROR(_xll.qlIndexFixing(ONIndex6M,I559,TRUE,_xll.ohTrigger(RecalcTrigger,Trigger6M)),NA())</f>
        <v>2.0501534648064146E-2</v>
      </c>
      <c r="Q559" s="183">
        <f>IFERROR(_xll.qlIndexFixing(ONIndex1Y,I559,TRUE,_xll.ohTrigger(RecalcTrigger,Trigger1Y)),NA())</f>
        <v>2.2426779452613399E-2</v>
      </c>
    </row>
    <row r="560" spans="2:17" x14ac:dyDescent="0.2">
      <c r="B560" s="39" t="s">
        <v>42</v>
      </c>
      <c r="D560" s="42">
        <f>_xll.qlCalendarAdvance(Calendar,$D559,B560,"f",FALSE)</f>
        <v>43201</v>
      </c>
      <c r="E560" s="177">
        <f>_xll.qlInterestRateIndexValueDate(IndexON,D560)</f>
        <v>43201</v>
      </c>
      <c r="F560" s="193">
        <f>IFERROR(_xll.qlIndexFixing(IndexON,D560,TRUE,_xll.ohTrigger(RecalcTrigger,TriggerON)),NA())</f>
        <v>1.7074061325693668E-2</v>
      </c>
      <c r="H560" s="42">
        <f>_xll.qlCalendarAdvance(Calendar,$H559,B560,"f",FALSE)</f>
        <v>43201</v>
      </c>
      <c r="I560" s="177">
        <f>_xll.qlInterestRateIndexValueDate(Index1M,$H560)</f>
        <v>43201</v>
      </c>
      <c r="J560" s="182">
        <f>IFERROR(_xll.qlIndexFixing(Index1M,$H560,TRUE,_xll.ohTrigger(RecalcTrigger,Trigger1M)),NA())</f>
        <v>1.8627248498242082E-2</v>
      </c>
      <c r="K560" s="44">
        <f>IFERROR(_xll.qlIndexFixing(Index3M,H560,TRUE,_xll.ohTrigger(RecalcTrigger,Trigger3M)),NA())</f>
        <v>1.9574020692206526E-2</v>
      </c>
      <c r="L560" s="44">
        <f>IFERROR(_xll.qlIndexFixing(Index6M,$H560,TRUE,_xll.ohTrigger(RecalcTrigger,Trigger6M)),NA())</f>
        <v>2.1369417333026101E-2</v>
      </c>
      <c r="M560" s="183">
        <f>IFERROR(_xll.qlIndexFixing(Index1Y,$H560,TRUE,_xll.ohTrigger(RecalcTrigger,Trigger1Y)),NA())</f>
        <v>2.3711219803830064E-2</v>
      </c>
      <c r="N560" s="182">
        <f>IFERROR(_xll.qlIndexFixing(ONIndex1M,I560,TRUE,_xll.ohTrigger(RecalcTrigger,Trigger1M)),NA())</f>
        <v>1.8500257844564771E-2</v>
      </c>
      <c r="O560" s="44">
        <f>IFERROR(_xll.qlIndexFixing(ONIndex3M,I560,TRUE,_xll.ohTrigger(RecalcTrigger,Trigger3M)),NA())</f>
        <v>1.9164864402217985E-2</v>
      </c>
      <c r="P560" s="44">
        <f>IFERROR(_xll.qlIndexFixing(ONIndex6M,I560,TRUE,_xll.ohTrigger(RecalcTrigger,Trigger6M)),NA())</f>
        <v>2.0559887584701286E-2</v>
      </c>
      <c r="Q560" s="183">
        <f>IFERROR(_xll.qlIndexFixing(ONIndex1Y,I560,TRUE,_xll.ohTrigger(RecalcTrigger,Trigger1Y)),NA())</f>
        <v>2.2480406310571022E-2</v>
      </c>
    </row>
    <row r="561" spans="2:17" x14ac:dyDescent="0.2">
      <c r="B561" s="39" t="s">
        <v>42</v>
      </c>
      <c r="D561" s="42">
        <f>_xll.qlCalendarAdvance(Calendar,$D560,B561,"f",FALSE)</f>
        <v>43208</v>
      </c>
      <c r="E561" s="177">
        <f>_xll.qlInterestRateIndexValueDate(IndexON,D561)</f>
        <v>43208</v>
      </c>
      <c r="F561" s="193">
        <f>IFERROR(_xll.qlIndexFixing(IndexON,D561,TRUE,_xll.ohTrigger(RecalcTrigger,TriggerON)),NA())</f>
        <v>1.7123893069416196E-2</v>
      </c>
      <c r="H561" s="42">
        <f>_xll.qlCalendarAdvance(Calendar,$H560,B561,"f",FALSE)</f>
        <v>43208</v>
      </c>
      <c r="I561" s="177">
        <f>_xll.qlInterestRateIndexValueDate(Index1M,$H561)</f>
        <v>43208</v>
      </c>
      <c r="J561" s="182">
        <f>IFERROR(_xll.qlIndexFixing(Index1M,$H561,TRUE,_xll.ohTrigger(RecalcTrigger,Trigger1M)),NA())</f>
        <v>1.8680955782919506E-2</v>
      </c>
      <c r="K561" s="44">
        <f>IFERROR(_xll.qlIndexFixing(Index3M,H561,TRUE,_xll.ohTrigger(RecalcTrigger,Trigger3M)),NA())</f>
        <v>1.9630621055072722E-2</v>
      </c>
      <c r="L561" s="44">
        <f>IFERROR(_xll.qlIndexFixing(Index6M,$H561,TRUE,_xll.ohTrigger(RecalcTrigger,Trigger6M)),NA())</f>
        <v>2.1421646037114609E-2</v>
      </c>
      <c r="M561" s="183">
        <f>IFERROR(_xll.qlIndexFixing(Index1Y,$H561,TRUE,_xll.ohTrigger(RecalcTrigger,Trigger1Y)),NA())</f>
        <v>2.3746306459617728E-2</v>
      </c>
      <c r="N561" s="182">
        <f>IFERROR(_xll.qlIndexFixing(ONIndex1M,I561,TRUE,_xll.ohTrigger(RecalcTrigger,Trigger1M)),NA())</f>
        <v>1.8555715132936301E-2</v>
      </c>
      <c r="O561" s="44">
        <f>IFERROR(_xll.qlIndexFixing(ONIndex3M,I561,TRUE,_xll.ohTrigger(RecalcTrigger,Trigger3M)),NA())</f>
        <v>1.9220980293658263E-2</v>
      </c>
      <c r="P561" s="44">
        <f>IFERROR(_xll.qlIndexFixing(ONIndex6M,I561,TRUE,_xll.ohTrigger(RecalcTrigger,Trigger6M)),NA())</f>
        <v>2.0617664852523587E-2</v>
      </c>
      <c r="Q561" s="183">
        <f>IFERROR(_xll.qlIndexFixing(ONIndex1Y,I561,TRUE,_xll.ohTrigger(RecalcTrigger,Trigger1Y)),NA())</f>
        <v>2.2532252324579671E-2</v>
      </c>
    </row>
    <row r="562" spans="2:17" x14ac:dyDescent="0.2">
      <c r="B562" s="39" t="s">
        <v>42</v>
      </c>
      <c r="D562" s="42">
        <f>_xll.qlCalendarAdvance(Calendar,$D561,B562,"f",FALSE)</f>
        <v>43215</v>
      </c>
      <c r="E562" s="177">
        <f>_xll.qlInterestRateIndexValueDate(IndexON,D562)</f>
        <v>43215</v>
      </c>
      <c r="F562" s="193">
        <f>IFERROR(_xll.qlIndexFixing(IndexON,D562,TRUE,_xll.ohTrigger(RecalcTrigger,TriggerON)),NA())</f>
        <v>1.7173077470478137E-2</v>
      </c>
      <c r="H562" s="42">
        <f>_xll.qlCalendarAdvance(Calendar,$H561,B562,"f",FALSE)</f>
        <v>43215</v>
      </c>
      <c r="I562" s="177">
        <f>_xll.qlInterestRateIndexValueDate(Index1M,$H562)</f>
        <v>43215</v>
      </c>
      <c r="J562" s="182">
        <f>IFERROR(_xll.qlIndexFixing(Index1M,$H562,TRUE,_xll.ohTrigger(RecalcTrigger,Trigger1M)),NA())</f>
        <v>1.8733778782228004E-2</v>
      </c>
      <c r="K562" s="44">
        <f>IFERROR(_xll.qlIndexFixing(Index3M,H562,TRUE,_xll.ohTrigger(RecalcTrigger,Trigger3M)),NA())</f>
        <v>1.968714773724654E-2</v>
      </c>
      <c r="L562" s="44">
        <f>IFERROR(_xll.qlIndexFixing(Index6M,$H562,TRUE,_xll.ohTrigger(RecalcTrigger,Trigger6M)),NA())</f>
        <v>2.1473475322314379E-2</v>
      </c>
      <c r="M562" s="183">
        <f>IFERROR(_xll.qlIndexFixing(Index1Y,$H562,TRUE,_xll.ohTrigger(RecalcTrigger,Trigger1Y)),NA())</f>
        <v>2.3780990901095089E-2</v>
      </c>
      <c r="N562" s="182">
        <f>IFERROR(_xll.qlIndexFixing(ONIndex1M,I562,TRUE,_xll.ohTrigger(RecalcTrigger,Trigger1M)),NA())</f>
        <v>1.8610289222461551E-2</v>
      </c>
      <c r="O562" s="44">
        <f>IFERROR(_xll.qlIndexFixing(ONIndex3M,I562,TRUE,_xll.ohTrigger(RecalcTrigger,Trigger3M)),NA())</f>
        <v>1.9277153620166354E-2</v>
      </c>
      <c r="P562" s="44">
        <f>IFERROR(_xll.qlIndexFixing(ONIndex6M,I562,TRUE,_xll.ohTrigger(RecalcTrigger,Trigger6M)),NA())</f>
        <v>2.0674866451206864E-2</v>
      </c>
      <c r="Q562" s="183">
        <f>IFERROR(_xll.qlIndexFixing(ONIndex1Y,I562,TRUE,_xll.ohTrigger(RecalcTrigger,Trigger1Y)),NA())</f>
        <v>2.2582317493990978E-2</v>
      </c>
    </row>
    <row r="563" spans="2:17" x14ac:dyDescent="0.2">
      <c r="B563" s="39" t="s">
        <v>42</v>
      </c>
      <c r="D563" s="42">
        <f>_xll.qlCalendarAdvance(Calendar,$D562,B563,"f",FALSE)</f>
        <v>43222</v>
      </c>
      <c r="E563" s="177">
        <f>_xll.qlInterestRateIndexValueDate(IndexON,D563)</f>
        <v>43222</v>
      </c>
      <c r="F563" s="193">
        <f>IFERROR(_xll.qlIndexFixing(IndexON,D563,TRUE,_xll.ohTrigger(RecalcTrigger,TriggerON)),NA())</f>
        <v>1.7221614528555307E-2</v>
      </c>
      <c r="H563" s="42">
        <f>_xll.qlCalendarAdvance(Calendar,$H562,B563,"f",FALSE)</f>
        <v>43222</v>
      </c>
      <c r="I563" s="177">
        <f>_xll.qlInterestRateIndexValueDate(Index1M,$H563)</f>
        <v>43222</v>
      </c>
      <c r="J563" s="182">
        <f>IFERROR(_xll.qlIndexFixing(Index1M,$H563,TRUE,_xll.ohTrigger(RecalcTrigger,Trigger1M)),NA())</f>
        <v>1.8798041294468725E-2</v>
      </c>
      <c r="K563" s="44">
        <f>IFERROR(_xll.qlIndexFixing(Index3M,H563,TRUE,_xll.ohTrigger(RecalcTrigger,Trigger3M)),NA())</f>
        <v>1.974809675581576E-2</v>
      </c>
      <c r="L563" s="44">
        <f>IFERROR(_xll.qlIndexFixing(Index6M,$H563,TRUE,_xll.ohTrigger(RecalcTrigger,Trigger6M)),NA())</f>
        <v>2.1529098304841853E-2</v>
      </c>
      <c r="M563" s="183">
        <f>IFERROR(_xll.qlIndexFixing(Index1Y,$H563,TRUE,_xll.ohTrigger(RecalcTrigger,Trigger1Y)),NA())</f>
        <v>2.3815306548725435E-2</v>
      </c>
      <c r="N563" s="182">
        <f>IFERROR(_xll.qlIndexFixing(ONIndex1M,I563,TRUE,_xll.ohTrigger(RecalcTrigger,Trigger1M)),NA())</f>
        <v>1.866398011273529E-2</v>
      </c>
      <c r="O563" s="44">
        <f>IFERROR(_xll.qlIndexFixing(ONIndex3M,I563,TRUE,_xll.ohTrigger(RecalcTrigger,Trigger3M)),NA())</f>
        <v>1.9333384381742258E-2</v>
      </c>
      <c r="P563" s="44">
        <f>IFERROR(_xll.qlIndexFixing(ONIndex6M,I563,TRUE,_xll.ohTrigger(RecalcTrigger,Trigger6M)),NA())</f>
        <v>2.0731492380507976E-2</v>
      </c>
      <c r="Q563" s="183">
        <f>IFERROR(_xll.qlIndexFixing(ONIndex1Y,I563,TRUE,_xll.ohTrigger(RecalcTrigger,Trigger1Y)),NA())</f>
        <v>2.2630601817913432E-2</v>
      </c>
    </row>
    <row r="564" spans="2:17" x14ac:dyDescent="0.2">
      <c r="B564" s="39" t="s">
        <v>42</v>
      </c>
      <c r="D564" s="42">
        <f>_xll.qlCalendarAdvance(Calendar,$D563,B564,"f",FALSE)</f>
        <v>43229</v>
      </c>
      <c r="E564" s="177">
        <f>_xll.qlInterestRateIndexValueDate(IndexON,D564)</f>
        <v>43229</v>
      </c>
      <c r="F564" s="193">
        <f>IFERROR(_xll.qlIndexFixing(IndexON,D564,TRUE,_xll.ohTrigger(RecalcTrigger,TriggerON)),NA())</f>
        <v>1.7269504243404565E-2</v>
      </c>
      <c r="H564" s="42">
        <f>_xll.qlCalendarAdvance(Calendar,$H563,B564,"f",FALSE)</f>
        <v>43229</v>
      </c>
      <c r="I564" s="177">
        <f>_xll.qlInterestRateIndexValueDate(Index1M,$H564)</f>
        <v>43229</v>
      </c>
      <c r="J564" s="182">
        <f>IFERROR(_xll.qlIndexFixing(Index1M,$H564,TRUE,_xll.ohTrigger(RecalcTrigger,Trigger1M)),NA())</f>
        <v>1.8848914055490888E-2</v>
      </c>
      <c r="K564" s="44">
        <f>IFERROR(_xll.qlIndexFixing(Index3M,H564,TRUE,_xll.ohTrigger(RecalcTrigger,Trigger3M)),NA())</f>
        <v>1.9804336634886829E-2</v>
      </c>
      <c r="L564" s="44">
        <f>IFERROR(_xll.qlIndexFixing(Index6M,$H564,TRUE,_xll.ohTrigger(RecalcTrigger,Trigger6M)),NA())</f>
        <v>2.1580142273566073E-2</v>
      </c>
      <c r="M564" s="183">
        <f>IFERROR(_xll.qlIndexFixing(Index1Y,$H564,TRUE,_xll.ohTrigger(RecalcTrigger,Trigger1Y)),NA())</f>
        <v>2.3849286827881233E-2</v>
      </c>
      <c r="N564" s="182">
        <f>IFERROR(_xll.qlIndexFixing(ONIndex1M,I564,TRUE,_xll.ohTrigger(RecalcTrigger,Trigger1M)),NA())</f>
        <v>1.8716787803514379E-2</v>
      </c>
      <c r="O564" s="44">
        <f>IFERROR(_xll.qlIndexFixing(ONIndex3M,I564,TRUE,_xll.ohTrigger(RecalcTrigger,Trigger3M)),NA())</f>
        <v>1.9389672578548067E-2</v>
      </c>
      <c r="P564" s="44">
        <f>IFERROR(_xll.qlIndexFixing(ONIndex6M,I564,TRUE,_xll.ohTrigger(RecalcTrigger,Trigger6M)),NA())</f>
        <v>2.0787542640183787E-2</v>
      </c>
      <c r="Q564" s="183">
        <f>IFERROR(_xll.qlIndexFixing(ONIndex1Y,I564,TRUE,_xll.ohTrigger(RecalcTrigger,Trigger1Y)),NA())</f>
        <v>2.2677105295698663E-2</v>
      </c>
    </row>
    <row r="565" spans="2:17" x14ac:dyDescent="0.2">
      <c r="B565" s="39" t="s">
        <v>42</v>
      </c>
      <c r="D565" s="42">
        <f>_xll.qlCalendarAdvance(Calendar,$D564,B565,"f",FALSE)</f>
        <v>43236</v>
      </c>
      <c r="E565" s="177">
        <f>_xll.qlInterestRateIndexValueDate(IndexON,D565)</f>
        <v>43236</v>
      </c>
      <c r="F565" s="193">
        <f>IFERROR(_xll.qlIndexFixing(IndexON,D565,TRUE,_xll.ohTrigger(RecalcTrigger,TriggerON)),NA())</f>
        <v>1.7316746614782774E-2</v>
      </c>
      <c r="H565" s="42">
        <f>_xll.qlCalendarAdvance(Calendar,$H564,B565,"f",FALSE)</f>
        <v>43236</v>
      </c>
      <c r="I565" s="177">
        <f>_xll.qlInterestRateIndexValueDate(Index1M,$H565)</f>
        <v>43236</v>
      </c>
      <c r="J565" s="182">
        <f>IFERROR(_xll.qlIndexFixing(Index1M,$H565,TRUE,_xll.ohTrigger(RecalcTrigger,Trigger1M)),NA())</f>
        <v>1.8898902378844899E-2</v>
      </c>
      <c r="K565" s="44">
        <f>IFERROR(_xll.qlIndexFixing(Index3M,H565,TRUE,_xll.ohTrigger(RecalcTrigger,Trigger3M)),NA())</f>
        <v>1.9860379189684769E-2</v>
      </c>
      <c r="L565" s="44">
        <f>IFERROR(_xll.qlIndexFixing(Index6M,$H565,TRUE,_xll.ohTrigger(RecalcTrigger,Trigger6M)),NA())</f>
        <v>2.1630820186746363E-2</v>
      </c>
      <c r="M565" s="183">
        <f>IFERROR(_xll.qlIndexFixing(Index1Y,$H565,TRUE,_xll.ohTrigger(RecalcTrigger,Trigger1Y)),NA())</f>
        <v>2.388296516873023E-2</v>
      </c>
      <c r="N565" s="182">
        <f>IFERROR(_xll.qlIndexFixing(ONIndex1M,I565,TRUE,_xll.ohTrigger(RecalcTrigger,Trigger1M)),NA())</f>
        <v>1.876871229431254E-2</v>
      </c>
      <c r="O565" s="44">
        <f>IFERROR(_xll.qlIndexFixing(ONIndex3M,I565,TRUE,_xll.ohTrigger(RecalcTrigger,Trigger3M)),NA())</f>
        <v>1.9446018210502736E-2</v>
      </c>
      <c r="P565" s="44">
        <f>IFERROR(_xll.qlIndexFixing(ONIndex6M,I565,TRUE,_xll.ohTrigger(RecalcTrigger,Trigger6M)),NA())</f>
        <v>2.0843017230072203E-2</v>
      </c>
      <c r="Q565" s="183">
        <f>IFERROR(_xll.qlIndexFixing(ONIndex1Y,I565,TRUE,_xll.ohTrigger(RecalcTrigger,Trigger1Y)),NA())</f>
        <v>2.2721827926698301E-2</v>
      </c>
    </row>
    <row r="566" spans="2:17" x14ac:dyDescent="0.2">
      <c r="B566" s="39" t="s">
        <v>42</v>
      </c>
      <c r="D566" s="42">
        <f>_xll.qlCalendarAdvance(Calendar,$D565,B566,"f",FALSE)</f>
        <v>43243</v>
      </c>
      <c r="E566" s="177">
        <f>_xll.qlInterestRateIndexValueDate(IndexON,D566)</f>
        <v>43243</v>
      </c>
      <c r="F566" s="193">
        <f>IFERROR(_xll.qlIndexFixing(IndexON,D566,TRUE,_xll.ohTrigger(RecalcTrigger,TriggerON)),NA())</f>
        <v>1.7363341642446795E-2</v>
      </c>
      <c r="H566" s="42">
        <f>_xll.qlCalendarAdvance(Calendar,$H565,B566,"f",FALSE)</f>
        <v>43243</v>
      </c>
      <c r="I566" s="177">
        <f>_xll.qlInterestRateIndexValueDate(Index1M,$H566)</f>
        <v>43243</v>
      </c>
      <c r="J566" s="182">
        <f>IFERROR(_xll.qlIndexFixing(Index1M,$H566,TRUE,_xll.ohTrigger(RecalcTrigger,Trigger1M)),NA())</f>
        <v>1.8948006252560465E-2</v>
      </c>
      <c r="K566" s="44">
        <f>IFERROR(_xll.qlIndexFixing(Index3M,H566,TRUE,_xll.ohTrigger(RecalcTrigger,Trigger3M)),NA())</f>
        <v>1.9916184615772624E-2</v>
      </c>
      <c r="L566" s="44">
        <f>IFERROR(_xll.qlIndexFixing(Index6M,$H566,TRUE,_xll.ohTrigger(RecalcTrigger,Trigger6M)),NA())</f>
        <v>2.1681142980156047E-2</v>
      </c>
      <c r="M566" s="183">
        <f>IFERROR(_xll.qlIndexFixing(Index1Y,$H566,TRUE,_xll.ohTrigger(RecalcTrigger,Trigger1Y)),NA())</f>
        <v>2.3916375006131085E-2</v>
      </c>
      <c r="N566" s="182">
        <f>IFERROR(_xll.qlIndexFixing(ONIndex1M,I566,TRUE,_xll.ohTrigger(RecalcTrigger,Trigger1M)),NA())</f>
        <v>1.8819753584805587E-2</v>
      </c>
      <c r="O566" s="44">
        <f>IFERROR(_xll.qlIndexFixing(ONIndex3M,I566,TRUE,_xll.ohTrigger(RecalcTrigger,Trigger3M)),NA())</f>
        <v>1.9502421277606263E-2</v>
      </c>
      <c r="P566" s="44">
        <f>IFERROR(_xll.qlIndexFixing(ONIndex6M,I566,TRUE,_xll.ohTrigger(RecalcTrigger,Trigger6M)),NA())</f>
        <v>2.0897916149686946E-2</v>
      </c>
      <c r="Q566" s="183">
        <f>IFERROR(_xll.qlIndexFixing(ONIndex1Y,I566,TRUE,_xll.ohTrigger(RecalcTrigger,Trigger1Y)),NA())</f>
        <v>2.276476971018293E-2</v>
      </c>
    </row>
    <row r="567" spans="2:17" x14ac:dyDescent="0.2">
      <c r="B567" s="39" t="s">
        <v>42</v>
      </c>
      <c r="D567" s="42">
        <f>_xll.qlCalendarAdvance(Calendar,$D566,B567,"f",FALSE)</f>
        <v>43250</v>
      </c>
      <c r="E567" s="177">
        <f>_xll.qlInterestRateIndexValueDate(IndexON,D567)</f>
        <v>43250</v>
      </c>
      <c r="F567" s="193">
        <f>IFERROR(_xll.qlIndexFixing(IndexON,D567,TRUE,_xll.ohTrigger(RecalcTrigger,TriggerON)),NA())</f>
        <v>1.7409289326153488E-2</v>
      </c>
      <c r="H567" s="42">
        <f>_xll.qlCalendarAdvance(Calendar,$H566,B567,"f",FALSE)</f>
        <v>43250</v>
      </c>
      <c r="I567" s="177">
        <f>_xll.qlInterestRateIndexValueDate(Index1M,$H567)</f>
        <v>43250</v>
      </c>
      <c r="J567" s="182">
        <f>IFERROR(_xll.qlIndexFixing(Index1M,$H567,TRUE,_xll.ohTrigger(RecalcTrigger,Trigger1M)),NA())</f>
        <v>1.8984634181244631E-2</v>
      </c>
      <c r="K567" s="44">
        <f>IFERROR(_xll.qlIndexFixing(Index3M,H567,TRUE,_xll.ohTrigger(RecalcTrigger,Trigger3M)),NA())</f>
        <v>1.9971713106524305E-2</v>
      </c>
      <c r="L567" s="44">
        <f>IFERROR(_xll.qlIndexFixing(Index6M,$H567,TRUE,_xll.ohTrigger(RecalcTrigger,Trigger6M)),NA())</f>
        <v>2.1731121590862542E-2</v>
      </c>
      <c r="M567" s="183">
        <f>IFERROR(_xll.qlIndexFixing(Index1Y,$H567,TRUE,_xll.ohTrigger(RecalcTrigger,Trigger1Y)),NA())</f>
        <v>2.3949549779540114E-2</v>
      </c>
      <c r="N567" s="182">
        <f>IFERROR(_xll.qlIndexFixing(ONIndex1M,I567,TRUE,_xll.ohTrigger(RecalcTrigger,Trigger1M)),NA())</f>
        <v>1.8869911674507245E-2</v>
      </c>
      <c r="O567" s="44">
        <f>IFERROR(_xll.qlIndexFixing(ONIndex3M,I567,TRUE,_xll.ohTrigger(RecalcTrigger,Trigger3M)),NA())</f>
        <v>1.9558881780020743E-2</v>
      </c>
      <c r="P567" s="44">
        <f>IFERROR(_xll.qlIndexFixing(ONIndex6M,I567,TRUE,_xll.ohTrigger(RecalcTrigger,Trigger6M)),NA())</f>
        <v>2.095223939894697E-2</v>
      </c>
      <c r="Q567" s="183">
        <f>IFERROR(_xll.qlIndexFixing(ONIndex1Y,I567,TRUE,_xll.ohTrigger(RecalcTrigger,Trigger1Y)),NA())</f>
        <v>2.2805930645666272E-2</v>
      </c>
    </row>
    <row r="568" spans="2:17" x14ac:dyDescent="0.2">
      <c r="B568" s="39" t="s">
        <v>42</v>
      </c>
      <c r="D568" s="42">
        <f>_xll.qlCalendarAdvance(Calendar,$D567,B568,"f",FALSE)</f>
        <v>43257</v>
      </c>
      <c r="E568" s="177">
        <f>_xll.qlInterestRateIndexValueDate(IndexON,D568)</f>
        <v>43257</v>
      </c>
      <c r="F568" s="193">
        <f>IFERROR(_xll.qlIndexFixing(IndexON,D568,TRUE,_xll.ohTrigger(RecalcTrigger,TriggerON)),NA())</f>
        <v>1.7454589665578668E-2</v>
      </c>
      <c r="H568" s="42">
        <f>_xll.qlCalendarAdvance(Calendar,$H567,B568,"f",FALSE)</f>
        <v>43257</v>
      </c>
      <c r="I568" s="177">
        <f>_xll.qlInterestRateIndexValueDate(Index1M,$H568)</f>
        <v>43257</v>
      </c>
      <c r="J568" s="182">
        <f>IFERROR(_xll.qlIndexFixing(Index1M,$H568,TRUE,_xll.ohTrigger(RecalcTrigger,Trigger1M)),NA())</f>
        <v>1.9032251777416707E-2</v>
      </c>
      <c r="K568" s="44">
        <f>IFERROR(_xll.qlIndexFixing(Index3M,H568,TRUE,_xll.ohTrigger(RecalcTrigger,Trigger3M)),NA())</f>
        <v>2.002692485314838E-2</v>
      </c>
      <c r="L568" s="44">
        <f>IFERROR(_xll.qlIndexFixing(Index6M,$H568,TRUE,_xll.ohTrigger(RecalcTrigger,Trigger6M)),NA())</f>
        <v>2.1776678833475598E-2</v>
      </c>
      <c r="M568" s="183">
        <f>IFERROR(_xll.qlIndexFixing(Index1Y,$H568,TRUE,_xll.ohTrigger(RecalcTrigger,Trigger1Y)),NA())</f>
        <v>2.3982522932928019E-2</v>
      </c>
      <c r="N568" s="182">
        <f>IFERROR(_xll.qlIndexFixing(ONIndex1M,I568,TRUE,_xll.ohTrigger(RecalcTrigger,Trigger1M)),NA())</f>
        <v>1.8919186563255419E-2</v>
      </c>
      <c r="O568" s="44">
        <f>IFERROR(_xll.qlIndexFixing(ONIndex3M,I568,TRUE,_xll.ohTrigger(RecalcTrigger,Trigger3M)),NA())</f>
        <v>1.9615399717665127E-2</v>
      </c>
      <c r="P568" s="44">
        <f>IFERROR(_xll.qlIndexFixing(ONIndex6M,I568,TRUE,_xll.ohTrigger(RecalcTrigger,Trigger6M)),NA())</f>
        <v>2.1005986977609137E-2</v>
      </c>
      <c r="Q568" s="183">
        <f>IFERROR(_xll.qlIndexFixing(ONIndex1Y,I568,TRUE,_xll.ohTrigger(RecalcTrigger,Trigger1Y)),NA())</f>
        <v>2.2845310732418911E-2</v>
      </c>
    </row>
    <row r="569" spans="2:17" x14ac:dyDescent="0.2">
      <c r="B569" s="39" t="s">
        <v>42</v>
      </c>
      <c r="D569" s="42">
        <f>_xll.qlCalendarAdvance(Calendar,$D568,B569,"f",FALSE)</f>
        <v>43264</v>
      </c>
      <c r="E569" s="177">
        <f>_xll.qlInterestRateIndexValueDate(IndexON,D569)</f>
        <v>43264</v>
      </c>
      <c r="F569" s="193">
        <f>IFERROR(_xll.qlIndexFixing(IndexON,D569,TRUE,_xll.ohTrigger(RecalcTrigger,TriggerON)),NA())</f>
        <v>1.749924266064129E-2</v>
      </c>
      <c r="H569" s="42">
        <f>_xll.qlCalendarAdvance(Calendar,$H568,B569,"f",FALSE)</f>
        <v>43264</v>
      </c>
      <c r="I569" s="177">
        <f>_xll.qlInterestRateIndexValueDate(Index1M,$H569)</f>
        <v>43264</v>
      </c>
      <c r="J569" s="182">
        <f>IFERROR(_xll.qlIndexFixing(Index1M,$H569,TRUE,_xll.ohTrigger(RecalcTrigger,Trigger1M)),NA())</f>
        <v>1.9079241650247141E-2</v>
      </c>
      <c r="K569" s="44">
        <f>IFERROR(_xll.qlIndexFixing(Index3M,H569,TRUE,_xll.ohTrigger(RecalcTrigger,Trigger3M)),NA())</f>
        <v>2.0081780044720669E-2</v>
      </c>
      <c r="L569" s="44">
        <f>IFERROR(_xll.qlIndexFixing(Index6M,$H569,TRUE,_xll.ohTrigger(RecalcTrigger,Trigger6M)),NA())</f>
        <v>2.1826020012340908E-2</v>
      </c>
      <c r="M569" s="183">
        <f>IFERROR(_xll.qlIndexFixing(Index1Y,$H569,TRUE,_xll.ohTrigger(RecalcTrigger,Trigger1Y)),NA())</f>
        <v>2.401532791471106E-2</v>
      </c>
      <c r="N569" s="182">
        <f>IFERROR(_xll.qlIndexFixing(ONIndex1M,I569,TRUE,_xll.ohTrigger(RecalcTrigger,Trigger1M)),NA())</f>
        <v>1.8967578250482786E-2</v>
      </c>
      <c r="O569" s="44">
        <f>IFERROR(_xll.qlIndexFixing(ONIndex3M,I569,TRUE,_xll.ohTrigger(RecalcTrigger,Trigger3M)),NA())</f>
        <v>1.9671975090620464E-2</v>
      </c>
      <c r="P569" s="44">
        <f>IFERROR(_xll.qlIndexFixing(ONIndex6M,I569,TRUE,_xll.ohTrigger(RecalcTrigger,Trigger6M)),NA())</f>
        <v>2.1059158885187168E-2</v>
      </c>
      <c r="Q569" s="183">
        <f>IFERROR(_xll.qlIndexFixing(ONIndex1Y,I569,TRUE,_xll.ohTrigger(RecalcTrigger,Trigger1Y)),NA())</f>
        <v>2.2882909969873522E-2</v>
      </c>
    </row>
    <row r="570" spans="2:17" x14ac:dyDescent="0.2">
      <c r="B570" s="39" t="s">
        <v>42</v>
      </c>
      <c r="D570" s="42">
        <f>_xll.qlCalendarAdvance(Calendar,$D569,B570,"f",FALSE)</f>
        <v>43271</v>
      </c>
      <c r="E570" s="177">
        <f>_xll.qlInterestRateIndexValueDate(IndexON,D570)</f>
        <v>43271</v>
      </c>
      <c r="F570" s="193">
        <f>IFERROR(_xll.qlIndexFixing(IndexON,D570,TRUE,_xll.ohTrigger(RecalcTrigger,TriggerON)),NA())</f>
        <v>1.7543248310936121E-2</v>
      </c>
      <c r="H570" s="42">
        <f>_xll.qlCalendarAdvance(Calendar,$H569,B570,"f",FALSE)</f>
        <v>43271</v>
      </c>
      <c r="I570" s="177">
        <f>_xll.qlInterestRateIndexValueDate(Index1M,$H570)</f>
        <v>43271</v>
      </c>
      <c r="J570" s="182">
        <f>IFERROR(_xll.qlIndexFixing(Index1M,$H570,TRUE,_xll.ohTrigger(RecalcTrigger,Trigger1M)),NA())</f>
        <v>1.9125767108013357E-2</v>
      </c>
      <c r="K570" s="44">
        <f>IFERROR(_xll.qlIndexFixing(Index3M,H570,TRUE,_xll.ohTrigger(RecalcTrigger,Trigger3M)),NA())</f>
        <v>2.0136238868214185E-2</v>
      </c>
      <c r="L570" s="44">
        <f>IFERROR(_xll.qlIndexFixing(Index6M,$H570,TRUE,_xll.ohTrigger(RecalcTrigger,Trigger6M)),NA())</f>
        <v>2.1875049738095009E-2</v>
      </c>
      <c r="M570" s="183">
        <f>IFERROR(_xll.qlIndexFixing(Index1Y,$H570,TRUE,_xll.ohTrigger(RecalcTrigger,Trigger1Y)),NA())</f>
        <v>2.4047998177687768E-2</v>
      </c>
      <c r="N570" s="182">
        <f>IFERROR(_xll.qlIndexFixing(ONIndex1M,I570,TRUE,_xll.ohTrigger(RecalcTrigger,Trigger1M)),NA())</f>
        <v>1.9015086735946207E-2</v>
      </c>
      <c r="O570" s="44">
        <f>IFERROR(_xll.qlIndexFixing(ONIndex3M,I570,TRUE,_xll.ohTrigger(RecalcTrigger,Trigger3M)),NA())</f>
        <v>1.9728607898886752E-2</v>
      </c>
      <c r="P570" s="44">
        <f>IFERROR(_xll.qlIndexFixing(ONIndex6M,I570,TRUE,_xll.ohTrigger(RecalcTrigger,Trigger6M)),NA())</f>
        <v>2.1111755121681064E-2</v>
      </c>
      <c r="Q570" s="183">
        <f>IFERROR(_xll.qlIndexFixing(ONIndex1Y,I570,TRUE,_xll.ohTrigger(RecalcTrigger,Trigger1Y)),NA())</f>
        <v>2.2918728357543827E-2</v>
      </c>
    </row>
    <row r="571" spans="2:17" x14ac:dyDescent="0.2">
      <c r="B571" s="39" t="s">
        <v>42</v>
      </c>
      <c r="D571" s="42">
        <f>_xll.qlCalendarAdvance(Calendar,$D570,B571,"f",FALSE)</f>
        <v>43278</v>
      </c>
      <c r="E571" s="177">
        <f>_xll.qlInterestRateIndexValueDate(IndexON,D571)</f>
        <v>43278</v>
      </c>
      <c r="F571" s="193">
        <f>IFERROR(_xll.qlIndexFixing(IndexON,D571,TRUE,_xll.ohTrigger(RecalcTrigger,TriggerON)),NA())</f>
        <v>1.7586643943138247E-2</v>
      </c>
      <c r="H571" s="42">
        <f>_xll.qlCalendarAdvance(Calendar,$H570,B571,"f",FALSE)</f>
        <v>43278</v>
      </c>
      <c r="I571" s="177">
        <f>_xll.qlInterestRateIndexValueDate(Index1M,$H571)</f>
        <v>43278</v>
      </c>
      <c r="J571" s="182">
        <f>IFERROR(_xll.qlIndexFixing(Index1M,$H571,TRUE,_xll.ohTrigger(RecalcTrigger,Trigger1M)),NA())</f>
        <v>1.9171990826696704E-2</v>
      </c>
      <c r="K571" s="44">
        <f>IFERROR(_xll.qlIndexFixing(Index3M,H571,TRUE,_xll.ohTrigger(RecalcTrigger,Trigger3M)),NA())</f>
        <v>2.0190261663248221E-2</v>
      </c>
      <c r="L571" s="44">
        <f>IFERROR(_xll.qlIndexFixing(Index6M,$H571,TRUE,_xll.ohTrigger(RecalcTrigger,Trigger6M)),NA())</f>
        <v>2.1923778969287204E-2</v>
      </c>
      <c r="M571" s="183">
        <f>IFERROR(_xll.qlIndexFixing(Index1Y,$H571,TRUE,_xll.ohTrigger(RecalcTrigger,Trigger1Y)),NA())</f>
        <v>2.4080567048856194E-2</v>
      </c>
      <c r="N571" s="182">
        <f>IFERROR(_xll.qlIndexFixing(ONIndex1M,I571,TRUE,_xll.ohTrigger(RecalcTrigger,Trigger1M)),NA())</f>
        <v>1.9061757183739259E-2</v>
      </c>
      <c r="O571" s="44">
        <f>IFERROR(_xll.qlIndexFixing(ONIndex3M,I571,TRUE,_xll.ohTrigger(RecalcTrigger,Trigger3M)),NA())</f>
        <v>1.9785264507933276E-2</v>
      </c>
      <c r="P571" s="44">
        <f>IFERROR(_xll.qlIndexFixing(ONIndex6M,I571,TRUE,_xll.ohTrigger(RecalcTrigger,Trigger6M)),NA())</f>
        <v>2.1163794110693468E-2</v>
      </c>
      <c r="Q571" s="183">
        <f>IFERROR(_xll.qlIndexFixing(ONIndex1Y,I571,TRUE,_xll.ohTrigger(RecalcTrigger,Trigger1Y)),NA())</f>
        <v>2.2952876036352876E-2</v>
      </c>
    </row>
    <row r="572" spans="2:17" x14ac:dyDescent="0.2">
      <c r="B572" s="39" t="s">
        <v>42</v>
      </c>
      <c r="D572" s="42">
        <f>_xll.qlCalendarAdvance(Calendar,$D571,B572,"f",FALSE)</f>
        <v>43285</v>
      </c>
      <c r="E572" s="177">
        <f>_xll.qlInterestRateIndexValueDate(IndexON,D572)</f>
        <v>43285</v>
      </c>
      <c r="F572" s="193">
        <f>IFERROR(_xll.qlIndexFixing(IndexON,D572,TRUE,_xll.ohTrigger(RecalcTrigger,TriggerON)),NA())</f>
        <v>1.7629849975671075E-2</v>
      </c>
      <c r="H572" s="42">
        <f>_xll.qlCalendarAdvance(Calendar,$H571,B572,"f",FALSE)</f>
        <v>43285</v>
      </c>
      <c r="I572" s="177">
        <f>_xll.qlInterestRateIndexValueDate(Index1M,$H572)</f>
        <v>43285</v>
      </c>
      <c r="J572" s="182">
        <f>IFERROR(_xll.qlIndexFixing(Index1M,$H572,TRUE,_xll.ohTrigger(RecalcTrigger,Trigger1M)),NA())</f>
        <v>1.9229348568037666E-2</v>
      </c>
      <c r="K572" s="44">
        <f>IFERROR(_xll.qlIndexFixing(Index3M,H572,TRUE,_xll.ohTrigger(RecalcTrigger,Trigger3M)),NA())</f>
        <v>2.0243822246610466E-2</v>
      </c>
      <c r="L572" s="44">
        <f>IFERROR(_xll.qlIndexFixing(Index6M,$H572,TRUE,_xll.ohTrigger(RecalcTrigger,Trigger6M)),NA())</f>
        <v>2.1976230905172089E-2</v>
      </c>
      <c r="M572" s="183">
        <f>IFERROR(_xll.qlIndexFixing(Index1Y,$H572,TRUE,_xll.ohTrigger(RecalcTrigger,Trigger1Y)),NA())</f>
        <v>2.4113056521057441E-2</v>
      </c>
      <c r="N572" s="182">
        <f>IFERROR(_xll.qlIndexFixing(ONIndex1M,I572,TRUE,_xll.ohTrigger(RecalcTrigger,Trigger1M)),NA())</f>
        <v>1.9108098289029041E-2</v>
      </c>
      <c r="O572" s="44">
        <f>IFERROR(_xll.qlIndexFixing(ONIndex3M,I572,TRUE,_xll.ohTrigger(RecalcTrigger,Trigger3M)),NA())</f>
        <v>1.9841566086776785E-2</v>
      </c>
      <c r="P572" s="44">
        <f>IFERROR(_xll.qlIndexFixing(ONIndex6M,I572,TRUE,_xll.ohTrigger(RecalcTrigger,Trigger6M)),NA())</f>
        <v>2.121548336409429E-2</v>
      </c>
      <c r="Q572" s="183">
        <f>IFERROR(_xll.qlIndexFixing(ONIndex1Y,I572,TRUE,_xll.ohTrigger(RecalcTrigger,Trigger1Y)),NA())</f>
        <v>2.2986593547843492E-2</v>
      </c>
    </row>
    <row r="573" spans="2:17" x14ac:dyDescent="0.2">
      <c r="B573" s="39" t="s">
        <v>42</v>
      </c>
      <c r="D573" s="42">
        <f>_xll.qlCalendarAdvance(Calendar,$D572,B573,"f",FALSE)</f>
        <v>43292</v>
      </c>
      <c r="E573" s="177">
        <f>_xll.qlInterestRateIndexValueDate(IndexON,D573)</f>
        <v>43292</v>
      </c>
      <c r="F573" s="193">
        <f>IFERROR(_xll.qlIndexFixing(IndexON,D573,TRUE,_xll.ohTrigger(RecalcTrigger,TriggerON)),NA())</f>
        <v>1.7672986247293521E-2</v>
      </c>
      <c r="H573" s="42">
        <f>_xll.qlCalendarAdvance(Calendar,$H572,B573,"f",FALSE)</f>
        <v>43292</v>
      </c>
      <c r="I573" s="177">
        <f>_xll.qlInterestRateIndexValueDate(Index1M,$H573)</f>
        <v>43292</v>
      </c>
      <c r="J573" s="182">
        <f>IFERROR(_xll.qlIndexFixing(Index1M,$H573,TRUE,_xll.ohTrigger(RecalcTrigger,Trigger1M)),NA())</f>
        <v>1.927516117523842E-2</v>
      </c>
      <c r="K573" s="44">
        <f>IFERROR(_xll.qlIndexFixing(Index3M,H573,TRUE,_xll.ohTrigger(RecalcTrigger,Trigger3M)),NA())</f>
        <v>2.0296918182266435E-2</v>
      </c>
      <c r="L573" s="44">
        <f>IFERROR(_xll.qlIndexFixing(Index6M,$H573,TRUE,_xll.ohTrigger(RecalcTrigger,Trigger6M)),NA())</f>
        <v>2.2024356227949508E-2</v>
      </c>
      <c r="M573" s="183">
        <f>IFERROR(_xll.qlIndexFixing(Index1Y,$H573,TRUE,_xll.ohTrigger(RecalcTrigger,Trigger1Y)),NA())</f>
        <v>2.4145468612847276E-2</v>
      </c>
      <c r="N573" s="182">
        <f>IFERROR(_xll.qlIndexFixing(ONIndex1M,I573,TRUE,_xll.ohTrigger(RecalcTrigger,Trigger1M)),NA())</f>
        <v>1.9154255053499547E-2</v>
      </c>
      <c r="O573" s="44">
        <f>IFERROR(_xll.qlIndexFixing(ONIndex3M,I573,TRUE,_xll.ohTrigger(RecalcTrigger,Trigger3M)),NA())</f>
        <v>1.9897404650649486E-2</v>
      </c>
      <c r="P573" s="44">
        <f>IFERROR(_xll.qlIndexFixing(ONIndex6M,I573,TRUE,_xll.ohTrigger(RecalcTrigger,Trigger6M)),NA())</f>
        <v>2.1266882032376921E-2</v>
      </c>
      <c r="Q573" s="183">
        <f>IFERROR(_xll.qlIndexFixing(ONIndex1Y,I573,TRUE,_xll.ohTrigger(RecalcTrigger,Trigger1Y)),NA())</f>
        <v>2.3020234504314008E-2</v>
      </c>
    </row>
    <row r="574" spans="2:17" x14ac:dyDescent="0.2">
      <c r="B574" s="39" t="s">
        <v>42</v>
      </c>
      <c r="D574" s="42">
        <f>_xll.qlCalendarAdvance(Calendar,$D573,B574,"f",FALSE)</f>
        <v>43299</v>
      </c>
      <c r="E574" s="177">
        <f>_xll.qlInterestRateIndexValueDate(IndexON,D574)</f>
        <v>43299</v>
      </c>
      <c r="F574" s="193">
        <f>IFERROR(_xll.qlIndexFixing(IndexON,D574,TRUE,_xll.ohTrigger(RecalcTrigger,TriggerON)),NA())</f>
        <v>1.7716052758086631E-2</v>
      </c>
      <c r="H574" s="42">
        <f>_xll.qlCalendarAdvance(Calendar,$H573,B574,"f",FALSE)</f>
        <v>43299</v>
      </c>
      <c r="I574" s="177">
        <f>_xll.qlInterestRateIndexValueDate(Index1M,$H574)</f>
        <v>43299</v>
      </c>
      <c r="J574" s="182">
        <f>IFERROR(_xll.qlIndexFixing(Index1M,$H574,TRUE,_xll.ohTrigger(RecalcTrigger,Trigger1M)),NA())</f>
        <v>1.9320789312879106E-2</v>
      </c>
      <c r="K574" s="44">
        <f>IFERROR(_xll.qlIndexFixing(Index3M,H574,TRUE,_xll.ohTrigger(RecalcTrigger,Trigger3M)),NA())</f>
        <v>2.0349549451637146E-2</v>
      </c>
      <c r="L574" s="44">
        <f>IFERROR(_xll.qlIndexFixing(Index6M,$H574,TRUE,_xll.ohTrigger(RecalcTrigger,Trigger6M)),NA())</f>
        <v>2.207218889678746E-2</v>
      </c>
      <c r="M574" s="183">
        <f>IFERROR(_xll.qlIndexFixing(Index1Y,$H574,TRUE,_xll.ohTrigger(RecalcTrigger,Trigger1Y)),NA())</f>
        <v>2.4177803309491486E-2</v>
      </c>
      <c r="N574" s="182">
        <f>IFERROR(_xll.qlIndexFixing(ONIndex1M,I574,TRUE,_xll.ohTrigger(RecalcTrigger,Trigger1M)),NA())</f>
        <v>1.9200227477150777E-2</v>
      </c>
      <c r="O574" s="44">
        <f>IFERROR(_xll.qlIndexFixing(ONIndex3M,I574,TRUE,_xll.ohTrigger(RecalcTrigger,Trigger3M)),NA())</f>
        <v>1.9952780199227194E-2</v>
      </c>
      <c r="P574" s="44">
        <f>IFERROR(_xll.qlIndexFixing(ONIndex6M,I574,TRUE,_xll.ohTrigger(RecalcTrigger,Trigger6M)),NA())</f>
        <v>2.1317990115460317E-2</v>
      </c>
      <c r="Q574" s="183">
        <f>IFERROR(_xll.qlIndexFixing(ONIndex1Y,I574,TRUE,_xll.ohTrigger(RecalcTrigger,Trigger1Y)),NA())</f>
        <v>2.3053798905683376E-2</v>
      </c>
    </row>
    <row r="575" spans="2:17" x14ac:dyDescent="0.2">
      <c r="B575" s="39" t="s">
        <v>42</v>
      </c>
      <c r="D575" s="42">
        <f>_xll.qlCalendarAdvance(Calendar,$D574,B575,"f",FALSE)</f>
        <v>43306</v>
      </c>
      <c r="E575" s="177">
        <f>_xll.qlInterestRateIndexValueDate(IndexON,D575)</f>
        <v>43306</v>
      </c>
      <c r="F575" s="193">
        <f>IFERROR(_xll.qlIndexFixing(IndexON,D575,TRUE,_xll.ohTrigger(RecalcTrigger,TriggerON)),NA())</f>
        <v>1.775904950796936E-2</v>
      </c>
      <c r="H575" s="42">
        <f>_xll.qlCalendarAdvance(Calendar,$H574,B575,"f",FALSE)</f>
        <v>43306</v>
      </c>
      <c r="I575" s="177">
        <f>_xll.qlInterestRateIndexValueDate(Index1M,$H575)</f>
        <v>43306</v>
      </c>
      <c r="J575" s="182">
        <f>IFERROR(_xll.qlIndexFixing(Index1M,$H575,TRUE,_xll.ohTrigger(RecalcTrigger,Trigger1M)),NA())</f>
        <v>1.9369975024393603E-2</v>
      </c>
      <c r="K575" s="44">
        <f>IFERROR(_xll.qlIndexFixing(Index3M,H575,TRUE,_xll.ohTrigger(RecalcTrigger,Trigger3M)),NA())</f>
        <v>2.0401716036304838E-2</v>
      </c>
      <c r="L575" s="44">
        <f>IFERROR(_xll.qlIndexFixing(Index6M,$H575,TRUE,_xll.ohTrigger(RecalcTrigger,Trigger6M)),NA())</f>
        <v>2.2119728890693191E-2</v>
      </c>
      <c r="M575" s="183">
        <f>IFERROR(_xll.qlIndexFixing(Index1Y,$H575,TRUE,_xll.ohTrigger(RecalcTrigger,Trigger1Y)),NA())</f>
        <v>2.4210060596273397E-2</v>
      </c>
      <c r="N575" s="182">
        <f>IFERROR(_xll.qlIndexFixing(ONIndex1M,I575,TRUE,_xll.ohTrigger(RecalcTrigger,Trigger1M)),NA())</f>
        <v>1.9246015559820639E-2</v>
      </c>
      <c r="O575" s="44">
        <f>IFERROR(_xll.qlIndexFixing(ONIndex3M,I575,TRUE,_xll.ohTrigger(RecalcTrigger,Trigger3M)),NA())</f>
        <v>2.0007692732509907E-2</v>
      </c>
      <c r="P575" s="44">
        <f>IFERROR(_xll.qlIndexFixing(ONIndex6M,I575,TRUE,_xll.ohTrigger(RecalcTrigger,Trigger6M)),NA())</f>
        <v>2.1368807613182383E-2</v>
      </c>
      <c r="Q575" s="183">
        <f>IFERROR(_xll.qlIndexFixing(ONIndex1Y,I575,TRUE,_xll.ohTrigger(RecalcTrigger,Trigger1Y)),NA())</f>
        <v>2.3087286752113689E-2</v>
      </c>
    </row>
    <row r="576" spans="2:17" x14ac:dyDescent="0.2">
      <c r="B576" s="39" t="s">
        <v>42</v>
      </c>
      <c r="D576" s="42">
        <f>_xll.qlCalendarAdvance(Calendar,$D575,B576,"f",FALSE)</f>
        <v>43313</v>
      </c>
      <c r="E576" s="177">
        <f>_xll.qlInterestRateIndexValueDate(IndexON,D576)</f>
        <v>43313</v>
      </c>
      <c r="F576" s="193">
        <f>IFERROR(_xll.qlIndexFixing(IndexON,D576,TRUE,_xll.ohTrigger(RecalcTrigger,TriggerON)),NA())</f>
        <v>1.7801976496860661E-2</v>
      </c>
      <c r="H576" s="42">
        <f>_xll.qlCalendarAdvance(Calendar,$H575,B576,"f",FALSE)</f>
        <v>43313</v>
      </c>
      <c r="I576" s="177">
        <f>_xll.qlInterestRateIndexValueDate(Index1M,$H576)</f>
        <v>43313</v>
      </c>
      <c r="J576" s="182">
        <f>IFERROR(_xll.qlIndexFixing(Index1M,$H576,TRUE,_xll.ohTrigger(RecalcTrigger,Trigger1M)),NA())</f>
        <v>1.941149217035153E-2</v>
      </c>
      <c r="K576" s="44">
        <f>IFERROR(_xll.qlIndexFixing(Index3M,H576,TRUE,_xll.ohTrigger(RecalcTrigger,Trigger3M)),NA())</f>
        <v>2.0453417918015589E-2</v>
      </c>
      <c r="L576" s="44">
        <f>IFERROR(_xll.qlIndexFixing(Index6M,$H576,TRUE,_xll.ohTrigger(RecalcTrigger,Trigger6M)),NA())</f>
        <v>2.2166976188802132E-2</v>
      </c>
      <c r="M576" s="183">
        <f>IFERROR(_xll.qlIndexFixing(Index1Y,$H576,TRUE,_xll.ohTrigger(RecalcTrigger,Trigger1Y)),NA())</f>
        <v>2.4242240458491437E-2</v>
      </c>
      <c r="N576" s="182">
        <f>IFERROR(_xll.qlIndexFixing(ONIndex1M,I576,TRUE,_xll.ohTrigger(RecalcTrigger,Trigger1M)),NA())</f>
        <v>1.9291619301590179E-2</v>
      </c>
      <c r="O576" s="44">
        <f>IFERROR(_xll.qlIndexFixing(ONIndex3M,I576,TRUE,_xll.ohTrigger(RecalcTrigger,Trigger3M)),NA())</f>
        <v>2.0062142250173443E-2</v>
      </c>
      <c r="P576" s="44">
        <f>IFERROR(_xll.qlIndexFixing(ONIndex6M,I576,TRUE,_xll.ohTrigger(RecalcTrigger,Trigger6M)),NA())</f>
        <v>2.1419334525462075E-2</v>
      </c>
      <c r="Q576" s="183">
        <f>IFERROR(_xll.qlIndexFixing(ONIndex1Y,I576,TRUE,_xll.ohTrigger(RecalcTrigger,Trigger1Y)),NA())</f>
        <v>2.3120698043280763E-2</v>
      </c>
    </row>
    <row r="577" spans="2:17" x14ac:dyDescent="0.2">
      <c r="B577" s="39" t="s">
        <v>42</v>
      </c>
      <c r="D577" s="42">
        <f>_xll.qlCalendarAdvance(Calendar,$D576,B577,"f",FALSE)</f>
        <v>43320</v>
      </c>
      <c r="E577" s="177">
        <f>_xll.qlInterestRateIndexValueDate(IndexON,D577)</f>
        <v>43320</v>
      </c>
      <c r="F577" s="193">
        <f>IFERROR(_xll.qlIndexFixing(IndexON,D577,TRUE,_xll.ohTrigger(RecalcTrigger,TriggerON)),NA())</f>
        <v>1.7844833724922626E-2</v>
      </c>
      <c r="H577" s="42">
        <f>_xll.qlCalendarAdvance(Calendar,$H576,B577,"f",FALSE)</f>
        <v>43320</v>
      </c>
      <c r="I577" s="177">
        <f>_xll.qlInterestRateIndexValueDate(Index1M,$H577)</f>
        <v>43320</v>
      </c>
      <c r="J577" s="182">
        <f>IFERROR(_xll.qlIndexFixing(Index1M,$H577,TRUE,_xll.ohTrigger(RecalcTrigger,Trigger1M)),NA())</f>
        <v>1.9456566885652039E-2</v>
      </c>
      <c r="K577" s="44">
        <f>IFERROR(_xll.qlIndexFixing(Index3M,H577,TRUE,_xll.ohTrigger(RecalcTrigger,Trigger3M)),NA())</f>
        <v>2.0504655078675826E-2</v>
      </c>
      <c r="L577" s="44">
        <f>IFERROR(_xll.qlIndexFixing(Index6M,$H577,TRUE,_xll.ohTrigger(RecalcTrigger,Trigger6M)),NA())</f>
        <v>2.2213930770377886E-2</v>
      </c>
      <c r="M577" s="183">
        <f>IFERROR(_xll.qlIndexFixing(Index1Y,$H577,TRUE,_xll.ohTrigger(RecalcTrigger,Trigger1Y)),NA())</f>
        <v>2.4274342881462241E-2</v>
      </c>
      <c r="N577" s="182">
        <f>IFERROR(_xll.qlIndexFixing(ONIndex1M,I577,TRUE,_xll.ohTrigger(RecalcTrigger,Trigger1M)),NA())</f>
        <v>1.9337038702297304E-2</v>
      </c>
      <c r="O577" s="44">
        <f>IFERROR(_xll.qlIndexFixing(ONIndex3M,I577,TRUE,_xll.ohTrigger(RecalcTrigger,Trigger3M)),NA())</f>
        <v>2.011612875197466E-2</v>
      </c>
      <c r="P577" s="44">
        <f>IFERROR(_xll.qlIndexFixing(ONIndex6M,I577,TRUE,_xll.ohTrigger(RecalcTrigger,Trigger6M)),NA())</f>
        <v>2.1469570852137299E-2</v>
      </c>
      <c r="Q577" s="183">
        <f>IFERROR(_xll.qlIndexFixing(ONIndex1Y,I577,TRUE,_xll.ohTrigger(RecalcTrigger,Trigger1Y)),NA())</f>
        <v>2.3154032779346689E-2</v>
      </c>
    </row>
    <row r="578" spans="2:17" x14ac:dyDescent="0.2">
      <c r="B578" s="39" t="s">
        <v>42</v>
      </c>
      <c r="D578" s="42">
        <f>_xll.qlCalendarAdvance(Calendar,$D577,B578,"f",FALSE)</f>
        <v>43327</v>
      </c>
      <c r="E578" s="177">
        <f>_xll.qlInterestRateIndexValueDate(IndexON,D578)</f>
        <v>43327</v>
      </c>
      <c r="F578" s="193">
        <f>IFERROR(_xll.qlIndexFixing(IndexON,D578,TRUE,_xll.ohTrigger(RecalcTrigger,TriggerON)),NA())</f>
        <v>1.7887621191912118E-2</v>
      </c>
      <c r="H578" s="42">
        <f>_xll.qlCalendarAdvance(Calendar,$H577,B578,"f",FALSE)</f>
        <v>43327</v>
      </c>
      <c r="I578" s="177">
        <f>_xll.qlInterestRateIndexValueDate(Index1M,$H578)</f>
        <v>43327</v>
      </c>
      <c r="J578" s="182">
        <f>IFERROR(_xll.qlIndexFixing(Index1M,$H578,TRUE,_xll.ohTrigger(RecalcTrigger,Trigger1M)),NA())</f>
        <v>1.9501457122322673E-2</v>
      </c>
      <c r="K578" s="44">
        <f>IFERROR(_xll.qlIndexFixing(Index3M,H578,TRUE,_xll.ohTrigger(RecalcTrigger,Trigger3M)),NA())</f>
        <v>2.0555427500356695E-2</v>
      </c>
      <c r="L578" s="44">
        <f>IFERROR(_xll.qlIndexFixing(Index6M,$H578,TRUE,_xll.ohTrigger(RecalcTrigger,Trigger6M)),NA())</f>
        <v>2.2260592614812235E-2</v>
      </c>
      <c r="M578" s="183">
        <f>IFERROR(_xll.qlIndexFixing(Index1Y,$H578,TRUE,_xll.ohTrigger(RecalcTrigger,Trigger1Y)),NA())</f>
        <v>2.4306367850518207E-2</v>
      </c>
      <c r="N578" s="182">
        <f>IFERROR(_xll.qlIndexFixing(ONIndex1M,I578,TRUE,_xll.ohTrigger(RecalcTrigger,Trigger1M)),NA())</f>
        <v>1.9382273761860969E-2</v>
      </c>
      <c r="O578" s="44">
        <f>IFERROR(_xll.qlIndexFixing(ONIndex3M,I578,TRUE,_xll.ohTrigger(RecalcTrigger,Trigger3M)),NA())</f>
        <v>2.0169652237751468E-2</v>
      </c>
      <c r="P578" s="44">
        <f>IFERROR(_xll.qlIndexFixing(ONIndex6M,I578,TRUE,_xll.ohTrigger(RecalcTrigger,Trigger6M)),NA())</f>
        <v>2.1519516593127008E-2</v>
      </c>
      <c r="Q578" s="183">
        <f>IFERROR(_xll.qlIndexFixing(ONIndex1Y,I578,TRUE,_xll.ohTrigger(RecalcTrigger,Trigger1Y)),NA())</f>
        <v>2.3187290960392515E-2</v>
      </c>
    </row>
    <row r="579" spans="2:17" x14ac:dyDescent="0.2">
      <c r="B579" s="39" t="s">
        <v>42</v>
      </c>
      <c r="D579" s="42">
        <f>_xll.qlCalendarAdvance(Calendar,$D578,B579,"f",FALSE)</f>
        <v>43334</v>
      </c>
      <c r="E579" s="177">
        <f>_xll.qlInterestRateIndexValueDate(IndexON,D579)</f>
        <v>43334</v>
      </c>
      <c r="F579" s="193">
        <f>IFERROR(_xll.qlIndexFixing(IndexON,D579,TRUE,_xll.ohTrigger(RecalcTrigger,TriggerON)),NA())</f>
        <v>1.7930338897910181E-2</v>
      </c>
      <c r="H579" s="42">
        <f>_xll.qlCalendarAdvance(Calendar,$H578,B579,"f",FALSE)</f>
        <v>43334</v>
      </c>
      <c r="I579" s="177">
        <f>_xll.qlInterestRateIndexValueDate(Index1M,$H579)</f>
        <v>43334</v>
      </c>
      <c r="J579" s="182">
        <f>IFERROR(_xll.qlIndexFixing(Index1M,$H579,TRUE,_xll.ohTrigger(RecalcTrigger,Trigger1M)),NA())</f>
        <v>1.9546162878118684E-2</v>
      </c>
      <c r="K579" s="44">
        <f>IFERROR(_xll.qlIndexFixing(Index3M,H579,TRUE,_xll.ohTrigger(RecalcTrigger,Trigger3M)),NA())</f>
        <v>2.0605735165291444E-2</v>
      </c>
      <c r="L579" s="44">
        <f>IFERROR(_xll.qlIndexFixing(Index6M,$H579,TRUE,_xll.ohTrigger(RecalcTrigger,Trigger6M)),NA())</f>
        <v>2.2306961701624696E-2</v>
      </c>
      <c r="M579" s="183">
        <f>IFERROR(_xll.qlIndexFixing(Index1Y,$H579,TRUE,_xll.ohTrigger(RecalcTrigger,Trigger1Y)),NA())</f>
        <v>2.433831535100861E-2</v>
      </c>
      <c r="N579" s="182">
        <f>IFERROR(_xll.qlIndexFixing(ONIndex1M,I579,TRUE,_xll.ohTrigger(RecalcTrigger,Trigger1M)),NA())</f>
        <v>1.9427324480200125E-2</v>
      </c>
      <c r="O579" s="44">
        <f>IFERROR(_xll.qlIndexFixing(ONIndex3M,I579,TRUE,_xll.ohTrigger(RecalcTrigger,Trigger3M)),NA())</f>
        <v>2.0222712707260726E-2</v>
      </c>
      <c r="P579" s="44">
        <f>IFERROR(_xll.qlIndexFixing(ONIndex6M,I579,TRUE,_xll.ohTrigger(RecalcTrigger,Trigger6M)),NA())</f>
        <v>2.1569171748188065E-2</v>
      </c>
      <c r="Q579" s="183">
        <f>IFERROR(_xll.qlIndexFixing(ONIndex1Y,I579,TRUE,_xll.ohTrigger(RecalcTrigger,Trigger1Y)),NA())</f>
        <v>2.32204725861751E-2</v>
      </c>
    </row>
    <row r="580" spans="2:17" x14ac:dyDescent="0.2">
      <c r="B580" s="39" t="s">
        <v>42</v>
      </c>
      <c r="D580" s="42">
        <f>_xll.qlCalendarAdvance(Calendar,$D579,B580,"f",FALSE)</f>
        <v>43341</v>
      </c>
      <c r="E580" s="177">
        <f>_xll.qlInterestRateIndexValueDate(IndexON,D580)</f>
        <v>43341</v>
      </c>
      <c r="F580" s="193">
        <f>IFERROR(_xll.qlIndexFixing(IndexON,D580,TRUE,_xll.ohTrigger(RecalcTrigger,TriggerON)),NA())</f>
        <v>1.7972986842916816E-2</v>
      </c>
      <c r="H580" s="42">
        <f>_xll.qlCalendarAdvance(Calendar,$H579,B580,"f",FALSE)</f>
        <v>43341</v>
      </c>
      <c r="I580" s="177">
        <f>_xll.qlInterestRateIndexValueDate(Index1M,$H580)</f>
        <v>43341</v>
      </c>
      <c r="J580" s="182">
        <f>IFERROR(_xll.qlIndexFixing(Index1M,$H580,TRUE,_xll.ohTrigger(RecalcTrigger,Trigger1M)),NA())</f>
        <v>1.9579614389329279E-2</v>
      </c>
      <c r="K580" s="44">
        <f>IFERROR(_xll.qlIndexFixing(Index3M,H580,TRUE,_xll.ohTrigger(RecalcTrigger,Trigger3M)),NA())</f>
        <v>2.0655578055873654E-2</v>
      </c>
      <c r="L580" s="44">
        <f>IFERROR(_xll.qlIndexFixing(Index6M,$H580,TRUE,_xll.ohTrigger(RecalcTrigger,Trigger6M)),NA())</f>
        <v>2.2349166559627414E-2</v>
      </c>
      <c r="M580" s="183">
        <f>IFERROR(_xll.qlIndexFixing(Index1Y,$H580,TRUE,_xll.ohTrigger(RecalcTrigger,Trigger1Y)),NA())</f>
        <v>2.4370185368299158E-2</v>
      </c>
      <c r="N580" s="182">
        <f>IFERROR(_xll.qlIndexFixing(ONIndex1M,I580,TRUE,_xll.ohTrigger(RecalcTrigger,Trigger1M)),NA())</f>
        <v>1.9472190857314775E-2</v>
      </c>
      <c r="O580" s="44">
        <f>IFERROR(_xll.qlIndexFixing(ONIndex3M,I580,TRUE,_xll.ohTrigger(RecalcTrigger,Trigger3M)),NA())</f>
        <v>2.0275310160421389E-2</v>
      </c>
      <c r="P580" s="44">
        <f>IFERROR(_xll.qlIndexFixing(ONIndex6M,I580,TRUE,_xll.ohTrigger(RecalcTrigger,Trigger6M)),NA())</f>
        <v>2.1618536317401515E-2</v>
      </c>
      <c r="Q580" s="183">
        <f>IFERROR(_xll.qlIndexFixing(ONIndex1Y,I580,TRUE,_xll.ohTrigger(RecalcTrigger,Trigger1Y)),NA())</f>
        <v>2.3253577656775493E-2</v>
      </c>
    </row>
    <row r="581" spans="2:17" x14ac:dyDescent="0.2">
      <c r="B581" s="39" t="s">
        <v>42</v>
      </c>
      <c r="D581" s="42">
        <f>_xll.qlCalendarAdvance(Calendar,$D580,B581,"f",FALSE)</f>
        <v>43348</v>
      </c>
      <c r="E581" s="177">
        <f>_xll.qlInterestRateIndexValueDate(IndexON,D581)</f>
        <v>43348</v>
      </c>
      <c r="F581" s="193">
        <f>IFERROR(_xll.qlIndexFixing(IndexON,D581,TRUE,_xll.ohTrigger(RecalcTrigger,TriggerON)),NA())</f>
        <v>1.8015565026850977E-2</v>
      </c>
      <c r="H581" s="42">
        <f>_xll.qlCalendarAdvance(Calendar,$H580,B581,"f",FALSE)</f>
        <v>43348</v>
      </c>
      <c r="I581" s="177">
        <f>_xll.qlInterestRateIndexValueDate(Index1M,$H581)</f>
        <v>43348</v>
      </c>
      <c r="J581" s="182">
        <f>IFERROR(_xll.qlIndexFixing(Index1M,$H581,TRUE,_xll.ohTrigger(RecalcTrigger,Trigger1M)),NA())</f>
        <v>1.9623983566389613E-2</v>
      </c>
      <c r="K581" s="44">
        <f>IFERROR(_xll.qlIndexFixing(Index3M,H581,TRUE,_xll.ohTrigger(RecalcTrigger,Trigger3M)),NA())</f>
        <v>2.0700930956990316E-2</v>
      </c>
      <c r="L581" s="44">
        <f>IFERROR(_xll.qlIndexFixing(Index6M,$H581,TRUE,_xll.ohTrigger(RecalcTrigger,Trigger6M)),NA())</f>
        <v>2.2387256806439722E-2</v>
      </c>
      <c r="M581" s="183">
        <f>IFERROR(_xll.qlIndexFixing(Index1Y,$H581,TRUE,_xll.ohTrigger(RecalcTrigger,Trigger1Y)),NA())</f>
        <v>2.4401977887772652E-2</v>
      </c>
      <c r="N581" s="182">
        <f>IFERROR(_xll.qlIndexFixing(ONIndex1M,I581,TRUE,_xll.ohTrigger(RecalcTrigger,Trigger1M)),NA())</f>
        <v>1.9516872893123871E-2</v>
      </c>
      <c r="O581" s="44">
        <f>IFERROR(_xll.qlIndexFixing(ONIndex3M,I581,TRUE,_xll.ohTrigger(RecalcTrigger,Trigger3M)),NA())</f>
        <v>2.0327444596828226E-2</v>
      </c>
      <c r="P581" s="44">
        <f>IFERROR(_xll.qlIndexFixing(ONIndex6M,I581,TRUE,_xll.ohTrigger(RecalcTrigger,Trigger6M)),NA())</f>
        <v>2.166761030052422E-2</v>
      </c>
      <c r="Q581" s="183">
        <f>IFERROR(_xll.qlIndexFixing(ONIndex1Y,I581,TRUE,_xll.ohTrigger(RecalcTrigger,Trigger1Y)),NA())</f>
        <v>2.3286606172112645E-2</v>
      </c>
    </row>
    <row r="582" spans="2:17" x14ac:dyDescent="0.2">
      <c r="B582" s="39" t="s">
        <v>42</v>
      </c>
      <c r="D582" s="42">
        <f>_xll.qlCalendarAdvance(Calendar,$D581,B582,"f",FALSE)</f>
        <v>43355</v>
      </c>
      <c r="E582" s="177">
        <f>_xll.qlInterestRateIndexValueDate(IndexON,D582)</f>
        <v>43355</v>
      </c>
      <c r="F582" s="193">
        <f>IFERROR(_xll.qlIndexFixing(IndexON,D582,TRUE,_xll.ohTrigger(RecalcTrigger,TriggerON)),NA())</f>
        <v>1.805807344979371E-2</v>
      </c>
      <c r="H582" s="42">
        <f>_xll.qlCalendarAdvance(Calendar,$H581,B582,"f",FALSE)</f>
        <v>43355</v>
      </c>
      <c r="I582" s="177">
        <f>_xll.qlInterestRateIndexValueDate(Index1M,$H582)</f>
        <v>43355</v>
      </c>
      <c r="J582" s="182">
        <f>IFERROR(_xll.qlIndexFixing(Index1M,$H582,TRUE,_xll.ohTrigger(RecalcTrigger,Trigger1M)),NA())</f>
        <v>1.9668168270014646E-2</v>
      </c>
      <c r="K582" s="44">
        <f>IFERROR(_xll.qlIndexFixing(Index3M,H582,TRUE,_xll.ohTrigger(RecalcTrigger,Trigger3M)),NA())</f>
        <v>2.0749874676769111E-2</v>
      </c>
      <c r="L582" s="44">
        <f>IFERROR(_xll.qlIndexFixing(Index6M,$H582,TRUE,_xll.ohTrigger(RecalcTrigger,Trigger6M)),NA())</f>
        <v>2.2432801909927021E-2</v>
      </c>
      <c r="M582" s="183">
        <f>IFERROR(_xll.qlIndexFixing(Index1Y,$H582,TRUE,_xll.ohTrigger(RecalcTrigger,Trigger1Y)),NA())</f>
        <v>2.4433692894828329E-2</v>
      </c>
      <c r="N582" s="182">
        <f>IFERROR(_xll.qlIndexFixing(ONIndex1M,I582,TRUE,_xll.ohTrigger(RecalcTrigger,Trigger1M)),NA())</f>
        <v>1.9561370587546367E-2</v>
      </c>
      <c r="O582" s="44">
        <f>IFERROR(_xll.qlIndexFixing(ONIndex3M,I582,TRUE,_xll.ohTrigger(RecalcTrigger,Trigger3M)),NA())</f>
        <v>2.0379116016562282E-2</v>
      </c>
      <c r="P582" s="44">
        <f>IFERROR(_xll.qlIndexFixing(ONIndex6M,I582,TRUE,_xll.ohTrigger(RecalcTrigger,Trigger6M)),NA())</f>
        <v>2.1716393697475134E-2</v>
      </c>
      <c r="Q582" s="183">
        <f>IFERROR(_xll.qlIndexFixing(ONIndex1Y,I582,TRUE,_xll.ohTrigger(RecalcTrigger,Trigger1Y)),NA())</f>
        <v>2.331955813234865E-2</v>
      </c>
    </row>
    <row r="583" spans="2:17" x14ac:dyDescent="0.2">
      <c r="B583" s="39" t="s">
        <v>42</v>
      </c>
      <c r="D583" s="42">
        <f>_xll.qlCalendarAdvance(Calendar,$D582,B583,"f",FALSE)</f>
        <v>43362</v>
      </c>
      <c r="E583" s="177">
        <f>_xll.qlInterestRateIndexValueDate(IndexON,D583)</f>
        <v>43362</v>
      </c>
      <c r="F583" s="193">
        <f>IFERROR(_xll.qlIndexFixing(IndexON,D583,TRUE,_xll.ohTrigger(RecalcTrigger,TriggerON)),NA())</f>
        <v>1.8100512111501876E-2</v>
      </c>
      <c r="H583" s="42">
        <f>_xll.qlCalendarAdvance(Calendar,$H582,B583,"f",FALSE)</f>
        <v>43362</v>
      </c>
      <c r="I583" s="177">
        <f>_xll.qlInterestRateIndexValueDate(Index1M,$H583)</f>
        <v>43362</v>
      </c>
      <c r="J583" s="182">
        <f>IFERROR(_xll.qlIndexFixing(Index1M,$H583,TRUE,_xll.ohTrigger(RecalcTrigger,Trigger1M)),NA())</f>
        <v>1.9712168498197125E-2</v>
      </c>
      <c r="K583" s="44">
        <f>IFERROR(_xll.qlIndexFixing(Index3M,H583,TRUE,_xll.ohTrigger(RecalcTrigger,Trigger3M)),NA())</f>
        <v>2.079835359145446E-2</v>
      </c>
      <c r="L583" s="44">
        <f>IFERROR(_xll.qlIndexFixing(Index6M,$H583,TRUE,_xll.ohTrigger(RecalcTrigger,Trigger6M)),NA())</f>
        <v>2.2478054216317898E-2</v>
      </c>
      <c r="M583" s="183">
        <f>IFERROR(_xll.qlIndexFixing(Index1Y,$H583,TRUE,_xll.ohTrigger(RecalcTrigger,Trigger1Y)),NA())</f>
        <v>2.4465330374882077E-2</v>
      </c>
      <c r="N583" s="182">
        <f>IFERROR(_xll.qlIndexFixing(ONIndex1M,I583,TRUE,_xll.ohTrigger(RecalcTrigger,Trigger1M)),NA())</f>
        <v>1.9605683940420171E-2</v>
      </c>
      <c r="O583" s="44">
        <f>IFERROR(_xll.qlIndexFixing(ONIndex3M,I583,TRUE,_xll.ohTrigger(RecalcTrigger,Trigger3M)),NA())</f>
        <v>2.043032441913728E-2</v>
      </c>
      <c r="P583" s="44">
        <f>IFERROR(_xll.qlIndexFixing(ONIndex6M,I583,TRUE,_xll.ohTrigger(RecalcTrigger,Trigger6M)),NA())</f>
        <v>2.1764886508092163E-2</v>
      </c>
      <c r="Q583" s="183">
        <f>IFERROR(_xll.qlIndexFixing(ONIndex1Y,I583,TRUE,_xll.ohTrigger(RecalcTrigger,Trigger1Y)),NA())</f>
        <v>2.3352433537240369E-2</v>
      </c>
    </row>
    <row r="584" spans="2:17" x14ac:dyDescent="0.2">
      <c r="B584" s="39" t="s">
        <v>42</v>
      </c>
      <c r="D584" s="42">
        <f>_xll.qlCalendarAdvance(Calendar,$D583,B584,"f",FALSE)</f>
        <v>43369</v>
      </c>
      <c r="E584" s="177">
        <f>_xll.qlInterestRateIndexValueDate(IndexON,D584)</f>
        <v>43369</v>
      </c>
      <c r="F584" s="193">
        <f>IFERROR(_xll.qlIndexFixing(IndexON,D584,TRUE,_xll.ohTrigger(RecalcTrigger,TriggerON)),NA())</f>
        <v>1.8142881012137568E-2</v>
      </c>
      <c r="H584" s="42">
        <f>_xll.qlCalendarAdvance(Calendar,$H583,B584,"f",FALSE)</f>
        <v>43369</v>
      </c>
      <c r="I584" s="177">
        <f>_xll.qlInterestRateIndexValueDate(Index1M,$H584)</f>
        <v>43369</v>
      </c>
      <c r="J584" s="182">
        <f>IFERROR(_xll.qlIndexFixing(Index1M,$H584,TRUE,_xll.ohTrigger(RecalcTrigger,Trigger1M)),NA())</f>
        <v>1.9755984248940615E-2</v>
      </c>
      <c r="K584" s="44">
        <f>IFERROR(_xll.qlIndexFixing(Index3M,H584,TRUE,_xll.ohTrigger(RecalcTrigger,Trigger3M)),NA())</f>
        <v>2.0850301528276438E-2</v>
      </c>
      <c r="L584" s="44">
        <f>IFERROR(_xll.qlIndexFixing(Index6M,$H584,TRUE,_xll.ohTrigger(RecalcTrigger,Trigger6M)),NA())</f>
        <v>2.2523013706072587E-2</v>
      </c>
      <c r="M584" s="183">
        <f>IFERROR(_xll.qlIndexFixing(Index1Y,$H584,TRUE,_xll.ohTrigger(RecalcTrigger,Trigger1Y)),NA())</f>
        <v>2.4496890313366659E-2</v>
      </c>
      <c r="N584" s="182">
        <f>IFERROR(_xll.qlIndexFixing(ONIndex1M,I584,TRUE,_xll.ohTrigger(RecalcTrigger,Trigger1M)),NA())</f>
        <v>1.9649812951826329E-2</v>
      </c>
      <c r="O584" s="44">
        <f>IFERROR(_xll.qlIndexFixing(ONIndex3M,I584,TRUE,_xll.ohTrigger(RecalcTrigger,Trigger3M)),NA())</f>
        <v>2.048106980455322E-2</v>
      </c>
      <c r="P584" s="44">
        <f>IFERROR(_xll.qlIndexFixing(ONIndex6M,I584,TRUE,_xll.ohTrigger(RecalcTrigger,Trigger6M)),NA())</f>
        <v>2.1813088732294261E-2</v>
      </c>
      <c r="Q584" s="183">
        <f>IFERROR(_xll.qlIndexFixing(ONIndex1Y,I584,TRUE,_xll.ohTrigger(RecalcTrigger,Trigger1Y)),NA())</f>
        <v>2.3385232386868848E-2</v>
      </c>
    </row>
    <row r="585" spans="2:17" x14ac:dyDescent="0.2">
      <c r="B585" s="39" t="s">
        <v>42</v>
      </c>
      <c r="D585" s="42">
        <f>_xll.qlCalendarAdvance(Calendar,$D584,B585,"f",FALSE)</f>
        <v>43376</v>
      </c>
      <c r="E585" s="177">
        <f>_xll.qlInterestRateIndexValueDate(IndexON,D585)</f>
        <v>43376</v>
      </c>
      <c r="F585" s="193">
        <f>IFERROR(_xll.qlIndexFixing(IndexON,D585,TRUE,_xll.ohTrigger(RecalcTrigger,TriggerON)),NA())</f>
        <v>1.818518015161974E-2</v>
      </c>
      <c r="H585" s="42">
        <f>_xll.qlCalendarAdvance(Calendar,$H584,B585,"f",FALSE)</f>
        <v>43376</v>
      </c>
      <c r="I585" s="177">
        <f>_xll.qlInterestRateIndexValueDate(Index1M,$H585)</f>
        <v>43376</v>
      </c>
      <c r="J585" s="182">
        <f>IFERROR(_xll.qlIndexFixing(Index1M,$H585,TRUE,_xll.ohTrigger(RecalcTrigger,Trigger1M)),NA())</f>
        <v>1.9810523190043179E-2</v>
      </c>
      <c r="K585" s="44">
        <f>IFERROR(_xll.qlIndexFixing(Index3M,H585,TRUE,_xll.ohTrigger(RecalcTrigger,Trigger3M)),NA())</f>
        <v>2.0897820288715101E-2</v>
      </c>
      <c r="L585" s="44">
        <f>IFERROR(_xll.qlIndexFixing(Index6M,$H585,TRUE,_xll.ohTrigger(RecalcTrigger,Trigger6M)),NA())</f>
        <v>2.2571464219805631E-2</v>
      </c>
      <c r="M585" s="183">
        <f>IFERROR(_xll.qlIndexFixing(Index1Y,$H585,TRUE,_xll.ohTrigger(RecalcTrigger,Trigger1Y)),NA())</f>
        <v>2.4528372695731271E-2</v>
      </c>
      <c r="N585" s="182">
        <f>IFERROR(_xll.qlIndexFixing(ONIndex1M,I585,TRUE,_xll.ohTrigger(RecalcTrigger,Trigger1M)),NA())</f>
        <v>1.9693757621602748E-2</v>
      </c>
      <c r="O585" s="44">
        <f>IFERROR(_xll.qlIndexFixing(ONIndex3M,I585,TRUE,_xll.ohTrigger(RecalcTrigger,Trigger3M)),NA())</f>
        <v>2.0531352172566963E-2</v>
      </c>
      <c r="P585" s="44">
        <f>IFERROR(_xll.qlIndexFixing(ONIndex6M,I585,TRUE,_xll.ohTrigger(RecalcTrigger,Trigger6M)),NA())</f>
        <v>2.1861000370081429E-2</v>
      </c>
      <c r="Q585" s="183">
        <f>IFERROR(_xll.qlIndexFixing(ONIndex1Y,I585,TRUE,_xll.ohTrigger(RecalcTrigger,Trigger1Y)),NA())</f>
        <v>2.3417954681315134E-2</v>
      </c>
    </row>
    <row r="586" spans="2:17" x14ac:dyDescent="0.2">
      <c r="B586" s="39" t="s">
        <v>42</v>
      </c>
      <c r="D586" s="42">
        <f>_xll.qlCalendarAdvance(Calendar,$D585,B586,"f",FALSE)</f>
        <v>43383</v>
      </c>
      <c r="E586" s="177">
        <f>_xll.qlInterestRateIndexValueDate(IndexON,D586)</f>
        <v>43383</v>
      </c>
      <c r="F586" s="193">
        <f>IFERROR(_xll.qlIndexFixing(IndexON,D586,TRUE,_xll.ohTrigger(RecalcTrigger,TriggerON)),NA())</f>
        <v>1.8227409530029437E-2</v>
      </c>
      <c r="H586" s="42">
        <f>_xll.qlCalendarAdvance(Calendar,$H585,B586,"f",FALSE)</f>
        <v>43383</v>
      </c>
      <c r="I586" s="177">
        <f>_xll.qlInterestRateIndexValueDate(Index1M,$H586)</f>
        <v>43383</v>
      </c>
      <c r="J586" s="182">
        <f>IFERROR(_xll.qlIndexFixing(Index1M,$H586,TRUE,_xll.ohTrigger(RecalcTrigger,Trigger1M)),NA())</f>
        <v>1.9853937517669805E-2</v>
      </c>
      <c r="K586" s="44">
        <f>IFERROR(_xll.qlIndexFixing(Index3M,H586,TRUE,_xll.ohTrigger(RecalcTrigger,Trigger3M)),NA())</f>
        <v>2.0944874172585125E-2</v>
      </c>
      <c r="L586" s="44">
        <f>IFERROR(_xll.qlIndexFixing(Index6M,$H586,TRUE,_xll.ohTrigger(RecalcTrigger,Trigger6M)),NA())</f>
        <v>2.2615819827424388E-2</v>
      </c>
      <c r="M586" s="183">
        <f>IFERROR(_xll.qlIndexFixing(Index1Y,$H586,TRUE,_xll.ohTrigger(RecalcTrigger,Trigger1Y)),NA())</f>
        <v>2.455977750744176E-2</v>
      </c>
      <c r="N586" s="182">
        <f>IFERROR(_xll.qlIndexFixing(ONIndex1M,I586,TRUE,_xll.ohTrigger(RecalcTrigger,Trigger1M)),NA())</f>
        <v>1.9737517949830474E-2</v>
      </c>
      <c r="O586" s="44">
        <f>IFERROR(_xll.qlIndexFixing(ONIndex3M,I586,TRUE,_xll.ohTrigger(RecalcTrigger,Trigger3M)),NA())</f>
        <v>2.0581171522935371E-2</v>
      </c>
      <c r="P586" s="44">
        <f>IFERROR(_xll.qlIndexFixing(ONIndex6M,I586,TRUE,_xll.ohTrigger(RecalcTrigger,Trigger6M)),NA())</f>
        <v>2.1908621421129482E-2</v>
      </c>
      <c r="Q586" s="183">
        <f>IFERROR(_xll.qlIndexFixing(ONIndex1Y,I586,TRUE,_xll.ohTrigger(RecalcTrigger,Trigger1Y)),NA())</f>
        <v>2.3450600420255041E-2</v>
      </c>
    </row>
    <row r="587" spans="2:17" x14ac:dyDescent="0.2">
      <c r="B587" s="39" t="s">
        <v>42</v>
      </c>
      <c r="D587" s="42">
        <f>_xll.qlCalendarAdvance(Calendar,$D586,B587,"f",FALSE)</f>
        <v>43390</v>
      </c>
      <c r="E587" s="177">
        <f>_xll.qlInterestRateIndexValueDate(IndexON,D587)</f>
        <v>43390</v>
      </c>
      <c r="F587" s="193">
        <f>IFERROR(_xll.qlIndexFixing(IndexON,D587,TRUE,_xll.ohTrigger(RecalcTrigger,TriggerON)),NA())</f>
        <v>1.8269569147123521E-2</v>
      </c>
      <c r="H587" s="42">
        <f>_xll.qlCalendarAdvance(Calendar,$H586,B587,"f",FALSE)</f>
        <v>43390</v>
      </c>
      <c r="I587" s="177">
        <f>_xll.qlInterestRateIndexValueDate(Index1M,$H587)</f>
        <v>43390</v>
      </c>
      <c r="J587" s="182">
        <f>IFERROR(_xll.qlIndexFixing(Index1M,$H587,TRUE,_xll.ohTrigger(RecalcTrigger,Trigger1M)),NA())</f>
        <v>1.9897167346802844E-2</v>
      </c>
      <c r="K587" s="44">
        <f>IFERROR(_xll.qlIndexFixing(Index3M,H587,TRUE,_xll.ohTrigger(RecalcTrigger,Trigger3M)),NA())</f>
        <v>2.0991463163420019E-2</v>
      </c>
      <c r="L587" s="44">
        <f>IFERROR(_xll.qlIndexFixing(Index6M,$H587,TRUE,_xll.ohTrigger(RecalcTrigger,Trigger6M)),NA())</f>
        <v>2.2659882546444042E-2</v>
      </c>
      <c r="M587" s="183">
        <f>IFERROR(_xll.qlIndexFixing(Index1Y,$H587,TRUE,_xll.ohTrigger(RecalcTrigger,Trigger1Y)),NA())</f>
        <v>2.4591104733981517E-2</v>
      </c>
      <c r="N587" s="182">
        <f>IFERROR(_xll.qlIndexFixing(ONIndex1M,I587,TRUE,_xll.ohTrigger(RecalcTrigger,Trigger1M)),NA())</f>
        <v>1.9781093936185323E-2</v>
      </c>
      <c r="O587" s="44">
        <f>IFERROR(_xll.qlIndexFixing(ONIndex3M,I587,TRUE,_xll.ohTrigger(RecalcTrigger,Trigger3M)),NA())</f>
        <v>2.063052785549635E-2</v>
      </c>
      <c r="P587" s="44">
        <f>IFERROR(_xll.qlIndexFixing(ONIndex6M,I587,TRUE,_xll.ohTrigger(RecalcTrigger,Trigger6M)),NA())</f>
        <v>2.1955951885438418E-2</v>
      </c>
      <c r="Q587" s="183">
        <f>IFERROR(_xll.qlIndexFixing(ONIndex1Y,I587,TRUE,_xll.ohTrigger(RecalcTrigger,Trigger1Y)),NA())</f>
        <v>2.3483169604012755E-2</v>
      </c>
    </row>
    <row r="588" spans="2:17" x14ac:dyDescent="0.2">
      <c r="B588" s="39" t="s">
        <v>42</v>
      </c>
      <c r="D588" s="42">
        <f>_xll.qlCalendarAdvance(Calendar,$D587,B588,"f",FALSE)</f>
        <v>43397</v>
      </c>
      <c r="E588" s="177">
        <f>_xll.qlInterestRateIndexValueDate(IndexON,D588)</f>
        <v>43397</v>
      </c>
      <c r="F588" s="193">
        <f>IFERROR(_xll.qlIndexFixing(IndexON,D588,TRUE,_xll.ohTrigger(RecalcTrigger,TriggerON)),NA())</f>
        <v>1.8311659003064085E-2</v>
      </c>
      <c r="H588" s="42">
        <f>_xll.qlCalendarAdvance(Calendar,$H587,B588,"f",FALSE)</f>
        <v>43397</v>
      </c>
      <c r="I588" s="177">
        <f>_xll.qlInterestRateIndexValueDate(Index1M,$H588)</f>
        <v>43397</v>
      </c>
      <c r="J588" s="182">
        <f>IFERROR(_xll.qlIndexFixing(Index1M,$H588,TRUE,_xll.ohTrigger(RecalcTrigger,Trigger1M)),NA())</f>
        <v>1.9940212675283519E-2</v>
      </c>
      <c r="K588" s="44">
        <f>IFERROR(_xll.qlIndexFixing(Index3M,H588,TRUE,_xll.ohTrigger(RecalcTrigger,Trigger3M)),NA())</f>
        <v>2.1037587244916261E-2</v>
      </c>
      <c r="L588" s="44">
        <f>IFERROR(_xll.qlIndexFixing(Index6M,$H588,TRUE,_xll.ohTrigger(RecalcTrigger,Trigger6M)),NA())</f>
        <v>2.2703652357732765E-2</v>
      </c>
      <c r="M588" s="183">
        <f>IFERROR(_xll.qlIndexFixing(Index1Y,$H588,TRUE,_xll.ohTrigger(RecalcTrigger,Trigger1Y)),NA())</f>
        <v>2.4622354360849252E-2</v>
      </c>
      <c r="N588" s="182">
        <f>IFERROR(_xll.qlIndexFixing(ONIndex1M,I588,TRUE,_xll.ohTrigger(RecalcTrigger,Trigger1M)),NA())</f>
        <v>1.9824485580829387E-2</v>
      </c>
      <c r="O588" s="44">
        <f>IFERROR(_xll.qlIndexFixing(ONIndex3M,I588,TRUE,_xll.ohTrigger(RecalcTrigger,Trigger3M)),NA())</f>
        <v>2.0679421170168855E-2</v>
      </c>
      <c r="P588" s="44">
        <f>IFERROR(_xll.qlIndexFixing(ONIndex6M,I588,TRUE,_xll.ohTrigger(RecalcTrigger,Trigger6M)),NA())</f>
        <v>2.2002991762846147E-2</v>
      </c>
      <c r="Q588" s="183">
        <f>IFERROR(_xll.qlIndexFixing(ONIndex1Y,I588,TRUE,_xll.ohTrigger(RecalcTrigger,Trigger1Y)),NA())</f>
        <v>2.3515662232426182E-2</v>
      </c>
    </row>
    <row r="589" spans="2:17" x14ac:dyDescent="0.2">
      <c r="B589" s="39" t="s">
        <v>42</v>
      </c>
      <c r="D589" s="42">
        <f>_xll.qlCalendarAdvance(Calendar,$D588,B589,"f",FALSE)</f>
        <v>43404</v>
      </c>
      <c r="E589" s="177">
        <f>_xll.qlInterestRateIndexValueDate(IndexON,D589)</f>
        <v>43404</v>
      </c>
      <c r="F589" s="193">
        <f>IFERROR(_xll.qlIndexFixing(IndexON,D589,TRUE,_xll.ohTrigger(RecalcTrigger,TriggerON)),NA())</f>
        <v>1.8353679097689035E-2</v>
      </c>
      <c r="H589" s="42">
        <f>_xll.qlCalendarAdvance(Calendar,$H588,B589,"f",FALSE)</f>
        <v>43404</v>
      </c>
      <c r="I589" s="177">
        <f>_xll.qlInterestRateIndexValueDate(Index1M,$H589)</f>
        <v>43404</v>
      </c>
      <c r="J589" s="182">
        <f>IFERROR(_xll.qlIndexFixing(Index1M,$H589,TRUE,_xll.ohTrigger(RecalcTrigger,Trigger1M)),NA())</f>
        <v>1.9972295771646241E-2</v>
      </c>
      <c r="K589" s="44">
        <f>IFERROR(_xll.qlIndexFixing(Index3M,H589,TRUE,_xll.ohTrigger(RecalcTrigger,Trigger3M)),NA())</f>
        <v>2.1083246400929793E-2</v>
      </c>
      <c r="L589" s="44">
        <f>IFERROR(_xll.qlIndexFixing(Index6M,$H589,TRUE,_xll.ohTrigger(RecalcTrigger,Trigger6M)),NA())</f>
        <v>2.2743418230262054E-2</v>
      </c>
      <c r="M589" s="183">
        <f>IFERROR(_xll.qlIndexFixing(Index1Y,$H589,TRUE,_xll.ohTrigger(RecalcTrigger,Trigger1Y)),NA())</f>
        <v>2.4653526373561885E-2</v>
      </c>
      <c r="N589" s="182">
        <f>IFERROR(_xll.qlIndexFixing(ONIndex1M,I589,TRUE,_xll.ohTrigger(RecalcTrigger,Trigger1M)),NA())</f>
        <v>1.9867692883519528E-2</v>
      </c>
      <c r="O589" s="44">
        <f>IFERROR(_xll.qlIndexFixing(ONIndex3M,I589,TRUE,_xll.ohTrigger(RecalcTrigger,Trigger3M)),NA())</f>
        <v>2.0727851466547653E-2</v>
      </c>
      <c r="P589" s="44">
        <f>IFERROR(_xll.qlIndexFixing(ONIndex6M,I589,TRUE,_xll.ohTrigger(RecalcTrigger,Trigger6M)),NA())</f>
        <v>2.2049741053271621E-2</v>
      </c>
      <c r="Q589" s="183">
        <f>IFERROR(_xll.qlIndexFixing(ONIndex1Y,I589,TRUE,_xll.ohTrigger(RecalcTrigger,Trigger1Y)),NA())</f>
        <v>2.3548078305495324E-2</v>
      </c>
    </row>
    <row r="590" spans="2:17" x14ac:dyDescent="0.2">
      <c r="B590" s="39" t="s">
        <v>42</v>
      </c>
      <c r="D590" s="42">
        <f>_xll.qlCalendarAdvance(Calendar,$D589,B590,"f",FALSE)</f>
        <v>43411</v>
      </c>
      <c r="E590" s="177">
        <f>_xll.qlInterestRateIndexValueDate(IndexON,D590)</f>
        <v>43411</v>
      </c>
      <c r="F590" s="193">
        <f>IFERROR(_xll.qlIndexFixing(IndexON,D590,TRUE,_xll.ohTrigger(RecalcTrigger,TriggerON)),NA())</f>
        <v>1.8395629431160465E-2</v>
      </c>
      <c r="H590" s="42">
        <f>_xll.qlCalendarAdvance(Calendar,$H589,B590,"f",FALSE)</f>
        <v>43411</v>
      </c>
      <c r="I590" s="177">
        <f>_xll.qlInterestRateIndexValueDate(Index1M,$H590)</f>
        <v>43411</v>
      </c>
      <c r="J590" s="182">
        <f>IFERROR(_xll.qlIndexFixing(Index1M,$H590,TRUE,_xll.ohTrigger(RecalcTrigger,Trigger1M)),NA())</f>
        <v>2.0015004616224963E-2</v>
      </c>
      <c r="K590" s="44">
        <f>IFERROR(_xll.qlIndexFixing(Index3M,H590,TRUE,_xll.ohTrigger(RecalcTrigger,Trigger3M)),NA())</f>
        <v>2.1128440615482157E-2</v>
      </c>
      <c r="L590" s="44">
        <f>IFERROR(_xll.qlIndexFixing(Index6M,$H590,TRUE,_xll.ohTrigger(RecalcTrigger,Trigger6M)),NA())</f>
        <v>2.2786620416940195E-2</v>
      </c>
      <c r="M590" s="183">
        <f>IFERROR(_xll.qlIndexFixing(Index1Y,$H590,TRUE,_xll.ohTrigger(RecalcTrigger,Trigger1Y)),NA())</f>
        <v>2.4684620757651876E-2</v>
      </c>
      <c r="N590" s="182">
        <f>IFERROR(_xll.qlIndexFixing(ONIndex1M,I590,TRUE,_xll.ohTrigger(RecalcTrigger,Trigger1M)),NA())</f>
        <v>1.991071584433679E-2</v>
      </c>
      <c r="O590" s="44">
        <f>IFERROR(_xll.qlIndexFixing(ONIndex3M,I590,TRUE,_xll.ohTrigger(RecalcTrigger,Trigger3M)),NA())</f>
        <v>2.07758187445517E-2</v>
      </c>
      <c r="P590" s="44">
        <f>IFERROR(_xll.qlIndexFixing(ONIndex6M,I590,TRUE,_xll.ohTrigger(RecalcTrigger,Trigger6M)),NA())</f>
        <v>2.209619975671484E-2</v>
      </c>
      <c r="Q590" s="183">
        <f>IFERROR(_xll.qlIndexFixing(ONIndex1Y,I590,TRUE,_xll.ohTrigger(RecalcTrigger,Trigger1Y)),NA())</f>
        <v>2.3580417823058086E-2</v>
      </c>
    </row>
    <row r="591" spans="2:17" x14ac:dyDescent="0.2">
      <c r="B591" s="39" t="s">
        <v>42</v>
      </c>
      <c r="D591" s="42">
        <f>_xll.qlCalendarAdvance(Calendar,$D590,B591,"f",FALSE)</f>
        <v>43418</v>
      </c>
      <c r="E591" s="177">
        <f>_xll.qlInterestRateIndexValueDate(IndexON,D591)</f>
        <v>43418</v>
      </c>
      <c r="F591" s="193">
        <f>IFERROR(_xll.qlIndexFixing(IndexON,D591,TRUE,_xll.ohTrigger(RecalcTrigger,TriggerON)),NA())</f>
        <v>1.8437510003235236E-2</v>
      </c>
      <c r="H591" s="42">
        <f>_xll.qlCalendarAdvance(Calendar,$H590,B591,"f",FALSE)</f>
        <v>43418</v>
      </c>
      <c r="I591" s="177">
        <f>_xll.qlInterestRateIndexValueDate(Index1M,$H591)</f>
        <v>43418</v>
      </c>
      <c r="J591" s="182">
        <f>IFERROR(_xll.qlIndexFixing(Index1M,$H591,TRUE,_xll.ohTrigger(RecalcTrigger,Trigger1M)),NA())</f>
        <v>2.0057528969603038E-2</v>
      </c>
      <c r="K591" s="44">
        <f>IFERROR(_xll.qlIndexFixing(Index3M,H591,TRUE,_xll.ohTrigger(RecalcTrigger,Trigger3M)),NA())</f>
        <v>2.1173169872757001E-2</v>
      </c>
      <c r="L591" s="44">
        <f>IFERROR(_xll.qlIndexFixing(Index6M,$H591,TRUE,_xll.ohTrigger(RecalcTrigger,Trigger6M)),NA())</f>
        <v>2.2829529653738932E-2</v>
      </c>
      <c r="M591" s="183">
        <f>IFERROR(_xll.qlIndexFixing(Index1Y,$H591,TRUE,_xll.ohTrigger(RecalcTrigger,Trigger1Y)),NA())</f>
        <v>2.4715637498669452E-2</v>
      </c>
      <c r="N591" s="182">
        <f>IFERROR(_xll.qlIndexFixing(ONIndex1M,I591,TRUE,_xll.ohTrigger(RecalcTrigger,Trigger1M)),NA())</f>
        <v>1.9953554463200129E-2</v>
      </c>
      <c r="O591" s="44">
        <f>IFERROR(_xll.qlIndexFixing(ONIndex3M,I591,TRUE,_xll.ohTrigger(RecalcTrigger,Trigger3M)),NA())</f>
        <v>2.0823323004099947E-2</v>
      </c>
      <c r="P591" s="44">
        <f>IFERROR(_xll.qlIndexFixing(ONIndex6M,I591,TRUE,_xll.ohTrigger(RecalcTrigger,Trigger6M)),NA())</f>
        <v>2.214236787285162E-2</v>
      </c>
      <c r="Q591" s="183">
        <f>IFERROR(_xll.qlIndexFixing(ONIndex1Y,I591,TRUE,_xll.ohTrigger(RecalcTrigger,Trigger1Y)),NA())</f>
        <v>2.3612680785276563E-2</v>
      </c>
    </row>
    <row r="592" spans="2:17" x14ac:dyDescent="0.2">
      <c r="B592" s="39" t="s">
        <v>42</v>
      </c>
      <c r="D592" s="42">
        <f>_xll.qlCalendarAdvance(Calendar,$D591,B592,"f",FALSE)</f>
        <v>43425</v>
      </c>
      <c r="E592" s="177">
        <f>_xll.qlInterestRateIndexValueDate(IndexON,D592)</f>
        <v>43425</v>
      </c>
      <c r="F592" s="193">
        <f>IFERROR(_xll.qlIndexFixing(IndexON,D592,TRUE,_xll.ohTrigger(RecalcTrigger,TriggerON)),NA())</f>
        <v>1.8479320813994393E-2</v>
      </c>
      <c r="H592" s="42">
        <f>_xll.qlCalendarAdvance(Calendar,$H591,B592,"f",FALSE)</f>
        <v>43425</v>
      </c>
      <c r="I592" s="177">
        <f>_xll.qlInterestRateIndexValueDate(Index1M,$H592)</f>
        <v>43425</v>
      </c>
      <c r="J592" s="182">
        <f>IFERROR(_xll.qlIndexFixing(Index1M,$H592,TRUE,_xll.ohTrigger(RecalcTrigger,Trigger1M)),NA())</f>
        <v>2.0099868829846157E-2</v>
      </c>
      <c r="K592" s="44">
        <f>IFERROR(_xll.qlIndexFixing(Index3M,H592,TRUE,_xll.ohTrigger(RecalcTrigger,Trigger3M)),NA())</f>
        <v>2.1217434157099178E-2</v>
      </c>
      <c r="L592" s="44">
        <f>IFERROR(_xll.qlIndexFixing(Index6M,$H592,TRUE,_xll.ohTrigger(RecalcTrigger,Trigger6M)),NA())</f>
        <v>2.287214592212956E-2</v>
      </c>
      <c r="M592" s="183">
        <f>IFERROR(_xll.qlIndexFixing(Index1Y,$H592,TRUE,_xll.ohTrigger(RecalcTrigger,Trigger1Y)),NA())</f>
        <v>2.4746576582180602E-2</v>
      </c>
      <c r="N592" s="182">
        <f>IFERROR(_xll.qlIndexFixing(ONIndex1M,I592,TRUE,_xll.ohTrigger(RecalcTrigger,Trigger1M)),NA())</f>
        <v>1.9996208740028498E-2</v>
      </c>
      <c r="O592" s="44">
        <f>IFERROR(_xll.qlIndexFixing(ONIndex3M,I592,TRUE,_xll.ohTrigger(RecalcTrigger,Trigger3M)),NA())</f>
        <v>2.0870364245030304E-2</v>
      </c>
      <c r="P592" s="44">
        <f>IFERROR(_xll.qlIndexFixing(ONIndex6M,I592,TRUE,_xll.ohTrigger(RecalcTrigger,Trigger6M)),NA())</f>
        <v>2.2188245401681961E-2</v>
      </c>
      <c r="Q592" s="183">
        <f>IFERROR(_xll.qlIndexFixing(ONIndex1Y,I592,TRUE,_xll.ohTrigger(RecalcTrigger,Trigger1Y)),NA())</f>
        <v>2.3644867192069707E-2</v>
      </c>
    </row>
    <row r="593" spans="2:17" x14ac:dyDescent="0.2">
      <c r="B593" s="39" t="s">
        <v>42</v>
      </c>
      <c r="D593" s="42">
        <f>_xll.qlCalendarAdvance(Calendar,$D592,B593,"f",FALSE)</f>
        <v>43432</v>
      </c>
      <c r="E593" s="177">
        <f>_xll.qlInterestRateIndexValueDate(IndexON,D593)</f>
        <v>43432</v>
      </c>
      <c r="F593" s="193">
        <f>IFERROR(_xll.qlIndexFixing(IndexON,D593,TRUE,_xll.ohTrigger(RecalcTrigger,TriggerON)),NA())</f>
        <v>1.8521061863437938E-2</v>
      </c>
      <c r="H593" s="42">
        <f>_xll.qlCalendarAdvance(Calendar,$H592,B593,"f",FALSE)</f>
        <v>43432</v>
      </c>
      <c r="I593" s="177">
        <f>_xll.qlInterestRateIndexValueDate(Index1M,$H593)</f>
        <v>43432</v>
      </c>
      <c r="J593" s="182">
        <f>IFERROR(_xll.qlIndexFixing(Index1M,$H593,TRUE,_xll.ohTrigger(RecalcTrigger,Trigger1M)),NA())</f>
        <v>2.0142024195028124E-2</v>
      </c>
      <c r="K593" s="44">
        <f>IFERROR(_xll.qlIndexFixing(Index3M,H593,TRUE,_xll.ohTrigger(RecalcTrigger,Trigger3M)),NA())</f>
        <v>2.1261233453017392E-2</v>
      </c>
      <c r="L593" s="44">
        <f>IFERROR(_xll.qlIndexFixing(Index6M,$H593,TRUE,_xll.ohTrigger(RecalcTrigger,Trigger6M)),NA())</f>
        <v>2.2914469203707856E-2</v>
      </c>
      <c r="M593" s="183">
        <f>IFERROR(_xll.qlIndexFixing(Index1Y,$H593,TRUE,_xll.ohTrigger(RecalcTrigger,Trigger1Y)),NA())</f>
        <v>2.4777437993768858E-2</v>
      </c>
      <c r="N593" s="182">
        <f>IFERROR(_xll.qlIndexFixing(ONIndex1M,I593,TRUE,_xll.ohTrigger(RecalcTrigger,Trigger1M)),NA())</f>
        <v>2.0038678674659804E-2</v>
      </c>
      <c r="O593" s="44">
        <f>IFERROR(_xll.qlIndexFixing(ONIndex3M,I593,TRUE,_xll.ohTrigger(RecalcTrigger,Trigger3M)),NA())</f>
        <v>2.0916942466937538E-2</v>
      </c>
      <c r="P593" s="44">
        <f>IFERROR(_xll.qlIndexFixing(ONIndex6M,I593,TRUE,_xll.ohTrigger(RecalcTrigger,Trigger6M)),NA())</f>
        <v>2.2233832343043769E-2</v>
      </c>
      <c r="Q593" s="183">
        <f>IFERROR(_xll.qlIndexFixing(ONIndex1Y,I593,TRUE,_xll.ohTrigger(RecalcTrigger,Trigger1Y)),NA())</f>
        <v>2.3676977043437519E-2</v>
      </c>
    </row>
    <row r="594" spans="2:17" x14ac:dyDescent="0.2">
      <c r="B594" s="39" t="s">
        <v>42</v>
      </c>
      <c r="D594" s="42">
        <f>_xll.qlCalendarAdvance(Calendar,$D593,B594,"f",FALSE)</f>
        <v>43439</v>
      </c>
      <c r="E594" s="177">
        <f>_xll.qlInterestRateIndexValueDate(IndexON,D594)</f>
        <v>43439</v>
      </c>
      <c r="F594" s="193">
        <f>IFERROR(_xll.qlIndexFixing(IndexON,D594,TRUE,_xll.ohTrigger(RecalcTrigger,TriggerON)),NA())</f>
        <v>1.8562733151565869E-2</v>
      </c>
      <c r="H594" s="42">
        <f>_xll.qlCalendarAdvance(Calendar,$H593,B594,"f",FALSE)</f>
        <v>43439</v>
      </c>
      <c r="I594" s="177">
        <f>_xll.qlInterestRateIndexValueDate(Index1M,$H594)</f>
        <v>43439</v>
      </c>
      <c r="J594" s="182">
        <f>IFERROR(_xll.qlIndexFixing(Index1M,$H594,TRUE,_xll.ohTrigger(RecalcTrigger,Trigger1M)),NA())</f>
        <v>2.0194610012607812E-2</v>
      </c>
      <c r="K594" s="44">
        <f>IFERROR(_xll.qlIndexFixing(Index3M,H594,TRUE,_xll.ohTrigger(RecalcTrigger,Trigger3M)),NA())</f>
        <v>2.1297309129729394E-2</v>
      </c>
      <c r="L594" s="44">
        <f>IFERROR(_xll.qlIndexFixing(Index6M,$H594,TRUE,_xll.ohTrigger(RecalcTrigger,Trigger6M)),NA())</f>
        <v>2.2960119107728296E-2</v>
      </c>
      <c r="M594" s="183">
        <f>IFERROR(_xll.qlIndexFixing(Index1Y,$H594,TRUE,_xll.ohTrigger(RecalcTrigger,Trigger1Y)),NA())</f>
        <v>2.4808221719034185E-2</v>
      </c>
      <c r="N594" s="182">
        <f>IFERROR(_xll.qlIndexFixing(ONIndex1M,I594,TRUE,_xll.ohTrigger(RecalcTrigger,Trigger1M)),NA())</f>
        <v>2.0080964267094048E-2</v>
      </c>
      <c r="O594" s="44">
        <f>IFERROR(_xll.qlIndexFixing(ONIndex3M,I594,TRUE,_xll.ohTrigger(RecalcTrigger,Trigger3M)),NA())</f>
        <v>2.0963057669740603E-2</v>
      </c>
      <c r="P594" s="44">
        <f>IFERROR(_xll.qlIndexFixing(ONIndex6M,I594,TRUE,_xll.ohTrigger(RecalcTrigger,Trigger6M)),NA())</f>
        <v>2.2279128696937045E-2</v>
      </c>
      <c r="Q594" s="183">
        <f>IFERROR(_xll.qlIndexFixing(ONIndex1Y,I594,TRUE,_xll.ohTrigger(RecalcTrigger,Trigger1Y)),NA())</f>
        <v>2.3709010339217906E-2</v>
      </c>
    </row>
    <row r="595" spans="2:17" x14ac:dyDescent="0.2">
      <c r="B595" s="39" t="s">
        <v>42</v>
      </c>
      <c r="D595" s="42">
        <f>_xll.qlCalendarAdvance(Calendar,$D594,B595,"f",FALSE)</f>
        <v>43446</v>
      </c>
      <c r="E595" s="177">
        <f>_xll.qlInterestRateIndexValueDate(IndexON,D595)</f>
        <v>43446</v>
      </c>
      <c r="F595" s="193">
        <f>IFERROR(_xll.qlIndexFixing(IndexON,D595,TRUE,_xll.ohTrigger(RecalcTrigger,TriggerON)),NA())</f>
        <v>1.8604334678216095E-2</v>
      </c>
      <c r="H595" s="42">
        <f>_xll.qlCalendarAdvance(Calendar,$H594,B595,"f",FALSE)</f>
        <v>43446</v>
      </c>
      <c r="I595" s="177">
        <f>_xll.qlInterestRateIndexValueDate(Index1M,$H595)</f>
        <v>43446</v>
      </c>
      <c r="J595" s="182">
        <f>IFERROR(_xll.qlIndexFixing(Index1M,$H595,TRUE,_xll.ohTrigger(RecalcTrigger,Trigger1M)),NA())</f>
        <v>2.0236363776790819E-2</v>
      </c>
      <c r="K595" s="44">
        <f>IFERROR(_xll.qlIndexFixing(Index3M,H595,TRUE,_xll.ohTrigger(RecalcTrigger,Trigger3M)),NA())</f>
        <v>2.1340239834607977E-2</v>
      </c>
      <c r="L595" s="44">
        <f>IFERROR(_xll.qlIndexFixing(Index6M,$H595,TRUE,_xll.ohTrigger(RecalcTrigger,Trigger6M)),NA())</f>
        <v>2.3001838039871145E-2</v>
      </c>
      <c r="M595" s="183">
        <f>IFERROR(_xll.qlIndexFixing(Index1Y,$H595,TRUE,_xll.ohTrigger(RecalcTrigger,Trigger1Y)),NA())</f>
        <v>2.4838927743593198E-2</v>
      </c>
      <c r="N595" s="182">
        <f>IFERROR(_xll.qlIndexFixing(ONIndex1M,I595,TRUE,_xll.ohTrigger(RecalcTrigger,Trigger1M)),NA())</f>
        <v>2.0123065517331229E-2</v>
      </c>
      <c r="O595" s="44">
        <f>IFERROR(_xll.qlIndexFixing(ONIndex3M,I595,TRUE,_xll.ohTrigger(RecalcTrigger,Trigger3M)),NA())</f>
        <v>2.1008709853358454E-2</v>
      </c>
      <c r="P595" s="44">
        <f>IFERROR(_xll.qlIndexFixing(ONIndex6M,I595,TRUE,_xll.ohTrigger(RecalcTrigger,Trigger6M)),NA())</f>
        <v>2.2324134463199696E-2</v>
      </c>
      <c r="Q595" s="183">
        <f>IFERROR(_xll.qlIndexFixing(ONIndex1Y,I595,TRUE,_xll.ohTrigger(RecalcTrigger,Trigger1Y)),NA())</f>
        <v>2.3740967079572961E-2</v>
      </c>
    </row>
    <row r="596" spans="2:17" x14ac:dyDescent="0.2">
      <c r="B596" s="39" t="s">
        <v>42</v>
      </c>
      <c r="D596" s="42">
        <f>_xll.qlCalendarAdvance(Calendar,$D595,B596,"f",FALSE)</f>
        <v>43453</v>
      </c>
      <c r="E596" s="177">
        <f>_xll.qlInterestRateIndexValueDate(IndexON,D596)</f>
        <v>43453</v>
      </c>
      <c r="F596" s="193">
        <f>IFERROR(_xll.qlIndexFixing(IndexON,D596,TRUE,_xll.ohTrigger(RecalcTrigger,TriggerON)),NA())</f>
        <v>1.8645866443550707E-2</v>
      </c>
      <c r="H596" s="42">
        <f>_xll.qlCalendarAdvance(Calendar,$H595,B596,"f",FALSE)</f>
        <v>43453</v>
      </c>
      <c r="I596" s="177">
        <f>_xll.qlInterestRateIndexValueDate(Index1M,$H596)</f>
        <v>43453</v>
      </c>
      <c r="J596" s="182">
        <f>IFERROR(_xll.qlIndexFixing(Index1M,$H596,TRUE,_xll.ohTrigger(RecalcTrigger,Trigger1M)),NA())</f>
        <v>2.0277933023365596E-2</v>
      </c>
      <c r="K596" s="44">
        <f>IFERROR(_xll.qlIndexFixing(Index3M,H596,TRUE,_xll.ohTrigger(RecalcTrigger,Trigger3M)),NA())</f>
        <v>2.1382705551974451E-2</v>
      </c>
      <c r="L596" s="44">
        <f>IFERROR(_xll.qlIndexFixing(Index6M,$H596,TRUE,_xll.ohTrigger(RecalcTrigger,Trigger6M)),NA())</f>
        <v>2.3043263915797373E-2</v>
      </c>
      <c r="M596" s="183">
        <f>IFERROR(_xll.qlIndexFixing(Index1Y,$H596,TRUE,_xll.ohTrigger(RecalcTrigger,Trigger1Y)),NA())</f>
        <v>2.4869556053079833E-2</v>
      </c>
      <c r="N596" s="182">
        <f>IFERROR(_xll.qlIndexFixing(ONIndex1M,I596,TRUE,_xll.ohTrigger(RecalcTrigger,Trigger1M)),NA())</f>
        <v>2.0164982425209255E-2</v>
      </c>
      <c r="O596" s="44">
        <f>IFERROR(_xll.qlIndexFixing(ONIndex3M,I596,TRUE,_xll.ohTrigger(RecalcTrigger,Trigger3M)),NA())</f>
        <v>2.105389901754795E-2</v>
      </c>
      <c r="P596" s="44">
        <f>IFERROR(_xll.qlIndexFixing(ONIndex6M,I596,TRUE,_xll.ohTrigger(RecalcTrigger,Trigger6M)),NA())</f>
        <v>2.236884964166963E-2</v>
      </c>
      <c r="Q596" s="183">
        <f>IFERROR(_xll.qlIndexFixing(ONIndex1Y,I596,TRUE,_xll.ohTrigger(RecalcTrigger,Trigger1Y)),NA())</f>
        <v>2.3772847264421637E-2</v>
      </c>
    </row>
    <row r="597" spans="2:17" x14ac:dyDescent="0.2">
      <c r="B597" s="39" t="s">
        <v>42</v>
      </c>
      <c r="D597" s="42">
        <f>_xll.qlCalendarAdvance(Calendar,$D596,B597,"f",FALSE)</f>
        <v>43461</v>
      </c>
      <c r="E597" s="177">
        <f>_xll.qlInterestRateIndexValueDate(IndexON,D597)</f>
        <v>43461</v>
      </c>
      <c r="F597" s="193">
        <f>IFERROR(_xll.qlIndexFixing(IndexON,D597,TRUE,_xll.ohTrigger(RecalcTrigger,TriggerON)),NA())</f>
        <v>1.8693245896040933E-2</v>
      </c>
      <c r="H597" s="42">
        <f>_xll.qlCalendarAdvance(Calendar,$H596,B597,"f",FALSE)</f>
        <v>43461</v>
      </c>
      <c r="I597" s="177">
        <f>_xll.qlInterestRateIndexValueDate(Index1M,$H597)</f>
        <v>43461</v>
      </c>
      <c r="J597" s="182">
        <f>IFERROR(_xll.qlIndexFixing(Index1M,$H597,TRUE,_xll.ohTrigger(RecalcTrigger,Trigger1M)),NA())</f>
        <v>2.0321711559000179E-2</v>
      </c>
      <c r="K597" s="44">
        <f>IFERROR(_xll.qlIndexFixing(Index3M,H597,TRUE,_xll.ohTrigger(RecalcTrigger,Trigger3M)),NA())</f>
        <v>2.1430668409283895E-2</v>
      </c>
      <c r="L597" s="44">
        <f>IFERROR(_xll.qlIndexFixing(Index6M,$H597,TRUE,_xll.ohTrigger(RecalcTrigger,Trigger6M)),NA())</f>
        <v>2.3090248905868097E-2</v>
      </c>
      <c r="M597" s="183">
        <f>IFERROR(_xll.qlIndexFixing(Index1Y,$H597,TRUE,_xll.ohTrigger(RecalcTrigger,Trigger1Y)),NA())</f>
        <v>2.490446465563001E-2</v>
      </c>
      <c r="N597" s="182">
        <f>IFERROR(_xll.qlIndexFixing(ONIndex1M,I597,TRUE,_xll.ohTrigger(RecalcTrigger,Trigger1M)),NA())</f>
        <v>2.021266173742986E-2</v>
      </c>
      <c r="O597" s="44">
        <f>IFERROR(_xll.qlIndexFixing(ONIndex3M,I597,TRUE,_xll.ohTrigger(RecalcTrigger,Trigger3M)),NA())</f>
        <v>2.1104976813798304E-2</v>
      </c>
      <c r="P597" s="44">
        <f>IFERROR(_xll.qlIndexFixing(ONIndex6M,I597,TRUE,_xll.ohTrigger(RecalcTrigger,Trigger6M)),NA())</f>
        <v>2.2419596880938197E-2</v>
      </c>
      <c r="Q597" s="183">
        <f>IFERROR(_xll.qlIndexFixing(ONIndex1Y,I597,TRUE,_xll.ohTrigger(RecalcTrigger,Trigger1Y)),NA())</f>
        <v>2.3809188019928706E-2</v>
      </c>
    </row>
    <row r="598" spans="2:17" x14ac:dyDescent="0.2">
      <c r="B598" s="39" t="s">
        <v>42</v>
      </c>
      <c r="D598" s="42">
        <f>_xll.qlCalendarAdvance(Calendar,$D597,B598,"f",FALSE)</f>
        <v>43468</v>
      </c>
      <c r="E598" s="177">
        <f>_xll.qlInterestRateIndexValueDate(IndexON,D598)</f>
        <v>43468</v>
      </c>
      <c r="F598" s="193">
        <f>IFERROR(_xll.qlIndexFixing(IndexON,D598,TRUE,_xll.ohTrigger(RecalcTrigger,TriggerON)),NA())</f>
        <v>1.873462817248317E-2</v>
      </c>
      <c r="H598" s="42">
        <f>_xll.qlCalendarAdvance(Calendar,$H597,B598,"f",FALSE)</f>
        <v>43468</v>
      </c>
      <c r="I598" s="177">
        <f>_xll.qlInterestRateIndexValueDate(Index1M,$H598)</f>
        <v>43468</v>
      </c>
      <c r="J598" s="182">
        <f>IFERROR(_xll.qlIndexFixing(Index1M,$H598,TRUE,_xll.ohTrigger(RecalcTrigger,Trigger1M)),NA())</f>
        <v>2.0362896290628922E-2</v>
      </c>
      <c r="K598" s="44">
        <f>IFERROR(_xll.qlIndexFixing(Index3M,H598,TRUE,_xll.ohTrigger(RecalcTrigger,Trigger3M)),NA())</f>
        <v>2.1472137676082546E-2</v>
      </c>
      <c r="L598" s="44">
        <f>IFERROR(_xll.qlIndexFixing(Index6M,$H598,TRUE,_xll.ohTrigger(RecalcTrigger,Trigger6M)),NA())</f>
        <v>2.3127503070491075E-2</v>
      </c>
      <c r="M598" s="183">
        <f>IFERROR(_xll.qlIndexFixing(Index1Y,$H598,TRUE,_xll.ohTrigger(RecalcTrigger,Trigger1Y)),NA())</f>
        <v>2.4934926384519995E-2</v>
      </c>
      <c r="N598" s="182">
        <f>IFERROR(_xll.qlIndexFixing(ONIndex1M,I598,TRUE,_xll.ohTrigger(RecalcTrigger,Trigger1M)),NA())</f>
        <v>2.0254183625978417E-2</v>
      </c>
      <c r="O598" s="44">
        <f>IFERROR(_xll.qlIndexFixing(ONIndex3M,I598,TRUE,_xll.ohTrigger(RecalcTrigger,Trigger3M)),NA())</f>
        <v>2.1149173792884834E-2</v>
      </c>
      <c r="P598" s="44">
        <f>IFERROR(_xll.qlIndexFixing(ONIndex6M,I598,TRUE,_xll.ohTrigger(RecalcTrigger,Trigger6M)),NA())</f>
        <v>2.2463689371026163E-2</v>
      </c>
      <c r="Q598" s="183">
        <f>IFERROR(_xll.qlIndexFixing(ONIndex1Y,I598,TRUE,_xll.ohTrigger(RecalcTrigger,Trigger1Y)),NA())</f>
        <v>2.3840904157136356E-2</v>
      </c>
    </row>
    <row r="599" spans="2:17" x14ac:dyDescent="0.2">
      <c r="B599" s="39" t="s">
        <v>42</v>
      </c>
      <c r="D599" s="42">
        <f>_xll.qlCalendarAdvance(Calendar,$D598,B599,"f",FALSE)</f>
        <v>43475</v>
      </c>
      <c r="E599" s="177">
        <f>_xll.qlInterestRateIndexValueDate(IndexON,D599)</f>
        <v>43475</v>
      </c>
      <c r="F599" s="193">
        <f>IFERROR(_xll.qlIndexFixing(IndexON,D599,TRUE,_xll.ohTrigger(RecalcTrigger,TriggerON)),NA())</f>
        <v>1.8775940687447701E-2</v>
      </c>
      <c r="H599" s="42">
        <f>_xll.qlCalendarAdvance(Calendar,$H598,B599,"f",FALSE)</f>
        <v>43475</v>
      </c>
      <c r="I599" s="177">
        <f>_xll.qlInterestRateIndexValueDate(Index1M,$H599)</f>
        <v>43475</v>
      </c>
      <c r="J599" s="182">
        <f>IFERROR(_xll.qlIndexFixing(Index1M,$H599,TRUE,_xll.ohTrigger(RecalcTrigger,Trigger1M)),NA())</f>
        <v>2.0403896503964764E-2</v>
      </c>
      <c r="K599" s="44">
        <f>IFERROR(_xll.qlIndexFixing(Index3M,H599,TRUE,_xll.ohTrigger(RecalcTrigger,Trigger3M)),NA())</f>
        <v>2.1513141910209196E-2</v>
      </c>
      <c r="L599" s="44">
        <f>IFERROR(_xll.qlIndexFixing(Index6M,$H599,TRUE,_xll.ohTrigger(RecalcTrigger,Trigger6M)),NA())</f>
        <v>2.3168025922791411E-2</v>
      </c>
      <c r="M599" s="183">
        <f>IFERROR(_xll.qlIndexFixing(Index1Y,$H599,TRUE,_xll.ohTrigger(RecalcTrigger,Trigger1Y)),NA())</f>
        <v>2.4965310353295189E-2</v>
      </c>
      <c r="N599" s="182">
        <f>IFERROR(_xll.qlIndexFixing(ONIndex1M,I599,TRUE,_xll.ohTrigger(RecalcTrigger,Trigger1M)),NA())</f>
        <v>2.029552117192468E-2</v>
      </c>
      <c r="O599" s="44">
        <f>IFERROR(_xll.qlIndexFixing(ONIndex3M,I599,TRUE,_xll.ohTrigger(RecalcTrigger,Trigger3M)),NA())</f>
        <v>2.1192907752056733E-2</v>
      </c>
      <c r="P599" s="44">
        <f>IFERROR(_xll.qlIndexFixing(ONIndex6M,I599,TRUE,_xll.ohTrigger(RecalcTrigger,Trigger6M)),NA())</f>
        <v>2.2507491272997227E-2</v>
      </c>
      <c r="Q599" s="183">
        <f>IFERROR(_xll.qlIndexFixing(ONIndex1Y,I599,TRUE,_xll.ohTrigger(RecalcTrigger,Trigger1Y)),NA())</f>
        <v>2.3872543738918672E-2</v>
      </c>
    </row>
    <row r="600" spans="2:17" x14ac:dyDescent="0.2">
      <c r="B600" s="39" t="s">
        <v>42</v>
      </c>
      <c r="D600" s="42">
        <f>_xll.qlCalendarAdvance(Calendar,$D599,B600,"f",FALSE)</f>
        <v>43482</v>
      </c>
      <c r="E600" s="177">
        <f>_xll.qlInterestRateIndexValueDate(IndexON,D600)</f>
        <v>43482</v>
      </c>
      <c r="F600" s="193">
        <f>IFERROR(_xll.qlIndexFixing(IndexON,D600,TRUE,_xll.ohTrigger(RecalcTrigger,TriggerON)),NA())</f>
        <v>1.8817183440934526E-2</v>
      </c>
      <c r="H600" s="42">
        <f>_xll.qlCalendarAdvance(Calendar,$H599,B600,"f",FALSE)</f>
        <v>43482</v>
      </c>
      <c r="I600" s="177">
        <f>_xll.qlInterestRateIndexValueDate(Index1M,$H600)</f>
        <v>43482</v>
      </c>
      <c r="J600" s="182">
        <f>IFERROR(_xll.qlIndexFixing(Index1M,$H600,TRUE,_xll.ohTrigger(RecalcTrigger,Trigger1M)),NA())</f>
        <v>2.0444712197019536E-2</v>
      </c>
      <c r="K600" s="44">
        <f>IFERROR(_xll.qlIndexFixing(Index3M,H600,TRUE,_xll.ohTrigger(RecalcTrigger,Trigger3M)),NA())</f>
        <v>2.1553681097623924E-2</v>
      </c>
      <c r="L600" s="44">
        <f>IFERROR(_xll.qlIndexFixing(Index6M,$H600,TRUE,_xll.ohTrigger(RecalcTrigger,Trigger6M)),NA())</f>
        <v>2.3208255264746413E-2</v>
      </c>
      <c r="M600" s="183">
        <f>IFERROR(_xll.qlIndexFixing(Index1Y,$H600,TRUE,_xll.ohTrigger(RecalcTrigger,Trigger1Y)),NA())</f>
        <v>2.4995616547659028E-2</v>
      </c>
      <c r="N600" s="182">
        <f>IFERROR(_xll.qlIndexFixing(ONIndex1M,I600,TRUE,_xll.ohTrigger(RecalcTrigger,Trigger1M)),NA())</f>
        <v>2.0336674375268649E-2</v>
      </c>
      <c r="O600" s="44">
        <f>IFERROR(_xll.qlIndexFixing(ONIndex3M,I600,TRUE,_xll.ohTrigger(RecalcTrigger,Trigger3M)),NA())</f>
        <v>2.1236178691151908E-2</v>
      </c>
      <c r="P600" s="44">
        <f>IFERROR(_xll.qlIndexFixing(ONIndex6M,I600,TRUE,_xll.ohTrigger(RecalcTrigger,Trigger6M)),NA())</f>
        <v>2.2551002586851387E-2</v>
      </c>
      <c r="Q600" s="183">
        <f>IFERROR(_xll.qlIndexFixing(ONIndex1Y,I600,TRUE,_xll.ohTrigger(RecalcTrigger,Trigger1Y)),NA())</f>
        <v>2.3904106764951472E-2</v>
      </c>
    </row>
    <row r="601" spans="2:17" x14ac:dyDescent="0.2">
      <c r="B601" s="39" t="s">
        <v>42</v>
      </c>
      <c r="D601" s="42">
        <f>_xll.qlCalendarAdvance(Calendar,$D600,B601,"f",FALSE)</f>
        <v>43489</v>
      </c>
      <c r="E601" s="177">
        <f>_xll.qlInterestRateIndexValueDate(IndexON,D601)</f>
        <v>43489</v>
      </c>
      <c r="F601" s="193">
        <f>IFERROR(_xll.qlIndexFixing(IndexON,D601,TRUE,_xll.ohTrigger(RecalcTrigger,TriggerON)),NA())</f>
        <v>1.88583564328626E-2</v>
      </c>
      <c r="H601" s="42">
        <f>_xll.qlCalendarAdvance(Calendar,$H600,B601,"f",FALSE)</f>
        <v>43489</v>
      </c>
      <c r="I601" s="177">
        <f>_xll.qlInterestRateIndexValueDate(Index1M,$H601)</f>
        <v>43489</v>
      </c>
      <c r="J601" s="182">
        <f>IFERROR(_xll.qlIndexFixing(Index1M,$H601,TRUE,_xll.ohTrigger(RecalcTrigger,Trigger1M)),NA())</f>
        <v>2.0485343367815205E-2</v>
      </c>
      <c r="K601" s="44">
        <f>IFERROR(_xll.qlIndexFixing(Index3M,H601,TRUE,_xll.ohTrigger(RecalcTrigger,Trigger3M)),NA())</f>
        <v>2.1593755224445312E-2</v>
      </c>
      <c r="L601" s="44">
        <f>IFERROR(_xll.qlIndexFixing(Index6M,$H601,TRUE,_xll.ohTrigger(RecalcTrigger,Trigger6M)),NA())</f>
        <v>2.3248190894274566E-2</v>
      </c>
      <c r="M601" s="183">
        <f>IFERROR(_xll.qlIndexFixing(Index1Y,$H601,TRUE,_xll.ohTrigger(RecalcTrigger,Trigger1Y)),NA())</f>
        <v>2.50258449533316E-2</v>
      </c>
      <c r="N601" s="182">
        <f>IFERROR(_xll.qlIndexFixing(ONIndex1M,I601,TRUE,_xll.ohTrigger(RecalcTrigger,Trigger1M)),NA())</f>
        <v>2.0377643235929277E-2</v>
      </c>
      <c r="O601" s="44">
        <f>IFERROR(_xll.qlIndexFixing(ONIndex3M,I601,TRUE,_xll.ohTrigger(RecalcTrigger,Trigger3M)),NA())</f>
        <v>2.1278986609846173E-2</v>
      </c>
      <c r="P601" s="44">
        <f>IFERROR(_xll.qlIndexFixing(ONIndex6M,I601,TRUE,_xll.ohTrigger(RecalcTrigger,Trigger6M)),NA())</f>
        <v>2.2594223312426553E-2</v>
      </c>
      <c r="Q601" s="183">
        <f>IFERROR(_xll.qlIndexFixing(ONIndex1Y,I601,TRUE,_xll.ohTrigger(RecalcTrigger,Trigger1Y)),NA())</f>
        <v>2.3935593235396846E-2</v>
      </c>
    </row>
    <row r="602" spans="2:17" x14ac:dyDescent="0.2">
      <c r="B602" s="39" t="s">
        <v>42</v>
      </c>
      <c r="D602" s="42">
        <f>_xll.qlCalendarAdvance(Calendar,$D601,B602,"f",FALSE)</f>
        <v>43496</v>
      </c>
      <c r="E602" s="177">
        <f>_xll.qlInterestRateIndexValueDate(IndexON,D602)</f>
        <v>43496</v>
      </c>
      <c r="F602" s="193">
        <f>IFERROR(_xll.qlIndexFixing(IndexON,D602,TRUE,_xll.ohTrigger(RecalcTrigger,TriggerON)),NA())</f>
        <v>1.8899459663312967E-2</v>
      </c>
      <c r="H602" s="42">
        <f>_xll.qlCalendarAdvance(Calendar,$H601,B602,"f",FALSE)</f>
        <v>43496</v>
      </c>
      <c r="I602" s="177">
        <f>_xll.qlInterestRateIndexValueDate(Index1M,$H602)</f>
        <v>43496</v>
      </c>
      <c r="J602" s="182">
        <f>IFERROR(_xll.qlIndexFixing(Index1M,$H602,TRUE,_xll.ohTrigger(RecalcTrigger,Trigger1M)),NA())</f>
        <v>2.051198594868801E-2</v>
      </c>
      <c r="K602" s="44">
        <f>IFERROR(_xll.qlIndexFixing(Index3M,H602,TRUE,_xll.ohTrigger(RecalcTrigger,Trigger3M)),NA())</f>
        <v>2.1629981544258443E-2</v>
      </c>
      <c r="L602" s="44">
        <f>IFERROR(_xll.qlIndexFixing(Index6M,$H602,TRUE,_xll.ohTrigger(RecalcTrigger,Trigger6M)),NA())</f>
        <v>2.3287832609406749E-2</v>
      </c>
      <c r="M602" s="183">
        <f>IFERROR(_xll.qlIndexFixing(Index1Y,$H602,TRUE,_xll.ohTrigger(RecalcTrigger,Trigger1Y)),NA())</f>
        <v>2.5055995556049648E-2</v>
      </c>
      <c r="N602" s="182">
        <f>IFERROR(_xll.qlIndexFixing(ONIndex1M,I602,TRUE,_xll.ohTrigger(RecalcTrigger,Trigger1M)),NA())</f>
        <v>2.0418427754068658E-2</v>
      </c>
      <c r="O602" s="44">
        <f>IFERROR(_xll.qlIndexFixing(ONIndex3M,I602,TRUE,_xll.ohTrigger(RecalcTrigger,Trigger3M)),NA())</f>
        <v>2.1321331508139529E-2</v>
      </c>
      <c r="P602" s="44">
        <f>IFERROR(_xll.qlIndexFixing(ONIndex6M,I602,TRUE,_xll.ohTrigger(RecalcTrigger,Trigger6M)),NA())</f>
        <v>2.2637153449560632E-2</v>
      </c>
      <c r="Q602" s="183">
        <f>IFERROR(_xll.qlIndexFixing(ONIndex1Y,I602,TRUE,_xll.ohTrigger(RecalcTrigger,Trigger1Y)),NA())</f>
        <v>2.3967003150254795E-2</v>
      </c>
    </row>
    <row r="603" spans="2:17" x14ac:dyDescent="0.2">
      <c r="B603" s="39" t="s">
        <v>42</v>
      </c>
      <c r="D603" s="42">
        <f>_xll.qlCalendarAdvance(Calendar,$D602,B603,"f",FALSE)</f>
        <v>43503</v>
      </c>
      <c r="E603" s="177">
        <f>_xll.qlInterestRateIndexValueDate(IndexON,D603)</f>
        <v>43503</v>
      </c>
      <c r="F603" s="193">
        <f>IFERROR(_xll.qlIndexFixing(IndexON,D603,TRUE,_xll.ohTrigger(RecalcTrigger,TriggerON)),NA())</f>
        <v>1.8940493132042491E-2</v>
      </c>
      <c r="H603" s="42">
        <f>_xll.qlCalendarAdvance(Calendar,$H602,B603,"f",FALSE)</f>
        <v>43503</v>
      </c>
      <c r="I603" s="177">
        <f>_xll.qlInterestRateIndexValueDate(Index1M,$H603)</f>
        <v>43503</v>
      </c>
      <c r="J603" s="182">
        <f>IFERROR(_xll.qlIndexFixing(Index1M,$H603,TRUE,_xll.ohTrigger(RecalcTrigger,Trigger1M)),NA())</f>
        <v>2.05522917280908E-2</v>
      </c>
      <c r="K603" s="44">
        <f>IFERROR(_xll.qlIndexFixing(Index3M,H603,TRUE,_xll.ohTrigger(RecalcTrigger,Trigger3M)),NA())</f>
        <v>2.166915641301136E-2</v>
      </c>
      <c r="L603" s="44">
        <f>IFERROR(_xll.qlIndexFixing(Index6M,$H603,TRUE,_xll.ohTrigger(RecalcTrigger,Trigger6M)),NA())</f>
        <v>2.3327180208286676E-2</v>
      </c>
      <c r="M603" s="183">
        <f>IFERROR(_xll.qlIndexFixing(Index1Y,$H603,TRUE,_xll.ohTrigger(RecalcTrigger,Trigger1Y)),NA())</f>
        <v>2.5086068341567458E-2</v>
      </c>
      <c r="N603" s="182">
        <f>IFERROR(_xll.qlIndexFixing(ONIndex1M,I603,TRUE,_xll.ohTrigger(RecalcTrigger,Trigger1M)),NA())</f>
        <v>2.0459027929281559E-2</v>
      </c>
      <c r="O603" s="44">
        <f>IFERROR(_xll.qlIndexFixing(ONIndex3M,I603,TRUE,_xll.ohTrigger(RecalcTrigger,Trigger3M)),NA())</f>
        <v>2.1363213385869884E-2</v>
      </c>
      <c r="P603" s="44">
        <f>IFERROR(_xll.qlIndexFixing(ONIndex6M,I603,TRUE,_xll.ohTrigger(RecalcTrigger,Trigger6M)),NA())</f>
        <v>2.2679792998172577E-2</v>
      </c>
      <c r="Q603" s="183">
        <f>IFERROR(_xll.qlIndexFixing(ONIndex1Y,I603,TRUE,_xll.ohTrigger(RecalcTrigger,Trigger1Y)),NA())</f>
        <v>2.3998336509363227E-2</v>
      </c>
    </row>
    <row r="604" spans="2:17" x14ac:dyDescent="0.2">
      <c r="B604" s="39" t="s">
        <v>42</v>
      </c>
      <c r="D604" s="42">
        <f>_xll.qlCalendarAdvance(Calendar,$D603,B604,"f",FALSE)</f>
        <v>43510</v>
      </c>
      <c r="E604" s="177">
        <f>_xll.qlInterestRateIndexValueDate(IndexON,D604)</f>
        <v>43510</v>
      </c>
      <c r="F604" s="193">
        <f>IFERROR(_xll.qlIndexFixing(IndexON,D604,TRUE,_xll.ohTrigger(RecalcTrigger,TriggerON)),NA())</f>
        <v>1.8981456839294308E-2</v>
      </c>
      <c r="H604" s="42">
        <f>_xll.qlCalendarAdvance(Calendar,$H603,B604,"f",FALSE)</f>
        <v>43510</v>
      </c>
      <c r="I604" s="177">
        <f>_xll.qlInterestRateIndexValueDate(Index1M,$H604)</f>
        <v>43510</v>
      </c>
      <c r="J604" s="182">
        <f>IFERROR(_xll.qlIndexFixing(Index1M,$H604,TRUE,_xll.ohTrigger(RecalcTrigger,Trigger1M)),NA())</f>
        <v>2.0592413003742347E-2</v>
      </c>
      <c r="K604" s="44">
        <f>IFERROR(_xll.qlIndexFixing(Index3M,H604,TRUE,_xll.ohTrigger(RecalcTrigger,Trigger3M)),NA())</f>
        <v>2.1707866204834027E-2</v>
      </c>
      <c r="L604" s="44">
        <f>IFERROR(_xll.qlIndexFixing(Index6M,$H604,TRUE,_xll.ohTrigger(RecalcTrigger,Trigger6M)),NA())</f>
        <v>2.3366233489171346E-2</v>
      </c>
      <c r="M604" s="183">
        <f>IFERROR(_xll.qlIndexFixing(Index1Y,$H604,TRUE,_xll.ohTrigger(RecalcTrigger,Trigger1Y)),NA())</f>
        <v>2.51160632956553E-2</v>
      </c>
      <c r="N604" s="182">
        <f>IFERROR(_xll.qlIndexFixing(ONIndex1M,I604,TRUE,_xll.ohTrigger(RecalcTrigger,Trigger1M)),NA())</f>
        <v>2.049944376181112E-2</v>
      </c>
      <c r="O604" s="44">
        <f>IFERROR(_xll.qlIndexFixing(ONIndex3M,I604,TRUE,_xll.ohTrigger(RecalcTrigger,Trigger3M)),NA())</f>
        <v>2.1404632242713051E-2</v>
      </c>
      <c r="P604" s="44">
        <f>IFERROR(_xll.qlIndexFixing(ONIndex6M,I604,TRUE,_xll.ohTrigger(RecalcTrigger,Trigger6M)),NA())</f>
        <v>2.2722141958181341E-2</v>
      </c>
      <c r="Q604" s="183">
        <f>IFERROR(_xll.qlIndexFixing(ONIndex1Y,I604,TRUE,_xll.ohTrigger(RecalcTrigger,Trigger1Y)),NA())</f>
        <v>2.4029593312884234E-2</v>
      </c>
    </row>
    <row r="605" spans="2:17" x14ac:dyDescent="0.2">
      <c r="B605" s="39" t="s">
        <v>42</v>
      </c>
      <c r="D605" s="42">
        <f>_xll.qlCalendarAdvance(Calendar,$D604,B605,"f",FALSE)</f>
        <v>43517</v>
      </c>
      <c r="E605" s="177">
        <f>_xll.qlInterestRateIndexValueDate(IndexON,D605)</f>
        <v>43517</v>
      </c>
      <c r="F605" s="193">
        <f>IFERROR(_xll.qlIndexFixing(IndexON,D605,TRUE,_xll.ohTrigger(RecalcTrigger,TriggerON)),NA())</f>
        <v>1.9022350784825282E-2</v>
      </c>
      <c r="H605" s="42">
        <f>_xll.qlCalendarAdvance(Calendar,$H604,B605,"f",FALSE)</f>
        <v>43517</v>
      </c>
      <c r="I605" s="177">
        <f>_xll.qlInterestRateIndexValueDate(Index1M,$H605)</f>
        <v>43517</v>
      </c>
      <c r="J605" s="182">
        <f>IFERROR(_xll.qlIndexFixing(Index1M,$H605,TRUE,_xll.ohTrigger(RecalcTrigger,Trigger1M)),NA())</f>
        <v>2.0632349773934886E-2</v>
      </c>
      <c r="K605" s="44">
        <f>IFERROR(_xll.qlIndexFixing(Index3M,H605,TRUE,_xll.ohTrigger(RecalcTrigger,Trigger3M)),NA())</f>
        <v>2.1746110906622439E-2</v>
      </c>
      <c r="L605" s="44">
        <f>IFERROR(_xll.qlIndexFixing(Index6M,$H605,TRUE,_xll.ohTrigger(RecalcTrigger,Trigger6M)),NA())</f>
        <v>2.340499225043105E-2</v>
      </c>
      <c r="M605" s="183">
        <f>IFERROR(_xll.qlIndexFixing(Index1Y,$H605,TRUE,_xll.ohTrigger(RecalcTrigger,Trigger1Y)),NA())</f>
        <v>2.5145980404100765E-2</v>
      </c>
      <c r="N605" s="182">
        <f>IFERROR(_xll.qlIndexFixing(ONIndex1M,I605,TRUE,_xll.ohTrigger(RecalcTrigger,Trigger1M)),NA())</f>
        <v>2.0539675251333156E-2</v>
      </c>
      <c r="O605" s="44">
        <f>IFERROR(_xll.qlIndexFixing(ONIndex3M,I605,TRUE,_xll.ohTrigger(RecalcTrigger,Trigger3M)),NA())</f>
        <v>2.1445588078750077E-2</v>
      </c>
      <c r="P605" s="44">
        <f>IFERROR(_xll.qlIndexFixing(ONIndex6M,I605,TRUE,_xll.ohTrigger(RecalcTrigger,Trigger6M)),NA())</f>
        <v>2.2764200329586926E-2</v>
      </c>
      <c r="Q605" s="183">
        <f>IFERROR(_xll.qlIndexFixing(ONIndex1Y,I605,TRUE,_xll.ohTrigger(RecalcTrigger,Trigger1Y)),NA())</f>
        <v>2.4060773560655724E-2</v>
      </c>
    </row>
    <row r="606" spans="2:17" x14ac:dyDescent="0.2">
      <c r="B606" s="39" t="s">
        <v>42</v>
      </c>
      <c r="D606" s="42">
        <f>_xll.qlCalendarAdvance(Calendar,$D605,B606,"f",FALSE)</f>
        <v>43524</v>
      </c>
      <c r="E606" s="177">
        <f>_xll.qlInterestRateIndexValueDate(IndexON,D606)</f>
        <v>43524</v>
      </c>
      <c r="F606" s="193">
        <f>IFERROR(_xll.qlIndexFixing(IndexON,D606,TRUE,_xll.ohTrigger(RecalcTrigger,TriggerON)),NA())</f>
        <v>1.9063174968716456E-2</v>
      </c>
      <c r="H606" s="42">
        <f>_xll.qlCalendarAdvance(Calendar,$H605,B606,"f",FALSE)</f>
        <v>43524</v>
      </c>
      <c r="I606" s="177">
        <f>_xll.qlInterestRateIndexValueDate(Index1M,$H606)</f>
        <v>43524</v>
      </c>
      <c r="J606" s="182">
        <f>IFERROR(_xll.qlIndexFixing(Index1M,$H606,TRUE,_xll.ohTrigger(RecalcTrigger,Trigger1M)),NA())</f>
        <v>2.0675510728350565E-2</v>
      </c>
      <c r="K606" s="44">
        <f>IFERROR(_xll.qlIndexFixing(Index3M,H606,TRUE,_xll.ohTrigger(RecalcTrigger,Trigger3M)),NA())</f>
        <v>2.1793658928000541E-2</v>
      </c>
      <c r="L606" s="44">
        <f>IFERROR(_xll.qlIndexFixing(Index6M,$H606,TRUE,_xll.ohTrigger(RecalcTrigger,Trigger6M)),NA())</f>
        <v>2.3450244917555308E-2</v>
      </c>
      <c r="M606" s="183">
        <f>IFERROR(_xll.qlIndexFixing(Index1Y,$H606,TRUE,_xll.ohTrigger(RecalcTrigger,Trigger1Y)),NA())</f>
        <v>2.517581965270832E-2</v>
      </c>
      <c r="N606" s="182">
        <f>IFERROR(_xll.qlIndexFixing(ONIndex1M,I606,TRUE,_xll.ohTrigger(RecalcTrigger,Trigger1M)),NA())</f>
        <v>2.0579722397928712E-2</v>
      </c>
      <c r="O606" s="44">
        <f>IFERROR(_xll.qlIndexFixing(ONIndex3M,I606,TRUE,_xll.ohTrigger(RecalcTrigger,Trigger3M)),NA())</f>
        <v>2.1486080893656778E-2</v>
      </c>
      <c r="P606" s="44">
        <f>IFERROR(_xll.qlIndexFixing(ONIndex6M,I606,TRUE,_xll.ohTrigger(RecalcTrigger,Trigger6M)),NA())</f>
        <v>2.2805968112146191E-2</v>
      </c>
      <c r="Q606" s="183">
        <f>IFERROR(_xll.qlIndexFixing(ONIndex1Y,I606,TRUE,_xll.ohTrigger(RecalcTrigger,Trigger1Y)),NA())</f>
        <v>2.4091877252839788E-2</v>
      </c>
    </row>
    <row r="607" spans="2:17" x14ac:dyDescent="0.2">
      <c r="B607" s="39" t="s">
        <v>42</v>
      </c>
      <c r="D607" s="42">
        <f>_xll.qlCalendarAdvance(Calendar,$D606,B607,"f",FALSE)</f>
        <v>43531</v>
      </c>
      <c r="E607" s="177">
        <f>_xll.qlInterestRateIndexValueDate(IndexON,D607)</f>
        <v>43531</v>
      </c>
      <c r="F607" s="193">
        <f>IFERROR(_xll.qlIndexFixing(IndexON,D607,TRUE,_xll.ohTrigger(RecalcTrigger,TriggerON)),NA())</f>
        <v>1.9103929390967833E-2</v>
      </c>
      <c r="H607" s="42">
        <f>_xll.qlCalendarAdvance(Calendar,$H606,B607,"f",FALSE)</f>
        <v>43531</v>
      </c>
      <c r="I607" s="177">
        <f>_xll.qlInterestRateIndexValueDate(Index1M,$H607)</f>
        <v>43531</v>
      </c>
      <c r="J607" s="182">
        <f>IFERROR(_xll.qlIndexFixing(Index1M,$H607,TRUE,_xll.ohTrigger(RecalcTrigger,Trigger1M)),NA())</f>
        <v>2.0725255315500006E-2</v>
      </c>
      <c r="K607" s="44">
        <f>IFERROR(_xll.qlIndexFixing(Index3M,H607,TRUE,_xll.ohTrigger(RecalcTrigger,Trigger3M)),NA())</f>
        <v>2.1830880393921219E-2</v>
      </c>
      <c r="L607" s="44">
        <f>IFERROR(_xll.qlIndexFixing(Index6M,$H607,TRUE,_xll.ohTrigger(RecalcTrigger,Trigger6M)),NA())</f>
        <v>2.3498490972352903E-2</v>
      </c>
      <c r="M607" s="183">
        <f>IFERROR(_xll.qlIndexFixing(Index1Y,$H607,TRUE,_xll.ohTrigger(RecalcTrigger,Trigger1Y)),NA())</f>
        <v>2.5214391709141578E-2</v>
      </c>
      <c r="N607" s="182">
        <f>IFERROR(_xll.qlIndexFixing(ONIndex1M,I607,TRUE,_xll.ohTrigger(RecalcTrigger,Trigger1M)),NA())</f>
        <v>2.061958520159779E-2</v>
      </c>
      <c r="O607" s="44">
        <f>IFERROR(_xll.qlIndexFixing(ONIndex3M,I607,TRUE,_xll.ohTrigger(RecalcTrigger,Trigger3M)),NA())</f>
        <v>2.1526110687271061E-2</v>
      </c>
      <c r="P607" s="44">
        <f>IFERROR(_xll.qlIndexFixing(ONIndex6M,I607,TRUE,_xll.ohTrigger(RecalcTrigger,Trigger6M)),NA())</f>
        <v>2.2847445305697045E-2</v>
      </c>
      <c r="Q607" s="183">
        <f>IFERROR(_xll.qlIndexFixing(ONIndex1Y,I607,TRUE,_xll.ohTrigger(RecalcTrigger,Trigger1Y)),NA())</f>
        <v>2.4122904389193289E-2</v>
      </c>
    </row>
    <row r="608" spans="2:17" x14ac:dyDescent="0.2">
      <c r="B608" s="39" t="s">
        <v>42</v>
      </c>
      <c r="D608" s="42">
        <f>_xll.qlCalendarAdvance(Calendar,$D607,B608,"f",FALSE)</f>
        <v>43538</v>
      </c>
      <c r="E608" s="177">
        <f>_xll.qlInterestRateIndexValueDate(IndexON,D608)</f>
        <v>43538</v>
      </c>
      <c r="F608" s="193">
        <f>IFERROR(_xll.qlIndexFixing(IndexON,D608,TRUE,_xll.ohTrigger(RecalcTrigger,TriggerON)),NA())</f>
        <v>1.9144614051579412E-2</v>
      </c>
      <c r="H608" s="42">
        <f>_xll.qlCalendarAdvance(Calendar,$H607,B608,"f",FALSE)</f>
        <v>43538</v>
      </c>
      <c r="I608" s="177">
        <f>_xll.qlInterestRateIndexValueDate(Index1M,$H608)</f>
        <v>43538</v>
      </c>
      <c r="J608" s="182">
        <f>IFERROR(_xll.qlIndexFixing(Index1M,$H608,TRUE,_xll.ohTrigger(RecalcTrigger,Trigger1M)),NA())</f>
        <v>2.0764594775844088E-2</v>
      </c>
      <c r="K608" s="44">
        <f>IFERROR(_xll.qlIndexFixing(Index3M,H608,TRUE,_xll.ohTrigger(RecalcTrigger,Trigger3M)),NA())</f>
        <v>2.1867636656713124E-2</v>
      </c>
      <c r="L608" s="44">
        <f>IFERROR(_xll.qlIndexFixing(Index6M,$H608,TRUE,_xll.ohTrigger(RecalcTrigger,Trigger6M)),NA())</f>
        <v>2.3536271187256246E-2</v>
      </c>
      <c r="M608" s="183">
        <f>IFERROR(_xll.qlIndexFixing(Index1Y,$H608,TRUE,_xll.ohTrigger(RecalcTrigger,Trigger1Y)),NA())</f>
        <v>2.5244064557806974E-2</v>
      </c>
      <c r="N608" s="182">
        <f>IFERROR(_xll.qlIndexFixing(ONIndex1M,I608,TRUE,_xll.ohTrigger(RecalcTrigger,Trigger1M)),NA())</f>
        <v>2.0659263662097249E-2</v>
      </c>
      <c r="O608" s="44">
        <f>IFERROR(_xll.qlIndexFixing(ONIndex3M,I608,TRUE,_xll.ohTrigger(RecalcTrigger,Trigger3M)),NA())</f>
        <v>2.1565677459592925E-2</v>
      </c>
      <c r="P608" s="44">
        <f>IFERROR(_xll.qlIndexFixing(ONIndex6M,I608,TRUE,_xll.ohTrigger(RecalcTrigger,Trigger6M)),NA())</f>
        <v>2.288863191040158E-2</v>
      </c>
      <c r="Q608" s="183">
        <f>IFERROR(_xll.qlIndexFixing(ONIndex1Y,I608,TRUE,_xll.ohTrigger(RecalcTrigger,Trigger1Y)),NA())</f>
        <v>2.4153854969797273E-2</v>
      </c>
    </row>
    <row r="609" spans="2:17" x14ac:dyDescent="0.2">
      <c r="B609" s="39" t="s">
        <v>42</v>
      </c>
      <c r="D609" s="42">
        <f>_xll.qlCalendarAdvance(Calendar,$D608,B609,"f",FALSE)</f>
        <v>43545</v>
      </c>
      <c r="E609" s="177">
        <f>_xll.qlInterestRateIndexValueDate(IndexON,D609)</f>
        <v>43545</v>
      </c>
      <c r="F609" s="193">
        <f>IFERROR(_xll.qlIndexFixing(IndexON,D609,TRUE,_xll.ohTrigger(RecalcTrigger,TriggerON)),NA())</f>
        <v>1.9185228950389099E-2</v>
      </c>
      <c r="H609" s="42">
        <f>_xll.qlCalendarAdvance(Calendar,$H608,B609,"f",FALSE)</f>
        <v>43545</v>
      </c>
      <c r="I609" s="177">
        <f>_xll.qlInterestRateIndexValueDate(Index1M,$H609)</f>
        <v>43545</v>
      </c>
      <c r="J609" s="182">
        <f>IFERROR(_xll.qlIndexFixing(Index1M,$H609,TRUE,_xll.ohTrigger(RecalcTrigger,Trigger1M)),NA())</f>
        <v>2.080712189054482E-2</v>
      </c>
      <c r="K609" s="44">
        <f>IFERROR(_xll.qlIndexFixing(Index3M,H609,TRUE,_xll.ohTrigger(RecalcTrigger,Trigger3M)),NA())</f>
        <v>2.1903927703509279E-2</v>
      </c>
      <c r="L609" s="44">
        <f>IFERROR(_xll.qlIndexFixing(Index6M,$H609,TRUE,_xll.ohTrigger(RecalcTrigger,Trigger6M)),NA())</f>
        <v>2.3573755922768048E-2</v>
      </c>
      <c r="M609" s="183">
        <f>IFERROR(_xll.qlIndexFixing(Index1Y,$H609,TRUE,_xll.ohTrigger(RecalcTrigger,Trigger1Y)),NA())</f>
        <v>2.5273659492896811E-2</v>
      </c>
      <c r="N609" s="182">
        <f>IFERROR(_xll.qlIndexFixing(ONIndex1M,I609,TRUE,_xll.ohTrigger(RecalcTrigger,Trigger1M)),NA())</f>
        <v>2.0698757779508137E-2</v>
      </c>
      <c r="O609" s="44">
        <f>IFERROR(_xll.qlIndexFixing(ONIndex3M,I609,TRUE,_xll.ohTrigger(RecalcTrigger,Trigger3M)),NA())</f>
        <v>2.1604781210217139E-2</v>
      </c>
      <c r="P609" s="44">
        <f>IFERROR(_xll.qlIndexFixing(ONIndex6M,I609,TRUE,_xll.ohTrigger(RecalcTrigger,Trigger6M)),NA())</f>
        <v>2.2929527925935611E-2</v>
      </c>
      <c r="Q609" s="183">
        <f>IFERROR(_xll.qlIndexFixing(ONIndex1Y,I609,TRUE,_xll.ohTrigger(RecalcTrigger,Trigger1Y)),NA())</f>
        <v>2.4184728994570692E-2</v>
      </c>
    </row>
    <row r="610" spans="2:17" x14ac:dyDescent="0.2">
      <c r="B610" s="39" t="s">
        <v>42</v>
      </c>
      <c r="D610" s="42">
        <f>_xll.qlCalendarAdvance(Calendar,$D609,B610,"f",FALSE)</f>
        <v>43552</v>
      </c>
      <c r="E610" s="177">
        <f>_xll.qlInterestRateIndexValueDate(IndexON,D610)</f>
        <v>43552</v>
      </c>
      <c r="F610" s="193">
        <f>IFERROR(_xll.qlIndexFixing(IndexON,D610,TRUE,_xll.ohTrigger(RecalcTrigger,TriggerON)),NA())</f>
        <v>1.9225774087396896E-2</v>
      </c>
      <c r="H610" s="42">
        <f>_xll.qlCalendarAdvance(Calendar,$H609,B610,"f",FALSE)</f>
        <v>43552</v>
      </c>
      <c r="I610" s="177">
        <f>_xll.qlInterestRateIndexValueDate(Index1M,$H610)</f>
        <v>43552</v>
      </c>
      <c r="J610" s="182">
        <f>IFERROR(_xll.qlIndexFixing(Index1M,$H610,TRUE,_xll.ohTrigger(RecalcTrigger,Trigger1M)),NA())</f>
        <v>2.0842720081339916E-2</v>
      </c>
      <c r="K610" s="44">
        <f>IFERROR(_xll.qlIndexFixing(Index3M,H610,TRUE,_xll.ohTrigger(RecalcTrigger,Trigger3M)),NA())</f>
        <v>2.1939753781523741E-2</v>
      </c>
      <c r="L610" s="44">
        <f>IFERROR(_xll.qlIndexFixing(Index6M,$H610,TRUE,_xll.ohTrigger(RecalcTrigger,Trigger6M)),NA())</f>
        <v>2.3610944982321452E-2</v>
      </c>
      <c r="M610" s="183">
        <f>IFERROR(_xll.qlIndexFixing(Index1Y,$H610,TRUE,_xll.ohTrigger(RecalcTrigger,Trigger1Y)),NA())</f>
        <v>2.530317650028855E-2</v>
      </c>
      <c r="N610" s="182">
        <f>IFERROR(_xll.qlIndexFixing(ONIndex1M,I610,TRUE,_xll.ohTrigger(RecalcTrigger,Trigger1M)),NA())</f>
        <v>2.0738067553749406E-2</v>
      </c>
      <c r="O610" s="44">
        <f>IFERROR(_xll.qlIndexFixing(ONIndex3M,I610,TRUE,_xll.ohTrigger(RecalcTrigger,Trigger3M)),NA())</f>
        <v>2.164342193922475E-2</v>
      </c>
      <c r="P610" s="44">
        <f>IFERROR(_xll.qlIndexFixing(ONIndex6M,I610,TRUE,_xll.ohTrigger(RecalcTrigger,Trigger6M)),NA())</f>
        <v>2.2970133352299138E-2</v>
      </c>
      <c r="Q610" s="183">
        <f>IFERROR(_xll.qlIndexFixing(ONIndex1Y,I610,TRUE,_xll.ohTrigger(RecalcTrigger,Trigger1Y)),NA())</f>
        <v>2.4215526463675641E-2</v>
      </c>
    </row>
    <row r="611" spans="2:17" x14ac:dyDescent="0.2">
      <c r="B611" s="39" t="s">
        <v>42</v>
      </c>
      <c r="D611" s="42">
        <f>_xll.qlCalendarAdvance(Calendar,$D610,B611,"f",FALSE)</f>
        <v>43559</v>
      </c>
      <c r="E611" s="177">
        <f>_xll.qlInterestRateIndexValueDate(IndexON,D611)</f>
        <v>43559</v>
      </c>
      <c r="F611" s="193">
        <f>IFERROR(_xll.qlIndexFixing(IndexON,D611,TRUE,_xll.ohTrigger(RecalcTrigger,TriggerON)),NA())</f>
        <v>1.9266249462764895E-2</v>
      </c>
      <c r="H611" s="42">
        <f>_xll.qlCalendarAdvance(Calendar,$H610,B611,"f",FALSE)</f>
        <v>43559</v>
      </c>
      <c r="I611" s="177">
        <f>_xll.qlInterestRateIndexValueDate(Index1M,$H611)</f>
        <v>43559</v>
      </c>
      <c r="J611" s="182">
        <f>IFERROR(_xll.qlIndexFixing(Index1M,$H611,TRUE,_xll.ohTrigger(RecalcTrigger,Trigger1M)),NA())</f>
        <v>2.0884856186949692E-2</v>
      </c>
      <c r="K611" s="44">
        <f>IFERROR(_xll.qlIndexFixing(Index3M,H611,TRUE,_xll.ohTrigger(RecalcTrigger,Trigger3M)),NA())</f>
        <v>2.1972023176877516E-2</v>
      </c>
      <c r="L611" s="44">
        <f>IFERROR(_xll.qlIndexFixing(Index6M,$H611,TRUE,_xll.ohTrigger(RecalcTrigger,Trigger6M)),NA())</f>
        <v>2.3637949447016145E-2</v>
      </c>
      <c r="M611" s="183">
        <f>IFERROR(_xll.qlIndexFixing(Index1Y,$H611,TRUE,_xll.ohTrigger(RecalcTrigger,Trigger1Y)),NA())</f>
        <v>2.5332615565875516E-2</v>
      </c>
      <c r="N611" s="182">
        <f>IFERROR(_xll.qlIndexFixing(ONIndex1M,I611,TRUE,_xll.ohTrigger(RecalcTrigger,Trigger1M)),NA())</f>
        <v>2.0777192984740012E-2</v>
      </c>
      <c r="O611" s="44">
        <f>IFERROR(_xll.qlIndexFixing(ONIndex3M,I611,TRUE,_xll.ohTrigger(RecalcTrigger,Trigger3M)),NA())</f>
        <v>2.1681599646453664E-2</v>
      </c>
      <c r="P611" s="44">
        <f>IFERROR(_xll.qlIndexFixing(ONIndex6M,I611,TRUE,_xll.ohTrigger(RecalcTrigger,Trigger6M)),NA())</f>
        <v>2.3010448189330068E-2</v>
      </c>
      <c r="Q611" s="183">
        <f>IFERROR(_xll.qlIndexFixing(ONIndex1Y,I611,TRUE,_xll.ohTrigger(RecalcTrigger,Trigger1Y)),NA())</f>
        <v>2.4246247376868979E-2</v>
      </c>
    </row>
    <row r="612" spans="2:17" x14ac:dyDescent="0.2">
      <c r="B612" s="39" t="s">
        <v>42</v>
      </c>
      <c r="D612" s="42">
        <f>_xll.qlCalendarAdvance(Calendar,$D611,B612,"f",FALSE)</f>
        <v>43566</v>
      </c>
      <c r="E612" s="177">
        <f>_xll.qlInterestRateIndexValueDate(IndexON,D612)</f>
        <v>43566</v>
      </c>
      <c r="F612" s="193">
        <f>IFERROR(_xll.qlIndexFixing(IndexON,D612,TRUE,_xll.ohTrigger(RecalcTrigger,TriggerON)),NA())</f>
        <v>1.9306655076249957E-2</v>
      </c>
      <c r="H612" s="42">
        <f>_xll.qlCalendarAdvance(Calendar,$H611,B612,"f",FALSE)</f>
        <v>43566</v>
      </c>
      <c r="I612" s="177">
        <f>_xll.qlInterestRateIndexValueDate(Index1M,$H612)</f>
        <v>43566</v>
      </c>
      <c r="J612" s="182">
        <f>IFERROR(_xll.qlIndexFixing(Index1M,$H612,TRUE,_xll.ohTrigger(RecalcTrigger,Trigger1M)),NA())</f>
        <v>2.0920107220640735E-2</v>
      </c>
      <c r="K612" s="44">
        <f>IFERROR(_xll.qlIndexFixing(Index3M,H612,TRUE,_xll.ohTrigger(RecalcTrigger,Trigger3M)),NA())</f>
        <v>2.2006982402363859E-2</v>
      </c>
      <c r="L612" s="44">
        <f>IFERROR(_xll.qlIndexFixing(Index6M,$H612,TRUE,_xll.ohTrigger(RecalcTrigger,Trigger6M)),NA())</f>
        <v>2.3674603195629789E-2</v>
      </c>
      <c r="M612" s="183">
        <f>IFERROR(_xll.qlIndexFixing(Index1Y,$H612,TRUE,_xll.ohTrigger(RecalcTrigger,Trigger1Y)),NA())</f>
        <v>2.5364895378766749E-2</v>
      </c>
      <c r="N612" s="182">
        <f>IFERROR(_xll.qlIndexFixing(ONIndex1M,I612,TRUE,_xll.ohTrigger(RecalcTrigger,Trigger1M)),NA())</f>
        <v>2.0816134072479953E-2</v>
      </c>
      <c r="O612" s="44">
        <f>IFERROR(_xll.qlIndexFixing(ONIndex3M,I612,TRUE,_xll.ohTrigger(RecalcTrigger,Trigger3M)),NA())</f>
        <v>2.1719314331660744E-2</v>
      </c>
      <c r="P612" s="44">
        <f>IFERROR(_xll.qlIndexFixing(ONIndex6M,I612,TRUE,_xll.ohTrigger(RecalcTrigger,Trigger6M)),NA())</f>
        <v>2.3050472437028402E-2</v>
      </c>
      <c r="Q612" s="183">
        <f>IFERROR(_xll.qlIndexFixing(ONIndex1Y,I612,TRUE,_xll.ohTrigger(RecalcTrigger,Trigger1Y)),NA())</f>
        <v>2.42768917343128E-2</v>
      </c>
    </row>
    <row r="613" spans="2:17" x14ac:dyDescent="0.2">
      <c r="B613" s="39" t="s">
        <v>42</v>
      </c>
      <c r="D613" s="42">
        <f>_xll.qlCalendarAdvance(Calendar,$D612,B613,"f",FALSE)</f>
        <v>43573</v>
      </c>
      <c r="E613" s="177">
        <f>_xll.qlInterestRateIndexValueDate(IndexON,D613)</f>
        <v>43573</v>
      </c>
      <c r="F613" s="193">
        <f>IFERROR(_xll.qlIndexFixing(IndexON,D613,TRUE,_xll.ohTrigger(RecalcTrigger,TriggerON)),NA())</f>
        <v>1.9360554762037019E-2</v>
      </c>
      <c r="H613" s="42">
        <f>_xll.qlCalendarAdvance(Calendar,$H612,B613,"f",FALSE)</f>
        <v>43573</v>
      </c>
      <c r="I613" s="177">
        <f>_xll.qlInterestRateIndexValueDate(Index1M,$H613)</f>
        <v>43573</v>
      </c>
      <c r="J613" s="182">
        <f>IFERROR(_xll.qlIndexFixing(Index1M,$H613,TRUE,_xll.ohTrigger(RecalcTrigger,Trigger1M)),NA())</f>
        <v>2.0958523973277146E-2</v>
      </c>
      <c r="K613" s="44">
        <f>IFERROR(_xll.qlIndexFixing(Index3M,H613,TRUE,_xll.ohTrigger(RecalcTrigger,Trigger3M)),NA())</f>
        <v>2.2041522167236195E-2</v>
      </c>
      <c r="L613" s="44">
        <f>IFERROR(_xll.qlIndexFixing(Index6M,$H613,TRUE,_xll.ohTrigger(RecalcTrigger,Trigger6M)),NA())</f>
        <v>2.3710960760823283E-2</v>
      </c>
      <c r="M613" s="183">
        <f>IFERROR(_xll.qlIndexFixing(Index1Y,$H613,TRUE,_xll.ohTrigger(RecalcTrigger,Trigger1Y)),NA())</f>
        <v>2.5391259815296951E-2</v>
      </c>
      <c r="N613" s="182">
        <f>IFERROR(_xll.qlIndexFixing(ONIndex1M,I613,TRUE,_xll.ohTrigger(RecalcTrigger,Trigger1M)),NA())</f>
        <v>2.08683123691078E-2</v>
      </c>
      <c r="O613" s="44">
        <f>IFERROR(_xll.qlIndexFixing(ONIndex3M,I613,TRUE,_xll.ohTrigger(RecalcTrigger,Trigger3M)),NA())</f>
        <v>2.176971119179405E-2</v>
      </c>
      <c r="P613" s="44">
        <f>IFERROR(_xll.qlIndexFixing(ONIndex6M,I613,TRUE,_xll.ohTrigger(RecalcTrigger,Trigger6M)),NA())</f>
        <v>2.3104423719941369E-2</v>
      </c>
      <c r="Q613" s="183">
        <f>IFERROR(_xll.qlIndexFixing(ONIndex1Y,I613,TRUE,_xll.ohTrigger(RecalcTrigger,Trigger1Y)),NA())</f>
        <v>2.4319417656784692E-2</v>
      </c>
    </row>
    <row r="614" spans="2:17" x14ac:dyDescent="0.2">
      <c r="B614" s="39" t="s">
        <v>42</v>
      </c>
      <c r="D614" s="42">
        <f>_xll.qlCalendarAdvance(Calendar,$D613,B614,"f",FALSE)</f>
        <v>43580</v>
      </c>
      <c r="E614" s="177">
        <f>_xll.qlInterestRateIndexValueDate(IndexON,D614)</f>
        <v>43580</v>
      </c>
      <c r="F614" s="193">
        <f>IFERROR(_xll.qlIndexFixing(IndexON,D614,TRUE,_xll.ohTrigger(RecalcTrigger,TriggerON)),NA())</f>
        <v>1.9387257017895454E-2</v>
      </c>
      <c r="H614" s="42">
        <f>_xll.qlCalendarAdvance(Calendar,$H613,B614,"f",FALSE)</f>
        <v>43580</v>
      </c>
      <c r="I614" s="177">
        <f>_xll.qlInterestRateIndexValueDate(Index1M,$H614)</f>
        <v>43580</v>
      </c>
      <c r="J614" s="182">
        <f>IFERROR(_xll.qlIndexFixing(Index1M,$H614,TRUE,_xll.ohTrigger(RecalcTrigger,Trigger1M)),NA())</f>
        <v>2.1000073501591891E-2</v>
      </c>
      <c r="K614" s="44">
        <f>IFERROR(_xll.qlIndexFixing(Index3M,H614,TRUE,_xll.ohTrigger(RecalcTrigger,Trigger3M)),NA())</f>
        <v>2.2075662489239214E-2</v>
      </c>
      <c r="L614" s="44">
        <f>IFERROR(_xll.qlIndexFixing(Index6M,$H614,TRUE,_xll.ohTrigger(RecalcTrigger,Trigger6M)),NA())</f>
        <v>2.3747021943831284E-2</v>
      </c>
      <c r="M614" s="183">
        <f>IFERROR(_xll.qlIndexFixing(Index1Y,$H614,TRUE,_xll.ohTrigger(RecalcTrigger,Trigger1Y)),NA())</f>
        <v>2.5420464971004836E-2</v>
      </c>
      <c r="N614" s="182">
        <f>IFERROR(_xll.qlIndexFixing(ONIndex1M,I614,TRUE,_xll.ohTrigger(RecalcTrigger,Trigger1M)),NA())</f>
        <v>2.0893463217640518E-2</v>
      </c>
      <c r="O614" s="44">
        <f>IFERROR(_xll.qlIndexFixing(ONIndex3M,I614,TRUE,_xll.ohTrigger(RecalcTrigger,Trigger3M)),NA())</f>
        <v>2.1793354635523121E-2</v>
      </c>
      <c r="P614" s="44">
        <f>IFERROR(_xll.qlIndexFixing(ONIndex6M,I614,TRUE,_xll.ohTrigger(RecalcTrigger,Trigger6M)),NA())</f>
        <v>2.3129649163778909E-2</v>
      </c>
      <c r="Q614" s="183">
        <f>IFERROR(_xll.qlIndexFixing(ONIndex1Y,I614,TRUE,_xll.ohTrigger(RecalcTrigger,Trigger1Y)),NA())</f>
        <v>2.4337950781546658E-2</v>
      </c>
    </row>
    <row r="615" spans="2:17" x14ac:dyDescent="0.2">
      <c r="B615" s="39" t="s">
        <v>42</v>
      </c>
      <c r="D615" s="42">
        <f>_xll.qlCalendarAdvance(Calendar,$D614,B615,"f",FALSE)</f>
        <v>43587</v>
      </c>
      <c r="E615" s="177">
        <f>_xll.qlInterestRateIndexValueDate(IndexON,D615)</f>
        <v>43587</v>
      </c>
      <c r="F615" s="193">
        <f>IFERROR(_xll.qlIndexFixing(IndexON,D615,TRUE,_xll.ohTrigger(RecalcTrigger,TriggerON)),NA())</f>
        <v>1.9427453345893797E-2</v>
      </c>
      <c r="H615" s="42">
        <f>_xll.qlCalendarAdvance(Calendar,$H614,B615,"f",FALSE)</f>
        <v>43587</v>
      </c>
      <c r="I615" s="177">
        <f>_xll.qlInterestRateIndexValueDate(Index1M,$H615)</f>
        <v>43587</v>
      </c>
      <c r="J615" s="182">
        <f>IFERROR(_xll.qlIndexFixing(Index1M,$H615,TRUE,_xll.ohTrigger(RecalcTrigger,Trigger1M)),NA())</f>
        <v>2.1034803835199116E-2</v>
      </c>
      <c r="K615" s="44">
        <f>IFERROR(_xll.qlIndexFixing(Index3M,H615,TRUE,_xll.ohTrigger(RecalcTrigger,Trigger3M)),NA())</f>
        <v>2.2112431996712496E-2</v>
      </c>
      <c r="L615" s="44">
        <f>IFERROR(_xll.qlIndexFixing(Index6M,$H615,TRUE,_xll.ohTrigger(RecalcTrigger,Trigger6M)),NA())</f>
        <v>2.3792448269178264E-2</v>
      </c>
      <c r="M615" s="183">
        <f>IFERROR(_xll.qlIndexFixing(Index1Y,$H615,TRUE,_xll.ohTrigger(RecalcTrigger,Trigger1Y)),NA())</f>
        <v>2.5452500124554293E-2</v>
      </c>
      <c r="N615" s="182">
        <f>IFERROR(_xll.qlIndexFixing(ONIndex1M,I615,TRUE,_xll.ohTrigger(RecalcTrigger,Trigger1M)),NA())</f>
        <v>2.0931851275061142E-2</v>
      </c>
      <c r="O615" s="44">
        <f>IFERROR(_xll.qlIndexFixing(ONIndex3M,I615,TRUE,_xll.ohTrigger(RecalcTrigger,Trigger3M)),NA())</f>
        <v>2.182968025393528E-2</v>
      </c>
      <c r="P615" s="44">
        <f>IFERROR(_xll.qlIndexFixing(ONIndex6M,I615,TRUE,_xll.ohTrigger(RecalcTrigger,Trigger6M)),NA())</f>
        <v>2.3168801642750037E-2</v>
      </c>
      <c r="Q615" s="183">
        <f>IFERROR(_xll.qlIndexFixing(ONIndex1Y,I615,TRUE,_xll.ohTrigger(RecalcTrigger,Trigger1Y)),NA())</f>
        <v>2.4368365471336695E-2</v>
      </c>
    </row>
    <row r="616" spans="2:17" x14ac:dyDescent="0.2">
      <c r="B616" s="39" t="s">
        <v>42</v>
      </c>
      <c r="D616" s="42">
        <f>_xll.qlCalendarAdvance(Calendar,$D615,B616,"f",FALSE)</f>
        <v>43594</v>
      </c>
      <c r="E616" s="177">
        <f>_xll.qlInterestRateIndexValueDate(IndexON,D616)</f>
        <v>43594</v>
      </c>
      <c r="F616" s="193">
        <f>IFERROR(_xll.qlIndexFixing(IndexON,D616,TRUE,_xll.ohTrigger(RecalcTrigger,TriggerON)),NA())</f>
        <v>1.9467579912009203E-2</v>
      </c>
      <c r="H616" s="42">
        <f>_xll.qlCalendarAdvance(Calendar,$H615,B616,"f",FALSE)</f>
        <v>43594</v>
      </c>
      <c r="I616" s="177">
        <f>_xll.qlInterestRateIndexValueDate(Index1M,$H616)</f>
        <v>43594</v>
      </c>
      <c r="J616" s="182">
        <f>IFERROR(_xll.qlIndexFixing(Index1M,$H616,TRUE,_xll.ohTrigger(RecalcTrigger,Trigger1M)),NA())</f>
        <v>2.1072666940792004E-2</v>
      </c>
      <c r="K616" s="44">
        <f>IFERROR(_xll.qlIndexFixing(Index3M,H616,TRUE,_xll.ohTrigger(RecalcTrigger,Trigger3M)),NA())</f>
        <v>2.2145815196962911E-2</v>
      </c>
      <c r="L616" s="44">
        <f>IFERROR(_xll.qlIndexFixing(Index6M,$H616,TRUE,_xll.ohTrigger(RecalcTrigger,Trigger6M)),NA())</f>
        <v>2.3827859151731696E-2</v>
      </c>
      <c r="M616" s="183">
        <f>IFERROR(_xll.qlIndexFixing(Index1Y,$H616,TRUE,_xll.ohTrigger(RecalcTrigger,Trigger1Y)),NA())</f>
        <v>2.5478641274225999E-2</v>
      </c>
      <c r="N616" s="182">
        <f>IFERROR(_xll.qlIndexFixing(ONIndex1M,I616,TRUE,_xll.ohTrigger(RecalcTrigger,Trigger1M)),NA())</f>
        <v>2.0970054989069009E-2</v>
      </c>
      <c r="O616" s="44">
        <f>IFERROR(_xll.qlIndexFixing(ONIndex3M,I616,TRUE,_xll.ohTrigger(RecalcTrigger,Trigger3M)),NA())</f>
        <v>2.1865542849758279E-2</v>
      </c>
      <c r="P616" s="44">
        <f>IFERROR(_xll.qlIndexFixing(ONIndex6M,I616,TRUE,_xll.ohTrigger(RecalcTrigger,Trigger6M)),NA())</f>
        <v>2.3207663531902289E-2</v>
      </c>
      <c r="Q616" s="183">
        <f>IFERROR(_xll.qlIndexFixing(ONIndex1Y,I616,TRUE,_xll.ohTrigger(RecalcTrigger,Trigger1Y)),NA())</f>
        <v>2.4398703605296168E-2</v>
      </c>
    </row>
    <row r="617" spans="2:17" x14ac:dyDescent="0.2">
      <c r="B617" s="39" t="s">
        <v>42</v>
      </c>
      <c r="D617" s="42">
        <f>_xll.qlCalendarAdvance(Calendar,$D616,B617,"f",FALSE)</f>
        <v>43601</v>
      </c>
      <c r="E617" s="177">
        <f>_xll.qlInterestRateIndexValueDate(IndexON,D617)</f>
        <v>43601</v>
      </c>
      <c r="F617" s="193">
        <f>IFERROR(_xll.qlIndexFixing(IndexON,D617,TRUE,_xll.ohTrigger(RecalcTrigger,TriggerON)),NA())</f>
        <v>1.9507636716241672E-2</v>
      </c>
      <c r="H617" s="42">
        <f>_xll.qlCalendarAdvance(Calendar,$H616,B617,"f",FALSE)</f>
        <v>43601</v>
      </c>
      <c r="I617" s="177">
        <f>_xll.qlInterestRateIndexValueDate(Index1M,$H617)</f>
        <v>43601</v>
      </c>
      <c r="J617" s="182">
        <f>IFERROR(_xll.qlIndexFixing(Index1M,$H617,TRUE,_xll.ohTrigger(RecalcTrigger,Trigger1M)),NA())</f>
        <v>2.1110345493687843E-2</v>
      </c>
      <c r="K617" s="44">
        <f>IFERROR(_xll.qlIndexFixing(Index3M,H617,TRUE,_xll.ohTrigger(RecalcTrigger,Trigger3M)),NA())</f>
        <v>2.217886045607935E-2</v>
      </c>
      <c r="L617" s="44">
        <f>IFERROR(_xll.qlIndexFixing(Index6M,$H617,TRUE,_xll.ohTrigger(RecalcTrigger,Trigger6M)),NA())</f>
        <v>2.3862972985693367E-2</v>
      </c>
      <c r="M617" s="183">
        <f>IFERROR(_xll.qlIndexFixing(Index1Y,$H617,TRUE,_xll.ohTrigger(RecalcTrigger,Trigger1Y)),NA())</f>
        <v>2.5507612393715323E-2</v>
      </c>
      <c r="N617" s="182">
        <f>IFERROR(_xll.qlIndexFixing(ONIndex1M,I617,TRUE,_xll.ohTrigger(RecalcTrigger,Trigger1M)),NA())</f>
        <v>2.1008074359258888E-2</v>
      </c>
      <c r="O617" s="44">
        <f>IFERROR(_xll.qlIndexFixing(ONIndex3M,I617,TRUE,_xll.ohTrigger(RecalcTrigger,Trigger3M)),NA())</f>
        <v>2.190094242299212E-2</v>
      </c>
      <c r="P617" s="44">
        <f>IFERROR(_xll.qlIndexFixing(ONIndex6M,I617,TRUE,_xll.ohTrigger(RecalcTrigger,Trigger6M)),NA())</f>
        <v>2.3246234831235668E-2</v>
      </c>
      <c r="Q617" s="183">
        <f>IFERROR(_xll.qlIndexFixing(ONIndex1Y,I617,TRUE,_xll.ohTrigger(RecalcTrigger,Trigger1Y)),NA())</f>
        <v>2.4428965183181939E-2</v>
      </c>
    </row>
    <row r="618" spans="2:17" x14ac:dyDescent="0.2">
      <c r="B618" s="39" t="s">
        <v>42</v>
      </c>
      <c r="D618" s="42">
        <f>_xll.qlCalendarAdvance(Calendar,$D617,B618,"f",FALSE)</f>
        <v>43608</v>
      </c>
      <c r="E618" s="177">
        <f>_xll.qlInterestRateIndexValueDate(IndexON,D618)</f>
        <v>43608</v>
      </c>
      <c r="F618" s="193">
        <f>IFERROR(_xll.qlIndexFixing(IndexON,D618,TRUE,_xll.ohTrigger(RecalcTrigger,TriggerON)),NA())</f>
        <v>1.9547623758510158E-2</v>
      </c>
      <c r="H618" s="42">
        <f>_xll.qlCalendarAdvance(Calendar,$H617,B618,"f",FALSE)</f>
        <v>43608</v>
      </c>
      <c r="I618" s="177">
        <f>_xll.qlInterestRateIndexValueDate(Index1M,$H618)</f>
        <v>43608</v>
      </c>
      <c r="J618" s="182">
        <f>IFERROR(_xll.qlIndexFixing(Index1M,$H618,TRUE,_xll.ohTrigger(RecalcTrigger,Trigger1M)),NA())</f>
        <v>2.1147839492060561E-2</v>
      </c>
      <c r="K618" s="44">
        <f>IFERROR(_xll.qlIndexFixing(Index3M,H618,TRUE,_xll.ohTrigger(RecalcTrigger,Trigger3M)),NA())</f>
        <v>2.2211587578352156E-2</v>
      </c>
      <c r="L618" s="44">
        <f>IFERROR(_xll.qlIndexFixing(Index6M,$H618,TRUE,_xll.ohTrigger(RecalcTrigger,Trigger6M)),NA())</f>
        <v>2.3897789575451973E-2</v>
      </c>
      <c r="M618" s="183">
        <f>IFERROR(_xll.qlIndexFixing(Index1Y,$H618,TRUE,_xll.ohTrigger(RecalcTrigger,Trigger1Y)),NA())</f>
        <v>2.5539402728061902E-2</v>
      </c>
      <c r="N618" s="182">
        <f>IFERROR(_xll.qlIndexFixing(ONIndex1M,I618,TRUE,_xll.ohTrigger(RecalcTrigger,Trigger1M)),NA())</f>
        <v>2.1045909385954964E-2</v>
      </c>
      <c r="O618" s="44">
        <f>IFERROR(_xll.qlIndexFixing(ONIndex3M,I618,TRUE,_xll.ohTrigger(RecalcTrigger,Trigger3M)),NA())</f>
        <v>2.1935878973312617E-2</v>
      </c>
      <c r="P618" s="44">
        <f>IFERROR(_xll.qlIndexFixing(ONIndex6M,I618,TRUE,_xll.ohTrigger(RecalcTrigger,Trigger6M)),NA())</f>
        <v>2.328451554058808E-2</v>
      </c>
      <c r="Q618" s="183">
        <f>IFERROR(_xll.qlIndexFixing(ONIndex1Y,I618,TRUE,_xll.ohTrigger(RecalcTrigger,Trigger1Y)),NA())</f>
        <v>2.4459150205237146E-2</v>
      </c>
    </row>
    <row r="619" spans="2:17" x14ac:dyDescent="0.2">
      <c r="B619" s="39" t="s">
        <v>42</v>
      </c>
      <c r="D619" s="42">
        <f>_xll.qlCalendarAdvance(Calendar,$D618,B619,"f",FALSE)</f>
        <v>43615</v>
      </c>
      <c r="E619" s="177">
        <f>_xll.qlInterestRateIndexValueDate(IndexON,D619)</f>
        <v>43615</v>
      </c>
      <c r="F619" s="193">
        <f>IFERROR(_xll.qlIndexFixing(IndexON,D619,TRUE,_xll.ohTrigger(RecalcTrigger,TriggerON)),NA())</f>
        <v>1.958754103881466E-2</v>
      </c>
      <c r="H619" s="42">
        <f>_xll.qlCalendarAdvance(Calendar,$H618,B619,"f",FALSE)</f>
        <v>43615</v>
      </c>
      <c r="I619" s="177">
        <f>_xll.qlInterestRateIndexValueDate(Index1M,$H619)</f>
        <v>43615</v>
      </c>
      <c r="J619" s="182">
        <f>IFERROR(_xll.qlIndexFixing(Index1M,$H619,TRUE,_xll.ohTrigger(RecalcTrigger,Trigger1M)),NA())</f>
        <v>2.1175356391095811E-2</v>
      </c>
      <c r="K619" s="44">
        <f>IFERROR(_xll.qlIndexFixing(Index3M,H619,TRUE,_xll.ohTrigger(RecalcTrigger,Trigger3M)),NA())</f>
        <v>2.2244016368800211E-2</v>
      </c>
      <c r="L619" s="44">
        <f>IFERROR(_xll.qlIndexFixing(Index6M,$H619,TRUE,_xll.ohTrigger(RecalcTrigger,Trigger6M)),NA())</f>
        <v>2.3922875177606415E-2</v>
      </c>
      <c r="M619" s="183">
        <f>IFERROR(_xll.qlIndexFixing(Index1Y,$H619,TRUE,_xll.ohTrigger(RecalcTrigger,Trigger1Y)),NA())</f>
        <v>2.5556638211118754E-2</v>
      </c>
      <c r="N619" s="182">
        <f>IFERROR(_xll.qlIndexFixing(ONIndex1M,I619,TRUE,_xll.ohTrigger(RecalcTrigger,Trigger1M)),NA())</f>
        <v>2.1083560068914098E-2</v>
      </c>
      <c r="O619" s="44">
        <f>IFERROR(_xll.qlIndexFixing(ONIndex3M,I619,TRUE,_xll.ohTrigger(RecalcTrigger,Trigger3M)),NA())</f>
        <v>2.1970352500638723E-2</v>
      </c>
      <c r="P619" s="44">
        <f>IFERROR(_xll.qlIndexFixing(ONIndex6M,I619,TRUE,_xll.ohTrigger(RecalcTrigger,Trigger6M)),NA())</f>
        <v>2.3322505659878479E-2</v>
      </c>
      <c r="Q619" s="183">
        <f>IFERROR(_xll.qlIndexFixing(ONIndex1Y,I619,TRUE,_xll.ohTrigger(RecalcTrigger,Trigger1Y)),NA())</f>
        <v>2.448925867121865E-2</v>
      </c>
    </row>
    <row r="620" spans="2:17" x14ac:dyDescent="0.2">
      <c r="B620" s="39" t="s">
        <v>42</v>
      </c>
      <c r="D620" s="42">
        <f>_xll.qlCalendarAdvance(Calendar,$D619,B620,"f",FALSE)</f>
        <v>43622</v>
      </c>
      <c r="E620" s="177">
        <f>_xll.qlInterestRateIndexValueDate(IndexON,D620)</f>
        <v>43622</v>
      </c>
      <c r="F620" s="193">
        <f>IFERROR(_xll.qlIndexFixing(IndexON,D620,TRUE,_xll.ohTrigger(RecalcTrigger,TriggerON)),NA())</f>
        <v>1.9627388557236225E-2</v>
      </c>
      <c r="H620" s="42">
        <f>_xll.qlCalendarAdvance(Calendar,$H619,B620,"f",FALSE)</f>
        <v>43622</v>
      </c>
      <c r="I620" s="177">
        <f>_xll.qlInterestRateIndexValueDate(Index1M,$H620)</f>
        <v>43622</v>
      </c>
      <c r="J620" s="182">
        <f>IFERROR(_xll.qlIndexFixing(Index1M,$H620,TRUE,_xll.ohTrigger(RecalcTrigger,Trigger1M)),NA())</f>
        <v>2.1222263400012924E-2</v>
      </c>
      <c r="K620" s="44">
        <f>IFERROR(_xll.qlIndexFixing(Index3M,H620,TRUE,_xll.ohTrigger(RecalcTrigger,Trigger3M)),NA())</f>
        <v>2.2276166633156836E-2</v>
      </c>
      <c r="L620" s="44">
        <f>IFERROR(_xll.qlIndexFixing(Index6M,$H620,TRUE,_xll.ohTrigger(RecalcTrigger,Trigger6M)),NA())</f>
        <v>2.3957153900063182E-2</v>
      </c>
      <c r="M620" s="183">
        <f>IFERROR(_xll.qlIndexFixing(Index1Y,$H620,TRUE,_xll.ohTrigger(RecalcTrigger,Trigger1Y)),NA())</f>
        <v>2.5594057455913529E-2</v>
      </c>
      <c r="N620" s="182">
        <f>IFERROR(_xll.qlIndexFixing(ONIndex1M,I620,TRUE,_xll.ohTrigger(RecalcTrigger,Trigger1M)),NA())</f>
        <v>2.1121026408055243E-2</v>
      </c>
      <c r="O620" s="44">
        <f>IFERROR(_xll.qlIndexFixing(ONIndex3M,I620,TRUE,_xll.ohTrigger(RecalcTrigger,Trigger3M)),NA())</f>
        <v>2.2004363005051486E-2</v>
      </c>
      <c r="P620" s="44">
        <f>IFERROR(_xll.qlIndexFixing(ONIndex6M,I620,TRUE,_xll.ohTrigger(RecalcTrigger,Trigger6M)),NA())</f>
        <v>2.3360205189025818E-2</v>
      </c>
      <c r="Q620" s="183">
        <f>IFERROR(_xll.qlIndexFixing(ONIndex1Y,I620,TRUE,_xll.ohTrigger(RecalcTrigger,Trigger1Y)),NA())</f>
        <v>2.451929058136959E-2</v>
      </c>
    </row>
    <row r="621" spans="2:17" x14ac:dyDescent="0.2">
      <c r="B621" s="39" t="s">
        <v>42</v>
      </c>
      <c r="D621" s="42">
        <f>_xll.qlCalendarAdvance(Calendar,$D620,B621,"f",FALSE)</f>
        <v>43629</v>
      </c>
      <c r="E621" s="177">
        <f>_xll.qlInterestRateIndexValueDate(IndexON,D621)</f>
        <v>43629</v>
      </c>
      <c r="F621" s="193">
        <f>IFERROR(_xll.qlIndexFixing(IndexON,D621,TRUE,_xll.ohTrigger(RecalcTrigger,TriggerON)),NA())</f>
        <v>1.9667166313612761E-2</v>
      </c>
      <c r="H621" s="42">
        <f>_xll.qlCalendarAdvance(Calendar,$H620,B621,"f",FALSE)</f>
        <v>43629</v>
      </c>
      <c r="I621" s="177">
        <f>_xll.qlInterestRateIndexValueDate(Index1M,$H621)</f>
        <v>43629</v>
      </c>
      <c r="J621" s="182">
        <f>IFERROR(_xll.qlIndexFixing(Index1M,$H621,TRUE,_xll.ohTrigger(RecalcTrigger,Trigger1M)),NA())</f>
        <v>2.1259176206558025E-2</v>
      </c>
      <c r="K621" s="44">
        <f>IFERROR(_xll.qlIndexFixing(Index3M,H621,TRUE,_xll.ohTrigger(RecalcTrigger,Trigger3M)),NA())</f>
        <v>2.2308058177854816E-2</v>
      </c>
      <c r="L621" s="44">
        <f>IFERROR(_xll.qlIndexFixing(Index6M,$H621,TRUE,_xll.ohTrigger(RecalcTrigger,Trigger6M)),NA())</f>
        <v>2.3991134852292893E-2</v>
      </c>
      <c r="M621" s="183">
        <f>IFERROR(_xll.qlIndexFixing(Index1Y,$H621,TRUE,_xll.ohTrigger(RecalcTrigger,Trigger1Y)),NA())</f>
        <v>2.5622716331382765E-2</v>
      </c>
      <c r="N621" s="182">
        <f>IFERROR(_xll.qlIndexFixing(ONIndex1M,I621,TRUE,_xll.ohTrigger(RecalcTrigger,Trigger1M)),NA())</f>
        <v>2.1158308403297355E-2</v>
      </c>
      <c r="O621" s="44">
        <f>IFERROR(_xll.qlIndexFixing(ONIndex3M,I621,TRUE,_xll.ohTrigger(RecalcTrigger,Trigger3M)),NA())</f>
        <v>2.2037910486145673E-2</v>
      </c>
      <c r="P621" s="44">
        <f>IFERROR(_xll.qlIndexFixing(ONIndex6M,I621,TRUE,_xll.ohTrigger(RecalcTrigger,Trigger6M)),NA())</f>
        <v>2.3397614128030098E-2</v>
      </c>
      <c r="Q621" s="183">
        <f>IFERROR(_xll.qlIndexFixing(ONIndex1Y,I621,TRUE,_xll.ohTrigger(RecalcTrigger,Trigger1Y)),NA())</f>
        <v>2.4549245935446828E-2</v>
      </c>
    </row>
    <row r="622" spans="2:17" x14ac:dyDescent="0.2">
      <c r="B622" s="39" t="s">
        <v>42</v>
      </c>
      <c r="D622" s="42">
        <f>_xll.qlCalendarAdvance(Calendar,$D621,B622,"f",FALSE)</f>
        <v>43636</v>
      </c>
      <c r="E622" s="177">
        <f>_xll.qlInterestRateIndexValueDate(IndexON,D622)</f>
        <v>43636</v>
      </c>
      <c r="F622" s="193">
        <f>IFERROR(_xll.qlIndexFixing(IndexON,D622,TRUE,_xll.ohTrigger(RecalcTrigger,TriggerON)),NA())</f>
        <v>1.9706874307944267E-2</v>
      </c>
      <c r="H622" s="42">
        <f>_xll.qlCalendarAdvance(Calendar,$H621,B622,"f",FALSE)</f>
        <v>43636</v>
      </c>
      <c r="I622" s="177">
        <f>_xll.qlInterestRateIndexValueDate(Index1M,$H622)</f>
        <v>43636</v>
      </c>
      <c r="J622" s="182">
        <f>IFERROR(_xll.qlIndexFixing(Index1M,$H622,TRUE,_xll.ohTrigger(RecalcTrigger,Trigger1M)),NA())</f>
        <v>2.1295876568612204E-2</v>
      </c>
      <c r="K622" s="44">
        <f>IFERROR(_xll.qlIndexFixing(Index3M,H622,TRUE,_xll.ohTrigger(RecalcTrigger,Trigger3M)),NA())</f>
        <v>2.2339710810014953E-2</v>
      </c>
      <c r="L622" s="44">
        <f>IFERROR(_xll.qlIndexFixing(Index6M,$H622,TRUE,_xll.ohTrigger(RecalcTrigger,Trigger6M)),NA())</f>
        <v>2.4024817836478852E-2</v>
      </c>
      <c r="M622" s="183">
        <f>IFERROR(_xll.qlIndexFixing(Index1Y,$H622,TRUE,_xll.ohTrigger(RecalcTrigger,Trigger1Y)),NA())</f>
        <v>2.5651297111009299E-2</v>
      </c>
      <c r="N622" s="182">
        <f>IFERROR(_xll.qlIndexFixing(ONIndex1M,I622,TRUE,_xll.ohTrigger(RecalcTrigger,Trigger1M)),NA())</f>
        <v>2.1195406054802524E-2</v>
      </c>
      <c r="O622" s="44">
        <f>IFERROR(_xll.qlIndexFixing(ONIndex3M,I622,TRUE,_xll.ohTrigger(RecalcTrigger,Trigger3M)),NA())</f>
        <v>2.2070994943921285E-2</v>
      </c>
      <c r="P622" s="44">
        <f>IFERROR(_xll.qlIndexFixing(ONIndex6M,I622,TRUE,_xll.ohTrigger(RecalcTrigger,Trigger6M)),NA())</f>
        <v>2.3434732476648179E-2</v>
      </c>
      <c r="Q622" s="183">
        <f>IFERROR(_xll.qlIndexFixing(ONIndex1Y,I622,TRUE,_xll.ohTrigger(RecalcTrigger,Trigger1Y)),NA())</f>
        <v>2.4579124733450364E-2</v>
      </c>
    </row>
    <row r="623" spans="2:17" x14ac:dyDescent="0.2">
      <c r="B623" s="39" t="s">
        <v>42</v>
      </c>
      <c r="D623" s="42">
        <f>_xll.qlCalendarAdvance(Calendar,$D622,B623,"f",FALSE)</f>
        <v>43643</v>
      </c>
      <c r="E623" s="177">
        <f>_xll.qlInterestRateIndexValueDate(IndexON,D623)</f>
        <v>43643</v>
      </c>
      <c r="F623" s="193">
        <f>IFERROR(_xll.qlIndexFixing(IndexON,D623,TRUE,_xll.ohTrigger(RecalcTrigger,TriggerON)),NA())</f>
        <v>1.9746497018328091E-2</v>
      </c>
      <c r="H623" s="42">
        <f>_xll.qlCalendarAdvance(Calendar,$H622,B623,"f",FALSE)</f>
        <v>43643</v>
      </c>
      <c r="I623" s="177">
        <f>_xll.qlInterestRateIndexValueDate(Index1M,$H623)</f>
        <v>43643</v>
      </c>
      <c r="J623" s="182">
        <f>IFERROR(_xll.qlIndexFixing(Index1M,$H623,TRUE,_xll.ohTrigger(RecalcTrigger,Trigger1M)),NA())</f>
        <v>2.1332354763129134E-2</v>
      </c>
      <c r="K623" s="44">
        <f>IFERROR(_xll.qlIndexFixing(Index3M,H623,TRUE,_xll.ohTrigger(RecalcTrigger,Trigger3M)),NA())</f>
        <v>2.2371144260408923E-2</v>
      </c>
      <c r="L623" s="44">
        <f>IFERROR(_xll.qlIndexFixing(Index6M,$H623,TRUE,_xll.ohTrigger(RecalcTrigger,Trigger6M)),NA())</f>
        <v>2.4058202655636077E-2</v>
      </c>
      <c r="M623" s="183">
        <f>IFERROR(_xll.qlIndexFixing(Index1Y,$H623,TRUE,_xll.ohTrigger(RecalcTrigger,Trigger1Y)),NA())</f>
        <v>2.5679799810023229E-2</v>
      </c>
      <c r="N623" s="182">
        <f>IFERROR(_xll.qlIndexFixing(ONIndex1M,I623,TRUE,_xll.ohTrigger(RecalcTrigger,Trigger1M)),NA())</f>
        <v>2.1232316484455227E-2</v>
      </c>
      <c r="O623" s="44">
        <f>IFERROR(_xll.qlIndexFixing(ONIndex3M,I623,TRUE,_xll.ohTrigger(RecalcTrigger,Trigger3M)),NA())</f>
        <v>2.2103633113786936E-2</v>
      </c>
      <c r="P623" s="44">
        <f>IFERROR(_xll.qlIndexFixing(ONIndex6M,I623,TRUE,_xll.ohTrigger(RecalcTrigger,Trigger6M)),NA())</f>
        <v>2.3471559929740815E-2</v>
      </c>
      <c r="Q623" s="183">
        <f>IFERROR(_xll.qlIndexFixing(ONIndex1Y,I623,TRUE,_xll.ohTrigger(RecalcTrigger,Trigger1Y)),NA())</f>
        <v>2.4608926951390497E-2</v>
      </c>
    </row>
    <row r="624" spans="2:17" x14ac:dyDescent="0.2">
      <c r="B624" s="39" t="s">
        <v>42</v>
      </c>
      <c r="D624" s="42">
        <f>_xll.qlCalendarAdvance(Calendar,$D623,B624,"f",FALSE)</f>
        <v>43650</v>
      </c>
      <c r="E624" s="177">
        <f>_xll.qlInterestRateIndexValueDate(IndexON,D624)</f>
        <v>43650</v>
      </c>
      <c r="F624" s="193">
        <f>IFERROR(_xll.qlIndexFixing(IndexON,D624,TRUE,_xll.ohTrigger(RecalcTrigger,TriggerON)),NA())</f>
        <v>1.9785859619912971E-2</v>
      </c>
      <c r="H624" s="42">
        <f>_xll.qlCalendarAdvance(Calendar,$H623,B624,"f",FALSE)</f>
        <v>43650</v>
      </c>
      <c r="I624" s="177">
        <f>_xll.qlInterestRateIndexValueDate(Index1M,$H624)</f>
        <v>43650</v>
      </c>
      <c r="J624" s="182">
        <f>IFERROR(_xll.qlIndexFixing(Index1M,$H624,TRUE,_xll.ohTrigger(RecalcTrigger,Trigger1M)),NA())</f>
        <v>2.1368604372107025E-2</v>
      </c>
      <c r="K624" s="44">
        <f>IFERROR(_xll.qlIndexFixing(Index3M,H624,TRUE,_xll.ohTrigger(RecalcTrigger,Trigger3M)),NA())</f>
        <v>2.2402371550021172E-2</v>
      </c>
      <c r="L624" s="44">
        <f>IFERROR(_xll.qlIndexFixing(Index6M,$H624,TRUE,_xll.ohTrigger(RecalcTrigger,Trigger6M)),NA())</f>
        <v>2.4100436110505767E-2</v>
      </c>
      <c r="M624" s="183">
        <f>IFERROR(_xll.qlIndexFixing(Index1Y,$H624,TRUE,_xll.ohTrigger(RecalcTrigger,Trigger1Y)),NA())</f>
        <v>2.5708224934974374E-2</v>
      </c>
      <c r="N624" s="182">
        <f>IFERROR(_xll.qlIndexFixing(ONIndex1M,I624,TRUE,_xll.ohTrigger(RecalcTrigger,Trigger1M)),NA())</f>
        <v>2.1269007278038599E-2</v>
      </c>
      <c r="O624" s="44">
        <f>IFERROR(_xll.qlIndexFixing(ONIndex3M,I624,TRUE,_xll.ohTrigger(RecalcTrigger,Trigger3M)),NA())</f>
        <v>2.213601349131844E-2</v>
      </c>
      <c r="P624" s="44">
        <f>IFERROR(_xll.qlIndexFixing(ONIndex6M,I624,TRUE,_xll.ohTrigger(RecalcTrigger,Trigger6M)),NA())</f>
        <v>2.3508093050702561E-2</v>
      </c>
      <c r="Q624" s="183">
        <f>IFERROR(_xll.qlIndexFixing(ONIndex1Y,I624,TRUE,_xll.ohTrigger(RecalcTrigger,Trigger1Y)),NA())</f>
        <v>2.4638652317762189E-2</v>
      </c>
    </row>
    <row r="625" spans="2:17" x14ac:dyDescent="0.2">
      <c r="B625" s="39" t="s">
        <v>42</v>
      </c>
      <c r="D625" s="42">
        <f>_xll.qlCalendarAdvance(Calendar,$D624,B625,"f",FALSE)</f>
        <v>43657</v>
      </c>
      <c r="E625" s="177">
        <f>_xll.qlInterestRateIndexValueDate(IndexON,D625)</f>
        <v>43657</v>
      </c>
      <c r="F625" s="193">
        <f>IFERROR(_xll.qlIndexFixing(IndexON,D625,TRUE,_xll.ohTrigger(RecalcTrigger,TriggerON)),NA())</f>
        <v>1.9824912279123863E-2</v>
      </c>
      <c r="H625" s="42">
        <f>_xll.qlCalendarAdvance(Calendar,$H624,B625,"f",FALSE)</f>
        <v>43657</v>
      </c>
      <c r="I625" s="177">
        <f>_xll.qlInterestRateIndexValueDate(Index1M,$H625)</f>
        <v>43657</v>
      </c>
      <c r="J625" s="182">
        <f>IFERROR(_xll.qlIndexFixing(Index1M,$H625,TRUE,_xll.ohTrigger(RecalcTrigger,Trigger1M)),NA())</f>
        <v>2.1404624800620588E-2</v>
      </c>
      <c r="K625" s="44">
        <f>IFERROR(_xll.qlIndexFixing(Index3M,H625,TRUE,_xll.ohTrigger(RecalcTrigger,Trigger3M)),NA())</f>
        <v>2.2433393877468937E-2</v>
      </c>
      <c r="L625" s="44">
        <f>IFERROR(_xll.qlIndexFixing(Index6M,$H625,TRUE,_xll.ohTrigger(RecalcTrigger,Trigger6M)),NA())</f>
        <v>2.4133166818179532E-2</v>
      </c>
      <c r="M625" s="183">
        <f>IFERROR(_xll.qlIndexFixing(Index1Y,$H625,TRUE,_xll.ohTrigger(RecalcTrigger,Trigger1Y)),NA())</f>
        <v>2.5736573402460501E-2</v>
      </c>
      <c r="N625" s="182">
        <f>IFERROR(_xll.qlIndexFixing(ONIndex1M,I625,TRUE,_xll.ohTrigger(RecalcTrigger,Trigger1M)),NA())</f>
        <v>2.1305469195952442E-2</v>
      </c>
      <c r="O625" s="44">
        <f>IFERROR(_xll.qlIndexFixing(ONIndex3M,I625,TRUE,_xll.ohTrigger(RecalcTrigger,Trigger3M)),NA())</f>
        <v>2.2168189806633931E-2</v>
      </c>
      <c r="P625" s="44">
        <f>IFERROR(_xll.qlIndexFixing(ONIndex6M,I625,TRUE,_xll.ohTrigger(RecalcTrigger,Trigger6M)),NA())</f>
        <v>2.3544330859845974E-2</v>
      </c>
      <c r="Q625" s="183">
        <f>IFERROR(_xll.qlIndexFixing(ONIndex1Y,I625,TRUE,_xll.ohTrigger(RecalcTrigger,Trigger1Y)),NA())</f>
        <v>2.4668300755328332E-2</v>
      </c>
    </row>
    <row r="626" spans="2:17" x14ac:dyDescent="0.2">
      <c r="B626" s="39" t="s">
        <v>42</v>
      </c>
      <c r="D626" s="42">
        <f>_xll.qlCalendarAdvance(Calendar,$D625,B626,"f",FALSE)</f>
        <v>43664</v>
      </c>
      <c r="E626" s="177">
        <f>_xll.qlInterestRateIndexValueDate(IndexON,D626)</f>
        <v>43664</v>
      </c>
      <c r="F626" s="193">
        <f>IFERROR(_xll.qlIndexFixing(IndexON,D626,TRUE,_xll.ohTrigger(RecalcTrigger,TriggerON)),NA())</f>
        <v>1.986365499587972E-2</v>
      </c>
      <c r="H626" s="42">
        <f>_xll.qlCalendarAdvance(Calendar,$H625,B626,"f",FALSE)</f>
        <v>43664</v>
      </c>
      <c r="I626" s="177">
        <f>_xll.qlInterestRateIndexValueDate(Index1M,$H626)</f>
        <v>43664</v>
      </c>
      <c r="J626" s="182">
        <f>IFERROR(_xll.qlIndexFixing(Index1M,$H626,TRUE,_xll.ohTrigger(RecalcTrigger,Trigger1M)),NA())</f>
        <v>2.1440416046501834E-2</v>
      </c>
      <c r="K626" s="44">
        <f>IFERROR(_xll.qlIndexFixing(Index3M,H626,TRUE,_xll.ohTrigger(RecalcTrigger,Trigger3M)),NA())</f>
        <v>2.2464211237966956E-2</v>
      </c>
      <c r="L626" s="44">
        <f>IFERROR(_xll.qlIndexFixing(Index6M,$H626,TRUE,_xll.ohTrigger(RecalcTrigger,Trigger6M)),NA())</f>
        <v>2.4165599132250574E-2</v>
      </c>
      <c r="M626" s="183">
        <f>IFERROR(_xll.qlIndexFixing(Index1Y,$H626,TRUE,_xll.ohTrigger(RecalcTrigger,Trigger1Y)),NA())</f>
        <v>2.5764846141919692E-2</v>
      </c>
      <c r="N626" s="182">
        <f>IFERROR(_xll.qlIndexFixing(ONIndex1M,I626,TRUE,_xll.ohTrigger(RecalcTrigger,Trigger1M)),NA())</f>
        <v>2.1341702238196758E-2</v>
      </c>
      <c r="O626" s="44">
        <f>IFERROR(_xll.qlIndexFixing(ONIndex3M,I626,TRUE,_xll.ohTrigger(RecalcTrigger,Trigger3M)),NA())</f>
        <v>2.2200162059652362E-2</v>
      </c>
      <c r="P626" s="44">
        <f>IFERROR(_xll.qlIndexFixing(ONIndex6M,I626,TRUE,_xll.ohTrigger(RecalcTrigger,Trigger6M)),NA())</f>
        <v>2.3580273357008963E-2</v>
      </c>
      <c r="Q626" s="183">
        <f>IFERROR(_xll.qlIndexFixing(ONIndex1Y,I626,TRUE,_xll.ohTrigger(RecalcTrigger,Trigger1Y)),NA())</f>
        <v>2.4697872264007881E-2</v>
      </c>
    </row>
    <row r="627" spans="2:17" x14ac:dyDescent="0.2">
      <c r="B627" s="39" t="s">
        <v>42</v>
      </c>
      <c r="D627" s="42">
        <f>_xll.qlCalendarAdvance(Calendar,$D626,B627,"f",FALSE)</f>
        <v>43671</v>
      </c>
      <c r="E627" s="177">
        <f>_xll.qlInterestRateIndexValueDate(IndexON,D627)</f>
        <v>43671</v>
      </c>
      <c r="F627" s="193">
        <f>IFERROR(_xll.qlIndexFixing(IndexON,D627,TRUE,_xll.ohTrigger(RecalcTrigger,TriggerON)),NA())</f>
        <v>1.9902087770180543E-2</v>
      </c>
      <c r="H627" s="42">
        <f>_xll.qlCalendarAdvance(Calendar,$H626,B627,"f",FALSE)</f>
        <v>43671</v>
      </c>
      <c r="I627" s="177">
        <f>_xll.qlInterestRateIndexValueDate(Index1M,$H627)</f>
        <v>43671</v>
      </c>
      <c r="J627" s="182">
        <f>IFERROR(_xll.qlIndexFixing(Index1M,$H627,TRUE,_xll.ohTrigger(RecalcTrigger,Trigger1M)),NA())</f>
        <v>2.1479128380477365E-2</v>
      </c>
      <c r="K627" s="44">
        <f>IFERROR(_xll.qlIndexFixing(Index3M,H627,TRUE,_xll.ohTrigger(RecalcTrigger,Trigger3M)),NA())</f>
        <v>2.2494823626761699E-2</v>
      </c>
      <c r="L627" s="44">
        <f>IFERROR(_xll.qlIndexFixing(Index6M,$H627,TRUE,_xll.ohTrigger(RecalcTrigger,Trigger6M)),NA())</f>
        <v>2.4197733038086117E-2</v>
      </c>
      <c r="M627" s="183">
        <f>IFERROR(_xll.qlIndexFixing(Index1Y,$H627,TRUE,_xll.ohTrigger(RecalcTrigger,Trigger1Y)),NA())</f>
        <v>2.5793044082911384E-2</v>
      </c>
      <c r="N627" s="182">
        <f>IFERROR(_xll.qlIndexFixing(ONIndex1M,I627,TRUE,_xll.ohTrigger(RecalcTrigger,Trigger1M)),NA())</f>
        <v>2.13777064046905E-2</v>
      </c>
      <c r="O627" s="44">
        <f>IFERROR(_xll.qlIndexFixing(ONIndex3M,I627,TRUE,_xll.ohTrigger(RecalcTrigger,Trigger3M)),NA())</f>
        <v>2.223193025021164E-2</v>
      </c>
      <c r="P627" s="44">
        <f>IFERROR(_xll.qlIndexFixing(ONIndex6M,I627,TRUE,_xll.ohTrigger(RecalcTrigger,Trigger6M)),NA())</f>
        <v>2.3615920542191526E-2</v>
      </c>
      <c r="Q627" s="183">
        <f>IFERROR(_xll.qlIndexFixing(ONIndex1Y,I627,TRUE,_xll.ohTrigger(RecalcTrigger,Trigger1Y)),NA())</f>
        <v>2.4727366843719789E-2</v>
      </c>
    </row>
    <row r="628" spans="2:17" x14ac:dyDescent="0.2">
      <c r="B628" s="39" t="s">
        <v>42</v>
      </c>
      <c r="D628" s="42">
        <f>_xll.qlCalendarAdvance(Calendar,$D627,B628,"f",FALSE)</f>
        <v>43678</v>
      </c>
      <c r="E628" s="177">
        <f>_xll.qlInterestRateIndexValueDate(IndexON,D628)</f>
        <v>43678</v>
      </c>
      <c r="F628" s="193">
        <f>IFERROR(_xll.qlIndexFixing(IndexON,D628,TRUE,_xll.ohTrigger(RecalcTrigger,TriggerON)),NA())</f>
        <v>1.9940210601864239E-2</v>
      </c>
      <c r="H628" s="42">
        <f>_xll.qlCalendarAdvance(Calendar,$H627,B628,"f",FALSE)</f>
        <v>43678</v>
      </c>
      <c r="I628" s="177">
        <f>_xll.qlInterestRateIndexValueDate(Index1M,$H628)</f>
        <v>43678</v>
      </c>
      <c r="J628" s="182">
        <f>IFERROR(_xll.qlIndexFixing(Index1M,$H628,TRUE,_xll.ohTrigger(RecalcTrigger,Trigger1M)),NA())</f>
        <v>2.1511310981758743E-2</v>
      </c>
      <c r="K628" s="44">
        <f>IFERROR(_xll.qlIndexFixing(Index3M,H628,TRUE,_xll.ohTrigger(RecalcTrigger,Trigger3M)),NA())</f>
        <v>2.2525231039132211E-2</v>
      </c>
      <c r="L628" s="44">
        <f>IFERROR(_xll.qlIndexFixing(Index6M,$H628,TRUE,_xll.ohTrigger(RecalcTrigger,Trigger6M)),NA())</f>
        <v>2.422956852118846E-2</v>
      </c>
      <c r="M628" s="183">
        <f>IFERROR(_xll.qlIndexFixing(Index1Y,$H628,TRUE,_xll.ohTrigger(RecalcTrigger,Trigger1Y)),NA())</f>
        <v>2.5821168155115481E-2</v>
      </c>
      <c r="N628" s="182">
        <f>IFERROR(_xll.qlIndexFixing(ONIndex1M,I628,TRUE,_xll.ohTrigger(RecalcTrigger,Trigger1M)),NA())</f>
        <v>2.1413481695271575E-2</v>
      </c>
      <c r="O628" s="44">
        <f>IFERROR(_xll.qlIndexFixing(ONIndex3M,I628,TRUE,_xll.ohTrigger(RecalcTrigger,Trigger3M)),NA())</f>
        <v>2.2263494378311766E-2</v>
      </c>
      <c r="P628" s="44">
        <f>IFERROR(_xll.qlIndexFixing(ONIndex6M,I628,TRUE,_xll.ohTrigger(RecalcTrigger,Trigger6M)),NA())</f>
        <v>2.3651272415312619E-2</v>
      </c>
      <c r="Q628" s="183">
        <f>IFERROR(_xll.qlIndexFixing(ONIndex1Y,I628,TRUE,_xll.ohTrigger(RecalcTrigger,Trigger1Y)),NA())</f>
        <v>2.4756784494626149E-2</v>
      </c>
    </row>
    <row r="629" spans="2:17" x14ac:dyDescent="0.2">
      <c r="B629" s="39" t="s">
        <v>42</v>
      </c>
      <c r="D629" s="42">
        <f>_xll.qlCalendarAdvance(Calendar,$D628,B629,"f",FALSE)</f>
        <v>43685</v>
      </c>
      <c r="E629" s="177">
        <f>_xll.qlInterestRateIndexValueDate(IndexON,D629)</f>
        <v>43685</v>
      </c>
      <c r="F629" s="193">
        <f>IFERROR(_xll.qlIndexFixing(IndexON,D629,TRUE,_xll.ohTrigger(RecalcTrigger,TriggerON)),NA())</f>
        <v>1.9978023490768715E-2</v>
      </c>
      <c r="H629" s="42">
        <f>_xll.qlCalendarAdvance(Calendar,$H628,B629,"f",FALSE)</f>
        <v>43685</v>
      </c>
      <c r="I629" s="177">
        <f>_xll.qlInterestRateIndexValueDate(Index1M,$H629)</f>
        <v>43685</v>
      </c>
      <c r="J629" s="182">
        <f>IFERROR(_xll.qlIndexFixing(Index1M,$H629,TRUE,_xll.ohTrigger(RecalcTrigger,Trigger1M)),NA())</f>
        <v>2.1546414666871877E-2</v>
      </c>
      <c r="K629" s="44">
        <f>IFERROR(_xll.qlIndexFixing(Index3M,H629,TRUE,_xll.ohTrigger(RecalcTrigger,Trigger3M)),NA())</f>
        <v>2.2555433470389262E-2</v>
      </c>
      <c r="L629" s="44">
        <f>IFERROR(_xll.qlIndexFixing(Index6M,$H629,TRUE,_xll.ohTrigger(RecalcTrigger,Trigger6M)),NA())</f>
        <v>2.4261105567193682E-2</v>
      </c>
      <c r="M629" s="183">
        <f>IFERROR(_xll.qlIndexFixing(Index1Y,$H629,TRUE,_xll.ohTrigger(RecalcTrigger,Trigger1Y)),NA())</f>
        <v>2.5849219288331039E-2</v>
      </c>
      <c r="N629" s="182">
        <f>IFERROR(_xll.qlIndexFixing(ONIndex1M,I629,TRUE,_xll.ohTrigger(RecalcTrigger,Trigger1M)),NA())</f>
        <v>2.1449028110021029E-2</v>
      </c>
      <c r="O629" s="44">
        <f>IFERROR(_xll.qlIndexFixing(ONIndex3M,I629,TRUE,_xll.ohTrigger(RecalcTrigger,Trigger3M)),NA())</f>
        <v>2.2294854443952739E-2</v>
      </c>
      <c r="P629" s="44">
        <f>IFERROR(_xll.qlIndexFixing(ONIndex6M,I629,TRUE,_xll.ohTrigger(RecalcTrigger,Trigger6M)),NA())</f>
        <v>2.3686328976210147E-2</v>
      </c>
      <c r="Q629" s="183">
        <f>IFERROR(_xll.qlIndexFixing(ONIndex1Y,I629,TRUE,_xll.ohTrigger(RecalcTrigger,Trigger1Y)),NA())</f>
        <v>2.4786125216564869E-2</v>
      </c>
    </row>
    <row r="630" spans="2:17" x14ac:dyDescent="0.2">
      <c r="B630" s="39" t="s">
        <v>42</v>
      </c>
      <c r="D630" s="42">
        <f>_xll.qlCalendarAdvance(Calendar,$D629,B630,"f",FALSE)</f>
        <v>43692</v>
      </c>
      <c r="E630" s="177">
        <f>_xll.qlInterestRateIndexValueDate(IndexON,D630)</f>
        <v>43692</v>
      </c>
      <c r="F630" s="193">
        <f>IFERROR(_xll.qlIndexFixing(IndexON,D630,TRUE,_xll.ohTrigger(RecalcTrigger,TriggerON)),NA())</f>
        <v>2.0015526436975017E-2</v>
      </c>
      <c r="H630" s="42">
        <f>_xll.qlCalendarAdvance(Calendar,$H629,B630,"f",FALSE)</f>
        <v>43692</v>
      </c>
      <c r="I630" s="177">
        <f>_xll.qlInterestRateIndexValueDate(Index1M,$H630)</f>
        <v>43692</v>
      </c>
      <c r="J630" s="182">
        <f>IFERROR(_xll.qlIndexFixing(Index1M,$H630,TRUE,_xll.ohTrigger(RecalcTrigger,Trigger1M)),NA())</f>
        <v>2.1581289160817509E-2</v>
      </c>
      <c r="K630" s="44">
        <f>IFERROR(_xll.qlIndexFixing(Index3M,H630,TRUE,_xll.ohTrigger(RecalcTrigger,Trigger3M)),NA())</f>
        <v>2.2585430915872694E-2</v>
      </c>
      <c r="L630" s="44">
        <f>IFERROR(_xll.qlIndexFixing(Index6M,$H630,TRUE,_xll.ohTrigger(RecalcTrigger,Trigger6M)),NA())</f>
        <v>2.4292344161872925E-2</v>
      </c>
      <c r="M630" s="183">
        <f>IFERROR(_xll.qlIndexFixing(Index1Y,$H630,TRUE,_xll.ohTrigger(RecalcTrigger,Trigger1Y)),NA())</f>
        <v>2.5877198412476692E-2</v>
      </c>
      <c r="N630" s="182">
        <f>IFERROR(_xll.qlIndexFixing(ONIndex1M,I630,TRUE,_xll.ohTrigger(RecalcTrigger,Trigger1M)),NA())</f>
        <v>2.148434564877677E-2</v>
      </c>
      <c r="O630" s="44">
        <f>IFERROR(_xll.qlIndexFixing(ONIndex3M,I630,TRUE,_xll.ohTrigger(RecalcTrigger,Trigger3M)),NA())</f>
        <v>2.2326010446972466E-2</v>
      </c>
      <c r="P630" s="44">
        <f>IFERROR(_xll.qlIndexFixing(ONIndex6M,I630,TRUE,_xll.ohTrigger(RecalcTrigger,Trigger6M)),NA())</f>
        <v>2.3721090224803065E-2</v>
      </c>
      <c r="Q630" s="183">
        <f>IFERROR(_xll.qlIndexFixing(ONIndex1Y,I630,TRUE,_xll.ohTrigger(RecalcTrigger,Trigger1Y)),NA())</f>
        <v>2.4815389009454902E-2</v>
      </c>
    </row>
    <row r="631" spans="2:17" x14ac:dyDescent="0.2">
      <c r="B631" s="39" t="s">
        <v>42</v>
      </c>
      <c r="D631" s="42">
        <f>_xll.qlCalendarAdvance(Calendar,$D630,B631,"f",FALSE)</f>
        <v>43699</v>
      </c>
      <c r="E631" s="177">
        <f>_xll.qlInterestRateIndexValueDate(IndexON,D631)</f>
        <v>43699</v>
      </c>
      <c r="F631" s="193">
        <f>IFERROR(_xll.qlIndexFixing(IndexON,D631,TRUE,_xll.ohTrigger(RecalcTrigger,TriggerON)),NA())</f>
        <v>2.0052719440240008E-2</v>
      </c>
      <c r="H631" s="42">
        <f>_xll.qlCalendarAdvance(Calendar,$H630,B631,"f",FALSE)</f>
        <v>43699</v>
      </c>
      <c r="I631" s="177">
        <f>_xll.qlInterestRateIndexValueDate(Index1M,$H631)</f>
        <v>43699</v>
      </c>
      <c r="J631" s="182">
        <f>IFERROR(_xll.qlIndexFixing(Index1M,$H631,TRUE,_xll.ohTrigger(RecalcTrigger,Trigger1M)),NA())</f>
        <v>2.1615934461501098E-2</v>
      </c>
      <c r="K631" s="44">
        <f>IFERROR(_xll.qlIndexFixing(Index3M,H631,TRUE,_xll.ohTrigger(RecalcTrigger,Trigger3M)),NA())</f>
        <v>2.2615223370956703E-2</v>
      </c>
      <c r="L631" s="44">
        <f>IFERROR(_xll.qlIndexFixing(Index6M,$H631,TRUE,_xll.ohTrigger(RecalcTrigger,Trigger6M)),NA())</f>
        <v>2.4323284291131543E-2</v>
      </c>
      <c r="M631" s="183">
        <f>IFERROR(_xll.qlIndexFixing(Index1Y,$H631,TRUE,_xll.ohTrigger(RecalcTrigger,Trigger1Y)),NA())</f>
        <v>2.5905106457588908E-2</v>
      </c>
      <c r="N631" s="182">
        <f>IFERROR(_xll.qlIndexFixing(ONIndex1M,I631,TRUE,_xll.ohTrigger(RecalcTrigger,Trigger1M)),NA())</f>
        <v>2.1519434311457752E-2</v>
      </c>
      <c r="O631" s="44">
        <f>IFERROR(_xll.qlIndexFixing(ONIndex3M,I631,TRUE,_xll.ohTrigger(RecalcTrigger,Trigger3M)),NA())</f>
        <v>2.2356962387451995E-2</v>
      </c>
      <c r="P631" s="44">
        <f>IFERROR(_xll.qlIndexFixing(ONIndex6M,I631,TRUE,_xll.ohTrigger(RecalcTrigger,Trigger6M)),NA())</f>
        <v>2.3755556161091373E-2</v>
      </c>
      <c r="Q631" s="183">
        <f>IFERROR(_xll.qlIndexFixing(ONIndex1Y,I631,TRUE,_xll.ohTrigger(RecalcTrigger,Trigger1Y)),NA())</f>
        <v>2.4844575873458341E-2</v>
      </c>
    </row>
    <row r="632" spans="2:17" x14ac:dyDescent="0.2">
      <c r="B632" s="39" t="s">
        <v>42</v>
      </c>
      <c r="D632" s="42">
        <f>_xll.qlCalendarAdvance(Calendar,$D631,B632,"f",FALSE)</f>
        <v>43706</v>
      </c>
      <c r="E632" s="177">
        <f>_xll.qlInterestRateIndexValueDate(IndexON,D632)</f>
        <v>43706</v>
      </c>
      <c r="F632" s="193">
        <f>IFERROR(_xll.qlIndexFixing(IndexON,D632,TRUE,_xll.ohTrigger(RecalcTrigger,TriggerON)),NA())</f>
        <v>2.0089602500563686E-2</v>
      </c>
      <c r="H632" s="42">
        <f>_xll.qlCalendarAdvance(Calendar,$H631,B632,"f",FALSE)</f>
        <v>43706</v>
      </c>
      <c r="I632" s="177">
        <f>_xll.qlInterestRateIndexValueDate(Index1M,$H632)</f>
        <v>43706</v>
      </c>
      <c r="J632" s="182">
        <f>IFERROR(_xll.qlIndexFixing(Index1M,$H632,TRUE,_xll.ohTrigger(RecalcTrigger,Trigger1M)),NA())</f>
        <v>2.1650350566830637E-2</v>
      </c>
      <c r="K632" s="44">
        <f>IFERROR(_xll.qlIndexFixing(Index3M,H632,TRUE,_xll.ohTrigger(RecalcTrigger,Trigger3M)),NA())</f>
        <v>2.2644810831044547E-2</v>
      </c>
      <c r="L632" s="44">
        <f>IFERROR(_xll.qlIndexFixing(Index6M,$H632,TRUE,_xll.ohTrigger(RecalcTrigger,Trigger6M)),NA())</f>
        <v>2.4345240393908986E-2</v>
      </c>
      <c r="M632" s="183">
        <f>IFERROR(_xll.qlIndexFixing(Index1Y,$H632,TRUE,_xll.ohTrigger(RecalcTrigger,Trigger1Y)),NA())</f>
        <v>2.592438637472716E-2</v>
      </c>
      <c r="N632" s="182">
        <f>IFERROR(_xll.qlIndexFixing(ONIndex1M,I632,TRUE,_xll.ohTrigger(RecalcTrigger,Trigger1M)),NA())</f>
        <v>2.1554294098063975E-2</v>
      </c>
      <c r="O632" s="44">
        <f>IFERROR(_xll.qlIndexFixing(ONIndex3M,I632,TRUE,_xll.ohTrigger(RecalcTrigger,Trigger3M)),NA())</f>
        <v>2.2387710265229233E-2</v>
      </c>
      <c r="P632" s="44">
        <f>IFERROR(_xll.qlIndexFixing(ONIndex6M,I632,TRUE,_xll.ohTrigger(RecalcTrigger,Trigger6M)),NA())</f>
        <v>2.3789726784912979E-2</v>
      </c>
      <c r="Q632" s="183">
        <f>IFERROR(_xll.qlIndexFixing(ONIndex1Y,I632,TRUE,_xll.ohTrigger(RecalcTrigger,Trigger1Y)),NA())</f>
        <v>2.4873685808413093E-2</v>
      </c>
    </row>
    <row r="633" spans="2:17" x14ac:dyDescent="0.2">
      <c r="B633" s="39" t="s">
        <v>42</v>
      </c>
      <c r="D633" s="42">
        <f>_xll.qlCalendarAdvance(Calendar,$D632,B633,"f",FALSE)</f>
        <v>43713</v>
      </c>
      <c r="E633" s="177">
        <f>_xll.qlInterestRateIndexValueDate(IndexON,D633)</f>
        <v>43713</v>
      </c>
      <c r="F633" s="193">
        <f>IFERROR(_xll.qlIndexFixing(IndexON,D633,TRUE,_xll.ohTrigger(RecalcTrigger,TriggerON)),NA())</f>
        <v>2.0126175617702913E-2</v>
      </c>
      <c r="H633" s="42">
        <f>_xll.qlCalendarAdvance(Calendar,$H632,B633,"f",FALSE)</f>
        <v>43713</v>
      </c>
      <c r="I633" s="177">
        <f>_xll.qlInterestRateIndexValueDate(Index1M,$H633)</f>
        <v>43713</v>
      </c>
      <c r="J633" s="182">
        <f>IFERROR(_xll.qlIndexFixing(Index1M,$H633,TRUE,_xll.ohTrigger(RecalcTrigger,Trigger1M)),NA())</f>
        <v>2.1684537474736913E-2</v>
      </c>
      <c r="K633" s="44">
        <f>IFERROR(_xll.qlIndexFixing(Index3M,H633,TRUE,_xll.ohTrigger(RecalcTrigger,Trigger3M)),NA())</f>
        <v>2.2671430484821738E-2</v>
      </c>
      <c r="L633" s="44">
        <f>IFERROR(_xll.qlIndexFixing(Index6M,$H633,TRUE,_xll.ohTrigger(RecalcTrigger,Trigger6M)),NA())</f>
        <v>2.4372762149528781E-2</v>
      </c>
      <c r="M633" s="183">
        <f>IFERROR(_xll.qlIndexFixing(Index1Y,$H633,TRUE,_xll.ohTrigger(RecalcTrigger,Trigger1Y)),NA())</f>
        <v>2.5960713031448451E-2</v>
      </c>
      <c r="N633" s="182">
        <f>IFERROR(_xll.qlIndexFixing(ONIndex1M,I633,TRUE,_xll.ohTrigger(RecalcTrigger,Trigger1M)),NA())</f>
        <v>2.1588925008433346E-2</v>
      </c>
      <c r="O633" s="44">
        <f>IFERROR(_xll.qlIndexFixing(ONIndex3M,I633,TRUE,_xll.ohTrigger(RecalcTrigger,Trigger3M)),NA())</f>
        <v>2.2418254080385225E-2</v>
      </c>
      <c r="P633" s="44">
        <f>IFERROR(_xll.qlIndexFixing(ONIndex6M,I633,TRUE,_xll.ohTrigger(RecalcTrigger,Trigger6M)),NA())</f>
        <v>2.3823602096267882E-2</v>
      </c>
      <c r="Q633" s="183">
        <f>IFERROR(_xll.qlIndexFixing(ONIndex1Y,I633,TRUE,_xll.ohTrigger(RecalcTrigger,Trigger1Y)),NA())</f>
        <v>2.4902718814319158E-2</v>
      </c>
    </row>
    <row r="634" spans="2:17" x14ac:dyDescent="0.2">
      <c r="B634" s="39" t="s">
        <v>42</v>
      </c>
      <c r="D634" s="42">
        <f>_xll.qlCalendarAdvance(Calendar,$D633,B634,"f",FALSE)</f>
        <v>43720</v>
      </c>
      <c r="E634" s="177">
        <f>_xll.qlInterestRateIndexValueDate(IndexON,D634)</f>
        <v>43720</v>
      </c>
      <c r="F634" s="193">
        <f>IFERROR(_xll.qlIndexFixing(IndexON,D634,TRUE,_xll.ohTrigger(RecalcTrigger,TriggerON)),NA())</f>
        <v>2.0162438791738735E-2</v>
      </c>
      <c r="H634" s="42">
        <f>_xll.qlCalendarAdvance(Calendar,$H633,B634,"f",FALSE)</f>
        <v>43720</v>
      </c>
      <c r="I634" s="177">
        <f>_xll.qlInterestRateIndexValueDate(Index1M,$H634)</f>
        <v>43720</v>
      </c>
      <c r="J634" s="182">
        <f>IFERROR(_xll.qlIndexFixing(Index1M,$H634,TRUE,_xll.ohTrigger(RecalcTrigger,Trigger1M)),NA())</f>
        <v>2.1718495183168443E-2</v>
      </c>
      <c r="K634" s="44">
        <f>IFERROR(_xll.qlIndexFixing(Index3M,H634,TRUE,_xll.ohTrigger(RecalcTrigger,Trigger3M)),NA())</f>
        <v>2.2700620775570585E-2</v>
      </c>
      <c r="L634" s="44">
        <f>IFERROR(_xll.qlIndexFixing(Index6M,$H634,TRUE,_xll.ohTrigger(RecalcTrigger,Trigger6M)),NA())</f>
        <v>2.4402884091040217E-2</v>
      </c>
      <c r="M634" s="183">
        <f>IFERROR(_xll.qlIndexFixing(Index1Y,$H634,TRUE,_xll.ohTrigger(RecalcTrigger,Trigger1Y)),NA())</f>
        <v>2.5988413420855193E-2</v>
      </c>
      <c r="N634" s="182">
        <f>IFERROR(_xll.qlIndexFixing(ONIndex1M,I634,TRUE,_xll.ohTrigger(RecalcTrigger,Trigger1M)),NA())</f>
        <v>2.1623327042646912E-2</v>
      </c>
      <c r="O634" s="44">
        <f>IFERROR(_xll.qlIndexFixing(ONIndex3M,I634,TRUE,_xll.ohTrigger(RecalcTrigger,Trigger3M)),NA())</f>
        <v>2.2448593832676833E-2</v>
      </c>
      <c r="P634" s="44">
        <f>IFERROR(_xll.qlIndexFixing(ONIndex6M,I634,TRUE,_xll.ohTrigger(RecalcTrigger,Trigger6M)),NA())</f>
        <v>2.3857182095075036E-2</v>
      </c>
      <c r="Q634" s="183">
        <f>IFERROR(_xll.qlIndexFixing(ONIndex1Y,I634,TRUE,_xll.ohTrigger(RecalcTrigger,Trigger1Y)),NA())</f>
        <v>2.4931674891257583E-2</v>
      </c>
    </row>
    <row r="635" spans="2:17" x14ac:dyDescent="0.2">
      <c r="B635" s="39" t="s">
        <v>42</v>
      </c>
      <c r="D635" s="42">
        <f>_xll.qlCalendarAdvance(Calendar,$D634,B635,"f",FALSE)</f>
        <v>43727</v>
      </c>
      <c r="E635" s="177">
        <f>_xll.qlInterestRateIndexValueDate(IndexON,D635)</f>
        <v>43727</v>
      </c>
      <c r="F635" s="193">
        <f>IFERROR(_xll.qlIndexFixing(IndexON,D635,TRUE,_xll.ohTrigger(RecalcTrigger,TriggerON)),NA())</f>
        <v>2.0198392022428013E-2</v>
      </c>
      <c r="H635" s="42">
        <f>_xll.qlCalendarAdvance(Calendar,$H634,B635,"f",FALSE)</f>
        <v>43727</v>
      </c>
      <c r="I635" s="177">
        <f>_xll.qlInterestRateIndexValueDate(Index1M,$H635)</f>
        <v>43727</v>
      </c>
      <c r="J635" s="182">
        <f>IFERROR(_xll.qlIndexFixing(Index1M,$H635,TRUE,_xll.ohTrigger(RecalcTrigger,Trigger1M)),NA())</f>
        <v>2.1752223690076275E-2</v>
      </c>
      <c r="K635" s="44">
        <f>IFERROR(_xll.qlIndexFixing(Index3M,H635,TRUE,_xll.ohTrigger(RecalcTrigger,Trigger3M)),NA())</f>
        <v>2.2729606068456167E-2</v>
      </c>
      <c r="L635" s="44">
        <f>IFERROR(_xll.qlIndexFixing(Index6M,$H635,TRUE,_xll.ohTrigger(RecalcTrigger,Trigger6M)),NA())</f>
        <v>2.443270758551316E-2</v>
      </c>
      <c r="M635" s="183">
        <f>IFERROR(_xll.qlIndexFixing(Index1Y,$H635,TRUE,_xll.ohTrigger(RecalcTrigger,Trigger1Y)),NA())</f>
        <v>2.6016046452546002E-2</v>
      </c>
      <c r="N635" s="182">
        <f>IFERROR(_xll.qlIndexFixing(ONIndex1M,I635,TRUE,_xll.ohTrigger(RecalcTrigger,Trigger1M)),NA())</f>
        <v>2.1657500200542579E-2</v>
      </c>
      <c r="O635" s="44">
        <f>IFERROR(_xll.qlIndexFixing(ONIndex3M,I635,TRUE,_xll.ohTrigger(RecalcTrigger,Trigger3M)),NA())</f>
        <v>2.247872952226615E-2</v>
      </c>
      <c r="P635" s="44">
        <f>IFERROR(_xll.qlIndexFixing(ONIndex6M,I635,TRUE,_xll.ohTrigger(RecalcTrigger,Trigger6M)),NA())</f>
        <v>2.3890466781091302E-2</v>
      </c>
      <c r="Q635" s="183">
        <f>IFERROR(_xll.qlIndexFixing(ONIndex1Y,I635,TRUE,_xll.ohTrigger(RecalcTrigger,Trigger1Y)),NA())</f>
        <v>2.496055403914732E-2</v>
      </c>
    </row>
    <row r="636" spans="2:17" x14ac:dyDescent="0.2">
      <c r="B636" s="39" t="s">
        <v>42</v>
      </c>
      <c r="D636" s="42">
        <f>_xll.qlCalendarAdvance(Calendar,$D635,B636,"f",FALSE)</f>
        <v>43734</v>
      </c>
      <c r="E636" s="177">
        <f>_xll.qlInterestRateIndexValueDate(IndexON,D636)</f>
        <v>43734</v>
      </c>
      <c r="F636" s="193">
        <f>IFERROR(_xll.qlIndexFixing(IndexON,D636,TRUE,_xll.ohTrigger(RecalcTrigger,TriggerON)),NA())</f>
        <v>2.0234035309770748E-2</v>
      </c>
      <c r="H636" s="42">
        <f>_xll.qlCalendarAdvance(Calendar,$H635,B636,"f",FALSE)</f>
        <v>43734</v>
      </c>
      <c r="I636" s="177">
        <f>_xll.qlInterestRateIndexValueDate(Index1M,$H636)</f>
        <v>43734</v>
      </c>
      <c r="J636" s="182">
        <f>IFERROR(_xll.qlIndexFixing(Index1M,$H636,TRUE,_xll.ohTrigger(RecalcTrigger,Trigger1M)),NA())</f>
        <v>2.1785722993429187E-2</v>
      </c>
      <c r="K636" s="44">
        <f>IFERROR(_xll.qlIndexFixing(Index3M,H636,TRUE,_xll.ohTrigger(RecalcTrigger,Trigger3M)),NA())</f>
        <v>2.27611106306537E-2</v>
      </c>
      <c r="L636" s="44">
        <f>IFERROR(_xll.qlIndexFixing(Index6M,$H636,TRUE,_xll.ohTrigger(RecalcTrigger,Trigger6M)),NA())</f>
        <v>2.4462232619781164E-2</v>
      </c>
      <c r="M636" s="183">
        <f>IFERROR(_xll.qlIndexFixing(Index1Y,$H636,TRUE,_xll.ohTrigger(RecalcTrigger,Trigger1Y)),NA())</f>
        <v>2.6043613057139862E-2</v>
      </c>
      <c r="N636" s="182">
        <f>IFERROR(_xll.qlIndexFixing(ONIndex1M,I636,TRUE,_xll.ohTrigger(RecalcTrigger,Trigger1M)),NA())</f>
        <v>2.1691444482039302E-2</v>
      </c>
      <c r="O636" s="44">
        <f>IFERROR(_xll.qlIndexFixing(ONIndex3M,I636,TRUE,_xll.ohTrigger(RecalcTrigger,Trigger3M)),NA())</f>
        <v>2.250866114882899E-2</v>
      </c>
      <c r="P636" s="44">
        <f>IFERROR(_xll.qlIndexFixing(ONIndex6M,I636,TRUE,_xll.ohTrigger(RecalcTrigger,Trigger6M)),NA())</f>
        <v>2.392345615431668E-2</v>
      </c>
      <c r="Q636" s="183">
        <f>IFERROR(_xll.qlIndexFixing(ONIndex1Y,I636,TRUE,_xll.ohTrigger(RecalcTrigger,Trigger1Y)),NA())</f>
        <v>2.4989356257907325E-2</v>
      </c>
    </row>
    <row r="637" spans="2:17" x14ac:dyDescent="0.2">
      <c r="B637" s="39" t="s">
        <v>42</v>
      </c>
      <c r="D637" s="42">
        <f>_xll.qlCalendarAdvance(Calendar,$D636,B637,"f",FALSE)</f>
        <v>43741</v>
      </c>
      <c r="E637" s="177">
        <f>_xll.qlInterestRateIndexValueDate(IndexON,D637)</f>
        <v>43741</v>
      </c>
      <c r="F637" s="193">
        <f>IFERROR(_xll.qlIndexFixing(IndexON,D637,TRUE,_xll.ohTrigger(RecalcTrigger,TriggerON)),NA())</f>
        <v>2.0269368653685893E-2</v>
      </c>
      <c r="H637" s="42">
        <f>_xll.qlCalendarAdvance(Calendar,$H636,B637,"f",FALSE)</f>
        <v>43741</v>
      </c>
      <c r="I637" s="177">
        <f>_xll.qlInterestRateIndexValueDate(Index1M,$H637)</f>
        <v>43741</v>
      </c>
      <c r="J637" s="182">
        <f>IFERROR(_xll.qlIndexFixing(Index1M,$H637,TRUE,_xll.ohTrigger(RecalcTrigger,Trigger1M)),NA())</f>
        <v>2.1818993091211152E-2</v>
      </c>
      <c r="K637" s="44">
        <f>IFERROR(_xll.qlIndexFixing(Index3M,H637,TRUE,_xll.ohTrigger(RecalcTrigger,Trigger3M)),NA())</f>
        <v>2.2789673047945276E-2</v>
      </c>
      <c r="L637" s="44">
        <f>IFERROR(_xll.qlIndexFixing(Index6M,$H637,TRUE,_xll.ohTrigger(RecalcTrigger,Trigger6M)),NA())</f>
        <v>2.4494261112048204E-2</v>
      </c>
      <c r="M637" s="183">
        <f>IFERROR(_xll.qlIndexFixing(Index1Y,$H637,TRUE,_xll.ohTrigger(RecalcTrigger,Trigger1Y)),NA())</f>
        <v>2.607111416536962E-2</v>
      </c>
      <c r="N637" s="182">
        <f>IFERROR(_xll.qlIndexFixing(ONIndex1M,I637,TRUE,_xll.ohTrigger(RecalcTrigger,Trigger1M)),NA())</f>
        <v>2.1725159887056034E-2</v>
      </c>
      <c r="O637" s="44">
        <f>IFERROR(_xll.qlIndexFixing(ONIndex3M,I637,TRUE,_xll.ohTrigger(RecalcTrigger,Trigger3M)),NA())</f>
        <v>2.2538388712608493E-2</v>
      </c>
      <c r="P637" s="44">
        <f>IFERROR(_xll.qlIndexFixing(ONIndex6M,I637,TRUE,_xll.ohTrigger(RecalcTrigger,Trigger6M)),NA())</f>
        <v>2.3956150214832217E-2</v>
      </c>
      <c r="Q637" s="183">
        <f>IFERROR(_xll.qlIndexFixing(ONIndex1Y,I637,TRUE,_xll.ohTrigger(RecalcTrigger,Trigger1Y)),NA())</f>
        <v>2.5018081547618642E-2</v>
      </c>
    </row>
    <row r="638" spans="2:17" x14ac:dyDescent="0.2">
      <c r="B638" s="39" t="s">
        <v>42</v>
      </c>
      <c r="D638" s="42">
        <f>_xll.qlCalendarAdvance(Calendar,$D637,B638,"f",FALSE)</f>
        <v>43748</v>
      </c>
      <c r="E638" s="177">
        <f>_xll.qlInterestRateIndexValueDate(IndexON,D638)</f>
        <v>43748</v>
      </c>
      <c r="F638" s="193">
        <f>IFERROR(_xll.qlIndexFixing(IndexON,D638,TRUE,_xll.ohTrigger(RecalcTrigger,TriggerON)),NA())</f>
        <v>2.0304392054011355E-2</v>
      </c>
      <c r="H638" s="42">
        <f>_xll.qlCalendarAdvance(Calendar,$H637,B638,"f",FALSE)</f>
        <v>43748</v>
      </c>
      <c r="I638" s="177">
        <f>_xll.qlInterestRateIndexValueDate(Index1M,$H638)</f>
        <v>43748</v>
      </c>
      <c r="J638" s="182">
        <f>IFERROR(_xll.qlIndexFixing(Index1M,$H638,TRUE,_xll.ohTrigger(RecalcTrigger,Trigger1M)),NA())</f>
        <v>2.1852033981423873E-2</v>
      </c>
      <c r="K638" s="44">
        <f>IFERROR(_xll.qlIndexFixing(Index3M,H638,TRUE,_xll.ohTrigger(RecalcTrigger,Trigger3M)),NA())</f>
        <v>2.2818030443334209E-2</v>
      </c>
      <c r="L638" s="44">
        <f>IFERROR(_xll.qlIndexFixing(Index6M,$H638,TRUE,_xll.ohTrigger(RecalcTrigger,Trigger6M)),NA())</f>
        <v>2.4534282612084634E-2</v>
      </c>
      <c r="M638" s="183">
        <f>IFERROR(_xll.qlIndexFixing(Index1Y,$H638,TRUE,_xll.ohTrigger(RecalcTrigger,Trigger1Y)),NA())</f>
        <v>2.6098550708083305E-2</v>
      </c>
      <c r="N638" s="182">
        <f>IFERROR(_xll.qlIndexFixing(ONIndex1M,I638,TRUE,_xll.ohTrigger(RecalcTrigger,Trigger1M)),NA())</f>
        <v>2.1758646415673821E-2</v>
      </c>
      <c r="O638" s="44">
        <f>IFERROR(_xll.qlIndexFixing(ONIndex3M,I638,TRUE,_xll.ohTrigger(RecalcTrigger,Trigger3M)),NA())</f>
        <v>2.2567912213361518E-2</v>
      </c>
      <c r="P638" s="44">
        <f>IFERROR(_xll.qlIndexFixing(ONIndex6M,I638,TRUE,_xll.ohTrigger(RecalcTrigger,Trigger6M)),NA())</f>
        <v>2.3988548962313727E-2</v>
      </c>
      <c r="Q638" s="183">
        <f>IFERROR(_xll.qlIndexFixing(ONIndex1Y,I638,TRUE,_xll.ohTrigger(RecalcTrigger,Trigger1Y)),NA())</f>
        <v>2.5046729908200227E-2</v>
      </c>
    </row>
    <row r="639" spans="2:17" x14ac:dyDescent="0.2">
      <c r="B639" s="39" t="s">
        <v>42</v>
      </c>
      <c r="D639" s="42">
        <f>_xll.qlCalendarAdvance(Calendar,$D638,B639,"f",FALSE)</f>
        <v>43755</v>
      </c>
      <c r="E639" s="177">
        <f>_xll.qlInterestRateIndexValueDate(IndexON,D639)</f>
        <v>43755</v>
      </c>
      <c r="F639" s="193">
        <f>IFERROR(_xll.qlIndexFixing(IndexON,D639,TRUE,_xll.ohTrigger(RecalcTrigger,TriggerON)),NA())</f>
        <v>2.0339105510666089E-2</v>
      </c>
      <c r="H639" s="42">
        <f>_xll.qlCalendarAdvance(Calendar,$H638,B639,"f",FALSE)</f>
        <v>43755</v>
      </c>
      <c r="I639" s="177">
        <f>_xll.qlInterestRateIndexValueDate(Index1M,$H639)</f>
        <v>43755</v>
      </c>
      <c r="J639" s="182">
        <f>IFERROR(_xll.qlIndexFixing(Index1M,$H639,TRUE,_xll.ohTrigger(RecalcTrigger,Trigger1M)),NA())</f>
        <v>2.188484566207665E-2</v>
      </c>
      <c r="K639" s="44">
        <f>IFERROR(_xll.qlIndexFixing(Index3M,H639,TRUE,_xll.ohTrigger(RecalcTrigger,Trigger3M)),NA())</f>
        <v>2.2846182812446641E-2</v>
      </c>
      <c r="L639" s="44">
        <f>IFERROR(_xll.qlIndexFixing(Index6M,$H639,TRUE,_xll.ohTrigger(RecalcTrigger,Trigger6M)),NA())</f>
        <v>2.4551779958287275E-2</v>
      </c>
      <c r="M639" s="183">
        <f>IFERROR(_xll.qlIndexFixing(Index1Y,$H639,TRUE,_xll.ohTrigger(RecalcTrigger,Trigger1Y)),NA())</f>
        <v>2.6125923616241265E-2</v>
      </c>
      <c r="N639" s="182">
        <f>IFERROR(_xll.qlIndexFixing(ONIndex1M,I639,TRUE,_xll.ohTrigger(RecalcTrigger,Trigger1M)),NA())</f>
        <v>2.1791904067649526E-2</v>
      </c>
      <c r="O639" s="44">
        <f>IFERROR(_xll.qlIndexFixing(ONIndex3M,I639,TRUE,_xll.ohTrigger(RecalcTrigger,Trigger3M)),NA())</f>
        <v>2.2597231651169114E-2</v>
      </c>
      <c r="P639" s="44">
        <f>IFERROR(_xll.qlIndexFixing(ONIndex6M,I639,TRUE,_xll.ohTrigger(RecalcTrigger,Trigger6M)),NA())</f>
        <v>2.4020652396842257E-2</v>
      </c>
      <c r="Q639" s="183">
        <f>IFERROR(_xll.qlIndexFixing(ONIndex1Y,I639,TRUE,_xll.ohTrigger(RecalcTrigger,Trigger1Y)),NA())</f>
        <v>2.5075301339652079E-2</v>
      </c>
    </row>
    <row r="640" spans="2:17" x14ac:dyDescent="0.2">
      <c r="B640" s="39" t="s">
        <v>42</v>
      </c>
      <c r="D640" s="42">
        <f>_xll.qlCalendarAdvance(Calendar,$D639,B640,"f",FALSE)</f>
        <v>43762</v>
      </c>
      <c r="E640" s="177">
        <f>_xll.qlInterestRateIndexValueDate(IndexON,D640)</f>
        <v>43762</v>
      </c>
      <c r="F640" s="193">
        <f>IFERROR(_xll.qlIndexFixing(IndexON,D640,TRUE,_xll.ohTrigger(RecalcTrigger,TriggerON)),NA())</f>
        <v>2.0373509023650094E-2</v>
      </c>
      <c r="H640" s="42">
        <f>_xll.qlCalendarAdvance(Calendar,$H639,B640,"f",FALSE)</f>
        <v>43762</v>
      </c>
      <c r="I640" s="177">
        <f>_xll.qlInterestRateIndexValueDate(Index1M,$H640)</f>
        <v>43762</v>
      </c>
      <c r="J640" s="182">
        <f>IFERROR(_xll.qlIndexFixing(Index1M,$H640,TRUE,_xll.ohTrigger(RecalcTrigger,Trigger1M)),NA())</f>
        <v>2.1917428131191449E-2</v>
      </c>
      <c r="K640" s="44">
        <f>IFERROR(_xll.qlIndexFixing(Index3M,H640,TRUE,_xll.ohTrigger(RecalcTrigger,Trigger3M)),NA())</f>
        <v>2.2874130150938671E-2</v>
      </c>
      <c r="L640" s="44">
        <f>IFERROR(_xll.qlIndexFixing(Index6M,$H640,TRUE,_xll.ohTrigger(RecalcTrigger,Trigger6M)),NA())</f>
        <v>2.4580091592445327E-2</v>
      </c>
      <c r="M640" s="183">
        <f>IFERROR(_xll.qlIndexFixing(Index1Y,$H640,TRUE,_xll.ohTrigger(RecalcTrigger,Trigger1Y)),NA())</f>
        <v>2.6153233820916607E-2</v>
      </c>
      <c r="N640" s="182">
        <f>IFERROR(_xll.qlIndexFixing(ONIndex1M,I640,TRUE,_xll.ohTrigger(RecalcTrigger,Trigger1M)),NA())</f>
        <v>2.1824932842983147E-2</v>
      </c>
      <c r="O640" s="44">
        <f>IFERROR(_xll.qlIndexFixing(ONIndex3M,I640,TRUE,_xll.ohTrigger(RecalcTrigger,Trigger3M)),NA())</f>
        <v>2.2626347025869187E-2</v>
      </c>
      <c r="P640" s="44">
        <f>IFERROR(_xll.qlIndexFixing(ONIndex6M,I640,TRUE,_xll.ohTrigger(RecalcTrigger,Trigger6M)),NA())</f>
        <v>2.4052460518255714E-2</v>
      </c>
      <c r="Q640" s="183">
        <f>IFERROR(_xll.qlIndexFixing(ONIndex1Y,I640,TRUE,_xll.ohTrigger(RecalcTrigger,Trigger1Y)),NA())</f>
        <v>2.5103795842055243E-2</v>
      </c>
    </row>
    <row r="641" spans="2:17" x14ac:dyDescent="0.2">
      <c r="B641" s="39" t="s">
        <v>42</v>
      </c>
      <c r="D641" s="42">
        <f>_xll.qlCalendarAdvance(Calendar,$D640,B641,"f",FALSE)</f>
        <v>43769</v>
      </c>
      <c r="E641" s="177">
        <f>_xll.qlInterestRateIndexValueDate(IndexON,D641)</f>
        <v>43769</v>
      </c>
      <c r="F641" s="193">
        <f>IFERROR(_xll.qlIndexFixing(IndexON,D641,TRUE,_xll.ohTrigger(RecalcTrigger,TriggerON)),NA())</f>
        <v>2.0407602592882323E-2</v>
      </c>
      <c r="H641" s="42">
        <f>_xll.qlCalendarAdvance(Calendar,$H640,B641,"f",FALSE)</f>
        <v>43769</v>
      </c>
      <c r="I641" s="177">
        <f>_xll.qlInterestRateIndexValueDate(Index1M,$H641)</f>
        <v>43769</v>
      </c>
      <c r="J641" s="182">
        <f>IFERROR(_xll.qlIndexFixing(Index1M,$H641,TRUE,_xll.ohTrigger(RecalcTrigger,Trigger1M)),NA())</f>
        <v>2.1940926181544775E-2</v>
      </c>
      <c r="K641" s="44">
        <f>IFERROR(_xll.qlIndexFixing(Index3M,H641,TRUE,_xll.ohTrigger(RecalcTrigger,Trigger3M)),NA())</f>
        <v>2.2901872454502509E-2</v>
      </c>
      <c r="L641" s="44">
        <f>IFERROR(_xll.qlIndexFixing(Index6M,$H641,TRUE,_xll.ohTrigger(RecalcTrigger,Trigger6M)),NA())</f>
        <v>2.460538043639255E-2</v>
      </c>
      <c r="M641" s="183">
        <f>IFERROR(_xll.qlIndexFixing(Index1Y,$H641,TRUE,_xll.ohTrigger(RecalcTrigger,Trigger1Y)),NA())</f>
        <v>2.6171979432863424E-2</v>
      </c>
      <c r="N641" s="182">
        <f>IFERROR(_xll.qlIndexFixing(ONIndex1M,I641,TRUE,_xll.ohTrigger(RecalcTrigger,Trigger1M)),NA())</f>
        <v>2.1857732741755731E-2</v>
      </c>
      <c r="O641" s="44">
        <f>IFERROR(_xll.qlIndexFixing(ONIndex3M,I641,TRUE,_xll.ohTrigger(RecalcTrigger,Trigger3M)),NA())</f>
        <v>2.2655258337461737E-2</v>
      </c>
      <c r="P641" s="44">
        <f>IFERROR(_xll.qlIndexFixing(ONIndex6M,I641,TRUE,_xll.ohTrigger(RecalcTrigger,Trigger6M)),NA())</f>
        <v>2.4083973326473052E-2</v>
      </c>
      <c r="Q641" s="183">
        <f>IFERROR(_xll.qlIndexFixing(ONIndex1Y,I641,TRUE,_xll.ohTrigger(RecalcTrigger,Trigger1Y)),NA())</f>
        <v>2.5132213415166582E-2</v>
      </c>
    </row>
    <row r="642" spans="2:17" x14ac:dyDescent="0.2">
      <c r="B642" s="39" t="s">
        <v>42</v>
      </c>
      <c r="D642" s="42">
        <f>_xll.qlCalendarAdvance(Calendar,$D641,B642,"f",FALSE)</f>
        <v>43776</v>
      </c>
      <c r="E642" s="177">
        <f>_xll.qlInterestRateIndexValueDate(IndexON,D642)</f>
        <v>43776</v>
      </c>
      <c r="F642" s="193">
        <f>IFERROR(_xll.qlIndexFixing(IndexON,D642,TRUE,_xll.ohTrigger(RecalcTrigger,TriggerON)),NA())</f>
        <v>2.0441386218119639E-2</v>
      </c>
      <c r="H642" s="42">
        <f>_xll.qlCalendarAdvance(Calendar,$H641,B642,"f",FALSE)</f>
        <v>43776</v>
      </c>
      <c r="I642" s="177">
        <f>_xll.qlInterestRateIndexValueDate(Index1M,$H642)</f>
        <v>43776</v>
      </c>
      <c r="J642" s="182">
        <f>IFERROR(_xll.qlIndexFixing(Index1M,$H642,TRUE,_xll.ohTrigger(RecalcTrigger,Trigger1M)),NA())</f>
        <v>2.1981905426991209E-2</v>
      </c>
      <c r="K642" s="44">
        <f>IFERROR(_xll.qlIndexFixing(Index3M,H642,TRUE,_xll.ohTrigger(RecalcTrigger,Trigger3M)),NA())</f>
        <v>2.2929409718855036E-2</v>
      </c>
      <c r="L642" s="44">
        <f>IFERROR(_xll.qlIndexFixing(Index6M,$H642,TRUE,_xll.ohTrigger(RecalcTrigger,Trigger6M)),NA())</f>
        <v>2.4633114440282863E-2</v>
      </c>
      <c r="M642" s="183">
        <f>IFERROR(_xll.qlIndexFixing(Index1Y,$H642,TRUE,_xll.ohTrigger(RecalcTrigger,Trigger1Y)),NA())</f>
        <v>2.6207669844673688E-2</v>
      </c>
      <c r="N642" s="182">
        <f>IFERROR(_xll.qlIndexFixing(ONIndex1M,I642,TRUE,_xll.ohTrigger(RecalcTrigger,Trigger1M)),NA())</f>
        <v>2.1890303763724139E-2</v>
      </c>
      <c r="O642" s="44">
        <f>IFERROR(_xll.qlIndexFixing(ONIndex3M,I642,TRUE,_xll.ohTrigger(RecalcTrigger,Trigger3M)),NA())</f>
        <v>2.2683965585946764E-2</v>
      </c>
      <c r="P642" s="44">
        <f>IFERROR(_xll.qlIndexFixing(ONIndex6M,I642,TRUE,_xll.ohTrigger(RecalcTrigger,Trigger6M)),NA())</f>
        <v>2.4115190821575316E-2</v>
      </c>
      <c r="Q642" s="183">
        <f>IFERROR(_xll.qlIndexFixing(ONIndex1Y,I642,TRUE,_xll.ohTrigger(RecalcTrigger,Trigger1Y)),NA())</f>
        <v>2.5160554059229234E-2</v>
      </c>
    </row>
    <row r="643" spans="2:17" x14ac:dyDescent="0.2">
      <c r="B643" s="39" t="s">
        <v>42</v>
      </c>
      <c r="D643" s="42">
        <f>_xll.qlCalendarAdvance(Calendar,$D642,B643,"f",FALSE)</f>
        <v>43783</v>
      </c>
      <c r="E643" s="177">
        <f>_xll.qlInterestRateIndexValueDate(IndexON,D643)</f>
        <v>43783</v>
      </c>
      <c r="F643" s="193">
        <f>IFERROR(_xll.qlIndexFixing(IndexON,D643,TRUE,_xll.ohTrigger(RecalcTrigger,TriggerON)),NA())</f>
        <v>2.0474859899443087E-2</v>
      </c>
      <c r="H643" s="42">
        <f>_xll.qlCalendarAdvance(Calendar,$H642,B643,"f",FALSE)</f>
        <v>43783</v>
      </c>
      <c r="I643" s="177">
        <f>_xll.qlInterestRateIndexValueDate(Index1M,$H643)</f>
        <v>43783</v>
      </c>
      <c r="J643" s="182">
        <f>IFERROR(_xll.qlIndexFixing(Index1M,$H643,TRUE,_xll.ohTrigger(RecalcTrigger,Trigger1M)),NA())</f>
        <v>2.2013800249791014E-2</v>
      </c>
      <c r="K643" s="44">
        <f>IFERROR(_xll.qlIndexFixing(Index3M,H643,TRUE,_xll.ohTrigger(RecalcTrigger,Trigger3M)),NA())</f>
        <v>2.2956741939752775E-2</v>
      </c>
      <c r="L643" s="44">
        <f>IFERROR(_xll.qlIndexFixing(Index6M,$H643,TRUE,_xll.ohTrigger(RecalcTrigger,Trigger6M)),NA())</f>
        <v>2.4660549895481724E-2</v>
      </c>
      <c r="M643" s="183">
        <f>IFERROR(_xll.qlIndexFixing(Index1Y,$H643,TRUE,_xll.ohTrigger(RecalcTrigger,Trigger1Y)),NA())</f>
        <v>2.6234797526460379E-2</v>
      </c>
      <c r="N643" s="182">
        <f>IFERROR(_xll.qlIndexFixing(ONIndex1M,I643,TRUE,_xll.ohTrigger(RecalcTrigger,Trigger1M)),NA())</f>
        <v>2.1922645908888372E-2</v>
      </c>
      <c r="O643" s="44">
        <f>IFERROR(_xll.qlIndexFixing(ONIndex3M,I643,TRUE,_xll.ohTrigger(RecalcTrigger,Trigger3M)),NA())</f>
        <v>2.2712468771162175E-2</v>
      </c>
      <c r="P643" s="44">
        <f>IFERROR(_xll.qlIndexFixing(ONIndex6M,I643,TRUE,_xll.ohTrigger(RecalcTrigger,Trigger6M)),NA())</f>
        <v>2.4146113003238323E-2</v>
      </c>
      <c r="Q643" s="183">
        <f>IFERROR(_xll.qlIndexFixing(ONIndex1Y,I643,TRUE,_xll.ohTrigger(RecalcTrigger,Trigger1Y)),NA())</f>
        <v>2.5188817774000061E-2</v>
      </c>
    </row>
    <row r="644" spans="2:17" x14ac:dyDescent="0.2">
      <c r="B644" s="39" t="s">
        <v>42</v>
      </c>
      <c r="D644" s="42">
        <f>_xll.qlCalendarAdvance(Calendar,$D643,B644,"f",FALSE)</f>
        <v>43790</v>
      </c>
      <c r="E644" s="177">
        <f>_xll.qlInterestRateIndexValueDate(IndexON,D644)</f>
        <v>43790</v>
      </c>
      <c r="F644" s="193">
        <f>IFERROR(_xll.qlIndexFixing(IndexON,D644,TRUE,_xll.ohTrigger(RecalcTrigger,TriggerON)),NA())</f>
        <v>2.0508023636690575E-2</v>
      </c>
      <c r="H644" s="42">
        <f>_xll.qlCalendarAdvance(Calendar,$H643,B644,"f",FALSE)</f>
        <v>43790</v>
      </c>
      <c r="I644" s="177">
        <f>_xll.qlInterestRateIndexValueDate(Index1M,$H644)</f>
        <v>43790</v>
      </c>
      <c r="J644" s="182">
        <f>IFERROR(_xll.qlIndexFixing(Index1M,$H644,TRUE,_xll.ohTrigger(RecalcTrigger,Trigger1M)),NA())</f>
        <v>2.2045465853295192E-2</v>
      </c>
      <c r="K644" s="44">
        <f>IFERROR(_xll.qlIndexFixing(Index3M,H644,TRUE,_xll.ohTrigger(RecalcTrigger,Trigger3M)),NA())</f>
        <v>2.2983869112976039E-2</v>
      </c>
      <c r="L644" s="44">
        <f>IFERROR(_xll.qlIndexFixing(Index6M,$H644,TRUE,_xll.ohTrigger(RecalcTrigger,Trigger6M)),NA())</f>
        <v>2.4687686789875388E-2</v>
      </c>
      <c r="M644" s="183">
        <f>IFERROR(_xll.qlIndexFixing(Index1Y,$H644,TRUE,_xll.ohTrigger(RecalcTrigger,Trigger1Y)),NA())</f>
        <v>2.6261866230174354E-2</v>
      </c>
      <c r="N644" s="182">
        <f>IFERROR(_xll.qlIndexFixing(ONIndex1M,I644,TRUE,_xll.ohTrigger(RecalcTrigger,Trigger1M)),NA())</f>
        <v>2.1954759177167382E-2</v>
      </c>
      <c r="O644" s="44">
        <f>IFERROR(_xll.qlIndexFixing(ONIndex3M,I644,TRUE,_xll.ohTrigger(RecalcTrigger,Trigger3M)),NA())</f>
        <v>2.2740767893189018E-2</v>
      </c>
      <c r="P644" s="44">
        <f>IFERROR(_xll.qlIndexFixing(ONIndex6M,I644,TRUE,_xll.ohTrigger(RecalcTrigger,Trigger6M)),NA())</f>
        <v>2.4176739871624164E-2</v>
      </c>
      <c r="Q644" s="183">
        <f>IFERROR(_xll.qlIndexFixing(ONIndex1Y,I644,TRUE,_xll.ohTrigger(RecalcTrigger,Trigger1Y)),NA())</f>
        <v>2.5217004559560108E-2</v>
      </c>
    </row>
    <row r="645" spans="2:17" x14ac:dyDescent="0.2">
      <c r="B645" s="39" t="s">
        <v>42</v>
      </c>
      <c r="D645" s="42">
        <f>_xll.qlCalendarAdvance(Calendar,$D644,B645,"f",FALSE)</f>
        <v>43797</v>
      </c>
      <c r="E645" s="177">
        <f>_xll.qlInterestRateIndexValueDate(IndexON,D645)</f>
        <v>43797</v>
      </c>
      <c r="F645" s="193">
        <f>IFERROR(_xll.qlIndexFixing(IndexON,D645,TRUE,_xll.ohTrigger(RecalcTrigger,TriggerON)),NA())</f>
        <v>2.0540877429781057E-2</v>
      </c>
      <c r="H645" s="42">
        <f>_xll.qlCalendarAdvance(Calendar,$H644,B645,"f",FALSE)</f>
        <v>43797</v>
      </c>
      <c r="I645" s="177">
        <f>_xll.qlInterestRateIndexValueDate(Index1M,$H645)</f>
        <v>43797</v>
      </c>
      <c r="J645" s="182">
        <f>IFERROR(_xll.qlIndexFixing(Index1M,$H645,TRUE,_xll.ohTrigger(RecalcTrigger,Trigger1M)),NA())</f>
        <v>2.2076902235594088E-2</v>
      </c>
      <c r="K645" s="44">
        <f>IFERROR(_xll.qlIndexFixing(Index3M,H645,TRUE,_xll.ohTrigger(RecalcTrigger,Trigger3M)),NA())</f>
        <v>2.3010791234342125E-2</v>
      </c>
      <c r="L645" s="44">
        <f>IFERROR(_xll.qlIndexFixing(Index6M,$H645,TRUE,_xll.ohTrigger(RecalcTrigger,Trigger6M)),NA())</f>
        <v>2.4714525111481023E-2</v>
      </c>
      <c r="M645" s="183">
        <f>IFERROR(_xll.qlIndexFixing(Index1Y,$H645,TRUE,_xll.ohTrigger(RecalcTrigger,Trigger1Y)),NA())</f>
        <v>2.6288876887443934E-2</v>
      </c>
      <c r="N645" s="182">
        <f>IFERROR(_xll.qlIndexFixing(ONIndex1M,I645,TRUE,_xll.ohTrigger(RecalcTrigger,Trigger1M)),NA())</f>
        <v>2.1986643568480124E-2</v>
      </c>
      <c r="O645" s="44">
        <f>IFERROR(_xll.qlIndexFixing(ONIndex3M,I645,TRUE,_xll.ohTrigger(RecalcTrigger,Trigger3M)),NA())</f>
        <v>2.2768862951865199E-2</v>
      </c>
      <c r="P645" s="44">
        <f>IFERROR(_xll.qlIndexFixing(ONIndex6M,I645,TRUE,_xll.ohTrigger(RecalcTrigger,Trigger6M)),NA())</f>
        <v>2.4207071426489701E-2</v>
      </c>
      <c r="Q645" s="183">
        <f>IFERROR(_xll.qlIndexFixing(ONIndex1Y,I645,TRUE,_xll.ohTrigger(RecalcTrigger,Trigger1Y)),NA())</f>
        <v>2.5245114415990422E-2</v>
      </c>
    </row>
    <row r="646" spans="2:17" x14ac:dyDescent="0.2">
      <c r="B646" s="39" t="s">
        <v>42</v>
      </c>
      <c r="D646" s="42">
        <f>_xll.qlCalendarAdvance(Calendar,$D645,B646,"f",FALSE)</f>
        <v>43804</v>
      </c>
      <c r="E646" s="177">
        <f>_xll.qlInterestRateIndexValueDate(IndexON,D646)</f>
        <v>43804</v>
      </c>
      <c r="F646" s="193">
        <f>IFERROR(_xll.qlIndexFixing(IndexON,D646,TRUE,_xll.ohTrigger(RecalcTrigger,TriggerON)),NA())</f>
        <v>2.057342127855244E-2</v>
      </c>
      <c r="H646" s="42">
        <f>_xll.qlCalendarAdvance(Calendar,$H645,B646,"f",FALSE)</f>
        <v>43804</v>
      </c>
      <c r="I646" s="177">
        <f>_xll.qlInterestRateIndexValueDate(Index1M,$H646)</f>
        <v>43804</v>
      </c>
      <c r="J646" s="182">
        <f>IFERROR(_xll.qlIndexFixing(Index1M,$H646,TRUE,_xll.ohTrigger(RecalcTrigger,Trigger1M)),NA())</f>
        <v>2.2108109394800846E-2</v>
      </c>
      <c r="K646" s="44">
        <f>IFERROR(_xll.qlIndexFixing(Index3M,H646,TRUE,_xll.ohTrigger(RecalcTrigger,Trigger3M)),NA())</f>
        <v>2.3034913188796077E-2</v>
      </c>
      <c r="L646" s="44">
        <f>IFERROR(_xll.qlIndexFixing(Index6M,$H646,TRUE,_xll.ohTrigger(RecalcTrigger,Trigger6M)),NA())</f>
        <v>2.4743691568406202E-2</v>
      </c>
      <c r="M646" s="183">
        <f>IFERROR(_xll.qlIndexFixing(Index1Y,$H646,TRUE,_xll.ohTrigger(RecalcTrigger,Trigger1Y)),NA())</f>
        <v>2.6315830430007112E-2</v>
      </c>
      <c r="N646" s="182">
        <f>IFERROR(_xll.qlIndexFixing(ONIndex1M,I646,TRUE,_xll.ohTrigger(RecalcTrigger,Trigger1M)),NA())</f>
        <v>2.2018299082826598E-2</v>
      </c>
      <c r="O646" s="44">
        <f>IFERROR(_xll.qlIndexFixing(ONIndex3M,I646,TRUE,_xll.ohTrigger(RecalcTrigger,Trigger3M)),NA())</f>
        <v>2.2796753947271764E-2</v>
      </c>
      <c r="P646" s="44">
        <f>IFERROR(_xll.qlIndexFixing(ONIndex6M,I646,TRUE,_xll.ohTrigger(RecalcTrigger,Trigger6M)),NA())</f>
        <v>2.4237107667834934E-2</v>
      </c>
      <c r="Q646" s="183">
        <f>IFERROR(_xll.qlIndexFixing(ONIndex1Y,I646,TRUE,_xll.ohTrigger(RecalcTrigger,Trigger1Y)),NA())</f>
        <v>2.5273147343047864E-2</v>
      </c>
    </row>
    <row r="647" spans="2:17" x14ac:dyDescent="0.2">
      <c r="B647" s="39" t="s">
        <v>42</v>
      </c>
      <c r="D647" s="42">
        <f>_xll.qlCalendarAdvance(Calendar,$D646,B647,"f",FALSE)</f>
        <v>43811</v>
      </c>
      <c r="E647" s="177">
        <f>_xll.qlInterestRateIndexValueDate(IndexON,D647)</f>
        <v>43811</v>
      </c>
      <c r="F647" s="193">
        <f>IFERROR(_xll.qlIndexFixing(IndexON,D647,TRUE,_xll.ohTrigger(RecalcTrigger,TriggerON)),NA())</f>
        <v>2.0605655183085769E-2</v>
      </c>
      <c r="H647" s="42">
        <f>_xll.qlCalendarAdvance(Calendar,$H646,B647,"f",FALSE)</f>
        <v>43811</v>
      </c>
      <c r="I647" s="177">
        <f>_xll.qlInterestRateIndexValueDate(Index1M,$H647)</f>
        <v>43811</v>
      </c>
      <c r="J647" s="182">
        <f>IFERROR(_xll.qlIndexFixing(Index1M,$H647,TRUE,_xll.ohTrigger(RecalcTrigger,Trigger1M)),NA())</f>
        <v>2.213908732903367E-2</v>
      </c>
      <c r="K647" s="44">
        <f>IFERROR(_xll.qlIndexFixing(Index3M,H647,TRUE,_xll.ohTrigger(RecalcTrigger,Trigger3M)),NA())</f>
        <v>2.3061438171325103E-2</v>
      </c>
      <c r="L647" s="44">
        <f>IFERROR(_xll.qlIndexFixing(Index6M,$H647,TRUE,_xll.ohTrigger(RecalcTrigger,Trigger6M)),NA())</f>
        <v>2.4769913146582102E-2</v>
      </c>
      <c r="M647" s="183">
        <f>IFERROR(_xll.qlIndexFixing(Index1Y,$H647,TRUE,_xll.ohTrigger(RecalcTrigger,Trigger1Y)),NA())</f>
        <v>2.6342727789710679E-2</v>
      </c>
      <c r="N647" s="182">
        <f>IFERROR(_xll.qlIndexFixing(ONIndex1M,I647,TRUE,_xll.ohTrigger(RecalcTrigger,Trigger1M)),NA())</f>
        <v>2.2049725720125757E-2</v>
      </c>
      <c r="O647" s="44">
        <f>IFERROR(_xll.qlIndexFixing(ONIndex3M,I647,TRUE,_xll.ohTrigger(RecalcTrigger,Trigger3M)),NA())</f>
        <v>2.2824440879165575E-2</v>
      </c>
      <c r="P647" s="44">
        <f>IFERROR(_xll.qlIndexFixing(ONIndex6M,I647,TRUE,_xll.ohTrigger(RecalcTrigger,Trigger6M)),NA())</f>
        <v>2.4266848595659862E-2</v>
      </c>
      <c r="Q647" s="183">
        <f>IFERROR(_xll.qlIndexFixing(ONIndex1Y,I647,TRUE,_xll.ohTrigger(RecalcTrigger,Trigger1Y)),NA())</f>
        <v>2.5301103340894526E-2</v>
      </c>
    </row>
    <row r="648" spans="2:17" x14ac:dyDescent="0.2">
      <c r="B648" s="39" t="s">
        <v>42</v>
      </c>
      <c r="D648" s="42">
        <f>_xll.qlCalendarAdvance(Calendar,$D647,B648,"f",FALSE)</f>
        <v>43818</v>
      </c>
      <c r="E648" s="177">
        <f>_xll.qlInterestRateIndexValueDate(IndexON,D648)</f>
        <v>43818</v>
      </c>
      <c r="F648" s="193">
        <f>IFERROR(_xll.qlIndexFixing(IndexON,D648,TRUE,_xll.ohTrigger(RecalcTrigger,TriggerON)),NA())</f>
        <v>2.0637579143218954E-2</v>
      </c>
      <c r="H648" s="42">
        <f>_xll.qlCalendarAdvance(Calendar,$H647,B648,"f",FALSE)</f>
        <v>43818</v>
      </c>
      <c r="I648" s="177">
        <f>_xll.qlInterestRateIndexValueDate(Index1M,$H648)</f>
        <v>43818</v>
      </c>
      <c r="J648" s="182">
        <f>IFERROR(_xll.qlIndexFixing(Index1M,$H648,TRUE,_xll.ohTrigger(RecalcTrigger,Trigger1M)),NA())</f>
        <v>2.216983603643103E-2</v>
      </c>
      <c r="K648" s="44">
        <f>IFERROR(_xll.qlIndexFixing(Index3M,H648,TRUE,_xll.ohTrigger(RecalcTrigger,Trigger3M)),NA())</f>
        <v>2.3087758100939069E-2</v>
      </c>
      <c r="L648" s="44">
        <f>IFERROR(_xll.qlIndexFixing(Index6M,$H648,TRUE,_xll.ohTrigger(RecalcTrigger,Trigger6M)),NA())</f>
        <v>2.4795836097703024E-2</v>
      </c>
      <c r="M648" s="183">
        <f>IFERROR(_xll.qlIndexFixing(Index1Y,$H648,TRUE,_xll.ohTrigger(RecalcTrigger,Trigger1Y)),NA())</f>
        <v>2.636956989850979E-2</v>
      </c>
      <c r="N648" s="182">
        <f>IFERROR(_xll.qlIndexFixing(ONIndex1M,I648,TRUE,_xll.ohTrigger(RecalcTrigger,Trigger1M)),NA())</f>
        <v>2.2080923480377601E-2</v>
      </c>
      <c r="O648" s="44">
        <f>IFERROR(_xll.qlIndexFixing(ONIndex3M,I648,TRUE,_xll.ohTrigger(RecalcTrigger,Trigger3M)),NA())</f>
        <v>2.2851923747708724E-2</v>
      </c>
      <c r="P648" s="44">
        <f>IFERROR(_xll.qlIndexFixing(ONIndex6M,I648,TRUE,_xll.ohTrigger(RecalcTrigger,Trigger6M)),NA())</f>
        <v>2.4296294209640301E-2</v>
      </c>
      <c r="Q648" s="183">
        <f>IFERROR(_xll.qlIndexFixing(ONIndex1Y,I648,TRUE,_xll.ohTrigger(RecalcTrigger,Trigger1Y)),NA())</f>
        <v>2.5328982409449363E-2</v>
      </c>
    </row>
    <row r="649" spans="2:17" x14ac:dyDescent="0.2">
      <c r="B649" s="39" t="s">
        <v>42</v>
      </c>
      <c r="D649" s="42">
        <f>_xll.qlCalendarAdvance(Calendar,$D648,B649,"f",FALSE)</f>
        <v>43826</v>
      </c>
      <c r="E649" s="177">
        <f>_xll.qlInterestRateIndexValueDate(IndexON,D649)</f>
        <v>43826</v>
      </c>
      <c r="F649" s="193">
        <f>IFERROR(_xll.qlIndexFixing(IndexON,D649,TRUE,_xll.ohTrigger(RecalcTrigger,TriggerON)),NA())</f>
        <v>2.0679338189799615E-2</v>
      </c>
      <c r="H649" s="42">
        <f>_xll.qlCalendarAdvance(Calendar,$H648,B649,"f",FALSE)</f>
        <v>43826</v>
      </c>
      <c r="I649" s="177">
        <f>_xll.qlInterestRateIndexValueDate(Index1M,$H649)</f>
        <v>43826</v>
      </c>
      <c r="J649" s="182">
        <f>IFERROR(_xll.qlIndexFixing(Index1M,$H649,TRUE,_xll.ohTrigger(RecalcTrigger,Trigger1M)),NA())</f>
        <v>2.220186416456436E-2</v>
      </c>
      <c r="K649" s="44">
        <f>IFERROR(_xll.qlIndexFixing(Index3M,H649,TRUE,_xll.ohTrigger(RecalcTrigger,Trigger3M)),NA())</f>
        <v>2.311758693014674E-2</v>
      </c>
      <c r="L649" s="44">
        <f>IFERROR(_xll.qlIndexFixing(Index6M,$H649,TRUE,_xll.ohTrigger(RecalcTrigger,Trigger6M)),NA())</f>
        <v>2.4830222109887192E-2</v>
      </c>
      <c r="M649" s="183">
        <f>IFERROR(_xll.qlIndexFixing(Index1Y,$H649,TRUE,_xll.ohTrigger(RecalcTrigger,Trigger1Y)),NA())</f>
        <v>2.6400180135766269E-2</v>
      </c>
      <c r="N649" s="182">
        <f>IFERROR(_xll.qlIndexFixing(ONIndex1M,I649,TRUE,_xll.ohTrigger(RecalcTrigger,Trigger1M)),NA())</f>
        <v>2.2122037664178789E-2</v>
      </c>
      <c r="O649" s="44">
        <f>IFERROR(_xll.qlIndexFixing(ONIndex3M,I649,TRUE,_xll.ohTrigger(RecalcTrigger,Trigger3M)),NA())</f>
        <v>2.2888392761359531E-2</v>
      </c>
      <c r="P649" s="44">
        <f>IFERROR(_xll.qlIndexFixing(ONIndex6M,I649,TRUE,_xll.ohTrigger(RecalcTrigger,Trigger6M)),NA())</f>
        <v>2.433533922640304E-2</v>
      </c>
      <c r="Q649" s="183">
        <f>IFERROR(_xll.qlIndexFixing(ONIndex1Y,I649,TRUE,_xll.ohTrigger(RecalcTrigger,Trigger1Y)),NA())</f>
        <v>2.536647605864769E-2</v>
      </c>
    </row>
    <row r="650" spans="2:17" x14ac:dyDescent="0.2">
      <c r="B650" s="39" t="s">
        <v>42</v>
      </c>
      <c r="D650" s="42">
        <f>_xll.qlCalendarAdvance(Calendar,$D649,B650,"f",FALSE)</f>
        <v>43833</v>
      </c>
      <c r="E650" s="177">
        <f>_xll.qlInterestRateIndexValueDate(IndexON,D650)</f>
        <v>43833</v>
      </c>
      <c r="F650" s="193">
        <f>IFERROR(_xll.qlIndexFixing(IndexON,D650,TRUE,_xll.ohTrigger(RecalcTrigger,TriggerON)),NA())</f>
        <v>2.0710557244907706E-2</v>
      </c>
      <c r="H650" s="42">
        <f>_xll.qlCalendarAdvance(Calendar,$H649,B650,"f",FALSE)</f>
        <v>43833</v>
      </c>
      <c r="I650" s="177">
        <f>_xll.qlInterestRateIndexValueDate(Index1M,$H650)</f>
        <v>43833</v>
      </c>
      <c r="J650" s="182">
        <f>IFERROR(_xll.qlIndexFixing(Index1M,$H650,TRUE,_xll.ohTrigger(RecalcTrigger,Trigger1M)),NA())</f>
        <v>2.2232136198168072E-2</v>
      </c>
      <c r="K650" s="44">
        <f>IFERROR(_xll.qlIndexFixing(Index3M,H650,TRUE,_xll.ohTrigger(RecalcTrigger,Trigger3M)),NA())</f>
        <v>2.314346744717596E-2</v>
      </c>
      <c r="L650" s="44">
        <f>IFERROR(_xll.qlIndexFixing(Index6M,$H650,TRUE,_xll.ohTrigger(RecalcTrigger,Trigger6M)),NA())</f>
        <v>2.4847837348039688E-2</v>
      </c>
      <c r="M650" s="183">
        <f>IFERROR(_xll.qlIndexFixing(Index1Y,$H650,TRUE,_xll.ohTrigger(RecalcTrigger,Trigger1Y)),NA())</f>
        <v>2.6424084311091365E-2</v>
      </c>
      <c r="N650" s="182">
        <f>IFERROR(_xll.qlIndexFixing(ONIndex1M,I650,TRUE,_xll.ohTrigger(RecalcTrigger,Trigger1M)),NA())</f>
        <v>2.2152715997250109E-2</v>
      </c>
      <c r="O650" s="44">
        <f>IFERROR(_xll.qlIndexFixing(ONIndex3M,I650,TRUE,_xll.ohTrigger(RecalcTrigger,Trigger3M)),NA())</f>
        <v>2.2915412589159155E-2</v>
      </c>
      <c r="P650" s="44">
        <f>IFERROR(_xll.qlIndexFixing(ONIndex6M,I650,TRUE,_xll.ohTrigger(RecalcTrigger,Trigger6M)),NA())</f>
        <v>2.4364113676059732E-2</v>
      </c>
      <c r="Q650" s="183">
        <f>IFERROR(_xll.qlIndexFixing(ONIndex1Y,I650,TRUE,_xll.ohTrigger(RecalcTrigger,Trigger1Y)),NA())</f>
        <v>2.5394183141321434E-2</v>
      </c>
    </row>
    <row r="651" spans="2:17" x14ac:dyDescent="0.2">
      <c r="B651" s="39" t="s">
        <v>42</v>
      </c>
      <c r="D651" s="42">
        <f>_xll.qlCalendarAdvance(Calendar,$D650,B651,"f",FALSE)</f>
        <v>43840</v>
      </c>
      <c r="E651" s="177">
        <f>_xll.qlInterestRateIndexValueDate(IndexON,D651)</f>
        <v>43840</v>
      </c>
      <c r="F651" s="193">
        <f>IFERROR(_xll.qlIndexFixing(IndexON,D651,TRUE,_xll.ohTrigger(RecalcTrigger,TriggerON)),NA())</f>
        <v>2.0741466325466439E-2</v>
      </c>
      <c r="H651" s="42">
        <f>_xll.qlCalendarAdvance(Calendar,$H650,B651,"f",FALSE)</f>
        <v>43840</v>
      </c>
      <c r="I651" s="177">
        <f>_xll.qlInterestRateIndexValueDate(Index1M,$H651)</f>
        <v>43840</v>
      </c>
      <c r="J651" s="182">
        <f>IFERROR(_xll.qlIndexFixing(Index1M,$H651,TRUE,_xll.ohTrigger(RecalcTrigger,Trigger1M)),NA())</f>
        <v>2.2262179010758824E-2</v>
      </c>
      <c r="K651" s="44">
        <f>IFERROR(_xll.qlIndexFixing(Index3M,H651,TRUE,_xll.ohTrigger(RecalcTrigger,Trigger3M)),NA())</f>
        <v>2.3179249072040504E-2</v>
      </c>
      <c r="L651" s="44">
        <f>IFERROR(_xll.qlIndexFixing(Index6M,$H651,TRUE,_xll.ohTrigger(RecalcTrigger,Trigger6M)),NA())</f>
        <v>2.4872859523582296E-2</v>
      </c>
      <c r="M651" s="183">
        <f>IFERROR(_xll.qlIndexFixing(Index1Y,$H651,TRUE,_xll.ohTrigger(RecalcTrigger,Trigger1Y)),NA())</f>
        <v>2.6450759768129793E-2</v>
      </c>
      <c r="N651" s="182">
        <f>IFERROR(_xll.qlIndexFixing(ONIndex1M,I651,TRUE,_xll.ohTrigger(RecalcTrigger,Trigger1M)),NA())</f>
        <v>2.2183165430338013E-2</v>
      </c>
      <c r="O651" s="44">
        <f>IFERROR(_xll.qlIndexFixing(ONIndex3M,I651,TRUE,_xll.ohTrigger(RecalcTrigger,Trigger3M)),NA())</f>
        <v>2.2942228331698605E-2</v>
      </c>
      <c r="P651" s="44">
        <f>IFERROR(_xll.qlIndexFixing(ONIndex6M,I651,TRUE,_xll.ohTrigger(RecalcTrigger,Trigger6M)),NA())</f>
        <v>2.4392592776859939E-2</v>
      </c>
      <c r="Q651" s="183">
        <f>IFERROR(_xll.qlIndexFixing(ONIndex1Y,I651,TRUE,_xll.ohTrigger(RecalcTrigger,Trigger1Y)),NA())</f>
        <v>2.5421813288138605E-2</v>
      </c>
    </row>
    <row r="652" spans="2:17" x14ac:dyDescent="0.2">
      <c r="B652" s="39" t="s">
        <v>42</v>
      </c>
      <c r="D652" s="42">
        <f>_xll.qlCalendarAdvance(Calendar,$D651,B652,"f",FALSE)</f>
        <v>43847</v>
      </c>
      <c r="E652" s="177">
        <f>_xll.qlInterestRateIndexValueDate(IndexON,D652)</f>
        <v>43847</v>
      </c>
      <c r="F652" s="193">
        <f>IFERROR(_xll.qlIndexFixing(IndexON,D652,TRUE,_xll.ohTrigger(RecalcTrigger,TriggerON)),NA())</f>
        <v>2.0772065431205654E-2</v>
      </c>
      <c r="H652" s="42">
        <f>_xll.qlCalendarAdvance(Calendar,$H651,B652,"f",FALSE)</f>
        <v>43847</v>
      </c>
      <c r="I652" s="177">
        <f>_xll.qlInterestRateIndexValueDate(Index1M,$H652)</f>
        <v>43847</v>
      </c>
      <c r="J652" s="182">
        <f>IFERROR(_xll.qlIndexFixing(Index1M,$H652,TRUE,_xll.ohTrigger(RecalcTrigger,Trigger1M)),NA())</f>
        <v>2.2291992600577126E-2</v>
      </c>
      <c r="K652" s="44">
        <f>IFERROR(_xll.qlIndexFixing(Index3M,H652,TRUE,_xll.ohTrigger(RecalcTrigger,Trigger3M)),NA())</f>
        <v>2.3194613281026469E-2</v>
      </c>
      <c r="L652" s="44">
        <f>IFERROR(_xll.qlIndexFixing(Index6M,$H652,TRUE,_xll.ohTrigger(RecalcTrigger,Trigger6M)),NA())</f>
        <v>2.4897611077920202E-2</v>
      </c>
      <c r="M652" s="183">
        <f>IFERROR(_xll.qlIndexFixing(Index1Y,$H652,TRUE,_xll.ohTrigger(RecalcTrigger,Trigger1Y)),NA())</f>
        <v>2.6477383777512992E-2</v>
      </c>
      <c r="N652" s="182">
        <f>IFERROR(_xll.qlIndexFixing(ONIndex1M,I652,TRUE,_xll.ohTrigger(RecalcTrigger,Trigger1M)),NA())</f>
        <v>2.2213385963280412E-2</v>
      </c>
      <c r="O652" s="44">
        <f>IFERROR(_xll.qlIndexFixing(ONIndex3M,I652,TRUE,_xll.ohTrigger(RecalcTrigger,Trigger3M)),NA())</f>
        <v>2.2968839988896837E-2</v>
      </c>
      <c r="P652" s="44">
        <f>IFERROR(_xll.qlIndexFixing(ONIndex6M,I652,TRUE,_xll.ohTrigger(RecalcTrigger,Trigger6M)),NA())</f>
        <v>2.4420776528614557E-2</v>
      </c>
      <c r="Q652" s="183">
        <f>IFERROR(_xll.qlIndexFixing(ONIndex1Y,I652,TRUE,_xll.ohTrigger(RecalcTrigger,Trigger1Y)),NA())</f>
        <v>2.5449366499072184E-2</v>
      </c>
    </row>
    <row r="653" spans="2:17" x14ac:dyDescent="0.2">
      <c r="B653" s="39" t="s">
        <v>42</v>
      </c>
      <c r="D653" s="42">
        <f>_xll.qlCalendarAdvance(Calendar,$D652,B653,"f",FALSE)</f>
        <v>43854</v>
      </c>
      <c r="E653" s="177">
        <f>_xll.qlInterestRateIndexValueDate(IndexON,D653)</f>
        <v>43854</v>
      </c>
      <c r="F653" s="193">
        <f>IFERROR(_xll.qlIndexFixing(IndexON,D653,TRUE,_xll.ohTrigger(RecalcTrigger,TriggerON)),NA())</f>
        <v>2.0802354561963259E-2</v>
      </c>
      <c r="H653" s="42">
        <f>_xll.qlCalendarAdvance(Calendar,$H652,B653,"f",FALSE)</f>
        <v>43854</v>
      </c>
      <c r="I653" s="177">
        <f>_xll.qlInterestRateIndexValueDate(Index1M,$H653)</f>
        <v>43854</v>
      </c>
      <c r="J653" s="182">
        <f>IFERROR(_xll.qlIndexFixing(Index1M,$H653,TRUE,_xll.ohTrigger(RecalcTrigger,Trigger1M)),NA())</f>
        <v>2.2321576965892254E-2</v>
      </c>
      <c r="K653" s="44">
        <f>IFERROR(_xll.qlIndexFixing(Index3M,H653,TRUE,_xll.ohTrigger(RecalcTrigger,Trigger3M)),NA())</f>
        <v>2.3219878590042379E-2</v>
      </c>
      <c r="L653" s="44">
        <f>IFERROR(_xll.qlIndexFixing(Index6M,$H653,TRUE,_xll.ohTrigger(RecalcTrigger,Trigger6M)),NA())</f>
        <v>2.4922105083325086E-2</v>
      </c>
      <c r="M653" s="183">
        <f>IFERROR(_xll.qlIndexFixing(Index1Y,$H653,TRUE,_xll.ohTrigger(RecalcTrigger,Trigger1Y)),NA())</f>
        <v>2.65039572742348E-2</v>
      </c>
      <c r="N653" s="182">
        <f>IFERROR(_xll.qlIndexFixing(ONIndex1M,I653,TRUE,_xll.ohTrigger(RecalcTrigger,Trigger1M)),NA())</f>
        <v>2.2243377595942231E-2</v>
      </c>
      <c r="O653" s="44">
        <f>IFERROR(_xll.qlIndexFixing(ONIndex3M,I653,TRUE,_xll.ohTrigger(RecalcTrigger,Trigger3M)),NA())</f>
        <v>2.2995247560537727E-2</v>
      </c>
      <c r="P653" s="44">
        <f>IFERROR(_xll.qlIndexFixing(ONIndex6M,I653,TRUE,_xll.ohTrigger(RecalcTrigger,Trigger6M)),NA())</f>
        <v>2.4448664931134477E-2</v>
      </c>
      <c r="Q653" s="183">
        <f>IFERROR(_xll.qlIndexFixing(ONIndex1Y,I653,TRUE,_xll.ohTrigger(RecalcTrigger,Trigger1Y)),NA())</f>
        <v>2.5476842774041129E-2</v>
      </c>
    </row>
    <row r="654" spans="2:17" x14ac:dyDescent="0.2">
      <c r="B654" s="39" t="s">
        <v>42</v>
      </c>
      <c r="D654" s="42">
        <f>_xll.qlCalendarAdvance(Calendar,$D653,B654,"f",FALSE)</f>
        <v>43861</v>
      </c>
      <c r="E654" s="177">
        <f>_xll.qlInterestRateIndexValueDate(IndexON,D654)</f>
        <v>43861</v>
      </c>
      <c r="F654" s="193">
        <f>IFERROR(_xll.qlIndexFixing(IndexON,D654,TRUE,_xll.ohTrigger(RecalcTrigger,TriggerON)),NA())</f>
        <v>2.0832333717415073E-2</v>
      </c>
      <c r="H654" s="42">
        <f>_xll.qlCalendarAdvance(Calendar,$H653,B654,"f",FALSE)</f>
        <v>43861</v>
      </c>
      <c r="I654" s="177">
        <f>_xll.qlInterestRateIndexValueDate(Index1M,$H654)</f>
        <v>43861</v>
      </c>
      <c r="J654" s="182">
        <f>IFERROR(_xll.qlIndexFixing(Index1M,$H654,TRUE,_xll.ohTrigger(RecalcTrigger,Trigger1M)),NA())</f>
        <v>2.2342645091556479E-2</v>
      </c>
      <c r="K654" s="44">
        <f>IFERROR(_xll.qlIndexFixing(Index3M,H654,TRUE,_xll.ohTrigger(RecalcTrigger,Trigger3M)),NA())</f>
        <v>2.3242448572951092E-2</v>
      </c>
      <c r="L654" s="44">
        <f>IFERROR(_xll.qlIndexFixing(Index6M,$H654,TRUE,_xll.ohTrigger(RecalcTrigger,Trigger6M)),NA())</f>
        <v>2.494635461280207E-2</v>
      </c>
      <c r="M654" s="183">
        <f>IFERROR(_xll.qlIndexFixing(Index1Y,$H654,TRUE,_xll.ohTrigger(RecalcTrigger,Trigger1Y)),NA())</f>
        <v>2.652202379607654E-2</v>
      </c>
      <c r="N654" s="182">
        <f>IFERROR(_xll.qlIndexFixing(ONIndex1M,I654,TRUE,_xll.ohTrigger(RecalcTrigger,Trigger1M)),NA())</f>
        <v>2.2273140328107347E-2</v>
      </c>
      <c r="O654" s="44">
        <f>IFERROR(_xll.qlIndexFixing(ONIndex3M,I654,TRUE,_xll.ohTrigger(RecalcTrigger,Trigger3M)),NA())</f>
        <v>2.3021451046540225E-2</v>
      </c>
      <c r="P654" s="44">
        <f>IFERROR(_xll.qlIndexFixing(ONIndex6M,I654,TRUE,_xll.ohTrigger(RecalcTrigger,Trigger6M)),NA())</f>
        <v>2.4476257984176557E-2</v>
      </c>
      <c r="Q654" s="183">
        <f>IFERROR(_xll.qlIndexFixing(ONIndex1Y,I654,TRUE,_xll.ohTrigger(RecalcTrigger,Trigger1Y)),NA())</f>
        <v>2.5504242112991408E-2</v>
      </c>
    </row>
    <row r="655" spans="2:17" x14ac:dyDescent="0.2">
      <c r="B655" s="39" t="s">
        <v>42</v>
      </c>
      <c r="D655" s="42">
        <f>_xll.qlCalendarAdvance(Calendar,$D654,B655,"f",FALSE)</f>
        <v>43868</v>
      </c>
      <c r="E655" s="177">
        <f>_xll.qlInterestRateIndexValueDate(IndexON,D655)</f>
        <v>43868</v>
      </c>
      <c r="F655" s="193">
        <f>IFERROR(_xll.qlIndexFixing(IndexON,D655,TRUE,_xll.ohTrigger(RecalcTrigger,TriggerON)),NA())</f>
        <v>2.0862002897426016E-2</v>
      </c>
      <c r="H655" s="42">
        <f>_xll.qlCalendarAdvance(Calendar,$H654,B655,"f",FALSE)</f>
        <v>43868</v>
      </c>
      <c r="I655" s="177">
        <f>_xll.qlInterestRateIndexValueDate(Index1M,$H655)</f>
        <v>43868</v>
      </c>
      <c r="J655" s="182">
        <f>IFERROR(_xll.qlIndexFixing(Index1M,$H655,TRUE,_xll.ohTrigger(RecalcTrigger,Trigger1M)),NA())</f>
        <v>2.2380058016118809E-2</v>
      </c>
      <c r="K655" s="44">
        <f>IFERROR(_xll.qlIndexFixing(Index3M,H655,TRUE,_xll.ohTrigger(RecalcTrigger,Trigger3M)),NA())</f>
        <v>2.3267316792994184E-2</v>
      </c>
      <c r="L655" s="44">
        <f>IFERROR(_xll.qlIndexFixing(Index6M,$H655,TRUE,_xll.ohTrigger(RecalcTrigger,Trigger6M)),NA())</f>
        <v>2.497037274007188E-2</v>
      </c>
      <c r="M655" s="183">
        <f>IFERROR(_xll.qlIndexFixing(Index1Y,$H655,TRUE,_xll.ohTrigger(RecalcTrigger,Trigger1Y)),NA())</f>
        <v>2.6556956470194536E-2</v>
      </c>
      <c r="N655" s="182">
        <f>IFERROR(_xll.qlIndexFixing(ONIndex1M,I655,TRUE,_xll.ohTrigger(RecalcTrigger,Trigger1M)),NA())</f>
        <v>2.2302674159667694E-2</v>
      </c>
      <c r="O655" s="44">
        <f>IFERROR(_xll.qlIndexFixing(ONIndex3M,I655,TRUE,_xll.ohTrigger(RecalcTrigger,Trigger3M)),NA())</f>
        <v>2.3047450446796274E-2</v>
      </c>
      <c r="P655" s="44">
        <f>IFERROR(_xll.qlIndexFixing(ONIndex6M,I655,TRUE,_xll.ohTrigger(RecalcTrigger,Trigger6M)),NA())</f>
        <v>2.4503555687551696E-2</v>
      </c>
      <c r="Q655" s="183">
        <f>IFERROR(_xll.qlIndexFixing(ONIndex1Y,I655,TRUE,_xll.ohTrigger(RecalcTrigger,Trigger1Y)),NA())</f>
        <v>2.5531564515896003E-2</v>
      </c>
    </row>
    <row r="656" spans="2:17" x14ac:dyDescent="0.2">
      <c r="B656" s="39" t="s">
        <v>42</v>
      </c>
      <c r="D656" s="42">
        <f>_xll.qlCalendarAdvance(Calendar,$D655,B656,"f",FALSE)</f>
        <v>43875</v>
      </c>
      <c r="E656" s="177">
        <f>_xll.qlInterestRateIndexValueDate(IndexON,D656)</f>
        <v>43875</v>
      </c>
      <c r="F656" s="193">
        <f>IFERROR(_xll.qlIndexFixing(IndexON,D656,TRUE,_xll.ohTrigger(RecalcTrigger,TriggerON)),NA())</f>
        <v>2.0891362101698917E-2</v>
      </c>
      <c r="H656" s="42">
        <f>_xll.qlCalendarAdvance(Calendar,$H655,B656,"f",FALSE)</f>
        <v>43875</v>
      </c>
      <c r="I656" s="177">
        <f>_xll.qlInterestRateIndexValueDate(Index1M,$H656)</f>
        <v>43875</v>
      </c>
      <c r="J656" s="182">
        <f>IFERROR(_xll.qlIndexFixing(Index1M,$H656,TRUE,_xll.ohTrigger(RecalcTrigger,Trigger1M)),NA())</f>
        <v>2.2408954697618451E-2</v>
      </c>
      <c r="K656" s="44">
        <f>IFERROR(_xll.qlIndexFixing(Index3M,H656,TRUE,_xll.ohTrigger(RecalcTrigger,Trigger3M)),NA())</f>
        <v>2.3291979939965225E-2</v>
      </c>
      <c r="L656" s="44">
        <f>IFERROR(_xll.qlIndexFixing(Index6M,$H656,TRUE,_xll.ohTrigger(RecalcTrigger,Trigger6M)),NA())</f>
        <v>2.4994172539556599E-2</v>
      </c>
      <c r="M656" s="183">
        <f>IFERROR(_xll.qlIndexFixing(Index1Y,$H656,TRUE,_xll.ohTrigger(RecalcTrigger,Trigger1Y)),NA())</f>
        <v>2.6583384039944188E-2</v>
      </c>
      <c r="N656" s="182">
        <f>IFERROR(_xll.qlIndexFixing(ONIndex1M,I656,TRUE,_xll.ohTrigger(RecalcTrigger,Trigger1M)),NA())</f>
        <v>2.2331979090380132E-2</v>
      </c>
      <c r="O656" s="44">
        <f>IFERROR(_xll.qlIndexFixing(ONIndex3M,I656,TRUE,_xll.ohTrigger(RecalcTrigger,Trigger3M)),NA())</f>
        <v>2.3073245761116766E-2</v>
      </c>
      <c r="P656" s="44">
        <f>IFERROR(_xll.qlIndexFixing(ONIndex6M,I656,TRUE,_xll.ohTrigger(RecalcTrigger,Trigger6M)),NA())</f>
        <v>2.4530558041070776E-2</v>
      </c>
      <c r="Q656" s="183">
        <f>IFERROR(_xll.qlIndexFixing(ONIndex1Y,I656,TRUE,_xll.ohTrigger(RecalcTrigger,Trigger1Y)),NA())</f>
        <v>2.5558809982673868E-2</v>
      </c>
    </row>
    <row r="657" spans="2:17" x14ac:dyDescent="0.2">
      <c r="B657" s="39" t="s">
        <v>42</v>
      </c>
      <c r="D657" s="42">
        <f>_xll.qlCalendarAdvance(Calendar,$D656,B657,"f",FALSE)</f>
        <v>43882</v>
      </c>
      <c r="E657" s="177">
        <f>_xll.qlInterestRateIndexValueDate(IndexON,D657)</f>
        <v>43882</v>
      </c>
      <c r="F657" s="193">
        <f>IFERROR(_xll.qlIndexFixing(IndexON,D657,TRUE,_xll.ohTrigger(RecalcTrigger,TriggerON)),NA())</f>
        <v>2.0920411330044669E-2</v>
      </c>
      <c r="H657" s="42">
        <f>_xll.qlCalendarAdvance(Calendar,$H656,B657,"f",FALSE)</f>
        <v>43882</v>
      </c>
      <c r="I657" s="177">
        <f>_xll.qlInterestRateIndexValueDate(Index1M,$H657)</f>
        <v>43882</v>
      </c>
      <c r="J657" s="182">
        <f>IFERROR(_xll.qlIndexFixing(Index1M,$H657,TRUE,_xll.ohTrigger(RecalcTrigger,Trigger1M)),NA())</f>
        <v>2.2437622147793955E-2</v>
      </c>
      <c r="K657" s="44">
        <f>IFERROR(_xll.qlIndexFixing(Index3M,H657,TRUE,_xll.ohTrigger(RecalcTrigger,Trigger3M)),NA())</f>
        <v>2.3316438010141483E-2</v>
      </c>
      <c r="L657" s="44">
        <f>IFERROR(_xll.qlIndexFixing(Index6M,$H657,TRUE,_xll.ohTrigger(RecalcTrigger,Trigger6M)),NA())</f>
        <v>2.5017767086365432E-2</v>
      </c>
      <c r="M657" s="183">
        <f>IFERROR(_xll.qlIndexFixing(Index1Y,$H657,TRUE,_xll.ohTrigger(RecalcTrigger,Trigger1Y)),NA())</f>
        <v>2.6609764838056115E-2</v>
      </c>
      <c r="N657" s="182">
        <f>IFERROR(_xll.qlIndexFixing(ONIndex1M,I657,TRUE,_xll.ohTrigger(RecalcTrigger,Trigger1M)),NA())</f>
        <v>2.2361055120136607E-2</v>
      </c>
      <c r="O657" s="44">
        <f>IFERROR(_xll.qlIndexFixing(ONIndex3M,I657,TRUE,_xll.ohTrigger(RecalcTrigger,Trigger3M)),NA())</f>
        <v>2.3098836989393638E-2</v>
      </c>
      <c r="P657" s="44">
        <f>IFERROR(_xll.qlIndexFixing(ONIndex6M,I657,TRUE,_xll.ohTrigger(RecalcTrigger,Trigger6M)),NA())</f>
        <v>2.45572650445447E-2</v>
      </c>
      <c r="Q657" s="183">
        <f>IFERROR(_xll.qlIndexFixing(ONIndex1Y,I657,TRUE,_xll.ohTrigger(RecalcTrigger,Trigger1Y)),NA())</f>
        <v>2.558597851329799E-2</v>
      </c>
    </row>
    <row r="658" spans="2:17" x14ac:dyDescent="0.2">
      <c r="B658" s="39" t="s">
        <v>42</v>
      </c>
      <c r="D658" s="42">
        <f>_xll.qlCalendarAdvance(Calendar,$D657,B658,"f",FALSE)</f>
        <v>43889</v>
      </c>
      <c r="E658" s="177">
        <f>_xll.qlInterestRateIndexValueDate(IndexON,D658)</f>
        <v>43889</v>
      </c>
      <c r="F658" s="193">
        <f>IFERROR(_xll.qlIndexFixing(IndexON,D658,TRUE,_xll.ohTrigger(RecalcTrigger,TriggerON)),NA())</f>
        <v>2.0949150582220136E-2</v>
      </c>
      <c r="H658" s="42">
        <f>_xll.qlCalendarAdvance(Calendar,$H657,B658,"f",FALSE)</f>
        <v>43889</v>
      </c>
      <c r="I658" s="177">
        <f>_xll.qlInterestRateIndexValueDate(Index1M,$H658)</f>
        <v>43889</v>
      </c>
      <c r="J658" s="182">
        <f>IFERROR(_xll.qlIndexFixing(Index1M,$H658,TRUE,_xll.ohTrigger(RecalcTrigger,Trigger1M)),NA())</f>
        <v>2.2468761711427997E-2</v>
      </c>
      <c r="K658" s="44">
        <f>IFERROR(_xll.qlIndexFixing(Index3M,H658,TRUE,_xll.ohTrigger(RecalcTrigger,Trigger3M)),NA())</f>
        <v>2.3343128902784203E-2</v>
      </c>
      <c r="L658" s="44">
        <f>IFERROR(_xll.qlIndexFixing(Index6M,$H658,TRUE,_xll.ohTrigger(RecalcTrigger,Trigger6M)),NA())</f>
        <v>2.5041169456280887E-2</v>
      </c>
      <c r="M658" s="183">
        <f>IFERROR(_xll.qlIndexFixing(Index1Y,$H658,TRUE,_xll.ohTrigger(RecalcTrigger,Trigger1Y)),NA())</f>
        <v>2.662765007357085E-2</v>
      </c>
      <c r="N658" s="182">
        <f>IFERROR(_xll.qlIndexFixing(ONIndex1M,I658,TRUE,_xll.ohTrigger(RecalcTrigger,Trigger1M)),NA())</f>
        <v>2.2389902248748005E-2</v>
      </c>
      <c r="O658" s="44">
        <f>IFERROR(_xll.qlIndexFixing(ONIndex3M,I658,TRUE,_xll.ohTrigger(RecalcTrigger,Trigger3M)),NA())</f>
        <v>2.3124224131518826E-2</v>
      </c>
      <c r="P658" s="44">
        <f>IFERROR(_xll.qlIndexFixing(ONIndex6M,I658,TRUE,_xll.ohTrigger(RecalcTrigger,Trigger6M)),NA())</f>
        <v>2.4583676697757333E-2</v>
      </c>
      <c r="Q658" s="183">
        <f>IFERROR(_xll.qlIndexFixing(ONIndex1Y,I658,TRUE,_xll.ohTrigger(RecalcTrigger,Trigger1Y)),NA())</f>
        <v>2.5613070107714336E-2</v>
      </c>
    </row>
    <row r="659" spans="2:17" x14ac:dyDescent="0.2">
      <c r="B659" s="39" t="s">
        <v>42</v>
      </c>
      <c r="D659" s="42">
        <f>_xll.qlCalendarAdvance(Calendar,$D658,B659,"f",FALSE)</f>
        <v>43896</v>
      </c>
      <c r="E659" s="177">
        <f>_xll.qlInterestRateIndexValueDate(IndexON,D659)</f>
        <v>43896</v>
      </c>
      <c r="F659" s="193">
        <f>IFERROR(_xll.qlIndexFixing(IndexON,D659,TRUE,_xll.ohTrigger(RecalcTrigger,TriggerON)),NA())</f>
        <v>2.0977579858036204E-2</v>
      </c>
      <c r="H659" s="42">
        <f>_xll.qlCalendarAdvance(Calendar,$H658,B659,"f",FALSE)</f>
        <v>43896</v>
      </c>
      <c r="I659" s="177">
        <f>_xll.qlInterestRateIndexValueDate(Index1M,$H659)</f>
        <v>43896</v>
      </c>
      <c r="J659" s="182">
        <f>IFERROR(_xll.qlIndexFixing(Index1M,$H659,TRUE,_xll.ohTrigger(RecalcTrigger,Trigger1M)),NA())</f>
        <v>2.2494269347492768E-2</v>
      </c>
      <c r="K659" s="44">
        <f>IFERROR(_xll.qlIndexFixing(Index3M,H659,TRUE,_xll.ohTrigger(RecalcTrigger,Trigger3M)),NA())</f>
        <v>2.3374431155910903E-2</v>
      </c>
      <c r="L659" s="44">
        <f>IFERROR(_xll.qlIndexFixing(Index6M,$H659,TRUE,_xll.ohTrigger(RecalcTrigger,Trigger6M)),NA())</f>
        <v>2.5071751109784667E-2</v>
      </c>
      <c r="M659" s="183">
        <f>IFERROR(_xll.qlIndexFixing(Index1Y,$H659,TRUE,_xll.ohTrigger(RecalcTrigger,Trigger1Y)),NA())</f>
        <v>2.6662389861531747E-2</v>
      </c>
      <c r="N659" s="182">
        <f>IFERROR(_xll.qlIndexFixing(ONIndex1M,I659,TRUE,_xll.ohTrigger(RecalcTrigger,Trigger1M)),NA())</f>
        <v>2.241852047607925E-2</v>
      </c>
      <c r="O659" s="44">
        <f>IFERROR(_xll.qlIndexFixing(ONIndex3M,I659,TRUE,_xll.ohTrigger(RecalcTrigger,Trigger3M)),NA())</f>
        <v>2.3149407187330238E-2</v>
      </c>
      <c r="P659" s="44">
        <f>IFERROR(_xll.qlIndexFixing(ONIndex6M,I659,TRUE,_xll.ohTrigger(RecalcTrigger,Trigger6M)),NA())</f>
        <v>2.4609793000546592E-2</v>
      </c>
      <c r="Q659" s="183">
        <f>IFERROR(_xll.qlIndexFixing(ONIndex1Y,I659,TRUE,_xll.ohTrigger(RecalcTrigger,Trigger1Y)),NA())</f>
        <v>2.5640084765841863E-2</v>
      </c>
    </row>
    <row r="660" spans="2:17" x14ac:dyDescent="0.2">
      <c r="B660" s="39" t="s">
        <v>42</v>
      </c>
      <c r="D660" s="42">
        <f>_xll.qlCalendarAdvance(Calendar,$D659,B660,"f",FALSE)</f>
        <v>43903</v>
      </c>
      <c r="E660" s="177">
        <f>_xll.qlInterestRateIndexValueDate(IndexON,D660)</f>
        <v>43903</v>
      </c>
      <c r="F660" s="193">
        <f>IFERROR(_xll.qlIndexFixing(IndexON,D660,TRUE,_xll.ohTrigger(RecalcTrigger,TriggerON)),NA())</f>
        <v>2.100569915724974E-2</v>
      </c>
      <c r="H660" s="42">
        <f>_xll.qlCalendarAdvance(Calendar,$H659,B660,"f",FALSE)</f>
        <v>43903</v>
      </c>
      <c r="I660" s="177">
        <f>_xll.qlInterestRateIndexValueDate(Index1M,$H660)</f>
        <v>43903</v>
      </c>
      <c r="J660" s="182">
        <f>IFERROR(_xll.qlIndexFixing(Index1M,$H660,TRUE,_xll.ohTrigger(RecalcTrigger,Trigger1M)),NA())</f>
        <v>2.2524921149941653E-2</v>
      </c>
      <c r="K660" s="44">
        <f>IFERROR(_xll.qlIndexFixing(Index3M,H660,TRUE,_xll.ohTrigger(RecalcTrigger,Trigger3M)),NA())</f>
        <v>2.3398221453880892E-2</v>
      </c>
      <c r="L660" s="44">
        <f>IFERROR(_xll.qlIndexFixing(Index6M,$H660,TRUE,_xll.ohTrigger(RecalcTrigger,Trigger6M)),NA())</f>
        <v>2.5094796926932995E-2</v>
      </c>
      <c r="M660" s="183">
        <f>IFERROR(_xll.qlIndexFixing(Index1Y,$H660,TRUE,_xll.ohTrigger(RecalcTrigger,Trigger1Y)),NA())</f>
        <v>2.6688635958236406E-2</v>
      </c>
      <c r="N660" s="182">
        <f>IFERROR(_xll.qlIndexFixing(ONIndex1M,I660,TRUE,_xll.ohTrigger(RecalcTrigger,Trigger1M)),NA())</f>
        <v>2.244690980191422E-2</v>
      </c>
      <c r="O660" s="44">
        <f>IFERROR(_xll.qlIndexFixing(ONIndex3M,I660,TRUE,_xll.ohTrigger(RecalcTrigger,Trigger3M)),NA())</f>
        <v>2.3174386156746832E-2</v>
      </c>
      <c r="P660" s="44">
        <f>IFERROR(_xll.qlIndexFixing(ONIndex6M,I660,TRUE,_xll.ohTrigger(RecalcTrigger,Trigger6M)),NA())</f>
        <v>2.463561395269635E-2</v>
      </c>
      <c r="Q660" s="183">
        <f>IFERROR(_xll.qlIndexFixing(ONIndex1Y,I660,TRUE,_xll.ohTrigger(RecalcTrigger,Trigger1Y)),NA())</f>
        <v>2.5667022487653551E-2</v>
      </c>
    </row>
    <row r="661" spans="2:17" x14ac:dyDescent="0.2">
      <c r="B661" s="39" t="s">
        <v>42</v>
      </c>
      <c r="D661" s="42">
        <f>_xll.qlCalendarAdvance(Calendar,$D660,B661,"f",FALSE)</f>
        <v>43910</v>
      </c>
      <c r="E661" s="177">
        <f>_xll.qlInterestRateIndexValueDate(IndexON,D661)</f>
        <v>43910</v>
      </c>
      <c r="F661" s="193">
        <f>IFERROR(_xll.qlIndexFixing(IndexON,D661,TRUE,_xll.ohTrigger(RecalcTrigger,TriggerON)),NA())</f>
        <v>2.1033508479671635E-2</v>
      </c>
      <c r="H661" s="42">
        <f>_xll.qlCalendarAdvance(Calendar,$H660,B661,"f",FALSE)</f>
        <v>43910</v>
      </c>
      <c r="I661" s="177">
        <f>_xll.qlInterestRateIndexValueDate(Index1M,$H661)</f>
        <v>43910</v>
      </c>
      <c r="J661" s="182">
        <f>IFERROR(_xll.qlIndexFixing(Index1M,$H661,TRUE,_xll.ohTrigger(RecalcTrigger,Trigger1M)),NA())</f>
        <v>2.2549999602002092E-2</v>
      </c>
      <c r="K661" s="44">
        <f>IFERROR(_xll.qlIndexFixing(Index3M,H661,TRUE,_xll.ohTrigger(RecalcTrigger,Trigger3M)),NA())</f>
        <v>2.3421806613136774E-2</v>
      </c>
      <c r="L661" s="44">
        <f>IFERROR(_xll.qlIndexFixing(Index6M,$H661,TRUE,_xll.ohTrigger(RecalcTrigger,Trigger6M)),NA())</f>
        <v>2.5117692923444172E-2</v>
      </c>
      <c r="M661" s="183">
        <f>IFERROR(_xll.qlIndexFixing(Index1Y,$H661,TRUE,_xll.ohTrigger(RecalcTrigger,Trigger1Y)),NA())</f>
        <v>2.671483902598349E-2</v>
      </c>
      <c r="N661" s="182">
        <f>IFERROR(_xll.qlIndexFixing(ONIndex1M,I661,TRUE,_xll.ohTrigger(RecalcTrigger,Trigger1M)),NA())</f>
        <v>2.2475070226144849E-2</v>
      </c>
      <c r="O661" s="44">
        <f>IFERROR(_xll.qlIndexFixing(ONIndex3M,I661,TRUE,_xll.ohTrigger(RecalcTrigger,Trigger3M)),NA())</f>
        <v>2.3199161039606512E-2</v>
      </c>
      <c r="P661" s="44">
        <f>IFERROR(_xll.qlIndexFixing(ONIndex6M,I661,TRUE,_xll.ohTrigger(RecalcTrigger,Trigger6M)),NA())</f>
        <v>2.4661139553990484E-2</v>
      </c>
      <c r="Q661" s="183">
        <f>IFERROR(_xll.qlIndexFixing(ONIndex1Y,I661,TRUE,_xll.ohTrigger(RecalcTrigger,Trigger1Y)),NA())</f>
        <v>2.5693883273095373E-2</v>
      </c>
    </row>
    <row r="662" spans="2:17" x14ac:dyDescent="0.2">
      <c r="B662" s="39" t="s">
        <v>42</v>
      </c>
      <c r="D662" s="42">
        <f>_xll.qlCalendarAdvance(Calendar,$D661,B662,"f",FALSE)</f>
        <v>43917</v>
      </c>
      <c r="E662" s="177">
        <f>_xll.qlInterestRateIndexValueDate(IndexON,D662)</f>
        <v>43917</v>
      </c>
      <c r="F662" s="193">
        <f>IFERROR(_xll.qlIndexFixing(IndexON,D662,TRUE,_xll.ohTrigger(RecalcTrigger,TriggerON)),NA())</f>
        <v>2.1061007825085763E-2</v>
      </c>
      <c r="H662" s="42">
        <f>_xll.qlCalendarAdvance(Calendar,$H661,B662,"f",FALSE)</f>
        <v>43917</v>
      </c>
      <c r="I662" s="177">
        <f>_xll.qlInterestRateIndexValueDate(Index1M,$H662)</f>
        <v>43917</v>
      </c>
      <c r="J662" s="182">
        <f>IFERROR(_xll.qlIndexFixing(Index1M,$H662,TRUE,_xll.ohTrigger(RecalcTrigger,Trigger1M)),NA())</f>
        <v>2.2577520870741059E-2</v>
      </c>
      <c r="K662" s="44">
        <f>IFERROR(_xll.qlIndexFixing(Index3M,H662,TRUE,_xll.ohTrigger(RecalcTrigger,Trigger3M)),NA())</f>
        <v>2.34451873747623E-2</v>
      </c>
      <c r="L662" s="44">
        <f>IFERROR(_xll.qlIndexFixing(Index6M,$H662,TRUE,_xll.ohTrigger(RecalcTrigger,Trigger6M)),NA())</f>
        <v>2.514045196820722E-2</v>
      </c>
      <c r="M662" s="183">
        <f>IFERROR(_xll.qlIndexFixing(Index1Y,$H662,TRUE,_xll.ohTrigger(RecalcTrigger,Trigger1Y)),NA())</f>
        <v>2.6741000000698761E-2</v>
      </c>
      <c r="N662" s="182">
        <f>IFERROR(_xll.qlIndexFixing(ONIndex1M,I662,TRUE,_xll.ohTrigger(RecalcTrigger,Trigger1M)),NA())</f>
        <v>2.2503001748609051E-2</v>
      </c>
      <c r="O662" s="44">
        <f>IFERROR(_xll.qlIndexFixing(ONIndex3M,I662,TRUE,_xll.ohTrigger(RecalcTrigger,Trigger3M)),NA())</f>
        <v>2.3223731835801214E-2</v>
      </c>
      <c r="P662" s="44">
        <f>IFERROR(_xll.qlIndexFixing(ONIndex6M,I662,TRUE,_xll.ohTrigger(RecalcTrigger,Trigger6M)),NA())</f>
        <v>2.4686369804320932E-2</v>
      </c>
      <c r="Q662" s="183">
        <f>IFERROR(_xll.qlIndexFixing(ONIndex1Y,I662,TRUE,_xll.ohTrigger(RecalcTrigger,Trigger1Y)),NA())</f>
        <v>2.5720667122113298E-2</v>
      </c>
    </row>
    <row r="663" spans="2:17" x14ac:dyDescent="0.2">
      <c r="B663" s="39" t="s">
        <v>42</v>
      </c>
      <c r="D663" s="42">
        <f>_xll.qlCalendarAdvance(Calendar,$D662,B663,"f",FALSE)</f>
        <v>43924</v>
      </c>
      <c r="E663" s="177">
        <f>_xll.qlInterestRateIndexValueDate(IndexON,D663)</f>
        <v>43924</v>
      </c>
      <c r="F663" s="193">
        <f>IFERROR(_xll.qlIndexFixing(IndexON,D663,TRUE,_xll.ohTrigger(RecalcTrigger,TriggerON)),NA())</f>
        <v>2.1088197193221973E-2</v>
      </c>
      <c r="H663" s="42">
        <f>_xll.qlCalendarAdvance(Calendar,$H662,B663,"f",FALSE)</f>
        <v>43924</v>
      </c>
      <c r="I663" s="177">
        <f>_xll.qlInterestRateIndexValueDate(Index1M,$H663)</f>
        <v>43924</v>
      </c>
      <c r="J663" s="182">
        <f>IFERROR(_xll.qlIndexFixing(Index1M,$H663,TRUE,_xll.ohTrigger(RecalcTrigger,Trigger1M)),NA())</f>
        <v>2.2607440928127873E-2</v>
      </c>
      <c r="K663" s="44">
        <f>IFERROR(_xll.qlIndexFixing(Index3M,H663,TRUE,_xll.ohTrigger(RecalcTrigger,Trigger3M)),NA())</f>
        <v>2.3461257973400717E-2</v>
      </c>
      <c r="L663" s="44">
        <f>IFERROR(_xll.qlIndexFixing(Index6M,$H663,TRUE,_xll.ohTrigger(RecalcTrigger,Trigger6M)),NA())</f>
        <v>2.5163086930724905E-2</v>
      </c>
      <c r="M663" s="183">
        <f>IFERROR(_xll.qlIndexFixing(Index1Y,$H663,TRUE,_xll.ohTrigger(RecalcTrigger,Trigger1Y)),NA())</f>
        <v>2.6769934342594327E-2</v>
      </c>
      <c r="N663" s="182">
        <f>IFERROR(_xll.qlIndexFixing(ONIndex1M,I663,TRUE,_xll.ohTrigger(RecalcTrigger,Trigger1M)),NA())</f>
        <v>2.2530704369144731E-2</v>
      </c>
      <c r="O663" s="44">
        <f>IFERROR(_xll.qlIndexFixing(ONIndex3M,I663,TRUE,_xll.ohTrigger(RecalcTrigger,Trigger3M)),NA())</f>
        <v>2.3248098545195866E-2</v>
      </c>
      <c r="P663" s="44">
        <f>IFERROR(_xll.qlIndexFixing(ONIndex6M,I663,TRUE,_xll.ohTrigger(RecalcTrigger,Trigger6M)),NA())</f>
        <v>2.4711304703444553E-2</v>
      </c>
      <c r="Q663" s="183">
        <f>IFERROR(_xll.qlIndexFixing(ONIndex1Y,I663,TRUE,_xll.ohTrigger(RecalcTrigger,Trigger1Y)),NA())</f>
        <v>2.5747374034680307E-2</v>
      </c>
    </row>
    <row r="664" spans="2:17" x14ac:dyDescent="0.2">
      <c r="B664" s="39" t="s">
        <v>42</v>
      </c>
      <c r="D664" s="42">
        <f>_xll.qlCalendarAdvance(Calendar,$D663,B664,"f",FALSE)</f>
        <v>43935</v>
      </c>
      <c r="E664" s="177">
        <f>_xll.qlInterestRateIndexValueDate(IndexON,D664)</f>
        <v>43935</v>
      </c>
      <c r="F664" s="193">
        <f>IFERROR(_xll.qlIndexFixing(IndexON,D664,TRUE,_xll.ohTrigger(RecalcTrigger,TriggerON)),NA())</f>
        <v>2.1125280838795168E-2</v>
      </c>
      <c r="H664" s="42">
        <f>_xll.qlCalendarAdvance(Calendar,$H663,B664,"f",FALSE)</f>
        <v>43935</v>
      </c>
      <c r="I664" s="177">
        <f>_xll.qlInterestRateIndexValueDate(Index1M,$H664)</f>
        <v>43935</v>
      </c>
      <c r="J664" s="182">
        <f>IFERROR(_xll.qlIndexFixing(Index1M,$H664,TRUE,_xll.ohTrigger(RecalcTrigger,Trigger1M)),NA())</f>
        <v>2.2644630986810948E-2</v>
      </c>
      <c r="K664" s="44">
        <f>IFERROR(_xll.qlIndexFixing(Index3M,H664,TRUE,_xll.ohTrigger(RecalcTrigger,Trigger3M)),NA())</f>
        <v>2.3497399567029564E-2</v>
      </c>
      <c r="L664" s="44">
        <f>IFERROR(_xll.qlIndexFixing(Index6M,$H664,TRUE,_xll.ohTrigger(RecalcTrigger,Trigger6M)),NA())</f>
        <v>2.5193548467045145E-2</v>
      </c>
      <c r="M664" s="183">
        <f>IFERROR(_xll.qlIndexFixing(Index1Y,$H664,TRUE,_xll.ohTrigger(RecalcTrigger,Trigger1Y)),NA())</f>
        <v>2.6802456722113233E-2</v>
      </c>
      <c r="N664" s="182">
        <f>IFERROR(_xll.qlIndexFixing(ONIndex1M,I664,TRUE,_xll.ohTrigger(RecalcTrigger,Trigger1M)),NA())</f>
        <v>2.2568488551699684E-2</v>
      </c>
      <c r="O664" s="44">
        <f>IFERROR(_xll.qlIndexFixing(ONIndex3M,I664,TRUE,_xll.ohTrigger(RecalcTrigger,Trigger3M)),NA())</f>
        <v>2.3281070504385104E-2</v>
      </c>
      <c r="P664" s="44">
        <f>IFERROR(_xll.qlIndexFixing(ONIndex6M,I664,TRUE,_xll.ohTrigger(RecalcTrigger,Trigger6M)),NA())</f>
        <v>2.4744738075076489E-2</v>
      </c>
      <c r="Q664" s="183">
        <f>IFERROR(_xll.qlIndexFixing(ONIndex1Y,I664,TRUE,_xll.ohTrigger(RecalcTrigger,Trigger1Y)),NA())</f>
        <v>2.5783572436528512E-2</v>
      </c>
    </row>
    <row r="665" spans="2:17" x14ac:dyDescent="0.2">
      <c r="B665" s="39" t="s">
        <v>42</v>
      </c>
      <c r="D665" s="42">
        <f>_xll.qlCalendarAdvance(Calendar,$D664,B665,"f",FALSE)</f>
        <v>43942</v>
      </c>
      <c r="E665" s="177">
        <f>_xll.qlInterestRateIndexValueDate(IndexON,D665)</f>
        <v>43942</v>
      </c>
      <c r="F665" s="193">
        <f>IFERROR(_xll.qlIndexFixing(IndexON,D665,TRUE,_xll.ohTrigger(RecalcTrigger,TriggerON)),NA())</f>
        <v>2.1151714342463324E-2</v>
      </c>
      <c r="H665" s="42">
        <f>_xll.qlCalendarAdvance(Calendar,$H664,B665,"f",FALSE)</f>
        <v>43942</v>
      </c>
      <c r="I665" s="177">
        <f>_xll.qlInterestRateIndexValueDate(Index1M,$H665)</f>
        <v>43942</v>
      </c>
      <c r="J665" s="182">
        <f>IFERROR(_xll.qlIndexFixing(Index1M,$H665,TRUE,_xll.ohTrigger(RecalcTrigger,Trigger1M)),NA())</f>
        <v>2.267134824757781E-2</v>
      </c>
      <c r="K665" s="44">
        <f>IFERROR(_xll.qlIndexFixing(Index3M,H665,TRUE,_xll.ohTrigger(RecalcTrigger,Trigger3M)),NA())</f>
        <v>2.3520215303088506E-2</v>
      </c>
      <c r="L665" s="44">
        <f>IFERROR(_xll.qlIndexFixing(Index6M,$H665,TRUE,_xll.ohTrigger(RecalcTrigger,Trigger6M)),NA())</f>
        <v>2.5215921213065061E-2</v>
      </c>
      <c r="M665" s="183">
        <f>IFERROR(_xll.qlIndexFixing(Index1Y,$H665,TRUE,_xll.ohTrigger(RecalcTrigger,Trigger1Y)),NA())</f>
        <v>2.6828475636672344E-2</v>
      </c>
      <c r="N665" s="182">
        <f>IFERROR(_xll.qlIndexFixing(ONIndex1M,I665,TRUE,_xll.ohTrigger(RecalcTrigger,Trigger1M)),NA())</f>
        <v>2.2595631908133296E-2</v>
      </c>
      <c r="O665" s="44">
        <f>IFERROR(_xll.qlIndexFixing(ONIndex3M,I665,TRUE,_xll.ohTrigger(RecalcTrigger,Trigger3M)),NA())</f>
        <v>2.3304938527504149E-2</v>
      </c>
      <c r="P665" s="44">
        <f>IFERROR(_xll.qlIndexFixing(ONIndex6M,I665,TRUE,_xll.ohTrigger(RecalcTrigger,Trigger6M)),NA())</f>
        <v>2.4768952407170364E-2</v>
      </c>
      <c r="Q665" s="183">
        <f>IFERROR(_xll.qlIndexFixing(ONIndex1Y,I665,TRUE,_xll.ohTrigger(RecalcTrigger,Trigger1Y)),NA())</f>
        <v>2.5810088754826266E-2</v>
      </c>
    </row>
    <row r="666" spans="2:17" x14ac:dyDescent="0.2">
      <c r="B666" s="39" t="s">
        <v>42</v>
      </c>
      <c r="D666" s="42">
        <f>_xll.qlCalendarAdvance(Calendar,$D665,B666,"f",FALSE)</f>
        <v>43949</v>
      </c>
      <c r="E666" s="177">
        <f>_xll.qlInterestRateIndexValueDate(IndexON,D666)</f>
        <v>43949</v>
      </c>
      <c r="F666" s="193">
        <f>IFERROR(_xll.qlIndexFixing(IndexON,D666,TRUE,_xll.ohTrigger(RecalcTrigger,TriggerON)),NA())</f>
        <v>2.11778379002725E-2</v>
      </c>
      <c r="H666" s="42">
        <f>_xll.qlCalendarAdvance(Calendar,$H665,B666,"f",FALSE)</f>
        <v>43949</v>
      </c>
      <c r="I666" s="177">
        <f>_xll.qlInterestRateIndexValueDate(Index1M,$H666)</f>
        <v>43949</v>
      </c>
      <c r="J666" s="182">
        <f>IFERROR(_xll.qlIndexFixing(Index1M,$H666,TRUE,_xll.ohTrigger(RecalcTrigger,Trigger1M)),NA())</f>
        <v>2.2697836273964305E-2</v>
      </c>
      <c r="K666" s="44">
        <f>IFERROR(_xll.qlIndexFixing(Index3M,H666,TRUE,_xll.ohTrigger(RecalcTrigger,Trigger3M)),NA())</f>
        <v>2.3542917792190705E-2</v>
      </c>
      <c r="L666" s="44">
        <f>IFERROR(_xll.qlIndexFixing(Index6M,$H666,TRUE,_xll.ohTrigger(RecalcTrigger,Trigger6M)),NA())</f>
        <v>2.5238214546051047E-2</v>
      </c>
      <c r="M666" s="183">
        <f>IFERROR(_xll.qlIndexFixing(Index1Y,$H666,TRUE,_xll.ohTrigger(RecalcTrigger,Trigger1Y)),NA())</f>
        <v>2.6854456692458895E-2</v>
      </c>
      <c r="N666" s="182">
        <f>IFERROR(_xll.qlIndexFixing(ONIndex1M,I666,TRUE,_xll.ohTrigger(RecalcTrigger,Trigger1M)),NA())</f>
        <v>2.2622546386384945E-2</v>
      </c>
      <c r="O666" s="44">
        <f>IFERROR(_xll.qlIndexFixing(ONIndex3M,I666,TRUE,_xll.ohTrigger(RecalcTrigger,Trigger3M)),NA())</f>
        <v>2.3328602486299976E-2</v>
      </c>
      <c r="P666" s="44">
        <f>IFERROR(_xll.qlIndexFixing(ONIndex6M,I666,TRUE,_xll.ohTrigger(RecalcTrigger,Trigger6M)),NA())</f>
        <v>2.4792871424204055E-2</v>
      </c>
      <c r="Q666" s="183">
        <f>IFERROR(_xll.qlIndexFixing(ONIndex1Y,I666,TRUE,_xll.ohTrigger(RecalcTrigger,Trigger1Y)),NA())</f>
        <v>2.5836528143589055E-2</v>
      </c>
    </row>
    <row r="667" spans="2:17" x14ac:dyDescent="0.2">
      <c r="B667" s="39" t="s">
        <v>42</v>
      </c>
      <c r="D667" s="42">
        <f>_xll.qlCalendarAdvance(Calendar,$D666,B667,"f",FALSE)</f>
        <v>43956</v>
      </c>
      <c r="E667" s="177">
        <f>_xll.qlInterestRateIndexValueDate(IndexON,D667)</f>
        <v>43956</v>
      </c>
      <c r="F667" s="193">
        <f>IFERROR(_xll.qlIndexFixing(IndexON,D667,TRUE,_xll.ohTrigger(RecalcTrigger,TriggerON)),NA())</f>
        <v>2.1203651512303745E-2</v>
      </c>
      <c r="H667" s="42">
        <f>_xll.qlCalendarAdvance(Calendar,$H666,B667,"f",FALSE)</f>
        <v>43956</v>
      </c>
      <c r="I667" s="177">
        <f>_xll.qlInterestRateIndexValueDate(Index1M,$H667)</f>
        <v>43956</v>
      </c>
      <c r="J667" s="182">
        <f>IFERROR(_xll.qlIndexFixing(Index1M,$H667,TRUE,_xll.ohTrigger(RecalcTrigger,Trigger1M)),NA())</f>
        <v>2.2726657093015599E-2</v>
      </c>
      <c r="K667" s="44">
        <f>IFERROR(_xll.qlIndexFixing(Index3M,H667,TRUE,_xll.ohTrigger(RecalcTrigger,Trigger3M)),NA())</f>
        <v>2.3567892678975823E-2</v>
      </c>
      <c r="L667" s="44">
        <f>IFERROR(_xll.qlIndexFixing(Index6M,$H667,TRUE,_xll.ohTrigger(RecalcTrigger,Trigger6M)),NA())</f>
        <v>2.5262890455402337E-2</v>
      </c>
      <c r="M667" s="183">
        <f>IFERROR(_xll.qlIndexFixing(Index1Y,$H667,TRUE,_xll.ohTrigger(RecalcTrigger,Trigger1Y)),NA())</f>
        <v>2.6880400830978646E-2</v>
      </c>
      <c r="N667" s="182">
        <f>IFERROR(_xll.qlIndexFixing(ONIndex1M,I667,TRUE,_xll.ohTrigger(RecalcTrigger,Trigger1M)),NA())</f>
        <v>2.2649231986454632E-2</v>
      </c>
      <c r="O667" s="44">
        <f>IFERROR(_xll.qlIndexFixing(ONIndex3M,I667,TRUE,_xll.ohTrigger(RecalcTrigger,Trigger3M)),NA())</f>
        <v>2.3352062380853633E-2</v>
      </c>
      <c r="P667" s="44">
        <f>IFERROR(_xll.qlIndexFixing(ONIndex6M,I667,TRUE,_xll.ohTrigger(RecalcTrigger,Trigger6M)),NA())</f>
        <v>2.4816495126420701E-2</v>
      </c>
      <c r="Q667" s="183">
        <f>IFERROR(_xll.qlIndexFixing(ONIndex1Y,I667,TRUE,_xll.ohTrigger(RecalcTrigger,Trigger1Y)),NA())</f>
        <v>2.5862890602654787E-2</v>
      </c>
    </row>
    <row r="668" spans="2:17" x14ac:dyDescent="0.2">
      <c r="B668" s="39" t="s">
        <v>42</v>
      </c>
      <c r="D668" s="42">
        <f>_xll.qlCalendarAdvance(Calendar,$D667,B668,"f",FALSE)</f>
        <v>43963</v>
      </c>
      <c r="E668" s="177">
        <f>_xll.qlInterestRateIndexValueDate(IndexON,D668)</f>
        <v>43963</v>
      </c>
      <c r="F668" s="193">
        <f>IFERROR(_xll.qlIndexFixing(IndexON,D668,TRUE,_xll.ohTrigger(RecalcTrigger,TriggerON)),NA())</f>
        <v>2.1229155178313919E-2</v>
      </c>
      <c r="H668" s="42">
        <f>_xll.qlCalendarAdvance(Calendar,$H667,B668,"f",FALSE)</f>
        <v>43963</v>
      </c>
      <c r="I668" s="177">
        <f>_xll.qlInterestRateIndexValueDate(Index1M,$H668)</f>
        <v>43963</v>
      </c>
      <c r="J668" s="182">
        <f>IFERROR(_xll.qlIndexFixing(Index1M,$H668,TRUE,_xll.ohTrigger(RecalcTrigger,Trigger1M)),NA())</f>
        <v>2.2752671891123819E-2</v>
      </c>
      <c r="K668" s="44">
        <f>IFERROR(_xll.qlIndexFixing(Index3M,H668,TRUE,_xll.ohTrigger(RecalcTrigger,Trigger3M)),NA())</f>
        <v>2.3590446443962979E-2</v>
      </c>
      <c r="L668" s="44">
        <f>IFERROR(_xll.qlIndexFixing(Index6M,$H668,TRUE,_xll.ohTrigger(RecalcTrigger,Trigger6M)),NA())</f>
        <v>2.5285066849558942E-2</v>
      </c>
      <c r="M668" s="183">
        <f>IFERROR(_xll.qlIndexFixing(Index1Y,$H668,TRUE,_xll.ohTrigger(RecalcTrigger,Trigger1Y)),NA())</f>
        <v>2.6906308993836614E-2</v>
      </c>
      <c r="N668" s="182">
        <f>IFERROR(_xll.qlIndexFixing(ONIndex1M,I668,TRUE,_xll.ohTrigger(RecalcTrigger,Trigger1M)),NA())</f>
        <v>2.267568870826131E-2</v>
      </c>
      <c r="O668" s="44">
        <f>IFERROR(_xll.qlIndexFixing(ONIndex3M,I668,TRUE,_xll.ohTrigger(RecalcTrigger,Trigger3M)),NA())</f>
        <v>2.3375318211084073E-2</v>
      </c>
      <c r="P668" s="44">
        <f>IFERROR(_xll.qlIndexFixing(ONIndex6M,I668,TRUE,_xll.ohTrigger(RecalcTrigger,Trigger6M)),NA())</f>
        <v>2.483982351365821E-2</v>
      </c>
      <c r="Q668" s="183">
        <f>IFERROR(_xll.qlIndexFixing(ONIndex1Y,I668,TRUE,_xll.ohTrigger(RecalcTrigger,Trigger1Y)),NA())</f>
        <v>2.5889176132185554E-2</v>
      </c>
    </row>
    <row r="669" spans="2:17" x14ac:dyDescent="0.2">
      <c r="B669" s="39" t="s">
        <v>42</v>
      </c>
      <c r="D669" s="42">
        <f>_xll.qlCalendarAdvance(Calendar,$D668,B669,"f",FALSE)</f>
        <v>43970</v>
      </c>
      <c r="E669" s="177">
        <f>_xll.qlInterestRateIndexValueDate(IndexON,D669)</f>
        <v>43970</v>
      </c>
      <c r="F669" s="193">
        <f>IFERROR(_xll.qlIndexFixing(IndexON,D669,TRUE,_xll.ohTrigger(RecalcTrigger,TriggerON)),NA())</f>
        <v>2.1254348898384068E-2</v>
      </c>
      <c r="H669" s="42">
        <f>_xll.qlCalendarAdvance(Calendar,$H668,B669,"f",FALSE)</f>
        <v>43970</v>
      </c>
      <c r="I669" s="177">
        <f>_xll.qlInterestRateIndexValueDate(Index1M,$H669)</f>
        <v>43970</v>
      </c>
      <c r="J669" s="182">
        <f>IFERROR(_xll.qlIndexFixing(Index1M,$H669,TRUE,_xll.ohTrigger(RecalcTrigger,Trigger1M)),NA())</f>
        <v>2.2778457437863324E-2</v>
      </c>
      <c r="K669" s="44">
        <f>IFERROR(_xll.qlIndexFixing(Index3M,H669,TRUE,_xll.ohTrigger(RecalcTrigger,Trigger3M)),NA())</f>
        <v>2.3612962853681571E-2</v>
      </c>
      <c r="L669" s="44">
        <f>IFERROR(_xll.qlIndexFixing(Index6M,$H669,TRUE,_xll.ohTrigger(RecalcTrigger,Trigger6M)),NA())</f>
        <v>2.5307203308909482E-2</v>
      </c>
      <c r="M669" s="183">
        <f>IFERROR(_xll.qlIndexFixing(Index1Y,$H669,TRUE,_xll.ohTrigger(RecalcTrigger,Trigger1Y)),NA())</f>
        <v>2.6932182122737514E-2</v>
      </c>
      <c r="N669" s="182">
        <f>IFERROR(_xll.qlIndexFixing(ONIndex1M,I669,TRUE,_xll.ohTrigger(RecalcTrigger,Trigger1M)),NA())</f>
        <v>2.2701916551886026E-2</v>
      </c>
      <c r="O669" s="44">
        <f>IFERROR(_xll.qlIndexFixing(ONIndex3M,I669,TRUE,_xll.ohTrigger(RecalcTrigger,Trigger3M)),NA())</f>
        <v>2.3398369976910249E-2</v>
      </c>
      <c r="P669" s="44">
        <f>IFERROR(_xll.qlIndexFixing(ONIndex6M,I669,TRUE,_xll.ohTrigger(RecalcTrigger,Trigger6M)),NA())</f>
        <v>2.4862856585673443E-2</v>
      </c>
      <c r="Q669" s="183">
        <f>IFERROR(_xll.qlIndexFixing(ONIndex1Y,I669,TRUE,_xll.ohTrigger(RecalcTrigger,Trigger1Y)),NA())</f>
        <v>2.5915384731938218E-2</v>
      </c>
    </row>
    <row r="670" spans="2:17" x14ac:dyDescent="0.2">
      <c r="B670" s="39" t="s">
        <v>42</v>
      </c>
      <c r="D670" s="42">
        <f>_xll.qlCalendarAdvance(Calendar,$D669,B670,"f",FALSE)</f>
        <v>43977</v>
      </c>
      <c r="E670" s="177">
        <f>_xll.qlInterestRateIndexValueDate(IndexON,D670)</f>
        <v>43977</v>
      </c>
      <c r="F670" s="193">
        <f>IFERROR(_xll.qlIndexFixing(IndexON,D670,TRUE,_xll.ohTrigger(RecalcTrigger,TriggerON)),NA())</f>
        <v>2.12792326723521E-2</v>
      </c>
      <c r="H670" s="42">
        <f>_xll.qlCalendarAdvance(Calendar,$H669,B670,"f",FALSE)</f>
        <v>43977</v>
      </c>
      <c r="I670" s="177">
        <f>_xll.qlInterestRateIndexValueDate(Index1M,$H670)</f>
        <v>43977</v>
      </c>
      <c r="J670" s="182">
        <f>IFERROR(_xll.qlIndexFixing(Index1M,$H670,TRUE,_xll.ohTrigger(RecalcTrigger,Trigger1M)),NA())</f>
        <v>2.2804013767103618E-2</v>
      </c>
      <c r="K670" s="44">
        <f>IFERROR(_xll.qlIndexFixing(Index3M,H670,TRUE,_xll.ohTrigger(RecalcTrigger,Trigger3M)),NA())</f>
        <v>2.3635466376211674E-2</v>
      </c>
      <c r="L670" s="44">
        <f>IFERROR(_xll.qlIndexFixing(Index6M,$H670,TRUE,_xll.ohTrigger(RecalcTrigger,Trigger6M)),NA())</f>
        <v>2.5329312776477167E-2</v>
      </c>
      <c r="M670" s="183">
        <f>IFERROR(_xll.qlIndexFixing(Index1Y,$H670,TRUE,_xll.ohTrigger(RecalcTrigger,Trigger1Y)),NA())</f>
        <v>2.6958021159484424E-2</v>
      </c>
      <c r="N670" s="182">
        <f>IFERROR(_xll.qlIndexFixing(ONIndex1M,I670,TRUE,_xll.ohTrigger(RecalcTrigger,Trigger1M)),NA())</f>
        <v>2.272791551708564E-2</v>
      </c>
      <c r="O670" s="44">
        <f>IFERROR(_xll.qlIndexFixing(ONIndex3M,I670,TRUE,_xll.ohTrigger(RecalcTrigger,Trigger3M)),NA())</f>
        <v>2.3421217678332162E-2</v>
      </c>
      <c r="P670" s="44">
        <f>IFERROR(_xll.qlIndexFixing(ONIndex6M,I670,TRUE,_xll.ohTrigger(RecalcTrigger,Trigger6M)),NA())</f>
        <v>2.4885594342709538E-2</v>
      </c>
      <c r="Q670" s="183">
        <f>IFERROR(_xll.qlIndexFixing(ONIndex1Y,I670,TRUE,_xll.ohTrigger(RecalcTrigger,Trigger1Y)),NA())</f>
        <v>2.5941516402074871E-2</v>
      </c>
    </row>
    <row r="671" spans="2:17" x14ac:dyDescent="0.2">
      <c r="B671" s="39" t="s">
        <v>42</v>
      </c>
      <c r="D671" s="42">
        <f>_xll.qlCalendarAdvance(Calendar,$D670,B671,"f",FALSE)</f>
        <v>43984</v>
      </c>
      <c r="E671" s="177">
        <f>_xll.qlInterestRateIndexValueDate(IndexON,D671)</f>
        <v>43984</v>
      </c>
      <c r="F671" s="193">
        <f>IFERROR(_xll.qlIndexFixing(IndexON,D671,TRUE,_xll.ohTrigger(RecalcTrigger,TriggerON)),NA())</f>
        <v>2.1303806500299061E-2</v>
      </c>
      <c r="H671" s="42">
        <f>_xll.qlCalendarAdvance(Calendar,$H670,B671,"f",FALSE)</f>
        <v>43984</v>
      </c>
      <c r="I671" s="177">
        <f>_xll.qlInterestRateIndexValueDate(Index1M,$H671)</f>
        <v>43984</v>
      </c>
      <c r="J671" s="182">
        <f>IFERROR(_xll.qlIndexFixing(Index1M,$H671,TRUE,_xll.ohTrigger(RecalcTrigger,Trigger1M)),NA())</f>
        <v>2.2826850373876884E-2</v>
      </c>
      <c r="K671" s="44">
        <f>IFERROR(_xll.qlIndexFixing(Index3M,H671,TRUE,_xll.ohTrigger(RecalcTrigger,Trigger3M)),NA())</f>
        <v>2.3657981480186586E-2</v>
      </c>
      <c r="L671" s="44">
        <f>IFERROR(_xll.qlIndexFixing(Index6M,$H671,TRUE,_xll.ohTrigger(RecalcTrigger,Trigger6M)),NA())</f>
        <v>2.5348945424624892E-2</v>
      </c>
      <c r="M671" s="183">
        <f>IFERROR(_xll.qlIndexFixing(Index1Y,$H671,TRUE,_xll.ohTrigger(RecalcTrigger,Trigger1Y)),NA())</f>
        <v>2.6983827045979014E-2</v>
      </c>
      <c r="N671" s="182">
        <f>IFERROR(_xll.qlIndexFixing(ONIndex1M,I671,TRUE,_xll.ohTrigger(RecalcTrigger,Trigger1M)),NA())</f>
        <v>2.2753685603941198E-2</v>
      </c>
      <c r="O671" s="44">
        <f>IFERROR(_xll.qlIndexFixing(ONIndex3M,I671,TRUE,_xll.ohTrigger(RecalcTrigger,Trigger3M)),NA())</f>
        <v>2.3443861315430858E-2</v>
      </c>
      <c r="P671" s="44">
        <f>IFERROR(_xll.qlIndexFixing(ONIndex6M,I671,TRUE,_xll.ohTrigger(RecalcTrigger,Trigger6M)),NA())</f>
        <v>2.4908036784523357E-2</v>
      </c>
      <c r="Q671" s="183">
        <f>IFERROR(_xll.qlIndexFixing(ONIndex1Y,I671,TRUE,_xll.ohTrigger(RecalcTrigger,Trigger1Y)),NA())</f>
        <v>2.5967571142595514E-2</v>
      </c>
    </row>
    <row r="672" spans="2:17" x14ac:dyDescent="0.2">
      <c r="B672" s="39" t="s">
        <v>42</v>
      </c>
      <c r="D672" s="42">
        <f>_xll.qlCalendarAdvance(Calendar,$D671,B672,"f",FALSE)</f>
        <v>43991</v>
      </c>
      <c r="E672" s="177">
        <f>_xll.qlInterestRateIndexValueDate(IndexON,D672)</f>
        <v>43991</v>
      </c>
      <c r="F672" s="193">
        <f>IFERROR(_xll.qlIndexFixing(IndexON,D672,TRUE,_xll.ohTrigger(RecalcTrigger,TriggerON)),NA())</f>
        <v>2.1328070381981812E-2</v>
      </c>
      <c r="H672" s="42">
        <f>_xll.qlCalendarAdvance(Calendar,$H671,B672,"f",FALSE)</f>
        <v>43991</v>
      </c>
      <c r="I672" s="177">
        <f>_xll.qlInterestRateIndexValueDate(Index1M,$H672)</f>
        <v>43991</v>
      </c>
      <c r="J672" s="182">
        <f>IFERROR(_xll.qlIndexFixing(Index1M,$H672,TRUE,_xll.ohTrigger(RecalcTrigger,Trigger1M)),NA())</f>
        <v>2.2852050711554162E-2</v>
      </c>
      <c r="K672" s="44">
        <f>IFERROR(_xll.qlIndexFixing(Index3M,H672,TRUE,_xll.ohTrigger(RecalcTrigger,Trigger3M)),NA())</f>
        <v>2.3680532634788441E-2</v>
      </c>
      <c r="L672" s="44">
        <f>IFERROR(_xll.qlIndexFixing(Index6M,$H672,TRUE,_xll.ohTrigger(RecalcTrigger,Trigger6M)),NA())</f>
        <v>2.5371035532949272E-2</v>
      </c>
      <c r="M672" s="183">
        <f>IFERROR(_xll.qlIndexFixing(Index1Y,$H672,TRUE,_xll.ohTrigger(RecalcTrigger,Trigger1Y)),NA())</f>
        <v>2.7009600724221317E-2</v>
      </c>
      <c r="N672" s="182">
        <f>IFERROR(_xll.qlIndexFixing(ONIndex1M,I672,TRUE,_xll.ohTrigger(RecalcTrigger,Trigger1M)),NA())</f>
        <v>2.2779226812371656E-2</v>
      </c>
      <c r="O672" s="44">
        <f>IFERROR(_xll.qlIndexFixing(ONIndex3M,I672,TRUE,_xll.ohTrigger(RecalcTrigger,Trigger3M)),NA())</f>
        <v>2.3466300887882152E-2</v>
      </c>
      <c r="P672" s="44">
        <f>IFERROR(_xll.qlIndexFixing(ONIndex6M,I672,TRUE,_xll.ohTrigger(RecalcTrigger,Trigger6M)),NA())</f>
        <v>2.4930183911033854E-2</v>
      </c>
      <c r="Q672" s="183">
        <f>IFERROR(_xll.qlIndexFixing(ONIndex1Y,I672,TRUE,_xll.ohTrigger(RecalcTrigger,Trigger1Y)),NA())</f>
        <v>2.5993548953338053E-2</v>
      </c>
    </row>
    <row r="673" spans="2:17" x14ac:dyDescent="0.2">
      <c r="B673" s="39" t="s">
        <v>42</v>
      </c>
      <c r="D673" s="42">
        <f>_xll.qlCalendarAdvance(Calendar,$D672,B673,"f",FALSE)</f>
        <v>43998</v>
      </c>
      <c r="E673" s="177">
        <f>_xll.qlInterestRateIndexValueDate(IndexON,D673)</f>
        <v>43998</v>
      </c>
      <c r="F673" s="193">
        <f>IFERROR(_xll.qlIndexFixing(IndexON,D673,TRUE,_xll.ohTrigger(RecalcTrigger,TriggerON)),NA())</f>
        <v>2.1352024317400353E-2</v>
      </c>
      <c r="H673" s="42">
        <f>_xll.qlCalendarAdvance(Calendar,$H672,B673,"f",FALSE)</f>
        <v>43998</v>
      </c>
      <c r="I673" s="177">
        <f>_xll.qlInterestRateIndexValueDate(Index1M,$H673)</f>
        <v>43998</v>
      </c>
      <c r="J673" s="182">
        <f>IFERROR(_xll.qlIndexFixing(Index1M,$H673,TRUE,_xll.ohTrigger(RecalcTrigger,Trigger1M)),NA())</f>
        <v>2.2877172231255998E-2</v>
      </c>
      <c r="K673" s="44">
        <f>IFERROR(_xll.qlIndexFixing(Index3M,H673,TRUE,_xll.ohTrigger(RecalcTrigger,Trigger3M)),NA())</f>
        <v>2.3703144309755234E-2</v>
      </c>
      <c r="L673" s="44">
        <f>IFERROR(_xll.qlIndexFixing(Index6M,$H673,TRUE,_xll.ohTrigger(RecalcTrigger,Trigger6M)),NA())</f>
        <v>2.5393137318102919E-2</v>
      </c>
      <c r="M673" s="183">
        <f>IFERROR(_xll.qlIndexFixing(Index1Y,$H673,TRUE,_xll.ohTrigger(RecalcTrigger,Trigger1Y)),NA())</f>
        <v>2.7035343136309065E-2</v>
      </c>
      <c r="N673" s="182">
        <f>IFERROR(_xll.qlIndexFixing(ONIndex1M,I673,TRUE,_xll.ohTrigger(RecalcTrigger,Trigger1M)),NA())</f>
        <v>2.2804539142377012E-2</v>
      </c>
      <c r="O673" s="44">
        <f>IFERROR(_xll.qlIndexFixing(ONIndex3M,I673,TRUE,_xll.ohTrigger(RecalcTrigger,Trigger3M)),NA())</f>
        <v>2.3488536395929183E-2</v>
      </c>
      <c r="P673" s="44">
        <f>IFERROR(_xll.qlIndexFixing(ONIndex6M,I673,TRUE,_xll.ohTrigger(RecalcTrigger,Trigger6M)),NA())</f>
        <v>2.4952035722322075E-2</v>
      </c>
      <c r="Q673" s="183">
        <f>IFERROR(_xll.qlIndexFixing(ONIndex1Y,I673,TRUE,_xll.ohTrigger(RecalcTrigger,Trigger1Y)),NA())</f>
        <v>2.6019449834383535E-2</v>
      </c>
    </row>
    <row r="674" spans="2:17" x14ac:dyDescent="0.2">
      <c r="B674" s="39" t="s">
        <v>42</v>
      </c>
      <c r="D674" s="42">
        <f>_xll.qlCalendarAdvance(Calendar,$D673,B674,"f",FALSE)</f>
        <v>44005</v>
      </c>
      <c r="E674" s="177">
        <f>_xll.qlInterestRateIndexValueDate(IndexON,D674)</f>
        <v>44005</v>
      </c>
      <c r="F674" s="193">
        <f>IFERROR(_xll.qlIndexFixing(IndexON,D674,TRUE,_xll.ohTrigger(RecalcTrigger,TriggerON)),NA())</f>
        <v>2.1375668306635731E-2</v>
      </c>
      <c r="H674" s="42">
        <f>_xll.qlCalendarAdvance(Calendar,$H673,B674,"f",FALSE)</f>
        <v>44005</v>
      </c>
      <c r="I674" s="177">
        <f>_xll.qlInterestRateIndexValueDate(Index1M,$H674)</f>
        <v>44005</v>
      </c>
      <c r="J674" s="182">
        <f>IFERROR(_xll.qlIndexFixing(Index1M,$H674,TRUE,_xll.ohTrigger(RecalcTrigger,Trigger1M)),NA())</f>
        <v>2.2902290145759917E-2</v>
      </c>
      <c r="K674" s="44">
        <f>IFERROR(_xll.qlIndexFixing(Index3M,H674,TRUE,_xll.ohTrigger(RecalcTrigger,Trigger3M)),NA())</f>
        <v>2.3725840975381718E-2</v>
      </c>
      <c r="L674" s="44">
        <f>IFERROR(_xll.qlIndexFixing(Index6M,$H674,TRUE,_xll.ohTrigger(RecalcTrigger,Trigger6M)),NA())</f>
        <v>2.5415263795207973E-2</v>
      </c>
      <c r="M674" s="183">
        <f>IFERROR(_xll.qlIndexFixing(Index1Y,$H674,TRUE,_xll.ohTrigger(RecalcTrigger,Trigger1Y)),NA())</f>
        <v>2.7061055224437469E-2</v>
      </c>
      <c r="N674" s="182">
        <f>IFERROR(_xll.qlIndexFixing(ONIndex1M,I674,TRUE,_xll.ohTrigger(RecalcTrigger,Trigger1M)),NA())</f>
        <v>2.2829622593714127E-2</v>
      </c>
      <c r="O674" s="44">
        <f>IFERROR(_xll.qlIndexFixing(ONIndex3M,I674,TRUE,_xll.ohTrigger(RecalcTrigger,Trigger3M)),NA())</f>
        <v>2.3510567839409857E-2</v>
      </c>
      <c r="P674" s="44">
        <f>IFERROR(_xll.qlIndexFixing(ONIndex6M,I674,TRUE,_xll.ohTrigger(RecalcTrigger,Trigger6M)),NA())</f>
        <v>2.4973592218225926E-2</v>
      </c>
      <c r="Q674" s="183">
        <f>IFERROR(_xll.qlIndexFixing(ONIndex1Y,I674,TRUE,_xll.ohTrigger(RecalcTrigger,Trigger1Y)),NA())</f>
        <v>2.6045273785569867E-2</v>
      </c>
    </row>
    <row r="675" spans="2:17" x14ac:dyDescent="0.2">
      <c r="B675" s="39" t="s">
        <v>42</v>
      </c>
      <c r="D675" s="42">
        <f>_xll.qlCalendarAdvance(Calendar,$D674,B675,"f",FALSE)</f>
        <v>44012</v>
      </c>
      <c r="E675" s="177">
        <f>_xll.qlInterestRateIndexValueDate(IndexON,D675)</f>
        <v>44012</v>
      </c>
      <c r="F675" s="193">
        <f>IFERROR(_xll.qlIndexFixing(IndexON,D675,TRUE,_xll.ohTrigger(RecalcTrigger,TriggerON)),NA())</f>
        <v>2.1399125213175108E-2</v>
      </c>
      <c r="H675" s="42">
        <f>_xll.qlCalendarAdvance(Calendar,$H674,B675,"f",FALSE)</f>
        <v>44012</v>
      </c>
      <c r="I675" s="177">
        <f>_xll.qlInterestRateIndexValueDate(Index1M,$H675)</f>
        <v>44012</v>
      </c>
      <c r="J675" s="182">
        <f>IFERROR(_xll.qlIndexFixing(Index1M,$H675,TRUE,_xll.ohTrigger(RecalcTrigger,Trigger1M)),NA())</f>
        <v>2.2930002164595387E-2</v>
      </c>
      <c r="K675" s="44">
        <f>IFERROR(_xll.qlIndexFixing(Index3M,H675,TRUE,_xll.ohTrigger(RecalcTrigger,Trigger3M)),NA())</f>
        <v>2.3748645616285653E-2</v>
      </c>
      <c r="L675" s="44">
        <f>IFERROR(_xll.qlIndexFixing(Index6M,$H675,TRUE,_xll.ohTrigger(RecalcTrigger,Trigger6M)),NA())</f>
        <v>2.5439907497031723E-2</v>
      </c>
      <c r="M675" s="183">
        <f>IFERROR(_xll.qlIndexFixing(Index1Y,$H675,TRUE,_xll.ohTrigger(RecalcTrigger,Trigger1Y)),NA())</f>
        <v>2.7086737609657963E-2</v>
      </c>
      <c r="N675" s="182">
        <f>IFERROR(_xll.qlIndexFixing(ONIndex1M,I675,TRUE,_xll.ohTrigger(RecalcTrigger,Trigger1M)),NA())</f>
        <v>2.2854576758079004E-2</v>
      </c>
      <c r="O675" s="44">
        <f>IFERROR(_xll.qlIndexFixing(ONIndex3M,I675,TRUE,_xll.ohTrigger(RecalcTrigger,Trigger3M)),NA())</f>
        <v>2.3532494174536289E-2</v>
      </c>
      <c r="P675" s="44">
        <f>IFERROR(_xll.qlIndexFixing(ONIndex6M,I675,TRUE,_xll.ohTrigger(RecalcTrigger,Trigger6M)),NA())</f>
        <v>2.4994957394091077E-2</v>
      </c>
      <c r="Q675" s="183">
        <f>IFERROR(_xll.qlIndexFixing(ONIndex1Y,I675,TRUE,_xll.ohTrigger(RecalcTrigger,Trigger1Y)),NA())</f>
        <v>2.6071035651495933E-2</v>
      </c>
    </row>
    <row r="676" spans="2:17" x14ac:dyDescent="0.2">
      <c r="B676" s="39" t="s">
        <v>42</v>
      </c>
      <c r="D676" s="42">
        <f>_xll.qlCalendarAdvance(Calendar,$D675,B676,"f",FALSE)</f>
        <v>44019</v>
      </c>
      <c r="E676" s="177">
        <f>_xll.qlInterestRateIndexValueDate(IndexON,D676)</f>
        <v>44019</v>
      </c>
      <c r="F676" s="193">
        <f>IFERROR(_xll.qlIndexFixing(IndexON,D676,TRUE,_xll.ohTrigger(RecalcTrigger,TriggerON)),NA())</f>
        <v>2.1422659666578969E-2</v>
      </c>
      <c r="H676" s="42">
        <f>_xll.qlCalendarAdvance(Calendar,$H675,B676,"f",FALSE)</f>
        <v>44019</v>
      </c>
      <c r="I676" s="177">
        <f>_xll.qlInterestRateIndexValueDate(Index1M,$H676)</f>
        <v>44019</v>
      </c>
      <c r="J676" s="182">
        <f>IFERROR(_xll.qlIndexFixing(Index1M,$H676,TRUE,_xll.ohTrigger(RecalcTrigger,Trigger1M)),NA())</f>
        <v>2.2955288162507248E-2</v>
      </c>
      <c r="K676" s="44">
        <f>IFERROR(_xll.qlIndexFixing(Index3M,H676,TRUE,_xll.ohTrigger(RecalcTrigger,Trigger3M)),NA())</f>
        <v>2.3771566616742668E-2</v>
      </c>
      <c r="L676" s="44">
        <f>IFERROR(_xll.qlIndexFixing(Index6M,$H676,TRUE,_xll.ohTrigger(RecalcTrigger,Trigger6M)),NA())</f>
        <v>2.5462116766144488E-2</v>
      </c>
      <c r="M676" s="183">
        <f>IFERROR(_xll.qlIndexFixing(Index1Y,$H676,TRUE,_xll.ohTrigger(RecalcTrigger,Trigger1Y)),NA())</f>
        <v>2.7112387757128209E-2</v>
      </c>
      <c r="N676" s="182">
        <f>IFERROR(_xll.qlIndexFixing(ONIndex1M,I676,TRUE,_xll.ohTrigger(RecalcTrigger,Trigger1M)),NA())</f>
        <v>2.2879616140014658E-2</v>
      </c>
      <c r="O676" s="44">
        <f>IFERROR(_xll.qlIndexFixing(ONIndex3M,I676,TRUE,_xll.ohTrigger(RecalcTrigger,Trigger3M)),NA())</f>
        <v>2.3554528537952368E-2</v>
      </c>
      <c r="P676" s="44">
        <f>IFERROR(_xll.qlIndexFixing(ONIndex6M,I676,TRUE,_xll.ohTrigger(RecalcTrigger,Trigger6M)),NA())</f>
        <v>2.5016355239468879E-2</v>
      </c>
      <c r="Q676" s="183">
        <f>IFERROR(_xll.qlIndexFixing(ONIndex1Y,I676,TRUE,_xll.ohTrigger(RecalcTrigger,Trigger1Y)),NA())</f>
        <v>2.6096767404514276E-2</v>
      </c>
    </row>
    <row r="677" spans="2:17" x14ac:dyDescent="0.2">
      <c r="B677" s="39" t="s">
        <v>42</v>
      </c>
      <c r="D677" s="42">
        <f>_xll.qlCalendarAdvance(Calendar,$D676,B677,"f",FALSE)</f>
        <v>44026</v>
      </c>
      <c r="E677" s="177">
        <f>_xll.qlInterestRateIndexValueDate(IndexON,D677)</f>
        <v>44026</v>
      </c>
      <c r="F677" s="193">
        <f>IFERROR(_xll.qlIndexFixing(IndexON,D677,TRUE,_xll.ohTrigger(RecalcTrigger,TriggerON)),NA())</f>
        <v>2.1446281117978305E-2</v>
      </c>
      <c r="H677" s="42">
        <f>_xll.qlCalendarAdvance(Calendar,$H676,B677,"f",FALSE)</f>
        <v>44026</v>
      </c>
      <c r="I677" s="177">
        <f>_xll.qlInterestRateIndexValueDate(Index1M,$H677)</f>
        <v>44026</v>
      </c>
      <c r="J677" s="182">
        <f>IFERROR(_xll.qlIndexFixing(Index1M,$H677,TRUE,_xll.ohTrigger(RecalcTrigger,Trigger1M)),NA())</f>
        <v>2.2980667266870154E-2</v>
      </c>
      <c r="K677" s="44">
        <f>IFERROR(_xll.qlIndexFixing(Index3M,H677,TRUE,_xll.ohTrigger(RecalcTrigger,Trigger3M)),NA())</f>
        <v>2.3794604073875281E-2</v>
      </c>
      <c r="L677" s="44">
        <f>IFERROR(_xll.qlIndexFixing(Index6M,$H677,TRUE,_xll.ohTrigger(RecalcTrigger,Trigger6M)),NA())</f>
        <v>2.5484367468366357E-2</v>
      </c>
      <c r="M677" s="183">
        <f>IFERROR(_xll.qlIndexFixing(Index1Y,$H677,TRUE,_xll.ohTrigger(RecalcTrigger,Trigger1Y)),NA())</f>
        <v>2.7138001340422102E-2</v>
      </c>
      <c r="N677" s="182">
        <f>IFERROR(_xll.qlIndexFixing(ONIndex1M,I677,TRUE,_xll.ohTrigger(RecalcTrigger,Trigger1M)),NA())</f>
        <v>2.2904748400501829E-2</v>
      </c>
      <c r="O677" s="44">
        <f>IFERROR(_xll.qlIndexFixing(ONIndex3M,I677,TRUE,_xll.ohTrigger(RecalcTrigger,Trigger3M)),NA())</f>
        <v>2.3576678541767926E-2</v>
      </c>
      <c r="P677" s="44">
        <f>IFERROR(_xll.qlIndexFixing(ONIndex6M,I677,TRUE,_xll.ohTrigger(RecalcTrigger,Trigger6M)),NA())</f>
        <v>2.5037793754113524E-2</v>
      </c>
      <c r="Q677" s="183">
        <f>IFERROR(_xll.qlIndexFixing(ONIndex1Y,I677,TRUE,_xll.ohTrigger(RecalcTrigger,Trigger1Y)),NA())</f>
        <v>2.6122470186566993E-2</v>
      </c>
    </row>
    <row r="678" spans="2:17" x14ac:dyDescent="0.2">
      <c r="B678" s="39" t="s">
        <v>42</v>
      </c>
      <c r="D678" s="42">
        <f>_xll.qlCalendarAdvance(Calendar,$D677,B678,"f",FALSE)</f>
        <v>44033</v>
      </c>
      <c r="E678" s="177">
        <f>_xll.qlInterestRateIndexValueDate(IndexON,D678)</f>
        <v>44033</v>
      </c>
      <c r="F678" s="193">
        <f>IFERROR(_xll.qlIndexFixing(IndexON,D678,TRUE,_xll.ohTrigger(RecalcTrigger,TriggerON)),NA())</f>
        <v>2.1469989567454162E-2</v>
      </c>
      <c r="H678" s="42">
        <f>_xll.qlCalendarAdvance(Calendar,$H677,B678,"f",FALSE)</f>
        <v>44033</v>
      </c>
      <c r="I678" s="177">
        <f>_xll.qlInterestRateIndexValueDate(Index1M,$H678)</f>
        <v>44033</v>
      </c>
      <c r="J678" s="182">
        <f>IFERROR(_xll.qlIndexFixing(Index1M,$H678,TRUE,_xll.ohTrigger(RecalcTrigger,Trigger1M)),NA())</f>
        <v>2.3006139478285413E-2</v>
      </c>
      <c r="K678" s="44">
        <f>IFERROR(_xll.qlIndexFixing(Index3M,H678,TRUE,_xll.ohTrigger(RecalcTrigger,Trigger3M)),NA())</f>
        <v>2.3817757989699071E-2</v>
      </c>
      <c r="L678" s="44">
        <f>IFERROR(_xll.qlIndexFixing(Index6M,$H678,TRUE,_xll.ohTrigger(RecalcTrigger,Trigger6M)),NA())</f>
        <v>2.5506659605068063E-2</v>
      </c>
      <c r="M678" s="183">
        <f>IFERROR(_xll.qlIndexFixing(Index1Y,$H678,TRUE,_xll.ohTrigger(RecalcTrigger,Trigger1Y)),NA())</f>
        <v>2.716357401212588E-2</v>
      </c>
      <c r="N678" s="182">
        <f>IFERROR(_xll.qlIndexFixing(ONIndex1M,I678,TRUE,_xll.ohTrigger(RecalcTrigger,Trigger1M)),NA())</f>
        <v>2.2929973539540516E-2</v>
      </c>
      <c r="O678" s="44">
        <f>IFERROR(_xll.qlIndexFixing(ONIndex3M,I678,TRUE,_xll.ohTrigger(RecalcTrigger,Trigger3M)),NA())</f>
        <v>2.3598944185901916E-2</v>
      </c>
      <c r="P678" s="44">
        <f>IFERROR(_xll.qlIndexFixing(ONIndex6M,I678,TRUE,_xll.ohTrigger(RecalcTrigger,Trigger6M)),NA())</f>
        <v>2.505927293786292E-2</v>
      </c>
      <c r="Q678" s="183">
        <f>IFERROR(_xll.qlIndexFixing(ONIndex1Y,I678,TRUE,_xll.ohTrigger(RecalcTrigger,Trigger1Y)),NA())</f>
        <v>2.614814399749199E-2</v>
      </c>
    </row>
    <row r="679" spans="2:17" x14ac:dyDescent="0.2">
      <c r="B679" s="39" t="s">
        <v>42</v>
      </c>
      <c r="D679" s="42">
        <f>_xll.qlCalendarAdvance(Calendar,$D678,B679,"f",FALSE)</f>
        <v>44040</v>
      </c>
      <c r="E679" s="177">
        <f>_xll.qlInterestRateIndexValueDate(IndexON,D679)</f>
        <v>44040</v>
      </c>
      <c r="F679" s="193">
        <f>IFERROR(_xll.qlIndexFixing(IndexON,D679,TRUE,_xll.ohTrigger(RecalcTrigger,TriggerON)),NA())</f>
        <v>2.1493785014925493E-2</v>
      </c>
      <c r="H679" s="42">
        <f>_xll.qlCalendarAdvance(Calendar,$H678,B679,"f",FALSE)</f>
        <v>44040</v>
      </c>
      <c r="I679" s="177">
        <f>_xll.qlInterestRateIndexValueDate(Index1M,$H679)</f>
        <v>44040</v>
      </c>
      <c r="J679" s="182">
        <f>IFERROR(_xll.qlIndexFixing(Index1M,$H679,TRUE,_xll.ohTrigger(RecalcTrigger,Trigger1M)),NA())</f>
        <v>2.3031704797356951E-2</v>
      </c>
      <c r="K679" s="44">
        <f>IFERROR(_xll.qlIndexFixing(Index3M,H679,TRUE,_xll.ohTrigger(RecalcTrigger,Trigger3M)),NA())</f>
        <v>2.384102836623932E-2</v>
      </c>
      <c r="L679" s="44">
        <f>IFERROR(_xll.qlIndexFixing(Index6M,$H679,TRUE,_xll.ohTrigger(RecalcTrigger,Trigger6M)),NA())</f>
        <v>2.5528993177623874E-2</v>
      </c>
      <c r="M679" s="183">
        <f>IFERROR(_xll.qlIndexFixing(Index1Y,$H679,TRUE,_xll.ohTrigger(RecalcTrigger,Trigger1Y)),NA())</f>
        <v>2.7189101424396567E-2</v>
      </c>
      <c r="N679" s="182">
        <f>IFERROR(_xll.qlIndexFixing(ONIndex1M,I679,TRUE,_xll.ohTrigger(RecalcTrigger,Trigger1M)),NA())</f>
        <v>2.2955291557211766E-2</v>
      </c>
      <c r="O679" s="44">
        <f>IFERROR(_xll.qlIndexFixing(ONIndex3M,I679,TRUE,_xll.ohTrigger(RecalcTrigger,Trigger3M)),NA())</f>
        <v>2.3621325470435384E-2</v>
      </c>
      <c r="P679" s="44">
        <f>IFERROR(_xll.qlIndexFixing(ONIndex6M,I679,TRUE,_xll.ohTrigger(RecalcTrigger,Trigger6M)),NA())</f>
        <v>2.5080792790960205E-2</v>
      </c>
      <c r="Q679" s="183">
        <f>IFERROR(_xll.qlIndexFixing(ONIndex1Y,I679,TRUE,_xll.ohTrigger(RecalcTrigger,Trigger1Y)),NA())</f>
        <v>2.6173788837451362E-2</v>
      </c>
    </row>
    <row r="680" spans="2:17" x14ac:dyDescent="0.2">
      <c r="B680" s="39" t="s">
        <v>42</v>
      </c>
      <c r="D680" s="42">
        <f>_xll.qlCalendarAdvance(Calendar,$D679,B680,"f",FALSE)</f>
        <v>44047</v>
      </c>
      <c r="E680" s="177">
        <f>_xll.qlInterestRateIndexValueDate(IndexON,D680)</f>
        <v>44047</v>
      </c>
      <c r="F680" s="193">
        <f>IFERROR(_xll.qlIndexFixing(IndexON,D680,TRUE,_xll.ohTrigger(RecalcTrigger,TriggerON)),NA())</f>
        <v>2.1517667460473344E-2</v>
      </c>
      <c r="H680" s="42">
        <f>_xll.qlCalendarAdvance(Calendar,$H679,B680,"f",FALSE)</f>
        <v>44047</v>
      </c>
      <c r="I680" s="177">
        <f>_xll.qlInterestRateIndexValueDate(Index1M,$H680)</f>
        <v>44047</v>
      </c>
      <c r="J680" s="182">
        <f>IFERROR(_xll.qlIndexFixing(Index1M,$H680,TRUE,_xll.ohTrigger(RecalcTrigger,Trigger1M)),NA())</f>
        <v>2.3057363224691312E-2</v>
      </c>
      <c r="K680" s="44">
        <f>IFERROR(_xll.qlIndexFixing(Index3M,H680,TRUE,_xll.ohTrigger(RecalcTrigger,Trigger3M)),NA())</f>
        <v>2.3864415205530991E-2</v>
      </c>
      <c r="L680" s="44">
        <f>IFERROR(_xll.qlIndexFixing(Index6M,$H680,TRUE,_xll.ohTrigger(RecalcTrigger,Trigger6M)),NA())</f>
        <v>2.5551368187410248E-2</v>
      </c>
      <c r="M680" s="183">
        <f>IFERROR(_xll.qlIndexFixing(Index1Y,$H680,TRUE,_xll.ohTrigger(RecalcTrigger,Trigger1Y)),NA())</f>
        <v>2.7214579228964642E-2</v>
      </c>
      <c r="N680" s="182">
        <f>IFERROR(_xll.qlIndexFixing(ONIndex1M,I680,TRUE,_xll.ohTrigger(RecalcTrigger,Trigger1M)),NA())</f>
        <v>2.2980702453434532E-2</v>
      </c>
      <c r="O680" s="44">
        <f>IFERROR(_xll.qlIndexFixing(ONIndex3M,I680,TRUE,_xll.ohTrigger(RecalcTrigger,Trigger3M)),NA())</f>
        <v>2.3643822395287284E-2</v>
      </c>
      <c r="P680" s="44">
        <f>IFERROR(_xll.qlIndexFixing(ONIndex6M,I680,TRUE,_xll.ohTrigger(RecalcTrigger,Trigger6M)),NA())</f>
        <v>2.5102353313243286E-2</v>
      </c>
      <c r="Q680" s="183">
        <f>IFERROR(_xll.qlIndexFixing(ONIndex1Y,I680,TRUE,_xll.ohTrigger(RecalcTrigger,Trigger1Y)),NA())</f>
        <v>2.6199404706283014E-2</v>
      </c>
    </row>
    <row r="681" spans="2:17" x14ac:dyDescent="0.2">
      <c r="B681" s="39" t="s">
        <v>42</v>
      </c>
      <c r="D681" s="42">
        <f>_xll.qlCalendarAdvance(Calendar,$D680,B681,"f",FALSE)</f>
        <v>44054</v>
      </c>
      <c r="E681" s="177">
        <f>_xll.qlInterestRateIndexValueDate(IndexON,D681)</f>
        <v>44054</v>
      </c>
      <c r="F681" s="193">
        <f>IFERROR(_xll.qlIndexFixing(IndexON,D681,TRUE,_xll.ohTrigger(RecalcTrigger,TriggerON)),NA())</f>
        <v>2.154163690401667E-2</v>
      </c>
      <c r="H681" s="42">
        <f>_xll.qlCalendarAdvance(Calendar,$H680,B681,"f",FALSE)</f>
        <v>44054</v>
      </c>
      <c r="I681" s="177">
        <f>_xll.qlInterestRateIndexValueDate(Index1M,$H681)</f>
        <v>44054</v>
      </c>
      <c r="J681" s="182">
        <f>IFERROR(_xll.qlIndexFixing(Index1M,$H681,TRUE,_xll.ohTrigger(RecalcTrigger,Trigger1M)),NA())</f>
        <v>2.3083114760889804E-2</v>
      </c>
      <c r="K681" s="44">
        <f>IFERROR(_xll.qlIndexFixing(Index3M,H681,TRUE,_xll.ohTrigger(RecalcTrigger,Trigger3M)),NA())</f>
        <v>2.3887918509620507E-2</v>
      </c>
      <c r="L681" s="44">
        <f>IFERROR(_xll.qlIndexFixing(Index6M,$H681,TRUE,_xll.ohTrigger(RecalcTrigger,Trigger6M)),NA())</f>
        <v>2.5573784635804977E-2</v>
      </c>
      <c r="M681" s="183">
        <f>IFERROR(_xll.qlIndexFixing(Index1Y,$H681,TRUE,_xll.ohTrigger(RecalcTrigger,Trigger1Y)),NA())</f>
        <v>2.7240003077138031E-2</v>
      </c>
      <c r="N681" s="182">
        <f>IFERROR(_xll.qlIndexFixing(ONIndex1M,I681,TRUE,_xll.ohTrigger(RecalcTrigger,Trigger1M)),NA())</f>
        <v>2.3006206228208814E-2</v>
      </c>
      <c r="O681" s="44">
        <f>IFERROR(_xll.qlIndexFixing(ONIndex3M,I681,TRUE,_xll.ohTrigger(RecalcTrigger,Trigger3M)),NA())</f>
        <v>2.3666434960619709E-2</v>
      </c>
      <c r="P681" s="44">
        <f>IFERROR(_xll.qlIndexFixing(ONIndex6M,I681,TRUE,_xll.ohTrigger(RecalcTrigger,Trigger6M)),NA())</f>
        <v>2.5123954504874257E-2</v>
      </c>
      <c r="Q681" s="183">
        <f>IFERROR(_xll.qlIndexFixing(ONIndex1Y,I681,TRUE,_xll.ohTrigger(RecalcTrigger,Trigger1Y)),NA())</f>
        <v>2.6224991604149039E-2</v>
      </c>
    </row>
    <row r="682" spans="2:17" x14ac:dyDescent="0.2">
      <c r="B682" s="39" t="s">
        <v>42</v>
      </c>
      <c r="D682" s="42">
        <f>_xll.qlCalendarAdvance(Calendar,$D681,B682,"f",FALSE)</f>
        <v>44061</v>
      </c>
      <c r="E682" s="177">
        <f>_xll.qlInterestRateIndexValueDate(IndexON,D682)</f>
        <v>44061</v>
      </c>
      <c r="F682" s="193">
        <f>IFERROR(_xll.qlIndexFixing(IndexON,D682,TRUE,_xll.ohTrigger(RecalcTrigger,TriggerON)),NA())</f>
        <v>2.1565693345636516E-2</v>
      </c>
      <c r="H682" s="42">
        <f>_xll.qlCalendarAdvance(Calendar,$H681,B682,"f",FALSE)</f>
        <v>44061</v>
      </c>
      <c r="I682" s="177">
        <f>_xll.qlInterestRateIndexValueDate(Index1M,$H682)</f>
        <v>44061</v>
      </c>
      <c r="J682" s="182">
        <f>IFERROR(_xll.qlIndexFixing(Index1M,$H682,TRUE,_xll.ohTrigger(RecalcTrigger,Trigger1M)),NA())</f>
        <v>2.310895940656681E-2</v>
      </c>
      <c r="K682" s="44">
        <f>IFERROR(_xll.qlIndexFixing(Index3M,H682,TRUE,_xll.ohTrigger(RecalcTrigger,Trigger3M)),NA())</f>
        <v>2.3911538280563971E-2</v>
      </c>
      <c r="L682" s="44">
        <f>IFERROR(_xll.qlIndexFixing(Index6M,$H682,TRUE,_xll.ohTrigger(RecalcTrigger,Trigger6M)),NA())</f>
        <v>2.5596242524189811E-2</v>
      </c>
      <c r="M682" s="183">
        <f>IFERROR(_xll.qlIndexFixing(Index1Y,$H682,TRUE,_xll.ohTrigger(RecalcTrigger,Trigger1Y)),NA())</f>
        <v>2.7265368619800778E-2</v>
      </c>
      <c r="N682" s="182">
        <f>IFERROR(_xll.qlIndexFixing(ONIndex1M,I682,TRUE,_xll.ohTrigger(RecalcTrigger,Trigger1M)),NA())</f>
        <v>2.3031802881696706E-2</v>
      </c>
      <c r="O682" s="44">
        <f>IFERROR(_xll.qlIndexFixing(ONIndex3M,I682,TRUE,_xll.ohTrigger(RecalcTrigger,Trigger3M)),NA())</f>
        <v>2.3689163166432659E-2</v>
      </c>
      <c r="P682" s="44">
        <f>IFERROR(_xll.qlIndexFixing(ONIndex6M,I682,TRUE,_xll.ohTrigger(RecalcTrigger,Trigger6M)),NA())</f>
        <v>2.5145596365691025E-2</v>
      </c>
      <c r="Q682" s="183">
        <f>IFERROR(_xll.qlIndexFixing(ONIndex1Y,I682,TRUE,_xll.ohTrigger(RecalcTrigger,Trigger1Y)),NA())</f>
        <v>2.6250549530887346E-2</v>
      </c>
    </row>
    <row r="683" spans="2:17" x14ac:dyDescent="0.2">
      <c r="B683" s="39" t="s">
        <v>42</v>
      </c>
      <c r="D683" s="42">
        <f>_xll.qlCalendarAdvance(Calendar,$D682,B683,"f",FALSE)</f>
        <v>44068</v>
      </c>
      <c r="E683" s="177">
        <f>_xll.qlInterestRateIndexValueDate(IndexON,D683)</f>
        <v>44068</v>
      </c>
      <c r="F683" s="193">
        <f>IFERROR(_xll.qlIndexFixing(IndexON,D683,TRUE,_xll.ohTrigger(RecalcTrigger,TriggerON)),NA())</f>
        <v>2.1589836785413929E-2</v>
      </c>
      <c r="H683" s="42">
        <f>_xll.qlCalendarAdvance(Calendar,$H682,B683,"f",FALSE)</f>
        <v>44068</v>
      </c>
      <c r="I683" s="177">
        <f>_xll.qlInterestRateIndexValueDate(Index1M,$H683)</f>
        <v>44068</v>
      </c>
      <c r="J683" s="182">
        <f>IFERROR(_xll.qlIndexFixing(Index1M,$H683,TRUE,_xll.ohTrigger(RecalcTrigger,Trigger1M)),NA())</f>
        <v>2.3134897162334096E-2</v>
      </c>
      <c r="K683" s="44">
        <f>IFERROR(_xll.qlIndexFixing(Index3M,H683,TRUE,_xll.ohTrigger(RecalcTrigger,Trigger3M)),NA())</f>
        <v>2.3935274520426306E-2</v>
      </c>
      <c r="L683" s="44">
        <f>IFERROR(_xll.qlIndexFixing(Index6M,$H683,TRUE,_xll.ohTrigger(RecalcTrigger,Trigger6M)),NA())</f>
        <v>2.5618741853949585E-2</v>
      </c>
      <c r="M683" s="183">
        <f>IFERROR(_xll.qlIndexFixing(Index1Y,$H683,TRUE,_xll.ohTrigger(RecalcTrigger,Trigger1Y)),NA())</f>
        <v>2.7290671507418374E-2</v>
      </c>
      <c r="N683" s="182">
        <f>IFERROR(_xll.qlIndexFixing(ONIndex1M,I683,TRUE,_xll.ohTrigger(RecalcTrigger,Trigger1M)),NA())</f>
        <v>2.305749241381716E-2</v>
      </c>
      <c r="O683" s="44">
        <f>IFERROR(_xll.qlIndexFixing(ONIndex3M,I683,TRUE,_xll.ohTrigger(RecalcTrigger,Trigger3M)),NA())</f>
        <v>2.3712007012645087E-2</v>
      </c>
      <c r="P683" s="44">
        <f>IFERROR(_xll.qlIndexFixing(ONIndex6M,I683,TRUE,_xll.ohTrigger(RecalcTrigger,Trigger6M)),NA())</f>
        <v>2.5167278895855683E-2</v>
      </c>
      <c r="Q683" s="183">
        <f>IFERROR(_xll.qlIndexFixing(ONIndex1Y,I683,TRUE,_xll.ohTrigger(RecalcTrigger,Trigger1Y)),NA())</f>
        <v>2.627607848657898E-2</v>
      </c>
    </row>
    <row r="684" spans="2:17" x14ac:dyDescent="0.2">
      <c r="B684" s="39" t="s">
        <v>42</v>
      </c>
      <c r="D684" s="42">
        <f>_xll.qlCalendarAdvance(Calendar,$D683,B684,"f",FALSE)</f>
        <v>44075</v>
      </c>
      <c r="E684" s="177">
        <f>_xll.qlInterestRateIndexValueDate(IndexON,D684)</f>
        <v>44075</v>
      </c>
      <c r="F684" s="193">
        <f>IFERROR(_xll.qlIndexFixing(IndexON,D684,TRUE,_xll.ohTrigger(RecalcTrigger,TriggerON)),NA())</f>
        <v>2.1614067223267863E-2</v>
      </c>
      <c r="H684" s="42">
        <f>_xll.qlCalendarAdvance(Calendar,$H683,B684,"f",FALSE)</f>
        <v>44075</v>
      </c>
      <c r="I684" s="177">
        <f>_xll.qlInterestRateIndexValueDate(Index1M,$H684)</f>
        <v>44075</v>
      </c>
      <c r="J684" s="182">
        <f>IFERROR(_xll.qlIndexFixing(Index1M,$H684,TRUE,_xll.ohTrigger(RecalcTrigger,Trigger1M)),NA())</f>
        <v>2.315832654812237E-2</v>
      </c>
      <c r="K684" s="44">
        <f>IFERROR(_xll.qlIndexFixing(Index3M,H684,TRUE,_xll.ohTrigger(RecalcTrigger,Trigger3M)),NA())</f>
        <v>2.3956616853654768E-2</v>
      </c>
      <c r="L684" s="44">
        <f>IFERROR(_xll.qlIndexFixing(Index6M,$H684,TRUE,_xll.ohTrigger(RecalcTrigger,Trigger6M)),NA())</f>
        <v>2.5633721439999188E-2</v>
      </c>
      <c r="M684" s="183">
        <f>IFERROR(_xll.qlIndexFixing(Index1Y,$H684,TRUE,_xll.ohTrigger(RecalcTrigger,Trigger1Y)),NA())</f>
        <v>2.7315907390038419E-2</v>
      </c>
      <c r="N684" s="182">
        <f>IFERROR(_xll.qlIndexFixing(ONIndex1M,I684,TRUE,_xll.ohTrigger(RecalcTrigger,Trigger1M)),NA())</f>
        <v>2.3083274824570177E-2</v>
      </c>
      <c r="O684" s="44">
        <f>IFERROR(_xll.qlIndexFixing(ONIndex3M,I684,TRUE,_xll.ohTrigger(RecalcTrigger,Trigger3M)),NA())</f>
        <v>2.3734966499419086E-2</v>
      </c>
      <c r="P684" s="44">
        <f>IFERROR(_xll.qlIndexFixing(ONIndex6M,I684,TRUE,_xll.ohTrigger(RecalcTrigger,Trigger6M)),NA())</f>
        <v>2.5189002095287183E-2</v>
      </c>
      <c r="Q684" s="183">
        <f>IFERROR(_xll.qlIndexFixing(ONIndex1Y,I684,TRUE,_xll.ohTrigger(RecalcTrigger,Trigger1Y)),NA())</f>
        <v>2.6301578471223941E-2</v>
      </c>
    </row>
    <row r="685" spans="2:17" x14ac:dyDescent="0.2">
      <c r="B685" s="39" t="s">
        <v>42</v>
      </c>
      <c r="D685" s="42">
        <f>_xll.qlCalendarAdvance(Calendar,$D684,B685,"f",FALSE)</f>
        <v>44082</v>
      </c>
      <c r="E685" s="177">
        <f>_xll.qlInterestRateIndexValueDate(IndexON,D685)</f>
        <v>44082</v>
      </c>
      <c r="F685" s="193">
        <f>IFERROR(_xll.qlIndexFixing(IndexON,D685,TRUE,_xll.ohTrigger(RecalcTrigger,TriggerON)),NA())</f>
        <v>2.1638384659198318E-2</v>
      </c>
      <c r="H685" s="42">
        <f>_xll.qlCalendarAdvance(Calendar,$H684,B685,"f",FALSE)</f>
        <v>44082</v>
      </c>
      <c r="I685" s="177">
        <f>_xll.qlInterestRateIndexValueDate(Index1M,$H685)</f>
        <v>44082</v>
      </c>
      <c r="J685" s="182">
        <f>IFERROR(_xll.qlIndexFixing(Index1M,$H685,TRUE,_xll.ohTrigger(RecalcTrigger,Trigger1M)),NA())</f>
        <v>2.3184442218691204E-2</v>
      </c>
      <c r="K685" s="44">
        <f>IFERROR(_xll.qlIndexFixing(Index3M,H685,TRUE,_xll.ohTrigger(RecalcTrigger,Trigger3M)),NA())</f>
        <v>2.3980576149197338E-2</v>
      </c>
      <c r="L685" s="44">
        <f>IFERROR(_xll.qlIndexFixing(Index6M,$H685,TRUE,_xll.ohTrigger(RecalcTrigger,Trigger6M)),NA())</f>
        <v>2.5656290047700137E-2</v>
      </c>
      <c r="M685" s="183">
        <f>IFERROR(_xll.qlIndexFixing(Index1Y,$H685,TRUE,_xll.ohTrigger(RecalcTrigger,Trigger1Y)),NA())</f>
        <v>2.734107191729418E-2</v>
      </c>
      <c r="N685" s="182">
        <f>IFERROR(_xll.qlIndexFixing(ONIndex1M,I685,TRUE,_xll.ohTrigger(RecalcTrigger,Trigger1M)),NA())</f>
        <v>2.3109150114117849E-2</v>
      </c>
      <c r="O685" s="44">
        <f>IFERROR(_xll.qlIndexFixing(ONIndex3M,I685,TRUE,_xll.ohTrigger(RecalcTrigger,Trigger3M)),NA())</f>
        <v>2.3758041626673609E-2</v>
      </c>
      <c r="P685" s="44">
        <f>IFERROR(_xll.qlIndexFixing(ONIndex6M,I685,TRUE,_xll.ohTrigger(RecalcTrigger,Trigger6M)),NA())</f>
        <v>2.521076596390448E-2</v>
      </c>
      <c r="Q685" s="183">
        <f>IFERROR(_xll.qlIndexFixing(ONIndex1Y,I685,TRUE,_xll.ohTrigger(RecalcTrigger,Trigger1Y)),NA())</f>
        <v>2.6327049484822229E-2</v>
      </c>
    </row>
    <row r="686" spans="2:17" x14ac:dyDescent="0.2">
      <c r="B686" s="39" t="s">
        <v>42</v>
      </c>
      <c r="D686" s="42">
        <f>_xll.qlCalendarAdvance(Calendar,$D685,B686,"f",FALSE)</f>
        <v>44089</v>
      </c>
      <c r="E686" s="177">
        <f>_xll.qlInterestRateIndexValueDate(IndexON,D686)</f>
        <v>44089</v>
      </c>
      <c r="F686" s="193">
        <f>IFERROR(_xll.qlIndexFixing(IndexON,D686,TRUE,_xll.ohTrigger(RecalcTrigger,TriggerON)),NA())</f>
        <v>2.1662789093367385E-2</v>
      </c>
      <c r="H686" s="42">
        <f>_xll.qlCalendarAdvance(Calendar,$H685,B686,"f",FALSE)</f>
        <v>44089</v>
      </c>
      <c r="I686" s="177">
        <f>_xll.qlInterestRateIndexValueDate(Index1M,$H686)</f>
        <v>44089</v>
      </c>
      <c r="J686" s="182">
        <f>IFERROR(_xll.qlIndexFixing(Index1M,$H686,TRUE,_xll.ohTrigger(RecalcTrigger,Trigger1M)),NA())</f>
        <v>2.3210650993368758E-2</v>
      </c>
      <c r="K686" s="44">
        <f>IFERROR(_xll.qlIndexFixing(Index3M,H686,TRUE,_xll.ohTrigger(RecalcTrigger,Trigger3M)),NA())</f>
        <v>2.4004651910567259E-2</v>
      </c>
      <c r="L686" s="44">
        <f>IFERROR(_xll.qlIndexFixing(Index6M,$H686,TRUE,_xll.ohTrigger(RecalcTrigger,Trigger6M)),NA())</f>
        <v>2.5678900087818517E-2</v>
      </c>
      <c r="M686" s="183">
        <f>IFERROR(_xll.qlIndexFixing(Index1Y,$H686,TRUE,_xll.ohTrigger(RecalcTrigger,Trigger1Y)),NA())</f>
        <v>2.7366160738408363E-2</v>
      </c>
      <c r="N686" s="182">
        <f>IFERROR(_xll.qlIndexFixing(ONIndex1M,I686,TRUE,_xll.ohTrigger(RecalcTrigger,Trigger1M)),NA())</f>
        <v>2.3135118282217038E-2</v>
      </c>
      <c r="O686" s="44">
        <f>IFERROR(_xll.qlIndexFixing(ONIndex3M,I686,TRUE,_xll.ohTrigger(RecalcTrigger,Trigger3M)),NA())</f>
        <v>2.3781232394408658E-2</v>
      </c>
      <c r="P686" s="44">
        <f>IFERROR(_xll.qlIndexFixing(ONIndex6M,I686,TRUE,_xll.ohTrigger(RecalcTrigger,Trigger6M)),NA())</f>
        <v>2.5232570501869667E-2</v>
      </c>
      <c r="Q686" s="183">
        <f>IFERROR(_xll.qlIndexFixing(ONIndex1Y,I686,TRUE,_xll.ohTrigger(RecalcTrigger,Trigger1Y)),NA())</f>
        <v>2.6352491527292798E-2</v>
      </c>
    </row>
    <row r="687" spans="2:17" x14ac:dyDescent="0.2">
      <c r="B687" s="39" t="s">
        <v>42</v>
      </c>
      <c r="D687" s="42">
        <f>_xll.qlCalendarAdvance(Calendar,$D686,B687,"f",FALSE)</f>
        <v>44096</v>
      </c>
      <c r="E687" s="177">
        <f>_xll.qlInterestRateIndexValueDate(IndexON,D687)</f>
        <v>44096</v>
      </c>
      <c r="F687" s="193">
        <f>IFERROR(_xll.qlIndexFixing(IndexON,D687,TRUE,_xll.ohTrigger(RecalcTrigger,TriggerON)),NA())</f>
        <v>2.1687280525612973E-2</v>
      </c>
      <c r="H687" s="42">
        <f>_xll.qlCalendarAdvance(Calendar,$H686,B687,"f",FALSE)</f>
        <v>44096</v>
      </c>
      <c r="I687" s="177">
        <f>_xll.qlInterestRateIndexValueDate(Index1M,$H687)</f>
        <v>44096</v>
      </c>
      <c r="J687" s="182">
        <f>IFERROR(_xll.qlIndexFixing(Index1M,$H687,TRUE,_xll.ohTrigger(RecalcTrigger,Trigger1M)),NA())</f>
        <v>2.3236952872760175E-2</v>
      </c>
      <c r="K687" s="44">
        <f>IFERROR(_xll.qlIndexFixing(Index3M,H687,TRUE,_xll.ohTrigger(RecalcTrigger,Trigger3M)),NA())</f>
        <v>2.4028844139848574E-2</v>
      </c>
      <c r="L687" s="44">
        <f>IFERROR(_xll.qlIndexFixing(Index6M,$H687,TRUE,_xll.ohTrigger(RecalcTrigger,Trigger6M)),NA())</f>
        <v>2.5701551561724052E-2</v>
      </c>
      <c r="M687" s="183">
        <f>IFERROR(_xll.qlIndexFixing(Index1Y,$H687,TRUE,_xll.ohTrigger(RecalcTrigger,Trigger1Y)),NA())</f>
        <v>2.7391169502194002E-2</v>
      </c>
      <c r="N687" s="182">
        <f>IFERROR(_xll.qlIndexFixing(ONIndex1M,I687,TRUE,_xll.ohTrigger(RecalcTrigger,Trigger1M)),NA())</f>
        <v>2.3161179329191928E-2</v>
      </c>
      <c r="O687" s="44">
        <f>IFERROR(_xll.qlIndexFixing(ONIndex3M,I687,TRUE,_xll.ohTrigger(RecalcTrigger,Trigger3M)),NA())</f>
        <v>2.3804538802786324E-2</v>
      </c>
      <c r="P687" s="44">
        <f>IFERROR(_xll.qlIndexFixing(ONIndex6M,I687,TRUE,_xll.ohTrigger(RecalcTrigger,Trigger6M)),NA())</f>
        <v>2.5254415709101696E-2</v>
      </c>
      <c r="Q687" s="183">
        <f>IFERROR(_xll.qlIndexFixing(ONIndex1Y,I687,TRUE,_xll.ohTrigger(RecalcTrigger,Trigger1Y)),NA())</f>
        <v>2.6377904598716695E-2</v>
      </c>
    </row>
    <row r="688" spans="2:17" x14ac:dyDescent="0.2">
      <c r="B688" s="39" t="s">
        <v>42</v>
      </c>
      <c r="D688" s="42">
        <f>_xll.qlCalendarAdvance(Calendar,$D687,B688,"f",FALSE)</f>
        <v>44103</v>
      </c>
      <c r="E688" s="177">
        <f>_xll.qlInterestRateIndexValueDate(IndexON,D688)</f>
        <v>44103</v>
      </c>
      <c r="F688" s="193">
        <f>IFERROR(_xll.qlIndexFixing(IndexON,D688,TRUE,_xll.ohTrigger(RecalcTrigger,TriggerON)),NA())</f>
        <v>2.1711858956097174E-2</v>
      </c>
      <c r="H688" s="42">
        <f>_xll.qlCalendarAdvance(Calendar,$H687,B688,"f",FALSE)</f>
        <v>44103</v>
      </c>
      <c r="I688" s="177">
        <f>_xll.qlInterestRateIndexValueDate(Index1M,$H688)</f>
        <v>44103</v>
      </c>
      <c r="J688" s="182">
        <f>IFERROR(_xll.qlIndexFixing(Index1M,$H688,TRUE,_xll.ohTrigger(RecalcTrigger,Trigger1M)),NA())</f>
        <v>2.3263347857467902E-2</v>
      </c>
      <c r="K688" s="44">
        <f>IFERROR(_xll.qlIndexFixing(Index3M,H688,TRUE,_xll.ohTrigger(RecalcTrigger,Trigger3M)),NA())</f>
        <v>2.4053152839133347E-2</v>
      </c>
      <c r="L688" s="44">
        <f>IFERROR(_xll.qlIndexFixing(Index6M,$H688,TRUE,_xll.ohTrigger(RecalcTrigger,Trigger6M)),NA())</f>
        <v>2.5724244470790948E-2</v>
      </c>
      <c r="M688" s="183">
        <f>IFERROR(_xll.qlIndexFixing(Index1Y,$H688,TRUE,_xll.ohTrigger(RecalcTrigger,Trigger1Y)),NA())</f>
        <v>2.7416093857060231E-2</v>
      </c>
      <c r="N688" s="182">
        <f>IFERROR(_xll.qlIndexFixing(ONIndex1M,I688,TRUE,_xll.ohTrigger(RecalcTrigger,Trigger1M)),NA())</f>
        <v>2.318733325479938E-2</v>
      </c>
      <c r="O688" s="44">
        <f>IFERROR(_xll.qlIndexFixing(ONIndex3M,I688,TRUE,_xll.ohTrigger(RecalcTrigger,Trigger3M)),NA())</f>
        <v>2.3827960851644514E-2</v>
      </c>
      <c r="P688" s="44">
        <f>IFERROR(_xll.qlIndexFixing(ONIndex6M,I688,TRUE,_xll.ohTrigger(RecalcTrigger,Trigger6M)),NA())</f>
        <v>2.5276301585681615E-2</v>
      </c>
      <c r="Q688" s="183">
        <f>IFERROR(_xll.qlIndexFixing(ONIndex1Y,I688,TRUE,_xll.ohTrigger(RecalcTrigger,Trigger1Y)),NA())</f>
        <v>2.6403288699012872E-2</v>
      </c>
    </row>
    <row r="689" spans="2:17" x14ac:dyDescent="0.2">
      <c r="B689" s="39" t="s">
        <v>42</v>
      </c>
      <c r="D689" s="42">
        <f>_xll.qlCalendarAdvance(Calendar,$D688,B689,"f",FALSE)</f>
        <v>44110</v>
      </c>
      <c r="E689" s="177">
        <f>_xll.qlInterestRateIndexValueDate(IndexON,D689)</f>
        <v>44110</v>
      </c>
      <c r="F689" s="193">
        <f>IFERROR(_xll.qlIndexFixing(IndexON,D689,TRUE,_xll.ohTrigger(RecalcTrigger,TriggerON)),NA())</f>
        <v>2.1736524384738942E-2</v>
      </c>
      <c r="H689" s="42">
        <f>_xll.qlCalendarAdvance(Calendar,$H688,B689,"f",FALSE)</f>
        <v>44110</v>
      </c>
      <c r="I689" s="177">
        <f>_xll.qlInterestRateIndexValueDate(Index1M,$H689)</f>
        <v>44110</v>
      </c>
      <c r="J689" s="182">
        <f>IFERROR(_xll.qlIndexFixing(Index1M,$H689,TRUE,_xll.ohTrigger(RecalcTrigger,Trigger1M)),NA())</f>
        <v>2.3292479043338574E-2</v>
      </c>
      <c r="K689" s="44">
        <f>IFERROR(_xll.qlIndexFixing(Index3M,H689,TRUE,_xll.ohTrigger(RecalcTrigger,Trigger3M)),NA())</f>
        <v>2.4080137923889511E-2</v>
      </c>
      <c r="L689" s="44">
        <f>IFERROR(_xll.qlIndexFixing(Index6M,$H689,TRUE,_xll.ohTrigger(RecalcTrigger,Trigger6M)),NA())</f>
        <v>2.5749521383772629E-2</v>
      </c>
      <c r="M689" s="183">
        <f>IFERROR(_xll.qlIndexFixing(Index1Y,$H689,TRUE,_xll.ohTrigger(RecalcTrigger,Trigger1Y)),NA())</f>
        <v>2.7440929451013618E-2</v>
      </c>
      <c r="N689" s="182">
        <f>IFERROR(_xll.qlIndexFixing(ONIndex1M,I689,TRUE,_xll.ohTrigger(RecalcTrigger,Trigger1M)),NA())</f>
        <v>2.3213580059282535E-2</v>
      </c>
      <c r="O689" s="44">
        <f>IFERROR(_xll.qlIndexFixing(ONIndex3M,I689,TRUE,_xll.ohTrigger(RecalcTrigger,Trigger3M)),NA())</f>
        <v>2.3851498541145322E-2</v>
      </c>
      <c r="P689" s="44">
        <f>IFERROR(_xll.qlIndexFixing(ONIndex6M,I689,TRUE,_xll.ohTrigger(RecalcTrigger,Trigger6M)),NA())</f>
        <v>2.5298228131609424E-2</v>
      </c>
      <c r="Q689" s="183">
        <f>IFERROR(_xll.qlIndexFixing(ONIndex1Y,I689,TRUE,_xll.ohTrigger(RecalcTrigger,Trigger1Y)),NA())</f>
        <v>2.6428643828262377E-2</v>
      </c>
    </row>
    <row r="690" spans="2:17" x14ac:dyDescent="0.2">
      <c r="B690" s="39" t="s">
        <v>42</v>
      </c>
      <c r="D690" s="42">
        <f>_xll.qlCalendarAdvance(Calendar,$D689,B690,"f",FALSE)</f>
        <v>44117</v>
      </c>
      <c r="E690" s="177">
        <f>_xll.qlInterestRateIndexValueDate(IndexON,D690)</f>
        <v>44117</v>
      </c>
      <c r="F690" s="193">
        <f>IFERROR(_xll.qlIndexFixing(IndexON,D690,TRUE,_xll.ohTrigger(RecalcTrigger,TriggerON)),NA())</f>
        <v>2.1761276811619323E-2</v>
      </c>
      <c r="H690" s="42">
        <f>_xll.qlCalendarAdvance(Calendar,$H689,B690,"f",FALSE)</f>
        <v>44117</v>
      </c>
      <c r="I690" s="177">
        <f>_xll.qlInterestRateIndexValueDate(Index1M,$H690)</f>
        <v>44117</v>
      </c>
      <c r="J690" s="182">
        <f>IFERROR(_xll.qlIndexFixing(Index1M,$H690,TRUE,_xll.ohTrigger(RecalcTrigger,Trigger1M)),NA())</f>
        <v>2.3319068587042531E-2</v>
      </c>
      <c r="K690" s="44">
        <f>IFERROR(_xll.qlIndexFixing(Index3M,H690,TRUE,_xll.ohTrigger(RecalcTrigger,Trigger3M)),NA())</f>
        <v>2.4104689504894035E-2</v>
      </c>
      <c r="L690" s="44">
        <f>IFERROR(_xll.qlIndexFixing(Index6M,$H690,TRUE,_xll.ohTrigger(RecalcTrigger,Trigger6M)),NA())</f>
        <v>2.5772301724829576E-2</v>
      </c>
      <c r="M690" s="183">
        <f>IFERROR(_xll.qlIndexFixing(Index1Y,$H690,TRUE,_xll.ohTrigger(RecalcTrigger,Trigger1Y)),NA())</f>
        <v>2.7465671931663271E-2</v>
      </c>
      <c r="N690" s="182">
        <f>IFERROR(_xll.qlIndexFixing(ONIndex1M,I690,TRUE,_xll.ohTrigger(RecalcTrigger,Trigger1M)),NA())</f>
        <v>2.3239919742560344E-2</v>
      </c>
      <c r="O690" s="44">
        <f>IFERROR(_xll.qlIndexFixing(ONIndex3M,I690,TRUE,_xll.ohTrigger(RecalcTrigger,Trigger3M)),NA())</f>
        <v>2.3875151871288747E-2</v>
      </c>
      <c r="P690" s="44">
        <f>IFERROR(_xll.qlIndexFixing(ONIndex6M,I690,TRUE,_xll.ohTrigger(RecalcTrigger,Trigger6M)),NA())</f>
        <v>2.5320195346804075E-2</v>
      </c>
      <c r="Q690" s="183">
        <f>IFERROR(_xll.qlIndexFixing(ONIndex1Y,I690,TRUE,_xll.ohTrigger(RecalcTrigger,Trigger1Y)),NA())</f>
        <v>2.6453969986384163E-2</v>
      </c>
    </row>
    <row r="691" spans="2:17" x14ac:dyDescent="0.2">
      <c r="B691" s="39" t="s">
        <v>42</v>
      </c>
      <c r="D691" s="42">
        <f>_xll.qlCalendarAdvance(Calendar,$D690,B691,"f",FALSE)</f>
        <v>44124</v>
      </c>
      <c r="E691" s="177">
        <f>_xll.qlInterestRateIndexValueDate(IndexON,D691)</f>
        <v>44124</v>
      </c>
      <c r="F691" s="193">
        <f>IFERROR(_xll.qlIndexFixing(IndexON,D691,TRUE,_xll.ohTrigger(RecalcTrigger,TriggerON)),NA())</f>
        <v>2.1786116236738318E-2</v>
      </c>
      <c r="H691" s="42">
        <f>_xll.qlCalendarAdvance(Calendar,$H690,B691,"f",FALSE)</f>
        <v>44124</v>
      </c>
      <c r="I691" s="177">
        <f>_xll.qlInterestRateIndexValueDate(Index1M,$H691)</f>
        <v>44124</v>
      </c>
      <c r="J691" s="182">
        <f>IFERROR(_xll.qlIndexFixing(Index1M,$H691,TRUE,_xll.ohTrigger(RecalcTrigger,Trigger1M)),NA())</f>
        <v>2.3345751245806737E-2</v>
      </c>
      <c r="K691" s="44">
        <f>IFERROR(_xll.qlIndexFixing(Index3M,H691,TRUE,_xll.ohTrigger(RecalcTrigger,Trigger3M)),NA())</f>
        <v>2.4129357571712931E-2</v>
      </c>
      <c r="L691" s="44">
        <f>IFERROR(_xll.qlIndexFixing(Index6M,$H691,TRUE,_xll.ohTrigger(RecalcTrigger,Trigger6M)),NA())</f>
        <v>2.5795123509594221E-2</v>
      </c>
      <c r="M691" s="183">
        <f>IFERROR(_xll.qlIndexFixing(Index1Y,$H691,TRUE,_xll.ohTrigger(RecalcTrigger,Trigger1Y)),NA())</f>
        <v>2.7490316946224613E-2</v>
      </c>
      <c r="N691" s="182">
        <f>IFERROR(_xll.qlIndexFixing(ONIndex1M,I691,TRUE,_xll.ohTrigger(RecalcTrigger,Trigger1M)),NA())</f>
        <v>2.3266352304551763E-2</v>
      </c>
      <c r="O691" s="44">
        <f>IFERROR(_xll.qlIndexFixing(ONIndex3M,I691,TRUE,_xll.ohTrigger(RecalcTrigger,Trigger3M)),NA())</f>
        <v>2.3898920841993743E-2</v>
      </c>
      <c r="P691" s="44">
        <f>IFERROR(_xll.qlIndexFixing(ONIndex6M,I691,TRUE,_xll.ohTrigger(RecalcTrigger,Trigger6M)),NA())</f>
        <v>2.5342203231346616E-2</v>
      </c>
      <c r="Q691" s="183">
        <f>IFERROR(_xll.qlIndexFixing(ONIndex1Y,I691,TRUE,_xll.ohTrigger(RecalcTrigger,Trigger1Y)),NA())</f>
        <v>2.6479267173378229E-2</v>
      </c>
    </row>
    <row r="692" spans="2:17" x14ac:dyDescent="0.2">
      <c r="B692" s="39" t="s">
        <v>42</v>
      </c>
      <c r="D692" s="42">
        <f>_xll.qlCalendarAdvance(Calendar,$D691,B692,"f",FALSE)</f>
        <v>44131</v>
      </c>
      <c r="E692" s="177">
        <f>_xll.qlInterestRateIndexValueDate(IndexON,D692)</f>
        <v>44131</v>
      </c>
      <c r="F692" s="193">
        <f>IFERROR(_xll.qlIndexFixing(IndexON,D692,TRUE,_xll.ohTrigger(RecalcTrigger,TriggerON)),NA())</f>
        <v>2.1811042660095925E-2</v>
      </c>
      <c r="H692" s="42">
        <f>_xll.qlCalendarAdvance(Calendar,$H691,B692,"f",FALSE)</f>
        <v>44131</v>
      </c>
      <c r="I692" s="177">
        <f>_xll.qlInterestRateIndexValueDate(Index1M,$H692)</f>
        <v>44131</v>
      </c>
      <c r="J692" s="182">
        <f>IFERROR(_xll.qlIndexFixing(Index1M,$H692,TRUE,_xll.ohTrigger(RecalcTrigger,Trigger1M)),NA())</f>
        <v>2.3372527020266494E-2</v>
      </c>
      <c r="K692" s="44">
        <f>IFERROR(_xll.qlIndexFixing(Index3M,H692,TRUE,_xll.ohTrigger(RecalcTrigger,Trigger3M)),NA())</f>
        <v>2.4154142126504501E-2</v>
      </c>
      <c r="L692" s="44">
        <f>IFERROR(_xll.qlIndexFixing(Index6M,$H692,TRUE,_xll.ohTrigger(RecalcTrigger,Trigger6M)),NA())</f>
        <v>2.5817986739458152E-2</v>
      </c>
      <c r="M692" s="183">
        <f>IFERROR(_xll.qlIndexFixing(Index1Y,$H692,TRUE,_xll.ohTrigger(RecalcTrigger,Trigger1Y)),NA())</f>
        <v>2.7514860141522268E-2</v>
      </c>
      <c r="N692" s="182">
        <f>IFERROR(_xll.qlIndexFixing(ONIndex1M,I692,TRUE,_xll.ohTrigger(RecalcTrigger,Trigger1M)),NA())</f>
        <v>2.3292877745418883E-2</v>
      </c>
      <c r="O692" s="44">
        <f>IFERROR(_xll.qlIndexFixing(ONIndex3M,I692,TRUE,_xll.ohTrigger(RecalcTrigger,Trigger3M)),NA())</f>
        <v>2.3922805453422402E-2</v>
      </c>
      <c r="P692" s="44">
        <f>IFERROR(_xll.qlIndexFixing(ONIndex6M,I692,TRUE,_xll.ohTrigger(RecalcTrigger,Trigger6M)),NA())</f>
        <v>2.5364251785237046E-2</v>
      </c>
      <c r="Q692" s="183">
        <f>IFERROR(_xll.qlIndexFixing(ONIndex1Y,I692,TRUE,_xll.ohTrigger(RecalcTrigger,Trigger1Y)),NA())</f>
        <v>2.6504535389325623E-2</v>
      </c>
    </row>
    <row r="693" spans="2:17" x14ac:dyDescent="0.2">
      <c r="B693" s="39" t="s">
        <v>42</v>
      </c>
      <c r="D693" s="42">
        <f>_xll.qlCalendarAdvance(Calendar,$D692,B693,"f",FALSE)</f>
        <v>44138</v>
      </c>
      <c r="E693" s="177">
        <f>_xll.qlInterestRateIndexValueDate(IndexON,D693)</f>
        <v>44138</v>
      </c>
      <c r="F693" s="193">
        <f>IFERROR(_xll.qlIndexFixing(IndexON,D693,TRUE,_xll.ohTrigger(RecalcTrigger,TriggerON)),NA())</f>
        <v>2.1836056081692146E-2</v>
      </c>
      <c r="H693" s="42">
        <f>_xll.qlCalendarAdvance(Calendar,$H692,B693,"f",FALSE)</f>
        <v>44138</v>
      </c>
      <c r="I693" s="177">
        <f>_xll.qlInterestRateIndexValueDate(Index1M,$H693)</f>
        <v>44138</v>
      </c>
      <c r="J693" s="182">
        <f>IFERROR(_xll.qlIndexFixing(Index1M,$H693,TRUE,_xll.ohTrigger(RecalcTrigger,Trigger1M)),NA())</f>
        <v>2.3396719381977182E-2</v>
      </c>
      <c r="K693" s="44">
        <f>IFERROR(_xll.qlIndexFixing(Index3M,H693,TRUE,_xll.ohTrigger(RecalcTrigger,Trigger3M)),NA())</f>
        <v>2.4179043171437611E-2</v>
      </c>
      <c r="L693" s="44">
        <f>IFERROR(_xll.qlIndexFixing(Index6M,$H693,TRUE,_xll.ohTrigger(RecalcTrigger,Trigger6M)),NA())</f>
        <v>2.5840891415815189E-2</v>
      </c>
      <c r="M693" s="183">
        <f>IFERROR(_xll.qlIndexFixing(Index1Y,$H693,TRUE,_xll.ohTrigger(RecalcTrigger,Trigger1Y)),NA())</f>
        <v>2.7539297163995391E-2</v>
      </c>
      <c r="N693" s="182">
        <f>IFERROR(_xll.qlIndexFixing(ONIndex1M,I693,TRUE,_xll.ohTrigger(RecalcTrigger,Trigger1M)),NA())</f>
        <v>2.3319496065161704E-2</v>
      </c>
      <c r="O693" s="44">
        <f>IFERROR(_xll.qlIndexFixing(ONIndex3M,I693,TRUE,_xll.ohTrigger(RecalcTrigger,Trigger3M)),NA())</f>
        <v>2.3946805705493679E-2</v>
      </c>
      <c r="P693" s="44">
        <f>IFERROR(_xll.qlIndexFixing(ONIndex6M,I693,TRUE,_xll.ohTrigger(RecalcTrigger,Trigger6M)),NA())</f>
        <v>2.538634100839432E-2</v>
      </c>
      <c r="Q693" s="183">
        <f>IFERROR(_xll.qlIndexFixing(ONIndex1Y,I693,TRUE,_xll.ohTrigger(RecalcTrigger,Trigger1Y)),NA())</f>
        <v>2.6529774634064252E-2</v>
      </c>
    </row>
    <row r="694" spans="2:17" x14ac:dyDescent="0.2">
      <c r="B694" s="39" t="s">
        <v>42</v>
      </c>
      <c r="D694" s="42">
        <f>_xll.qlCalendarAdvance(Calendar,$D693,B694,"f",FALSE)</f>
        <v>44145</v>
      </c>
      <c r="E694" s="177">
        <f>_xll.qlInterestRateIndexValueDate(IndexON,D694)</f>
        <v>44145</v>
      </c>
      <c r="F694" s="193">
        <f>IFERROR(_xll.qlIndexFixing(IndexON,D694,TRUE,_xll.ohTrigger(RecalcTrigger,TriggerON)),NA())</f>
        <v>2.1861156501608026E-2</v>
      </c>
      <c r="H694" s="42">
        <f>_xll.qlCalendarAdvance(Calendar,$H693,B694,"f",FALSE)</f>
        <v>44145</v>
      </c>
      <c r="I694" s="177">
        <f>_xll.qlInterestRateIndexValueDate(Index1M,$H694)</f>
        <v>44145</v>
      </c>
      <c r="J694" s="182">
        <f>IFERROR(_xll.qlIndexFixing(Index1M,$H694,TRUE,_xll.ohTrigger(RecalcTrigger,Trigger1M)),NA())</f>
        <v>2.3423673011350253E-2</v>
      </c>
      <c r="K694" s="44">
        <f>IFERROR(_xll.qlIndexFixing(Index3M,H694,TRUE,_xll.ohTrigger(RecalcTrigger,Trigger3M)),NA())</f>
        <v>2.4204060708689065E-2</v>
      </c>
      <c r="L694" s="44">
        <f>IFERROR(_xll.qlIndexFixing(Index6M,$H694,TRUE,_xll.ohTrigger(RecalcTrigger,Trigger6M)),NA())</f>
        <v>2.5861272140784423E-2</v>
      </c>
      <c r="M694" s="183">
        <f>IFERROR(_xll.qlIndexFixing(Index1Y,$H694,TRUE,_xll.ohTrigger(RecalcTrigger,Trigger1Y)),NA())</f>
        <v>2.7563623659701886E-2</v>
      </c>
      <c r="N694" s="182">
        <f>IFERROR(_xll.qlIndexFixing(ONIndex1M,I694,TRUE,_xll.ohTrigger(RecalcTrigger,Trigger1M)),NA())</f>
        <v>2.3346207263780228E-2</v>
      </c>
      <c r="O694" s="44">
        <f>IFERROR(_xll.qlIndexFixing(ONIndex3M,I694,TRUE,_xll.ohTrigger(RecalcTrigger,Trigger3M)),NA())</f>
        <v>2.3970921598369666E-2</v>
      </c>
      <c r="P694" s="44">
        <f>IFERROR(_xll.qlIndexFixing(ONIndex6M,I694,TRUE,_xll.ohTrigger(RecalcTrigger,Trigger6M)),NA())</f>
        <v>2.5408470900980529E-2</v>
      </c>
      <c r="Q694" s="183">
        <f>IFERROR(_xll.qlIndexFixing(ONIndex1Y,I694,TRUE,_xll.ohTrigger(RecalcTrigger,Trigger1Y)),NA())</f>
        <v>2.6554984907756207E-2</v>
      </c>
    </row>
    <row r="695" spans="2:17" x14ac:dyDescent="0.2">
      <c r="B695" s="39" t="s">
        <v>42</v>
      </c>
      <c r="D695" s="42">
        <f>_xll.qlCalendarAdvance(Calendar,$D694,B695,"f",FALSE)</f>
        <v>44152</v>
      </c>
      <c r="E695" s="177">
        <f>_xll.qlInterestRateIndexValueDate(IndexON,D695)</f>
        <v>44152</v>
      </c>
      <c r="F695" s="193">
        <f>IFERROR(_xll.qlIndexFixing(IndexON,D695,TRUE,_xll.ohTrigger(RecalcTrigger,TriggerON)),NA())</f>
        <v>2.1886343919924611E-2</v>
      </c>
      <c r="H695" s="42">
        <f>_xll.qlCalendarAdvance(Calendar,$H694,B695,"f",FALSE)</f>
        <v>44152</v>
      </c>
      <c r="I695" s="177">
        <f>_xll.qlInterestRateIndexValueDate(Index1M,$H695)</f>
        <v>44152</v>
      </c>
      <c r="J695" s="182">
        <f>IFERROR(_xll.qlIndexFixing(Index1M,$H695,TRUE,_xll.ohTrigger(RecalcTrigger,Trigger1M)),NA())</f>
        <v>2.3450719750313469E-2</v>
      </c>
      <c r="K695" s="44">
        <f>IFERROR(_xll.qlIndexFixing(Index3M,H695,TRUE,_xll.ohTrigger(RecalcTrigger,Trigger3M)),NA())</f>
        <v>2.4229194740447987E-2</v>
      </c>
      <c r="L695" s="44">
        <f>IFERROR(_xll.qlIndexFixing(Index6M,$H695,TRUE,_xll.ohTrigger(RecalcTrigger,Trigger6M)),NA())</f>
        <v>2.5884255134637685E-2</v>
      </c>
      <c r="M695" s="183">
        <f>IFERROR(_xll.qlIndexFixing(Index1Y,$H695,TRUE,_xll.ohTrigger(RecalcTrigger,Trigger1Y)),NA())</f>
        <v>2.7587835274322625E-2</v>
      </c>
      <c r="N695" s="182">
        <f>IFERROR(_xll.qlIndexFixing(ONIndex1M,I695,TRUE,_xll.ohTrigger(RecalcTrigger,Trigger1M)),NA())</f>
        <v>2.3373011341274452E-2</v>
      </c>
      <c r="O695" s="44">
        <f>IFERROR(_xll.qlIndexFixing(ONIndex3M,I695,TRUE,_xll.ohTrigger(RecalcTrigger,Trigger3M)),NA())</f>
        <v>2.3995153131888269E-2</v>
      </c>
      <c r="P695" s="44">
        <f>IFERROR(_xll.qlIndexFixing(ONIndex6M,I695,TRUE,_xll.ohTrigger(RecalcTrigger,Trigger6M)),NA())</f>
        <v>2.5430641462914627E-2</v>
      </c>
      <c r="Q695" s="183">
        <f>IFERROR(_xll.qlIndexFixing(ONIndex1Y,I695,TRUE,_xll.ohTrigger(RecalcTrigger,Trigger1Y)),NA())</f>
        <v>2.6580166210239398E-2</v>
      </c>
    </row>
    <row r="696" spans="2:17" x14ac:dyDescent="0.2">
      <c r="B696" s="39" t="s">
        <v>42</v>
      </c>
      <c r="D696" s="42">
        <f>_xll.qlCalendarAdvance(Calendar,$D695,B696,"f",FALSE)</f>
        <v>44159</v>
      </c>
      <c r="E696" s="177">
        <f>_xll.qlInterestRateIndexValueDate(IndexON,D696)</f>
        <v>44159</v>
      </c>
      <c r="F696" s="193">
        <f>IFERROR(_xll.qlIndexFixing(IndexON,D696,TRUE,_xll.ohTrigger(RecalcTrigger,TriggerON)),NA())</f>
        <v>2.1911618336398764E-2</v>
      </c>
      <c r="H696" s="42">
        <f>_xll.qlCalendarAdvance(Calendar,$H695,B696,"f",FALSE)</f>
        <v>44159</v>
      </c>
      <c r="I696" s="177">
        <f>_xll.qlInterestRateIndexValueDate(Index1M,$H696)</f>
        <v>44159</v>
      </c>
      <c r="J696" s="182">
        <f>IFERROR(_xll.qlIndexFixing(Index1M,$H696,TRUE,_xll.ohTrigger(RecalcTrigger,Trigger1M)),NA())</f>
        <v>2.3477859599488192E-2</v>
      </c>
      <c r="K696" s="44">
        <f>IFERROR(_xll.qlIndexFixing(Index3M,H696,TRUE,_xll.ohTrigger(RecalcTrigger,Trigger3M)),NA())</f>
        <v>2.4254445268912322E-2</v>
      </c>
      <c r="L696" s="44">
        <f>IFERROR(_xll.qlIndexFixing(Index6M,$H696,TRUE,_xll.ohTrigger(RecalcTrigger,Trigger6M)),NA())</f>
        <v>2.5907279574726539E-2</v>
      </c>
      <c r="M696" s="183">
        <f>IFERROR(_xll.qlIndexFixing(Index1Y,$H696,TRUE,_xll.ohTrigger(RecalcTrigger,Trigger1Y)),NA())</f>
        <v>2.7611927653166113E-2</v>
      </c>
      <c r="N696" s="182">
        <f>IFERROR(_xll.qlIndexFixing(ONIndex1M,I696,TRUE,_xll.ohTrigger(RecalcTrigger,Trigger1M)),NA())</f>
        <v>2.3399908297644378E-2</v>
      </c>
      <c r="O696" s="44">
        <f>IFERROR(_xll.qlIndexFixing(ONIndex3M,I696,TRUE,_xll.ohTrigger(RecalcTrigger,Trigger3M)),NA())</f>
        <v>2.4019500306211583E-2</v>
      </c>
      <c r="P696" s="44">
        <f>IFERROR(_xll.qlIndexFixing(ONIndex6M,I696,TRUE,_xll.ohTrigger(RecalcTrigger,Trigger6M)),NA())</f>
        <v>2.5452852694196615E-2</v>
      </c>
      <c r="Q696" s="183">
        <f>IFERROR(_xll.qlIndexFixing(ONIndex1Y,I696,TRUE,_xll.ohTrigger(RecalcTrigger,Trigger1Y)),NA())</f>
        <v>2.6605318541594869E-2</v>
      </c>
    </row>
    <row r="697" spans="2:17" x14ac:dyDescent="0.2">
      <c r="B697" s="39" t="s">
        <v>42</v>
      </c>
      <c r="D697" s="42">
        <f>_xll.qlCalendarAdvance(Calendar,$D696,B697,"f",FALSE)</f>
        <v>44166</v>
      </c>
      <c r="E697" s="177">
        <f>_xll.qlInterestRateIndexValueDate(IndexON,D697)</f>
        <v>44166</v>
      </c>
      <c r="F697" s="193">
        <f>IFERROR(_xll.qlIndexFixing(IndexON,D697,TRUE,_xll.ohTrigger(RecalcTrigger,TriggerON)),NA())</f>
        <v>2.1936979751273622E-2</v>
      </c>
      <c r="H697" s="42">
        <f>_xll.qlCalendarAdvance(Calendar,$H696,B697,"f",FALSE)</f>
        <v>44166</v>
      </c>
      <c r="I697" s="177">
        <f>_xll.qlInterestRateIndexValueDate(Index1M,$H697)</f>
        <v>44166</v>
      </c>
      <c r="J697" s="182">
        <f>IFERROR(_xll.qlIndexFixing(Index1M,$H697,TRUE,_xll.ohTrigger(RecalcTrigger,Trigger1M)),NA())</f>
        <v>2.3515938426695009E-2</v>
      </c>
      <c r="K697" s="44">
        <f>IFERROR(_xll.qlIndexFixing(Index3M,H697,TRUE,_xll.ohTrigger(RecalcTrigger,Trigger3M)),NA())</f>
        <v>2.4274534041181049E-2</v>
      </c>
      <c r="L697" s="44">
        <f>IFERROR(_xll.qlIndexFixing(Index6M,$H697,TRUE,_xll.ohTrigger(RecalcTrigger,Trigger6M)),NA())</f>
        <v>2.593292461413536E-2</v>
      </c>
      <c r="M697" s="183">
        <f>IFERROR(_xll.qlIndexFixing(Index1Y,$H697,TRUE,_xll.ohTrigger(RecalcTrigger,Trigger1Y)),NA())</f>
        <v>2.7635896441174479E-2</v>
      </c>
      <c r="N697" s="182">
        <f>IFERROR(_xll.qlIndexFixing(ONIndex1M,I697,TRUE,_xll.ohTrigger(RecalcTrigger,Trigger1M)),NA())</f>
        <v>2.3426898132971052E-2</v>
      </c>
      <c r="O697" s="44">
        <f>IFERROR(_xll.qlIndexFixing(ONIndex3M,I697,TRUE,_xll.ohTrigger(RecalcTrigger,Trigger3M)),NA())</f>
        <v>2.404396312125856E-2</v>
      </c>
      <c r="P697" s="44">
        <f>IFERROR(_xll.qlIndexFixing(ONIndex6M,I697,TRUE,_xll.ohTrigger(RecalcTrigger,Trigger6M)),NA())</f>
        <v>2.5475104594907538E-2</v>
      </c>
      <c r="Q697" s="183">
        <f>IFERROR(_xll.qlIndexFixing(ONIndex1Y,I697,TRUE,_xll.ohTrigger(RecalcTrigger,Trigger1Y)),NA())</f>
        <v>2.6630441901822621E-2</v>
      </c>
    </row>
    <row r="698" spans="2:17" x14ac:dyDescent="0.2">
      <c r="B698" s="39" t="s">
        <v>42</v>
      </c>
      <c r="D698" s="42">
        <f>_xll.qlCalendarAdvance(Calendar,$D697,B698,"f",FALSE)</f>
        <v>44173</v>
      </c>
      <c r="E698" s="177">
        <f>_xll.qlInterestRateIndexValueDate(IndexON,D698)</f>
        <v>44173</v>
      </c>
      <c r="F698" s="193">
        <f>IFERROR(_xll.qlIndexFixing(IndexON,D698,TRUE,_xll.ohTrigger(RecalcTrigger,TriggerON)),NA())</f>
        <v>2.1962428164549186E-2</v>
      </c>
      <c r="H698" s="42">
        <f>_xll.qlCalendarAdvance(Calendar,$H697,B698,"f",FALSE)</f>
        <v>44173</v>
      </c>
      <c r="I698" s="177">
        <f>_xll.qlInterestRateIndexValueDate(Index1M,$H698)</f>
        <v>44173</v>
      </c>
      <c r="J698" s="182">
        <f>IFERROR(_xll.qlIndexFixing(Index1M,$H698,TRUE,_xll.ohTrigger(RecalcTrigger,Trigger1M)),NA())</f>
        <v>2.3535137132226554E-2</v>
      </c>
      <c r="K698" s="44">
        <f>IFERROR(_xll.qlIndexFixing(Index3M,H698,TRUE,_xll.ohTrigger(RecalcTrigger,Trigger3M)),NA())</f>
        <v>2.429999754748486E-2</v>
      </c>
      <c r="L698" s="44">
        <f>IFERROR(_xll.qlIndexFixing(Index6M,$H698,TRUE,_xll.ohTrigger(RecalcTrigger,Trigger6M)),NA())</f>
        <v>2.5956036543951139E-2</v>
      </c>
      <c r="M698" s="183">
        <f>IFERROR(_xll.qlIndexFixing(Index1Y,$H698,TRUE,_xll.ohTrigger(RecalcTrigger,Trigger1Y)),NA())</f>
        <v>2.7659737282927477E-2</v>
      </c>
      <c r="N698" s="182">
        <f>IFERROR(_xll.qlIndexFixing(ONIndex1M,I698,TRUE,_xll.ohTrigger(RecalcTrigger,Trigger1M)),NA())</f>
        <v>2.3453980847254474E-2</v>
      </c>
      <c r="O698" s="44">
        <f>IFERROR(_xll.qlIndexFixing(ONIndex3M,I698,TRUE,_xll.ohTrigger(RecalcTrigger,Trigger3M)),NA())</f>
        <v>2.4068541577191294E-2</v>
      </c>
      <c r="P698" s="44">
        <f>IFERROR(_xll.qlIndexFixing(ONIndex6M,I698,TRUE,_xll.ohTrigger(RecalcTrigger,Trigger6M)),NA())</f>
        <v>2.5497397164966351E-2</v>
      </c>
      <c r="Q698" s="183">
        <f>IFERROR(_xll.qlIndexFixing(ONIndex1Y,I698,TRUE,_xll.ohTrigger(RecalcTrigger,Trigger1Y)),NA())</f>
        <v>2.6655536290922655E-2</v>
      </c>
    </row>
    <row r="699" spans="2:17" x14ac:dyDescent="0.2">
      <c r="B699" s="39" t="s">
        <v>42</v>
      </c>
      <c r="D699" s="42">
        <f>_xll.qlCalendarAdvance(Calendar,$D698,B699,"f",FALSE)</f>
        <v>44180</v>
      </c>
      <c r="E699" s="177">
        <f>_xll.qlInterestRateIndexValueDate(IndexON,D699)</f>
        <v>44180</v>
      </c>
      <c r="F699" s="193">
        <f>IFERROR(_xll.qlIndexFixing(IndexON,D699,TRUE,_xll.ohTrigger(RecalcTrigger,TriggerON)),NA())</f>
        <v>2.1987963576144409E-2</v>
      </c>
      <c r="H699" s="42">
        <f>_xll.qlCalendarAdvance(Calendar,$H698,B699,"f",FALSE)</f>
        <v>44180</v>
      </c>
      <c r="I699" s="177">
        <f>_xll.qlInterestRateIndexValueDate(Index1M,$H699)</f>
        <v>44180</v>
      </c>
      <c r="J699" s="182">
        <f>IFERROR(_xll.qlIndexFixing(Index1M,$H699,TRUE,_xll.ohTrigger(RecalcTrigger,Trigger1M)),NA())</f>
        <v>2.3562564734408861E-2</v>
      </c>
      <c r="K699" s="44">
        <f>IFERROR(_xll.qlIndexFixing(Index3M,H699,TRUE,_xll.ohTrigger(RecalcTrigger,Trigger3M)),NA())</f>
        <v>2.4325577537819599E-2</v>
      </c>
      <c r="L699" s="44">
        <f>IFERROR(_xll.qlIndexFixing(Index6M,$H699,TRUE,_xll.ohTrigger(RecalcTrigger,Trigger6M)),NA())</f>
        <v>2.5979189928675477E-2</v>
      </c>
      <c r="M699" s="183">
        <f>IFERROR(_xll.qlIndexFixing(Index1Y,$H699,TRUE,_xll.ohTrigger(RecalcTrigger,Trigger1Y)),NA())</f>
        <v>2.7683445822648034E-2</v>
      </c>
      <c r="N699" s="182">
        <f>IFERROR(_xll.qlIndexFixing(ONIndex1M,I699,TRUE,_xll.ohTrigger(RecalcTrigger,Trigger1M)),NA())</f>
        <v>2.3481156440494644E-2</v>
      </c>
      <c r="O699" s="44">
        <f>IFERROR(_xll.qlIndexFixing(ONIndex3M,I699,TRUE,_xll.ohTrigger(RecalcTrigger,Trigger3M)),NA())</f>
        <v>2.4093235673928737E-2</v>
      </c>
      <c r="P699" s="44">
        <f>IFERROR(_xll.qlIndexFixing(ONIndex6M,I699,TRUE,_xll.ohTrigger(RecalcTrigger,Trigger6M)),NA())</f>
        <v>2.5519730404373053E-2</v>
      </c>
      <c r="Q699" s="183">
        <f>IFERROR(_xll.qlIndexFixing(ONIndex1Y,I699,TRUE,_xll.ohTrigger(RecalcTrigger,Trigger1Y)),NA())</f>
        <v>2.6680601708894969E-2</v>
      </c>
    </row>
    <row r="700" spans="2:17" x14ac:dyDescent="0.2">
      <c r="B700" s="39" t="s">
        <v>42</v>
      </c>
      <c r="D700" s="42">
        <f>_xll.qlCalendarAdvance(Calendar,$D699,B700,"f",FALSE)</f>
        <v>44187</v>
      </c>
      <c r="E700" s="177">
        <f>_xll.qlInterestRateIndexValueDate(IndexON,D700)</f>
        <v>44187</v>
      </c>
      <c r="F700" s="193">
        <f>IFERROR(_xll.qlIndexFixing(IndexON,D700,TRUE,_xll.ohTrigger(RecalcTrigger,TriggerON)),NA())</f>
        <v>2.2013585986221385E-2</v>
      </c>
      <c r="H700" s="42">
        <f>_xll.qlCalendarAdvance(Calendar,$H699,B700,"f",FALSE)</f>
        <v>44187</v>
      </c>
      <c r="I700" s="177">
        <f>_xll.qlInterestRateIndexValueDate(Index1M,$H700)</f>
        <v>44187</v>
      </c>
      <c r="J700" s="182">
        <f>IFERROR(_xll.qlIndexFixing(Index1M,$H700,TRUE,_xll.ohTrigger(RecalcTrigger,Trigger1M)),NA())</f>
        <v>2.3590085457416161E-2</v>
      </c>
      <c r="K700" s="44">
        <f>IFERROR(_xll.qlIndexFixing(Index3M,H700,TRUE,_xll.ohTrigger(RecalcTrigger,Trigger3M)),NA())</f>
        <v>2.4351274014373512E-2</v>
      </c>
      <c r="L700" s="44">
        <f>IFERROR(_xll.qlIndexFixing(Index6M,$H700,TRUE,_xll.ohTrigger(RecalcTrigger,Trigger6M)),NA())</f>
        <v>2.6002384769719115E-2</v>
      </c>
      <c r="M700" s="183">
        <f>IFERROR(_xll.qlIndexFixing(Index1Y,$H700,TRUE,_xll.ohTrigger(RecalcTrigger,Trigger1Y)),NA())</f>
        <v>2.7707017704208248E-2</v>
      </c>
      <c r="N700" s="182">
        <f>IFERROR(_xll.qlIndexFixing(ONIndex1M,I700,TRUE,_xll.ohTrigger(RecalcTrigger,Trigger1M)),NA())</f>
        <v>2.3508424912772607E-2</v>
      </c>
      <c r="O700" s="44">
        <f>IFERROR(_xll.qlIndexFixing(ONIndex3M,I700,TRUE,_xll.ohTrigger(RecalcTrigger,Trigger3M)),NA())</f>
        <v>2.411804541147089E-2</v>
      </c>
      <c r="P700" s="44">
        <f>IFERROR(_xll.qlIndexFixing(ONIndex6M,I700,TRUE,_xll.ohTrigger(RecalcTrigger,Trigger6M)),NA())</f>
        <v>2.5542104313127645E-2</v>
      </c>
      <c r="Q700" s="183">
        <f>IFERROR(_xll.qlIndexFixing(ONIndex1Y,I700,TRUE,_xll.ohTrigger(RecalcTrigger,Trigger1Y)),NA())</f>
        <v>2.6705638155577471E-2</v>
      </c>
    </row>
    <row r="701" spans="2:17" x14ac:dyDescent="0.2">
      <c r="B701" s="39" t="s">
        <v>42</v>
      </c>
      <c r="D701" s="42">
        <f>_xll.qlCalendarAdvance(Calendar,$D700,B701,"f",FALSE)</f>
        <v>44194</v>
      </c>
      <c r="E701" s="177">
        <f>_xll.qlInterestRateIndexValueDate(IndexON,D701)</f>
        <v>44194</v>
      </c>
      <c r="F701" s="193">
        <f>IFERROR(_xll.qlIndexFixing(IndexON,D701,TRUE,_xll.ohTrigger(RecalcTrigger,TriggerON)),NA())</f>
        <v>2.2039295394618019E-2</v>
      </c>
      <c r="H701" s="42">
        <f>_xll.qlCalendarAdvance(Calendar,$H700,B701,"f",FALSE)</f>
        <v>44194</v>
      </c>
      <c r="I701" s="177">
        <f>_xll.qlInterestRateIndexValueDate(Index1M,$H701)</f>
        <v>44194</v>
      </c>
      <c r="J701" s="182">
        <f>IFERROR(_xll.qlIndexFixing(Index1M,$H701,TRUE,_xll.ohTrigger(RecalcTrigger,Trigger1M)),NA())</f>
        <v>2.3617699301899442E-2</v>
      </c>
      <c r="K701" s="44">
        <f>IFERROR(_xll.qlIndexFixing(Index3M,H701,TRUE,_xll.ohTrigger(RecalcTrigger,Trigger3M)),NA())</f>
        <v>2.4377086979345659E-2</v>
      </c>
      <c r="L701" s="44">
        <f>IFERROR(_xll.qlIndexFixing(Index6M,$H701,TRUE,_xll.ohTrigger(RecalcTrigger,Trigger6M)),NA())</f>
        <v>2.6025620843182794E-2</v>
      </c>
      <c r="M701" s="183">
        <f>IFERROR(_xll.qlIndexFixing(Index1Y,$H701,TRUE,_xll.ohTrigger(RecalcTrigger,Trigger1Y)),NA())</f>
        <v>2.7730448571134714E-2</v>
      </c>
      <c r="N701" s="182">
        <f>IFERROR(_xll.qlIndexFixing(ONIndex1M,I701,TRUE,_xll.ohTrigger(RecalcTrigger,Trigger1M)),NA())</f>
        <v>2.3535786264088365E-2</v>
      </c>
      <c r="O701" s="44">
        <f>IFERROR(_xll.qlIndexFixing(ONIndex3M,I701,TRUE,_xll.ohTrigger(RecalcTrigger,Trigger3M)),NA())</f>
        <v>2.4142970789898799E-2</v>
      </c>
      <c r="P701" s="44">
        <f>IFERROR(_xll.qlIndexFixing(ONIndex6M,I701,TRUE,_xll.ohTrigger(RecalcTrigger,Trigger6M)),NA())</f>
        <v>2.5564518891473265E-2</v>
      </c>
      <c r="Q701" s="183">
        <f>IFERROR(_xll.qlIndexFixing(ONIndex1Y,I701,TRUE,_xll.ohTrigger(RecalcTrigger,Trigger1Y)),NA())</f>
        <v>2.6730645631213301E-2</v>
      </c>
    </row>
    <row r="702" spans="2:17" x14ac:dyDescent="0.2">
      <c r="B702" s="39" t="s">
        <v>42</v>
      </c>
      <c r="D702" s="42">
        <f>_xll.qlCalendarAdvance(Calendar,$D701,B702,"f",FALSE)</f>
        <v>44201</v>
      </c>
      <c r="E702" s="177">
        <f>_xll.qlInterestRateIndexValueDate(IndexON,D702)</f>
        <v>44201</v>
      </c>
      <c r="F702" s="193">
        <f>IFERROR(_xll.qlIndexFixing(IndexON,D702,TRUE,_xll.ohTrigger(RecalcTrigger,TriggerON)),NA())</f>
        <v>2.2065091801496406E-2</v>
      </c>
      <c r="H702" s="42">
        <f>_xll.qlCalendarAdvance(Calendar,$H701,B702,"f",FALSE)</f>
        <v>44201</v>
      </c>
      <c r="I702" s="177">
        <f>_xll.qlInterestRateIndexValueDate(Index1M,$H702)</f>
        <v>44201</v>
      </c>
      <c r="J702" s="182">
        <f>IFERROR(_xll.qlIndexFixing(Index1M,$H702,TRUE,_xll.ohTrigger(RecalcTrigger,Trigger1M)),NA())</f>
        <v>2.3645406268514912E-2</v>
      </c>
      <c r="K702" s="44">
        <f>IFERROR(_xll.qlIndexFixing(Index3M,H702,TRUE,_xll.ohTrigger(RecalcTrigger,Trigger3M)),NA())</f>
        <v>2.4405705175713967E-2</v>
      </c>
      <c r="L702" s="44">
        <f>IFERROR(_xll.qlIndexFixing(Index6M,$H702,TRUE,_xll.ohTrigger(RecalcTrigger,Trigger6M)),NA())</f>
        <v>2.6046293124805175E-2</v>
      </c>
      <c r="M702" s="183">
        <f>IFERROR(_xll.qlIndexFixing(Index1Y,$H702,TRUE,_xll.ohTrigger(RecalcTrigger,Trigger1Y)),NA())</f>
        <v>2.7753734066614744E-2</v>
      </c>
      <c r="N702" s="182">
        <f>IFERROR(_xll.qlIndexFixing(ONIndex1M,I702,TRUE,_xll.ohTrigger(RecalcTrigger,Trigger1M)),NA())</f>
        <v>2.3563240494360871E-2</v>
      </c>
      <c r="O702" s="44">
        <f>IFERROR(_xll.qlIndexFixing(ONIndex3M,I702,TRUE,_xll.ohTrigger(RecalcTrigger,Trigger3M)),NA())</f>
        <v>2.4168011809212464E-2</v>
      </c>
      <c r="P702" s="44">
        <f>IFERROR(_xll.qlIndexFixing(ONIndex6M,I702,TRUE,_xll.ohTrigger(RecalcTrigger,Trigger6M)),NA())</f>
        <v>2.5586974139085727E-2</v>
      </c>
      <c r="Q702" s="183">
        <f>IFERROR(_xll.qlIndexFixing(ONIndex1Y,I702,TRUE,_xll.ohTrigger(RecalcTrigger,Trigger1Y)),NA())</f>
        <v>2.6755624135640366E-2</v>
      </c>
    </row>
    <row r="703" spans="2:17" x14ac:dyDescent="0.2">
      <c r="B703" s="39" t="s">
        <v>42</v>
      </c>
      <c r="D703" s="42">
        <f>_xll.qlCalendarAdvance(Calendar,$D702,B703,"f",FALSE)</f>
        <v>44208</v>
      </c>
      <c r="E703" s="177">
        <f>_xll.qlInterestRateIndexValueDate(IndexON,D703)</f>
        <v>44208</v>
      </c>
      <c r="F703" s="193">
        <f>IFERROR(_xll.qlIndexFixing(IndexON,D703,TRUE,_xll.ohTrigger(RecalcTrigger,TriggerON)),NA())</f>
        <v>2.2090975206775498E-2</v>
      </c>
      <c r="H703" s="42">
        <f>_xll.qlCalendarAdvance(Calendar,$H702,B703,"f",FALSE)</f>
        <v>44208</v>
      </c>
      <c r="I703" s="177">
        <f>_xll.qlInterestRateIndexValueDate(Index1M,$H703)</f>
        <v>44208</v>
      </c>
      <c r="J703" s="182">
        <f>IFERROR(_xll.qlIndexFixing(Index1M,$H703,TRUE,_xll.ohTrigger(RecalcTrigger,Trigger1M)),NA())</f>
        <v>2.3673206357913559E-2</v>
      </c>
      <c r="K703" s="44">
        <f>IFERROR(_xll.qlIndexFixing(Index3M,H703,TRUE,_xll.ohTrigger(RecalcTrigger,Trigger3M)),NA())</f>
        <v>2.44290623833886E-2</v>
      </c>
      <c r="L703" s="44">
        <f>IFERROR(_xll.qlIndexFixing(Index6M,$H703,TRUE,_xll.ohTrigger(RecalcTrigger,Trigger6M)),NA())</f>
        <v>2.6069593876450657E-2</v>
      </c>
      <c r="M703" s="183">
        <f>IFERROR(_xll.qlIndexFixing(Index1Y,$H703,TRUE,_xll.ohTrigger(RecalcTrigger,Trigger1Y)),NA())</f>
        <v>2.7776869833501028E-2</v>
      </c>
      <c r="N703" s="182">
        <f>IFERROR(_xll.qlIndexFixing(ONIndex1M,I703,TRUE,_xll.ohTrigger(RecalcTrigger,Trigger1M)),NA())</f>
        <v>2.3590787603752217E-2</v>
      </c>
      <c r="O703" s="44">
        <f>IFERROR(_xll.qlIndexFixing(ONIndex3M,I703,TRUE,_xll.ohTrigger(RecalcTrigger,Trigger3M)),NA())</f>
        <v>2.4193168469492932E-2</v>
      </c>
      <c r="P703" s="44">
        <f>IFERROR(_xll.qlIndexFixing(ONIndex6M,I703,TRUE,_xll.ohTrigger(RecalcTrigger,Trigger6M)),NA())</f>
        <v>2.5609470056127126E-2</v>
      </c>
      <c r="Q703" s="183">
        <f>IFERROR(_xll.qlIndexFixing(ONIndex1Y,I703,TRUE,_xll.ohTrigger(RecalcTrigger,Trigger1Y)),NA())</f>
        <v>2.6780573668858665E-2</v>
      </c>
    </row>
    <row r="704" spans="2:17" x14ac:dyDescent="0.2">
      <c r="B704" s="39" t="s">
        <v>42</v>
      </c>
      <c r="D704" s="42">
        <f>_xll.qlCalendarAdvance(Calendar,$D703,B704,"f",FALSE)</f>
        <v>44215</v>
      </c>
      <c r="E704" s="177">
        <f>_xll.qlInterestRateIndexValueDate(IndexON,D704)</f>
        <v>44215</v>
      </c>
      <c r="F704" s="193">
        <f>IFERROR(_xll.qlIndexFixing(IndexON,D704,TRUE,_xll.ohTrigger(RecalcTrigger,TriggerON)),NA())</f>
        <v>2.2116945610617389E-2</v>
      </c>
      <c r="H704" s="42">
        <f>_xll.qlCalendarAdvance(Calendar,$H703,B704,"f",FALSE)</f>
        <v>44215</v>
      </c>
      <c r="I704" s="177">
        <f>_xll.qlInterestRateIndexValueDate(Index1M,$H704)</f>
        <v>44215</v>
      </c>
      <c r="J704" s="182">
        <f>IFERROR(_xll.qlIndexFixing(Index1M,$H704,TRUE,_xll.ohTrigger(RecalcTrigger,Trigger1M)),NA())</f>
        <v>2.3701099570756824E-2</v>
      </c>
      <c r="K704" s="44">
        <f>IFERROR(_xll.qlIndexFixing(Index3M,H704,TRUE,_xll.ohTrigger(RecalcTrigger,Trigger3M)),NA())</f>
        <v>2.4455224826907936E-2</v>
      </c>
      <c r="L704" s="44">
        <f>IFERROR(_xll.qlIndexFixing(Index6M,$H704,TRUE,_xll.ohTrigger(RecalcTrigger,Trigger6M)),NA())</f>
        <v>2.6092918393069587E-2</v>
      </c>
      <c r="M704" s="183">
        <f>IFERROR(_xll.qlIndexFixing(Index1Y,$H704,TRUE,_xll.ohTrigger(RecalcTrigger,Trigger1Y)),NA())</f>
        <v>2.7799851514320961E-2</v>
      </c>
      <c r="N704" s="182">
        <f>IFERROR(_xll.qlIndexFixing(ONIndex1M,I704,TRUE,_xll.ohTrigger(RecalcTrigger,Trigger1M)),NA())</f>
        <v>2.3618427592181357E-2</v>
      </c>
      <c r="O704" s="44">
        <f>IFERROR(_xll.qlIndexFixing(ONIndex3M,I704,TRUE,_xll.ohTrigger(RecalcTrigger,Trigger3M)),NA())</f>
        <v>2.4218440770659155E-2</v>
      </c>
      <c r="P704" s="44">
        <f>IFERROR(_xll.qlIndexFixing(ONIndex6M,I704,TRUE,_xll.ohTrigger(RecalcTrigger,Trigger6M)),NA())</f>
        <v>2.563200664259746E-2</v>
      </c>
      <c r="Q704" s="183">
        <f>IFERROR(_xll.qlIndexFixing(ONIndex1Y,I704,TRUE,_xll.ohTrigger(RecalcTrigger,Trigger1Y)),NA())</f>
        <v>2.6805494230949245E-2</v>
      </c>
    </row>
    <row r="705" spans="2:17" x14ac:dyDescent="0.2">
      <c r="B705" s="39" t="s">
        <v>42</v>
      </c>
      <c r="D705" s="42">
        <f>_xll.qlCalendarAdvance(Calendar,$D704,B705,"f",FALSE)</f>
        <v>44222</v>
      </c>
      <c r="E705" s="177">
        <f>_xll.qlInterestRateIndexValueDate(IndexON,D705)</f>
        <v>44222</v>
      </c>
      <c r="F705" s="193">
        <f>IFERROR(_xll.qlIndexFixing(IndexON,D705,TRUE,_xll.ohTrigger(RecalcTrigger,TriggerON)),NA())</f>
        <v>2.2143003012859985E-2</v>
      </c>
      <c r="H705" s="42">
        <f>_xll.qlCalendarAdvance(Calendar,$H704,B705,"f",FALSE)</f>
        <v>44222</v>
      </c>
      <c r="I705" s="177">
        <f>_xll.qlInterestRateIndexValueDate(Index1M,$H705)</f>
        <v>44222</v>
      </c>
      <c r="J705" s="182">
        <f>IFERROR(_xll.qlIndexFixing(Index1M,$H705,TRUE,_xll.ohTrigger(RecalcTrigger,Trigger1M)),NA())</f>
        <v>2.3729085907703534E-2</v>
      </c>
      <c r="K705" s="44">
        <f>IFERROR(_xll.qlIndexFixing(Index3M,H705,TRUE,_xll.ohTrigger(RecalcTrigger,Trigger3M)),NA())</f>
        <v>2.4481503767740782E-2</v>
      </c>
      <c r="L705" s="44">
        <f>IFERROR(_xll.qlIndexFixing(Index6M,$H705,TRUE,_xll.ohTrigger(RecalcTrigger,Trigger6M)),NA())</f>
        <v>2.6116259390370464E-2</v>
      </c>
      <c r="M705" s="183">
        <f>IFERROR(_xll.qlIndexFixing(Index1Y,$H705,TRUE,_xll.ohTrigger(RecalcTrigger,Trigger1Y)),NA())</f>
        <v>2.7822674751279086E-2</v>
      </c>
      <c r="N705" s="182">
        <f>IFERROR(_xll.qlIndexFixing(ONIndex1M,I705,TRUE,_xll.ohTrigger(RecalcTrigger,Trigger1M)),NA())</f>
        <v>2.3646160459729337E-2</v>
      </c>
      <c r="O705" s="44">
        <f>IFERROR(_xll.qlIndexFixing(ONIndex3M,I705,TRUE,_xll.ohTrigger(RecalcTrigger,Trigger3M)),NA())</f>
        <v>2.4243828712792181E-2</v>
      </c>
      <c r="P705" s="44">
        <f>IFERROR(_xll.qlIndexFixing(ONIndex6M,I705,TRUE,_xll.ohTrigger(RecalcTrigger,Trigger6M)),NA())</f>
        <v>2.565458389849673E-2</v>
      </c>
      <c r="Q705" s="183">
        <f>IFERROR(_xll.qlIndexFixing(ONIndex1Y,I705,TRUE,_xll.ohTrigger(RecalcTrigger,Trigger1Y)),NA())</f>
        <v>2.6830385821750014E-2</v>
      </c>
    </row>
    <row r="706" spans="2:17" x14ac:dyDescent="0.2">
      <c r="B706" s="39" t="s">
        <v>42</v>
      </c>
      <c r="D706" s="42">
        <f>_xll.qlCalendarAdvance(Calendar,$D705,B706,"f",FALSE)</f>
        <v>44229</v>
      </c>
      <c r="E706" s="177">
        <f>_xll.qlInterestRateIndexValueDate(IndexON,D706)</f>
        <v>44229</v>
      </c>
      <c r="F706" s="193">
        <f>IFERROR(_xll.qlIndexFixing(IndexON,D706,TRUE,_xll.ohTrigger(RecalcTrigger,TriggerON)),NA())</f>
        <v>2.216914741366538E-2</v>
      </c>
      <c r="H706" s="42">
        <f>_xll.qlCalendarAdvance(Calendar,$H705,B706,"f",FALSE)</f>
        <v>44229</v>
      </c>
      <c r="I706" s="177">
        <f>_xll.qlInterestRateIndexValueDate(Index1M,$H706)</f>
        <v>44229</v>
      </c>
      <c r="J706" s="182">
        <f>IFERROR(_xll.qlIndexFixing(Index1M,$H706,TRUE,_xll.ohTrigger(RecalcTrigger,Trigger1M)),NA())</f>
        <v>2.3748809918966995E-2</v>
      </c>
      <c r="K706" s="44">
        <f>IFERROR(_xll.qlIndexFixing(Index3M,H706,TRUE,_xll.ohTrigger(RecalcTrigger,Trigger3M)),NA())</f>
        <v>2.4510628243510552E-2</v>
      </c>
      <c r="L706" s="44">
        <f>IFERROR(_xll.qlIndexFixing(Index6M,$H706,TRUE,_xll.ohTrigger(RecalcTrigger,Trigger6M)),NA())</f>
        <v>2.6139609583729535E-2</v>
      </c>
      <c r="M706" s="183">
        <f>IFERROR(_xll.qlIndexFixing(Index1Y,$H706,TRUE,_xll.ohTrigger(RecalcTrigger,Trigger1Y)),NA())</f>
        <v>2.7845335186267528E-2</v>
      </c>
      <c r="N706" s="182">
        <f>IFERROR(_xll.qlIndexFixing(ONIndex1M,I706,TRUE,_xll.ohTrigger(RecalcTrigger,Trigger1M)),NA())</f>
        <v>2.3673986206396158E-2</v>
      </c>
      <c r="O706" s="44">
        <f>IFERROR(_xll.qlIndexFixing(ONIndex3M,I706,TRUE,_xll.ohTrigger(RecalcTrigger,Trigger3M)),NA())</f>
        <v>2.4269332295973056E-2</v>
      </c>
      <c r="P706" s="44">
        <f>IFERROR(_xll.qlIndexFixing(ONIndex6M,I706,TRUE,_xll.ohTrigger(RecalcTrigger,Trigger6M)),NA())</f>
        <v>2.5677201823824936E-2</v>
      </c>
      <c r="Q706" s="183">
        <f>IFERROR(_xll.qlIndexFixing(ONIndex1Y,I706,TRUE,_xll.ohTrigger(RecalcTrigger,Trigger1Y)),NA())</f>
        <v>2.6855248441423063E-2</v>
      </c>
    </row>
    <row r="707" spans="2:17" x14ac:dyDescent="0.2">
      <c r="B707" s="39" t="s">
        <v>42</v>
      </c>
      <c r="D707" s="42">
        <f>_xll.qlCalendarAdvance(Calendar,$D706,B707,"f",FALSE)</f>
        <v>44236</v>
      </c>
      <c r="E707" s="177">
        <f>_xll.qlInterestRateIndexValueDate(IndexON,D707)</f>
        <v>44236</v>
      </c>
      <c r="F707" s="193">
        <f>IFERROR(_xll.qlIndexFixing(IndexON,D707,TRUE,_xll.ohTrigger(RecalcTrigger,TriggerON)),NA())</f>
        <v>2.2195378812952526E-2</v>
      </c>
      <c r="H707" s="42">
        <f>_xll.qlCalendarAdvance(Calendar,$H706,B707,"f",FALSE)</f>
        <v>44236</v>
      </c>
      <c r="I707" s="177">
        <f>_xll.qlInterestRateIndexValueDate(Index1M,$H707)</f>
        <v>44236</v>
      </c>
      <c r="J707" s="182">
        <f>IFERROR(_xll.qlIndexFixing(Index1M,$H707,TRUE,_xll.ohTrigger(RecalcTrigger,Trigger1M)),NA())</f>
        <v>2.3776957057583772E-2</v>
      </c>
      <c r="K707" s="44">
        <f>IFERROR(_xll.qlIndexFixing(Index3M,H707,TRUE,_xll.ohTrigger(RecalcTrigger,Trigger3M)),NA())</f>
        <v>2.4534411150353957E-2</v>
      </c>
      <c r="L707" s="44">
        <f>IFERROR(_xll.qlIndexFixing(Index6M,$H707,TRUE,_xll.ohTrigger(RecalcTrigger,Trigger6M)),NA())</f>
        <v>2.6162961688188564E-2</v>
      </c>
      <c r="M707" s="183">
        <f>IFERROR(_xll.qlIndexFixing(Index1Y,$H707,TRUE,_xll.ohTrigger(RecalcTrigger,Trigger1Y)),NA())</f>
        <v>2.7867828460869326E-2</v>
      </c>
      <c r="N707" s="182">
        <f>IFERROR(_xll.qlIndexFixing(ONIndex1M,I707,TRUE,_xll.ohTrigger(RecalcTrigger,Trigger1M)),NA())</f>
        <v>2.3701904832181819E-2</v>
      </c>
      <c r="O707" s="44">
        <f>IFERROR(_xll.qlIndexFixing(ONIndex3M,I707,TRUE,_xll.ohTrigger(RecalcTrigger,Trigger3M)),NA())</f>
        <v>2.429495152020178E-2</v>
      </c>
      <c r="P707" s="44">
        <f>IFERROR(_xll.qlIndexFixing(ONIndex6M,I707,TRUE,_xll.ohTrigger(RecalcTrigger,Trigger6M)),NA())</f>
        <v>2.5699860418663123E-2</v>
      </c>
      <c r="Q707" s="183">
        <f>IFERROR(_xll.qlIndexFixing(ONIndex1Y,I707,TRUE,_xll.ohTrigger(RecalcTrigger,Trigger1Y)),NA())</f>
        <v>2.6880082089887347E-2</v>
      </c>
    </row>
    <row r="708" spans="2:17" x14ac:dyDescent="0.2">
      <c r="B708" s="39" t="s">
        <v>42</v>
      </c>
      <c r="D708" s="42">
        <f>_xll.qlCalendarAdvance(Calendar,$D707,B708,"f",FALSE)</f>
        <v>44243</v>
      </c>
      <c r="E708" s="177">
        <f>_xll.qlInterestRateIndexValueDate(IndexON,D708)</f>
        <v>44243</v>
      </c>
      <c r="F708" s="193">
        <f>IFERROR(_xll.qlIndexFixing(IndexON,D708,TRUE,_xll.ohTrigger(RecalcTrigger,TriggerON)),NA())</f>
        <v>2.2221697210802471E-2</v>
      </c>
      <c r="H708" s="42">
        <f>_xll.qlCalendarAdvance(Calendar,$H707,B708,"f",FALSE)</f>
        <v>44243</v>
      </c>
      <c r="I708" s="177">
        <f>_xll.qlInterestRateIndexValueDate(Index1M,$H708)</f>
        <v>44243</v>
      </c>
      <c r="J708" s="182">
        <f>IFERROR(_xll.qlIndexFixing(Index1M,$H708,TRUE,_xll.ohTrigger(RecalcTrigger,Trigger1M)),NA())</f>
        <v>2.3805197297458565E-2</v>
      </c>
      <c r="K708" s="44">
        <f>IFERROR(_xll.qlIndexFixing(Index3M,H708,TRUE,_xll.ohTrigger(RecalcTrigger,Trigger3M)),NA())</f>
        <v>2.4561039596661168E-2</v>
      </c>
      <c r="L708" s="44">
        <f>IFERROR(_xll.qlIndexFixing(Index6M,$H708,TRUE,_xll.ohTrigger(RecalcTrigger,Trigger6M)),NA())</f>
        <v>2.6186308418457968E-2</v>
      </c>
      <c r="M708" s="183">
        <f>IFERROR(_xll.qlIndexFixing(Index1Y,$H708,TRUE,_xll.ohTrigger(RecalcTrigger,Trigger1Y)),NA())</f>
        <v>2.7890150216368426E-2</v>
      </c>
      <c r="N708" s="182">
        <f>IFERROR(_xll.qlIndexFixing(ONIndex1M,I708,TRUE,_xll.ohTrigger(RecalcTrigger,Trigger1M)),NA())</f>
        <v>2.3729916337167367E-2</v>
      </c>
      <c r="O708" s="44">
        <f>IFERROR(_xll.qlIndexFixing(ONIndex3M,I708,TRUE,_xll.ohTrigger(RecalcTrigger,Trigger3M)),NA())</f>
        <v>2.4320686385397305E-2</v>
      </c>
      <c r="P708" s="44">
        <f>IFERROR(_xll.qlIndexFixing(ONIndex6M,I708,TRUE,_xll.ohTrigger(RecalcTrigger,Trigger6M)),NA())</f>
        <v>2.5722559682930246E-2</v>
      </c>
      <c r="Q708" s="183">
        <f>IFERROR(_xll.qlIndexFixing(ONIndex1Y,I708,TRUE,_xll.ohTrigger(RecalcTrigger,Trigger1Y)),NA())</f>
        <v>2.690488676706182E-2</v>
      </c>
    </row>
    <row r="709" spans="2:17" x14ac:dyDescent="0.2">
      <c r="B709" s="39" t="s">
        <v>42</v>
      </c>
      <c r="D709" s="42">
        <f>_xll.qlCalendarAdvance(Calendar,$D708,B709,"f",FALSE)</f>
        <v>44250</v>
      </c>
      <c r="E709" s="177">
        <f>_xll.qlInterestRateIndexValueDate(IndexON,D709)</f>
        <v>44250</v>
      </c>
      <c r="F709" s="193">
        <f>IFERROR(_xll.qlIndexFixing(IndexON,D709,TRUE,_xll.ohTrigger(RecalcTrigger,TriggerON)),NA())</f>
        <v>2.2248102607215214E-2</v>
      </c>
      <c r="H709" s="42">
        <f>_xll.qlCalendarAdvance(Calendar,$H708,B709,"f",FALSE)</f>
        <v>44250</v>
      </c>
      <c r="I709" s="177">
        <f>_xll.qlInterestRateIndexValueDate(Index1M,$H709)</f>
        <v>44250</v>
      </c>
      <c r="J709" s="182">
        <f>IFERROR(_xll.qlIndexFixing(Index1M,$H709,TRUE,_xll.ohTrigger(RecalcTrigger,Trigger1M)),NA())</f>
        <v>2.3833530639181848E-2</v>
      </c>
      <c r="K709" s="44">
        <f>IFERROR(_xll.qlIndexFixing(Index3M,H709,TRUE,_xll.ohTrigger(RecalcTrigger,Trigger3M)),NA())</f>
        <v>2.4587784549337462E-2</v>
      </c>
      <c r="L709" s="44">
        <f>IFERROR(_xll.qlIndexFixing(Index6M,$H709,TRUE,_xll.ohTrigger(RecalcTrigger,Trigger6M)),NA())</f>
        <v>2.620964248891457E-2</v>
      </c>
      <c r="M709" s="183">
        <f>IFERROR(_xll.qlIndexFixing(Index1Y,$H709,TRUE,_xll.ohTrigger(RecalcTrigger,Trigger1Y)),NA())</f>
        <v>2.7912296093755007E-2</v>
      </c>
      <c r="N709" s="182">
        <f>IFERROR(_xll.qlIndexFixing(ONIndex1M,I709,TRUE,_xll.ohTrigger(RecalcTrigger,Trigger1M)),NA())</f>
        <v>2.3758020721352802E-2</v>
      </c>
      <c r="O709" s="44">
        <f>IFERROR(_xll.qlIndexFixing(ONIndex3M,I709,TRUE,_xll.ohTrigger(RecalcTrigger,Trigger3M)),NA())</f>
        <v>2.434653689164068E-2</v>
      </c>
      <c r="P709" s="44">
        <f>IFERROR(_xll.qlIndexFixing(ONIndex6M,I709,TRUE,_xll.ohTrigger(RecalcTrigger,Trigger6M)),NA())</f>
        <v>2.5745299616626305E-2</v>
      </c>
      <c r="Q709" s="183">
        <f>IFERROR(_xll.qlIndexFixing(ONIndex1Y,I709,TRUE,_xll.ohTrigger(RecalcTrigger,Trigger1Y)),NA())</f>
        <v>2.6929662473189619E-2</v>
      </c>
    </row>
    <row r="710" spans="2:17" x14ac:dyDescent="0.2">
      <c r="B710" s="39" t="s">
        <v>42</v>
      </c>
      <c r="D710" s="42">
        <f>_xll.qlCalendarAdvance(Calendar,$D709,B710,"f",FALSE)</f>
        <v>44257</v>
      </c>
      <c r="E710" s="177">
        <f>_xll.qlInterestRateIndexValueDate(IndexON,D710)</f>
        <v>44257</v>
      </c>
      <c r="F710" s="193">
        <f>IFERROR(_xll.qlIndexFixing(IndexON,D710,TRUE,_xll.ohTrigger(RecalcTrigger,TriggerON)),NA())</f>
        <v>2.2274595002190756E-2</v>
      </c>
      <c r="H710" s="42">
        <f>_xll.qlCalendarAdvance(Calendar,$H709,B710,"f",FALSE)</f>
        <v>44257</v>
      </c>
      <c r="I710" s="177">
        <f>_xll.qlInterestRateIndexValueDate(Index1M,$H710)</f>
        <v>44257</v>
      </c>
      <c r="J710" s="182">
        <f>IFERROR(_xll.qlIndexFixing(Index1M,$H710,TRUE,_xll.ohTrigger(RecalcTrigger,Trigger1M)),NA())</f>
        <v>2.3881704079478351E-2</v>
      </c>
      <c r="K710" s="44">
        <f>IFERROR(_xll.qlIndexFixing(Index3M,H710,TRUE,_xll.ohTrigger(RecalcTrigger,Trigger3M)),NA())</f>
        <v>2.4620186077069443E-2</v>
      </c>
      <c r="L710" s="44">
        <f>IFERROR(_xll.qlIndexFixing(Index6M,$H710,TRUE,_xll.ohTrigger(RecalcTrigger,Trigger6M)),NA())</f>
        <v>2.6240749483935615E-2</v>
      </c>
      <c r="M710" s="183">
        <f>IFERROR(_xll.qlIndexFixing(Index1Y,$H710,TRUE,_xll.ohTrigger(RecalcTrigger,Trigger1Y)),NA())</f>
        <v>2.7934261733733479E-2</v>
      </c>
      <c r="N710" s="182">
        <f>IFERROR(_xll.qlIndexFixing(ONIndex1M,I710,TRUE,_xll.ohTrigger(RecalcTrigger,Trigger1M)),NA())</f>
        <v>2.3786217984657076E-2</v>
      </c>
      <c r="O710" s="44">
        <f>IFERROR(_xll.qlIndexFixing(ONIndex3M,I710,TRUE,_xll.ohTrigger(RecalcTrigger,Trigger3M)),NA())</f>
        <v>2.4372503039012949E-2</v>
      </c>
      <c r="P710" s="44">
        <f>IFERROR(_xll.qlIndexFixing(ONIndex6M,I710,TRUE,_xll.ohTrigger(RecalcTrigger,Trigger6M)),NA())</f>
        <v>2.5768080219832346E-2</v>
      </c>
      <c r="Q710" s="183">
        <f>IFERROR(_xll.qlIndexFixing(ONIndex1Y,I710,TRUE,_xll.ohTrigger(RecalcTrigger,Trigger1Y)),NA())</f>
        <v>2.6954409207946561E-2</v>
      </c>
    </row>
    <row r="711" spans="2:17" x14ac:dyDescent="0.2">
      <c r="B711" s="39" t="s">
        <v>42</v>
      </c>
      <c r="D711" s="42">
        <f>_xll.qlCalendarAdvance(Calendar,$D710,B711,"f",FALSE)</f>
        <v>44264</v>
      </c>
      <c r="E711" s="177">
        <f>_xll.qlInterestRateIndexValueDate(IndexON,D711)</f>
        <v>44264</v>
      </c>
      <c r="F711" s="193">
        <f>IFERROR(_xll.qlIndexFixing(IndexON,D711,TRUE,_xll.ohTrigger(RecalcTrigger,TriggerON)),NA())</f>
        <v>2.2301174395729095E-2</v>
      </c>
      <c r="H711" s="42">
        <f>_xll.qlCalendarAdvance(Calendar,$H710,B711,"f",FALSE)</f>
        <v>44264</v>
      </c>
      <c r="I711" s="177">
        <f>_xll.qlInterestRateIndexValueDate(Index1M,$H711)</f>
        <v>44264</v>
      </c>
      <c r="J711" s="182">
        <f>IFERROR(_xll.qlIndexFixing(Index1M,$H711,TRUE,_xll.ohTrigger(RecalcTrigger,Trigger1M)),NA())</f>
        <v>2.3898959572821787E-2</v>
      </c>
      <c r="K711" s="44">
        <f>IFERROR(_xll.qlIndexFixing(Index3M,H711,TRUE,_xll.ohTrigger(RecalcTrigger,Trigger3M)),NA())</f>
        <v>2.4647184326897605E-2</v>
      </c>
      <c r="L711" s="44">
        <f>IFERROR(_xll.qlIndexFixing(Index6M,$H711,TRUE,_xll.ohTrigger(RecalcTrigger,Trigger6M)),NA())</f>
        <v>2.6264024955472327E-2</v>
      </c>
      <c r="M711" s="183">
        <f>IFERROR(_xll.qlIndexFixing(Index1Y,$H711,TRUE,_xll.ohTrigger(RecalcTrigger,Trigger1Y)),NA())</f>
        <v>2.7956042776730028E-2</v>
      </c>
      <c r="N711" s="182">
        <f>IFERROR(_xll.qlIndexFixing(ONIndex1M,I711,TRUE,_xll.ohTrigger(RecalcTrigger,Trigger1M)),NA())</f>
        <v>2.3814508127323331E-2</v>
      </c>
      <c r="O711" s="44">
        <f>IFERROR(_xll.qlIndexFixing(ONIndex3M,I711,TRUE,_xll.ohTrigger(RecalcTrigger,Trigger3M)),NA())</f>
        <v>2.4398584827514114E-2</v>
      </c>
      <c r="P711" s="44">
        <f>IFERROR(_xll.qlIndexFixing(ONIndex6M,I711,TRUE,_xll.ohTrigger(RecalcTrigger,Trigger6M)),NA())</f>
        <v>2.5790901492467322E-2</v>
      </c>
      <c r="Q711" s="183">
        <f>IFERROR(_xll.qlIndexFixing(ONIndex1Y,I711,TRUE,_xll.ohTrigger(RecalcTrigger,Trigger1Y)),NA())</f>
        <v>2.6979126971494738E-2</v>
      </c>
    </row>
    <row r="712" spans="2:17" x14ac:dyDescent="0.2">
      <c r="B712" s="39" t="s">
        <v>42</v>
      </c>
      <c r="D712" s="42">
        <f>_xll.qlCalendarAdvance(Calendar,$D711,B712,"f",FALSE)</f>
        <v>44271</v>
      </c>
      <c r="E712" s="177">
        <f>_xll.qlInterestRateIndexValueDate(IndexON,D712)</f>
        <v>44271</v>
      </c>
      <c r="F712" s="193">
        <f>IFERROR(_xll.qlIndexFixing(IndexON,D712,TRUE,_xll.ohTrigger(RecalcTrigger,TriggerON)),NA())</f>
        <v>2.2327840787992326E-2</v>
      </c>
      <c r="H712" s="42">
        <f>_xll.qlCalendarAdvance(Calendar,$H711,B712,"f",FALSE)</f>
        <v>44271</v>
      </c>
      <c r="I712" s="177">
        <f>_xll.qlInterestRateIndexValueDate(Index1M,$H712)</f>
        <v>44271</v>
      </c>
      <c r="J712" s="182">
        <f>IFERROR(_xll.qlIndexFixing(Index1M,$H712,TRUE,_xll.ohTrigger(RecalcTrigger,Trigger1M)),NA())</f>
        <v>2.392759779716987E-2</v>
      </c>
      <c r="K712" s="44">
        <f>IFERROR(_xll.qlIndexFixing(Index3M,H712,TRUE,_xll.ohTrigger(RecalcTrigger,Trigger3M)),NA())</f>
        <v>2.4674299109997144E-2</v>
      </c>
      <c r="L712" s="44">
        <f>IFERROR(_xll.qlIndexFixing(Index6M,$H712,TRUE,_xll.ohTrigger(RecalcTrigger,Trigger6M)),NA())</f>
        <v>2.628726407172649E-2</v>
      </c>
      <c r="M712" s="183">
        <f>IFERROR(_xll.qlIndexFixing(Index1Y,$H712,TRUE,_xll.ohTrigger(RecalcTrigger,Trigger1Y)),NA())</f>
        <v>2.7977634862899725E-2</v>
      </c>
      <c r="N712" s="182">
        <f>IFERROR(_xll.qlIndexFixing(ONIndex1M,I712,TRUE,_xll.ohTrigger(RecalcTrigger,Trigger1M)),NA())</f>
        <v>2.3842891149108425E-2</v>
      </c>
      <c r="O712" s="44">
        <f>IFERROR(_xll.qlIndexFixing(ONIndex3M,I712,TRUE,_xll.ohTrigger(RecalcTrigger,Trigger3M)),NA())</f>
        <v>2.4424782257063127E-2</v>
      </c>
      <c r="P712" s="44">
        <f>IFERROR(_xll.qlIndexFixing(ONIndex6M,I712,TRUE,_xll.ohTrigger(RecalcTrigger,Trigger6M)),NA())</f>
        <v>2.581376343461228E-2</v>
      </c>
      <c r="Q712" s="183">
        <f>IFERROR(_xll.qlIndexFixing(ONIndex1Y,I712,TRUE,_xll.ohTrigger(RecalcTrigger,Trigger1Y)),NA())</f>
        <v>2.7003815763834149E-2</v>
      </c>
    </row>
    <row r="713" spans="2:17" x14ac:dyDescent="0.2">
      <c r="B713" s="39" t="s">
        <v>42</v>
      </c>
      <c r="D713" s="42">
        <f>_xll.qlCalendarAdvance(Calendar,$D712,B713,"f",FALSE)</f>
        <v>44278</v>
      </c>
      <c r="E713" s="177">
        <f>_xll.qlInterestRateIndexValueDate(IndexON,D713)</f>
        <v>44278</v>
      </c>
      <c r="F713" s="193">
        <f>IFERROR(_xll.qlIndexFixing(IndexON,D713,TRUE,_xll.ohTrigger(RecalcTrigger,TriggerON)),NA())</f>
        <v>2.2354594178818354E-2</v>
      </c>
      <c r="H713" s="42">
        <f>_xll.qlCalendarAdvance(Calendar,$H712,B713,"f",FALSE)</f>
        <v>44278</v>
      </c>
      <c r="I713" s="177">
        <f>_xll.qlInterestRateIndexValueDate(Index1M,$H713)</f>
        <v>44278</v>
      </c>
      <c r="J713" s="182">
        <f>IFERROR(_xll.qlIndexFixing(Index1M,$H713,TRUE,_xll.ohTrigger(RecalcTrigger,Trigger1M)),NA())</f>
        <v>2.395632915098091E-2</v>
      </c>
      <c r="K713" s="44">
        <f>IFERROR(_xll.qlIndexFixing(Index3M,H713,TRUE,_xll.ohTrigger(RecalcTrigger,Trigger3M)),NA())</f>
        <v>2.4701530428740424E-2</v>
      </c>
      <c r="L713" s="44">
        <f>IFERROR(_xll.qlIndexFixing(Index6M,$H713,TRUE,_xll.ohTrigger(RecalcTrigger,Trigger6M)),NA())</f>
        <v>2.6310459662898345E-2</v>
      </c>
      <c r="M713" s="183">
        <f>IFERROR(_xll.qlIndexFixing(Index1Y,$H713,TRUE,_xll.ohTrigger(RecalcTrigger,Trigger1Y)),NA())</f>
        <v>2.799903363213585E-2</v>
      </c>
      <c r="N713" s="182">
        <f>IFERROR(_xll.qlIndexFixing(ONIndex1M,I713,TRUE,_xll.ohTrigger(RecalcTrigger,Trigger1M)),NA())</f>
        <v>2.3871367050255499E-2</v>
      </c>
      <c r="O713" s="44">
        <f>IFERROR(_xll.qlIndexFixing(ONIndex3M,I713,TRUE,_xll.ohTrigger(RecalcTrigger,Trigger3M)),NA())</f>
        <v>2.4451095327903127E-2</v>
      </c>
      <c r="P713" s="44">
        <f>IFERROR(_xll.qlIndexFixing(ONIndex6M,I713,TRUE,_xll.ohTrigger(RecalcTrigger,Trigger6M)),NA())</f>
        <v>2.583666604626722E-2</v>
      </c>
      <c r="Q713" s="183">
        <f>IFERROR(_xll.qlIndexFixing(ONIndex1Y,I713,TRUE,_xll.ohTrigger(RecalcTrigger,Trigger1Y)),NA())</f>
        <v>2.7028475584883749E-2</v>
      </c>
    </row>
    <row r="714" spans="2:17" x14ac:dyDescent="0.2">
      <c r="B714" s="39" t="s">
        <v>42</v>
      </c>
      <c r="D714" s="42">
        <f>_xll.qlCalendarAdvance(Calendar,$D713,B714,"f",FALSE)</f>
        <v>44285</v>
      </c>
      <c r="E714" s="177">
        <f>_xll.qlInterestRateIndexValueDate(IndexON,D714)</f>
        <v>44285</v>
      </c>
      <c r="F714" s="193">
        <f>IFERROR(_xll.qlIndexFixing(IndexON,D714,TRUE,_xll.ohTrigger(RecalcTrigger,TriggerON)),NA())</f>
        <v>2.2381434568288228E-2</v>
      </c>
      <c r="H714" s="42">
        <f>_xll.qlCalendarAdvance(Calendar,$H713,B714,"f",FALSE)</f>
        <v>44285</v>
      </c>
      <c r="I714" s="177">
        <f>_xll.qlInterestRateIndexValueDate(Index1M,$H714)</f>
        <v>44285</v>
      </c>
      <c r="J714" s="182">
        <f>IFERROR(_xll.qlIndexFixing(Index1M,$H714,TRUE,_xll.ohTrigger(RecalcTrigger,Trigger1M)),NA())</f>
        <v>2.3985153634937268E-2</v>
      </c>
      <c r="K714" s="44">
        <f>IFERROR(_xll.qlIndexFixing(Index3M,H714,TRUE,_xll.ohTrigger(RecalcTrigger,Trigger3M)),NA())</f>
        <v>2.4728876661149996E-2</v>
      </c>
      <c r="L714" s="44">
        <f>IFERROR(_xll.qlIndexFixing(Index6M,$H714,TRUE,_xll.ohTrigger(RecalcTrigger,Trigger6M)),NA())</f>
        <v>2.633360455885999E-2</v>
      </c>
      <c r="M714" s="183">
        <f>IFERROR(_xll.qlIndexFixing(Index1Y,$H714,TRUE,_xll.ohTrigger(RecalcTrigger,Trigger1Y)),NA())</f>
        <v>2.802023472407611E-2</v>
      </c>
      <c r="N714" s="182">
        <f>IFERROR(_xll.qlIndexFixing(ONIndex1M,I714,TRUE,_xll.ohTrigger(RecalcTrigger,Trigger1M)),NA())</f>
        <v>2.3899935830683505E-2</v>
      </c>
      <c r="O714" s="44">
        <f>IFERROR(_xll.qlIndexFixing(ONIndex3M,I714,TRUE,_xll.ohTrigger(RecalcTrigger,Trigger3M)),NA())</f>
        <v>2.4477524039790977E-2</v>
      </c>
      <c r="P714" s="44">
        <f>IFERROR(_xll.qlIndexFixing(ONIndex6M,I714,TRUE,_xll.ohTrigger(RecalcTrigger,Trigger6M)),NA())</f>
        <v>2.5859609327432143E-2</v>
      </c>
      <c r="Q714" s="183">
        <f>IFERROR(_xll.qlIndexFixing(ONIndex1Y,I714,TRUE,_xll.ohTrigger(RecalcTrigger,Trigger1Y)),NA())</f>
        <v>2.7053106434805629E-2</v>
      </c>
    </row>
    <row r="715" spans="2:17" x14ac:dyDescent="0.2">
      <c r="B715" s="39" t="s">
        <v>42</v>
      </c>
      <c r="D715" s="42">
        <f>_xll.qlCalendarAdvance(Calendar,$D714,B715,"f",FALSE)</f>
        <v>44292</v>
      </c>
      <c r="E715" s="177">
        <f>_xll.qlInterestRateIndexValueDate(IndexON,D715)</f>
        <v>44292</v>
      </c>
      <c r="F715" s="193">
        <f>IFERROR(_xll.qlIndexFixing(IndexON,D715,TRUE,_xll.ohTrigger(RecalcTrigger,TriggerON)),NA())</f>
        <v>2.2408361956482992E-2</v>
      </c>
      <c r="H715" s="42">
        <f>_xll.qlCalendarAdvance(Calendar,$H714,B715,"f",FALSE)</f>
        <v>44292</v>
      </c>
      <c r="I715" s="177">
        <f>_xll.qlInterestRateIndexValueDate(Index1M,$H715)</f>
        <v>44292</v>
      </c>
      <c r="J715" s="182">
        <f>IFERROR(_xll.qlIndexFixing(Index1M,$H715,TRUE,_xll.ohTrigger(RecalcTrigger,Trigger1M)),NA())</f>
        <v>2.4011208513635807E-2</v>
      </c>
      <c r="K715" s="44">
        <f>IFERROR(_xll.qlIndexFixing(Index3M,H715,TRUE,_xll.ohTrigger(RecalcTrigger,Trigger3M)),NA())</f>
        <v>2.4753503820999358E-2</v>
      </c>
      <c r="L715" s="44">
        <f>IFERROR(_xll.qlIndexFixing(Index6M,$H715,TRUE,_xll.ohTrigger(RecalcTrigger,Trigger6M)),NA())</f>
        <v>2.6354119346323635E-2</v>
      </c>
      <c r="M715" s="183">
        <f>IFERROR(_xll.qlIndexFixing(Index1Y,$H715,TRUE,_xll.ohTrigger(RecalcTrigger,Trigger1Y)),NA())</f>
        <v>2.8041233778112407E-2</v>
      </c>
      <c r="N715" s="182">
        <f>IFERROR(_xll.qlIndexFixing(ONIndex1M,I715,TRUE,_xll.ohTrigger(RecalcTrigger,Trigger1M)),NA())</f>
        <v>2.3928597490392445E-2</v>
      </c>
      <c r="O715" s="44">
        <f>IFERROR(_xll.qlIndexFixing(ONIndex3M,I715,TRUE,_xll.ohTrigger(RecalcTrigger,Trigger3M)),NA())</f>
        <v>2.450406839305086E-2</v>
      </c>
      <c r="P715" s="44">
        <f>IFERROR(_xll.qlIndexFixing(ONIndex6M,I715,TRUE,_xll.ohTrigger(RecalcTrigger,Trigger6M)),NA())</f>
        <v>2.5882593278107047E-2</v>
      </c>
      <c r="Q715" s="183">
        <f>IFERROR(_xll.qlIndexFixing(ONIndex1Y,I715,TRUE,_xll.ohTrigger(RecalcTrigger,Trigger1Y)),NA())</f>
        <v>2.7077708313356652E-2</v>
      </c>
    </row>
    <row r="716" spans="2:17" x14ac:dyDescent="0.2">
      <c r="B716" s="39" t="s">
        <v>42</v>
      </c>
      <c r="D716" s="42">
        <f>_xll.qlCalendarAdvance(Calendar,$D715,B716,"f",FALSE)</f>
        <v>44299</v>
      </c>
      <c r="E716" s="177">
        <f>_xll.qlInterestRateIndexValueDate(IndexON,D716)</f>
        <v>44299</v>
      </c>
      <c r="F716" s="193">
        <f>IFERROR(_xll.qlIndexFixing(IndexON,D716,TRUE,_xll.ohTrigger(RecalcTrigger,TriggerON)),NA())</f>
        <v>2.24353763433216E-2</v>
      </c>
      <c r="H716" s="42">
        <f>_xll.qlCalendarAdvance(Calendar,$H715,B716,"f",FALSE)</f>
        <v>44299</v>
      </c>
      <c r="I716" s="177">
        <f>_xll.qlInterestRateIndexValueDate(Index1M,$H716)</f>
        <v>44299</v>
      </c>
      <c r="J716" s="182">
        <f>IFERROR(_xll.qlIndexFixing(Index1M,$H716,TRUE,_xll.ohTrigger(RecalcTrigger,Trigger1M)),NA())</f>
        <v>2.4040210700431979E-2</v>
      </c>
      <c r="K716" s="44">
        <f>IFERROR(_xll.qlIndexFixing(Index3M,H716,TRUE,_xll.ohTrigger(RecalcTrigger,Trigger3M)),NA())</f>
        <v>2.4781015441611039E-2</v>
      </c>
      <c r="L716" s="44">
        <f>IFERROR(_xll.qlIndexFixing(Index6M,$H716,TRUE,_xll.ohTrigger(RecalcTrigger,Trigger6M)),NA())</f>
        <v>2.6377147844450822E-2</v>
      </c>
      <c r="M716" s="183">
        <f>IFERROR(_xll.qlIndexFixing(Index1Y,$H716,TRUE,_xll.ohTrigger(RecalcTrigger,Trigger1Y)),NA())</f>
        <v>2.8062026433398835E-2</v>
      </c>
      <c r="N716" s="182">
        <f>IFERROR(_xll.qlIndexFixing(ONIndex1M,I716,TRUE,_xll.ohTrigger(RecalcTrigger,Trigger1M)),NA())</f>
        <v>2.3957352029463364E-2</v>
      </c>
      <c r="O716" s="44">
        <f>IFERROR(_xll.qlIndexFixing(ONIndex3M,I716,TRUE,_xll.ohTrigger(RecalcTrigger,Trigger3M)),NA())</f>
        <v>2.4530728387439638E-2</v>
      </c>
      <c r="P716" s="44">
        <f>IFERROR(_xll.qlIndexFixing(ONIndex6M,I716,TRUE,_xll.ohTrigger(RecalcTrigger,Trigger6M)),NA())</f>
        <v>2.5905617898291933E-2</v>
      </c>
      <c r="Q716" s="183">
        <f>IFERROR(_xll.qlIndexFixing(ONIndex1Y,I716,TRUE,_xll.ohTrigger(RecalcTrigger,Trigger1Y)),NA())</f>
        <v>2.7102281220779956E-2</v>
      </c>
    </row>
    <row r="717" spans="2:17" x14ac:dyDescent="0.2">
      <c r="B717" s="39" t="s">
        <v>42</v>
      </c>
      <c r="D717" s="42">
        <f>_xll.qlCalendarAdvance(Calendar,$D716,B717,"f",FALSE)</f>
        <v>44306</v>
      </c>
      <c r="E717" s="177">
        <f>_xll.qlInterestRateIndexValueDate(IndexON,D717)</f>
        <v>44306</v>
      </c>
      <c r="F717" s="193">
        <f>IFERROR(_xll.qlIndexFixing(IndexON,D717,TRUE,_xll.ohTrigger(RecalcTrigger,TriggerON)),NA())</f>
        <v>2.24624777288851E-2</v>
      </c>
      <c r="H717" s="42">
        <f>_xll.qlCalendarAdvance(Calendar,$H716,B717,"f",FALSE)</f>
        <v>44306</v>
      </c>
      <c r="I717" s="177">
        <f>_xll.qlInterestRateIndexValueDate(Index1M,$H717)</f>
        <v>44306</v>
      </c>
      <c r="J717" s="182">
        <f>IFERROR(_xll.qlIndexFixing(Index1M,$H717,TRUE,_xll.ohTrigger(RecalcTrigger,Trigger1M)),NA())</f>
        <v>2.4069306010939262E-2</v>
      </c>
      <c r="K717" s="44">
        <f>IFERROR(_xll.qlIndexFixing(Index3M,H717,TRUE,_xll.ohTrigger(RecalcTrigger,Trigger3M)),NA())</f>
        <v>2.4808574075255375E-2</v>
      </c>
      <c r="L717" s="44">
        <f>IFERROR(_xll.qlIndexFixing(Index6M,$H717,TRUE,_xll.ohTrigger(RecalcTrigger,Trigger6M)),NA())</f>
        <v>2.6400104547532201E-2</v>
      </c>
      <c r="M717" s="183">
        <f>IFERROR(_xll.qlIndexFixing(Index1Y,$H717,TRUE,_xll.ohTrigger(RecalcTrigger,Trigger1Y)),NA())</f>
        <v>2.8082608328860115E-2</v>
      </c>
      <c r="N717" s="182">
        <f>IFERROR(_xll.qlIndexFixing(ONIndex1M,I717,TRUE,_xll.ohTrigger(RecalcTrigger,Trigger1M)),NA())</f>
        <v>2.3986199447815215E-2</v>
      </c>
      <c r="O717" s="44">
        <f>IFERROR(_xll.qlIndexFixing(ONIndex3M,I717,TRUE,_xll.ohTrigger(RecalcTrigger,Trigger3M)),NA())</f>
        <v>2.4557504023119403E-2</v>
      </c>
      <c r="P717" s="44">
        <f>IFERROR(_xll.qlIndexFixing(ONIndex6M,I717,TRUE,_xll.ohTrigger(RecalcTrigger,Trigger6M)),NA())</f>
        <v>2.5928683187905754E-2</v>
      </c>
      <c r="Q717" s="183">
        <f>IFERROR(_xll.qlIndexFixing(ONIndex1Y,I717,TRUE,_xll.ohTrigger(RecalcTrigger,Trigger1Y)),NA())</f>
        <v>2.7126825156832401E-2</v>
      </c>
    </row>
    <row r="718" spans="2:17" x14ac:dyDescent="0.2">
      <c r="B718" s="39" t="s">
        <v>42</v>
      </c>
      <c r="D718" s="42">
        <f>_xll.qlCalendarAdvance(Calendar,$D717,B718,"f",FALSE)</f>
        <v>44313</v>
      </c>
      <c r="E718" s="177">
        <f>_xll.qlInterestRateIndexValueDate(IndexON,D718)</f>
        <v>44313</v>
      </c>
      <c r="F718" s="193">
        <f>IFERROR(_xll.qlIndexFixing(IndexON,D718,TRUE,_xll.ohTrigger(RecalcTrigger,TriggerON)),NA())</f>
        <v>2.2489666113254536E-2</v>
      </c>
      <c r="H718" s="42">
        <f>_xll.qlCalendarAdvance(Calendar,$H717,B718,"f",FALSE)</f>
        <v>44313</v>
      </c>
      <c r="I718" s="177">
        <f>_xll.qlInterestRateIndexValueDate(Index1M,$H718)</f>
        <v>44313</v>
      </c>
      <c r="J718" s="182">
        <f>IFERROR(_xll.qlIndexFixing(Index1M,$H718,TRUE,_xll.ohTrigger(RecalcTrigger,Trigger1M)),NA())</f>
        <v>2.4098494445827644E-2</v>
      </c>
      <c r="K718" s="44">
        <f>IFERROR(_xll.qlIndexFixing(Index3M,H718,TRUE,_xll.ohTrigger(RecalcTrigger,Trigger3M)),NA())</f>
        <v>2.4836152686666325E-2</v>
      </c>
      <c r="L718" s="44">
        <f>IFERROR(_xll.qlIndexFixing(Index6M,$H718,TRUE,_xll.ohTrigger(RecalcTrigger,Trigger6M)),NA())</f>
        <v>2.6422982245521451E-2</v>
      </c>
      <c r="M718" s="183">
        <f>IFERROR(_xll.qlIndexFixing(Index1Y,$H718,TRUE,_xll.ohTrigger(RecalcTrigger,Trigger1Y)),NA())</f>
        <v>2.81029751032007E-2</v>
      </c>
      <c r="N718" s="182">
        <f>IFERROR(_xll.qlIndexFixing(ONIndex1M,I718,TRUE,_xll.ohTrigger(RecalcTrigger,Trigger1M)),NA())</f>
        <v>2.4015139745610092E-2</v>
      </c>
      <c r="O718" s="44">
        <f>IFERROR(_xll.qlIndexFixing(ONIndex3M,I718,TRUE,_xll.ohTrigger(RecalcTrigger,Trigger3M)),NA())</f>
        <v>2.4584395300171202E-2</v>
      </c>
      <c r="P718" s="44">
        <f>IFERROR(_xll.qlIndexFixing(ONIndex6M,I718,TRUE,_xll.ohTrigger(RecalcTrigger,Trigger6M)),NA())</f>
        <v>2.5951789147191651E-2</v>
      </c>
      <c r="Q718" s="183">
        <f>IFERROR(_xll.qlIndexFixing(ONIndex1Y,I718,TRUE,_xll.ohTrigger(RecalcTrigger,Trigger1Y)),NA())</f>
        <v>2.7151340121676082E-2</v>
      </c>
    </row>
    <row r="719" spans="2:17" x14ac:dyDescent="0.2">
      <c r="B719" s="39" t="s">
        <v>42</v>
      </c>
      <c r="D719" s="42">
        <f>_xll.qlCalendarAdvance(Calendar,$D718,B719,"f",FALSE)</f>
        <v>44320</v>
      </c>
      <c r="E719" s="177">
        <f>_xll.qlInterestRateIndexValueDate(IndexON,D719)</f>
        <v>44320</v>
      </c>
      <c r="F719" s="193">
        <f>IFERROR(_xll.qlIndexFixing(IndexON,D719,TRUE,_xll.ohTrigger(RecalcTrigger,TriggerON)),NA())</f>
        <v>2.2516941496348863E-2</v>
      </c>
      <c r="H719" s="42">
        <f>_xll.qlCalendarAdvance(Calendar,$H718,B719,"f",FALSE)</f>
        <v>44320</v>
      </c>
      <c r="I719" s="177">
        <f>_xll.qlInterestRateIndexValueDate(Index1M,$H719)</f>
        <v>44320</v>
      </c>
      <c r="J719" s="182">
        <f>IFERROR(_xll.qlIndexFixing(Index1M,$H719,TRUE,_xll.ohTrigger(RecalcTrigger,Trigger1M)),NA())</f>
        <v>2.4130673030851896E-2</v>
      </c>
      <c r="K719" s="44">
        <f>IFERROR(_xll.qlIndexFixing(Index3M,H719,TRUE,_xll.ohTrigger(RecalcTrigger,Trigger3M)),NA())</f>
        <v>2.486653402333313E-2</v>
      </c>
      <c r="L719" s="44">
        <f>IFERROR(_xll.qlIndexFixing(Index6M,$H719,TRUE,_xll.ohTrigger(RecalcTrigger,Trigger6M)),NA())</f>
        <v>2.6448317633291765E-2</v>
      </c>
      <c r="M719" s="183">
        <f>IFERROR(_xll.qlIndexFixing(Index1Y,$H719,TRUE,_xll.ohTrigger(RecalcTrigger,Trigger1Y)),NA())</f>
        <v>2.8123122394913658E-2</v>
      </c>
      <c r="N719" s="182">
        <f>IFERROR(_xll.qlIndexFixing(ONIndex1M,I719,TRUE,_xll.ohTrigger(RecalcTrigger,Trigger1M)),NA())</f>
        <v>2.4044172922847995E-2</v>
      </c>
      <c r="O719" s="44">
        <f>IFERROR(_xll.qlIndexFixing(ONIndex3M,I719,TRUE,_xll.ohTrigger(RecalcTrigger,Trigger3M)),NA())</f>
        <v>2.4611402218432943E-2</v>
      </c>
      <c r="P719" s="44">
        <f>IFERROR(_xll.qlIndexFixing(ONIndex6M,I719,TRUE,_xll.ohTrigger(RecalcTrigger,Trigger6M)),NA())</f>
        <v>2.5974935775906483E-2</v>
      </c>
      <c r="Q719" s="183">
        <f>IFERROR(_xll.qlIndexFixing(ONIndex1Y,I719,TRUE,_xll.ohTrigger(RecalcTrigger,Trigger1Y)),NA())</f>
        <v>2.7175826115229951E-2</v>
      </c>
    </row>
    <row r="720" spans="2:17" x14ac:dyDescent="0.2">
      <c r="B720" s="39" t="s">
        <v>42</v>
      </c>
      <c r="D720" s="42">
        <f>_xll.qlCalendarAdvance(Calendar,$D719,B720,"f",FALSE)</f>
        <v>44327</v>
      </c>
      <c r="E720" s="177">
        <f>_xll.qlInterestRateIndexValueDate(IndexON,D720)</f>
        <v>44327</v>
      </c>
      <c r="F720" s="193">
        <f>IFERROR(_xll.qlIndexFixing(IndexON,D720,TRUE,_xll.ohTrigger(RecalcTrigger,TriggerON)),NA())</f>
        <v>2.2544303878168082E-2</v>
      </c>
      <c r="H720" s="42">
        <f>_xll.qlCalendarAdvance(Calendar,$H719,B720,"f",FALSE)</f>
        <v>44327</v>
      </c>
      <c r="I720" s="177">
        <f>_xll.qlInterestRateIndexValueDate(Index1M,$H720)</f>
        <v>44327</v>
      </c>
      <c r="J720" s="182">
        <f>IFERROR(_xll.qlIndexFixing(Index1M,$H720,TRUE,_xll.ohTrigger(RecalcTrigger,Trigger1M)),NA())</f>
        <v>2.4160056310082858E-2</v>
      </c>
      <c r="K720" s="44">
        <f>IFERROR(_xll.qlIndexFixing(Index3M,H720,TRUE,_xll.ohTrigger(RecalcTrigger,Trigger3M)),NA())</f>
        <v>2.4894063636823373E-2</v>
      </c>
      <c r="L720" s="44">
        <f>IFERROR(_xll.qlIndexFixing(Index6M,$H720,TRUE,_xll.ohTrigger(RecalcTrigger,Trigger6M)),NA())</f>
        <v>2.6471007767163709E-2</v>
      </c>
      <c r="M720" s="183">
        <f>IFERROR(_xll.qlIndexFixing(Index1Y,$H720,TRUE,_xll.ohTrigger(RecalcTrigger,Trigger1Y)),NA())</f>
        <v>2.8143045842289549E-2</v>
      </c>
      <c r="N720" s="182">
        <f>IFERROR(_xll.qlIndexFixing(ONIndex1M,I720,TRUE,_xll.ohTrigger(RecalcTrigger,Trigger1M)),NA())</f>
        <v>2.4073298979447877E-2</v>
      </c>
      <c r="O720" s="44">
        <f>IFERROR(_xll.qlIndexFixing(ONIndex3M,I720,TRUE,_xll.ohTrigger(RecalcTrigger,Trigger3M)),NA())</f>
        <v>2.4638524778066717E-2</v>
      </c>
      <c r="P720" s="44">
        <f>IFERROR(_xll.qlIndexFixing(ONIndex6M,I720,TRUE,_xll.ohTrigger(RecalcTrigger,Trigger6M)),NA())</f>
        <v>2.5998123074212343E-2</v>
      </c>
      <c r="Q720" s="183">
        <f>IFERROR(_xll.qlIndexFixing(ONIndex1Y,I720,TRUE,_xll.ohTrigger(RecalcTrigger,Trigger1Y)),NA())</f>
        <v>2.7200283137412962E-2</v>
      </c>
    </row>
    <row r="721" spans="2:17" x14ac:dyDescent="0.2">
      <c r="B721" s="39" t="s">
        <v>42</v>
      </c>
      <c r="D721" s="42">
        <f>_xll.qlCalendarAdvance(Calendar,$D720,B721,"f",FALSE)</f>
        <v>44334</v>
      </c>
      <c r="E721" s="177">
        <f>_xll.qlInterestRateIndexValueDate(IndexON,D721)</f>
        <v>44334</v>
      </c>
      <c r="F721" s="193">
        <f>IFERROR(_xll.qlIndexFixing(IndexON,D721,TRUE,_xll.ohTrigger(RecalcTrigger,TriggerON)),NA())</f>
        <v>2.2571753258874283E-2</v>
      </c>
      <c r="H721" s="42">
        <f>_xll.qlCalendarAdvance(Calendar,$H720,B721,"f",FALSE)</f>
        <v>44334</v>
      </c>
      <c r="I721" s="177">
        <f>_xll.qlInterestRateIndexValueDate(Index1M,$H721)</f>
        <v>44334</v>
      </c>
      <c r="J721" s="182">
        <f>IFERROR(_xll.qlIndexFixing(Index1M,$H721,TRUE,_xll.ohTrigger(RecalcTrigger,Trigger1M)),NA())</f>
        <v>2.4189532724282696E-2</v>
      </c>
      <c r="K721" s="44">
        <f>IFERROR(_xll.qlIndexFixing(Index3M,H721,TRUE,_xll.ohTrigger(RecalcTrigger,Trigger3M)),NA())</f>
        <v>2.4921530226245825E-2</v>
      </c>
      <c r="L721" s="44">
        <f>IFERROR(_xll.qlIndexFixing(Index6M,$H721,TRUE,_xll.ohTrigger(RecalcTrigger,Trigger6M)),NA())</f>
        <v>2.6493597005909759E-2</v>
      </c>
      <c r="M721" s="183">
        <f>IFERROR(_xll.qlIndexFixing(Index1Y,$H721,TRUE,_xll.ohTrigger(RecalcTrigger,Trigger1Y)),NA())</f>
        <v>2.816274108342709E-2</v>
      </c>
      <c r="N721" s="182">
        <f>IFERROR(_xll.qlIndexFixing(ONIndex1M,I721,TRUE,_xll.ohTrigger(RecalcTrigger,Trigger1M)),NA())</f>
        <v>2.4102517915571831E-2</v>
      </c>
      <c r="O721" s="44">
        <f>IFERROR(_xll.qlIndexFixing(ONIndex3M,I721,TRUE,_xll.ohTrigger(RecalcTrigger,Trigger3M)),NA())</f>
        <v>2.4665762978991479E-2</v>
      </c>
      <c r="P721" s="44">
        <f>IFERROR(_xll.qlIndexFixing(ONIndex6M,I721,TRUE,_xll.ohTrigger(RecalcTrigger,Trigger6M)),NA())</f>
        <v>2.6021351042109231E-2</v>
      </c>
      <c r="Q721" s="183">
        <f>IFERROR(_xll.qlIndexFixing(ONIndex1Y,I721,TRUE,_xll.ohTrigger(RecalcTrigger,Trigger1Y)),NA())</f>
        <v>2.7224711188387207E-2</v>
      </c>
    </row>
    <row r="722" spans="2:17" x14ac:dyDescent="0.2">
      <c r="B722" s="39" t="s">
        <v>42</v>
      </c>
      <c r="D722" s="42">
        <f>_xll.qlCalendarAdvance(Calendar,$D721,B722,"f",FALSE)</f>
        <v>44341</v>
      </c>
      <c r="E722" s="177">
        <f>_xll.qlInterestRateIndexValueDate(IndexON,D722)</f>
        <v>44341</v>
      </c>
      <c r="F722" s="193">
        <f>IFERROR(_xll.qlIndexFixing(IndexON,D722,TRUE,_xll.ohTrigger(RecalcTrigger,TriggerON)),NA())</f>
        <v>2.2599289638305375E-2</v>
      </c>
      <c r="H722" s="42">
        <f>_xll.qlCalendarAdvance(Calendar,$H721,B722,"f",FALSE)</f>
        <v>44341</v>
      </c>
      <c r="I722" s="177">
        <f>_xll.qlInterestRateIndexValueDate(Index1M,$H722)</f>
        <v>44341</v>
      </c>
      <c r="J722" s="182">
        <f>IFERROR(_xll.qlIndexFixing(Index1M,$H722,TRUE,_xll.ohTrigger(RecalcTrigger,Trigger1M)),NA())</f>
        <v>2.4219102274144227E-2</v>
      </c>
      <c r="K722" s="44">
        <f>IFERROR(_xll.qlIndexFixing(Index3M,H722,TRUE,_xll.ohTrigger(RecalcTrigger,Trigger3M)),NA())</f>
        <v>2.4948907045379939E-2</v>
      </c>
      <c r="L722" s="44">
        <f>IFERROR(_xll.qlIndexFixing(Index6M,$H722,TRUE,_xll.ohTrigger(RecalcTrigger,Trigger6M)),NA())</f>
        <v>2.6516078176856982E-2</v>
      </c>
      <c r="M722" s="183">
        <f>IFERROR(_xll.qlIndexFixing(Index1Y,$H722,TRUE,_xll.ohTrigger(RecalcTrigger,Trigger1Y)),NA())</f>
        <v>2.818220375624092E-2</v>
      </c>
      <c r="N722" s="182">
        <f>IFERROR(_xll.qlIndexFixing(ONIndex1M,I722,TRUE,_xll.ohTrigger(RecalcTrigger,Trigger1M)),NA())</f>
        <v>2.4131829731057763E-2</v>
      </c>
      <c r="O722" s="44">
        <f>IFERROR(_xll.qlIndexFixing(ONIndex3M,I722,TRUE,_xll.ohTrigger(RecalcTrigger,Trigger3M)),NA())</f>
        <v>2.4693116821450367E-2</v>
      </c>
      <c r="P722" s="44">
        <f>IFERROR(_xll.qlIndexFixing(ONIndex6M,I722,TRUE,_xll.ohTrigger(RecalcTrigger,Trigger6M)),NA())</f>
        <v>2.6044619679597147E-2</v>
      </c>
      <c r="Q722" s="183">
        <f>IFERROR(_xll.qlIndexFixing(ONIndex1Y,I722,TRUE,_xll.ohTrigger(RecalcTrigger,Trigger1Y)),NA())</f>
        <v>2.7249110268071641E-2</v>
      </c>
    </row>
    <row r="723" spans="2:17" x14ac:dyDescent="0.2">
      <c r="B723" s="39" t="s">
        <v>42</v>
      </c>
      <c r="D723" s="42">
        <f>_xll.qlCalendarAdvance(Calendar,$D722,B723,"f",FALSE)</f>
        <v>44348</v>
      </c>
      <c r="E723" s="177">
        <f>_xll.qlInterestRateIndexValueDate(IndexON,D723)</f>
        <v>44348</v>
      </c>
      <c r="F723" s="193">
        <f>IFERROR(_xll.qlIndexFixing(IndexON,D723,TRUE,_xll.ohTrigger(RecalcTrigger,TriggerON)),NA())</f>
        <v>2.2626913016542405E-2</v>
      </c>
      <c r="H723" s="42">
        <f>_xll.qlCalendarAdvance(Calendar,$H722,B723,"f",FALSE)</f>
        <v>44348</v>
      </c>
      <c r="I723" s="177">
        <f>_xll.qlInterestRateIndexValueDate(Index1M,$H723)</f>
        <v>44348</v>
      </c>
      <c r="J723" s="182">
        <f>IFERROR(_xll.qlIndexFixing(Index1M,$H723,TRUE,_xll.ohTrigger(RecalcTrigger,Trigger1M)),NA())</f>
        <v>2.4245822928376036E-2</v>
      </c>
      <c r="K723" s="44">
        <f>IFERROR(_xll.qlIndexFixing(Index3M,H723,TRUE,_xll.ohTrigger(RecalcTrigger,Trigger3M)),NA())</f>
        <v>2.4976167347273977E-2</v>
      </c>
      <c r="L723" s="44">
        <f>IFERROR(_xll.qlIndexFixing(Index6M,$H723,TRUE,_xll.ohTrigger(RecalcTrigger,Trigger6M)),NA())</f>
        <v>2.65359332854227E-2</v>
      </c>
      <c r="M723" s="183">
        <f>IFERROR(_xll.qlIndexFixing(Index1Y,$H723,TRUE,_xll.ohTrigger(RecalcTrigger,Trigger1Y)),NA())</f>
        <v>2.8201429498472708E-2</v>
      </c>
      <c r="N723" s="182">
        <f>IFERROR(_xll.qlIndexFixing(ONIndex1M,I723,TRUE,_xll.ohTrigger(RecalcTrigger,Trigger1M)),NA())</f>
        <v>2.4161234426067768E-2</v>
      </c>
      <c r="O723" s="44">
        <f>IFERROR(_xll.qlIndexFixing(ONIndex3M,I723,TRUE,_xll.ohTrigger(RecalcTrigger,Trigger3M)),NA())</f>
        <v>2.4720586305200243E-2</v>
      </c>
      <c r="P723" s="44">
        <f>IFERROR(_xll.qlIndexFixing(ONIndex6M,I723,TRUE,_xll.ohTrigger(RecalcTrigger,Trigger6M)),NA())</f>
        <v>2.6067928986595046E-2</v>
      </c>
      <c r="Q723" s="183">
        <f>IFERROR(_xll.qlIndexFixing(ONIndex1Y,I723,TRUE,_xll.ohTrigger(RecalcTrigger,Trigger1Y)),NA())</f>
        <v>2.7273480376466264E-2</v>
      </c>
    </row>
    <row r="724" spans="2:17" x14ac:dyDescent="0.2">
      <c r="B724" s="39" t="s">
        <v>42</v>
      </c>
      <c r="D724" s="42">
        <f>_xll.qlCalendarAdvance(Calendar,$D723,B724,"f",FALSE)</f>
        <v>44355</v>
      </c>
      <c r="E724" s="177">
        <f>_xll.qlInterestRateIndexValueDate(IndexON,D724)</f>
        <v>44355</v>
      </c>
      <c r="F724" s="193">
        <f>IFERROR(_xll.qlIndexFixing(IndexON,D724,TRUE,_xll.ohTrigger(RecalcTrigger,TriggerON)),NA())</f>
        <v>2.2654623393747464E-2</v>
      </c>
      <c r="H724" s="42">
        <f>_xll.qlCalendarAdvance(Calendar,$H723,B724,"f",FALSE)</f>
        <v>44355</v>
      </c>
      <c r="I724" s="177">
        <f>_xll.qlInterestRateIndexValueDate(Index1M,$H724)</f>
        <v>44355</v>
      </c>
      <c r="J724" s="182">
        <f>IFERROR(_xll.qlIndexFixing(Index1M,$H724,TRUE,_xll.ohTrigger(RecalcTrigger,Trigger1M)),NA())</f>
        <v>2.4275473081189457E-2</v>
      </c>
      <c r="K724" s="44">
        <f>IFERROR(_xll.qlIndexFixing(Index3M,H724,TRUE,_xll.ohTrigger(RecalcTrigger,Trigger3M)),NA())</f>
        <v>2.5003284384257373E-2</v>
      </c>
      <c r="L724" s="44">
        <f>IFERROR(_xll.qlIndexFixing(Index6M,$H724,TRUE,_xll.ohTrigger(RecalcTrigger,Trigger6M)),NA())</f>
        <v>2.6558185524331784E-2</v>
      </c>
      <c r="M724" s="183">
        <f>IFERROR(_xll.qlIndexFixing(Index1Y,$H724,TRUE,_xll.ohTrigger(RecalcTrigger,Trigger1Y)),NA())</f>
        <v>2.8220413947700473E-2</v>
      </c>
      <c r="N724" s="182">
        <f>IFERROR(_xll.qlIndexFixing(ONIndex1M,I724,TRUE,_xll.ohTrigger(RecalcTrigger,Trigger1M)),NA())</f>
        <v>2.4190732000682891E-2</v>
      </c>
      <c r="O724" s="44">
        <f>IFERROR(_xll.qlIndexFixing(ONIndex3M,I724,TRUE,_xll.ohTrigger(RecalcTrigger,Trigger3M)),NA())</f>
        <v>2.4748171430565291E-2</v>
      </c>
      <c r="P724" s="44">
        <f>IFERROR(_xll.qlIndexFixing(ONIndex6M,I724,TRUE,_xll.ohTrigger(RecalcTrigger,Trigger6M)),NA())</f>
        <v>2.6091278963102926E-2</v>
      </c>
      <c r="Q724" s="183">
        <f>IFERROR(_xll.qlIndexFixing(ONIndex1Y,I724,TRUE,_xll.ohTrigger(RecalcTrigger,Trigger1Y)),NA())</f>
        <v>2.7297821513490028E-2</v>
      </c>
    </row>
    <row r="725" spans="2:17" x14ac:dyDescent="0.2">
      <c r="B725" s="39" t="s">
        <v>42</v>
      </c>
      <c r="D725" s="42">
        <f>_xll.qlCalendarAdvance(Calendar,$D724,B725,"f",FALSE)</f>
        <v>44362</v>
      </c>
      <c r="E725" s="177">
        <f>_xll.qlInterestRateIndexValueDate(IndexON,D725)</f>
        <v>44362</v>
      </c>
      <c r="F725" s="193">
        <f>IFERROR(_xll.qlIndexFixing(IndexON,D725,TRUE,_xll.ohTrigger(RecalcTrigger,TriggerON)),NA())</f>
        <v>2.268242076975846E-2</v>
      </c>
      <c r="H725" s="42">
        <f>_xll.qlCalendarAdvance(Calendar,$H724,B725,"f",FALSE)</f>
        <v>44362</v>
      </c>
      <c r="I725" s="177">
        <f>_xll.qlInterestRateIndexValueDate(Index1M,$H725)</f>
        <v>44362</v>
      </c>
      <c r="J725" s="182">
        <f>IFERROR(_xll.qlIndexFixing(Index1M,$H725,TRUE,_xll.ohTrigger(RecalcTrigger,Trigger1M)),NA())</f>
        <v>2.4305029135410366E-2</v>
      </c>
      <c r="K725" s="44">
        <f>IFERROR(_xll.qlIndexFixing(Index3M,H725,TRUE,_xll.ohTrigger(RecalcTrigger,Trigger3M)),NA())</f>
        <v>2.503023140794422E-2</v>
      </c>
      <c r="L725" s="44">
        <f>IFERROR(_xll.qlIndexFixing(Index6M,$H725,TRUE,_xll.ohTrigger(RecalcTrigger,Trigger6M)),NA())</f>
        <v>2.6580308279117126E-2</v>
      </c>
      <c r="M725" s="183">
        <f>IFERROR(_xll.qlIndexFixing(Index1Y,$H725,TRUE,_xll.ohTrigger(RecalcTrigger,Trigger1Y)),NA())</f>
        <v>2.8239152741348805E-2</v>
      </c>
      <c r="N725" s="182">
        <f>IFERROR(_xll.qlIndexFixing(ONIndex1M,I725,TRUE,_xll.ohTrigger(RecalcTrigger,Trigger1M)),NA())</f>
        <v>2.4220322454741039E-2</v>
      </c>
      <c r="O725" s="44">
        <f>IFERROR(_xll.qlIndexFixing(ONIndex3M,I725,TRUE,_xll.ohTrigger(RecalcTrigger,Trigger3M)),NA())</f>
        <v>2.4775872197302373E-2</v>
      </c>
      <c r="P725" s="44">
        <f>IFERROR(_xll.qlIndexFixing(ONIndex6M,I725,TRUE,_xll.ohTrigger(RecalcTrigger,Trigger6M)),NA())</f>
        <v>2.6114669609282881E-2</v>
      </c>
      <c r="Q725" s="183">
        <f>IFERROR(_xll.qlIndexFixing(ONIndex1Y,I725,TRUE,_xll.ohTrigger(RecalcTrigger,Trigger1Y)),NA())</f>
        <v>2.7322133679305027E-2</v>
      </c>
    </row>
    <row r="726" spans="2:17" x14ac:dyDescent="0.2">
      <c r="B726" s="39" t="s">
        <v>42</v>
      </c>
      <c r="D726" s="42">
        <f>_xll.qlCalendarAdvance(Calendar,$D725,B726,"f",FALSE)</f>
        <v>44369</v>
      </c>
      <c r="E726" s="177">
        <f>_xll.qlInterestRateIndexValueDate(IndexON,D726)</f>
        <v>44369</v>
      </c>
      <c r="F726" s="193">
        <f>IFERROR(_xll.qlIndexFixing(IndexON,D726,TRUE,_xll.ohTrigger(RecalcTrigger,TriggerON)),NA())</f>
        <v>2.271030514465644E-2</v>
      </c>
      <c r="H726" s="42">
        <f>_xll.qlCalendarAdvance(Calendar,$H725,B726,"f",FALSE)</f>
        <v>44369</v>
      </c>
      <c r="I726" s="177">
        <f>_xll.qlInterestRateIndexValueDate(Index1M,$H726)</f>
        <v>44369</v>
      </c>
      <c r="J726" s="182">
        <f>IFERROR(_xll.qlIndexFixing(Index1M,$H726,TRUE,_xll.ohTrigger(RecalcTrigger,Trigger1M)),NA())</f>
        <v>2.4334390275443967E-2</v>
      </c>
      <c r="K726" s="44">
        <f>IFERROR(_xll.qlIndexFixing(Index3M,H726,TRUE,_xll.ohTrigger(RecalcTrigger,Trigger3M)),NA())</f>
        <v>2.5056981669247403E-2</v>
      </c>
      <c r="L726" s="44">
        <f>IFERROR(_xll.qlIndexFixing(Index6M,$H726,TRUE,_xll.ohTrigger(RecalcTrigger,Trigger6M)),NA())</f>
        <v>2.6602294337289507E-2</v>
      </c>
      <c r="M726" s="183">
        <f>IFERROR(_xll.qlIndexFixing(Index1Y,$H726,TRUE,_xll.ohTrigger(RecalcTrigger,Trigger1Y)),NA())</f>
        <v>2.8257641516699739E-2</v>
      </c>
      <c r="N726" s="182">
        <f>IFERROR(_xll.qlIndexFixing(ONIndex1M,I726,TRUE,_xll.ohTrigger(RecalcTrigger,Trigger1M)),NA())</f>
        <v>2.4250005788404305E-2</v>
      </c>
      <c r="O726" s="44">
        <f>IFERROR(_xll.qlIndexFixing(ONIndex3M,I726,TRUE,_xll.ohTrigger(RecalcTrigger,Trigger3M)),NA())</f>
        <v>2.4803688605492535E-2</v>
      </c>
      <c r="P726" s="44">
        <f>IFERROR(_xll.qlIndexFixing(ONIndex6M,I726,TRUE,_xll.ohTrigger(RecalcTrigger,Trigger6M)),NA())</f>
        <v>2.6138100925134911E-2</v>
      </c>
      <c r="Q726" s="183">
        <f>IFERROR(_xll.qlIndexFixing(ONIndex1Y,I726,TRUE,_xll.ohTrigger(RecalcTrigger,Trigger1Y)),NA())</f>
        <v>2.7346416873749169E-2</v>
      </c>
    </row>
    <row r="727" spans="2:17" x14ac:dyDescent="0.2">
      <c r="B727" s="39" t="s">
        <v>42</v>
      </c>
      <c r="D727" s="42">
        <f>_xll.qlCalendarAdvance(Calendar,$D726,B727,"f",FALSE)</f>
        <v>44376</v>
      </c>
      <c r="E727" s="177">
        <f>_xll.qlInterestRateIndexValueDate(IndexON,D727)</f>
        <v>44376</v>
      </c>
      <c r="F727" s="193">
        <f>IFERROR(_xll.qlIndexFixing(IndexON,D727,TRUE,_xll.ohTrigger(RecalcTrigger,TriggerON)),NA())</f>
        <v>2.2738214741967466E-2</v>
      </c>
      <c r="H727" s="42">
        <f>_xll.qlCalendarAdvance(Calendar,$H726,B727,"f",FALSE)</f>
        <v>44376</v>
      </c>
      <c r="I727" s="177">
        <f>_xll.qlInterestRateIndexValueDate(Index1M,$H727)</f>
        <v>44376</v>
      </c>
      <c r="J727" s="182">
        <f>IFERROR(_xll.qlIndexFixing(Index1M,$H727,TRUE,_xll.ohTrigger(RecalcTrigger,Trigger1M)),NA())</f>
        <v>2.4363458819909128E-2</v>
      </c>
      <c r="K727" s="44">
        <f>IFERROR(_xll.qlIndexFixing(Index3M,H727,TRUE,_xll.ohTrigger(RecalcTrigger,Trigger3M)),NA())</f>
        <v>2.5083509250134518E-2</v>
      </c>
      <c r="L727" s="44">
        <f>IFERROR(_xll.qlIndexFixing(Index6M,$H727,TRUE,_xll.ohTrigger(RecalcTrigger,Trigger6M)),NA())</f>
        <v>2.662413671023655E-2</v>
      </c>
      <c r="M727" s="183">
        <f>IFERROR(_xll.qlIndexFixing(Index1Y,$H727,TRUE,_xll.ohTrigger(RecalcTrigger,Trigger1Y)),NA())</f>
        <v>2.8275876044313142E-2</v>
      </c>
      <c r="N727" s="182">
        <f>IFERROR(_xll.qlIndexFixing(ONIndex1M,I727,TRUE,_xll.ohTrigger(RecalcTrigger,Trigger1M)),NA())</f>
        <v>2.4279692528685892E-2</v>
      </c>
      <c r="O727" s="44">
        <f>IFERROR(_xll.qlIndexFixing(ONIndex3M,I727,TRUE,_xll.ohTrigger(RecalcTrigger,Trigger3M)),NA())</f>
        <v>2.4831548174879536E-2</v>
      </c>
      <c r="P727" s="44">
        <f>IFERROR(_xll.qlIndexFixing(ONIndex6M,I727,TRUE,_xll.ohTrigger(RecalcTrigger,Trigger6M)),NA())</f>
        <v>2.6161534323471125E-2</v>
      </c>
      <c r="Q727" s="183">
        <f>IFERROR(_xll.qlIndexFixing(ONIndex1Y,I727,TRUE,_xll.ohTrigger(RecalcTrigger,Trigger1Y)),NA())</f>
        <v>2.7370625332824305E-2</v>
      </c>
    </row>
    <row r="728" spans="2:17" x14ac:dyDescent="0.2">
      <c r="B728" s="39" t="s">
        <v>42</v>
      </c>
      <c r="D728" s="42">
        <f>_xll.qlCalendarAdvance(Calendar,$D727,B728,"f",FALSE)</f>
        <v>44383</v>
      </c>
      <c r="E728" s="177">
        <f>_xll.qlInterestRateIndexValueDate(IndexON,D728)</f>
        <v>44383</v>
      </c>
      <c r="F728" s="193">
        <f>IFERROR(_xll.qlIndexFixing(IndexON,D728,TRUE,_xll.ohTrigger(RecalcTrigger,TriggerON)),NA())</f>
        <v>2.2765932837858216E-2</v>
      </c>
      <c r="H728" s="42">
        <f>_xll.qlCalendarAdvance(Calendar,$H727,B728,"f",FALSE)</f>
        <v>44383</v>
      </c>
      <c r="I728" s="177">
        <f>_xll.qlInterestRateIndexValueDate(Index1M,$H728)</f>
        <v>44383</v>
      </c>
      <c r="J728" s="182">
        <f>IFERROR(_xll.qlIndexFixing(Index1M,$H728,TRUE,_xll.ohTrigger(RecalcTrigger,Trigger1M)),NA())</f>
        <v>2.4395026050992041E-2</v>
      </c>
      <c r="K728" s="44">
        <f>IFERROR(_xll.qlIndexFixing(Index3M,H728,TRUE,_xll.ohTrigger(RecalcTrigger,Trigger3M)),NA())</f>
        <v>2.5109802202739073E-2</v>
      </c>
      <c r="L728" s="44">
        <f>IFERROR(_xll.qlIndexFixing(Index6M,$H728,TRUE,_xll.ohTrigger(RecalcTrigger,Trigger6M)),NA())</f>
        <v>2.6648298708291076E-2</v>
      </c>
      <c r="M728" s="183">
        <f>IFERROR(_xll.qlIndexFixing(Index1Y,$H728,TRUE,_xll.ohTrigger(RecalcTrigger,Trigger1Y)),NA())</f>
        <v>2.8293854205728275E-2</v>
      </c>
      <c r="N728" s="182">
        <f>IFERROR(_xll.qlIndexFixing(ONIndex1M,I728,TRUE,_xll.ohTrigger(RecalcTrigger,Trigger1M)),NA())</f>
        <v>2.43090687870684E-2</v>
      </c>
      <c r="O728" s="44">
        <f>IFERROR(_xll.qlIndexFixing(ONIndex3M,I728,TRUE,_xll.ohTrigger(RecalcTrigger,Trigger3M)),NA())</f>
        <v>2.48591966298084E-2</v>
      </c>
      <c r="P728" s="44">
        <f>IFERROR(_xll.qlIndexFixing(ONIndex6M,I728,TRUE,_xll.ohTrigger(RecalcTrigger,Trigger6M)),NA())</f>
        <v>2.6184834433418125E-2</v>
      </c>
      <c r="Q728" s="183">
        <f>IFERROR(_xll.qlIndexFixing(ONIndex1Y,I728,TRUE,_xll.ohTrigger(RecalcTrigger,Trigger1Y)),NA())</f>
        <v>2.7394598506927936E-2</v>
      </c>
    </row>
    <row r="729" spans="2:17" x14ac:dyDescent="0.2">
      <c r="B729" s="39" t="s">
        <v>42</v>
      </c>
      <c r="D729" s="42">
        <f>_xll.qlCalendarAdvance(Calendar,$D728,B729,"f",FALSE)</f>
        <v>44390</v>
      </c>
      <c r="E729" s="177">
        <f>_xll.qlInterestRateIndexValueDate(IndexON,D729)</f>
        <v>44390</v>
      </c>
      <c r="F729" s="193">
        <f>IFERROR(_xll.qlIndexFixing(IndexON,D729,TRUE,_xll.ohTrigger(RecalcTrigger,TriggerON)),NA())</f>
        <v>2.2793440190239656E-2</v>
      </c>
      <c r="H729" s="42">
        <f>_xll.qlCalendarAdvance(Calendar,$H728,B729,"f",FALSE)</f>
        <v>44390</v>
      </c>
      <c r="I729" s="177">
        <f>_xll.qlInterestRateIndexValueDate(Index1M,$H729)</f>
        <v>44390</v>
      </c>
      <c r="J729" s="182">
        <f>IFERROR(_xll.qlIndexFixing(Index1M,$H729,TRUE,_xll.ohTrigger(RecalcTrigger,Trigger1M)),NA())</f>
        <v>2.4423395721782773E-2</v>
      </c>
      <c r="K729" s="44">
        <f>IFERROR(_xll.qlIndexFixing(Index3M,H729,TRUE,_xll.ohTrigger(RecalcTrigger,Trigger3M)),NA())</f>
        <v>2.5135860171526005E-2</v>
      </c>
      <c r="L729" s="44">
        <f>IFERROR(_xll.qlIndexFixing(Index6M,$H729,TRUE,_xll.ohTrigger(RecalcTrigger,Trigger6M)),NA())</f>
        <v>2.6669838225773443E-2</v>
      </c>
      <c r="M729" s="183">
        <f>IFERROR(_xll.qlIndexFixing(Index1Y,$H729,TRUE,_xll.ohTrigger(RecalcTrigger,Trigger1Y)),NA())</f>
        <v>2.8311575484358142E-2</v>
      </c>
      <c r="N729" s="182">
        <f>IFERROR(_xll.qlIndexFixing(ONIndex1M,I729,TRUE,_xll.ohTrigger(RecalcTrigger,Trigger1M)),NA())</f>
        <v>2.4338106694734574E-2</v>
      </c>
      <c r="O729" s="44">
        <f>IFERROR(_xll.qlIndexFixing(ONIndex3M,I729,TRUE,_xll.ohTrigger(RecalcTrigger,Trigger3M)),NA())</f>
        <v>2.4886611394432379E-2</v>
      </c>
      <c r="P729" s="44">
        <f>IFERROR(_xll.qlIndexFixing(ONIndex6M,I729,TRUE,_xll.ohTrigger(RecalcTrigger,Trigger6M)),NA())</f>
        <v>2.6207989236217699E-2</v>
      </c>
      <c r="Q729" s="183">
        <f>IFERROR(_xll.qlIndexFixing(ONIndex1Y,I729,TRUE,_xll.ohTrigger(RecalcTrigger,Trigger1Y)),NA())</f>
        <v>2.7418322141802287E-2</v>
      </c>
    </row>
    <row r="730" spans="2:17" x14ac:dyDescent="0.2">
      <c r="B730" s="39" t="s">
        <v>42</v>
      </c>
      <c r="D730" s="42">
        <f>_xll.qlCalendarAdvance(Calendar,$D729,B730,"f",FALSE)</f>
        <v>44397</v>
      </c>
      <c r="E730" s="177">
        <f>_xll.qlInterestRateIndexValueDate(IndexON,D730)</f>
        <v>44397</v>
      </c>
      <c r="F730" s="193">
        <f>IFERROR(_xll.qlIndexFixing(IndexON,D730,TRUE,_xll.ohTrigger(RecalcTrigger,TriggerON)),NA())</f>
        <v>2.2820736799192831E-2</v>
      </c>
      <c r="H730" s="42">
        <f>_xll.qlCalendarAdvance(Calendar,$H729,B730,"f",FALSE)</f>
        <v>44397</v>
      </c>
      <c r="I730" s="177">
        <f>_xll.qlInterestRateIndexValueDate(Index1M,$H730)</f>
        <v>44397</v>
      </c>
      <c r="J730" s="182">
        <f>IFERROR(_xll.qlIndexFixing(Index1M,$H730,TRUE,_xll.ohTrigger(RecalcTrigger,Trigger1M)),NA())</f>
        <v>2.4451426427740747E-2</v>
      </c>
      <c r="K730" s="44">
        <f>IFERROR(_xll.qlIndexFixing(Index3M,H730,TRUE,_xll.ohTrigger(RecalcTrigger,Trigger3M)),NA())</f>
        <v>2.5161683151891535E-2</v>
      </c>
      <c r="L730" s="44">
        <f>IFERROR(_xll.qlIndexFixing(Index6M,$H730,TRUE,_xll.ohTrigger(RecalcTrigger,Trigger6M)),NA())</f>
        <v>2.6691230720689855E-2</v>
      </c>
      <c r="M730" s="183">
        <f>IFERROR(_xll.qlIndexFixing(Index1Y,$H730,TRUE,_xll.ohTrigger(RecalcTrigger,Trigger1Y)),NA())</f>
        <v>2.8329039391991273E-2</v>
      </c>
      <c r="N730" s="182">
        <f>IFERROR(_xll.qlIndexFixing(ONIndex1M,I730,TRUE,_xll.ohTrigger(RecalcTrigger,Trigger1M)),NA())</f>
        <v>2.4366806251846507E-2</v>
      </c>
      <c r="O730" s="44">
        <f>IFERROR(_xll.qlIndexFixing(ONIndex3M,I730,TRUE,_xll.ohTrigger(RecalcTrigger,Trigger3M)),NA())</f>
        <v>2.4913792468670426E-2</v>
      </c>
      <c r="P730" s="44">
        <f>IFERROR(_xll.qlIndexFixing(ONIndex6M,I730,TRUE,_xll.ohTrigger(RecalcTrigger,Trigger6M)),NA())</f>
        <v>2.6230998731707755E-2</v>
      </c>
      <c r="Q730" s="183">
        <f>IFERROR(_xll.qlIndexFixing(ONIndex1Y,I730,TRUE,_xll.ohTrigger(RecalcTrigger,Trigger1Y)),NA())</f>
        <v>2.7441796237447358E-2</v>
      </c>
    </row>
    <row r="731" spans="2:17" x14ac:dyDescent="0.2">
      <c r="B731" s="39" t="s">
        <v>42</v>
      </c>
      <c r="D731" s="42">
        <f>_xll.qlCalendarAdvance(Calendar,$D730,B731,"f",FALSE)</f>
        <v>44404</v>
      </c>
      <c r="E731" s="177">
        <f>_xll.qlInterestRateIndexValueDate(IndexON,D731)</f>
        <v>44404</v>
      </c>
      <c r="F731" s="193">
        <f>IFERROR(_xll.qlIndexFixing(IndexON,D731,TRUE,_xll.ohTrigger(RecalcTrigger,TriggerON)),NA())</f>
        <v>2.2847822664636697E-2</v>
      </c>
      <c r="H731" s="42">
        <f>_xll.qlCalendarAdvance(Calendar,$H730,B731,"f",FALSE)</f>
        <v>44404</v>
      </c>
      <c r="I731" s="177">
        <f>_xll.qlInterestRateIndexValueDate(Index1M,$H731)</f>
        <v>44404</v>
      </c>
      <c r="J731" s="182">
        <f>IFERROR(_xll.qlIndexFixing(Index1M,$H731,TRUE,_xll.ohTrigger(RecalcTrigger,Trigger1M)),NA())</f>
        <v>2.4479118166445026E-2</v>
      </c>
      <c r="K731" s="44">
        <f>IFERROR(_xll.qlIndexFixing(Index3M,H731,TRUE,_xll.ohTrigger(RecalcTrigger,Trigger3M)),NA())</f>
        <v>2.5187271139274166E-2</v>
      </c>
      <c r="L731" s="44">
        <f>IFERROR(_xll.qlIndexFixing(Index6M,$H731,TRUE,_xll.ohTrigger(RecalcTrigger,Trigger6M)),NA())</f>
        <v>2.6712476188342268E-2</v>
      </c>
      <c r="M731" s="183">
        <f>IFERROR(_xll.qlIndexFixing(Index1Y,$H731,TRUE,_xll.ohTrigger(RecalcTrigger,Trigger1Y)),NA())</f>
        <v>2.8346245440577178E-2</v>
      </c>
      <c r="N731" s="182">
        <f>IFERROR(_xll.qlIndexFixing(ONIndex1M,I731,TRUE,_xll.ohTrigger(RecalcTrigger,Trigger1M)),NA())</f>
        <v>2.4395167458080014E-2</v>
      </c>
      <c r="O731" s="44">
        <f>IFERROR(_xll.qlIndexFixing(ONIndex3M,I731,TRUE,_xll.ohTrigger(RecalcTrigger,Trigger3M)),NA())</f>
        <v>2.4940739852522542E-2</v>
      </c>
      <c r="P731" s="44">
        <f>IFERROR(_xll.qlIndexFixing(ONIndex6M,I731,TRUE,_xll.ohTrigger(RecalcTrigger,Trigger6M)),NA())</f>
        <v>2.6253862919807247E-2</v>
      </c>
      <c r="Q731" s="183">
        <f>IFERROR(_xll.qlIndexFixing(ONIndex1Y,I731,TRUE,_xll.ohTrigger(RecalcTrigger,Trigger1Y)),NA())</f>
        <v>2.7465020793701056E-2</v>
      </c>
    </row>
    <row r="732" spans="2:17" x14ac:dyDescent="0.2">
      <c r="B732" s="39" t="s">
        <v>42</v>
      </c>
      <c r="D732" s="42">
        <f>_xll.qlCalendarAdvance(Calendar,$D731,B732,"f",FALSE)</f>
        <v>44411</v>
      </c>
      <c r="E732" s="177">
        <f>_xll.qlInterestRateIndexValueDate(IndexON,D732)</f>
        <v>44411</v>
      </c>
      <c r="F732" s="193">
        <f>IFERROR(_xll.qlIndexFixing(IndexON,D732,TRUE,_xll.ohTrigger(RecalcTrigger,TriggerON)),NA())</f>
        <v>2.2874697786571252E-2</v>
      </c>
      <c r="H732" s="42">
        <f>_xll.qlCalendarAdvance(Calendar,$H731,B732,"f",FALSE)</f>
        <v>44411</v>
      </c>
      <c r="I732" s="177">
        <f>_xll.qlInterestRateIndexValueDate(Index1M,$H732)</f>
        <v>44411</v>
      </c>
      <c r="J732" s="182">
        <f>IFERROR(_xll.qlIndexFixing(Index1M,$H732,TRUE,_xll.ohTrigger(RecalcTrigger,Trigger1M)),NA())</f>
        <v>2.4506470935508673E-2</v>
      </c>
      <c r="K732" s="44">
        <f>IFERROR(_xll.qlIndexFixing(Index3M,H732,TRUE,_xll.ohTrigger(RecalcTrigger,Trigger3M)),NA())</f>
        <v>2.5212624129152924E-2</v>
      </c>
      <c r="L732" s="44">
        <f>IFERROR(_xll.qlIndexFixing(Index6M,$H732,TRUE,_xll.ohTrigger(RecalcTrigger,Trigger6M)),NA())</f>
        <v>2.6733574624064796E-2</v>
      </c>
      <c r="M732" s="183">
        <f>IFERROR(_xll.qlIndexFixing(Index1Y,$H732,TRUE,_xll.ohTrigger(RecalcTrigger,Trigger1Y)),NA())</f>
        <v>2.8363193142227239E-2</v>
      </c>
      <c r="N732" s="182">
        <f>IFERROR(_xll.qlIndexFixing(ONIndex1M,I732,TRUE,_xll.ohTrigger(RecalcTrigger,Trigger1M)),NA())</f>
        <v>2.4423190313435095E-2</v>
      </c>
      <c r="O732" s="44">
        <f>IFERROR(_xll.qlIndexFixing(ONIndex3M,I732,TRUE,_xll.ohTrigger(RecalcTrigger,Trigger3M)),NA())</f>
        <v>2.4967453545826634E-2</v>
      </c>
      <c r="P732" s="44">
        <f>IFERROR(_xll.qlIndexFixing(ONIndex6M,I732,TRUE,_xll.ohTrigger(RecalcTrigger,Trigger6M)),NA())</f>
        <v>2.6276581800678267E-2</v>
      </c>
      <c r="Q732" s="183">
        <f>IFERROR(_xll.qlIndexFixing(ONIndex1Y,I732,TRUE,_xll.ohTrigger(RecalcTrigger,Trigger1Y)),NA())</f>
        <v>2.7487995810401289E-2</v>
      </c>
    </row>
    <row r="733" spans="2:17" x14ac:dyDescent="0.2">
      <c r="B733" s="39" t="s">
        <v>42</v>
      </c>
      <c r="D733" s="42">
        <f>_xll.qlCalendarAdvance(Calendar,$D732,B733,"f",FALSE)</f>
        <v>44418</v>
      </c>
      <c r="E733" s="177">
        <f>_xll.qlInterestRateIndexValueDate(IndexON,D733)</f>
        <v>44418</v>
      </c>
      <c r="F733" s="193">
        <f>IFERROR(_xll.qlIndexFixing(IndexON,D733,TRUE,_xll.ohTrigger(RecalcTrigger,TriggerON)),NA())</f>
        <v>2.2901362164834405E-2</v>
      </c>
      <c r="H733" s="42">
        <f>_xll.qlCalendarAdvance(Calendar,$H732,B733,"f",FALSE)</f>
        <v>44418</v>
      </c>
      <c r="I733" s="177">
        <f>_xll.qlInterestRateIndexValueDate(Index1M,$H733)</f>
        <v>44418</v>
      </c>
      <c r="J733" s="182">
        <f>IFERROR(_xll.qlIndexFixing(Index1M,$H733,TRUE,_xll.ohTrigger(RecalcTrigger,Trigger1M)),NA())</f>
        <v>2.4533484732573496E-2</v>
      </c>
      <c r="K733" s="44">
        <f>IFERROR(_xll.qlIndexFixing(Index3M,H733,TRUE,_xll.ohTrigger(RecalcTrigger,Trigger3M)),NA())</f>
        <v>2.5237742117050002E-2</v>
      </c>
      <c r="L733" s="44">
        <f>IFERROR(_xll.qlIndexFixing(Index6M,$H733,TRUE,_xll.ohTrigger(RecalcTrigger,Trigger6M)),NA())</f>
        <v>2.6754526023223261E-2</v>
      </c>
      <c r="M733" s="183">
        <f>IFERROR(_xll.qlIndexFixing(Index1Y,$H733,TRUE,_xll.ohTrigger(RecalcTrigger,Trigger1Y)),NA())</f>
        <v>2.8379882009216262E-2</v>
      </c>
      <c r="N733" s="182">
        <f>IFERROR(_xll.qlIndexFixing(ONIndex1M,I733,TRUE,_xll.ohTrigger(RecalcTrigger,Trigger1M)),NA())</f>
        <v>2.4450874817830703E-2</v>
      </c>
      <c r="O733" s="44">
        <f>IFERROR(_xll.qlIndexFixing(ONIndex3M,I733,TRUE,_xll.ohTrigger(RecalcTrigger,Trigger3M)),NA())</f>
        <v>2.4993933548663749E-2</v>
      </c>
      <c r="P733" s="44">
        <f>IFERROR(_xll.qlIndexFixing(ONIndex6M,I733,TRUE,_xll.ohTrigger(RecalcTrigger,Trigger6M)),NA())</f>
        <v>2.6299155374158723E-2</v>
      </c>
      <c r="Q733" s="183">
        <f>IFERROR(_xll.qlIndexFixing(ONIndex1Y,I733,TRUE,_xll.ohTrigger(RecalcTrigger,Trigger1Y)),NA())</f>
        <v>2.7510721287710149E-2</v>
      </c>
    </row>
    <row r="734" spans="2:17" x14ac:dyDescent="0.2">
      <c r="B734" s="39" t="s">
        <v>42</v>
      </c>
      <c r="D734" s="42">
        <f>_xll.qlCalendarAdvance(Calendar,$D733,B734,"f",FALSE)</f>
        <v>44425</v>
      </c>
      <c r="E734" s="177">
        <f>_xll.qlInterestRateIndexValueDate(IndexON,D734)</f>
        <v>44425</v>
      </c>
      <c r="F734" s="193">
        <f>IFERROR(_xll.qlIndexFixing(IndexON,D734,TRUE,_xll.ohTrigger(RecalcTrigger,TriggerON)),NA())</f>
        <v>2.2927815799426154E-2</v>
      </c>
      <c r="H734" s="42">
        <f>_xll.qlCalendarAdvance(Calendar,$H733,B734,"f",FALSE)</f>
        <v>44425</v>
      </c>
      <c r="I734" s="177">
        <f>_xll.qlInterestRateIndexValueDate(Index1M,$H734)</f>
        <v>44425</v>
      </c>
      <c r="J734" s="182">
        <f>IFERROR(_xll.qlIndexFixing(Index1M,$H734,TRUE,_xll.ohTrigger(RecalcTrigger,Trigger1M)),NA())</f>
        <v>2.4560159555315299E-2</v>
      </c>
      <c r="K734" s="44">
        <f>IFERROR(_xll.qlIndexFixing(Index3M,H734,TRUE,_xll.ohTrigger(RecalcTrigger,Trigger3M)),NA())</f>
        <v>2.5262625098527239E-2</v>
      </c>
      <c r="L734" s="44">
        <f>IFERROR(_xll.qlIndexFixing(Index6M,$H734,TRUE,_xll.ohTrigger(RecalcTrigger,Trigger6M)),NA())</f>
        <v>2.6775330381215649E-2</v>
      </c>
      <c r="M734" s="183">
        <f>IFERROR(_xll.qlIndexFixing(Index1Y,$H734,TRUE,_xll.ohTrigger(RecalcTrigger,Trigger1Y)),NA())</f>
        <v>2.83963115539827E-2</v>
      </c>
      <c r="N734" s="182">
        <f>IFERROR(_xll.qlIndexFixing(ONIndex1M,I734,TRUE,_xll.ohTrigger(RecalcTrigger,Trigger1M)),NA())</f>
        <v>2.4478220971185793E-2</v>
      </c>
      <c r="O734" s="44">
        <f>IFERROR(_xll.qlIndexFixing(ONIndex3M,I734,TRUE,_xll.ohTrigger(RecalcTrigger,Trigger3M)),NA())</f>
        <v>2.5020179860871794E-2</v>
      </c>
      <c r="P734" s="44">
        <f>IFERROR(_xll.qlIndexFixing(ONIndex6M,I734,TRUE,_xll.ohTrigger(RecalcTrigger,Trigger6M)),NA())</f>
        <v>2.6321583640248614E-2</v>
      </c>
      <c r="Q734" s="183">
        <f>IFERROR(_xll.qlIndexFixing(ONIndex1Y,I734,TRUE,_xll.ohTrigger(RecalcTrigger,Trigger1Y)),NA())</f>
        <v>2.7533197225465544E-2</v>
      </c>
    </row>
    <row r="735" spans="2:17" x14ac:dyDescent="0.2">
      <c r="B735" s="39" t="s">
        <v>42</v>
      </c>
      <c r="D735" s="42">
        <f>_xll.qlCalendarAdvance(Calendar,$D734,B735,"f",FALSE)</f>
        <v>44432</v>
      </c>
      <c r="E735" s="177">
        <f>_xll.qlInterestRateIndexValueDate(IndexON,D735)</f>
        <v>44432</v>
      </c>
      <c r="F735" s="193">
        <f>IFERROR(_xll.qlIndexFixing(IndexON,D735,TRUE,_xll.ohTrigger(RecalcTrigger,TriggerON)),NA())</f>
        <v>2.2954058690427548E-2</v>
      </c>
      <c r="H735" s="42">
        <f>_xll.qlCalendarAdvance(Calendar,$H734,B735,"f",FALSE)</f>
        <v>44432</v>
      </c>
      <c r="I735" s="177">
        <f>_xll.qlInterestRateIndexValueDate(Index1M,$H735)</f>
        <v>44432</v>
      </c>
      <c r="J735" s="182">
        <f>IFERROR(_xll.qlIndexFixing(Index1M,$H735,TRUE,_xll.ohTrigger(RecalcTrigger,Trigger1M)),NA())</f>
        <v>2.4586495401430798E-2</v>
      </c>
      <c r="K735" s="44">
        <f>IFERROR(_xll.qlIndexFixing(Index3M,H735,TRUE,_xll.ohTrigger(RecalcTrigger,Trigger3M)),NA())</f>
        <v>2.5287273069190513E-2</v>
      </c>
      <c r="L735" s="44">
        <f>IFERROR(_xll.qlIndexFixing(Index6M,$H735,TRUE,_xll.ohTrigger(RecalcTrigger,Trigger6M)),NA())</f>
        <v>2.6795987693473855E-2</v>
      </c>
      <c r="M735" s="183">
        <f>IFERROR(_xll.qlIndexFixing(Index1Y,$H735,TRUE,_xll.ohTrigger(RecalcTrigger,Trigger1Y)),NA())</f>
        <v>2.8412481289131764E-2</v>
      </c>
      <c r="N735" s="182">
        <f>IFERROR(_xll.qlIndexFixing(ONIndex1M,I735,TRUE,_xll.ohTrigger(RecalcTrigger,Trigger1M)),NA())</f>
        <v>2.4505228773419319E-2</v>
      </c>
      <c r="O735" s="44">
        <f>IFERROR(_xll.qlIndexFixing(ONIndex3M,I735,TRUE,_xll.ohTrigger(RecalcTrigger,Trigger3M)),NA())</f>
        <v>2.5046192482531815E-2</v>
      </c>
      <c r="P735" s="44">
        <f>IFERROR(_xll.qlIndexFixing(ONIndex6M,I735,TRUE,_xll.ohTrigger(RecalcTrigger,Trigger6M)),NA())</f>
        <v>2.6343866598866894E-2</v>
      </c>
      <c r="Q735" s="183">
        <f>IFERROR(_xll.qlIndexFixing(ONIndex1Y,I735,TRUE,_xll.ohTrigger(RecalcTrigger,Trigger1Y)),NA())</f>
        <v>2.7555423623667474E-2</v>
      </c>
    </row>
    <row r="736" spans="2:17" x14ac:dyDescent="0.2">
      <c r="B736" s="39" t="s">
        <v>42</v>
      </c>
      <c r="D736" s="42">
        <f>_xll.qlCalendarAdvance(Calendar,$D735,B736,"f",FALSE)</f>
        <v>44439</v>
      </c>
      <c r="E736" s="177">
        <f>_xll.qlInterestRateIndexValueDate(IndexON,D736)</f>
        <v>44439</v>
      </c>
      <c r="F736" s="193">
        <f>IFERROR(_xll.qlIndexFixing(IndexON,D736,TRUE,_xll.ohTrigger(RecalcTrigger,TriggerON)),NA())</f>
        <v>2.2980090837595446E-2</v>
      </c>
      <c r="H736" s="42">
        <f>_xll.qlCalendarAdvance(Calendar,$H735,B736,"f",FALSE)</f>
        <v>44439</v>
      </c>
      <c r="I736" s="177">
        <f>_xll.qlInterestRateIndexValueDate(Index1M,$H736)</f>
        <v>44439</v>
      </c>
      <c r="J736" s="182">
        <f>IFERROR(_xll.qlIndexFixing(Index1M,$H736,TRUE,_xll.ohTrigger(RecalcTrigger,Trigger1M)),NA())</f>
        <v>2.4609835068302131E-2</v>
      </c>
      <c r="K736" s="44">
        <f>IFERROR(_xll.qlIndexFixing(Index3M,H736,TRUE,_xll.ohTrigger(RecalcTrigger,Trigger3M)),NA())</f>
        <v>2.5309110983353509E-2</v>
      </c>
      <c r="L736" s="44">
        <f>IFERROR(_xll.qlIndexFixing(Index6M,$H736,TRUE,_xll.ohTrigger(RecalcTrigger,Trigger6M)),NA())</f>
        <v>2.6809311463519458E-2</v>
      </c>
      <c r="M736" s="183">
        <f>IFERROR(_xll.qlIndexFixing(Index1Y,$H736,TRUE,_xll.ohTrigger(RecalcTrigger,Trigger1Y)),NA())</f>
        <v>2.8428390727434305E-2</v>
      </c>
      <c r="N736" s="182">
        <f>IFERROR(_xll.qlIndexFixing(ONIndex1M,I736,TRUE,_xll.ohTrigger(RecalcTrigger,Trigger1M)),NA())</f>
        <v>2.4531898224612325E-2</v>
      </c>
      <c r="O736" s="44">
        <f>IFERROR(_xll.qlIndexFixing(ONIndex3M,I736,TRUE,_xll.ohTrigger(RecalcTrigger,Trigger3M)),NA())</f>
        <v>2.5071971413400673E-2</v>
      </c>
      <c r="P736" s="44">
        <f>IFERROR(_xll.qlIndexFixing(ONIndex6M,I736,TRUE,_xll.ohTrigger(RecalcTrigger,Trigger6M)),NA())</f>
        <v>2.636600425009461E-2</v>
      </c>
      <c r="Q736" s="183">
        <f>IFERROR(_xll.qlIndexFixing(ONIndex1Y,I736,TRUE,_xll.ohTrigger(RecalcTrigger,Trigger1Y)),NA())</f>
        <v>2.7577400482234893E-2</v>
      </c>
    </row>
    <row r="737" spans="2:17" x14ac:dyDescent="0.2">
      <c r="B737" s="39" t="s">
        <v>42</v>
      </c>
      <c r="D737" s="42">
        <f>_xll.qlCalendarAdvance(Calendar,$D736,B737,"f",FALSE)</f>
        <v>44446</v>
      </c>
      <c r="E737" s="177">
        <f>_xll.qlInterestRateIndexValueDate(IndexON,D737)</f>
        <v>44446</v>
      </c>
      <c r="F737" s="193">
        <f>IFERROR(_xll.qlIndexFixing(IndexON,D737,TRUE,_xll.ohTrigger(RecalcTrigger,TriggerON)),NA())</f>
        <v>2.3005912241010895E-2</v>
      </c>
      <c r="H737" s="42">
        <f>_xll.qlCalendarAdvance(Calendar,$H736,B737,"f",FALSE)</f>
        <v>44446</v>
      </c>
      <c r="I737" s="177">
        <f>_xll.qlInterestRateIndexValueDate(Index1M,$H737)</f>
        <v>44446</v>
      </c>
      <c r="J737" s="182">
        <f>IFERROR(_xll.qlIndexFixing(Index1M,$H737,TRUE,_xll.ohTrigger(RecalcTrigger,Trigger1M)),NA())</f>
        <v>2.4635515436746545E-2</v>
      </c>
      <c r="K737" s="44">
        <f>IFERROR(_xll.qlIndexFixing(Index3M,H737,TRUE,_xll.ohTrigger(RecalcTrigger,Trigger3M)),NA())</f>
        <v>2.5333304033704009E-2</v>
      </c>
      <c r="L737" s="44">
        <f>IFERROR(_xll.qlIndexFixing(Index6M,$H737,TRUE,_xll.ohTrigger(RecalcTrigger,Trigger6M)),NA())</f>
        <v>2.6829701718661423E-2</v>
      </c>
      <c r="M737" s="183">
        <f>IFERROR(_xll.qlIndexFixing(Index1Y,$H737,TRUE,_xll.ohTrigger(RecalcTrigger,Trigger1Y)),NA())</f>
        <v>2.8444039381829933E-2</v>
      </c>
      <c r="N737" s="182">
        <f>IFERROR(_xll.qlIndexFixing(ONIndex1M,I737,TRUE,_xll.ohTrigger(RecalcTrigger,Trigger1M)),NA())</f>
        <v>2.4558229324440628E-2</v>
      </c>
      <c r="O737" s="44">
        <f>IFERROR(_xll.qlIndexFixing(ONIndex3M,I737,TRUE,_xll.ohTrigger(RecalcTrigger,Trigger3M)),NA())</f>
        <v>2.5097516653640461E-2</v>
      </c>
      <c r="P737" s="44">
        <f>IFERROR(_xll.qlIndexFixing(ONIndex6M,I737,TRUE,_xll.ohTrigger(RecalcTrigger,Trigger6M)),NA())</f>
        <v>2.6387996593850715E-2</v>
      </c>
      <c r="Q737" s="183">
        <f>IFERROR(_xll.qlIndexFixing(ONIndex1Y,I737,TRUE,_xll.ohTrigger(RecalcTrigger,Trigger1Y)),NA())</f>
        <v>2.75991278011678E-2</v>
      </c>
    </row>
    <row r="738" spans="2:17" x14ac:dyDescent="0.2">
      <c r="B738" s="39" t="s">
        <v>42</v>
      </c>
      <c r="D738" s="42">
        <f>_xll.qlCalendarAdvance(Calendar,$D737,B738,"f",FALSE)</f>
        <v>44453</v>
      </c>
      <c r="E738" s="177">
        <f>_xll.qlInterestRateIndexValueDate(IndexON,D738)</f>
        <v>44453</v>
      </c>
      <c r="F738" s="193">
        <f>IFERROR(_xll.qlIndexFixing(IndexON,D738,TRUE,_xll.ohTrigger(RecalcTrigger,TriggerON)),NA())</f>
        <v>2.3031522900592849E-2</v>
      </c>
      <c r="H738" s="42">
        <f>_xll.qlCalendarAdvance(Calendar,$H737,B738,"f",FALSE)</f>
        <v>44453</v>
      </c>
      <c r="I738" s="177">
        <f>_xll.qlInterestRateIndexValueDate(Index1M,$H738)</f>
        <v>44453</v>
      </c>
      <c r="J738" s="182">
        <f>IFERROR(_xll.qlIndexFixing(Index1M,$H738,TRUE,_xll.ohTrigger(RecalcTrigger,Trigger1M)),NA())</f>
        <v>2.4660856843077693E-2</v>
      </c>
      <c r="K738" s="44">
        <f>IFERROR(_xll.qlIndexFixing(Index3M,H738,TRUE,_xll.ohTrigger(RecalcTrigger,Trigger3M)),NA())</f>
        <v>2.5357262075282491E-2</v>
      </c>
      <c r="L738" s="44">
        <f>IFERROR(_xll.qlIndexFixing(Index6M,$H738,TRUE,_xll.ohTrigger(RecalcTrigger,Trigger6M)),NA())</f>
        <v>2.6849944944362939E-2</v>
      </c>
      <c r="M738" s="183">
        <f>IFERROR(_xll.qlIndexFixing(Index1Y,$H738,TRUE,_xll.ohTrigger(RecalcTrigger,Trigger1Y)),NA())</f>
        <v>2.8459426765427454E-2</v>
      </c>
      <c r="N738" s="182">
        <f>IFERROR(_xll.qlIndexFixing(ONIndex1M,I738,TRUE,_xll.ohTrigger(RecalcTrigger,Trigger1M)),NA())</f>
        <v>2.4584222072985273E-2</v>
      </c>
      <c r="O738" s="44">
        <f>IFERROR(_xll.qlIndexFixing(ONIndex3M,I738,TRUE,_xll.ohTrigger(RecalcTrigger,Trigger3M)),NA())</f>
        <v>2.5122828203008041E-2</v>
      </c>
      <c r="P738" s="44">
        <f>IFERROR(_xll.qlIndexFixing(ONIndex6M,I738,TRUE,_xll.ohTrigger(RecalcTrigger,Trigger6M)),NA())</f>
        <v>2.6409843630054164E-2</v>
      </c>
      <c r="Q738" s="183">
        <f>IFERROR(_xll.qlIndexFixing(ONIndex1Y,I738,TRUE,_xll.ohTrigger(RecalcTrigger,Trigger1Y)),NA())</f>
        <v>2.7620605580385149E-2</v>
      </c>
    </row>
    <row r="739" spans="2:17" x14ac:dyDescent="0.2">
      <c r="B739" s="39" t="s">
        <v>42</v>
      </c>
      <c r="D739" s="42">
        <f>_xll.qlCalendarAdvance(Calendar,$D738,B739,"f",FALSE)</f>
        <v>44460</v>
      </c>
      <c r="E739" s="177">
        <f>_xll.qlInterestRateIndexValueDate(IndexON,D739)</f>
        <v>44460</v>
      </c>
      <c r="F739" s="193">
        <f>IFERROR(_xll.qlIndexFixing(IndexON,D739,TRUE,_xll.ohTrigger(RecalcTrigger,TriggerON)),NA())</f>
        <v>2.3056922816260261E-2</v>
      </c>
      <c r="H739" s="42">
        <f>_xll.qlCalendarAdvance(Calendar,$H738,B739,"f",FALSE)</f>
        <v>44460</v>
      </c>
      <c r="I739" s="177">
        <f>_xll.qlInterestRateIndexValueDate(Index1M,$H739)</f>
        <v>44460</v>
      </c>
      <c r="J739" s="182">
        <f>IFERROR(_xll.qlIndexFixing(Index1M,$H739,TRUE,_xll.ohTrigger(RecalcTrigger,Trigger1M)),NA())</f>
        <v>2.4685859285177563E-2</v>
      </c>
      <c r="K739" s="44">
        <f>IFERROR(_xll.qlIndexFixing(Index3M,H739,TRUE,_xll.ohTrigger(RecalcTrigger,Trigger3M)),NA())</f>
        <v>2.5380985103905726E-2</v>
      </c>
      <c r="L739" s="44">
        <f>IFERROR(_xll.qlIndexFixing(Index6M,$H739,TRUE,_xll.ohTrigger(RecalcTrigger,Trigger6M)),NA())</f>
        <v>2.6870041136251542E-2</v>
      </c>
      <c r="M739" s="183">
        <f>IFERROR(_xll.qlIndexFixing(Index1Y,$H739,TRUE,_xll.ohTrigger(RecalcTrigger,Trigger1Y)),NA())</f>
        <v>2.8474552391505314E-2</v>
      </c>
      <c r="N739" s="182">
        <f>IFERROR(_xll.qlIndexFixing(ONIndex1M,I739,TRUE,_xll.ohTrigger(RecalcTrigger,Trigger1M)),NA())</f>
        <v>2.4609876470084169E-2</v>
      </c>
      <c r="O739" s="44">
        <f>IFERROR(_xll.qlIndexFixing(ONIndex3M,I739,TRUE,_xll.ohTrigger(RecalcTrigger,Trigger3M)),NA())</f>
        <v>2.5147906061584457E-2</v>
      </c>
      <c r="P739" s="44">
        <f>IFERROR(_xll.qlIndexFixing(ONIndex6M,I739,TRUE,_xll.ohTrigger(RecalcTrigger,Trigger6M)),NA())</f>
        <v>2.6431545358867048E-2</v>
      </c>
      <c r="Q739" s="183">
        <f>IFERROR(_xll.qlIndexFixing(ONIndex1Y,I739,TRUE,_xll.ohTrigger(RecalcTrigger,Trigger1Y)),NA())</f>
        <v>2.7641833819805894E-2</v>
      </c>
    </row>
    <row r="740" spans="2:17" x14ac:dyDescent="0.2">
      <c r="B740" s="39" t="s">
        <v>42</v>
      </c>
      <c r="D740" s="42">
        <f>_xll.qlCalendarAdvance(Calendar,$D739,B740,"f",FALSE)</f>
        <v>44467</v>
      </c>
      <c r="E740" s="177">
        <f>_xll.qlInterestRateIndexValueDate(IndexON,D740)</f>
        <v>44467</v>
      </c>
      <c r="F740" s="193">
        <f>IFERROR(_xll.qlIndexFixing(IndexON,D740,TRUE,_xll.ohTrigger(RecalcTrigger,TriggerON)),NA())</f>
        <v>2.3082111988094178E-2</v>
      </c>
      <c r="H740" s="42">
        <f>_xll.qlCalendarAdvance(Calendar,$H739,B740,"f",FALSE)</f>
        <v>44467</v>
      </c>
      <c r="I740" s="177">
        <f>_xll.qlInterestRateIndexValueDate(Index1M,$H740)</f>
        <v>44467</v>
      </c>
      <c r="J740" s="182">
        <f>IFERROR(_xll.qlIndexFixing(Index1M,$H740,TRUE,_xll.ohTrigger(RecalcTrigger,Trigger1M)),NA())</f>
        <v>2.4710522760960568E-2</v>
      </c>
      <c r="K740" s="44">
        <f>IFERROR(_xll.qlIndexFixing(Index3M,H740,TRUE,_xll.ohTrigger(RecalcTrigger,Trigger3M)),NA())</f>
        <v>2.5406987609327629E-2</v>
      </c>
      <c r="L740" s="44">
        <f>IFERROR(_xll.qlIndexFixing(Index6M,$H740,TRUE,_xll.ohTrigger(RecalcTrigger,Trigger6M)),NA())</f>
        <v>2.6889990289984313E-2</v>
      </c>
      <c r="M740" s="183">
        <f>IFERROR(_xll.qlIndexFixing(Index1Y,$H740,TRUE,_xll.ohTrigger(RecalcTrigger,Trigger1Y)),NA())</f>
        <v>2.8489415773514937E-2</v>
      </c>
      <c r="N740" s="182">
        <f>IFERROR(_xll.qlIndexFixing(ONIndex1M,I740,TRUE,_xll.ohTrigger(RecalcTrigger,Trigger1M)),NA())</f>
        <v>2.4635192515737314E-2</v>
      </c>
      <c r="O740" s="44">
        <f>IFERROR(_xll.qlIndexFixing(ONIndex3M,I740,TRUE,_xll.ohTrigger(RecalcTrigger,Trigger3M)),NA())</f>
        <v>2.5172750229369711E-2</v>
      </c>
      <c r="P740" s="44">
        <f>IFERROR(_xll.qlIndexFixing(ONIndex6M,I740,TRUE,_xll.ohTrigger(RecalcTrigger,Trigger6M)),NA())</f>
        <v>2.6453101780046229E-2</v>
      </c>
      <c r="Q740" s="183">
        <f>IFERROR(_xll.qlIndexFixing(ONIndex1Y,I740,TRUE,_xll.ohTrigger(RecalcTrigger,Trigger1Y)),NA())</f>
        <v>2.7662812519511082E-2</v>
      </c>
    </row>
    <row r="741" spans="2:17" x14ac:dyDescent="0.2">
      <c r="B741" s="39" t="s">
        <v>42</v>
      </c>
      <c r="D741" s="42">
        <f>_xll.qlCalendarAdvance(Calendar,$D740,B741,"f",FALSE)</f>
        <v>44474</v>
      </c>
      <c r="E741" s="177">
        <f>_xll.qlInterestRateIndexValueDate(IndexON,D741)</f>
        <v>44474</v>
      </c>
      <c r="F741" s="193">
        <f>IFERROR(_xll.qlIndexFixing(IndexON,D741,TRUE,_xll.ohTrigger(RecalcTrigger,TriggerON)),NA())</f>
        <v>2.3107090415851461E-2</v>
      </c>
      <c r="H741" s="42">
        <f>_xll.qlCalendarAdvance(Calendar,$H740,B741,"f",FALSE)</f>
        <v>44474</v>
      </c>
      <c r="I741" s="177">
        <f>_xll.qlInterestRateIndexValueDate(Index1M,$H741)</f>
        <v>44474</v>
      </c>
      <c r="J741" s="182">
        <f>IFERROR(_xll.qlIndexFixing(Index1M,$H741,TRUE,_xll.ohTrigger(RecalcTrigger,Trigger1M)),NA())</f>
        <v>2.47373918439092E-2</v>
      </c>
      <c r="K741" s="44">
        <f>IFERROR(_xll.qlIndexFixing(Index3M,H741,TRUE,_xll.ohTrigger(RecalcTrigger,Trigger3M)),NA())</f>
        <v>2.5430225425109646E-2</v>
      </c>
      <c r="L741" s="44">
        <f>IFERROR(_xll.qlIndexFixing(Index6M,$H741,TRUE,_xll.ohTrigger(RecalcTrigger,Trigger6M)),NA())</f>
        <v>2.6912143471994058E-2</v>
      </c>
      <c r="M741" s="183">
        <f>IFERROR(_xll.qlIndexFixing(Index1Y,$H741,TRUE,_xll.ohTrigger(RecalcTrigger,Trigger1Y)),NA())</f>
        <v>2.8504016425079604E-2</v>
      </c>
      <c r="N741" s="182">
        <f>IFERROR(_xll.qlIndexFixing(ONIndex1M,I741,TRUE,_xll.ohTrigger(RecalcTrigger,Trigger1M)),NA())</f>
        <v>2.4660170209863663E-2</v>
      </c>
      <c r="O741" s="44">
        <f>IFERROR(_xll.qlIndexFixing(ONIndex3M,I741,TRUE,_xll.ohTrigger(RecalcTrigger,Trigger3M)),NA())</f>
        <v>2.5197360706120664E-2</v>
      </c>
      <c r="P741" s="44">
        <f>IFERROR(_xll.qlIndexFixing(ONIndex6M,I741,TRUE,_xll.ohTrigger(RecalcTrigger,Trigger6M)),NA())</f>
        <v>2.6474512893591706E-2</v>
      </c>
      <c r="Q741" s="183">
        <f>IFERROR(_xll.qlIndexFixing(ONIndex1Y,I741,TRUE,_xll.ohTrigger(RecalcTrigger,Trigger1Y)),NA())</f>
        <v>2.7683541679338619E-2</v>
      </c>
    </row>
    <row r="742" spans="2:17" x14ac:dyDescent="0.2">
      <c r="B742" s="39" t="s">
        <v>42</v>
      </c>
      <c r="D742" s="42">
        <f>_xll.qlCalendarAdvance(Calendar,$D741,B742,"f",FALSE)</f>
        <v>44481</v>
      </c>
      <c r="E742" s="177">
        <f>_xll.qlInterestRateIndexValueDate(IndexON,D742)</f>
        <v>44481</v>
      </c>
      <c r="F742" s="193">
        <f>IFERROR(_xll.qlIndexFixing(IndexON,D742,TRUE,_xll.ohTrigger(RecalcTrigger,TriggerON)),NA())</f>
        <v>2.3131858099694202E-2</v>
      </c>
      <c r="H742" s="42">
        <f>_xll.qlCalendarAdvance(Calendar,$H741,B742,"f",FALSE)</f>
        <v>44481</v>
      </c>
      <c r="I742" s="177">
        <f>_xll.qlInterestRateIndexValueDate(Index1M,$H742)</f>
        <v>44481</v>
      </c>
      <c r="J742" s="182">
        <f>IFERROR(_xll.qlIndexFixing(Index1M,$H742,TRUE,_xll.ohTrigger(RecalcTrigger,Trigger1M)),NA())</f>
        <v>2.476135479171861E-2</v>
      </c>
      <c r="K742" s="44">
        <f>IFERROR(_xll.qlIndexFixing(Index3M,H742,TRUE,_xll.ohTrigger(RecalcTrigger,Trigger3M)),NA())</f>
        <v>2.545322820047026E-2</v>
      </c>
      <c r="L742" s="44">
        <f>IFERROR(_xll.qlIndexFixing(Index6M,$H742,TRUE,_xll.ohTrigger(RecalcTrigger,Trigger6M)),NA())</f>
        <v>2.6931789471950483E-2</v>
      </c>
      <c r="M742" s="183">
        <f>IFERROR(_xll.qlIndexFixing(Index1Y,$H742,TRUE,_xll.ohTrigger(RecalcTrigger,Trigger1Y)),NA())</f>
        <v>2.8518353859996903E-2</v>
      </c>
      <c r="N742" s="182">
        <f>IFERROR(_xll.qlIndexFixing(ONIndex1M,I742,TRUE,_xll.ohTrigger(RecalcTrigger,Trigger1M)),NA())</f>
        <v>2.468480955238217E-2</v>
      </c>
      <c r="O742" s="44">
        <f>IFERROR(_xll.qlIndexFixing(ONIndex3M,I742,TRUE,_xll.ohTrigger(RecalcTrigger,Trigger3M)),NA())</f>
        <v>2.5221737491999408E-2</v>
      </c>
      <c r="P742" s="44">
        <f>IFERROR(_xll.qlIndexFixing(ONIndex6M,I742,TRUE,_xll.ohTrigger(RecalcTrigger,Trigger6M)),NA())</f>
        <v>2.6495778699584527E-2</v>
      </c>
      <c r="Q742" s="183">
        <f>IFERROR(_xll.qlIndexFixing(ONIndex1Y,I742,TRUE,_xll.ohTrigger(RecalcTrigger,Trigger1Y)),NA())</f>
        <v>2.7704021299288506E-2</v>
      </c>
    </row>
    <row r="743" spans="2:17" x14ac:dyDescent="0.2">
      <c r="B743" s="39" t="s">
        <v>42</v>
      </c>
      <c r="D743" s="42">
        <f>_xll.qlCalendarAdvance(Calendar,$D742,B743,"f",FALSE)</f>
        <v>44488</v>
      </c>
      <c r="E743" s="177">
        <f>_xll.qlInterestRateIndexValueDate(IndexON,D743)</f>
        <v>44488</v>
      </c>
      <c r="F743" s="193">
        <f>IFERROR(_xll.qlIndexFixing(IndexON,D743,TRUE,_xll.ohTrigger(RecalcTrigger,TriggerON)),NA())</f>
        <v>2.315641503946031E-2</v>
      </c>
      <c r="H743" s="42">
        <f>_xll.qlCalendarAdvance(Calendar,$H742,B743,"f",FALSE)</f>
        <v>44488</v>
      </c>
      <c r="I743" s="177">
        <f>_xll.qlInterestRateIndexValueDate(Index1M,$H743)</f>
        <v>44488</v>
      </c>
      <c r="J743" s="182">
        <f>IFERROR(_xll.qlIndexFixing(Index1M,$H743,TRUE,_xll.ohTrigger(RecalcTrigger,Trigger1M)),NA())</f>
        <v>2.4784978745560429E-2</v>
      </c>
      <c r="K743" s="44">
        <f>IFERROR(_xll.qlIndexFixing(Index3M,H743,TRUE,_xll.ohTrigger(RecalcTrigger,Trigger3M)),NA())</f>
        <v>2.5475995931342185E-2</v>
      </c>
      <c r="L743" s="44">
        <f>IFERROR(_xll.qlIndexFixing(Index6M,$H743,TRUE,_xll.ohTrigger(RecalcTrigger,Trigger6M)),NA())</f>
        <v>2.6951288410874324E-2</v>
      </c>
      <c r="M743" s="183">
        <f>IFERROR(_xll.qlIndexFixing(Index1Y,$H743,TRUE,_xll.ohTrigger(RecalcTrigger,Trigger1Y)),NA())</f>
        <v>2.8532427592240506E-2</v>
      </c>
      <c r="N743" s="182">
        <f>IFERROR(_xll.qlIndexFixing(ONIndex1M,I743,TRUE,_xll.ohTrigger(RecalcTrigger,Trigger1M)),NA())</f>
        <v>2.4709110543211787E-2</v>
      </c>
      <c r="O743" s="44">
        <f>IFERROR(_xll.qlIndexFixing(ONIndex3M,I743,TRUE,_xll.ohTrigger(RecalcTrigger,Trigger3M)),NA())</f>
        <v>2.5245880586762803E-2</v>
      </c>
      <c r="P743" s="44">
        <f>IFERROR(_xll.qlIndexFixing(ONIndex6M,I743,TRUE,_xll.ohTrigger(RecalcTrigger,Trigger6M)),NA())</f>
        <v>2.651689919802469E-2</v>
      </c>
      <c r="Q743" s="183">
        <f>IFERROR(_xll.qlIndexFixing(ONIndex1Y,I743,TRUE,_xll.ohTrigger(RecalcTrigger,Trigger1Y)),NA())</f>
        <v>2.7724251379360743E-2</v>
      </c>
    </row>
    <row r="744" spans="2:17" x14ac:dyDescent="0.2">
      <c r="B744" s="39" t="s">
        <v>42</v>
      </c>
      <c r="D744" s="42">
        <f>_xll.qlCalendarAdvance(Calendar,$D743,B744,"f",FALSE)</f>
        <v>44495</v>
      </c>
      <c r="E744" s="177">
        <f>_xll.qlInterestRateIndexValueDate(IndexON,D744)</f>
        <v>44495</v>
      </c>
      <c r="F744" s="193">
        <f>IFERROR(_xll.qlIndexFixing(IndexON,D744,TRUE,_xll.ohTrigger(RecalcTrigger,TriggerON)),NA())</f>
        <v>2.3180761235149783E-2</v>
      </c>
      <c r="H744" s="42">
        <f>_xll.qlCalendarAdvance(Calendar,$H743,B744,"f",FALSE)</f>
        <v>44495</v>
      </c>
      <c r="I744" s="177">
        <f>_xll.qlInterestRateIndexValueDate(Index1M,$H744)</f>
        <v>44495</v>
      </c>
      <c r="J744" s="182">
        <f>IFERROR(_xll.qlIndexFixing(Index1M,$H744,TRUE,_xll.ohTrigger(RecalcTrigger,Trigger1M)),NA())</f>
        <v>2.4808263703398042E-2</v>
      </c>
      <c r="K744" s="44">
        <f>IFERROR(_xll.qlIndexFixing(Index3M,H744,TRUE,_xll.ohTrigger(RecalcTrigger,Trigger3M)),NA())</f>
        <v>2.5498528613704819E-2</v>
      </c>
      <c r="L744" s="44">
        <f>IFERROR(_xll.qlIndexFixing(Index6M,$H744,TRUE,_xll.ohTrigger(RecalcTrigger,Trigger6M)),NA())</f>
        <v>2.6970640284529359E-2</v>
      </c>
      <c r="M744" s="183">
        <f>IFERROR(_xll.qlIndexFixing(Index1Y,$H744,TRUE,_xll.ohTrigger(RecalcTrigger,Trigger1Y)),NA())</f>
        <v>2.854623713595994E-2</v>
      </c>
      <c r="N744" s="182">
        <f>IFERROR(_xll.qlIndexFixing(ONIndex1M,I744,TRUE,_xll.ohTrigger(RecalcTrigger,Trigger1M)),NA())</f>
        <v>2.473307318227147E-2</v>
      </c>
      <c r="O744" s="44">
        <f>IFERROR(_xll.qlIndexFixing(ONIndex3M,I744,TRUE,_xll.ohTrigger(RecalcTrigger,Trigger3M)),NA())</f>
        <v>2.5269789990491898E-2</v>
      </c>
      <c r="P744" s="44">
        <f>IFERROR(_xll.qlIndexFixing(ONIndex6M,I744,TRUE,_xll.ohTrigger(RecalcTrigger,Trigger6M)),NA())</f>
        <v>2.6537874388750105E-2</v>
      </c>
      <c r="Q744" s="183">
        <f>IFERROR(_xll.qlIndexFixing(ONIndex1Y,I744,TRUE,_xll.ohTrigger(RecalcTrigger,Trigger1Y)),NA())</f>
        <v>2.7744231919474283E-2</v>
      </c>
    </row>
    <row r="745" spans="2:17" x14ac:dyDescent="0.2">
      <c r="B745" s="39" t="s">
        <v>42</v>
      </c>
      <c r="D745" s="42">
        <f>_xll.qlCalendarAdvance(Calendar,$D744,B745,"f",FALSE)</f>
        <v>44502</v>
      </c>
      <c r="E745" s="177">
        <f>_xll.qlInterestRateIndexValueDate(IndexON,D745)</f>
        <v>44502</v>
      </c>
      <c r="F745" s="193">
        <f>IFERROR(_xll.qlIndexFixing(IndexON,D745,TRUE,_xll.ohTrigger(RecalcTrigger,TriggerON)),NA())</f>
        <v>2.3204896686600529E-2</v>
      </c>
      <c r="H745" s="42">
        <f>_xll.qlCalendarAdvance(Calendar,$H744,B745,"f",FALSE)</f>
        <v>44502</v>
      </c>
      <c r="I745" s="177">
        <f>_xll.qlInterestRateIndexValueDate(Index1M,$H745)</f>
        <v>44502</v>
      </c>
      <c r="J745" s="182">
        <f>IFERROR(_xll.qlIndexFixing(Index1M,$H745,TRUE,_xll.ohTrigger(RecalcTrigger,Trigger1M)),NA())</f>
        <v>2.482875557413685E-2</v>
      </c>
      <c r="K745" s="44">
        <f>IFERROR(_xll.qlIndexFixing(Index3M,H745,TRUE,_xll.ohTrigger(RecalcTrigger,Trigger3M)),NA())</f>
        <v>2.55208262435772E-2</v>
      </c>
      <c r="L745" s="44">
        <f>IFERROR(_xll.qlIndexFixing(Index6M,$H745,TRUE,_xll.ohTrigger(RecalcTrigger,Trigger6M)),NA())</f>
        <v>2.6989845088710527E-2</v>
      </c>
      <c r="M745" s="183">
        <f>IFERROR(_xll.qlIndexFixing(Index1Y,$H745,TRUE,_xll.ohTrigger(RecalcTrigger,Trigger1Y)),NA())</f>
        <v>2.855978200548237E-2</v>
      </c>
      <c r="N745" s="182">
        <f>IFERROR(_xll.qlIndexFixing(ONIndex1M,I745,TRUE,_xll.ohTrigger(RecalcTrigger,Trigger1M)),NA())</f>
        <v>2.4756697469561217E-2</v>
      </c>
      <c r="O745" s="44">
        <f>IFERROR(_xll.qlIndexFixing(ONIndex3M,I745,TRUE,_xll.ohTrigger(RecalcTrigger,Trigger3M)),NA())</f>
        <v>2.5293465703105644E-2</v>
      </c>
      <c r="P745" s="44">
        <f>IFERROR(_xll.qlIndexFixing(ONIndex6M,I745,TRUE,_xll.ohTrigger(RecalcTrigger,Trigger6M)),NA())</f>
        <v>2.6558704271760769E-2</v>
      </c>
      <c r="Q745" s="183">
        <f>IFERROR(_xll.qlIndexFixing(ONIndex1Y,I745,TRUE,_xll.ohTrigger(RecalcTrigger,Trigger1Y)),NA())</f>
        <v>2.776396291954808E-2</v>
      </c>
    </row>
    <row r="746" spans="2:17" x14ac:dyDescent="0.2">
      <c r="B746" s="39" t="s">
        <v>42</v>
      </c>
      <c r="D746" s="42">
        <f>_xll.qlCalendarAdvance(Calendar,$D745,B746,"f",FALSE)</f>
        <v>44509</v>
      </c>
      <c r="E746" s="177">
        <f>_xll.qlInterestRateIndexValueDate(IndexON,D746)</f>
        <v>44509</v>
      </c>
      <c r="F746" s="193">
        <f>IFERROR(_xll.qlIndexFixing(IndexON,D746,TRUE,_xll.ohTrigger(RecalcTrigger,TriggerON)),NA())</f>
        <v>2.3228821393974641E-2</v>
      </c>
      <c r="H746" s="42">
        <f>_xll.qlCalendarAdvance(Calendar,$H745,B746,"f",FALSE)</f>
        <v>44509</v>
      </c>
      <c r="I746" s="177">
        <f>_xll.qlInterestRateIndexValueDate(Index1M,$H746)</f>
        <v>44509</v>
      </c>
      <c r="J746" s="182">
        <f>IFERROR(_xll.qlIndexFixing(Index1M,$H746,TRUE,_xll.ohTrigger(RecalcTrigger,Trigger1M)),NA())</f>
        <v>2.4851385209812449E-2</v>
      </c>
      <c r="K746" s="44">
        <f>IFERROR(_xll.qlIndexFixing(Index3M,H746,TRUE,_xll.ohTrigger(RecalcTrigger,Trigger3M)),NA())</f>
        <v>2.5542888817018019E-2</v>
      </c>
      <c r="L746" s="44">
        <f>IFERROR(_xll.qlIndexFixing(Index6M,$H746,TRUE,_xll.ohTrigger(RecalcTrigger,Trigger6M)),NA())</f>
        <v>2.7006597171961053E-2</v>
      </c>
      <c r="M746" s="183">
        <f>IFERROR(_xll.qlIndexFixing(Index1Y,$H746,TRUE,_xll.ohTrigger(RecalcTrigger,Trigger1Y)),NA())</f>
        <v>2.8573061715314818E-2</v>
      </c>
      <c r="N746" s="182">
        <f>IFERROR(_xll.qlIndexFixing(ONIndex1M,I746,TRUE,_xll.ohTrigger(RecalcTrigger,Trigger1M)),NA())</f>
        <v>2.4779983404918937E-2</v>
      </c>
      <c r="O746" s="44">
        <f>IFERROR(_xll.qlIndexFixing(ONIndex3M,I746,TRUE,_xll.ohTrigger(RecalcTrigger,Trigger3M)),NA())</f>
        <v>2.5316907724604043E-2</v>
      </c>
      <c r="P746" s="44">
        <f>IFERROR(_xll.qlIndexFixing(ONIndex6M,I746,TRUE,_xll.ohTrigger(RecalcTrigger,Trigger6M)),NA())</f>
        <v>2.6579388847056684E-2</v>
      </c>
      <c r="Q746" s="183">
        <f>IFERROR(_xll.qlIndexFixing(ONIndex1Y,I746,TRUE,_xll.ohTrigger(RecalcTrigger,Trigger1Y)),NA())</f>
        <v>2.7783444379582134E-2</v>
      </c>
    </row>
    <row r="747" spans="2:17" x14ac:dyDescent="0.2">
      <c r="B747" s="39" t="s">
        <v>42</v>
      </c>
      <c r="D747" s="42">
        <f>_xll.qlCalendarAdvance(Calendar,$D746,B747,"f",FALSE)</f>
        <v>44516</v>
      </c>
      <c r="E747" s="177">
        <f>_xll.qlInterestRateIndexValueDate(IndexON,D747)</f>
        <v>44516</v>
      </c>
      <c r="F747" s="193">
        <f>IFERROR(_xll.qlIndexFixing(IndexON,D747,TRUE,_xll.ohTrigger(RecalcTrigger,TriggerON)),NA())</f>
        <v>2.3252535357110027E-2</v>
      </c>
      <c r="H747" s="42">
        <f>_xll.qlCalendarAdvance(Calendar,$H746,B747,"f",FALSE)</f>
        <v>44516</v>
      </c>
      <c r="I747" s="177">
        <f>_xll.qlInterestRateIndexValueDate(Index1M,$H747)</f>
        <v>44516</v>
      </c>
      <c r="J747" s="182">
        <f>IFERROR(_xll.qlIndexFixing(Index1M,$H747,TRUE,_xll.ohTrigger(RecalcTrigger,Trigger1M)),NA())</f>
        <v>2.4873675865366301E-2</v>
      </c>
      <c r="K747" s="44">
        <f>IFERROR(_xll.qlIndexFixing(Index3M,H747,TRUE,_xll.ohTrigger(RecalcTrigger,Trigger3M)),NA())</f>
        <v>2.5564716330133526E-2</v>
      </c>
      <c r="L747" s="44">
        <f>IFERROR(_xll.qlIndexFixing(Index6M,$H747,TRUE,_xll.ohTrigger(RecalcTrigger,Trigger6M)),NA())</f>
        <v>2.7025516939695571E-2</v>
      </c>
      <c r="M747" s="183">
        <f>IFERROR(_xll.qlIndexFixing(Index1Y,$H747,TRUE,_xll.ohTrigger(RecalcTrigger,Trigger1Y)),NA())</f>
        <v>2.858607578014416E-2</v>
      </c>
      <c r="N747" s="182">
        <f>IFERROR(_xll.qlIndexFixing(ONIndex1M,I747,TRUE,_xll.ohTrigger(RecalcTrigger,Trigger1M)),NA())</f>
        <v>2.4802930988425675E-2</v>
      </c>
      <c r="O747" s="44">
        <f>IFERROR(_xll.qlIndexFixing(ONIndex3M,I747,TRUE,_xll.ohTrigger(RecalcTrigger,Trigger3M)),NA())</f>
        <v>2.5340116054906048E-2</v>
      </c>
      <c r="P747" s="44">
        <f>IFERROR(_xll.qlIndexFixing(ONIndex6M,I747,TRUE,_xll.ohTrigger(RecalcTrigger,Trigger6M)),NA())</f>
        <v>2.6599928114718896E-2</v>
      </c>
      <c r="Q747" s="183">
        <f>IFERROR(_xll.qlIndexFixing(ONIndex1Y,I747,TRUE,_xll.ohTrigger(RecalcTrigger,Trigger1Y)),NA())</f>
        <v>2.7802676299576445E-2</v>
      </c>
    </row>
    <row r="748" spans="2:17" x14ac:dyDescent="0.2">
      <c r="B748" s="39" t="s">
        <v>42</v>
      </c>
      <c r="D748" s="42">
        <f>_xll.qlCalendarAdvance(Calendar,$D747,B748,"f",FALSE)</f>
        <v>44523</v>
      </c>
      <c r="E748" s="177">
        <f>_xll.qlInterestRateIndexValueDate(IndexON,D748)</f>
        <v>44523</v>
      </c>
      <c r="F748" s="193">
        <f>IFERROR(_xll.qlIndexFixing(IndexON,D748,TRUE,_xll.ohTrigger(RecalcTrigger,TriggerON)),NA())</f>
        <v>2.3276038576006686E-2</v>
      </c>
      <c r="H748" s="42">
        <f>_xll.qlCalendarAdvance(Calendar,$H747,B748,"f",FALSE)</f>
        <v>44523</v>
      </c>
      <c r="I748" s="177">
        <f>_xll.qlInterestRateIndexValueDate(Index1M,$H748)</f>
        <v>44523</v>
      </c>
      <c r="J748" s="182">
        <f>IFERROR(_xll.qlIndexFixing(Index1M,$H748,TRUE,_xll.ohTrigger(RecalcTrigger,Trigger1M)),NA())</f>
        <v>2.489562753893974E-2</v>
      </c>
      <c r="K748" s="44">
        <f>IFERROR(_xll.qlIndexFixing(Index3M,H748,TRUE,_xll.ohTrigger(RecalcTrigger,Trigger3M)),NA())</f>
        <v>2.5586308779063455E-2</v>
      </c>
      <c r="L748" s="44">
        <f>IFERROR(_xll.qlIndexFixing(Index6M,$H748,TRUE,_xll.ohTrigger(RecalcTrigger,Trigger6M)),NA())</f>
        <v>2.7044289635681246E-2</v>
      </c>
      <c r="M748" s="183">
        <f>IFERROR(_xll.qlIndexFixing(Index1Y,$H748,TRUE,_xll.ohTrigger(RecalcTrigger,Trigger1Y)),NA())</f>
        <v>2.8598823714838684E-2</v>
      </c>
      <c r="N748" s="182">
        <f>IFERROR(_xll.qlIndexFixing(ONIndex1M,I748,TRUE,_xll.ohTrigger(RecalcTrigger,Trigger1M)),NA())</f>
        <v>2.482554021991934E-2</v>
      </c>
      <c r="O748" s="44">
        <f>IFERROR(_xll.qlIndexFixing(ONIndex3M,I748,TRUE,_xll.ohTrigger(RecalcTrigger,Trigger3M)),NA())</f>
        <v>2.5363090693849566E-2</v>
      </c>
      <c r="P748" s="44">
        <f>IFERROR(_xll.qlIndexFixing(ONIndex6M,I748,TRUE,_xll.ohTrigger(RecalcTrigger,Trigger6M)),NA())</f>
        <v>2.6620322074504266E-2</v>
      </c>
      <c r="Q748" s="183">
        <f>IFERROR(_xll.qlIndexFixing(ONIndex1Y,I748,TRUE,_xll.ohTrigger(RecalcTrigger,Trigger1Y)),NA())</f>
        <v>2.7821658679368921E-2</v>
      </c>
    </row>
    <row r="749" spans="2:17" x14ac:dyDescent="0.2">
      <c r="B749" s="39" t="s">
        <v>42</v>
      </c>
      <c r="D749" s="42">
        <f>_xll.qlCalendarAdvance(Calendar,$D748,B749,"f",FALSE)</f>
        <v>44530</v>
      </c>
      <c r="E749" s="177">
        <f>_xll.qlInterestRateIndexValueDate(IndexON,D749)</f>
        <v>44530</v>
      </c>
      <c r="F749" s="193">
        <f>IFERROR(_xll.qlIndexFixing(IndexON,D749,TRUE,_xll.ohTrigger(RecalcTrigger,TriggerON)),NA())</f>
        <v>2.3299331050583572E-2</v>
      </c>
      <c r="H749" s="42">
        <f>_xll.qlCalendarAdvance(Calendar,$H748,B749,"f",FALSE)</f>
        <v>44530</v>
      </c>
      <c r="I749" s="177">
        <f>_xll.qlInterestRateIndexValueDate(Index1M,$H749)</f>
        <v>44530</v>
      </c>
      <c r="J749" s="182">
        <f>IFERROR(_xll.qlIndexFixing(Index1M,$H749,TRUE,_xll.ohTrigger(RecalcTrigger,Trigger1M)),NA())</f>
        <v>2.491960348328856E-2</v>
      </c>
      <c r="K749" s="44">
        <f>IFERROR(_xll.qlIndexFixing(Index3M,H749,TRUE,_xll.ohTrigger(RecalcTrigger,Trigger3M)),NA())</f>
        <v>2.5602910061544745E-2</v>
      </c>
      <c r="L749" s="44">
        <f>IFERROR(_xll.qlIndexFixing(Index6M,$H749,TRUE,_xll.ohTrigger(RecalcTrigger,Trigger6M)),NA())</f>
        <v>2.7065193527731447E-2</v>
      </c>
      <c r="M749" s="183">
        <f>IFERROR(_xll.qlIndexFixing(Index1Y,$H749,TRUE,_xll.ohTrigger(RecalcTrigger,Trigger1Y)),NA())</f>
        <v>2.8611305034449641E-2</v>
      </c>
      <c r="N749" s="182">
        <f>IFERROR(_xll.qlIndexFixing(ONIndex1M,I749,TRUE,_xll.ohTrigger(RecalcTrigger,Trigger1M)),NA())</f>
        <v>2.4847811099318884E-2</v>
      </c>
      <c r="O749" s="44">
        <f>IFERROR(_xll.qlIndexFixing(ONIndex3M,I749,TRUE,_xll.ohTrigger(RecalcTrigger,Trigger3M)),NA())</f>
        <v>2.538583164159669E-2</v>
      </c>
      <c r="P749" s="44">
        <f>IFERROR(_xll.qlIndexFixing(ONIndex6M,I749,TRUE,_xll.ohTrigger(RecalcTrigger,Trigger6M)),NA())</f>
        <v>2.6640570726655932E-2</v>
      </c>
      <c r="Q749" s="183">
        <f>IFERROR(_xll.qlIndexFixing(ONIndex1Y,I749,TRUE,_xll.ohTrigger(RecalcTrigger,Trigger1Y)),NA())</f>
        <v>2.7840391519040608E-2</v>
      </c>
    </row>
    <row r="750" spans="2:17" x14ac:dyDescent="0.2">
      <c r="B750" s="39" t="s">
        <v>42</v>
      </c>
      <c r="D750" s="42">
        <f>_xll.qlCalendarAdvance(Calendar,$D749,B750,"f",FALSE)</f>
        <v>44537</v>
      </c>
      <c r="E750" s="177">
        <f>_xll.qlInterestRateIndexValueDate(IndexON,D750)</f>
        <v>44537</v>
      </c>
      <c r="F750" s="193">
        <f>IFERROR(_xll.qlIndexFixing(IndexON,D750,TRUE,_xll.ohTrigger(RecalcTrigger,TriggerON)),NA())</f>
        <v>2.3322412780840684E-2</v>
      </c>
      <c r="H750" s="42">
        <f>_xll.qlCalendarAdvance(Calendar,$H749,B750,"f",FALSE)</f>
        <v>44537</v>
      </c>
      <c r="I750" s="177">
        <f>_xll.qlInterestRateIndexValueDate(Index1M,$H750)</f>
        <v>44537</v>
      </c>
      <c r="J750" s="182">
        <f>IFERROR(_xll.qlIndexFixing(Index1M,$H750,TRUE,_xll.ohTrigger(RecalcTrigger,Trigger1M)),NA())</f>
        <v>2.4940854423968636E-2</v>
      </c>
      <c r="K750" s="44">
        <f>IFERROR(_xll.qlIndexFixing(Index3M,H750,TRUE,_xll.ohTrigger(RecalcTrigger,Trigger3M)),NA())</f>
        <v>2.5624062993361115E-2</v>
      </c>
      <c r="L750" s="44">
        <f>IFERROR(_xll.qlIndexFixing(Index6M,$H750,TRUE,_xll.ohTrigger(RecalcTrigger,Trigger6M)),NA())</f>
        <v>2.7083662922596771E-2</v>
      </c>
      <c r="M750" s="183">
        <f>IFERROR(_xll.qlIndexFixing(Index1Y,$H750,TRUE,_xll.ohTrigger(RecalcTrigger,Trigger1Y)),NA())</f>
        <v>2.862351925421236E-2</v>
      </c>
      <c r="N750" s="182">
        <f>IFERROR(_xll.qlIndexFixing(ONIndex1M,I750,TRUE,_xll.ohTrigger(RecalcTrigger,Trigger1M)),NA())</f>
        <v>2.4869743626543261E-2</v>
      </c>
      <c r="O750" s="44">
        <f>IFERROR(_xll.qlIndexFixing(ONIndex3M,I750,TRUE,_xll.ohTrigger(RecalcTrigger,Trigger3M)),NA())</f>
        <v>2.5408338898066374E-2</v>
      </c>
      <c r="P750" s="44">
        <f>IFERROR(_xll.qlIndexFixing(ONIndex6M,I750,TRUE,_xll.ohTrigger(RecalcTrigger,Trigger6M)),NA())</f>
        <v>2.6660674070930757E-2</v>
      </c>
      <c r="Q750" s="183">
        <f>IFERROR(_xll.qlIndexFixing(ONIndex1Y,I750,TRUE,_xll.ohTrigger(RecalcTrigger,Trigger1Y)),NA())</f>
        <v>2.785887481851046E-2</v>
      </c>
    </row>
    <row r="751" spans="2:17" x14ac:dyDescent="0.2">
      <c r="B751" s="39" t="s">
        <v>42</v>
      </c>
      <c r="D751" s="42">
        <f>_xll.qlCalendarAdvance(Calendar,$D750,B751,"f",FALSE)</f>
        <v>44544</v>
      </c>
      <c r="E751" s="177">
        <f>_xll.qlInterestRateIndexValueDate(IndexON,D751)</f>
        <v>44544</v>
      </c>
      <c r="F751" s="193">
        <f>IFERROR(_xll.qlIndexFixing(IndexON,D751,TRUE,_xll.ohTrigger(RecalcTrigger,TriggerON)),NA())</f>
        <v>2.3345283766696978E-2</v>
      </c>
      <c r="H751" s="42">
        <f>_xll.qlCalendarAdvance(Calendar,$H750,B751,"f",FALSE)</f>
        <v>44544</v>
      </c>
      <c r="I751" s="177">
        <f>_xll.qlInterestRateIndexValueDate(Index1M,$H751)</f>
        <v>44544</v>
      </c>
      <c r="J751" s="182">
        <f>IFERROR(_xll.qlIndexFixing(Index1M,$H751,TRUE,_xll.ohTrigger(RecalcTrigger,Trigger1M)),NA())</f>
        <v>2.496176635520651E-2</v>
      </c>
      <c r="K751" s="44">
        <f>IFERROR(_xll.qlIndexFixing(Index3M,H751,TRUE,_xll.ohTrigger(RecalcTrigger,Trigger3M)),NA())</f>
        <v>2.5644980880691906E-2</v>
      </c>
      <c r="L751" s="44">
        <f>IFERROR(_xll.qlIndexFixing(Index6M,$H751,TRUE,_xll.ohTrigger(RecalcTrigger,Trigger6M)),NA())</f>
        <v>2.7101985223433437E-2</v>
      </c>
      <c r="M751" s="183">
        <f>IFERROR(_xll.qlIndexFixing(Index1Y,$H751,TRUE,_xll.ohTrigger(RecalcTrigger,Trigger1Y)),NA())</f>
        <v>2.8635465889547351E-2</v>
      </c>
      <c r="N751" s="182">
        <f>IFERROR(_xll.qlIndexFixing(ONIndex1M,I751,TRUE,_xll.ohTrigger(RecalcTrigger,Trigger1M)),NA())</f>
        <v>2.4891337801592472E-2</v>
      </c>
      <c r="O751" s="44">
        <f>IFERROR(_xll.qlIndexFixing(ONIndex3M,I751,TRUE,_xll.ohTrigger(RecalcTrigger,Trigger3M)),NA())</f>
        <v>2.5430612463096525E-2</v>
      </c>
      <c r="P751" s="44">
        <f>IFERROR(_xll.qlIndexFixing(ONIndex6M,I751,TRUE,_xll.ohTrigger(RecalcTrigger,Trigger6M)),NA())</f>
        <v>2.6680632107409785E-2</v>
      </c>
      <c r="Q751" s="183">
        <f>IFERROR(_xll.qlIndexFixing(ONIndex1Y,I751,TRUE,_xll.ohTrigger(RecalcTrigger,Trigger1Y)),NA())</f>
        <v>2.7877108577778476E-2</v>
      </c>
    </row>
    <row r="752" spans="2:17" x14ac:dyDescent="0.2">
      <c r="B752" s="39" t="s">
        <v>42</v>
      </c>
      <c r="D752" s="42">
        <f>_xll.qlCalendarAdvance(Calendar,$D751,B752,"f",FALSE)</f>
        <v>44551</v>
      </c>
      <c r="E752" s="177">
        <f>_xll.qlInterestRateIndexValueDate(IndexON,D752)</f>
        <v>44551</v>
      </c>
      <c r="F752" s="193">
        <f>IFERROR(_xll.qlIndexFixing(IndexON,D752,TRUE,_xll.ohTrigger(RecalcTrigger,TriggerON)),NA())</f>
        <v>2.3367944008152453E-2</v>
      </c>
      <c r="H752" s="42">
        <f>_xll.qlCalendarAdvance(Calendar,$H751,B752,"f",FALSE)</f>
        <v>44551</v>
      </c>
      <c r="I752" s="177">
        <f>_xll.qlInterestRateIndexValueDate(Index1M,$H752)</f>
        <v>44551</v>
      </c>
      <c r="J752" s="182">
        <f>IFERROR(_xll.qlIndexFixing(Index1M,$H752,TRUE,_xll.ohTrigger(RecalcTrigger,Trigger1M)),NA())</f>
        <v>2.4982339275203477E-2</v>
      </c>
      <c r="K752" s="44">
        <f>IFERROR(_xll.qlIndexFixing(Index3M,H752,TRUE,_xll.ohTrigger(RecalcTrigger,Trigger3M)),NA())</f>
        <v>2.5665663719919754E-2</v>
      </c>
      <c r="L752" s="44">
        <f>IFERROR(_xll.qlIndexFixing(Index6M,$H752,TRUE,_xll.ohTrigger(RecalcTrigger,Trigger6M)),NA())</f>
        <v>2.7120160426259934E-2</v>
      </c>
      <c r="M752" s="183">
        <f>IFERROR(_xll.qlIndexFixing(Index1Y,$H752,TRUE,_xll.ohTrigger(RecalcTrigger,Trigger1Y)),NA())</f>
        <v>2.8647144456061424E-2</v>
      </c>
      <c r="N752" s="182">
        <f>IFERROR(_xll.qlIndexFixing(ONIndex1M,I752,TRUE,_xll.ohTrigger(RecalcTrigger,Trigger1M)),NA())</f>
        <v>2.4912593624385471E-2</v>
      </c>
      <c r="O752" s="44">
        <f>IFERROR(_xll.qlIndexFixing(ONIndex3M,I752,TRUE,_xll.ohTrigger(RecalcTrigger,Trigger3M)),NA())</f>
        <v>2.5452652336687143E-2</v>
      </c>
      <c r="P752" s="44">
        <f>IFERROR(_xll.qlIndexFixing(ONIndex6M,I752,TRUE,_xll.ohTrigger(RecalcTrigger,Trigger6M)),NA())</f>
        <v>2.6700444836093018E-2</v>
      </c>
      <c r="Q752" s="183">
        <f>IFERROR(_xll.qlIndexFixing(ONIndex1Y,I752,TRUE,_xll.ohTrigger(RecalcTrigger,Trigger1Y)),NA())</f>
        <v>2.7895092796682563E-2</v>
      </c>
    </row>
    <row r="753" spans="2:17" x14ac:dyDescent="0.2">
      <c r="B753" s="39" t="s">
        <v>42</v>
      </c>
      <c r="D753" s="42">
        <f>_xll.qlCalendarAdvance(Calendar,$D752,B753,"f",FALSE)</f>
        <v>44559</v>
      </c>
      <c r="E753" s="177">
        <f>_xll.qlInterestRateIndexValueDate(IndexON,D753)</f>
        <v>44559</v>
      </c>
      <c r="F753" s="193">
        <f>IFERROR(_xll.qlIndexFixing(IndexON,D753,TRUE,_xll.ohTrigger(RecalcTrigger,TriggerON)),NA())</f>
        <v>2.3393583372463E-2</v>
      </c>
      <c r="H753" s="42">
        <f>_xll.qlCalendarAdvance(Calendar,$H752,B753,"f",FALSE)</f>
        <v>44559</v>
      </c>
      <c r="I753" s="177">
        <f>_xll.qlInterestRateIndexValueDate(Index1M,$H753)</f>
        <v>44559</v>
      </c>
      <c r="J753" s="182">
        <f>IFERROR(_xll.qlIndexFixing(Index1M,$H753,TRUE,_xll.ohTrigger(RecalcTrigger,Trigger1M)),NA())</f>
        <v>2.5009967453321E-2</v>
      </c>
      <c r="K753" s="44">
        <f>IFERROR(_xll.qlIndexFixing(Index3M,H753,TRUE,_xll.ohTrigger(RecalcTrigger,Trigger3M)),NA())</f>
        <v>2.5689013431879966E-2</v>
      </c>
      <c r="L753" s="44">
        <f>IFERROR(_xll.qlIndexFixing(Index6M,$H753,TRUE,_xll.ohTrigger(RecalcTrigger,Trigger6M)),NA())</f>
        <v>2.7140751947589008E-2</v>
      </c>
      <c r="M753" s="183">
        <f>IFERROR(_xll.qlIndexFixing(Index1Y,$H753,TRUE,_xll.ohTrigger(RecalcTrigger,Trigger1Y)),NA())</f>
        <v>2.8660162520555366E-2</v>
      </c>
      <c r="N753" s="182">
        <f>IFERROR(_xll.qlIndexFixing(ONIndex1M,I753,TRUE,_xll.ohTrigger(RecalcTrigger,Trigger1M)),NA())</f>
        <v>2.4936471684356976E-2</v>
      </c>
      <c r="O753" s="44">
        <f>IFERROR(_xll.qlIndexFixing(ONIndex3M,I753,TRUE,_xll.ohTrigger(RecalcTrigger,Trigger3M)),NA())</f>
        <v>2.5477554610846553E-2</v>
      </c>
      <c r="P753" s="44">
        <f>IFERROR(_xll.qlIndexFixing(ONIndex6M,I753,TRUE,_xll.ohTrigger(RecalcTrigger,Trigger6M)),NA())</f>
        <v>2.6722910026463209E-2</v>
      </c>
      <c r="Q753" s="183">
        <f>IFERROR(_xll.qlIndexFixing(ONIndex1Y,I753,TRUE,_xll.ohTrigger(RecalcTrigger,Trigger1Y)),NA())</f>
        <v>2.7915340630266794E-2</v>
      </c>
    </row>
    <row r="754" spans="2:17" x14ac:dyDescent="0.2">
      <c r="B754" s="39" t="s">
        <v>42</v>
      </c>
      <c r="D754" s="42">
        <f>_xll.qlCalendarAdvance(Calendar,$D753,B754,"f",FALSE)</f>
        <v>44566</v>
      </c>
      <c r="E754" s="177">
        <f>_xll.qlInterestRateIndexValueDate(IndexON,D754)</f>
        <v>44566</v>
      </c>
      <c r="F754" s="193">
        <f>IFERROR(_xll.qlIndexFixing(IndexON,D754,TRUE,_xll.ohTrigger(RecalcTrigger,TriggerON)),NA())</f>
        <v>2.341579201861177E-2</v>
      </c>
      <c r="H754" s="42">
        <f>_xll.qlCalendarAdvance(Calendar,$H753,B754,"f",FALSE)</f>
        <v>44566</v>
      </c>
      <c r="I754" s="177">
        <f>_xll.qlInterestRateIndexValueDate(Index1M,$H754)</f>
        <v>44566</v>
      </c>
      <c r="J754" s="182">
        <f>IFERROR(_xll.qlIndexFixing(Index1M,$H754,TRUE,_xll.ohTrigger(RecalcTrigger,Trigger1M)),NA())</f>
        <v>2.5029768195136505E-2</v>
      </c>
      <c r="K754" s="44">
        <f>IFERROR(_xll.qlIndexFixing(Index3M,H754,TRUE,_xll.ohTrigger(RecalcTrigger,Trigger3M)),NA())</f>
        <v>2.5709192584618876E-2</v>
      </c>
      <c r="L754" s="44">
        <f>IFERROR(_xll.qlIndexFixing(Index6M,$H754,TRUE,_xll.ohTrigger(RecalcTrigger,Trigger6M)),NA())</f>
        <v>2.7156379913324962E-2</v>
      </c>
      <c r="M754" s="183">
        <f>IFERROR(_xll.qlIndexFixing(Index1Y,$H754,TRUE,_xll.ohTrigger(RecalcTrigger,Trigger1Y)),NA())</f>
        <v>2.8671265023637593E-2</v>
      </c>
      <c r="N754" s="182">
        <f>IFERROR(_xll.qlIndexFixing(ONIndex1M,I754,TRUE,_xll.ohTrigger(RecalcTrigger,Trigger1M)),NA())</f>
        <v>2.4957002466473588E-2</v>
      </c>
      <c r="O754" s="44">
        <f>IFERROR(_xll.qlIndexFixing(ONIndex3M,I754,TRUE,_xll.ohTrigger(RecalcTrigger,Trigger3M)),NA())</f>
        <v>2.5499093717055166E-2</v>
      </c>
      <c r="P754" s="44">
        <f>IFERROR(_xll.qlIndexFixing(ONIndex6M,I754,TRUE,_xll.ohTrigger(RecalcTrigger,Trigger6M)),NA())</f>
        <v>2.6742411381089903E-2</v>
      </c>
      <c r="Q754" s="183">
        <f>IFERROR(_xll.qlIndexFixing(ONIndex1Y,I754,TRUE,_xll.ohTrigger(RecalcTrigger,Trigger1Y)),NA())</f>
        <v>2.7932790119993278E-2</v>
      </c>
    </row>
    <row r="755" spans="2:17" x14ac:dyDescent="0.2">
      <c r="B755" s="39" t="s">
        <v>42</v>
      </c>
      <c r="D755" s="42">
        <f>_xll.qlCalendarAdvance(Calendar,$D754,B755,"f",FALSE)</f>
        <v>44573</v>
      </c>
      <c r="E755" s="177">
        <f>_xll.qlInterestRateIndexValueDate(IndexON,D755)</f>
        <v>44573</v>
      </c>
      <c r="F755" s="193">
        <f>IFERROR(_xll.qlIndexFixing(IndexON,D755,TRUE,_xll.ohTrigger(RecalcTrigger,TriggerON)),NA())</f>
        <v>2.3437789920116581E-2</v>
      </c>
      <c r="H755" s="42">
        <f>_xll.qlCalendarAdvance(Calendar,$H754,B755,"f",FALSE)</f>
        <v>44573</v>
      </c>
      <c r="I755" s="177">
        <f>_xll.qlInterestRateIndexValueDate(Index1M,$H755)</f>
        <v>44573</v>
      </c>
      <c r="J755" s="182">
        <f>IFERROR(_xll.qlIndexFixing(Index1M,$H755,TRUE,_xll.ohTrigger(RecalcTrigger,Trigger1M)),NA())</f>
        <v>2.5049229875646447E-2</v>
      </c>
      <c r="K755" s="44">
        <f>IFERROR(_xll.qlIndexFixing(Index3M,H755,TRUE,_xll.ohTrigger(RecalcTrigger,Trigger3M)),NA())</f>
        <v>2.5729136678157807E-2</v>
      </c>
      <c r="L755" s="44">
        <f>IFERROR(_xll.qlIndexFixing(Index6M,$H755,TRUE,_xll.ohTrigger(RecalcTrigger,Trigger6M)),NA())</f>
        <v>2.7174096954806336E-2</v>
      </c>
      <c r="M755" s="183">
        <f>IFERROR(_xll.qlIndexFixing(Index1Y,$H755,TRUE,_xll.ohTrigger(RecalcTrigger,Trigger1Y)),NA())</f>
        <v>2.8682097936749251E-2</v>
      </c>
      <c r="N755" s="182">
        <f>IFERROR(_xll.qlIndexFixing(ONIndex1M,I755,TRUE,_xll.ohTrigger(RecalcTrigger,Trigger1M)),NA())</f>
        <v>2.4977194896090849E-2</v>
      </c>
      <c r="O755" s="44">
        <f>IFERROR(_xll.qlIndexFixing(ONIndex3M,I755,TRUE,_xll.ohTrigger(RecalcTrigger,Trigger3M)),NA())</f>
        <v>2.5520399131581106E-2</v>
      </c>
      <c r="P755" s="44">
        <f>IFERROR(_xll.qlIndexFixing(ONIndex6M,I755,TRUE,_xll.ohTrigger(RecalcTrigger,Trigger6M)),NA())</f>
        <v>2.6761767427758709E-2</v>
      </c>
      <c r="Q755" s="183">
        <f>IFERROR(_xll.qlIndexFixing(ONIndex1Y,I755,TRUE,_xll.ohTrigger(RecalcTrigger,Trigger1Y)),NA())</f>
        <v>2.7949990069274788E-2</v>
      </c>
    </row>
    <row r="756" spans="2:17" x14ac:dyDescent="0.2">
      <c r="B756" s="39" t="s">
        <v>42</v>
      </c>
      <c r="D756" s="42">
        <f>_xll.qlCalendarAdvance(Calendar,$D755,B756,"f",FALSE)</f>
        <v>44580</v>
      </c>
      <c r="E756" s="177">
        <f>_xll.qlInterestRateIndexValueDate(IndexON,D756)</f>
        <v>44580</v>
      </c>
      <c r="F756" s="193">
        <f>IFERROR(_xll.qlIndexFixing(IndexON,D756,TRUE,_xll.ohTrigger(RecalcTrigger,TriggerON)),NA())</f>
        <v>2.3459577077220573E-2</v>
      </c>
      <c r="H756" s="42">
        <f>_xll.qlCalendarAdvance(Calendar,$H755,B756,"f",FALSE)</f>
        <v>44580</v>
      </c>
      <c r="I756" s="177">
        <f>_xll.qlInterestRateIndexValueDate(Index1M,$H756)</f>
        <v>44580</v>
      </c>
      <c r="J756" s="182">
        <f>IFERROR(_xll.qlIndexFixing(Index1M,$H756,TRUE,_xll.ohTrigger(RecalcTrigger,Trigger1M)),NA())</f>
        <v>2.506835249307272E-2</v>
      </c>
      <c r="K756" s="44">
        <f>IFERROR(_xll.qlIndexFixing(Index3M,H756,TRUE,_xll.ohTrigger(RecalcTrigger,Trigger3M)),NA())</f>
        <v>2.5748845709050488E-2</v>
      </c>
      <c r="L756" s="44">
        <f>IFERROR(_xll.qlIndexFixing(Index6M,$H756,TRUE,_xll.ohTrigger(RecalcTrigger,Trigger6M)),NA())</f>
        <v>2.7191659150619912E-2</v>
      </c>
      <c r="M756" s="183">
        <f>IFERROR(_xll.qlIndexFixing(Index1Y,$H756,TRUE,_xll.ohTrigger(RecalcTrigger,Trigger1Y)),NA())</f>
        <v>2.8692660776283185E-2</v>
      </c>
      <c r="N756" s="182">
        <f>IFERROR(_xll.qlIndexFixing(ONIndex1M,I756,TRUE,_xll.ohTrigger(RecalcTrigger,Trigger1M)),NA())</f>
        <v>2.4997048973208758E-2</v>
      </c>
      <c r="O756" s="44">
        <f>IFERROR(_xll.qlIndexFixing(ONIndex3M,I756,TRUE,_xll.ohTrigger(RecalcTrigger,Trigger3M)),NA())</f>
        <v>2.5541470854586468E-2</v>
      </c>
      <c r="P756" s="44">
        <f>IFERROR(_xll.qlIndexFixing(ONIndex6M,I756,TRUE,_xll.ohTrigger(RecalcTrigger,Trigger6M)),NA())</f>
        <v>2.6780978166469627E-2</v>
      </c>
      <c r="Q756" s="183">
        <f>IFERROR(_xll.qlIndexFixing(ONIndex1Y,I756,TRUE,_xll.ohTrigger(RecalcTrigger,Trigger1Y)),NA())</f>
        <v>2.7966940478111324E-2</v>
      </c>
    </row>
    <row r="757" spans="2:17" x14ac:dyDescent="0.2">
      <c r="B757" s="39" t="s">
        <v>42</v>
      </c>
      <c r="D757" s="42">
        <f>_xll.qlCalendarAdvance(Calendar,$D756,B757,"f",FALSE)</f>
        <v>44587</v>
      </c>
      <c r="E757" s="177">
        <f>_xll.qlInterestRateIndexValueDate(IndexON,D757)</f>
        <v>44587</v>
      </c>
      <c r="F757" s="193">
        <f>IFERROR(_xll.qlIndexFixing(IndexON,D757,TRUE,_xll.ohTrigger(RecalcTrigger,TriggerON)),NA())</f>
        <v>2.3481153489518514E-2</v>
      </c>
      <c r="H757" s="42">
        <f>_xll.qlCalendarAdvance(Calendar,$H756,B757,"f",FALSE)</f>
        <v>44587</v>
      </c>
      <c r="I757" s="177">
        <f>_xll.qlInterestRateIndexValueDate(Index1M,$H757)</f>
        <v>44587</v>
      </c>
      <c r="J757" s="182">
        <f>IFERROR(_xll.qlIndexFixing(Index1M,$H757,TRUE,_xll.ohTrigger(RecalcTrigger,Trigger1M)),NA())</f>
        <v>2.5087136045659316E-2</v>
      </c>
      <c r="K757" s="44">
        <f>IFERROR(_xll.qlIndexFixing(Index3M,H757,TRUE,_xll.ohTrigger(RecalcTrigger,Trigger3M)),NA())</f>
        <v>2.5768319673889373E-2</v>
      </c>
      <c r="L757" s="44">
        <f>IFERROR(_xll.qlIndexFixing(Index6M,$H757,TRUE,_xll.ohTrigger(RecalcTrigger,Trigger6M)),NA())</f>
        <v>2.7209062883933911E-2</v>
      </c>
      <c r="M757" s="183">
        <f>IFERROR(_xll.qlIndexFixing(Index1Y,$H757,TRUE,_xll.ohTrigger(RecalcTrigger,Trigger1Y)),NA())</f>
        <v>2.8702953058825642E-2</v>
      </c>
      <c r="N757" s="182">
        <f>IFERROR(_xll.qlIndexFixing(ONIndex1M,I757,TRUE,_xll.ohTrigger(RecalcTrigger,Trigger1M)),NA())</f>
        <v>2.5016564697827315E-2</v>
      </c>
      <c r="O757" s="44">
        <f>IFERROR(_xll.qlIndexFixing(ONIndex3M,I757,TRUE,_xll.ohTrigger(RecalcTrigger,Trigger3M)),NA())</f>
        <v>2.5562308885990204E-2</v>
      </c>
      <c r="P757" s="44">
        <f>IFERROR(_xll.qlIndexFixing(ONIndex6M,I757,TRUE,_xll.ohTrigger(RecalcTrigger,Trigger6M)),NA())</f>
        <v>2.6800043597303702E-2</v>
      </c>
      <c r="Q757" s="183">
        <f>IFERROR(_xll.qlIndexFixing(ONIndex1Y,I757,TRUE,_xll.ohTrigger(RecalcTrigger,Trigger1Y)),NA())</f>
        <v>2.7983641346583932E-2</v>
      </c>
    </row>
    <row r="758" spans="2:17" x14ac:dyDescent="0.2">
      <c r="B758" s="39" t="s">
        <v>42</v>
      </c>
      <c r="D758" s="42">
        <f>_xll.qlCalendarAdvance(Calendar,$D757,B758,"f",FALSE)</f>
        <v>44594</v>
      </c>
      <c r="E758" s="177">
        <f>_xll.qlInterestRateIndexValueDate(IndexON,D758)</f>
        <v>44594</v>
      </c>
      <c r="F758" s="193">
        <f>IFERROR(_xll.qlIndexFixing(IndexON,D758,TRUE,_xll.ohTrigger(RecalcTrigger,TriggerON)),NA())</f>
        <v>2.3502519157334589E-2</v>
      </c>
      <c r="H758" s="42">
        <f>_xll.qlCalendarAdvance(Calendar,$H757,B758,"f",FALSE)</f>
        <v>44594</v>
      </c>
      <c r="I758" s="177">
        <f>_xll.qlInterestRateIndexValueDate(Index1M,$H758)</f>
        <v>44594</v>
      </c>
      <c r="J758" s="182">
        <f>IFERROR(_xll.qlIndexFixing(Index1M,$H758,TRUE,_xll.ohTrigger(RecalcTrigger,Trigger1M)),NA())</f>
        <v>2.5094809004472727E-2</v>
      </c>
      <c r="K758" s="44">
        <f>IFERROR(_xll.qlIndexFixing(Index3M,H758,TRUE,_xll.ohTrigger(RecalcTrigger,Trigger3M)),NA())</f>
        <v>2.5787558569309244E-2</v>
      </c>
      <c r="L758" s="44">
        <f>IFERROR(_xll.qlIndexFixing(Index6M,$H758,TRUE,_xll.ohTrigger(RecalcTrigger,Trigger6M)),NA())</f>
        <v>2.7226304537830592E-2</v>
      </c>
      <c r="M758" s="183">
        <f>IFERROR(_xll.qlIndexFixing(Index1Y,$H758,TRUE,_xll.ohTrigger(RecalcTrigger,Trigger1Y)),NA())</f>
        <v>2.8712974301156491E-2</v>
      </c>
      <c r="N758" s="182">
        <f>IFERROR(_xll.qlIndexFixing(ONIndex1M,I758,TRUE,_xll.ohTrigger(RecalcTrigger,Trigger1M)),NA())</f>
        <v>2.5035742069865474E-2</v>
      </c>
      <c r="O758" s="44">
        <f>IFERROR(_xll.qlIndexFixing(ONIndex3M,I758,TRUE,_xll.ohTrigger(RecalcTrigger,Trigger3M)),NA())</f>
        <v>2.5582913225711268E-2</v>
      </c>
      <c r="P758" s="44">
        <f>IFERROR(_xll.qlIndexFixing(ONIndex6M,I758,TRUE,_xll.ohTrigger(RecalcTrigger,Trigger6M)),NA())</f>
        <v>2.6818963720017797E-2</v>
      </c>
      <c r="Q758" s="183">
        <f>IFERROR(_xll.qlIndexFixing(ONIndex1Y,I758,TRUE,_xll.ohTrigger(RecalcTrigger,Trigger1Y)),NA())</f>
        <v>2.8000092674449473E-2</v>
      </c>
    </row>
    <row r="759" spans="2:17" x14ac:dyDescent="0.2">
      <c r="B759" s="39" t="s">
        <v>42</v>
      </c>
      <c r="D759" s="42">
        <f>_xll.qlCalendarAdvance(Calendar,$D758,B759,"f",FALSE)</f>
        <v>44601</v>
      </c>
      <c r="E759" s="177">
        <f>_xll.qlInterestRateIndexValueDate(IndexON,D759)</f>
        <v>44601</v>
      </c>
      <c r="F759" s="193">
        <f>IFERROR(_xll.qlIndexFixing(IndexON,D759,TRUE,_xll.ohTrigger(RecalcTrigger,TriggerON)),NA())</f>
        <v>2.3523674080344614E-2</v>
      </c>
      <c r="H759" s="42">
        <f>_xll.qlCalendarAdvance(Calendar,$H758,B759,"f",FALSE)</f>
        <v>44601</v>
      </c>
      <c r="I759" s="177">
        <f>_xll.qlInterestRateIndexValueDate(Index1M,$H759)</f>
        <v>44601</v>
      </c>
      <c r="J759" s="182">
        <f>IFERROR(_xll.qlIndexFixing(Index1M,$H759,TRUE,_xll.ohTrigger(RecalcTrigger,Trigger1M)),NA())</f>
        <v>2.5113029257583557E-2</v>
      </c>
      <c r="K759" s="44">
        <f>IFERROR(_xll.qlIndexFixing(Index3M,H759,TRUE,_xll.ohTrigger(RecalcTrigger,Trigger3M)),NA())</f>
        <v>2.5804338309737537E-2</v>
      </c>
      <c r="L759" s="44">
        <f>IFERROR(_xll.qlIndexFixing(Index6M,$H759,TRUE,_xll.ohTrigger(RecalcTrigger,Trigger6M)),NA())</f>
        <v>2.7243380495308021E-2</v>
      </c>
      <c r="M759" s="183">
        <f>IFERROR(_xll.qlIndexFixing(Index1Y,$H759,TRUE,_xll.ohTrigger(RecalcTrigger,Trigger1Y)),NA())</f>
        <v>2.8722724020251666E-2</v>
      </c>
      <c r="N759" s="182">
        <f>IFERROR(_xll.qlIndexFixing(ONIndex1M,I759,TRUE,_xll.ohTrigger(RecalcTrigger,Trigger1M)),NA())</f>
        <v>2.5054581089242189E-2</v>
      </c>
      <c r="O759" s="44">
        <f>IFERROR(_xll.qlIndexFixing(ONIndex3M,I759,TRUE,_xll.ohTrigger(RecalcTrigger,Trigger3M)),NA())</f>
        <v>2.560328387374966E-2</v>
      </c>
      <c r="P759" s="44">
        <f>IFERROR(_xll.qlIndexFixing(ONIndex6M,I759,TRUE,_xll.ohTrigger(RecalcTrigger,Trigger6M)),NA())</f>
        <v>2.6837738534774003E-2</v>
      </c>
      <c r="Q759" s="183">
        <f>IFERROR(_xll.qlIndexFixing(ONIndex1Y,I759,TRUE,_xll.ohTrigger(RecalcTrigger,Trigger1Y)),NA())</f>
        <v>2.8016294461870039E-2</v>
      </c>
    </row>
    <row r="760" spans="2:17" x14ac:dyDescent="0.2">
      <c r="B760" s="39" t="s">
        <v>42</v>
      </c>
      <c r="D760" s="42">
        <f>_xll.qlCalendarAdvance(Calendar,$D759,B760,"f",FALSE)</f>
        <v>44608</v>
      </c>
      <c r="E760" s="177">
        <f>_xll.qlInterestRateIndexValueDate(IndexON,D760)</f>
        <v>44608</v>
      </c>
      <c r="F760" s="193">
        <f>IFERROR(_xll.qlIndexFixing(IndexON,D760,TRUE,_xll.ohTrigger(RecalcTrigger,TriggerON)),NA())</f>
        <v>2.3544618258629635E-2</v>
      </c>
      <c r="H760" s="42">
        <f>_xll.qlCalendarAdvance(Calendar,$H759,B760,"f",FALSE)</f>
        <v>44608</v>
      </c>
      <c r="I760" s="177">
        <f>_xll.qlInterestRateIndexValueDate(Index1M,$H760)</f>
        <v>44608</v>
      </c>
      <c r="J760" s="182">
        <f>IFERROR(_xll.qlIndexFixing(Index1M,$H760,TRUE,_xll.ohTrigger(RecalcTrigger,Trigger1M)),NA())</f>
        <v>2.5130910553419004E-2</v>
      </c>
      <c r="K760" s="44">
        <f>IFERROR(_xll.qlIndexFixing(Index3M,H760,TRUE,_xll.ohTrigger(RecalcTrigger,Trigger3M)),NA())</f>
        <v>2.5823122523451869E-2</v>
      </c>
      <c r="L760" s="44">
        <f>IFERROR(_xll.qlIndexFixing(Index6M,$H760,TRUE,_xll.ohTrigger(RecalcTrigger,Trigger6M)),NA())</f>
        <v>2.7260287139283228E-2</v>
      </c>
      <c r="M760" s="183">
        <f>IFERROR(_xll.qlIndexFixing(Index1Y,$H760,TRUE,_xll.ohTrigger(RecalcTrigger,Trigger1Y)),NA())</f>
        <v>2.8732201733283613E-2</v>
      </c>
      <c r="N760" s="182">
        <f>IFERROR(_xll.qlIndexFixing(ONIndex1M,I760,TRUE,_xll.ohTrigger(RecalcTrigger,Trigger1M)),NA())</f>
        <v>2.5073081755795368E-2</v>
      </c>
      <c r="O760" s="44">
        <f>IFERROR(_xll.qlIndexFixing(ONIndex3M,I760,TRUE,_xll.ohTrigger(RecalcTrigger,Trigger3M)),NA())</f>
        <v>2.5623420829943289E-2</v>
      </c>
      <c r="P760" s="44">
        <f>IFERROR(_xll.qlIndexFixing(ONIndex6M,I760,TRUE,_xll.ohTrigger(RecalcTrigger,Trigger6M)),NA())</f>
        <v>2.6856368041491274E-2</v>
      </c>
      <c r="Q760" s="183">
        <f>IFERROR(_xll.qlIndexFixing(ONIndex1Y,I760,TRUE,_xll.ohTrigger(RecalcTrigger,Trigger1Y)),NA())</f>
        <v>2.8032246708683539E-2</v>
      </c>
    </row>
    <row r="761" spans="2:17" x14ac:dyDescent="0.2">
      <c r="B761" s="39" t="s">
        <v>42</v>
      </c>
      <c r="D761" s="42">
        <f>_xll.qlCalendarAdvance(Calendar,$D760,B761,"f",FALSE)</f>
        <v>44615</v>
      </c>
      <c r="E761" s="177">
        <f>_xll.qlInterestRateIndexValueDate(IndexON,D761)</f>
        <v>44615</v>
      </c>
      <c r="F761" s="193">
        <f>IFERROR(_xll.qlIndexFixing(IndexON,D761,TRUE,_xll.ohTrigger(RecalcTrigger,TriggerON)),NA())</f>
        <v>2.3565351692189651E-2</v>
      </c>
      <c r="H761" s="42">
        <f>_xll.qlCalendarAdvance(Calendar,$H760,B761,"f",FALSE)</f>
        <v>44615</v>
      </c>
      <c r="I761" s="177">
        <f>_xll.qlInterestRateIndexValueDate(Index1M,$H761)</f>
        <v>44615</v>
      </c>
      <c r="J761" s="182">
        <f>IFERROR(_xll.qlIndexFixing(Index1M,$H761,TRUE,_xll.ohTrigger(RecalcTrigger,Trigger1M)),NA())</f>
        <v>2.5148452890586814E-2</v>
      </c>
      <c r="K761" s="44">
        <f>IFERROR(_xll.qlIndexFixing(Index3M,H761,TRUE,_xll.ohTrigger(RecalcTrigger,Trigger3M)),NA())</f>
        <v>2.5841671673752464E-2</v>
      </c>
      <c r="L761" s="44">
        <f>IFERROR(_xll.qlIndexFixing(Index6M,$H761,TRUE,_xll.ohTrigger(RecalcTrigger,Trigger6M)),NA())</f>
        <v>2.7277020852594876E-2</v>
      </c>
      <c r="M761" s="183">
        <f>IFERROR(_xll.qlIndexFixing(Index1Y,$H761,TRUE,_xll.ohTrigger(RecalcTrigger,Trigger1Y)),NA())</f>
        <v>2.8741406957622617E-2</v>
      </c>
      <c r="N761" s="182">
        <f>IFERROR(_xll.qlIndexFixing(ONIndex1M,I761,TRUE,_xll.ohTrigger(RecalcTrigger,Trigger1M)),NA())</f>
        <v>2.5091244069768148E-2</v>
      </c>
      <c r="O761" s="44">
        <f>IFERROR(_xll.qlIndexFixing(ONIndex3M,I761,TRUE,_xll.ohTrigger(RecalcTrigger,Trigger3M)),NA())</f>
        <v>2.5643324094373199E-2</v>
      </c>
      <c r="P761" s="44">
        <f>IFERROR(_xll.qlIndexFixing(ONIndex6M,I761,TRUE,_xll.ohTrigger(RecalcTrigger,Trigger6M)),NA())</f>
        <v>2.6874852240169611E-2</v>
      </c>
      <c r="Q761" s="183">
        <f>IFERROR(_xll.qlIndexFixing(ONIndex1Y,I761,TRUE,_xll.ohTrigger(RecalcTrigger,Trigger1Y)),NA())</f>
        <v>2.8047949414971018E-2</v>
      </c>
    </row>
    <row r="762" spans="2:17" x14ac:dyDescent="0.2">
      <c r="B762" s="39" t="s">
        <v>42</v>
      </c>
      <c r="D762" s="42">
        <f>_xll.qlCalendarAdvance(Calendar,$D761,B762,"f",FALSE)</f>
        <v>44622</v>
      </c>
      <c r="E762" s="177">
        <f>_xll.qlInterestRateIndexValueDate(IndexON,D762)</f>
        <v>44622</v>
      </c>
      <c r="F762" s="193">
        <f>IFERROR(_xll.qlIndexFixing(IndexON,D762,TRUE,_xll.ohTrigger(RecalcTrigger,TriggerON)),NA())</f>
        <v>2.3585874380943617E-2</v>
      </c>
      <c r="H762" s="42">
        <f>_xll.qlCalendarAdvance(Calendar,$H761,B762,"f",FALSE)</f>
        <v>44622</v>
      </c>
      <c r="I762" s="177">
        <f>_xll.qlInterestRateIndexValueDate(Index1M,$H762)</f>
        <v>44622</v>
      </c>
      <c r="J762" s="182">
        <f>IFERROR(_xll.qlIndexFixing(Index1M,$H762,TRUE,_xll.ohTrigger(RecalcTrigger,Trigger1M)),NA())</f>
        <v>2.5175967776749925E-2</v>
      </c>
      <c r="K762" s="44">
        <f>IFERROR(_xll.qlIndexFixing(Index3M,H762,TRUE,_xll.ohTrigger(RecalcTrigger,Trigger3M)),NA())</f>
        <v>2.5866514523643174E-2</v>
      </c>
      <c r="L762" s="44">
        <f>IFERROR(_xll.qlIndexFixing(Index6M,$H762,TRUE,_xll.ohTrigger(RecalcTrigger,Trigger6M)),NA())</f>
        <v>2.7299988128551819E-2</v>
      </c>
      <c r="M762" s="183">
        <f>IFERROR(_xll.qlIndexFixing(Index1Y,$H762,TRUE,_xll.ohTrigger(RecalcTrigger,Trigger1Y)),NA())</f>
        <v>2.8750339210838138E-2</v>
      </c>
      <c r="N762" s="182">
        <f>IFERROR(_xll.qlIndexFixing(ONIndex1M,I762,TRUE,_xll.ohTrigger(RecalcTrigger,Trigger1M)),NA())</f>
        <v>2.5109068030836346E-2</v>
      </c>
      <c r="O762" s="44">
        <f>IFERROR(_xll.qlIndexFixing(ONIndex3M,I762,TRUE,_xll.ohTrigger(RecalcTrigger,Trigger3M)),NA())</f>
        <v>2.5662993666958345E-2</v>
      </c>
      <c r="P762" s="44">
        <f>IFERROR(_xll.qlIndexFixing(ONIndex6M,I762,TRUE,_xll.ohTrigger(RecalcTrigger,Trigger6M)),NA())</f>
        <v>2.6893191130727967E-2</v>
      </c>
      <c r="Q762" s="183">
        <f>IFERROR(_xll.qlIndexFixing(ONIndex1Y,I762,TRUE,_xll.ohTrigger(RecalcTrigger,Trigger1Y)),NA())</f>
        <v>2.8063402580570385E-2</v>
      </c>
    </row>
    <row r="763" spans="2:17" x14ac:dyDescent="0.2">
      <c r="B763" s="39" t="s">
        <v>42</v>
      </c>
      <c r="D763" s="42">
        <f>_xll.qlCalendarAdvance(Calendar,$D762,B763,"f",FALSE)</f>
        <v>44629</v>
      </c>
      <c r="E763" s="177">
        <f>_xll.qlInterestRateIndexValueDate(IndexON,D763)</f>
        <v>44629</v>
      </c>
      <c r="F763" s="193">
        <f>IFERROR(_xll.qlIndexFixing(IndexON,D763,TRUE,_xll.ohTrigger(RecalcTrigger,TriggerON)),NA())</f>
        <v>2.3606186324810485E-2</v>
      </c>
      <c r="H763" s="42">
        <f>_xll.qlCalendarAdvance(Calendar,$H762,B763,"f",FALSE)</f>
        <v>44629</v>
      </c>
      <c r="I763" s="177">
        <f>_xll.qlInterestRateIndexValueDate(Index1M,$H763)</f>
        <v>44629</v>
      </c>
      <c r="J763" s="182">
        <f>IFERROR(_xll.qlIndexFixing(Index1M,$H763,TRUE,_xll.ohTrigger(RecalcTrigger,Trigger1M)),NA())</f>
        <v>2.5192716905185795E-2</v>
      </c>
      <c r="K763" s="44">
        <f>IFERROR(_xll.qlIndexFixing(Index3M,H763,TRUE,_xll.ohTrigger(RecalcTrigger,Trigger3M)),NA())</f>
        <v>2.5884546986891955E-2</v>
      </c>
      <c r="L763" s="44">
        <f>IFERROR(_xll.qlIndexFixing(Index6M,$H763,TRUE,_xll.ohTrigger(RecalcTrigger,Trigger6M)),NA())</f>
        <v>2.7316324966935854E-2</v>
      </c>
      <c r="M763" s="183">
        <f>IFERROR(_xll.qlIndexFixing(Index1Y,$H763,TRUE,_xll.ohTrigger(RecalcTrigger,Trigger1Y)),NA())</f>
        <v>2.8758998010700587E-2</v>
      </c>
      <c r="N763" s="182">
        <f>IFERROR(_xll.qlIndexFixing(ONIndex1M,I763,TRUE,_xll.ohTrigger(RecalcTrigger,Trigger1M)),NA())</f>
        <v>2.512655363899996E-2</v>
      </c>
      <c r="O763" s="44">
        <f>IFERROR(_xll.qlIndexFixing(ONIndex3M,I763,TRUE,_xll.ohTrigger(RecalcTrigger,Trigger3M)),NA())</f>
        <v>2.5682429547779773E-2</v>
      </c>
      <c r="P763" s="44">
        <f>IFERROR(_xll.qlIndexFixing(ONIndex6M,I763,TRUE,_xll.ohTrigger(RecalcTrigger,Trigger6M)),NA())</f>
        <v>2.6911384713247388E-2</v>
      </c>
      <c r="Q763" s="183">
        <f>IFERROR(_xll.qlIndexFixing(ONIndex1Y,I763,TRUE,_xll.ohTrigger(RecalcTrigger,Trigger1Y)),NA())</f>
        <v>2.8078606205562684E-2</v>
      </c>
    </row>
    <row r="764" spans="2:17" x14ac:dyDescent="0.2">
      <c r="B764" s="39" t="s">
        <v>42</v>
      </c>
      <c r="D764" s="42">
        <f>_xll.qlCalendarAdvance(Calendar,$D763,B764,"f",FALSE)</f>
        <v>44636</v>
      </c>
      <c r="E764" s="177">
        <f>_xll.qlInterestRateIndexValueDate(IndexON,D764)</f>
        <v>44636</v>
      </c>
      <c r="F764" s="193">
        <f>IFERROR(_xll.qlIndexFixing(IndexON,D764,TRUE,_xll.ohTrigger(RecalcTrigger,TriggerON)),NA())</f>
        <v>2.3626287523871303E-2</v>
      </c>
      <c r="H764" s="42">
        <f>_xll.qlCalendarAdvance(Calendar,$H763,B764,"f",FALSE)</f>
        <v>44636</v>
      </c>
      <c r="I764" s="177">
        <f>_xll.qlInterestRateIndexValueDate(Index1M,$H764)</f>
        <v>44636</v>
      </c>
      <c r="J764" s="182">
        <f>IFERROR(_xll.qlIndexFixing(Index1M,$H764,TRUE,_xll.ohTrigger(RecalcTrigger,Trigger1M)),NA())</f>
        <v>2.5211136795574522E-2</v>
      </c>
      <c r="K764" s="44">
        <f>IFERROR(_xll.qlIndexFixing(Index3M,H764,TRUE,_xll.ohTrigger(RecalcTrigger,Trigger3M)),NA())</f>
        <v>2.59023443294518E-2</v>
      </c>
      <c r="L764" s="44">
        <f>IFERROR(_xll.qlIndexFixing(Index6M,$H764,TRUE,_xll.ohTrigger(RecalcTrigger,Trigger6M)),NA())</f>
        <v>2.7332477056983617E-2</v>
      </c>
      <c r="M764" s="183">
        <f>IFERROR(_xll.qlIndexFixing(Index1Y,$H764,TRUE,_xll.ohTrigger(RecalcTrigger,Trigger1Y)),NA())</f>
        <v>2.8767382875182435E-2</v>
      </c>
      <c r="N764" s="182">
        <f>IFERROR(_xll.qlIndexFixing(ONIndex1M,I764,TRUE,_xll.ohTrigger(RecalcTrigger,Trigger1M)),NA())</f>
        <v>2.5143700894340038E-2</v>
      </c>
      <c r="O764" s="44">
        <f>IFERROR(_xll.qlIndexFixing(ONIndex3M,I764,TRUE,_xll.ohTrigger(RecalcTrigger,Trigger3M)),NA())</f>
        <v>2.5701631736594344E-2</v>
      </c>
      <c r="P764" s="44">
        <f>IFERROR(_xll.qlIndexFixing(ONIndex6M,I764,TRUE,_xll.ohTrigger(RecalcTrigger,Trigger6M)),NA())</f>
        <v>2.6929432987565782E-2</v>
      </c>
      <c r="Q764" s="183">
        <f>IFERROR(_xll.qlIndexFixing(ONIndex1Y,I764,TRUE,_xll.ohTrigger(RecalcTrigger,Trigger1Y)),NA())</f>
        <v>2.809356028986687E-2</v>
      </c>
    </row>
    <row r="765" spans="2:17" x14ac:dyDescent="0.2">
      <c r="B765" s="39" t="s">
        <v>42</v>
      </c>
      <c r="D765" s="42">
        <f>_xll.qlCalendarAdvance(Calendar,$D764,B765,"f",FALSE)</f>
        <v>44643</v>
      </c>
      <c r="E765" s="177">
        <f>_xll.qlInterestRateIndexValueDate(IndexON,D765)</f>
        <v>44643</v>
      </c>
      <c r="F765" s="193">
        <f>IFERROR(_xll.qlIndexFixing(IndexON,D765,TRUE,_xll.ohTrigger(RecalcTrigger,TriggerON)),NA())</f>
        <v>2.3646177977963978E-2</v>
      </c>
      <c r="H765" s="42">
        <f>_xll.qlCalendarAdvance(Calendar,$H764,B765,"f",FALSE)</f>
        <v>44643</v>
      </c>
      <c r="I765" s="177">
        <f>_xll.qlInterestRateIndexValueDate(Index1M,$H765)</f>
        <v>44643</v>
      </c>
      <c r="J765" s="182">
        <f>IFERROR(_xll.qlIndexFixing(Index1M,$H765,TRUE,_xll.ohTrigger(RecalcTrigger,Trigger1M)),NA())</f>
        <v>2.5225197931797113E-2</v>
      </c>
      <c r="K765" s="44">
        <f>IFERROR(_xll.qlIndexFixing(Index3M,H765,TRUE,_xll.ohTrigger(RecalcTrigger,Trigger3M)),NA())</f>
        <v>2.5919906548177763E-2</v>
      </c>
      <c r="L765" s="44">
        <f>IFERROR(_xll.qlIndexFixing(Index6M,$H765,TRUE,_xll.ohTrigger(RecalcTrigger,Trigger6M)),NA())</f>
        <v>2.7348440839278555E-2</v>
      </c>
      <c r="M765" s="183">
        <f>IFERROR(_xll.qlIndexFixing(Index1Y,$H765,TRUE,_xll.ohTrigger(RecalcTrigger,Trigger1Y)),NA())</f>
        <v>2.8775493322458212E-2</v>
      </c>
      <c r="N765" s="182">
        <f>IFERROR(_xll.qlIndexFixing(ONIndex1M,I765,TRUE,_xll.ohTrigger(RecalcTrigger,Trigger1M)),NA())</f>
        <v>2.5160509796694486E-2</v>
      </c>
      <c r="O765" s="44">
        <f>IFERROR(_xll.qlIndexFixing(ONIndex3M,I765,TRUE,_xll.ohTrigger(RecalcTrigger,Trigger3M)),NA())</f>
        <v>2.572060023356415E-2</v>
      </c>
      <c r="P765" s="44">
        <f>IFERROR(_xll.qlIndexFixing(ONIndex6M,I765,TRUE,_xll.ohTrigger(RecalcTrigger,Trigger6M)),NA())</f>
        <v>2.6947335953845242E-2</v>
      </c>
      <c r="Q765" s="183">
        <f>IFERROR(_xll.qlIndexFixing(ONIndex1Y,I765,TRUE,_xll.ohTrigger(RecalcTrigger,Trigger1Y)),NA())</f>
        <v>2.8108264833401897E-2</v>
      </c>
    </row>
    <row r="766" spans="2:17" x14ac:dyDescent="0.2">
      <c r="B766" s="39" t="s">
        <v>42</v>
      </c>
      <c r="D766" s="42">
        <f>_xll.qlCalendarAdvance(Calendar,$D765,B766,"f",FALSE)</f>
        <v>44650</v>
      </c>
      <c r="E766" s="177">
        <f>_xll.qlInterestRateIndexValueDate(IndexON,D766)</f>
        <v>44650</v>
      </c>
      <c r="F766" s="193">
        <f>IFERROR(_xll.qlIndexFixing(IndexON,D766,TRUE,_xll.ohTrigger(RecalcTrigger,TriggerON)),NA())</f>
        <v>2.3665857687169556E-2</v>
      </c>
      <c r="H766" s="42">
        <f>_xll.qlCalendarAdvance(Calendar,$H765,B766,"f",FALSE)</f>
        <v>44650</v>
      </c>
      <c r="I766" s="177">
        <f>_xll.qlInterestRateIndexValueDate(Index1M,$H766)</f>
        <v>44650</v>
      </c>
      <c r="J766" s="182">
        <f>IFERROR(_xll.qlIndexFixing(Index1M,$H766,TRUE,_xll.ohTrigger(RecalcTrigger,Trigger1M)),NA())</f>
        <v>2.523502636375256E-2</v>
      </c>
      <c r="K766" s="44">
        <f>IFERROR(_xll.qlIndexFixing(Index3M,H766,TRUE,_xll.ohTrigger(RecalcTrigger,Trigger3M)),NA())</f>
        <v>2.5937233567606952E-2</v>
      </c>
      <c r="L766" s="44">
        <f>IFERROR(_xll.qlIndexFixing(Index6M,$H766,TRUE,_xll.ohTrigger(RecalcTrigger,Trigger6M)),NA())</f>
        <v>2.7364212754344665E-2</v>
      </c>
      <c r="M766" s="183">
        <f>IFERROR(_xll.qlIndexFixing(Index1Y,$H766,TRUE,_xll.ohTrigger(RecalcTrigger,Trigger1Y)),NA())</f>
        <v>2.8783328870907621E-2</v>
      </c>
      <c r="N766" s="182">
        <f>IFERROR(_xll.qlIndexFixing(ONIndex1M,I766,TRUE,_xll.ohTrigger(RecalcTrigger,Trigger1M)),NA())</f>
        <v>2.5176980346063305E-2</v>
      </c>
      <c r="O766" s="44">
        <f>IFERROR(_xll.qlIndexFixing(ONIndex3M,I766,TRUE,_xll.ohTrigger(RecalcTrigger,Trigger3M)),NA())</f>
        <v>2.5739335038446054E-2</v>
      </c>
      <c r="P766" s="44">
        <f>IFERROR(_xll.qlIndexFixing(ONIndex6M,I766,TRUE,_xll.ohTrigger(RecalcTrigger,Trigger6M)),NA())</f>
        <v>2.6965093611923674E-2</v>
      </c>
      <c r="Q766" s="183">
        <f>IFERROR(_xll.qlIndexFixing(ONIndex1Y,I766,TRUE,_xll.ohTrigger(RecalcTrigger,Trigger1Y)),NA())</f>
        <v>2.8122719836167764E-2</v>
      </c>
    </row>
    <row r="767" spans="2:17" x14ac:dyDescent="0.2">
      <c r="B767" s="39" t="s">
        <v>42</v>
      </c>
      <c r="D767" s="42">
        <f>_xll.qlCalendarAdvance(Calendar,$D766,B767,"f",FALSE)</f>
        <v>44657</v>
      </c>
      <c r="E767" s="177">
        <f>_xll.qlInterestRateIndexValueDate(IndexON,D767)</f>
        <v>44657</v>
      </c>
      <c r="F767" s="193">
        <f>IFERROR(_xll.qlIndexFixing(IndexON,D767,TRUE,_xll.ohTrigger(RecalcTrigger,TriggerON)),NA())</f>
        <v>2.368532665140699E-2</v>
      </c>
      <c r="H767" s="42">
        <f>_xll.qlCalendarAdvance(Calendar,$H766,B767,"f",FALSE)</f>
        <v>44657</v>
      </c>
      <c r="I767" s="177">
        <f>_xll.qlInterestRateIndexValueDate(Index1M,$H767)</f>
        <v>44657</v>
      </c>
      <c r="J767" s="182">
        <f>IFERROR(_xll.qlIndexFixing(Index1M,$H767,TRUE,_xll.ohTrigger(RecalcTrigger,Trigger1M)),NA())</f>
        <v>2.5250488633569712E-2</v>
      </c>
      <c r="K767" s="44">
        <f>IFERROR(_xll.qlIndexFixing(Index3M,H767,TRUE,_xll.ohTrigger(RecalcTrigger,Trigger3M)),NA())</f>
        <v>2.5952226504908506E-2</v>
      </c>
      <c r="L767" s="44">
        <f>IFERROR(_xll.qlIndexFixing(Index6M,$H767,TRUE,_xll.ohTrigger(RecalcTrigger,Trigger6M)),NA())</f>
        <v>2.7377723874366572E-2</v>
      </c>
      <c r="M767" s="183">
        <f>IFERROR(_xll.qlIndexFixing(Index1Y,$H767,TRUE,_xll.ohTrigger(RecalcTrigger,Trigger1Y)),NA())</f>
        <v>2.8790889039115752E-2</v>
      </c>
      <c r="N767" s="182">
        <f>IFERROR(_xll.qlIndexFixing(ONIndex1M,I767,TRUE,_xll.ohTrigger(RecalcTrigger,Trigger1M)),NA())</f>
        <v>2.5193112542365448E-2</v>
      </c>
      <c r="O767" s="44">
        <f>IFERROR(_xll.qlIndexFixing(ONIndex3M,I767,TRUE,_xll.ohTrigger(RecalcTrigger,Trigger3M)),NA())</f>
        <v>2.5757836151402147E-2</v>
      </c>
      <c r="P767" s="44">
        <f>IFERROR(_xll.qlIndexFixing(ONIndex6M,I767,TRUE,_xll.ohTrigger(RecalcTrigger,Trigger6M)),NA())</f>
        <v>2.6982705961720033E-2</v>
      </c>
      <c r="Q767" s="183">
        <f>IFERROR(_xll.qlIndexFixing(ONIndex1Y,I767,TRUE,_xll.ohTrigger(RecalcTrigger,Trigger1Y)),NA())</f>
        <v>2.8136925298245519E-2</v>
      </c>
    </row>
    <row r="768" spans="2:17" x14ac:dyDescent="0.2">
      <c r="B768" s="39" t="s">
        <v>42</v>
      </c>
      <c r="D768" s="42">
        <f>_xll.qlCalendarAdvance(Calendar,$D767,B768,"f",FALSE)</f>
        <v>44664</v>
      </c>
      <c r="E768" s="177">
        <f>_xll.qlInterestRateIndexValueDate(IndexON,D768)</f>
        <v>44664</v>
      </c>
      <c r="F768" s="193">
        <f>IFERROR(_xll.qlIndexFixing(IndexON,D768,TRUE,_xll.ohTrigger(RecalcTrigger,TriggerON)),NA())</f>
        <v>2.3704584870595236E-2</v>
      </c>
      <c r="H768" s="42">
        <f>_xll.qlCalendarAdvance(Calendar,$H767,B768,"f",FALSE)</f>
        <v>44664</v>
      </c>
      <c r="I768" s="177">
        <f>_xll.qlInterestRateIndexValueDate(Index1M,$H768)</f>
        <v>44664</v>
      </c>
      <c r="J768" s="182">
        <f>IFERROR(_xll.qlIndexFixing(Index1M,$H768,TRUE,_xll.ohTrigger(RecalcTrigger,Trigger1M)),NA())</f>
        <v>2.5265611889971305E-2</v>
      </c>
      <c r="K768" s="44">
        <f>IFERROR(_xll.qlIndexFixing(Index3M,H768,TRUE,_xll.ohTrigger(RecalcTrigger,Trigger3M)),NA())</f>
        <v>2.5969089810725165E-2</v>
      </c>
      <c r="L768" s="44">
        <f>IFERROR(_xll.qlIndexFixing(Index6M,$H768,TRUE,_xll.ohTrigger(RecalcTrigger,Trigger6M)),NA())</f>
        <v>2.7393116195491458E-2</v>
      </c>
      <c r="M768" s="183">
        <f>IFERROR(_xll.qlIndexFixing(Index1Y,$H768,TRUE,_xll.ohTrigger(RecalcTrigger,Trigger1Y)),NA())</f>
        <v>2.8798173345874645E-2</v>
      </c>
      <c r="N768" s="182">
        <f>IFERROR(_xll.qlIndexFixing(ONIndex1M,I768,TRUE,_xll.ohTrigger(RecalcTrigger,Trigger1M)),NA())</f>
        <v>2.5208906385600915E-2</v>
      </c>
      <c r="O768" s="44">
        <f>IFERROR(_xll.qlIndexFixing(ONIndex3M,I768,TRUE,_xll.ohTrigger(RecalcTrigger,Trigger3M)),NA())</f>
        <v>2.5776103572270337E-2</v>
      </c>
      <c r="P768" s="44">
        <f>IFERROR(_xll.qlIndexFixing(ONIndex6M,I768,TRUE,_xll.ohTrigger(RecalcTrigger,Trigger6M)),NA())</f>
        <v>2.700017300339641E-2</v>
      </c>
      <c r="Q768" s="183">
        <f>IFERROR(_xll.qlIndexFixing(ONIndex1Y,I768,TRUE,_xll.ohTrigger(RecalcTrigger,Trigger1Y)),NA())</f>
        <v>2.8150881219473067E-2</v>
      </c>
    </row>
    <row r="769" spans="2:17" x14ac:dyDescent="0.2">
      <c r="B769" s="39" t="s">
        <v>42</v>
      </c>
      <c r="D769" s="42">
        <f>_xll.qlCalendarAdvance(Calendar,$D768,B769,"f",FALSE)</f>
        <v>44671</v>
      </c>
      <c r="E769" s="177">
        <f>_xll.qlInterestRateIndexValueDate(IndexON,D769)</f>
        <v>44671</v>
      </c>
      <c r="F769" s="193">
        <f>IFERROR(_xll.qlIndexFixing(IndexON,D769,TRUE,_xll.ohTrigger(RecalcTrigger,TriggerON)),NA())</f>
        <v>2.3723632344815337E-2</v>
      </c>
      <c r="H769" s="42">
        <f>_xll.qlCalendarAdvance(Calendar,$H768,B769,"f",FALSE)</f>
        <v>44671</v>
      </c>
      <c r="I769" s="177">
        <f>_xll.qlInterestRateIndexValueDate(Index1M,$H769)</f>
        <v>44671</v>
      </c>
      <c r="J769" s="182">
        <f>IFERROR(_xll.qlIndexFixing(Index1M,$H769,TRUE,_xll.ohTrigger(RecalcTrigger,Trigger1M)),NA())</f>
        <v>2.5280396131693011E-2</v>
      </c>
      <c r="K769" s="44">
        <f>IFERROR(_xll.qlIndexFixing(Index3M,H769,TRUE,_xll.ohTrigger(RecalcTrigger,Trigger3M)),NA())</f>
        <v>2.5985705252023501E-2</v>
      </c>
      <c r="L769" s="44">
        <f>IFERROR(_xll.qlIndexFixing(Index6M,$H769,TRUE,_xll.ohTrigger(RecalcTrigger,Trigger6M)),NA())</f>
        <v>2.7408306193565386E-2</v>
      </c>
      <c r="M769" s="183">
        <f>IFERROR(_xll.qlIndexFixing(Index1Y,$H769,TRUE,_xll.ohTrigger(RecalcTrigger,Trigger1Y)),NA())</f>
        <v>2.8805181310184613E-2</v>
      </c>
      <c r="N769" s="182">
        <f>IFERROR(_xll.qlIndexFixing(ONIndex1M,I769,TRUE,_xll.ohTrigger(RecalcTrigger,Trigger1M)),NA())</f>
        <v>2.5224361875688661E-2</v>
      </c>
      <c r="O769" s="44">
        <f>IFERROR(_xll.qlIndexFixing(ONIndex3M,I769,TRUE,_xll.ohTrigger(RecalcTrigger,Trigger3M)),NA())</f>
        <v>2.579413730113167E-2</v>
      </c>
      <c r="P769" s="44">
        <f>IFERROR(_xll.qlIndexFixing(ONIndex6M,I769,TRUE,_xll.ohTrigger(RecalcTrigger,Trigger6M)),NA())</f>
        <v>2.7017494736871761E-2</v>
      </c>
      <c r="Q769" s="183">
        <f>IFERROR(_xll.qlIndexFixing(ONIndex1Y,I769,TRUE,_xll.ohTrigger(RecalcTrigger,Trigger1Y)),NA())</f>
        <v>2.816458759985041E-2</v>
      </c>
    </row>
    <row r="770" spans="2:17" x14ac:dyDescent="0.2">
      <c r="B770" s="39" t="s">
        <v>42</v>
      </c>
      <c r="D770" s="42">
        <f>_xll.qlCalendarAdvance(Calendar,$D769,B770,"f",FALSE)</f>
        <v>44678</v>
      </c>
      <c r="E770" s="177">
        <f>_xll.qlInterestRateIndexValueDate(IndexON,D770)</f>
        <v>44678</v>
      </c>
      <c r="F770" s="193">
        <f>IFERROR(_xll.qlIndexFixing(IndexON,D770,TRUE,_xll.ohTrigger(RecalcTrigger,TriggerON)),NA())</f>
        <v>2.3742469073824157E-2</v>
      </c>
      <c r="H770" s="42">
        <f>_xll.qlCalendarAdvance(Calendar,$H769,B770,"f",FALSE)</f>
        <v>44678</v>
      </c>
      <c r="I770" s="177">
        <f>_xll.qlInterestRateIndexValueDate(Index1M,$H770)</f>
        <v>44678</v>
      </c>
      <c r="J770" s="182">
        <f>IFERROR(_xll.qlIndexFixing(Index1M,$H770,TRUE,_xll.ohTrigger(RecalcTrigger,Trigger1M)),NA())</f>
        <v>2.5294841357505631E-2</v>
      </c>
      <c r="K770" s="44">
        <f>IFERROR(_xll.qlIndexFixing(Index3M,H770,TRUE,_xll.ohTrigger(RecalcTrigger,Trigger3M)),NA())</f>
        <v>2.6002067249971197E-2</v>
      </c>
      <c r="L770" s="44">
        <f>IFERROR(_xll.qlIndexFixing(Index6M,$H770,TRUE,_xll.ohTrigger(RecalcTrigger,Trigger6M)),NA())</f>
        <v>2.7423290289768826E-2</v>
      </c>
      <c r="M770" s="183">
        <f>IFERROR(_xll.qlIndexFixing(Index1Y,$H770,TRUE,_xll.ohTrigger(RecalcTrigger,Trigger1Y)),NA())</f>
        <v>2.8811912451255361E-2</v>
      </c>
      <c r="N770" s="182">
        <f>IFERROR(_xll.qlIndexFixing(ONIndex1M,I770,TRUE,_xll.ohTrigger(RecalcTrigger,Trigger1M)),NA())</f>
        <v>2.5239479012628685E-2</v>
      </c>
      <c r="O770" s="44">
        <f>IFERROR(_xll.qlIndexFixing(ONIndex3M,I770,TRUE,_xll.ohTrigger(RecalcTrigger,Trigger3M)),NA())</f>
        <v>2.5811937337824054E-2</v>
      </c>
      <c r="P770" s="44">
        <f>IFERROR(_xll.qlIndexFixing(ONIndex6M,I770,TRUE,_xll.ohTrigger(RecalcTrigger,Trigger6M)),NA())</f>
        <v>2.7034671161983992E-2</v>
      </c>
      <c r="Q770" s="183">
        <f>IFERROR(_xll.qlIndexFixing(ONIndex1Y,I770,TRUE,_xll.ohTrigger(RecalcTrigger,Trigger1Y)),NA())</f>
        <v>2.8178044439377548E-2</v>
      </c>
    </row>
    <row r="771" spans="2:17" x14ac:dyDescent="0.2">
      <c r="B771" s="39" t="s">
        <v>42</v>
      </c>
      <c r="D771" s="42">
        <f>_xll.qlCalendarAdvance(Calendar,$D770,B771,"f",FALSE)</f>
        <v>44685</v>
      </c>
      <c r="E771" s="177">
        <f>_xll.qlInterestRateIndexValueDate(IndexON,D771)</f>
        <v>44685</v>
      </c>
      <c r="F771" s="193">
        <f>IFERROR(_xll.qlIndexFixing(IndexON,D771,TRUE,_xll.ohTrigger(RecalcTrigger,TriggerON)),NA())</f>
        <v>2.3761095057783788E-2</v>
      </c>
      <c r="H771" s="42">
        <f>_xll.qlCalendarAdvance(Calendar,$H770,B771,"f",FALSE)</f>
        <v>44685</v>
      </c>
      <c r="I771" s="177">
        <f>_xll.qlInterestRateIndexValueDate(Index1M,$H771)</f>
        <v>44685</v>
      </c>
      <c r="J771" s="182">
        <f>IFERROR(_xll.qlIndexFixing(Index1M,$H771,TRUE,_xll.ohTrigger(RecalcTrigger,Trigger1M)),NA())</f>
        <v>2.531450306502003E-2</v>
      </c>
      <c r="K771" s="44">
        <f>IFERROR(_xll.qlIndexFixing(Index3M,H771,TRUE,_xll.ohTrigger(RecalcTrigger,Trigger3M)),NA())</f>
        <v>2.6020195028478261E-2</v>
      </c>
      <c r="L771" s="44">
        <f>IFERROR(_xll.qlIndexFixing(Index6M,$H771,TRUE,_xll.ohTrigger(RecalcTrigger,Trigger6M)),NA())</f>
        <v>2.7440069735730443E-2</v>
      </c>
      <c r="M771" s="183">
        <f>IFERROR(_xll.qlIndexFixing(Index1Y,$H771,TRUE,_xll.ohTrigger(RecalcTrigger,Trigger1Y)),NA())</f>
        <v>2.8818366288507091E-2</v>
      </c>
      <c r="N771" s="182">
        <f>IFERROR(_xll.qlIndexFixing(ONIndex1M,I771,TRUE,_xll.ohTrigger(RecalcTrigger,Trigger1M)),NA())</f>
        <v>2.5254257796339941E-2</v>
      </c>
      <c r="O771" s="44">
        <f>IFERROR(_xll.qlIndexFixing(ONIndex3M,I771,TRUE,_xll.ohTrigger(RecalcTrigger,Trigger3M)),NA())</f>
        <v>2.5829503682266441E-2</v>
      </c>
      <c r="P771" s="44">
        <f>IFERROR(_xll.qlIndexFixing(ONIndex6M,I771,TRUE,_xll.ohTrigger(RecalcTrigger,Trigger6M)),NA())</f>
        <v>2.7051702278976242E-2</v>
      </c>
      <c r="Q771" s="183">
        <f>IFERROR(_xll.qlIndexFixing(ONIndex1Y,I771,TRUE,_xll.ohTrigger(RecalcTrigger,Trigger1Y)),NA())</f>
        <v>2.8191251737973433E-2</v>
      </c>
    </row>
    <row r="772" spans="2:17" x14ac:dyDescent="0.2">
      <c r="B772" s="39" t="s">
        <v>42</v>
      </c>
      <c r="D772" s="42">
        <f>_xll.qlCalendarAdvance(Calendar,$D771,B772,"f",FALSE)</f>
        <v>44692</v>
      </c>
      <c r="E772" s="177">
        <f>_xll.qlInterestRateIndexValueDate(IndexON,D772)</f>
        <v>44692</v>
      </c>
      <c r="F772" s="193">
        <f>IFERROR(_xll.qlIndexFixing(IndexON,D772,TRUE,_xll.ohTrigger(RecalcTrigger,TriggerON)),NA())</f>
        <v>2.3779510296694228E-2</v>
      </c>
      <c r="H772" s="42">
        <f>_xll.qlCalendarAdvance(Calendar,$H771,B772,"f",FALSE)</f>
        <v>44692</v>
      </c>
      <c r="I772" s="177">
        <f>_xll.qlInterestRateIndexValueDate(Index1M,$H772)</f>
        <v>44692</v>
      </c>
      <c r="J772" s="182">
        <f>IFERROR(_xll.qlIndexFixing(Index1M,$H772,TRUE,_xll.ohTrigger(RecalcTrigger,Trigger1M)),NA())</f>
        <v>2.5328200455586727E-2</v>
      </c>
      <c r="K772" s="44">
        <f>IFERROR(_xll.qlIndexFixing(Index3M,H772,TRUE,_xll.ohTrigger(RecalcTrigger,Trigger3M)),NA())</f>
        <v>2.6036014134333658E-2</v>
      </c>
      <c r="L772" s="44">
        <f>IFERROR(_xll.qlIndexFixing(Index6M,$H772,TRUE,_xll.ohTrigger(RecalcTrigger,Trigger6M)),NA())</f>
        <v>2.7454615695443153E-2</v>
      </c>
      <c r="M772" s="183">
        <f>IFERROR(_xll.qlIndexFixing(Index1Y,$H772,TRUE,_xll.ohTrigger(RecalcTrigger,Trigger1Y)),NA())</f>
        <v>2.8824542341572945E-2</v>
      </c>
      <c r="N772" s="182">
        <f>IFERROR(_xll.qlIndexFixing(ONIndex1M,I772,TRUE,_xll.ohTrigger(RecalcTrigger,Trigger1M)),NA())</f>
        <v>2.5268698226741382E-2</v>
      </c>
      <c r="O772" s="44">
        <f>IFERROR(_xll.qlIndexFixing(ONIndex3M,I772,TRUE,_xll.ohTrigger(RecalcTrigger,Trigger3M)),NA())</f>
        <v>2.5846836334701973E-2</v>
      </c>
      <c r="P772" s="44">
        <f>IFERROR(_xll.qlIndexFixing(ONIndex6M,I772,TRUE,_xll.ohTrigger(RecalcTrigger,Trigger6M)),NA())</f>
        <v>2.7068588087605372E-2</v>
      </c>
      <c r="Q772" s="183">
        <f>IFERROR(_xll.qlIndexFixing(ONIndex1Y,I772,TRUE,_xll.ohTrigger(RecalcTrigger,Trigger1Y)),NA())</f>
        <v>2.8204209495719113E-2</v>
      </c>
    </row>
    <row r="773" spans="2:17" x14ac:dyDescent="0.2">
      <c r="B773" s="39" t="s">
        <v>42</v>
      </c>
      <c r="D773" s="42">
        <f>_xll.qlCalendarAdvance(Calendar,$D772,B773,"f",FALSE)</f>
        <v>44699</v>
      </c>
      <c r="E773" s="177">
        <f>_xll.qlInterestRateIndexValueDate(IndexON,D773)</f>
        <v>44699</v>
      </c>
      <c r="F773" s="193">
        <f>IFERROR(_xll.qlIndexFixing(IndexON,D773,TRUE,_xll.ohTrigger(RecalcTrigger,TriggerON)),NA())</f>
        <v>2.3797714790312341E-2</v>
      </c>
      <c r="H773" s="42">
        <f>_xll.qlCalendarAdvance(Calendar,$H772,B773,"f",FALSE)</f>
        <v>44699</v>
      </c>
      <c r="I773" s="177">
        <f>_xll.qlInterestRateIndexValueDate(Index1M,$H773)</f>
        <v>44699</v>
      </c>
      <c r="J773" s="182">
        <f>IFERROR(_xll.qlIndexFixing(Index1M,$H773,TRUE,_xll.ohTrigger(RecalcTrigger,Trigger1M)),NA())</f>
        <v>2.5341558757468949E-2</v>
      </c>
      <c r="K773" s="44">
        <f>IFERROR(_xll.qlIndexFixing(Index3M,H773,TRUE,_xll.ohTrigger(RecalcTrigger,Trigger3M)),NA())</f>
        <v>2.6051562634365682E-2</v>
      </c>
      <c r="L773" s="44">
        <f>IFERROR(_xll.qlIndexFixing(Index6M,$H773,TRUE,_xll.ohTrigger(RecalcTrigger,Trigger6M)),NA())</f>
        <v>2.7468944870181488E-2</v>
      </c>
      <c r="M773" s="183">
        <f>IFERROR(_xll.qlIndexFixing(Index1Y,$H773,TRUE,_xll.ohTrigger(RecalcTrigger,Trigger1Y)),NA())</f>
        <v>2.883044013029834E-2</v>
      </c>
      <c r="N773" s="182">
        <f>IFERROR(_xll.qlIndexFixing(ONIndex1M,I773,TRUE,_xll.ohTrigger(RecalcTrigger,Trigger1M)),NA())</f>
        <v>2.5282800303833008E-2</v>
      </c>
      <c r="O773" s="44">
        <f>IFERROR(_xll.qlIndexFixing(ONIndex3M,I773,TRUE,_xll.ohTrigger(RecalcTrigger,Trigger3M)),NA())</f>
        <v>2.5863935294806462E-2</v>
      </c>
      <c r="P773" s="44">
        <f>IFERROR(_xll.qlIndexFixing(ONIndex6M,I773,TRUE,_xll.ohTrigger(RecalcTrigger,Trigger6M)),NA())</f>
        <v>2.7085328587871382E-2</v>
      </c>
      <c r="Q773" s="183">
        <f>IFERROR(_xll.qlIndexFixing(ONIndex1Y,I773,TRUE,_xll.ohTrigger(RecalcTrigger,Trigger1Y)),NA())</f>
        <v>2.8216917712452494E-2</v>
      </c>
    </row>
    <row r="774" spans="2:17" x14ac:dyDescent="0.2">
      <c r="B774" s="39" t="s">
        <v>42</v>
      </c>
      <c r="D774" s="42">
        <f>_xll.qlCalendarAdvance(Calendar,$D773,B774,"f",FALSE)</f>
        <v>44706</v>
      </c>
      <c r="E774" s="177">
        <f>_xll.qlInterestRateIndexValueDate(IndexON,D774)</f>
        <v>44706</v>
      </c>
      <c r="F774" s="193">
        <f>IFERROR(_xll.qlIndexFixing(IndexON,D774,TRUE,_xll.ohTrigger(RecalcTrigger,TriggerON)),NA())</f>
        <v>2.3815708538800218E-2</v>
      </c>
      <c r="H774" s="42">
        <f>_xll.qlCalendarAdvance(Calendar,$H773,B774,"f",FALSE)</f>
        <v>44706</v>
      </c>
      <c r="I774" s="177">
        <f>_xll.qlInterestRateIndexValueDate(Index1M,$H774)</f>
        <v>44706</v>
      </c>
      <c r="J774" s="182">
        <f>IFERROR(_xll.qlIndexFixing(Index1M,$H774,TRUE,_xll.ohTrigger(RecalcTrigger,Trigger1M)),NA())</f>
        <v>2.535457796943873E-2</v>
      </c>
      <c r="K774" s="44">
        <f>IFERROR(_xll.qlIndexFixing(Index3M,H774,TRUE,_xll.ohTrigger(RecalcTrigger,Trigger3M)),NA())</f>
        <v>2.6066835009765713E-2</v>
      </c>
      <c r="L774" s="44">
        <f>IFERROR(_xll.qlIndexFixing(Index6M,$H774,TRUE,_xll.ohTrigger(RecalcTrigger,Trigger6M)),NA())</f>
        <v>2.7483053700109575E-2</v>
      </c>
      <c r="M774" s="183">
        <f>IFERROR(_xll.qlIndexFixing(Index1Y,$H774,TRUE,_xll.ohTrigger(RecalcTrigger,Trigger1Y)),NA())</f>
        <v>2.8836059174743855E-2</v>
      </c>
      <c r="N774" s="182">
        <f>IFERROR(_xll.qlIndexFixing(ONIndex1M,I774,TRUE,_xll.ohTrigger(RecalcTrigger,Trigger1M)),NA())</f>
        <v>2.5296564027695867E-2</v>
      </c>
      <c r="O774" s="44">
        <f>IFERROR(_xll.qlIndexFixing(ONIndex3M,I774,TRUE,_xll.ohTrigger(RecalcTrigger,Trigger3M)),NA())</f>
        <v>2.5880800562660955E-2</v>
      </c>
      <c r="P774" s="44">
        <f>IFERROR(_xll.qlIndexFixing(ONIndex6M,I774,TRUE,_xll.ohTrigger(RecalcTrigger,Trigger6M)),NA())</f>
        <v>2.7101923779855319E-2</v>
      </c>
      <c r="Q774" s="183">
        <f>IFERROR(_xll.qlIndexFixing(ONIndex1Y,I774,TRUE,_xll.ohTrigger(RecalcTrigger,Trigger1Y)),NA())</f>
        <v>2.8229376388254623E-2</v>
      </c>
    </row>
    <row r="775" spans="2:17" x14ac:dyDescent="0.2">
      <c r="B775" s="39" t="s">
        <v>42</v>
      </c>
      <c r="D775" s="42">
        <f>_xll.qlCalendarAdvance(Calendar,$D774,B775,"f",FALSE)</f>
        <v>44713</v>
      </c>
      <c r="E775" s="177">
        <f>_xll.qlInterestRateIndexValueDate(IndexON,D775)</f>
        <v>44713</v>
      </c>
      <c r="F775" s="193">
        <f>IFERROR(_xll.qlIndexFixing(IndexON,D775,TRUE,_xll.ohTrigger(RecalcTrigger,TriggerON)),NA())</f>
        <v>2.3833491542076812E-2</v>
      </c>
      <c r="H775" s="42">
        <f>_xll.qlCalendarAdvance(Calendar,$H774,B775,"f",FALSE)</f>
        <v>44713</v>
      </c>
      <c r="I775" s="177">
        <f>_xll.qlInterestRateIndexValueDate(Index1M,$H775)</f>
        <v>44713</v>
      </c>
      <c r="J775" s="182">
        <f>IFERROR(_xll.qlIndexFixing(Index1M,$H775,TRUE,_xll.ohTrigger(RecalcTrigger,Trigger1M)),NA())</f>
        <v>2.536198430389288E-2</v>
      </c>
      <c r="K775" s="44">
        <f>IFERROR(_xll.qlIndexFixing(Index3M,H775,TRUE,_xll.ohTrigger(RecalcTrigger,Trigger3M)),NA())</f>
        <v>2.6081825741700482E-2</v>
      </c>
      <c r="L775" s="44">
        <f>IFERROR(_xll.qlIndexFixing(Index6M,$H775,TRUE,_xll.ohTrigger(RecalcTrigger,Trigger6M)),NA())</f>
        <v>2.749499698124205E-2</v>
      </c>
      <c r="M775" s="183">
        <f>IFERROR(_xll.qlIndexFixing(Index1Y,$H775,TRUE,_xll.ohTrigger(RecalcTrigger,Trigger1Y)),NA())</f>
        <v>2.8841398995185896E-2</v>
      </c>
      <c r="N775" s="182">
        <f>IFERROR(_xll.qlIndexFixing(ONIndex1M,I775,TRUE,_xll.ohTrigger(RecalcTrigger,Trigger1M)),NA())</f>
        <v>2.5309989398086818E-2</v>
      </c>
      <c r="O775" s="44">
        <f>IFERROR(_xll.qlIndexFixing(ONIndex3M,I775,TRUE,_xll.ohTrigger(RecalcTrigger,Trigger3M)),NA())</f>
        <v>2.5897432138265453E-2</v>
      </c>
      <c r="P775" s="44">
        <f>IFERROR(_xll.qlIndexFixing(ONIndex6M,I775,TRUE,_xll.ohTrigger(RecalcTrigger,Trigger6M)),NA())</f>
        <v>2.7118373663557183E-2</v>
      </c>
      <c r="Q775" s="183">
        <f>IFERROR(_xll.qlIndexFixing(ONIndex1Y,I775,TRUE,_xll.ohTrigger(RecalcTrigger,Trigger1Y)),NA())</f>
        <v>2.8241585523044455E-2</v>
      </c>
    </row>
    <row r="776" spans="2:17" x14ac:dyDescent="0.2">
      <c r="B776" s="39" t="s">
        <v>42</v>
      </c>
      <c r="D776" s="42">
        <f>_xll.qlCalendarAdvance(Calendar,$D775,B776,"f",FALSE)</f>
        <v>44720</v>
      </c>
      <c r="E776" s="177">
        <f>_xll.qlInterestRateIndexValueDate(IndexON,D776)</f>
        <v>44720</v>
      </c>
      <c r="F776" s="193">
        <f>IFERROR(_xll.qlIndexFixing(IndexON,D776,TRUE,_xll.ohTrigger(RecalcTrigger,TriggerON)),NA())</f>
        <v>2.3851063799980032E-2</v>
      </c>
      <c r="H776" s="42">
        <f>_xll.qlCalendarAdvance(Calendar,$H775,B776,"f",FALSE)</f>
        <v>44720</v>
      </c>
      <c r="I776" s="177">
        <f>_xll.qlInterestRateIndexValueDate(Index1M,$H776)</f>
        <v>44720</v>
      </c>
      <c r="J776" s="182">
        <f>IFERROR(_xll.qlIndexFixing(Index1M,$H776,TRUE,_xll.ohTrigger(RecalcTrigger,Trigger1M)),NA())</f>
        <v>2.5374436928009746E-2</v>
      </c>
      <c r="K776" s="44">
        <f>IFERROR(_xll.qlIndexFixing(Index3M,H776,TRUE,_xll.ohTrigger(RecalcTrigger,Trigger3M)),NA())</f>
        <v>2.6096529311314686E-2</v>
      </c>
      <c r="L776" s="44">
        <f>IFERROR(_xll.qlIndexFixing(Index6M,$H776,TRUE,_xll.ohTrigger(RecalcTrigger,Trigger6M)),NA())</f>
        <v>2.75086705088518E-2</v>
      </c>
      <c r="M776" s="183">
        <f>IFERROR(_xll.qlIndexFixing(Index1Y,$H776,TRUE,_xll.ohTrigger(RecalcTrigger,Trigger1Y)),NA())</f>
        <v>2.884645911211825E-2</v>
      </c>
      <c r="N776" s="182">
        <f>IFERROR(_xll.qlIndexFixing(ONIndex1M,I776,TRUE,_xll.ohTrigger(RecalcTrigger,Trigger1M)),NA())</f>
        <v>2.5323076415086909E-2</v>
      </c>
      <c r="O776" s="44">
        <f>IFERROR(_xll.qlIndexFixing(ONIndex3M,I776,TRUE,_xll.ohTrigger(RecalcTrigger,Trigger3M)),NA())</f>
        <v>2.5913830021538908E-2</v>
      </c>
      <c r="P776" s="44">
        <f>IFERROR(_xll.qlIndexFixing(ONIndex6M,I776,TRUE,_xll.ohTrigger(RecalcTrigger,Trigger6M)),NA())</f>
        <v>2.713467823881488E-2</v>
      </c>
      <c r="Q776" s="183">
        <f>IFERROR(_xll.qlIndexFixing(ONIndex1Y,I776,TRUE,_xll.ohTrigger(RecalcTrigger,Trigger1Y)),NA())</f>
        <v>2.8253545116903034E-2</v>
      </c>
    </row>
    <row r="777" spans="2:17" x14ac:dyDescent="0.2">
      <c r="B777" s="39" t="s">
        <v>42</v>
      </c>
      <c r="D777" s="42">
        <f>_xll.qlCalendarAdvance(Calendar,$D776,B777,"f",FALSE)</f>
        <v>44727</v>
      </c>
      <c r="E777" s="177">
        <f>_xll.qlInterestRateIndexValueDate(IndexON,D777)</f>
        <v>44727</v>
      </c>
      <c r="F777" s="193">
        <f>IFERROR(_xll.qlIndexFixing(IndexON,D777,TRUE,_xll.ohTrigger(RecalcTrigger,TriggerON)),NA())</f>
        <v>2.386842531267197E-2</v>
      </c>
      <c r="H777" s="42">
        <f>_xll.qlCalendarAdvance(Calendar,$H776,B777,"f",FALSE)</f>
        <v>44727</v>
      </c>
      <c r="I777" s="177">
        <f>_xll.qlInterestRateIndexValueDate(Index1M,$H777)</f>
        <v>44727</v>
      </c>
      <c r="J777" s="182">
        <f>IFERROR(_xll.qlIndexFixing(Index1M,$H777,TRUE,_xll.ohTrigger(RecalcTrigger,Trigger1M)),NA())</f>
        <v>2.5386656502927523E-2</v>
      </c>
      <c r="K777" s="44">
        <f>IFERROR(_xll.qlIndexFixing(Index3M,H777,TRUE,_xll.ohTrigger(RecalcTrigger,Trigger3M)),NA())</f>
        <v>2.6110940199727477E-2</v>
      </c>
      <c r="L777" s="44">
        <f>IFERROR(_xll.qlIndexFixing(Index6M,$H777,TRUE,_xll.ohTrigger(RecalcTrigger,Trigger6M)),NA())</f>
        <v>2.7522113081848189E-2</v>
      </c>
      <c r="M777" s="183">
        <f>IFERROR(_xll.qlIndexFixing(Index1Y,$H777,TRUE,_xll.ohTrigger(RecalcTrigger,Trigger1Y)),NA())</f>
        <v>2.8851239046253196E-2</v>
      </c>
      <c r="N777" s="182">
        <f>IFERROR(_xll.qlIndexFixing(ONIndex1M,I777,TRUE,_xll.ohTrigger(RecalcTrigger,Trigger1M)),NA())</f>
        <v>2.5335825078615093E-2</v>
      </c>
      <c r="O777" s="44">
        <f>IFERROR(_xll.qlIndexFixing(ONIndex3M,I777,TRUE,_xll.ohTrigger(RecalcTrigger,Trigger3M)),NA())</f>
        <v>2.5929994212481322E-2</v>
      </c>
      <c r="P777" s="44">
        <f>IFERROR(_xll.qlIndexFixing(ONIndex6M,I777,TRUE,_xll.ohTrigger(RecalcTrigger,Trigger6M)),NA())</f>
        <v>2.7150837505628411E-2</v>
      </c>
      <c r="Q777" s="183">
        <f>IFERROR(_xll.qlIndexFixing(ONIndex1Y,I777,TRUE,_xll.ohTrigger(RecalcTrigger,Trigger1Y)),NA())</f>
        <v>2.8265255169587222E-2</v>
      </c>
    </row>
    <row r="778" spans="2:17" x14ac:dyDescent="0.2">
      <c r="B778" s="39" t="s">
        <v>42</v>
      </c>
      <c r="D778" s="42">
        <f>_xll.qlCalendarAdvance(Calendar,$D777,B778,"f",FALSE)</f>
        <v>44734</v>
      </c>
      <c r="E778" s="177">
        <f>_xll.qlInterestRateIndexValueDate(IndexON,D778)</f>
        <v>44734</v>
      </c>
      <c r="F778" s="193">
        <f>IFERROR(_xll.qlIndexFixing(IndexON,D778,TRUE,_xll.ohTrigger(RecalcTrigger,TriggerON)),NA())</f>
        <v>2.3885576079990534E-2</v>
      </c>
      <c r="H778" s="42">
        <f>_xll.qlCalendarAdvance(Calendar,$H777,B778,"f",FALSE)</f>
        <v>44734</v>
      </c>
      <c r="I778" s="177">
        <f>_xll.qlInterestRateIndexValueDate(Index1M,$H778)</f>
        <v>44734</v>
      </c>
      <c r="J778" s="182">
        <f>IFERROR(_xll.qlIndexFixing(Index1M,$H778,TRUE,_xll.ohTrigger(RecalcTrigger,Trigger1M)),NA())</f>
        <v>2.5398710466313628E-2</v>
      </c>
      <c r="K778" s="44">
        <f>IFERROR(_xll.qlIndexFixing(Index3M,H778,TRUE,_xll.ohTrigger(RecalcTrigger,Trigger3M)),NA())</f>
        <v>2.6125052888046556E-2</v>
      </c>
      <c r="L778" s="44">
        <f>IFERROR(_xll.qlIndexFixing(Index6M,$H778,TRUE,_xll.ohTrigger(RecalcTrigger,Trigger6M)),NA())</f>
        <v>2.7535321121169434E-2</v>
      </c>
      <c r="M778" s="183">
        <f>IFERROR(_xll.qlIndexFixing(Index1Y,$H778,TRUE,_xll.ohTrigger(RecalcTrigger,Trigger1Y)),NA())</f>
        <v>2.8855738318522395E-2</v>
      </c>
      <c r="N778" s="182">
        <f>IFERROR(_xll.qlIndexFixing(ONIndex1M,I778,TRUE,_xll.ohTrigger(RecalcTrigger,Trigger1M)),NA())</f>
        <v>2.534823538867137E-2</v>
      </c>
      <c r="O778" s="44">
        <f>IFERROR(_xll.qlIndexFixing(ONIndex3M,I778,TRUE,_xll.ohTrigger(RecalcTrigger,Trigger3M)),NA())</f>
        <v>2.5945924711011648E-2</v>
      </c>
      <c r="P778" s="44">
        <f>IFERROR(_xll.qlIndexFixing(ONIndex6M,I778,TRUE,_xll.ohTrigger(RecalcTrigger,Trigger6M)),NA())</f>
        <v>2.7166851464159869E-2</v>
      </c>
      <c r="Q778" s="183">
        <f>IFERROR(_xll.qlIndexFixing(ONIndex1Y,I778,TRUE,_xll.ohTrigger(RecalcTrigger,Trigger1Y)),NA())</f>
        <v>2.8276715681259113E-2</v>
      </c>
    </row>
    <row r="779" spans="2:17" x14ac:dyDescent="0.2">
      <c r="B779" s="39" t="s">
        <v>42</v>
      </c>
      <c r="D779" s="42">
        <f>_xll.qlCalendarAdvance(Calendar,$D778,B779,"f",FALSE)</f>
        <v>44741</v>
      </c>
      <c r="E779" s="177">
        <f>_xll.qlInterestRateIndexValueDate(IndexON,D779)</f>
        <v>44741</v>
      </c>
      <c r="F779" s="193">
        <f>IFERROR(_xll.qlIndexFixing(IndexON,D779,TRUE,_xll.ohTrigger(RecalcTrigger,TriggerON)),NA())</f>
        <v>2.3902507116415617E-2</v>
      </c>
      <c r="H779" s="42">
        <f>_xll.qlCalendarAdvance(Calendar,$H778,B779,"f",FALSE)</f>
        <v>44741</v>
      </c>
      <c r="I779" s="177">
        <f>_xll.qlInterestRateIndexValueDate(Index1M,$H779)</f>
        <v>44741</v>
      </c>
      <c r="J779" s="182">
        <f>IFERROR(_xll.qlIndexFixing(Index1M,$H779,TRUE,_xll.ohTrigger(RecalcTrigger,Trigger1M)),NA())</f>
        <v>2.5410665993950626E-2</v>
      </c>
      <c r="K779" s="44">
        <f>IFERROR(_xll.qlIndexFixing(Index3M,H779,TRUE,_xll.ohTrigger(RecalcTrigger,Trigger3M)),NA())</f>
        <v>2.6138861878808435E-2</v>
      </c>
      <c r="L779" s="44">
        <f>IFERROR(_xll.qlIndexFixing(Index6M,$H779,TRUE,_xll.ohTrigger(RecalcTrigger,Trigger6M)),NA())</f>
        <v>2.7548291061635265E-2</v>
      </c>
      <c r="M779" s="183">
        <f>IFERROR(_xll.qlIndexFixing(Index1Y,$H779,TRUE,_xll.ohTrigger(RecalcTrigger,Trigger1Y)),NA())</f>
        <v>2.8859956579966983E-2</v>
      </c>
      <c r="N779" s="182">
        <f>IFERROR(_xll.qlIndexFixing(ONIndex1M,I779,TRUE,_xll.ohTrigger(RecalcTrigger,Trigger1M)),NA())</f>
        <v>2.5360325985819276E-2</v>
      </c>
      <c r="O779" s="44">
        <f>IFERROR(_xll.qlIndexFixing(ONIndex3M,I779,TRUE,_xll.ohTrigger(RecalcTrigger,Trigger3M)),NA())</f>
        <v>2.5961616862641979E-2</v>
      </c>
      <c r="P779" s="44">
        <f>IFERROR(_xll.qlIndexFixing(ONIndex6M,I779,TRUE,_xll.ohTrigger(RecalcTrigger,Trigger6M)),NA())</f>
        <v>2.7182714156940291E-2</v>
      </c>
      <c r="Q779" s="183">
        <f>IFERROR(_xll.qlIndexFixing(ONIndex1Y,I779,TRUE,_xll.ohTrigger(RecalcTrigger,Trigger1Y)),NA())</f>
        <v>2.8287925095424882E-2</v>
      </c>
    </row>
    <row r="780" spans="2:17" x14ac:dyDescent="0.2">
      <c r="B780" s="39" t="s">
        <v>42</v>
      </c>
      <c r="D780" s="42">
        <f>_xll.qlCalendarAdvance(Calendar,$D779,B780,"f",FALSE)</f>
        <v>44748</v>
      </c>
      <c r="E780" s="177">
        <f>_xll.qlInterestRateIndexValueDate(IndexON,D780)</f>
        <v>44748</v>
      </c>
      <c r="F780" s="193">
        <f>IFERROR(_xll.qlIndexFixing(IndexON,D780,TRUE,_xll.ohTrigger(RecalcTrigger,TriggerON)),NA())</f>
        <v>2.3919117215323027E-2</v>
      </c>
      <c r="H780" s="42">
        <f>_xll.qlCalendarAdvance(Calendar,$H779,B780,"f",FALSE)</f>
        <v>44748</v>
      </c>
      <c r="I780" s="177">
        <f>_xll.qlInterestRateIndexValueDate(Index1M,$H780)</f>
        <v>44748</v>
      </c>
      <c r="J780" s="182">
        <f>IFERROR(_xll.qlIndexFixing(Index1M,$H780,TRUE,_xll.ohTrigger(RecalcTrigger,Trigger1M)),NA())</f>
        <v>2.5427758106159888E-2</v>
      </c>
      <c r="K780" s="44">
        <f>IFERROR(_xll.qlIndexFixing(Index3M,H780,TRUE,_xll.ohTrigger(RecalcTrigger,Trigger3M)),NA())</f>
        <v>2.6152363542607381E-2</v>
      </c>
      <c r="L780" s="44">
        <f>IFERROR(_xll.qlIndexFixing(Index6M,$H780,TRUE,_xll.ohTrigger(RecalcTrigger,Trigger6M)),NA())</f>
        <v>2.756288134423162E-2</v>
      </c>
      <c r="M780" s="183">
        <f>IFERROR(_xll.qlIndexFixing(Index1Y,$H780,TRUE,_xll.ohTrigger(RecalcTrigger,Trigger1Y)),NA())</f>
        <v>2.8863897872884792E-2</v>
      </c>
      <c r="N780" s="182">
        <f>IFERROR(_xll.qlIndexFixing(ONIndex1M,I780,TRUE,_xll.ohTrigger(RecalcTrigger,Trigger1M)),NA())</f>
        <v>2.5372306822718516E-2</v>
      </c>
      <c r="O780" s="44">
        <f>IFERROR(_xll.qlIndexFixing(ONIndex3M,I780,TRUE,_xll.ohTrigger(RecalcTrigger,Trigger3M)),NA())</f>
        <v>2.5977018242099303E-2</v>
      </c>
      <c r="P780" s="44">
        <f>IFERROR(_xll.qlIndexFixing(ONIndex6M,I780,TRUE,_xll.ohTrigger(RecalcTrigger,Trigger6M)),NA())</f>
        <v>2.7198358486402174E-2</v>
      </c>
      <c r="Q780" s="183">
        <f>IFERROR(_xll.qlIndexFixing(ONIndex1Y,I780,TRUE,_xll.ohTrigger(RecalcTrigger,Trigger1Y)),NA())</f>
        <v>2.8298865882017132E-2</v>
      </c>
    </row>
    <row r="781" spans="2:17" x14ac:dyDescent="0.2">
      <c r="B781" s="39" t="s">
        <v>42</v>
      </c>
      <c r="D781" s="42">
        <f>_xll.qlCalendarAdvance(Calendar,$D780,B781,"f",FALSE)</f>
        <v>44755</v>
      </c>
      <c r="E781" s="177">
        <f>_xll.qlInterestRateIndexValueDate(IndexON,D781)</f>
        <v>44755</v>
      </c>
      <c r="F781" s="193">
        <f>IFERROR(_xll.qlIndexFixing(IndexON,D781,TRUE,_xll.ohTrigger(RecalcTrigger,TriggerON)),NA())</f>
        <v>2.3935377528127022E-2</v>
      </c>
      <c r="H781" s="42">
        <f>_xll.qlCalendarAdvance(Calendar,$H780,B781,"f",FALSE)</f>
        <v>44755</v>
      </c>
      <c r="I781" s="177">
        <f>_xll.qlInterestRateIndexValueDate(Index1M,$H781)</f>
        <v>44755</v>
      </c>
      <c r="J781" s="182">
        <f>IFERROR(_xll.qlIndexFixing(Index1M,$H781,TRUE,_xll.ohTrigger(RecalcTrigger,Trigger1M)),NA())</f>
        <v>2.5439601288014188E-2</v>
      </c>
      <c r="K781" s="44">
        <f>IFERROR(_xll.qlIndexFixing(Index3M,H781,TRUE,_xll.ohTrigger(RecalcTrigger,Trigger3M)),NA())</f>
        <v>2.6165557541306853E-2</v>
      </c>
      <c r="L781" s="44">
        <f>IFERROR(_xll.qlIndexFixing(Index6M,$H781,TRUE,_xll.ohTrigger(RecalcTrigger,Trigger6M)),NA())</f>
        <v>2.7575353900010108E-2</v>
      </c>
      <c r="M781" s="183">
        <f>IFERROR(_xll.qlIndexFixing(Index1Y,$H781,TRUE,_xll.ohTrigger(RecalcTrigger,Trigger1Y)),NA())</f>
        <v>2.8867571621348453E-2</v>
      </c>
      <c r="N781" s="182">
        <f>IFERROR(_xll.qlIndexFixing(ONIndex1M,I781,TRUE,_xll.ohTrigger(RecalcTrigger,Trigger1M)),NA())</f>
        <v>2.5384237745563754E-2</v>
      </c>
      <c r="O781" s="44">
        <f>IFERROR(_xll.qlIndexFixing(ONIndex3M,I781,TRUE,_xll.ohTrigger(RecalcTrigger,Trigger3M)),NA())</f>
        <v>2.599211390582723E-2</v>
      </c>
      <c r="P781" s="44">
        <f>IFERROR(_xll.qlIndexFixing(ONIndex6M,I781,TRUE,_xll.ohTrigger(RecalcTrigger,Trigger6M)),NA())</f>
        <v>2.7213765326514761E-2</v>
      </c>
      <c r="Q781" s="183">
        <f>IFERROR(_xll.qlIndexFixing(ONIndex1Y,I781,TRUE,_xll.ohTrigger(RecalcTrigger,Trigger1Y)),NA())</f>
        <v>2.8309533044208468E-2</v>
      </c>
    </row>
    <row r="782" spans="2:17" x14ac:dyDescent="0.2">
      <c r="B782" s="39" t="s">
        <v>42</v>
      </c>
      <c r="D782" s="42">
        <f>_xll.qlCalendarAdvance(Calendar,$D781,B782,"f",FALSE)</f>
        <v>44762</v>
      </c>
      <c r="E782" s="177">
        <f>_xll.qlInterestRateIndexValueDate(IndexON,D782)</f>
        <v>44762</v>
      </c>
      <c r="F782" s="193">
        <f>IFERROR(_xll.qlIndexFixing(IndexON,D782,TRUE,_xll.ohTrigger(RecalcTrigger,TriggerON)),NA())</f>
        <v>2.3951288054908648E-2</v>
      </c>
      <c r="H782" s="42">
        <f>_xll.qlCalendarAdvance(Calendar,$H781,B782,"f",FALSE)</f>
        <v>44762</v>
      </c>
      <c r="I782" s="177">
        <f>_xll.qlInterestRateIndexValueDate(Index1M,$H782)</f>
        <v>44762</v>
      </c>
      <c r="J782" s="182">
        <f>IFERROR(_xll.qlIndexFixing(Index1M,$H782,TRUE,_xll.ohTrigger(RecalcTrigger,Trigger1M)),NA())</f>
        <v>2.5451394456709624E-2</v>
      </c>
      <c r="K782" s="44">
        <f>IFERROR(_xll.qlIndexFixing(Index3M,H782,TRUE,_xll.ohTrigger(RecalcTrigger,Trigger3M)),NA())</f>
        <v>2.6178443871857044E-2</v>
      </c>
      <c r="L782" s="44">
        <f>IFERROR(_xll.qlIndexFixing(Index6M,$H782,TRUE,_xll.ohTrigger(RecalcTrigger,Trigger6M)),NA())</f>
        <v>2.7587585758285259E-2</v>
      </c>
      <c r="M782" s="183">
        <f>IFERROR(_xll.qlIndexFixing(Index1Y,$H782,TRUE,_xll.ohTrigger(RecalcTrigger,Trigger1Y)),NA())</f>
        <v>2.8870987582148677E-2</v>
      </c>
      <c r="N782" s="182">
        <f>IFERROR(_xll.qlIndexFixing(ONIndex1M,I782,TRUE,_xll.ohTrigger(RecalcTrigger,Trigger1M)),NA())</f>
        <v>2.539611875435499E-2</v>
      </c>
      <c r="O782" s="44">
        <f>IFERROR(_xll.qlIndexFixing(ONIndex3M,I782,TRUE,_xll.ohTrigger(RecalcTrigger,Trigger3M)),NA())</f>
        <v>2.6006903853744712E-2</v>
      </c>
      <c r="P782" s="44">
        <f>IFERROR(_xll.qlIndexFixing(ONIndex6M,I782,TRUE,_xll.ohTrigger(RecalcTrigger,Trigger6M)),NA())</f>
        <v>2.7228934677359096E-2</v>
      </c>
      <c r="Q782" s="183">
        <f>IFERROR(_xll.qlIndexFixing(ONIndex1Y,I782,TRUE,_xll.ohTrigger(RecalcTrigger,Trigger1Y)),NA())</f>
        <v>2.8319926581836796E-2</v>
      </c>
    </row>
    <row r="783" spans="2:17" x14ac:dyDescent="0.2">
      <c r="B783" s="39" t="s">
        <v>42</v>
      </c>
      <c r="D783" s="42">
        <f>_xll.qlCalendarAdvance(Calendar,$D782,B783,"f",FALSE)</f>
        <v>44769</v>
      </c>
      <c r="E783" s="177">
        <f>_xll.qlInterestRateIndexValueDate(IndexON,D783)</f>
        <v>44769</v>
      </c>
      <c r="F783" s="193">
        <f>IFERROR(_xll.qlIndexFixing(IndexON,D783,TRUE,_xll.ohTrigger(RecalcTrigger,TriggerON)),NA())</f>
        <v>2.3966848795505813E-2</v>
      </c>
      <c r="H783" s="42">
        <f>_xll.qlCalendarAdvance(Calendar,$H782,B783,"f",FALSE)</f>
        <v>44769</v>
      </c>
      <c r="I783" s="177">
        <f>_xll.qlInterestRateIndexValueDate(Index1M,$H783)</f>
        <v>44769</v>
      </c>
      <c r="J783" s="182">
        <f>IFERROR(_xll.qlIndexFixing(Index1M,$H783,TRUE,_xll.ohTrigger(RecalcTrigger,Trigger1M)),NA())</f>
        <v>2.5464859222926572E-2</v>
      </c>
      <c r="K783" s="44">
        <f>IFERROR(_xll.qlIndexFixing(Index3M,H783,TRUE,_xll.ohTrigger(RecalcTrigger,Trigger3M)),NA())</f>
        <v>2.6191022531279508E-2</v>
      </c>
      <c r="L783" s="44">
        <f>IFERROR(_xll.qlIndexFixing(Index6M,$H783,TRUE,_xll.ohTrigger(RecalcTrigger,Trigger6M)),NA())</f>
        <v>2.7599576914664279E-2</v>
      </c>
      <c r="M783" s="183">
        <f>IFERROR(_xll.qlIndexFixing(Index1Y,$H783,TRUE,_xll.ohTrigger(RecalcTrigger,Trigger1Y)),NA())</f>
        <v>2.8874155512403243E-2</v>
      </c>
      <c r="N783" s="182">
        <f>IFERROR(_xll.qlIndexFixing(ONIndex1M,I783,TRUE,_xll.ohTrigger(RecalcTrigger,Trigger1M)),NA())</f>
        <v>2.5407949849092226E-2</v>
      </c>
      <c r="O783" s="44">
        <f>IFERROR(_xll.qlIndexFixing(ONIndex3M,I783,TRUE,_xll.ohTrigger(RecalcTrigger,Trigger3M)),NA())</f>
        <v>2.6021388085851749E-2</v>
      </c>
      <c r="P783" s="44">
        <f>IFERROR(_xll.qlIndexFixing(ONIndex6M,I783,TRUE,_xll.ohTrigger(RecalcTrigger,Trigger6M)),NA())</f>
        <v>2.7243866538773087E-2</v>
      </c>
      <c r="Q783" s="183">
        <f>IFERROR(_xll.qlIndexFixing(ONIndex1Y,I783,TRUE,_xll.ohTrigger(RecalcTrigger,Trigger1Y)),NA())</f>
        <v>2.8330046494983163E-2</v>
      </c>
    </row>
    <row r="784" spans="2:17" x14ac:dyDescent="0.2">
      <c r="B784" s="39" t="s">
        <v>42</v>
      </c>
      <c r="D784" s="42">
        <f>_xll.qlCalendarAdvance(Calendar,$D783,B784,"f",FALSE)</f>
        <v>44776</v>
      </c>
      <c r="E784" s="177">
        <f>_xll.qlInterestRateIndexValueDate(IndexON,D784)</f>
        <v>44776</v>
      </c>
      <c r="F784" s="193">
        <f>IFERROR(_xll.qlIndexFixing(IndexON,D784,TRUE,_xll.ohTrigger(RecalcTrigger,TriggerON)),NA())</f>
        <v>2.398205974983747E-2</v>
      </c>
      <c r="H784" s="42">
        <f>_xll.qlCalendarAdvance(Calendar,$H783,B784,"f",FALSE)</f>
        <v>44776</v>
      </c>
      <c r="I784" s="177">
        <f>_xll.qlInterestRateIndexValueDate(Index1M,$H784)</f>
        <v>44776</v>
      </c>
      <c r="J784" s="182">
        <f>IFERROR(_xll.qlIndexFixing(Index1M,$H784,TRUE,_xll.ohTrigger(RecalcTrigger,Trigger1M)),NA())</f>
        <v>2.5474830753995169E-2</v>
      </c>
      <c r="K784" s="44">
        <f>IFERROR(_xll.qlIndexFixing(Index3M,H784,TRUE,_xll.ohTrigger(RecalcTrigger,Trigger3M)),NA())</f>
        <v>2.6203293516667146E-2</v>
      </c>
      <c r="L784" s="44">
        <f>IFERROR(_xll.qlIndexFixing(Index6M,$H784,TRUE,_xll.ohTrigger(RecalcTrigger,Trigger6M)),NA())</f>
        <v>2.7611327364841586E-2</v>
      </c>
      <c r="M784" s="183">
        <f>IFERROR(_xll.qlIndexFixing(Index1Y,$H784,TRUE,_xll.ohTrigger(RecalcTrigger,Trigger1Y)),NA())</f>
        <v>2.8877085169535022E-2</v>
      </c>
      <c r="N784" s="182">
        <f>IFERROR(_xll.qlIndexFixing(ONIndex1M,I784,TRUE,_xll.ohTrigger(RecalcTrigger,Trigger1M)),NA())</f>
        <v>2.5419731029694415E-2</v>
      </c>
      <c r="O784" s="44">
        <f>IFERROR(_xll.qlIndexFixing(ONIndex3M,I784,TRUE,_xll.ohTrigger(RecalcTrigger,Trigger3M)),NA())</f>
        <v>2.6035566602148341E-2</v>
      </c>
      <c r="P784" s="44">
        <f>IFERROR(_xll.qlIndexFixing(ONIndex6M,I784,TRUE,_xll.ohTrigger(RecalcTrigger,Trigger6M)),NA())</f>
        <v>2.7258560910918828E-2</v>
      </c>
      <c r="Q784" s="183">
        <f>IFERROR(_xll.qlIndexFixing(ONIndex1Y,I784,TRUE,_xll.ohTrigger(RecalcTrigger,Trigger1Y)),NA())</f>
        <v>2.8339892783647569E-2</v>
      </c>
    </row>
    <row r="785" spans="2:17" x14ac:dyDescent="0.2">
      <c r="B785" s="39" t="s">
        <v>42</v>
      </c>
      <c r="D785" s="42">
        <f>_xll.qlCalendarAdvance(Calendar,$D784,B785,"f",FALSE)</f>
        <v>44783</v>
      </c>
      <c r="E785" s="177">
        <f>_xll.qlInterestRateIndexValueDate(IndexON,D785)</f>
        <v>44783</v>
      </c>
      <c r="F785" s="193">
        <f>IFERROR(_xll.qlIndexFixing(IndexON,D785,TRUE,_xll.ohTrigger(RecalcTrigger,TriggerON)),NA())</f>
        <v>2.3996920917984665E-2</v>
      </c>
      <c r="H785" s="42">
        <f>_xll.qlCalendarAdvance(Calendar,$H784,B785,"f",FALSE)</f>
        <v>44783</v>
      </c>
      <c r="I785" s="177">
        <f>_xll.qlInterestRateIndexValueDate(Index1M,$H785)</f>
        <v>44783</v>
      </c>
      <c r="J785" s="182">
        <f>IFERROR(_xll.qlIndexFixing(Index1M,$H785,TRUE,_xll.ohTrigger(RecalcTrigger,Trigger1M)),NA())</f>
        <v>2.5486473882261093E-2</v>
      </c>
      <c r="K785" s="44">
        <f>IFERROR(_xll.qlIndexFixing(Index3M,H785,TRUE,_xll.ohTrigger(RecalcTrigger,Trigger3M)),NA())</f>
        <v>2.621525682518246E-2</v>
      </c>
      <c r="L785" s="44">
        <f>IFERROR(_xll.qlIndexFixing(Index6M,$H785,TRUE,_xll.ohTrigger(RecalcTrigger,Trigger6M)),NA())</f>
        <v>2.7622837104596603E-2</v>
      </c>
      <c r="M785" s="183">
        <f>IFERROR(_xll.qlIndexFixing(Index1Y,$H785,TRUE,_xll.ohTrigger(RecalcTrigger,Trigger1Y)),NA())</f>
        <v>2.887978631124799E-2</v>
      </c>
      <c r="N785" s="182">
        <f>IFERROR(_xll.qlIndexFixing(ONIndex1M,I785,TRUE,_xll.ohTrigger(RecalcTrigger,Trigger1M)),NA())</f>
        <v>2.5431462296323648E-2</v>
      </c>
      <c r="O785" s="44">
        <f>IFERROR(_xll.qlIndexFixing(ONIndex3M,I785,TRUE,_xll.ohTrigger(RecalcTrigger,Trigger3M)),NA())</f>
        <v>2.6049439402472396E-2</v>
      </c>
      <c r="P785" s="44">
        <f>IFERROR(_xll.qlIndexFixing(ONIndex6M,I785,TRUE,_xll.ohTrigger(RecalcTrigger,Trigger6M)),NA())</f>
        <v>2.7273017793472132E-2</v>
      </c>
      <c r="Q785" s="183">
        <f>IFERROR(_xll.qlIndexFixing(ONIndex1Y,I785,TRUE,_xll.ohTrigger(RecalcTrigger,Trigger1Y)),NA())</f>
        <v>2.8349465447667921E-2</v>
      </c>
    </row>
    <row r="786" spans="2:17" x14ac:dyDescent="0.2">
      <c r="B786" s="39" t="s">
        <v>42</v>
      </c>
      <c r="D786" s="42">
        <f>_xll.qlCalendarAdvance(Calendar,$D785,B786,"f",FALSE)</f>
        <v>44790</v>
      </c>
      <c r="E786" s="177">
        <f>_xll.qlInterestRateIndexValueDate(IndexON,D786)</f>
        <v>44790</v>
      </c>
      <c r="F786" s="193">
        <f>IFERROR(_xll.qlIndexFixing(IndexON,D786,TRUE,_xll.ohTrigger(RecalcTrigger,TriggerON)),NA())</f>
        <v>2.4011432299866353E-2</v>
      </c>
      <c r="H786" s="42">
        <f>_xll.qlCalendarAdvance(Calendar,$H785,B786,"f",FALSE)</f>
        <v>44790</v>
      </c>
      <c r="I786" s="177">
        <f>_xll.qlInterestRateIndexValueDate(Index1M,$H786)</f>
        <v>44790</v>
      </c>
      <c r="J786" s="182">
        <f>IFERROR(_xll.qlIndexFixing(Index1M,$H786,TRUE,_xll.ohTrigger(RecalcTrigger,Trigger1M)),NA())</f>
        <v>2.5498066996739427E-2</v>
      </c>
      <c r="K786" s="44">
        <f>IFERROR(_xll.qlIndexFixing(Index3M,H786,TRUE,_xll.ohTrigger(RecalcTrigger,Trigger3M)),NA())</f>
        <v>2.6226912454060183E-2</v>
      </c>
      <c r="L786" s="44">
        <f>IFERROR(_xll.qlIndexFixing(Index6M,$H786,TRUE,_xll.ohTrigger(RecalcTrigger,Trigger6M)),NA())</f>
        <v>2.763410612979729E-2</v>
      </c>
      <c r="M786" s="183">
        <f>IFERROR(_xll.qlIndexFixing(Index1Y,$H786,TRUE,_xll.ohTrigger(RecalcTrigger,Trigger1Y)),NA())</f>
        <v>2.8882268695505919E-2</v>
      </c>
      <c r="N786" s="182">
        <f>IFERROR(_xll.qlIndexFixing(ONIndex1M,I786,TRUE,_xll.ohTrigger(RecalcTrigger,Trigger1M)),NA())</f>
        <v>2.544314364889888E-2</v>
      </c>
      <c r="O786" s="44">
        <f>IFERROR(_xll.qlIndexFixing(ONIndex3M,I786,TRUE,_xll.ohTrigger(RecalcTrigger,Trigger3M)),NA())</f>
        <v>2.606300648690496E-2</v>
      </c>
      <c r="P786" s="44">
        <f>IFERROR(_xll.qlIndexFixing(ONIndex6M,I786,TRUE,_xll.ohTrigger(RecalcTrigger,Trigger6M)),NA())</f>
        <v>2.7287237186676139E-2</v>
      </c>
      <c r="Q786" s="183">
        <f>IFERROR(_xll.qlIndexFixing(ONIndex1Y,I786,TRUE,_xll.ohTrigger(RecalcTrigger,Trigger1Y)),NA())</f>
        <v>2.8358764487287358E-2</v>
      </c>
    </row>
    <row r="787" spans="2:17" x14ac:dyDescent="0.2">
      <c r="B787" s="39" t="s">
        <v>42</v>
      </c>
      <c r="D787" s="42">
        <f>_xll.qlCalendarAdvance(Calendar,$D786,B787,"f",FALSE)</f>
        <v>44797</v>
      </c>
      <c r="E787" s="177">
        <f>_xll.qlInterestRateIndexValueDate(IndexON,D787)</f>
        <v>44797</v>
      </c>
      <c r="F787" s="193">
        <f>IFERROR(_xll.qlIndexFixing(IndexON,D787,TRUE,_xll.ohTrigger(RecalcTrigger,TriggerON)),NA())</f>
        <v>2.4025593895401487E-2</v>
      </c>
      <c r="H787" s="42">
        <f>_xll.qlCalendarAdvance(Calendar,$H786,B787,"f",FALSE)</f>
        <v>44797</v>
      </c>
      <c r="I787" s="177">
        <f>_xll.qlInterestRateIndexValueDate(Index1M,$H787)</f>
        <v>44797</v>
      </c>
      <c r="J787" s="182">
        <f>IFERROR(_xll.qlIndexFixing(Index1M,$H787,TRUE,_xll.ohTrigger(RecalcTrigger,Trigger1M)),NA())</f>
        <v>2.5509610097265625E-2</v>
      </c>
      <c r="K787" s="44">
        <f>IFERROR(_xll.qlIndexFixing(Index3M,H787,TRUE,_xll.ohTrigger(RecalcTrigger,Trigger3M)),NA())</f>
        <v>2.6238260400607293E-2</v>
      </c>
      <c r="L787" s="44">
        <f>IFERROR(_xll.qlIndexFixing(Index6M,$H787,TRUE,_xll.ohTrigger(RecalcTrigger,Trigger6M)),NA())</f>
        <v>2.7645134436395741E-2</v>
      </c>
      <c r="M787" s="183">
        <f>IFERROR(_xll.qlIndexFixing(Index1Y,$H787,TRUE,_xll.ohTrigger(RecalcTrigger,Trigger1Y)),NA())</f>
        <v>2.8884542080509501E-2</v>
      </c>
      <c r="N787" s="182">
        <f>IFERROR(_xll.qlIndexFixing(ONIndex1M,I787,TRUE,_xll.ohTrigger(RecalcTrigger,Trigger1M)),NA())</f>
        <v>2.5454775087420112E-2</v>
      </c>
      <c r="O787" s="44">
        <f>IFERROR(_xll.qlIndexFixing(ONIndex3M,I787,TRUE,_xll.ohTrigger(RecalcTrigger,Trigger3M)),NA())</f>
        <v>2.6076267855283941E-2</v>
      </c>
      <c r="P787" s="44">
        <f>IFERROR(_xll.qlIndexFixing(ONIndex6M,I787,TRUE,_xll.ohTrigger(RecalcTrigger,Trigger6M)),NA())</f>
        <v>2.7301219090449802E-2</v>
      </c>
      <c r="Q787" s="183">
        <f>IFERROR(_xll.qlIndexFixing(ONIndex1Y,I787,TRUE,_xll.ohTrigger(RecalcTrigger,Trigger1Y)),NA())</f>
        <v>2.8367789902181695E-2</v>
      </c>
    </row>
    <row r="788" spans="2:17" x14ac:dyDescent="0.2">
      <c r="B788" s="39" t="s">
        <v>42</v>
      </c>
      <c r="D788" s="42">
        <f>_xll.qlCalendarAdvance(Calendar,$D787,B788,"f",FALSE)</f>
        <v>44804</v>
      </c>
      <c r="E788" s="177">
        <f>_xll.qlInterestRateIndexValueDate(IndexON,D788)</f>
        <v>44804</v>
      </c>
      <c r="F788" s="193">
        <f>IFERROR(_xll.qlIndexFixing(IndexON,D788,TRUE,_xll.ohTrigger(RecalcTrigger,TriggerON)),NA())</f>
        <v>2.403940570450902E-2</v>
      </c>
      <c r="H788" s="42">
        <f>_xll.qlCalendarAdvance(Calendar,$H787,B788,"f",FALSE)</f>
        <v>44804</v>
      </c>
      <c r="I788" s="177">
        <f>_xll.qlInterestRateIndexValueDate(Index1M,$H788)</f>
        <v>44804</v>
      </c>
      <c r="J788" s="182">
        <f>IFERROR(_xll.qlIndexFixing(Index1M,$H788,TRUE,_xll.ohTrigger(RecalcTrigger,Trigger1M)),NA())</f>
        <v>2.5515978701176167E-2</v>
      </c>
      <c r="K788" s="44">
        <f>IFERROR(_xll.qlIndexFixing(Index3M,H788,TRUE,_xll.ohTrigger(RecalcTrigger,Trigger3M)),NA())</f>
        <v>2.6247628439240011E-2</v>
      </c>
      <c r="L788" s="44">
        <f>IFERROR(_xll.qlIndexFixing(Index6M,$H788,TRUE,_xll.ohTrigger(RecalcTrigger,Trigger6M)),NA())</f>
        <v>2.7650726847800438E-2</v>
      </c>
      <c r="M788" s="183">
        <f>IFERROR(_xll.qlIndexFixing(Index1Y,$H788,TRUE,_xll.ohTrigger(RecalcTrigger,Trigger1Y)),NA())</f>
        <v>2.8886616224677697E-2</v>
      </c>
      <c r="N788" s="182">
        <f>IFERROR(_xll.qlIndexFixing(ONIndex1M,I788,TRUE,_xll.ohTrigger(RecalcTrigger,Trigger1M)),NA())</f>
        <v>2.5466356611887342E-2</v>
      </c>
      <c r="O788" s="44">
        <f>IFERROR(_xll.qlIndexFixing(ONIndex3M,I788,TRUE,_xll.ohTrigger(RecalcTrigger,Trigger3M)),NA())</f>
        <v>2.6089223507771431E-2</v>
      </c>
      <c r="P788" s="44">
        <f>IFERROR(_xll.qlIndexFixing(ONIndex6M,I788,TRUE,_xll.ohTrigger(RecalcTrigger,Trigger6M)),NA())</f>
        <v>2.7314963504631029E-2</v>
      </c>
      <c r="Q788" s="183">
        <f>IFERROR(_xll.qlIndexFixing(ONIndex1Y,I788,TRUE,_xll.ohTrigger(RecalcTrigger,Trigger1Y)),NA())</f>
        <v>2.8376541692431978E-2</v>
      </c>
    </row>
    <row r="789" spans="2:17" x14ac:dyDescent="0.2">
      <c r="B789" s="39" t="s">
        <v>42</v>
      </c>
      <c r="D789" s="42">
        <f>_xll.qlCalendarAdvance(Calendar,$D788,B789,"f",FALSE)</f>
        <v>44811</v>
      </c>
      <c r="E789" s="177">
        <f>_xll.qlInterestRateIndexValueDate(IndexON,D789)</f>
        <v>44811</v>
      </c>
      <c r="F789" s="193">
        <f>IFERROR(_xll.qlIndexFixing(IndexON,D789,TRUE,_xll.ohTrigger(RecalcTrigger,TriggerON)),NA())</f>
        <v>2.405286772727E-2</v>
      </c>
      <c r="H789" s="42">
        <f>_xll.qlCalendarAdvance(Calendar,$H788,B789,"f",FALSE)</f>
        <v>44811</v>
      </c>
      <c r="I789" s="177">
        <f>_xll.qlInterestRateIndexValueDate(Index1M,$H789)</f>
        <v>44811</v>
      </c>
      <c r="J789" s="182">
        <f>IFERROR(_xll.qlIndexFixing(Index1M,$H789,TRUE,_xll.ohTrigger(RecalcTrigger,Trigger1M)),NA())</f>
        <v>2.5527430090835211E-2</v>
      </c>
      <c r="K789" s="44">
        <f>IFERROR(_xll.qlIndexFixing(Index3M,H789,TRUE,_xll.ohTrigger(RecalcTrigger,Trigger3M)),NA())</f>
        <v>2.625838222023354E-2</v>
      </c>
      <c r="L789" s="44">
        <f>IFERROR(_xll.qlIndexFixing(Index6M,$H789,TRUE,_xll.ohTrigger(RecalcTrigger,Trigger6M)),NA())</f>
        <v>2.7661322898651544E-2</v>
      </c>
      <c r="M789" s="183">
        <f>IFERROR(_xll.qlIndexFixing(Index1Y,$H789,TRUE,_xll.ohTrigger(RecalcTrigger,Trigger1Y)),NA())</f>
        <v>2.8888500886627755E-2</v>
      </c>
      <c r="N789" s="182">
        <f>IFERROR(_xll.qlIndexFixing(ONIndex1M,I789,TRUE,_xll.ohTrigger(RecalcTrigger,Trigger1M)),NA())</f>
        <v>2.5477888222219525E-2</v>
      </c>
      <c r="O789" s="44">
        <f>IFERROR(_xll.qlIndexFixing(ONIndex3M,I789,TRUE,_xll.ohTrigger(RecalcTrigger,Trigger3M)),NA())</f>
        <v>2.6101873444205337E-2</v>
      </c>
      <c r="P789" s="44">
        <f>IFERROR(_xll.qlIndexFixing(ONIndex6M,I789,TRUE,_xll.ohTrigger(RecalcTrigger,Trigger6M)),NA())</f>
        <v>2.7328470429300866E-2</v>
      </c>
      <c r="Q789" s="183">
        <f>IFERROR(_xll.qlIndexFixing(ONIndex1Y,I789,TRUE,_xll.ohTrigger(RecalcTrigger,Trigger1Y)),NA())</f>
        <v>2.8385019858119254E-2</v>
      </c>
    </row>
    <row r="790" spans="2:17" x14ac:dyDescent="0.2">
      <c r="B790" s="39" t="s">
        <v>42</v>
      </c>
      <c r="D790" s="42">
        <f>_xll.qlCalendarAdvance(Calendar,$D789,B790,"f",FALSE)</f>
        <v>44818</v>
      </c>
      <c r="E790" s="177">
        <f>_xll.qlInterestRateIndexValueDate(IndexON,D790)</f>
        <v>44818</v>
      </c>
      <c r="F790" s="193">
        <f>IFERROR(_xll.qlIndexFixing(IndexON,D790,TRUE,_xll.ohTrigger(RecalcTrigger,TriggerON)),NA())</f>
        <v>2.4065979963522333E-2</v>
      </c>
      <c r="H790" s="42">
        <f>_xll.qlCalendarAdvance(Calendar,$H789,B790,"f",FALSE)</f>
        <v>44818</v>
      </c>
      <c r="I790" s="177">
        <f>_xll.qlInterestRateIndexValueDate(Index1M,$H790)</f>
        <v>44818</v>
      </c>
      <c r="J790" s="182">
        <f>IFERROR(_xll.qlIndexFixing(Index1M,$H790,TRUE,_xll.ohTrigger(RecalcTrigger,Trigger1M)),NA())</f>
        <v>2.5538831475525235E-2</v>
      </c>
      <c r="K790" s="44">
        <f>IFERROR(_xll.qlIndexFixing(Index3M,H790,TRUE,_xll.ohTrigger(RecalcTrigger,Trigger3M)),NA())</f>
        <v>2.6268828333167574E-2</v>
      </c>
      <c r="L790" s="44">
        <f>IFERROR(_xll.qlIndexFixing(Index6M,$H790,TRUE,_xll.ohTrigger(RecalcTrigger,Trigger6M)),NA())</f>
        <v>2.767167827351882E-2</v>
      </c>
      <c r="M790" s="183">
        <f>IFERROR(_xll.qlIndexFixing(Index1Y,$H790,TRUE,_xll.ohTrigger(RecalcTrigger,Trigger1Y)),NA())</f>
        <v>2.8890205825156556E-2</v>
      </c>
      <c r="N790" s="182">
        <f>IFERROR(_xll.qlIndexFixing(ONIndex1M,I790,TRUE,_xll.ohTrigger(RecalcTrigger,Trigger1M)),NA())</f>
        <v>2.548936991841666E-2</v>
      </c>
      <c r="O790" s="44">
        <f>IFERROR(_xll.qlIndexFixing(ONIndex3M,I790,TRUE,_xll.ohTrigger(RecalcTrigger,Trigger3M)),NA())</f>
        <v>2.6114217664504613E-2</v>
      </c>
      <c r="P790" s="44">
        <f>IFERROR(_xll.qlIndexFixing(ONIndex6M,I790,TRUE,_xll.ohTrigger(RecalcTrigger,Trigger6M)),NA())</f>
        <v>2.7341739864378267E-2</v>
      </c>
      <c r="Q790" s="183">
        <f>IFERROR(_xll.qlIndexFixing(ONIndex1Y,I790,TRUE,_xll.ohTrigger(RecalcTrigger,Trigger1Y)),NA())</f>
        <v>2.8393224399162476E-2</v>
      </c>
    </row>
    <row r="791" spans="2:17" x14ac:dyDescent="0.2">
      <c r="B791" s="39" t="s">
        <v>42</v>
      </c>
      <c r="D791" s="42">
        <f>_xll.qlCalendarAdvance(Calendar,$D790,B791,"f",FALSE)</f>
        <v>44825</v>
      </c>
      <c r="E791" s="177">
        <f>_xll.qlInterestRateIndexValueDate(IndexON,D791)</f>
        <v>44825</v>
      </c>
      <c r="F791" s="193">
        <f>IFERROR(_xll.qlIndexFixing(IndexON,D791,TRUE,_xll.ohTrigger(RecalcTrigger,TriggerON)),NA())</f>
        <v>2.4078742413266019E-2</v>
      </c>
      <c r="H791" s="42">
        <f>_xll.qlCalendarAdvance(Calendar,$H790,B791,"f",FALSE)</f>
        <v>44825</v>
      </c>
      <c r="I791" s="177">
        <f>_xll.qlInterestRateIndexValueDate(Index1M,$H791)</f>
        <v>44825</v>
      </c>
      <c r="J791" s="182">
        <f>IFERROR(_xll.qlIndexFixing(Index1M,$H791,TRUE,_xll.ohTrigger(RecalcTrigger,Trigger1M)),NA())</f>
        <v>2.5550182855100356E-2</v>
      </c>
      <c r="K791" s="44">
        <f>IFERROR(_xll.qlIndexFixing(Index3M,H791,TRUE,_xll.ohTrigger(RecalcTrigger,Trigger3M)),NA())</f>
        <v>2.6278966775653483E-2</v>
      </c>
      <c r="L791" s="44">
        <f>IFERROR(_xll.qlIndexFixing(Index6M,$H791,TRUE,_xll.ohTrigger(RecalcTrigger,Trigger6M)),NA())</f>
        <v>2.768179296874488E-2</v>
      </c>
      <c r="M791" s="183">
        <f>IFERROR(_xll.qlIndexFixing(Index1Y,$H791,TRUE,_xll.ohTrigger(RecalcTrigger,Trigger1Y)),NA())</f>
        <v>2.8891740799223964E-2</v>
      </c>
      <c r="N791" s="182">
        <f>IFERROR(_xll.qlIndexFixing(ONIndex1M,I791,TRUE,_xll.ohTrigger(RecalcTrigger,Trigger1M)),NA())</f>
        <v>2.5500801700640841E-2</v>
      </c>
      <c r="O791" s="44">
        <f>IFERROR(_xll.qlIndexFixing(ONIndex3M,I791,TRUE,_xll.ohTrigger(RecalcTrigger,Trigger3M)),NA())</f>
        <v>2.6126256168750306E-2</v>
      </c>
      <c r="P791" s="44">
        <f>IFERROR(_xll.qlIndexFixing(ONIndex6M,I791,TRUE,_xll.ohTrigger(RecalcTrigger,Trigger6M)),NA())</f>
        <v>2.7354771809863232E-2</v>
      </c>
      <c r="Q791" s="183">
        <f>IFERROR(_xll.qlIndexFixing(ONIndex1Y,I791,TRUE,_xll.ohTrigger(RecalcTrigger,Trigger1Y)),NA())</f>
        <v>2.8401155315480597E-2</v>
      </c>
    </row>
    <row r="792" spans="2:17" x14ac:dyDescent="0.2">
      <c r="B792" s="39" t="s">
        <v>42</v>
      </c>
      <c r="D792" s="42">
        <f>_xll.qlCalendarAdvance(Calendar,$D791,B792,"f",FALSE)</f>
        <v>44832</v>
      </c>
      <c r="E792" s="177">
        <f>_xll.qlInterestRateIndexValueDate(IndexON,D792)</f>
        <v>44832</v>
      </c>
      <c r="F792" s="193">
        <f>IFERROR(_xll.qlIndexFixing(IndexON,D792,TRUE,_xll.ohTrigger(RecalcTrigger,TriggerON)),NA())</f>
        <v>2.4091155076582105E-2</v>
      </c>
      <c r="H792" s="42">
        <f>_xll.qlCalendarAdvance(Calendar,$H791,B792,"f",FALSE)</f>
        <v>44832</v>
      </c>
      <c r="I792" s="177">
        <f>_xll.qlInterestRateIndexValueDate(Index1M,$H792)</f>
        <v>44832</v>
      </c>
      <c r="J792" s="182">
        <f>IFERROR(_xll.qlIndexFixing(Index1M,$H792,TRUE,_xll.ohTrigger(RecalcTrigger,Trigger1M)),NA())</f>
        <v>2.5561484229422803E-2</v>
      </c>
      <c r="K792" s="44">
        <f>IFERROR(_xll.qlIndexFixing(Index3M,H792,TRUE,_xll.ohTrigger(RecalcTrigger,Trigger3M)),NA())</f>
        <v>2.6288797545374762E-2</v>
      </c>
      <c r="L792" s="44">
        <f>IFERROR(_xll.qlIndexFixing(Index6M,$H792,TRUE,_xll.ohTrigger(RecalcTrigger,Trigger6M)),NA())</f>
        <v>2.7691666980756972E-2</v>
      </c>
      <c r="M792" s="183">
        <f>IFERROR(_xll.qlIndexFixing(Index1Y,$H792,TRUE,_xll.ohTrigger(RecalcTrigger,Trigger1Y)),NA())</f>
        <v>2.8893115567935057E-2</v>
      </c>
      <c r="N792" s="182">
        <f>IFERROR(_xll.qlIndexFixing(ONIndex1M,I792,TRUE,_xll.ohTrigger(RecalcTrigger,Trigger1M)),NA())</f>
        <v>2.5512183568729974E-2</v>
      </c>
      <c r="O792" s="44">
        <f>IFERROR(_xll.qlIndexFixing(ONIndex3M,I792,TRUE,_xll.ohTrigger(RecalcTrigger,Trigger3M)),NA())</f>
        <v>2.6137988956942415E-2</v>
      </c>
      <c r="P792" s="44">
        <f>IFERROR(_xll.qlIndexFixing(ONIndex6M,I792,TRUE,_xll.ohTrigger(RecalcTrigger,Trigger6M)),NA())</f>
        <v>2.7367566265836807E-2</v>
      </c>
      <c r="Q792" s="183">
        <f>IFERROR(_xll.qlIndexFixing(ONIndex1Y,I792,TRUE,_xll.ohTrigger(RecalcTrigger,Trigger1Y)),NA())</f>
        <v>2.8408812607073619E-2</v>
      </c>
    </row>
    <row r="793" spans="2:17" x14ac:dyDescent="0.2">
      <c r="B793" s="39" t="s">
        <v>42</v>
      </c>
      <c r="D793" s="42">
        <f>_xll.qlCalendarAdvance(Calendar,$D792,B793,"f",FALSE)</f>
        <v>44839</v>
      </c>
      <c r="E793" s="177">
        <f>_xll.qlInterestRateIndexValueDate(IndexON,D793)</f>
        <v>44839</v>
      </c>
      <c r="F793" s="193">
        <f>IFERROR(_xll.qlIndexFixing(IndexON,D793,TRUE,_xll.ohTrigger(RecalcTrigger,TriggerON)),NA())</f>
        <v>2.4103217953308498E-2</v>
      </c>
      <c r="H793" s="42">
        <f>_xll.qlCalendarAdvance(Calendar,$H792,B793,"f",FALSE)</f>
        <v>44839</v>
      </c>
      <c r="I793" s="177">
        <f>_xll.qlInterestRateIndexValueDate(Index1M,$H793)</f>
        <v>44839</v>
      </c>
      <c r="J793" s="182">
        <f>IFERROR(_xll.qlIndexFixing(Index1M,$H793,TRUE,_xll.ohTrigger(RecalcTrigger,Trigger1M)),NA())</f>
        <v>2.5577818398797716E-2</v>
      </c>
      <c r="K793" s="44">
        <f>IFERROR(_xll.qlIndexFixing(Index3M,H793,TRUE,_xll.ohTrigger(RecalcTrigger,Trigger3M)),NA())</f>
        <v>2.6299886609020873E-2</v>
      </c>
      <c r="L793" s="44">
        <f>IFERROR(_xll.qlIndexFixing(Index6M,$H793,TRUE,_xll.ohTrigger(RecalcTrigger,Trigger6M)),NA())</f>
        <v>2.7702951354620434E-2</v>
      </c>
      <c r="M793" s="183">
        <f>IFERROR(_xll.qlIndexFixing(Index1Y,$H793,TRUE,_xll.ohTrigger(RecalcTrigger,Trigger1Y)),NA())</f>
        <v>2.8894339890525034E-2</v>
      </c>
      <c r="N793" s="182">
        <f>IFERROR(_xll.qlIndexFixing(ONIndex1M,I793,TRUE,_xll.ohTrigger(RecalcTrigger,Trigger1M)),NA())</f>
        <v>2.5523515522684059E-2</v>
      </c>
      <c r="O793" s="44">
        <f>IFERROR(_xll.qlIndexFixing(ONIndex3M,I793,TRUE,_xll.ohTrigger(RecalcTrigger,Trigger3M)),NA())</f>
        <v>2.6149416028837802E-2</v>
      </c>
      <c r="P793" s="44">
        <f>IFERROR(_xll.qlIndexFixing(ONIndex6M,I793,TRUE,_xll.ohTrigger(RecalcTrigger,Trigger6M)),NA())</f>
        <v>2.7380123232136899E-2</v>
      </c>
      <c r="Q793" s="183">
        <f>IFERROR(_xll.qlIndexFixing(ONIndex1Y,I793,TRUE,_xll.ohTrigger(RecalcTrigger,Trigger1Y)),NA())</f>
        <v>2.8416196274103633E-2</v>
      </c>
    </row>
    <row r="794" spans="2:17" x14ac:dyDescent="0.2">
      <c r="B794" s="39" t="s">
        <v>42</v>
      </c>
      <c r="D794" s="42">
        <f>_xll.qlCalendarAdvance(Calendar,$D793,B794,"f",FALSE)</f>
        <v>44846</v>
      </c>
      <c r="E794" s="177">
        <f>_xll.qlInterestRateIndexValueDate(IndexON,D794)</f>
        <v>44846</v>
      </c>
      <c r="F794" s="193">
        <f>IFERROR(_xll.qlIndexFixing(IndexON,D794,TRUE,_xll.ohTrigger(RecalcTrigger,TriggerON)),NA())</f>
        <v>2.4114931043445198E-2</v>
      </c>
      <c r="H794" s="42">
        <f>_xll.qlCalendarAdvance(Calendar,$H793,B794,"f",FALSE)</f>
        <v>44846</v>
      </c>
      <c r="I794" s="177">
        <f>_xll.qlInterestRateIndexValueDate(Index1M,$H794)</f>
        <v>44846</v>
      </c>
      <c r="J794" s="182">
        <f>IFERROR(_xll.qlIndexFixing(Index1M,$H794,TRUE,_xll.ohTrigger(RecalcTrigger,Trigger1M)),NA())</f>
        <v>2.5589011397341391E-2</v>
      </c>
      <c r="K794" s="44">
        <f>IFERROR(_xll.qlIndexFixing(Index3M,H794,TRUE,_xll.ohTrigger(RecalcTrigger,Trigger3M)),NA())</f>
        <v>2.6309080709785555E-2</v>
      </c>
      <c r="L794" s="44">
        <f>IFERROR(_xll.qlIndexFixing(Index6M,$H794,TRUE,_xll.ohTrigger(RecalcTrigger,Trigger6M)),NA())</f>
        <v>2.7712327504062731E-2</v>
      </c>
      <c r="M794" s="183">
        <f>IFERROR(_xll.qlIndexFixing(Index1Y,$H794,TRUE,_xll.ohTrigger(RecalcTrigger,Trigger1Y)),NA())</f>
        <v>2.8895423526344777E-2</v>
      </c>
      <c r="N794" s="182">
        <f>IFERROR(_xll.qlIndexFixing(ONIndex1M,I794,TRUE,_xll.ohTrigger(RecalcTrigger,Trigger1M)),NA())</f>
        <v>2.5534797562584144E-2</v>
      </c>
      <c r="O794" s="44">
        <f>IFERROR(_xll.qlIndexFixing(ONIndex3M,I794,TRUE,_xll.ohTrigger(RecalcTrigger,Trigger3M)),NA())</f>
        <v>2.6160537384679605E-2</v>
      </c>
      <c r="P794" s="44">
        <f>IFERROR(_xll.qlIndexFixing(ONIndex6M,I794,TRUE,_xll.ohTrigger(RecalcTrigger,Trigger6M)),NA())</f>
        <v>2.7392442708682463E-2</v>
      </c>
      <c r="Q794" s="183">
        <f>IFERROR(_xll.qlIndexFixing(ONIndex1Y,I794,TRUE,_xll.ohTrigger(RecalcTrigger,Trigger1Y)),NA())</f>
        <v>2.8423306316246455E-2</v>
      </c>
    </row>
    <row r="795" spans="2:17" x14ac:dyDescent="0.2">
      <c r="B795" s="39" t="s">
        <v>42</v>
      </c>
      <c r="D795" s="42">
        <f>_xll.qlCalendarAdvance(Calendar,$D794,B795,"f",FALSE)</f>
        <v>44853</v>
      </c>
      <c r="E795" s="177">
        <f>_xll.qlInterestRateIndexValueDate(IndexON,D795)</f>
        <v>44853</v>
      </c>
      <c r="F795" s="193">
        <f>IFERROR(_xll.qlIndexFixing(IndexON,D795,TRUE,_xll.ohTrigger(RecalcTrigger,TriggerON)),NA())</f>
        <v>2.4126294346911159E-2</v>
      </c>
      <c r="H795" s="42">
        <f>_xll.qlCalendarAdvance(Calendar,$H794,B795,"f",FALSE)</f>
        <v>44853</v>
      </c>
      <c r="I795" s="177">
        <f>_xll.qlInterestRateIndexValueDate(Index1M,$H795)</f>
        <v>44853</v>
      </c>
      <c r="J795" s="182">
        <f>IFERROR(_xll.qlIndexFixing(Index1M,$H795,TRUE,_xll.ohTrigger(RecalcTrigger,Trigger1M)),NA())</f>
        <v>2.560015438070741E-2</v>
      </c>
      <c r="K795" s="44">
        <f>IFERROR(_xll.qlIndexFixing(Index3M,H795,TRUE,_xll.ohTrigger(RecalcTrigger,Trigger3M)),NA())</f>
        <v>2.6317967109227482E-2</v>
      </c>
      <c r="L795" s="44">
        <f>IFERROR(_xll.qlIndexFixing(Index6M,$H795,TRUE,_xll.ohTrigger(RecalcTrigger,Trigger6M)),NA())</f>
        <v>2.7721462941938186E-2</v>
      </c>
      <c r="M795" s="183">
        <f>IFERROR(_xll.qlIndexFixing(Index1Y,$H795,TRUE,_xll.ohTrigger(RecalcTrigger,Trigger1Y)),NA())</f>
        <v>2.8896376234846644E-2</v>
      </c>
      <c r="N795" s="182">
        <f>IFERROR(_xll.qlIndexFixing(ONIndex1M,I795,TRUE,_xll.ohTrigger(RecalcTrigger,Trigger1M)),NA())</f>
        <v>2.5546029688349181E-2</v>
      </c>
      <c r="O795" s="44">
        <f>IFERROR(_xll.qlIndexFixing(ONIndex3M,I795,TRUE,_xll.ohTrigger(RecalcTrigger,Trigger3M)),NA())</f>
        <v>2.6171353024224686E-2</v>
      </c>
      <c r="P795" s="44">
        <f>IFERROR(_xll.qlIndexFixing(ONIndex6M,I795,TRUE,_xll.ohTrigger(RecalcTrigger,Trigger6M)),NA())</f>
        <v>2.740452469563559E-2</v>
      </c>
      <c r="Q795" s="183">
        <f>IFERROR(_xll.qlIndexFixing(ONIndex1Y,I795,TRUE,_xll.ohTrigger(RecalcTrigger,Trigger1Y)),NA())</f>
        <v>2.8430142733745223E-2</v>
      </c>
    </row>
    <row r="796" spans="2:17" x14ac:dyDescent="0.2">
      <c r="B796" s="39" t="s">
        <v>42</v>
      </c>
      <c r="D796" s="42">
        <f>_xll.qlCalendarAdvance(Calendar,$D795,B796,"f",FALSE)</f>
        <v>44860</v>
      </c>
      <c r="E796" s="177">
        <f>_xll.qlInterestRateIndexValueDate(IndexON,D796)</f>
        <v>44860</v>
      </c>
      <c r="F796" s="193">
        <f>IFERROR(_xll.qlIndexFixing(IndexON,D796,TRUE,_xll.ohTrigger(RecalcTrigger,TriggerON)),NA())</f>
        <v>2.4137307863787427E-2</v>
      </c>
      <c r="H796" s="42">
        <f>_xll.qlCalendarAdvance(Calendar,$H795,B796,"f",FALSE)</f>
        <v>44860</v>
      </c>
      <c r="I796" s="177">
        <f>_xll.qlInterestRateIndexValueDate(Index1M,$H796)</f>
        <v>44860</v>
      </c>
      <c r="J796" s="182">
        <f>IFERROR(_xll.qlIndexFixing(Index1M,$H796,TRUE,_xll.ohTrigger(RecalcTrigger,Trigger1M)),NA())</f>
        <v>2.5611247348743503E-2</v>
      </c>
      <c r="K796" s="44">
        <f>IFERROR(_xll.qlIndexFixing(Index3M,H796,TRUE,_xll.ohTrigger(RecalcTrigger,Trigger3M)),NA())</f>
        <v>2.6326545805289665E-2</v>
      </c>
      <c r="L796" s="44">
        <f>IFERROR(_xll.qlIndexFixing(Index6M,$H796,TRUE,_xll.ohTrigger(RecalcTrigger,Trigger6M)),NA())</f>
        <v>2.7730357665001381E-2</v>
      </c>
      <c r="M796" s="183">
        <f>IFERROR(_xll.qlIndexFixing(Index1Y,$H796,TRUE,_xll.ohTrigger(RecalcTrigger,Trigger1Y)),NA())</f>
        <v>2.8897207775571809E-2</v>
      </c>
      <c r="N796" s="182">
        <f>IFERROR(_xll.qlIndexFixing(ONIndex1M,I796,TRUE,_xll.ohTrigger(RecalcTrigger,Trigger1M)),NA())</f>
        <v>2.5557211900060217E-2</v>
      </c>
      <c r="O796" s="44">
        <f>IFERROR(_xll.qlIndexFixing(ONIndex3M,I796,TRUE,_xll.ohTrigger(RecalcTrigger,Trigger3M)),NA())</f>
        <v>2.6181862947554091E-2</v>
      </c>
      <c r="P796" s="44">
        <f>IFERROR(_xll.qlIndexFixing(ONIndex6M,I796,TRUE,_xll.ohTrigger(RecalcTrigger,Trigger6M)),NA())</f>
        <v>2.7416369192915235E-2</v>
      </c>
      <c r="Q796" s="183">
        <f>IFERROR(_xll.qlIndexFixing(ONIndex1Y,I796,TRUE,_xll.ohTrigger(RecalcTrigger,Trigger1Y)),NA())</f>
        <v>2.8436705526518891E-2</v>
      </c>
    </row>
    <row r="797" spans="2:17" x14ac:dyDescent="0.2">
      <c r="B797" s="39" t="s">
        <v>42</v>
      </c>
      <c r="D797" s="42">
        <f>_xll.qlCalendarAdvance(Calendar,$D796,B797,"f",FALSE)</f>
        <v>44867</v>
      </c>
      <c r="E797" s="177">
        <f>_xll.qlInterestRateIndexValueDate(IndexON,D797)</f>
        <v>44867</v>
      </c>
      <c r="F797" s="193">
        <f>IFERROR(_xll.qlIndexFixing(IndexON,D797,TRUE,_xll.ohTrigger(RecalcTrigger,TriggerON)),NA())</f>
        <v>2.414797159391191E-2</v>
      </c>
      <c r="H797" s="42">
        <f>_xll.qlCalendarAdvance(Calendar,$H796,B797,"f",FALSE)</f>
        <v>44867</v>
      </c>
      <c r="I797" s="177">
        <f>_xll.qlInterestRateIndexValueDate(Index1M,$H797)</f>
        <v>44867</v>
      </c>
      <c r="J797" s="182">
        <f>IFERROR(_xll.qlIndexFixing(Index1M,$H797,TRUE,_xll.ohTrigger(RecalcTrigger,Trigger1M)),NA())</f>
        <v>2.5617241017414472E-2</v>
      </c>
      <c r="K797" s="44">
        <f>IFERROR(_xll.qlIndexFixing(Index3M,H797,TRUE,_xll.ohTrigger(RecalcTrigger,Trigger3M)),NA())</f>
        <v>2.6334816795990874E-2</v>
      </c>
      <c r="L797" s="44">
        <f>IFERROR(_xll.qlIndexFixing(Index6M,$H797,TRUE,_xll.ohTrigger(RecalcTrigger,Trigger6M)),NA())</f>
        <v>2.7737426673494086E-2</v>
      </c>
      <c r="M797" s="183">
        <f>IFERROR(_xll.qlIndexFixing(Index1Y,$H797,TRUE,_xll.ohTrigger(RecalcTrigger,Trigger1Y)),NA())</f>
        <v>2.8897927908138277E-2</v>
      </c>
      <c r="N797" s="182">
        <f>IFERROR(_xll.qlIndexFixing(ONIndex1M,I797,TRUE,_xll.ohTrigger(RecalcTrigger,Trigger1M)),NA())</f>
        <v>2.556834419755516E-2</v>
      </c>
      <c r="O797" s="44">
        <f>IFERROR(_xll.qlIndexFixing(ONIndex3M,I797,TRUE,_xll.ohTrigger(RecalcTrigger,Trigger3M)),NA())</f>
        <v>2.6192067154586773E-2</v>
      </c>
      <c r="P797" s="44">
        <f>IFERROR(_xll.qlIndexFixing(ONIndex6M,I797,TRUE,_xll.ohTrigger(RecalcTrigger,Trigger6M)),NA())</f>
        <v>2.7427976200440352E-2</v>
      </c>
      <c r="Q797" s="183">
        <f>IFERROR(_xll.qlIndexFixing(ONIndex1Y,I797,TRUE,_xll.ohTrigger(RecalcTrigger,Trigger1Y)),NA())</f>
        <v>2.8442994694486412E-2</v>
      </c>
    </row>
    <row r="798" spans="2:17" x14ac:dyDescent="0.2">
      <c r="B798" s="39" t="s">
        <v>42</v>
      </c>
      <c r="D798" s="42">
        <f>_xll.qlCalendarAdvance(Calendar,$D797,B798,"f",FALSE)</f>
        <v>44874</v>
      </c>
      <c r="E798" s="177">
        <f>_xll.qlInterestRateIndexValueDate(IndexON,D798)</f>
        <v>44874</v>
      </c>
      <c r="F798" s="193">
        <f>IFERROR(_xll.qlIndexFixing(IndexON,D798,TRUE,_xll.ohTrigger(RecalcTrigger,TriggerON)),NA())</f>
        <v>2.4158285537284607E-2</v>
      </c>
      <c r="H798" s="42">
        <f>_xll.qlCalendarAdvance(Calendar,$H797,B798,"f",FALSE)</f>
        <v>44874</v>
      </c>
      <c r="I798" s="177">
        <f>_xll.qlInterestRateIndexValueDate(Index1M,$H798)</f>
        <v>44874</v>
      </c>
      <c r="J798" s="182">
        <f>IFERROR(_xll.qlIndexFixing(Index1M,$H798,TRUE,_xll.ohTrigger(RecalcTrigger,Trigger1M)),NA())</f>
        <v>2.5628242357324787E-2</v>
      </c>
      <c r="K798" s="44">
        <f>IFERROR(_xll.qlIndexFixing(Index3M,H798,TRUE,_xll.ohTrigger(RecalcTrigger,Trigger3M)),NA())</f>
        <v>2.6342780079418589E-2</v>
      </c>
      <c r="L798" s="44">
        <f>IFERROR(_xll.qlIndexFixing(Index6M,$H798,TRUE,_xll.ohTrigger(RecalcTrigger,Trigger6M)),NA())</f>
        <v>2.7745856515945848E-2</v>
      </c>
      <c r="M798" s="183">
        <f>IFERROR(_xll.qlIndexFixing(Index1Y,$H798,TRUE,_xll.ohTrigger(RecalcTrigger,Trigger1Y)),NA())</f>
        <v>2.8898546392229107E-2</v>
      </c>
      <c r="N798" s="182">
        <f>IFERROR(_xll.qlIndexFixing(ONIndex1M,I798,TRUE,_xll.ohTrigger(RecalcTrigger,Trigger1M)),NA())</f>
        <v>2.5579426581077147E-2</v>
      </c>
      <c r="O798" s="44">
        <f>IFERROR(_xll.qlIndexFixing(ONIndex3M,I798,TRUE,_xll.ohTrigger(RecalcTrigger,Trigger3M)),NA())</f>
        <v>2.620196564540378E-2</v>
      </c>
      <c r="P798" s="44">
        <f>IFERROR(_xll.qlIndexFixing(ONIndex6M,I798,TRUE,_xll.ohTrigger(RecalcTrigger,Trigger6M)),NA())</f>
        <v>2.7439345718129893E-2</v>
      </c>
      <c r="Q798" s="183">
        <f>IFERROR(_xll.qlIndexFixing(ONIndex1Y,I798,TRUE,_xll.ohTrigger(RecalcTrigger,Trigger1Y)),NA())</f>
        <v>2.8449010237647787E-2</v>
      </c>
    </row>
    <row r="799" spans="2:17" x14ac:dyDescent="0.2">
      <c r="B799" s="39" t="s">
        <v>42</v>
      </c>
      <c r="D799" s="42">
        <f>_xll.qlCalendarAdvance(Calendar,$D798,B799,"f",FALSE)</f>
        <v>44881</v>
      </c>
      <c r="E799" s="177">
        <f>_xll.qlInterestRateIndexValueDate(IndexON,D799)</f>
        <v>44881</v>
      </c>
      <c r="F799" s="193">
        <f>IFERROR(_xll.qlIndexFixing(IndexON,D799,TRUE,_xll.ohTrigger(RecalcTrigger,TriggerON)),NA())</f>
        <v>2.4168249693986565E-2</v>
      </c>
      <c r="H799" s="42">
        <f>_xll.qlCalendarAdvance(Calendar,$H798,B799,"f",FALSE)</f>
        <v>44881</v>
      </c>
      <c r="I799" s="177">
        <f>_xll.qlInterestRateIndexValueDate(Index1M,$H799)</f>
        <v>44881</v>
      </c>
      <c r="J799" s="182">
        <f>IFERROR(_xll.qlIndexFixing(Index1M,$H799,TRUE,_xll.ohTrigger(RecalcTrigger,Trigger1M)),NA())</f>
        <v>2.5639193691023375E-2</v>
      </c>
      <c r="K799" s="44">
        <f>IFERROR(_xll.qlIndexFixing(Index3M,H799,TRUE,_xll.ohTrigger(RecalcTrigger,Trigger3M)),NA())</f>
        <v>2.635043565373342E-2</v>
      </c>
      <c r="L799" s="44">
        <f>IFERROR(_xll.qlIndexFixing(Index6M,$H799,TRUE,_xll.ohTrigger(RecalcTrigger,Trigger6M)),NA())</f>
        <v>2.7754045652552031E-2</v>
      </c>
      <c r="M799" s="183">
        <f>IFERROR(_xll.qlIndexFixing(Index1Y,$H799,TRUE,_xll.ohTrigger(RecalcTrigger,Trigger1Y)),NA())</f>
        <v>2.8899072987583763E-2</v>
      </c>
      <c r="N799" s="182">
        <f>IFERROR(_xll.qlIndexFixing(ONIndex1M,I799,TRUE,_xll.ohTrigger(RecalcTrigger,Trigger1M)),NA())</f>
        <v>2.5590459050301995E-2</v>
      </c>
      <c r="O799" s="44">
        <f>IFERROR(_xll.qlIndexFixing(ONIndex3M,I799,TRUE,_xll.ohTrigger(RecalcTrigger,Trigger3M)),NA())</f>
        <v>2.6211558419843017E-2</v>
      </c>
      <c r="P799" s="44">
        <f>IFERROR(_xll.qlIndexFixing(ONIndex6M,I799,TRUE,_xll.ohTrigger(RecalcTrigger,Trigger6M)),NA())</f>
        <v>2.7450477746064905E-2</v>
      </c>
      <c r="Q799" s="183">
        <f>IFERROR(_xll.qlIndexFixing(ONIndex1Y,I799,TRUE,_xll.ohTrigger(RecalcTrigger,Trigger1Y)),NA())</f>
        <v>2.8454752156084062E-2</v>
      </c>
    </row>
    <row r="800" spans="2:17" x14ac:dyDescent="0.2">
      <c r="B800" s="39" t="s">
        <v>42</v>
      </c>
      <c r="D800" s="42">
        <f>_xll.qlCalendarAdvance(Calendar,$D799,B800,"f",FALSE)</f>
        <v>44888</v>
      </c>
      <c r="E800" s="177">
        <f>_xll.qlInterestRateIndexValueDate(IndexON,D800)</f>
        <v>44888</v>
      </c>
      <c r="F800" s="193">
        <f>IFERROR(_xll.qlIndexFixing(IndexON,D800,TRUE,_xll.ohTrigger(RecalcTrigger,TriggerON)),NA())</f>
        <v>2.4177864063855692E-2</v>
      </c>
      <c r="H800" s="42">
        <f>_xll.qlCalendarAdvance(Calendar,$H799,B800,"f",FALSE)</f>
        <v>44888</v>
      </c>
      <c r="I800" s="177">
        <f>_xll.qlInterestRateIndexValueDate(Index1M,$H800)</f>
        <v>44888</v>
      </c>
      <c r="J800" s="182">
        <f>IFERROR(_xll.qlIndexFixing(Index1M,$H800,TRUE,_xll.ohTrigger(RecalcTrigger,Trigger1M)),NA())</f>
        <v>2.5650095018377859E-2</v>
      </c>
      <c r="K800" s="44">
        <f>IFERROR(_xll.qlIndexFixing(Index3M,H800,TRUE,_xll.ohTrigger(RecalcTrigger,Trigger3M)),NA())</f>
        <v>2.6357783517163797E-2</v>
      </c>
      <c r="L800" s="44">
        <f>IFERROR(_xll.qlIndexFixing(Index6M,$H800,TRUE,_xll.ohTrigger(RecalcTrigger,Trigger6M)),NA())</f>
        <v>2.7761994080419596E-2</v>
      </c>
      <c r="M800" s="183">
        <f>IFERROR(_xll.qlIndexFixing(Index1Y,$H800,TRUE,_xll.ohTrigger(RecalcTrigger,Trigger1Y)),NA())</f>
        <v>2.8899517453987666E-2</v>
      </c>
      <c r="N800" s="182">
        <f>IFERROR(_xll.qlIndexFixing(ONIndex1M,I800,TRUE,_xll.ohTrigger(RecalcTrigger,Trigger1M)),NA())</f>
        <v>2.5601441605553887E-2</v>
      </c>
      <c r="O800" s="44">
        <f>IFERROR(_xll.qlIndexFixing(ONIndex3M,I800,TRUE,_xll.ohTrigger(RecalcTrigger,Trigger3M)),NA())</f>
        <v>2.6220845477985533E-2</v>
      </c>
      <c r="P800" s="44">
        <f>IFERROR(_xll.qlIndexFixing(ONIndex6M,I800,TRUE,_xll.ohTrigger(RecalcTrigger,Trigger6M)),NA())</f>
        <v>2.7461372284245389E-2</v>
      </c>
      <c r="Q800" s="183">
        <f>IFERROR(_xll.qlIndexFixing(ONIndex1Y,I800,TRUE,_xll.ohTrigger(RecalcTrigger,Trigger1Y)),NA())</f>
        <v>2.8460220449633145E-2</v>
      </c>
    </row>
    <row r="801" spans="2:17" x14ac:dyDescent="0.2">
      <c r="B801" s="39" t="s">
        <v>42</v>
      </c>
      <c r="D801" s="42">
        <f>_xll.qlCalendarAdvance(Calendar,$D800,B801,"f",FALSE)</f>
        <v>44895</v>
      </c>
      <c r="E801" s="177">
        <f>_xll.qlInterestRateIndexValueDate(IndexON,D801)</f>
        <v>44895</v>
      </c>
      <c r="F801" s="193">
        <f>IFERROR(_xll.qlIndexFixing(IndexON,D801,TRUE,_xll.ohTrigger(RecalcTrigger,TriggerON)),NA())</f>
        <v>2.4187128646891987E-2</v>
      </c>
      <c r="H801" s="42">
        <f>_xll.qlCalendarAdvance(Calendar,$H800,B801,"f",FALSE)</f>
        <v>44895</v>
      </c>
      <c r="I801" s="177">
        <f>_xll.qlInterestRateIndexValueDate(Index1M,$H801)</f>
        <v>44895</v>
      </c>
      <c r="J801" s="182">
        <f>IFERROR(_xll.qlIndexFixing(Index1M,$H801,TRUE,_xll.ohTrigger(RecalcTrigger,Trigger1M)),NA())</f>
        <v>2.5660946339250462E-2</v>
      </c>
      <c r="K801" s="44">
        <f>IFERROR(_xll.qlIndexFixing(Index3M,H801,TRUE,_xll.ohTrigger(RecalcTrigger,Trigger3M)),NA())</f>
        <v>2.6362032050129498E-2</v>
      </c>
      <c r="L801" s="44">
        <f>IFERROR(_xll.qlIndexFixing(Index6M,$H801,TRUE,_xll.ohTrigger(RecalcTrigger,Trigger6M)),NA())</f>
        <v>2.7771220450545423E-2</v>
      </c>
      <c r="M801" s="183">
        <f>IFERROR(_xll.qlIndexFixing(Index1Y,$H801,TRUE,_xll.ohTrigger(RecalcTrigger,Trigger1Y)),NA())</f>
        <v>2.8899889551264657E-2</v>
      </c>
      <c r="N801" s="182">
        <f>IFERROR(_xll.qlIndexFixing(ONIndex1M,I801,TRUE,_xll.ohTrigger(RecalcTrigger,Trigger1M)),NA())</f>
        <v>2.5612374246589686E-2</v>
      </c>
      <c r="O801" s="44">
        <f>IFERROR(_xll.qlIndexFixing(ONIndex3M,I801,TRUE,_xll.ohTrigger(RecalcTrigger,Trigger3M)),NA())</f>
        <v>2.6229826819750279E-2</v>
      </c>
      <c r="P801" s="44">
        <f>IFERROR(_xll.qlIndexFixing(ONIndex6M,I801,TRUE,_xll.ohTrigger(RecalcTrigger,Trigger6M)),NA())</f>
        <v>2.7472029332671344E-2</v>
      </c>
      <c r="Q801" s="183">
        <f>IFERROR(_xll.qlIndexFixing(ONIndex1Y,I801,TRUE,_xll.ohTrigger(RecalcTrigger,Trigger1Y)),NA())</f>
        <v>2.8465415118376081E-2</v>
      </c>
    </row>
    <row r="802" spans="2:17" x14ac:dyDescent="0.2">
      <c r="B802" s="39" t="s">
        <v>42</v>
      </c>
      <c r="D802" s="42">
        <f>_xll.qlCalendarAdvance(Calendar,$D801,B802,"f",FALSE)</f>
        <v>44902</v>
      </c>
      <c r="E802" s="177">
        <f>_xll.qlInterestRateIndexValueDate(IndexON,D802)</f>
        <v>44902</v>
      </c>
      <c r="F802" s="193">
        <f>IFERROR(_xll.qlIndexFixing(IndexON,D802,TRUE,_xll.ohTrigger(RecalcTrigger,TriggerON)),NA())</f>
        <v>2.4196043443176496E-2</v>
      </c>
      <c r="H802" s="42">
        <f>_xll.qlCalendarAdvance(Calendar,$H801,B802,"f",FALSE)</f>
        <v>44902</v>
      </c>
      <c r="I802" s="177">
        <f>_xll.qlInterestRateIndexValueDate(Index1M,$H802)</f>
        <v>44902</v>
      </c>
      <c r="J802" s="182">
        <f>IFERROR(_xll.qlIndexFixing(Index1M,$H802,TRUE,_xll.ohTrigger(RecalcTrigger,Trigger1M)),NA())</f>
        <v>2.567675482663722E-2</v>
      </c>
      <c r="K802" s="44">
        <f>IFERROR(_xll.qlIndexFixing(Index3M,H802,TRUE,_xll.ohTrigger(RecalcTrigger,Trigger3M)),NA())</f>
        <v>2.6368807470464748E-2</v>
      </c>
      <c r="L802" s="44">
        <f>IFERROR(_xll.qlIndexFixing(Index6M,$H802,TRUE,_xll.ohTrigger(RecalcTrigger,Trigger6M)),NA())</f>
        <v>2.777867082137914E-2</v>
      </c>
      <c r="M802" s="183">
        <f>IFERROR(_xll.qlIndexFixing(Index1Y,$H802,TRUE,_xll.ohTrigger(RecalcTrigger,Trigger1Y)),NA())</f>
        <v>2.8900199039269436E-2</v>
      </c>
      <c r="N802" s="182">
        <f>IFERROR(_xll.qlIndexFixing(ONIndex1M,I802,TRUE,_xll.ohTrigger(RecalcTrigger,Trigger1M)),NA())</f>
        <v>2.5623256973490438E-2</v>
      </c>
      <c r="O802" s="44">
        <f>IFERROR(_xll.qlIndexFixing(ONIndex3M,I802,TRUE,_xll.ohTrigger(RecalcTrigger,Trigger3M)),NA())</f>
        <v>2.6238502445137257E-2</v>
      </c>
      <c r="P802" s="44">
        <f>IFERROR(_xll.qlIndexFixing(ONIndex6M,I802,TRUE,_xll.ohTrigger(RecalcTrigger,Trigger6M)),NA())</f>
        <v>2.7482448891180677E-2</v>
      </c>
      <c r="Q802" s="183">
        <f>IFERROR(_xll.qlIndexFixing(ONIndex1Y,I802,TRUE,_xll.ohTrigger(RecalcTrigger,Trigger1Y)),NA())</f>
        <v>2.847033616231287E-2</v>
      </c>
    </row>
    <row r="803" spans="2:17" x14ac:dyDescent="0.2">
      <c r="B803" s="39" t="s">
        <v>42</v>
      </c>
      <c r="D803" s="42">
        <f>_xll.qlCalendarAdvance(Calendar,$D802,B803,"f",FALSE)</f>
        <v>44909</v>
      </c>
      <c r="E803" s="177">
        <f>_xll.qlInterestRateIndexValueDate(IndexON,D803)</f>
        <v>44909</v>
      </c>
      <c r="F803" s="193">
        <f>IFERROR(_xll.qlIndexFixing(IndexON,D803,TRUE,_xll.ohTrigger(RecalcTrigger,TriggerON)),NA())</f>
        <v>2.4204608452547127E-2</v>
      </c>
      <c r="H803" s="42">
        <f>_xll.qlCalendarAdvance(Calendar,$H802,B803,"f",FALSE)</f>
        <v>44909</v>
      </c>
      <c r="I803" s="177">
        <f>_xll.qlInterestRateIndexValueDate(Index1M,$H803)</f>
        <v>44909</v>
      </c>
      <c r="J803" s="182">
        <f>IFERROR(_xll.qlIndexFixing(Index1M,$H803,TRUE,_xll.ohTrigger(RecalcTrigger,Trigger1M)),NA())</f>
        <v>2.5687497683186272E-2</v>
      </c>
      <c r="K803" s="44">
        <f>IFERROR(_xll.qlIndexFixing(Index3M,H803,TRUE,_xll.ohTrigger(RecalcTrigger,Trigger3M)),NA())</f>
        <v>2.6375275219321186E-2</v>
      </c>
      <c r="L803" s="44">
        <f>IFERROR(_xll.qlIndexFixing(Index6M,$H803,TRUE,_xll.ohTrigger(RecalcTrigger,Trigger6M)),NA())</f>
        <v>2.7785880457078912E-2</v>
      </c>
      <c r="M803" s="183">
        <f>IFERROR(_xll.qlIndexFixing(Index1Y,$H803,TRUE,_xll.ohTrigger(RecalcTrigger,Trigger1Y)),NA())</f>
        <v>2.890045567788091E-2</v>
      </c>
      <c r="N803" s="182">
        <f>IFERROR(_xll.qlIndexFixing(ONIndex1M,I803,TRUE,_xll.ohTrigger(RecalcTrigger,Trigger1M)),NA())</f>
        <v>2.5634089786337189E-2</v>
      </c>
      <c r="O803" s="44">
        <f>IFERROR(_xll.qlIndexFixing(ONIndex3M,I803,TRUE,_xll.ohTrigger(RecalcTrigger,Trigger3M)),NA())</f>
        <v>2.624687235406542E-2</v>
      </c>
      <c r="P803" s="44">
        <f>IFERROR(_xll.qlIndexFixing(ONIndex6M,I803,TRUE,_xll.ohTrigger(RecalcTrigger,Trigger6M)),NA())</f>
        <v>2.749263095977339E-2</v>
      </c>
      <c r="Q803" s="183">
        <f>IFERROR(_xll.qlIndexFixing(ONIndex1Y,I803,TRUE,_xll.ohTrigger(RecalcTrigger,Trigger1Y)),NA())</f>
        <v>2.8474983581362467E-2</v>
      </c>
    </row>
    <row r="804" spans="2:17" x14ac:dyDescent="0.2">
      <c r="B804" s="39" t="s">
        <v>42</v>
      </c>
      <c r="D804" s="42">
        <f>_xll.qlCalendarAdvance(Calendar,$D803,B804,"f",FALSE)</f>
        <v>44916</v>
      </c>
      <c r="E804" s="177">
        <f>_xll.qlInterestRateIndexValueDate(IndexON,D804)</f>
        <v>44916</v>
      </c>
      <c r="F804" s="193">
        <f>IFERROR(_xll.qlIndexFixing(IndexON,D804,TRUE,_xll.ohTrigger(RecalcTrigger,TriggerON)),NA())</f>
        <v>2.4212823675003881E-2</v>
      </c>
      <c r="H804" s="42">
        <f>_xll.qlCalendarAdvance(Calendar,$H803,B804,"f",FALSE)</f>
        <v>44916</v>
      </c>
      <c r="I804" s="177">
        <f>_xll.qlInterestRateIndexValueDate(Index1M,$H804)</f>
        <v>44916</v>
      </c>
      <c r="J804" s="182">
        <f>IFERROR(_xll.qlIndexFixing(Index1M,$H804,TRUE,_xll.ohTrigger(RecalcTrigger,Trigger1M)),NA())</f>
        <v>2.5698190523224092E-2</v>
      </c>
      <c r="K804" s="44">
        <f>IFERROR(_xll.qlIndexFixing(Index3M,H804,TRUE,_xll.ohTrigger(RecalcTrigger,Trigger3M)),NA())</f>
        <v>2.6381435295235477E-2</v>
      </c>
      <c r="L804" s="44">
        <f>IFERROR(_xll.qlIndexFixing(Index6M,$H804,TRUE,_xll.ohTrigger(RecalcTrigger,Trigger6M)),NA())</f>
        <v>2.7792849355085542E-2</v>
      </c>
      <c r="M804" s="183">
        <f>IFERROR(_xll.qlIndexFixing(Index1Y,$H804,TRUE,_xll.ohTrigger(RecalcTrigger,Trigger1Y)),NA())</f>
        <v>2.89006692269973E-2</v>
      </c>
      <c r="N804" s="182">
        <f>IFERROR(_xll.qlIndexFixing(ONIndex1M,I804,TRUE,_xll.ohTrigger(RecalcTrigger,Trigger1M)),NA())</f>
        <v>2.5644872684967845E-2</v>
      </c>
      <c r="O804" s="44">
        <f>IFERROR(_xll.qlIndexFixing(ONIndex3M,I804,TRUE,_xll.ohTrigger(RecalcTrigger,Trigger3M)),NA())</f>
        <v>2.6254936546615815E-2</v>
      </c>
      <c r="P804" s="44">
        <f>IFERROR(_xll.qlIndexFixing(ONIndex6M,I804,TRUE,_xll.ohTrigger(RecalcTrigger,Trigger6M)),NA())</f>
        <v>2.7502575538611573E-2</v>
      </c>
      <c r="Q804" s="183">
        <f>IFERROR(_xll.qlIndexFixing(ONIndex1Y,I804,TRUE,_xll.ohTrigger(RecalcTrigger,Trigger1Y)),NA())</f>
        <v>2.8479357375605918E-2</v>
      </c>
    </row>
    <row r="805" spans="2:17" x14ac:dyDescent="0.2">
      <c r="B805" s="39" t="s">
        <v>42</v>
      </c>
      <c r="D805" s="42">
        <f>_xll.qlCalendarAdvance(Calendar,$D804,B805,"f",FALSE)</f>
        <v>44923</v>
      </c>
      <c r="E805" s="177">
        <f>_xll.qlInterestRateIndexValueDate(IndexON,D805)</f>
        <v>44923</v>
      </c>
      <c r="F805" s="193">
        <f>IFERROR(_xll.qlIndexFixing(IndexON,D805,TRUE,_xll.ohTrigger(RecalcTrigger,TriggerON)),NA())</f>
        <v>2.4220689110627802E-2</v>
      </c>
      <c r="H805" s="42">
        <f>_xll.qlCalendarAdvance(Calendar,$H804,B805,"f",FALSE)</f>
        <v>44923</v>
      </c>
      <c r="I805" s="177">
        <f>_xll.qlInterestRateIndexValueDate(Index1M,$H805)</f>
        <v>44923</v>
      </c>
      <c r="J805" s="182">
        <f>IFERROR(_xll.qlIndexFixing(Index1M,$H805,TRUE,_xll.ohTrigger(RecalcTrigger,Trigger1M)),NA())</f>
        <v>2.5708833346603316E-2</v>
      </c>
      <c r="K805" s="44">
        <f>IFERROR(_xll.qlIndexFixing(Index3M,H805,TRUE,_xll.ohTrigger(RecalcTrigger,Trigger3M)),NA())</f>
        <v>2.6387287696812721E-2</v>
      </c>
      <c r="L805" s="44">
        <f>IFERROR(_xll.qlIndexFixing(Index6M,$H805,TRUE,_xll.ohTrigger(RecalcTrigger,Trigger6M)),NA())</f>
        <v>2.7799577560532019E-2</v>
      </c>
      <c r="M805" s="183">
        <f>IFERROR(_xll.qlIndexFixing(Index1Y,$H805,TRUE,_xll.ohTrigger(RecalcTrigger,Trigger1Y)),NA())</f>
        <v>2.8900849446531263E-2</v>
      </c>
      <c r="N805" s="182">
        <f>IFERROR(_xll.qlIndexFixing(ONIndex1M,I805,TRUE,_xll.ohTrigger(RecalcTrigger,Trigger1M)),NA())</f>
        <v>2.5655605669463455E-2</v>
      </c>
      <c r="O805" s="44">
        <f>IFERROR(_xll.qlIndexFixing(ONIndex3M,I805,TRUE,_xll.ohTrigger(RecalcTrigger,Trigger3M)),NA())</f>
        <v>2.6262695022707394E-2</v>
      </c>
      <c r="P805" s="44">
        <f>IFERROR(_xll.qlIndexFixing(ONIndex6M,I805,TRUE,_xll.ohTrigger(RecalcTrigger,Trigger6M)),NA())</f>
        <v>2.7512282627452089E-2</v>
      </c>
      <c r="Q805" s="183">
        <f>IFERROR(_xll.qlIndexFixing(ONIndex1Y,I805,TRUE,_xll.ohTrigger(RecalcTrigger,Trigger1Y)),NA())</f>
        <v>2.848345754488113E-2</v>
      </c>
    </row>
    <row r="806" spans="2:17" x14ac:dyDescent="0.2">
      <c r="B806" s="39" t="s">
        <v>42</v>
      </c>
      <c r="D806" s="42">
        <f>_xll.qlCalendarAdvance(Calendar,$D805,B806,"f",FALSE)</f>
        <v>44930</v>
      </c>
      <c r="E806" s="177">
        <f>_xll.qlInterestRateIndexValueDate(IndexON,D806)</f>
        <v>44930</v>
      </c>
      <c r="F806" s="193">
        <f>IFERROR(_xll.qlIndexFixing(IndexON,D806,TRUE,_xll.ohTrigger(RecalcTrigger,TriggerON)),NA())</f>
        <v>2.42282047592568E-2</v>
      </c>
      <c r="H806" s="42">
        <f>_xll.qlCalendarAdvance(Calendar,$H805,B806,"f",FALSE)</f>
        <v>44930</v>
      </c>
      <c r="I806" s="177">
        <f>_xll.qlInterestRateIndexValueDate(Index1M,$H806)</f>
        <v>44930</v>
      </c>
      <c r="J806" s="182">
        <f>IFERROR(_xll.qlIndexFixing(Index1M,$H806,TRUE,_xll.ohTrigger(RecalcTrigger,Trigger1M)),NA())</f>
        <v>2.5719426153181502E-2</v>
      </c>
      <c r="K806" s="44">
        <f>IFERROR(_xll.qlIndexFixing(Index3M,H806,TRUE,_xll.ohTrigger(RecalcTrigger,Trigger3M)),NA())</f>
        <v>2.6392832422730966E-2</v>
      </c>
      <c r="L806" s="44">
        <f>IFERROR(_xll.qlIndexFixing(Index6M,$H806,TRUE,_xll.ohTrigger(RecalcTrigger,Trigger6M)),NA())</f>
        <v>2.7804632676517886E-2</v>
      </c>
      <c r="M806" s="183">
        <f>IFERROR(_xll.qlIndexFixing(Index1Y,$H806,TRUE,_xll.ohTrigger(RecalcTrigger,Trigger1Y)),NA())</f>
        <v>2.8901006096405668E-2</v>
      </c>
      <c r="N806" s="182">
        <f>IFERROR(_xll.qlIndexFixing(ONIndex1M,I806,TRUE,_xll.ohTrigger(RecalcTrigger,Trigger1M)),NA())</f>
        <v>2.5666288739824017E-2</v>
      </c>
      <c r="O806" s="44">
        <f>IFERROR(_xll.qlIndexFixing(ONIndex3M,I806,TRUE,_xll.ohTrigger(RecalcTrigger,Trigger3M)),NA())</f>
        <v>2.6270147782340159E-2</v>
      </c>
      <c r="P806" s="44">
        <f>IFERROR(_xll.qlIndexFixing(ONIndex6M,I806,TRUE,_xll.ohTrigger(RecalcTrigger,Trigger6M)),NA())</f>
        <v>2.752175222645703E-2</v>
      </c>
      <c r="Q806" s="183">
        <f>IFERROR(_xll.qlIndexFixing(ONIndex1Y,I806,TRUE,_xll.ohTrigger(RecalcTrigger,Trigger1Y)),NA())</f>
        <v>2.8487284089350196E-2</v>
      </c>
    </row>
    <row r="807" spans="2:17" x14ac:dyDescent="0.2">
      <c r="B807" s="39" t="s">
        <v>42</v>
      </c>
      <c r="D807" s="42">
        <f>_xll.qlCalendarAdvance(Calendar,$D806,B807,"f",FALSE)</f>
        <v>44937</v>
      </c>
      <c r="E807" s="177">
        <f>_xll.qlInterestRateIndexValueDate(IndexON,D807)</f>
        <v>44937</v>
      </c>
      <c r="F807" s="193">
        <f>IFERROR(_xll.qlIndexFixing(IndexON,D807,TRUE,_xll.ohTrigger(RecalcTrigger,TriggerON)),NA())</f>
        <v>2.4235370620971919E-2</v>
      </c>
      <c r="H807" s="42">
        <f>_xll.qlCalendarAdvance(Calendar,$H806,B807,"f",FALSE)</f>
        <v>44937</v>
      </c>
      <c r="I807" s="177">
        <f>_xll.qlInterestRateIndexValueDate(Index1M,$H807)</f>
        <v>44937</v>
      </c>
      <c r="J807" s="182">
        <f>IFERROR(_xll.qlIndexFixing(Index1M,$H807,TRUE,_xll.ohTrigger(RecalcTrigger,Trigger1M)),NA())</f>
        <v>2.5729968942811297E-2</v>
      </c>
      <c r="K807" s="44">
        <f>IFERROR(_xll.qlIndexFixing(Index3M,H807,TRUE,_xll.ohTrigger(RecalcTrigger,Trigger3M)),NA())</f>
        <v>2.6398069471736695E-2</v>
      </c>
      <c r="L807" s="44">
        <f>IFERROR(_xll.qlIndexFixing(Index6M,$H807,TRUE,_xll.ohTrigger(RecalcTrigger,Trigger6M)),NA())</f>
        <v>2.7810913200942547E-2</v>
      </c>
      <c r="M807" s="183">
        <f>IFERROR(_xll.qlIndexFixing(Index1Y,$H807,TRUE,_xll.ohTrigger(RecalcTrigger,Trigger1Y)),NA())</f>
        <v>2.8901148936552268E-2</v>
      </c>
      <c r="N807" s="182">
        <f>IFERROR(_xll.qlIndexFixing(ONIndex1M,I807,TRUE,_xll.ohTrigger(RecalcTrigger,Trigger1M)),NA())</f>
        <v>2.5676921895887439E-2</v>
      </c>
      <c r="O807" s="44">
        <f>IFERROR(_xll.qlIndexFixing(ONIndex3M,I807,TRUE,_xll.ohTrigger(RecalcTrigger,Trigger3M)),NA())</f>
        <v>2.6277294825433062E-2</v>
      </c>
      <c r="P807" s="44">
        <f>IFERROR(_xll.qlIndexFixing(ONIndex6M,I807,TRUE,_xll.ohTrigger(RecalcTrigger,Trigger6M)),NA())</f>
        <v>2.7530984335464304E-2</v>
      </c>
      <c r="Q807" s="183">
        <f>IFERROR(_xll.qlIndexFixing(ONIndex1Y,I807,TRUE,_xll.ohTrigger(RecalcTrigger,Trigger1Y)),NA())</f>
        <v>2.8490837009013115E-2</v>
      </c>
    </row>
    <row r="808" spans="2:17" x14ac:dyDescent="0.2">
      <c r="B808" s="39" t="s">
        <v>42</v>
      </c>
      <c r="D808" s="42">
        <f>_xll.qlCalendarAdvance(Calendar,$D807,B808,"f",FALSE)</f>
        <v>44944</v>
      </c>
      <c r="E808" s="177">
        <f>_xll.qlInterestRateIndexValueDate(IndexON,D808)</f>
        <v>44944</v>
      </c>
      <c r="F808" s="193">
        <f>IFERROR(_xll.qlIndexFixing(IndexON,D808,TRUE,_xll.ohTrigger(RecalcTrigger,TriggerON)),NA())</f>
        <v>2.4242186695692114E-2</v>
      </c>
      <c r="H808" s="42">
        <f>_xll.qlCalendarAdvance(Calendar,$H807,B808,"f",FALSE)</f>
        <v>44944</v>
      </c>
      <c r="I808" s="177">
        <f>_xll.qlInterestRateIndexValueDate(Index1M,$H808)</f>
        <v>44944</v>
      </c>
      <c r="J808" s="182">
        <f>IFERROR(_xll.qlIndexFixing(Index1M,$H808,TRUE,_xll.ohTrigger(RecalcTrigger,Trigger1M)),NA())</f>
        <v>2.5740461715355163E-2</v>
      </c>
      <c r="K808" s="44">
        <f>IFERROR(_xll.qlIndexFixing(Index3M,H808,TRUE,_xll.ohTrigger(RecalcTrigger,Trigger3M)),NA())</f>
        <v>2.640299884264663E-2</v>
      </c>
      <c r="L808" s="44">
        <f>IFERROR(_xll.qlIndexFixing(Index6M,$H808,TRUE,_xll.ohTrigger(RecalcTrigger,Trigger6M)),NA())</f>
        <v>2.7816979385216049E-2</v>
      </c>
      <c r="M808" s="183">
        <f>IFERROR(_xll.qlIndexFixing(Index1Y,$H808,TRUE,_xll.ohTrigger(RecalcTrigger,Trigger1Y)),NA())</f>
        <v>2.8901287726908365E-2</v>
      </c>
      <c r="N808" s="182">
        <f>IFERROR(_xll.qlIndexFixing(ONIndex1M,I808,TRUE,_xll.ohTrigger(RecalcTrigger,Trigger1M)),NA())</f>
        <v>2.5687505137977906E-2</v>
      </c>
      <c r="O808" s="44">
        <f>IFERROR(_xll.qlIndexFixing(ONIndex3M,I808,TRUE,_xll.ohTrigger(RecalcTrigger,Trigger3M)),NA())</f>
        <v>2.628413615206715E-2</v>
      </c>
      <c r="P808" s="44">
        <f>IFERROR(_xll.qlIndexFixing(ONIndex6M,I808,TRUE,_xll.ohTrigger(RecalcTrigger,Trigger6M)),NA())</f>
        <v>2.7539978954554956E-2</v>
      </c>
      <c r="Q808" s="183">
        <f>IFERROR(_xll.qlIndexFixing(ONIndex1Y,I808,TRUE,_xll.ohTrigger(RecalcTrigger,Trigger1Y)),NA())</f>
        <v>2.8494116303707795E-2</v>
      </c>
    </row>
    <row r="809" spans="2:17" x14ac:dyDescent="0.2">
      <c r="B809" s="39" t="s">
        <v>42</v>
      </c>
      <c r="D809" s="42">
        <f>_xll.qlCalendarAdvance(Calendar,$D808,B809,"f",FALSE)</f>
        <v>44951</v>
      </c>
      <c r="E809" s="177">
        <f>_xll.qlInterestRateIndexValueDate(IndexON,D809)</f>
        <v>44951</v>
      </c>
      <c r="F809" s="193">
        <f>IFERROR(_xll.qlIndexFixing(IndexON,D809,TRUE,_xll.ohTrigger(RecalcTrigger,TriggerON)),NA())</f>
        <v>2.4248652983336338E-2</v>
      </c>
      <c r="H809" s="42">
        <f>_xll.qlCalendarAdvance(Calendar,$H808,B809,"f",FALSE)</f>
        <v>44951</v>
      </c>
      <c r="I809" s="177">
        <f>_xll.qlInterestRateIndexValueDate(Index1M,$H809)</f>
        <v>44951</v>
      </c>
      <c r="J809" s="182">
        <f>IFERROR(_xll.qlIndexFixing(Index1M,$H809,TRUE,_xll.ohTrigger(RecalcTrigger,Trigger1M)),NA())</f>
        <v>2.5750904470665744E-2</v>
      </c>
      <c r="K809" s="44">
        <f>IFERROR(_xll.qlIndexFixing(Index3M,H809,TRUE,_xll.ohTrigger(RecalcTrigger,Trigger3M)),NA())</f>
        <v>2.6407620534343239E-2</v>
      </c>
      <c r="L809" s="44">
        <f>IFERROR(_xll.qlIndexFixing(Index6M,$H809,TRUE,_xll.ohTrigger(RecalcTrigger,Trigger6M)),NA())</f>
        <v>2.7822843542132061E-2</v>
      </c>
      <c r="M809" s="183">
        <f>IFERROR(_xll.qlIndexFixing(Index1Y,$H809,TRUE,_xll.ohTrigger(RecalcTrigger,Trigger1Y)),NA())</f>
        <v>2.8901432227417478E-2</v>
      </c>
      <c r="N809" s="182">
        <f>IFERROR(_xll.qlIndexFixing(ONIndex1M,I809,TRUE,_xll.ohTrigger(RecalcTrigger,Trigger1M)),NA())</f>
        <v>2.5698038465771234E-2</v>
      </c>
      <c r="O809" s="44">
        <f>IFERROR(_xll.qlIndexFixing(ONIndex3M,I809,TRUE,_xll.ohTrigger(RecalcTrigger,Trigger3M)),NA())</f>
        <v>2.6290671762080331E-2</v>
      </c>
      <c r="P809" s="44">
        <f>IFERROR(_xll.qlIndexFixing(ONIndex6M,I809,TRUE,_xll.ohTrigger(RecalcTrigger,Trigger6M)),NA())</f>
        <v>2.754873608364794E-2</v>
      </c>
      <c r="Q809" s="183">
        <f>IFERROR(_xll.qlIndexFixing(ONIndex1Y,I809,TRUE,_xll.ohTrigger(RecalcTrigger,Trigger1Y)),NA())</f>
        <v>2.8497121973515283E-2</v>
      </c>
    </row>
    <row r="810" spans="2:17" x14ac:dyDescent="0.2">
      <c r="B810" s="39" t="s">
        <v>42</v>
      </c>
      <c r="D810" s="42">
        <f>_xll.qlCalendarAdvance(Calendar,$D809,B810,"f",FALSE)</f>
        <v>44958</v>
      </c>
      <c r="E810" s="177">
        <f>_xll.qlInterestRateIndexValueDate(IndexON,D810)</f>
        <v>44958</v>
      </c>
      <c r="F810" s="193">
        <f>IFERROR(_xll.qlIndexFixing(IndexON,D810,TRUE,_xll.ohTrigger(RecalcTrigger,TriggerON)),NA())</f>
        <v>2.4254769484066685E-2</v>
      </c>
      <c r="H810" s="42">
        <f>_xll.qlCalendarAdvance(Calendar,$H809,B810,"f",FALSE)</f>
        <v>44958</v>
      </c>
      <c r="I810" s="177">
        <f>_xll.qlInterestRateIndexValueDate(Index1M,$H810)</f>
        <v>44958</v>
      </c>
      <c r="J810" s="182">
        <f>IFERROR(_xll.qlIndexFixing(Index1M,$H810,TRUE,_xll.ohTrigger(RecalcTrigger,Trigger1M)),NA())</f>
        <v>2.5753064083195838E-2</v>
      </c>
      <c r="K810" s="44">
        <f>IFERROR(_xll.qlIndexFixing(Index3M,H810,TRUE,_xll.ohTrigger(RecalcTrigger,Trigger3M)),NA())</f>
        <v>2.6411934545783722E-2</v>
      </c>
      <c r="L810" s="44">
        <f>IFERROR(_xll.qlIndexFixing(Index6M,$H810,TRUE,_xll.ohTrigger(RecalcTrigger,Trigger6M)),NA())</f>
        <v>2.7828517984686645E-2</v>
      </c>
      <c r="M810" s="183">
        <f>IFERROR(_xll.qlIndexFixing(Index1Y,$H810,TRUE,_xll.ohTrigger(RecalcTrigger,Trigger1Y)),NA())</f>
        <v>2.8901592198028458E-2</v>
      </c>
      <c r="N810" s="182">
        <f>IFERROR(_xll.qlIndexFixing(ONIndex1M,I810,TRUE,_xll.ohTrigger(RecalcTrigger,Trigger1M)),NA())</f>
        <v>2.5708521879429513E-2</v>
      </c>
      <c r="O810" s="44">
        <f>IFERROR(_xll.qlIndexFixing(ONIndex3M,I810,TRUE,_xll.ohTrigger(RecalcTrigger,Trigger3M)),NA())</f>
        <v>2.6296901655715743E-2</v>
      </c>
      <c r="P810" s="44">
        <f>IFERROR(_xll.qlIndexFixing(ONIndex6M,I810,TRUE,_xll.ohTrigger(RecalcTrigger,Trigger6M)),NA())</f>
        <v>2.7557255722824303E-2</v>
      </c>
      <c r="Q810" s="183">
        <f>IFERROR(_xll.qlIndexFixing(ONIndex1Y,I810,TRUE,_xll.ohTrigger(RecalcTrigger,Trigger1Y)),NA())</f>
        <v>2.8499854018435578E-2</v>
      </c>
    </row>
    <row r="811" spans="2:17" x14ac:dyDescent="0.2">
      <c r="B811" s="39" t="s">
        <v>42</v>
      </c>
      <c r="D811" s="42">
        <f>_xll.qlCalendarAdvance(Calendar,$D810,B811,"f",FALSE)</f>
        <v>44965</v>
      </c>
      <c r="E811" s="177">
        <f>_xll.qlInterestRateIndexValueDate(IndexON,D811)</f>
        <v>44965</v>
      </c>
      <c r="F811" s="193">
        <f>IFERROR(_xll.qlIndexFixing(IndexON,D811,TRUE,_xll.ohTrigger(RecalcTrigger,TriggerON)),NA())</f>
        <v>2.4260536197802107E-2</v>
      </c>
      <c r="H811" s="42">
        <f>_xll.qlCalendarAdvance(Calendar,$H810,B811,"f",FALSE)</f>
        <v>44965</v>
      </c>
      <c r="I811" s="177">
        <f>_xll.qlInterestRateIndexValueDate(Index1M,$H811)</f>
        <v>44965</v>
      </c>
      <c r="J811" s="182">
        <f>IFERROR(_xll.qlIndexFixing(Index1M,$H811,TRUE,_xll.ohTrigger(RecalcTrigger,Trigger1M)),NA())</f>
        <v>2.5763421015542028E-2</v>
      </c>
      <c r="K811" s="44">
        <f>IFERROR(_xll.qlIndexFixing(Index3M,H811,TRUE,_xll.ohTrigger(RecalcTrigger,Trigger3M)),NA())</f>
        <v>2.641475796149757E-2</v>
      </c>
      <c r="L811" s="44">
        <f>IFERROR(_xll.qlIndexFixing(Index6M,$H811,TRUE,_xll.ohTrigger(RecalcTrigger,Trigger6M)),NA())</f>
        <v>2.7834015026068405E-2</v>
      </c>
      <c r="M811" s="183">
        <f>IFERROR(_xll.qlIndexFixing(Index1Y,$H811,TRUE,_xll.ohTrigger(RecalcTrigger,Trigger1Y)),NA())</f>
        <v>2.8901777398696371E-2</v>
      </c>
      <c r="N811" s="182">
        <f>IFERROR(_xll.qlIndexFixing(ONIndex1M,I811,TRUE,_xll.ohTrigger(RecalcTrigger,Trigger1M)),NA())</f>
        <v>2.5718955378952746E-2</v>
      </c>
      <c r="O811" s="44">
        <f>IFERROR(_xll.qlIndexFixing(ONIndex3M,I811,TRUE,_xll.ohTrigger(RecalcTrigger,Trigger3M)),NA())</f>
        <v>2.6302825832649201E-2</v>
      </c>
      <c r="P811" s="44">
        <f>IFERROR(_xll.qlIndexFixing(ONIndex6M,I811,TRUE,_xll.ohTrigger(RecalcTrigger,Trigger6M)),NA())</f>
        <v>2.7565537871921952E-2</v>
      </c>
      <c r="Q811" s="183">
        <f>IFERROR(_xll.qlIndexFixing(ONIndex1Y,I811,TRUE,_xll.ohTrigger(RecalcTrigger,Trigger1Y)),NA())</f>
        <v>2.8502312438387634E-2</v>
      </c>
    </row>
    <row r="812" spans="2:17" x14ac:dyDescent="0.2">
      <c r="B812" s="39" t="s">
        <v>42</v>
      </c>
      <c r="D812" s="42">
        <f>_xll.qlCalendarAdvance(Calendar,$D811,B812,"f",FALSE)</f>
        <v>44972</v>
      </c>
      <c r="E812" s="177">
        <f>_xll.qlInterestRateIndexValueDate(IndexON,D812)</f>
        <v>44972</v>
      </c>
      <c r="F812" s="193">
        <f>IFERROR(_xll.qlIndexFixing(IndexON,D812,TRUE,_xll.ohTrigger(RecalcTrigger,TriggerON)),NA())</f>
        <v>2.4265953124461559E-2</v>
      </c>
      <c r="H812" s="42">
        <f>_xll.qlCalendarAdvance(Calendar,$H811,B812,"f",FALSE)</f>
        <v>44972</v>
      </c>
      <c r="I812" s="177">
        <f>_xll.qlInterestRateIndexValueDate(Index1M,$H812)</f>
        <v>44972</v>
      </c>
      <c r="J812" s="182">
        <f>IFERROR(_xll.qlIndexFixing(Index1M,$H812,TRUE,_xll.ohTrigger(RecalcTrigger,Trigger1M)),NA())</f>
        <v>2.5773727946457641E-2</v>
      </c>
      <c r="K812" s="44">
        <f>IFERROR(_xll.qlIndexFixing(Index3M,H812,TRUE,_xll.ohTrigger(RecalcTrigger,Trigger3M)),NA())</f>
        <v>2.6418478318529431E-2</v>
      </c>
      <c r="L812" s="44">
        <f>IFERROR(_xll.qlIndexFixing(Index6M,$H812,TRUE,_xll.ohTrigger(RecalcTrigger,Trigger6M)),NA())</f>
        <v>2.7839346979646844E-2</v>
      </c>
      <c r="M812" s="183">
        <f>IFERROR(_xll.qlIndexFixing(Index1Y,$H812,TRUE,_xll.ohTrigger(RecalcTrigger,Trigger1Y)),NA())</f>
        <v>2.8901997589385386E-2</v>
      </c>
      <c r="N812" s="182">
        <f>IFERROR(_xll.qlIndexFixing(ONIndex1M,I812,TRUE,_xll.ohTrigger(RecalcTrigger,Trigger1M)),NA())</f>
        <v>2.5729338964259885E-2</v>
      </c>
      <c r="O812" s="44">
        <f>IFERROR(_xll.qlIndexFixing(ONIndex3M,I812,TRUE,_xll.ohTrigger(RecalcTrigger,Trigger3M)),NA())</f>
        <v>2.6308444293123845E-2</v>
      </c>
      <c r="P812" s="44">
        <f>IFERROR(_xll.qlIndexFixing(ONIndex6M,I812,TRUE,_xll.ohTrigger(RecalcTrigger,Trigger6M)),NA())</f>
        <v>2.7573582530940888E-2</v>
      </c>
      <c r="Q812" s="183">
        <f>IFERROR(_xll.qlIndexFixing(ONIndex1Y,I812,TRUE,_xll.ohTrigger(RecalcTrigger,Trigger1Y)),NA())</f>
        <v>2.8504497233452497E-2</v>
      </c>
    </row>
    <row r="813" spans="2:17" x14ac:dyDescent="0.2">
      <c r="B813" s="39" t="s">
        <v>42</v>
      </c>
      <c r="D813" s="42">
        <f>_xll.qlCalendarAdvance(Calendar,$D812,B813,"f",FALSE)</f>
        <v>44979</v>
      </c>
      <c r="E813" s="177">
        <f>_xll.qlInterestRateIndexValueDate(IndexON,D813)</f>
        <v>44979</v>
      </c>
      <c r="F813" s="193">
        <f>IFERROR(_xll.qlIndexFixing(IndexON,D813,TRUE,_xll.ohTrigger(RecalcTrigger,TriggerON)),NA())</f>
        <v>2.4271020263963994E-2</v>
      </c>
      <c r="H813" s="42">
        <f>_xll.qlCalendarAdvance(Calendar,$H812,B813,"f",FALSE)</f>
        <v>44979</v>
      </c>
      <c r="I813" s="177">
        <f>_xll.qlInterestRateIndexValueDate(Index1M,$H813)</f>
        <v>44979</v>
      </c>
      <c r="J813" s="182">
        <f>IFERROR(_xll.qlIndexFixing(Index1M,$H813,TRUE,_xll.ohTrigger(RecalcTrigger,Trigger1M)),NA())</f>
        <v>2.5783984875821109E-2</v>
      </c>
      <c r="K813" s="44">
        <f>IFERROR(_xll.qlIndexFixing(Index3M,H813,TRUE,_xll.ohTrigger(RecalcTrigger,Trigger3M)),NA())</f>
        <v>2.6421891014804015E-2</v>
      </c>
      <c r="L813" s="44">
        <f>IFERROR(_xll.qlIndexFixing(Index6M,$H813,TRUE,_xll.ohTrigger(RecalcTrigger,Trigger6M)),NA())</f>
        <v>2.7844526158961609E-2</v>
      </c>
      <c r="M813" s="183">
        <f>IFERROR(_xll.qlIndexFixing(Index1Y,$H813,TRUE,_xll.ohTrigger(RecalcTrigger,Trigger1Y)),NA())</f>
        <v>2.8902262530070333E-2</v>
      </c>
      <c r="N813" s="182">
        <f>IFERROR(_xll.qlIndexFixing(ONIndex1M,I813,TRUE,_xll.ohTrigger(RecalcTrigger,Trigger1M)),NA())</f>
        <v>2.573967263535093E-2</v>
      </c>
      <c r="O813" s="44">
        <f>IFERROR(_xll.qlIndexFixing(ONIndex3M,I813,TRUE,_xll.ohTrigger(RecalcTrigger,Trigger3M)),NA())</f>
        <v>2.6313757036977581E-2</v>
      </c>
      <c r="P813" s="44">
        <f>IFERROR(_xll.qlIndexFixing(ONIndex6M,I813,TRUE,_xll.ohTrigger(RecalcTrigger,Trigger6M)),NA())</f>
        <v>2.7581389700043202E-2</v>
      </c>
      <c r="Q813" s="183">
        <f>IFERROR(_xll.qlIndexFixing(ONIndex1Y,I813,TRUE,_xll.ohTrigger(RecalcTrigger,Trigger1Y)),NA())</f>
        <v>2.8506408403630168E-2</v>
      </c>
    </row>
    <row r="814" spans="2:17" x14ac:dyDescent="0.2">
      <c r="B814" s="39" t="s">
        <v>42</v>
      </c>
      <c r="D814" s="42">
        <f>_xll.qlCalendarAdvance(Calendar,$D813,B814,"f",FALSE)</f>
        <v>44986</v>
      </c>
      <c r="E814" s="177">
        <f>_xll.qlInterestRateIndexValueDate(IndexON,D814)</f>
        <v>44986</v>
      </c>
      <c r="F814" s="193">
        <f>IFERROR(_xll.qlIndexFixing(IndexON,D814,TRUE,_xll.ohTrigger(RecalcTrigger,TriggerON)),NA())</f>
        <v>2.4275737616471504E-2</v>
      </c>
      <c r="H814" s="42">
        <f>_xll.qlCalendarAdvance(Calendar,$H813,B814,"f",FALSE)</f>
        <v>44986</v>
      </c>
      <c r="I814" s="177">
        <f>_xll.qlInterestRateIndexValueDate(Index1M,$H814)</f>
        <v>44986</v>
      </c>
      <c r="J814" s="182">
        <f>IFERROR(_xll.qlIndexFixing(Index1M,$H814,TRUE,_xll.ohTrigger(RecalcTrigger,Trigger1M)),NA())</f>
        <v>2.5802367983851694E-2</v>
      </c>
      <c r="K814" s="44">
        <f>IFERROR(_xll.qlIndexFixing(Index3M,H814,TRUE,_xll.ohTrigger(RecalcTrigger,Trigger3M)),NA())</f>
        <v>2.6428343140722642E-2</v>
      </c>
      <c r="L814" s="44">
        <f>IFERROR(_xll.qlIndexFixing(Index6M,$H814,TRUE,_xll.ohTrigger(RecalcTrigger,Trigger6M)),NA())</f>
        <v>2.7853665459311616E-2</v>
      </c>
      <c r="M814" s="183">
        <f>IFERROR(_xll.qlIndexFixing(Index1Y,$H814,TRUE,_xll.ohTrigger(RecalcTrigger,Trigger1Y)),NA())</f>
        <v>2.8903805779958384E-2</v>
      </c>
      <c r="N814" s="182">
        <f>IFERROR(_xll.qlIndexFixing(ONIndex1M,I814,TRUE,_xll.ohTrigger(RecalcTrigger,Trigger1M)),NA())</f>
        <v>2.5749956392306927E-2</v>
      </c>
      <c r="O814" s="44">
        <f>IFERROR(_xll.qlIndexFixing(ONIndex3M,I814,TRUE,_xll.ohTrigger(RecalcTrigger,Trigger3M)),NA())</f>
        <v>2.6318764064210409E-2</v>
      </c>
      <c r="P814" s="44">
        <f>IFERROR(_xll.qlIndexFixing(ONIndex6M,I814,TRUE,_xll.ohTrigger(RecalcTrigger,Trigger6M)),NA())</f>
        <v>2.7588959379066802E-2</v>
      </c>
      <c r="Q814" s="183">
        <f>IFERROR(_xll.qlIndexFixing(ONIndex1Y,I814,TRUE,_xll.ohTrigger(RecalcTrigger,Trigger1Y)),NA())</f>
        <v>2.85080459488396E-2</v>
      </c>
    </row>
    <row r="815" spans="2:17" x14ac:dyDescent="0.2">
      <c r="B815" s="39" t="s">
        <v>42</v>
      </c>
      <c r="D815" s="42">
        <f>_xll.qlCalendarAdvance(Calendar,$D814,B815,"f",FALSE)</f>
        <v>44993</v>
      </c>
      <c r="E815" s="177">
        <f>_xll.qlInterestRateIndexValueDate(IndexON,D815)</f>
        <v>44993</v>
      </c>
      <c r="F815" s="193">
        <f>IFERROR(_xll.qlIndexFixing(IndexON,D815,TRUE,_xll.ohTrigger(RecalcTrigger,TriggerON)),NA())</f>
        <v>2.4280105181903044E-2</v>
      </c>
      <c r="H815" s="42">
        <f>_xll.qlCalendarAdvance(Calendar,$H814,B815,"f",FALSE)</f>
        <v>44993</v>
      </c>
      <c r="I815" s="177">
        <f>_xll.qlInterestRateIndexValueDate(Index1M,$H815)</f>
        <v>44993</v>
      </c>
      <c r="J815" s="182">
        <f>IFERROR(_xll.qlIndexFixing(Index1M,$H815,TRUE,_xll.ohTrigger(RecalcTrigger,Trigger1M)),NA())</f>
        <v>2.5814142426877629E-2</v>
      </c>
      <c r="K815" s="44">
        <f>IFERROR(_xll.qlIndexFixing(Index3M,H815,TRUE,_xll.ohTrigger(RecalcTrigger,Trigger3M)),NA())</f>
        <v>2.6431075176914603E-2</v>
      </c>
      <c r="L815" s="44">
        <f>IFERROR(_xll.qlIndexFixing(Index6M,$H815,TRUE,_xll.ohTrigger(RecalcTrigger,Trigger6M)),NA())</f>
        <v>2.7858567390680138E-2</v>
      </c>
      <c r="M815" s="183">
        <f>IFERROR(_xll.qlIndexFixing(Index1Y,$H815,TRUE,_xll.ohTrigger(RecalcTrigger,Trigger1Y)),NA())</f>
        <v>2.8904202268043983E-2</v>
      </c>
      <c r="N815" s="182">
        <f>IFERROR(_xll.qlIndexFixing(ONIndex1M,I815,TRUE,_xll.ohTrigger(RecalcTrigger,Trigger1M)),NA())</f>
        <v>2.5760190235046831E-2</v>
      </c>
      <c r="O815" s="44">
        <f>IFERROR(_xll.qlIndexFixing(ONIndex3M,I815,TRUE,_xll.ohTrigger(RecalcTrigger,Trigger3M)),NA())</f>
        <v>2.6323465374903376E-2</v>
      </c>
      <c r="P815" s="44">
        <f>IFERROR(_xll.qlIndexFixing(ONIndex6M,I815,TRUE,_xll.ohTrigger(RecalcTrigger,Trigger6M)),NA())</f>
        <v>2.7596291567930642E-2</v>
      </c>
      <c r="Q815" s="183">
        <f>IFERROR(_xll.qlIndexFixing(ONIndex1Y,I815,TRUE,_xll.ohTrigger(RecalcTrigger,Trigger1Y)),NA())</f>
        <v>2.8509409869080793E-2</v>
      </c>
    </row>
    <row r="816" spans="2:17" x14ac:dyDescent="0.2">
      <c r="B816" s="39" t="s">
        <v>42</v>
      </c>
      <c r="D816" s="42">
        <f>_xll.qlCalendarAdvance(Calendar,$D815,B816,"f",FALSE)</f>
        <v>45000</v>
      </c>
      <c r="E816" s="177">
        <f>_xll.qlInterestRateIndexValueDate(IndexON,D816)</f>
        <v>45000</v>
      </c>
      <c r="F816" s="193">
        <f>IFERROR(_xll.qlIndexFixing(IndexON,D816,TRUE,_xll.ohTrigger(RecalcTrigger,TriggerON)),NA())</f>
        <v>2.4284122960258614E-2</v>
      </c>
      <c r="H816" s="42">
        <f>_xll.qlCalendarAdvance(Calendar,$H815,B816,"f",FALSE)</f>
        <v>45000</v>
      </c>
      <c r="I816" s="177">
        <f>_xll.qlInterestRateIndexValueDate(Index1M,$H816)</f>
        <v>45000</v>
      </c>
      <c r="J816" s="182">
        <f>IFERROR(_xll.qlIndexFixing(Index1M,$H816,TRUE,_xll.ohTrigger(RecalcTrigger,Trigger1M)),NA())</f>
        <v>2.5822603263617537E-2</v>
      </c>
      <c r="K816" s="44">
        <f>IFERROR(_xll.qlIndexFixing(Index3M,H816,TRUE,_xll.ohTrigger(RecalcTrigger,Trigger3M)),NA())</f>
        <v>2.6433499483583228E-2</v>
      </c>
      <c r="L816" s="44">
        <f>IFERROR(_xll.qlIndexFixing(Index6M,$H816,TRUE,_xll.ohTrigger(RecalcTrigger,Trigger6M)),NA())</f>
        <v>2.7863356619026718E-2</v>
      </c>
      <c r="M816" s="183">
        <f>IFERROR(_xll.qlIndexFixing(Index1Y,$H816,TRUE,_xll.ohTrigger(RecalcTrigger,Trigger1Y)),NA())</f>
        <v>2.8904673211038154E-2</v>
      </c>
      <c r="N816" s="182">
        <f>IFERROR(_xll.qlIndexFixing(ONIndex1M,I816,TRUE,_xll.ohTrigger(RecalcTrigger,Trigger1M)),NA())</f>
        <v>2.5770374163570642E-2</v>
      </c>
      <c r="O816" s="44">
        <f>IFERROR(_xll.qlIndexFixing(ONIndex3M,I816,TRUE,_xll.ohTrigger(RecalcTrigger,Trigger3M)),NA())</f>
        <v>2.632786096889439E-2</v>
      </c>
      <c r="P816" s="44">
        <f>IFERROR(_xll.qlIndexFixing(ONIndex6M,I816,TRUE,_xll.ohTrigger(RecalcTrigger,Trigger6M)),NA())</f>
        <v>2.7603386266796814E-2</v>
      </c>
      <c r="Q816" s="183">
        <f>IFERROR(_xll.qlIndexFixing(ONIndex1Y,I816,TRUE,_xll.ohTrigger(RecalcTrigger,Trigger1Y)),NA())</f>
        <v>2.851050016451584E-2</v>
      </c>
    </row>
    <row r="817" spans="2:17" x14ac:dyDescent="0.2">
      <c r="B817" s="39" t="s">
        <v>42</v>
      </c>
      <c r="D817" s="42">
        <f>_xll.qlCalendarAdvance(Calendar,$D816,B817,"f",FALSE)</f>
        <v>45007</v>
      </c>
      <c r="E817" s="177">
        <f>_xll.qlInterestRateIndexValueDate(IndexON,D817)</f>
        <v>45007</v>
      </c>
      <c r="F817" s="193">
        <f>IFERROR(_xll.qlIndexFixing(IndexON,D817,TRUE,_xll.ohTrigger(RecalcTrigger,TriggerON)),NA())</f>
        <v>2.428779095137612E-2</v>
      </c>
      <c r="H817" s="42">
        <f>_xll.qlCalendarAdvance(Calendar,$H816,B817,"f",FALSE)</f>
        <v>45007</v>
      </c>
      <c r="I817" s="177">
        <f>_xll.qlInterestRateIndexValueDate(Index1M,$H817)</f>
        <v>45007</v>
      </c>
      <c r="J817" s="182">
        <f>IFERROR(_xll.qlIndexFixing(Index1M,$H817,TRUE,_xll.ohTrigger(RecalcTrigger,Trigger1M)),NA())</f>
        <v>2.5832645876054165E-2</v>
      </c>
      <c r="K817" s="44">
        <f>IFERROR(_xll.qlIndexFixing(Index3M,H817,TRUE,_xll.ohTrigger(RecalcTrigger,Trigger3M)),NA())</f>
        <v>2.6435616060166481E-2</v>
      </c>
      <c r="L817" s="44">
        <f>IFERROR(_xll.qlIndexFixing(Index6M,$H817,TRUE,_xll.ohTrigger(RecalcTrigger,Trigger6M)),NA())</f>
        <v>2.7868045260467725E-2</v>
      </c>
      <c r="M817" s="183">
        <f>IFERROR(_xll.qlIndexFixing(Index1Y,$H817,TRUE,_xll.ohTrigger(RecalcTrigger,Trigger1Y)),NA())</f>
        <v>2.89052283431072E-2</v>
      </c>
      <c r="N817" s="182">
        <f>IFERROR(_xll.qlIndexFixing(ONIndex1M,I817,TRUE,_xll.ohTrigger(RecalcTrigger,Trigger1M)),NA())</f>
        <v>2.5780508177959405E-2</v>
      </c>
      <c r="O817" s="44">
        <f>IFERROR(_xll.qlIndexFixing(ONIndex3M,I817,TRUE,_xll.ohTrigger(RecalcTrigger,Trigger3M)),NA())</f>
        <v>2.6331950846264496E-2</v>
      </c>
      <c r="P817" s="44">
        <f>IFERROR(_xll.qlIndexFixing(ONIndex6M,I817,TRUE,_xll.ohTrigger(RecalcTrigger,Trigger6M)),NA())</f>
        <v>2.7610243475584273E-2</v>
      </c>
      <c r="Q817" s="183">
        <f>IFERROR(_xll.qlIndexFixing(ONIndex1Y,I817,TRUE,_xll.ohTrigger(RecalcTrigger,Trigger1Y)),NA())</f>
        <v>2.8511316834901601E-2</v>
      </c>
    </row>
    <row r="818" spans="2:17" x14ac:dyDescent="0.2">
      <c r="B818" s="39" t="s">
        <v>42</v>
      </c>
      <c r="D818" s="42">
        <f>_xll.qlCalendarAdvance(Calendar,$D817,B818,"f",FALSE)</f>
        <v>45014</v>
      </c>
      <c r="E818" s="177">
        <f>_xll.qlInterestRateIndexValueDate(IndexON,D818)</f>
        <v>45014</v>
      </c>
      <c r="F818" s="193">
        <f>IFERROR(_xll.qlIndexFixing(IndexON,D818,TRUE,_xll.ohTrigger(RecalcTrigger,TriggerON)),NA())</f>
        <v>2.4291109155498702E-2</v>
      </c>
      <c r="H818" s="42">
        <f>_xll.qlCalendarAdvance(Calendar,$H817,B818,"f",FALSE)</f>
        <v>45014</v>
      </c>
      <c r="I818" s="177">
        <f>_xll.qlInterestRateIndexValueDate(Index1M,$H818)</f>
        <v>45014</v>
      </c>
      <c r="J818" s="182">
        <f>IFERROR(_xll.qlIndexFixing(Index1M,$H818,TRUE,_xll.ohTrigger(RecalcTrigger,Trigger1M)),NA())</f>
        <v>2.5837767675368162E-2</v>
      </c>
      <c r="K818" s="44">
        <f>IFERROR(_xll.qlIndexFixing(Index3M,H818,TRUE,_xll.ohTrigger(RecalcTrigger,Trigger3M)),NA())</f>
        <v>2.6437425439181587E-2</v>
      </c>
      <c r="L818" s="44">
        <f>IFERROR(_xll.qlIndexFixing(Index6M,$H818,TRUE,_xll.ohTrigger(RecalcTrigger,Trigger6M)),NA())</f>
        <v>2.7872645431250804E-2</v>
      </c>
      <c r="M818" s="183">
        <f>IFERROR(_xll.qlIndexFixing(Index1Y,$H818,TRUE,_xll.ohTrigger(RecalcTrigger,Trigger1Y)),NA())</f>
        <v>2.8904600083916154E-2</v>
      </c>
      <c r="N818" s="182">
        <f>IFERROR(_xll.qlIndexFixing(ONIndex1M,I818,TRUE,_xll.ohTrigger(RecalcTrigger,Trigger1M)),NA())</f>
        <v>2.5790592278051028E-2</v>
      </c>
      <c r="O818" s="44">
        <f>IFERROR(_xll.qlIndexFixing(ONIndex3M,I818,TRUE,_xll.ohTrigger(RecalcTrigger,Trigger3M)),NA())</f>
        <v>2.633573500709474E-2</v>
      </c>
      <c r="P818" s="44">
        <f>IFERROR(_xll.qlIndexFixing(ONIndex6M,I818,TRUE,_xll.ohTrigger(RecalcTrigger,Trigger6M)),NA())</f>
        <v>2.7616863194211971E-2</v>
      </c>
      <c r="Q818" s="183">
        <f>IFERROR(_xll.qlIndexFixing(ONIndex1Y,I818,TRUE,_xll.ohTrigger(RecalcTrigger,Trigger1Y)),NA())</f>
        <v>2.851185988040017E-2</v>
      </c>
    </row>
    <row r="819" spans="2:17" x14ac:dyDescent="0.2">
      <c r="B819" s="39" t="s">
        <v>42</v>
      </c>
      <c r="D819" s="42">
        <f>_xll.qlCalendarAdvance(Calendar,$D818,B819,"f",FALSE)</f>
        <v>45021</v>
      </c>
      <c r="E819" s="177">
        <f>_xll.qlInterestRateIndexValueDate(IndexON,D819)</f>
        <v>45021</v>
      </c>
      <c r="F819" s="193">
        <f>IFERROR(_xll.qlIndexFixing(IndexON,D819,TRUE,_xll.ohTrigger(RecalcTrigger,TriggerON)),NA())</f>
        <v>2.4294077572383221E-2</v>
      </c>
      <c r="H819" s="42">
        <f>_xll.qlCalendarAdvance(Calendar,$H818,B819,"f",FALSE)</f>
        <v>45021</v>
      </c>
      <c r="I819" s="177">
        <f>_xll.qlInterestRateIndexValueDate(Index1M,$H819)</f>
        <v>45021</v>
      </c>
      <c r="J819" s="182">
        <f>IFERROR(_xll.qlIndexFixing(Index1M,$H819,TRUE,_xll.ohTrigger(RecalcTrigger,Trigger1M)),NA())</f>
        <v>2.5847718857333207E-2</v>
      </c>
      <c r="K819" s="44">
        <f>IFERROR(_xll.qlIndexFixing(Index3M,H819,TRUE,_xll.ohTrigger(RecalcTrigger,Trigger3M)),NA())</f>
        <v>2.6437936028386178E-2</v>
      </c>
      <c r="L819" s="44">
        <f>IFERROR(_xll.qlIndexFixing(Index6M,$H819,TRUE,_xll.ohTrigger(RecalcTrigger,Trigger6M)),NA())</f>
        <v>2.7875806584002637E-2</v>
      </c>
      <c r="M819" s="183">
        <f>IFERROR(_xll.qlIndexFixing(Index1Y,$H819,TRUE,_xll.ohTrigger(RecalcTrigger,Trigger1Y)),NA())</f>
        <v>2.8906630111342604E-2</v>
      </c>
      <c r="N819" s="182">
        <f>IFERROR(_xll.qlIndexFixing(ONIndex1M,I819,TRUE,_xll.ohTrigger(RecalcTrigger,Trigger1M)),NA())</f>
        <v>2.5800626464007603E-2</v>
      </c>
      <c r="O819" s="44">
        <f>IFERROR(_xll.qlIndexFixing(ONIndex3M,I819,TRUE,_xll.ohTrigger(RecalcTrigger,Trigger3M)),NA())</f>
        <v>2.6339213451060939E-2</v>
      </c>
      <c r="P819" s="44">
        <f>IFERROR(_xll.qlIndexFixing(ONIndex6M,I819,TRUE,_xll.ohTrigger(RecalcTrigger,Trigger6M)),NA())</f>
        <v>2.7623245422760956E-2</v>
      </c>
      <c r="Q819" s="183">
        <f>IFERROR(_xll.qlIndexFixing(ONIndex1Y,I819,TRUE,_xll.ohTrigger(RecalcTrigger,Trigger1Y)),NA())</f>
        <v>2.85121293009305E-2</v>
      </c>
    </row>
    <row r="820" spans="2:17" x14ac:dyDescent="0.2">
      <c r="B820" s="39" t="s">
        <v>42</v>
      </c>
      <c r="D820" s="42">
        <f>_xll.qlCalendarAdvance(Calendar,$D819,B820,"f",FALSE)</f>
        <v>45028</v>
      </c>
      <c r="E820" s="177">
        <f>_xll.qlInterestRateIndexValueDate(IndexON,D820)</f>
        <v>45028</v>
      </c>
      <c r="F820" s="193">
        <f>IFERROR(_xll.qlIndexFixing(IndexON,D820,TRUE,_xll.ohTrigger(RecalcTrigger,TriggerON)),NA())</f>
        <v>2.429669620219177E-2</v>
      </c>
      <c r="H820" s="42">
        <f>_xll.qlCalendarAdvance(Calendar,$H819,B820,"f",FALSE)</f>
        <v>45028</v>
      </c>
      <c r="I820" s="177">
        <f>_xll.qlInterestRateIndexValueDate(Index1M,$H820)</f>
        <v>45028</v>
      </c>
      <c r="J820" s="182">
        <f>IFERROR(_xll.qlIndexFixing(Index1M,$H820,TRUE,_xll.ohTrigger(RecalcTrigger,Trigger1M)),NA())</f>
        <v>2.5857620030384981E-2</v>
      </c>
      <c r="K820" s="44">
        <f>IFERROR(_xll.qlIndexFixing(Index3M,H820,TRUE,_xll.ohTrigger(RecalcTrigger,Trigger3M)),NA())</f>
        <v>2.643921849827208E-2</v>
      </c>
      <c r="L820" s="44">
        <f>IFERROR(_xll.qlIndexFixing(Index6M,$H820,TRUE,_xll.ohTrigger(RecalcTrigger,Trigger6M)),NA())</f>
        <v>2.7880264440560149E-2</v>
      </c>
      <c r="M820" s="183">
        <f>IFERROR(_xll.qlIndexFixing(Index1Y,$H820,TRUE,_xll.ohTrigger(RecalcTrigger,Trigger1Y)),NA())</f>
        <v>2.890749621607696E-2</v>
      </c>
      <c r="N820" s="182">
        <f>IFERROR(_xll.qlIndexFixing(ONIndex1M,I820,TRUE,_xll.ohTrigger(RecalcTrigger,Trigger1M)),NA())</f>
        <v>2.5810610735748085E-2</v>
      </c>
      <c r="O820" s="44">
        <f>IFERROR(_xll.qlIndexFixing(ONIndex3M,I820,TRUE,_xll.ohTrigger(RecalcTrigger,Trigger3M)),NA())</f>
        <v>2.6342386178487276E-2</v>
      </c>
      <c r="P820" s="44">
        <f>IFERROR(_xll.qlIndexFixing(ONIndex6M,I820,TRUE,_xll.ohTrigger(RecalcTrigger,Trigger6M)),NA())</f>
        <v>2.762939016115018E-2</v>
      </c>
      <c r="Q820" s="183">
        <f>IFERROR(_xll.qlIndexFixing(ONIndex1Y,I820,TRUE,_xll.ohTrigger(RecalcTrigger,Trigger1Y)),NA())</f>
        <v>2.8512125096573637E-2</v>
      </c>
    </row>
    <row r="821" spans="2:17" x14ac:dyDescent="0.2">
      <c r="B821" s="39" t="s">
        <v>42</v>
      </c>
      <c r="D821" s="42">
        <f>_xll.qlCalendarAdvance(Calendar,$D820,B821,"f",FALSE)</f>
        <v>45035</v>
      </c>
      <c r="E821" s="177">
        <f>_xll.qlInterestRateIndexValueDate(IndexON,D821)</f>
        <v>45035</v>
      </c>
      <c r="F821" s="193">
        <f>IFERROR(_xll.qlIndexFixing(IndexON,D821,TRUE,_xll.ohTrigger(RecalcTrigger,TriggerON)),NA())</f>
        <v>2.4298965044843301E-2</v>
      </c>
      <c r="H821" s="42">
        <f>_xll.qlCalendarAdvance(Calendar,$H820,B821,"f",FALSE)</f>
        <v>45035</v>
      </c>
      <c r="I821" s="177">
        <f>_xll.qlInterestRateIndexValueDate(Index1M,$H821)</f>
        <v>45035</v>
      </c>
      <c r="J821" s="182">
        <f>IFERROR(_xll.qlIndexFixing(Index1M,$H821,TRUE,_xll.ohTrigger(RecalcTrigger,Trigger1M)),NA())</f>
        <v>2.5867471194399215E-2</v>
      </c>
      <c r="K821" s="44">
        <f>IFERROR(_xll.qlIndexFixing(Index3M,H821,TRUE,_xll.ohTrigger(RecalcTrigger,Trigger3M)),NA())</f>
        <v>2.6440287133604089E-2</v>
      </c>
      <c r="L821" s="44">
        <f>IFERROR(_xll.qlIndexFixing(Index6M,$H821,TRUE,_xll.ohTrigger(RecalcTrigger,Trigger6M)),NA())</f>
        <v>2.7884669470451651E-2</v>
      </c>
      <c r="M821" s="183">
        <f>IFERROR(_xll.qlIndexFixing(Index1Y,$H821,TRUE,_xll.ohTrigger(RecalcTrigger,Trigger1Y)),NA())</f>
        <v>2.8908485447041443E-2</v>
      </c>
      <c r="N821" s="182">
        <f>IFERROR(_xll.qlIndexFixing(ONIndex1M,I821,TRUE,_xll.ohTrigger(RecalcTrigger,Trigger1M)),NA())</f>
        <v>2.5820545093191427E-2</v>
      </c>
      <c r="O821" s="44">
        <f>IFERROR(_xll.qlIndexFixing(ONIndex3M,I821,TRUE,_xll.ohTrigger(RecalcTrigger,Trigger3M)),NA())</f>
        <v>2.6345253189373752E-2</v>
      </c>
      <c r="P821" s="44">
        <f>IFERROR(_xll.qlIndexFixing(ONIndex6M,I821,TRUE,_xll.ohTrigger(RecalcTrigger,Trigger6M)),NA())</f>
        <v>2.7635297409379644E-2</v>
      </c>
      <c r="Q821" s="183">
        <f>IFERROR(_xll.qlIndexFixing(ONIndex1Y,I821,TRUE,_xll.ohTrigger(RecalcTrigger,Trigger1Y)),NA())</f>
        <v>2.8511847267248536E-2</v>
      </c>
    </row>
    <row r="822" spans="2:17" x14ac:dyDescent="0.2">
      <c r="B822" s="39" t="s">
        <v>42</v>
      </c>
      <c r="D822" s="42">
        <f>_xll.qlCalendarAdvance(Calendar,$D821,B822,"f",FALSE)</f>
        <v>45042</v>
      </c>
      <c r="E822" s="177">
        <f>_xll.qlInterestRateIndexValueDate(IndexON,D822)</f>
        <v>45042</v>
      </c>
      <c r="F822" s="193">
        <f>IFERROR(_xll.qlIndexFixing(IndexON,D822,TRUE,_xll.ohTrigger(RecalcTrigger,TriggerON)),NA())</f>
        <v>2.430088410025677E-2</v>
      </c>
      <c r="H822" s="42">
        <f>_xll.qlCalendarAdvance(Calendar,$H821,B822,"f",FALSE)</f>
        <v>45042</v>
      </c>
      <c r="I822" s="177">
        <f>_xll.qlInterestRateIndexValueDate(Index1M,$H822)</f>
        <v>45042</v>
      </c>
      <c r="J822" s="182">
        <f>IFERROR(_xll.qlIndexFixing(Index1M,$H822,TRUE,_xll.ohTrigger(RecalcTrigger,Trigger1M)),NA())</f>
        <v>2.5877272349259739E-2</v>
      </c>
      <c r="K822" s="44">
        <f>IFERROR(_xll.qlIndexFixing(Index3M,H822,TRUE,_xll.ohTrigger(RecalcTrigger,Trigger3M)),NA())</f>
        <v>2.6441183004447838E-2</v>
      </c>
      <c r="L822" s="44">
        <f>IFERROR(_xll.qlIndexFixing(Index6M,$H822,TRUE,_xll.ohTrigger(RecalcTrigger,Trigger6M)),NA())</f>
        <v>2.7889033855675406E-2</v>
      </c>
      <c r="M822" s="183">
        <f>IFERROR(_xll.qlIndexFixing(Index1Y,$H822,TRUE,_xll.ohTrigger(RecalcTrigger,Trigger1Y)),NA())</f>
        <v>2.8909607538697084E-2</v>
      </c>
      <c r="N822" s="182">
        <f>IFERROR(_xll.qlIndexFixing(ONIndex1M,I822,TRUE,_xll.ohTrigger(RecalcTrigger,Trigger1M)),NA())</f>
        <v>2.5830429536499722E-2</v>
      </c>
      <c r="O822" s="44">
        <f>IFERROR(_xll.qlIndexFixing(ONIndex3M,I822,TRUE,_xll.ohTrigger(RecalcTrigger,Trigger3M)),NA())</f>
        <v>2.6347814483396181E-2</v>
      </c>
      <c r="P822" s="44">
        <f>IFERROR(_xll.qlIndexFixing(ONIndex6M,I822,TRUE,_xll.ohTrigger(RecalcTrigger,Trigger6M)),NA())</f>
        <v>2.7640967167449348E-2</v>
      </c>
      <c r="Q822" s="183">
        <f>IFERROR(_xll.qlIndexFixing(ONIndex1Y,I822,TRUE,_xll.ohTrigger(RecalcTrigger,Trigger1Y)),NA())</f>
        <v>2.8511295813036241E-2</v>
      </c>
    </row>
    <row r="823" spans="2:17" x14ac:dyDescent="0.2">
      <c r="B823" s="39" t="s">
        <v>42</v>
      </c>
      <c r="D823" s="42">
        <f>_xll.qlCalendarAdvance(Calendar,$D822,B823,"f",FALSE)</f>
        <v>45049</v>
      </c>
      <c r="E823" s="177">
        <f>_xll.qlInterestRateIndexValueDate(IndexON,D823)</f>
        <v>45049</v>
      </c>
      <c r="F823" s="193">
        <f>IFERROR(_xll.qlIndexFixing(IndexON,D823,TRUE,_xll.ohTrigger(RecalcTrigger,TriggerON)),NA())</f>
        <v>2.4302453368675314E-2</v>
      </c>
      <c r="H823" s="42">
        <f>_xll.qlCalendarAdvance(Calendar,$H822,B823,"f",FALSE)</f>
        <v>45049</v>
      </c>
      <c r="I823" s="177">
        <f>_xll.qlInterestRateIndexValueDate(Index1M,$H823)</f>
        <v>45049</v>
      </c>
      <c r="J823" s="182">
        <f>IFERROR(_xll.qlIndexFixing(Index1M,$H823,TRUE,_xll.ohTrigger(RecalcTrigger,Trigger1M)),NA())</f>
        <v>2.5891851157928254E-2</v>
      </c>
      <c r="K823" s="44">
        <f>IFERROR(_xll.qlIndexFixing(Index3M,H823,TRUE,_xll.ohTrigger(RecalcTrigger,Trigger3M)),NA())</f>
        <v>2.6442936387723891E-2</v>
      </c>
      <c r="L823" s="44">
        <f>IFERROR(_xll.qlIndexFixing(Index6M,$H823,TRUE,_xll.ohTrigger(RecalcTrigger,Trigger6M)),NA())</f>
        <v>2.7894743302334744E-2</v>
      </c>
      <c r="M823" s="183">
        <f>IFERROR(_xll.qlIndexFixing(Index1Y,$H823,TRUE,_xll.ohTrigger(RecalcTrigger,Trigger1Y)),NA())</f>
        <v>2.891087222559682E-2</v>
      </c>
      <c r="N823" s="182">
        <f>IFERROR(_xll.qlIndexFixing(ONIndex1M,I823,TRUE,_xll.ohTrigger(RecalcTrigger,Trigger1M)),NA())</f>
        <v>2.5840264065591922E-2</v>
      </c>
      <c r="O823" s="44">
        <f>IFERROR(_xll.qlIndexFixing(ONIndex3M,I823,TRUE,_xll.ohTrigger(RecalcTrigger,Trigger3M)),NA())</f>
        <v>2.6350070060797703E-2</v>
      </c>
      <c r="P823" s="44">
        <f>IFERROR(_xll.qlIndexFixing(ONIndex6M,I823,TRUE,_xll.ohTrigger(RecalcTrigger,Trigger6M)),NA())</f>
        <v>2.7646399435359292E-2</v>
      </c>
      <c r="Q823" s="183">
        <f>IFERROR(_xll.qlIndexFixing(ONIndex1Y,I823,TRUE,_xll.ohTrigger(RecalcTrigger,Trigger1Y)),NA())</f>
        <v>2.8510470733774662E-2</v>
      </c>
    </row>
    <row r="824" spans="2:17" x14ac:dyDescent="0.2">
      <c r="B824" s="39" t="s">
        <v>42</v>
      </c>
      <c r="D824" s="42">
        <f>_xll.qlCalendarAdvance(Calendar,$D823,B824,"f",FALSE)</f>
        <v>45056</v>
      </c>
      <c r="E824" s="177">
        <f>_xll.qlInterestRateIndexValueDate(IndexON,D824)</f>
        <v>45056</v>
      </c>
      <c r="F824" s="193">
        <f>IFERROR(_xll.qlIndexFixing(IndexON,D824,TRUE,_xll.ohTrigger(RecalcTrigger,TriggerON)),NA())</f>
        <v>2.4303672849774749E-2</v>
      </c>
      <c r="H824" s="42">
        <f>_xll.qlCalendarAdvance(Calendar,$H823,B824,"f",FALSE)</f>
        <v>45056</v>
      </c>
      <c r="I824" s="177">
        <f>_xll.qlInterestRateIndexValueDate(Index1M,$H824)</f>
        <v>45056</v>
      </c>
      <c r="J824" s="182">
        <f>IFERROR(_xll.qlIndexFixing(Index1M,$H824,TRUE,_xll.ohTrigger(RecalcTrigger,Trigger1M)),NA())</f>
        <v>2.590154363820367E-2</v>
      </c>
      <c r="K824" s="44">
        <f>IFERROR(_xll.qlIndexFixing(Index3M,H824,TRUE,_xll.ohTrigger(RecalcTrigger,Trigger3M)),NA())</f>
        <v>2.6443614510712726E-2</v>
      </c>
      <c r="L824" s="44">
        <f>IFERROR(_xll.qlIndexFixing(Index6M,$H824,TRUE,_xll.ohTrigger(RecalcTrigger,Trigger6M)),NA())</f>
        <v>2.7899067096972357E-2</v>
      </c>
      <c r="M824" s="183">
        <f>IFERROR(_xll.qlIndexFixing(Index1Y,$H824,TRUE,_xll.ohTrigger(RecalcTrigger,Trigger1Y)),NA())</f>
        <v>2.8912289242397662E-2</v>
      </c>
      <c r="N824" s="182">
        <f>IFERROR(_xll.qlIndexFixing(ONIndex1M,I824,TRUE,_xll.ohTrigger(RecalcTrigger,Trigger1M)),NA())</f>
        <v>2.5850048680386983E-2</v>
      </c>
      <c r="O824" s="44">
        <f>IFERROR(_xll.qlIndexFixing(ONIndex3M,I824,TRUE,_xll.ohTrigger(RecalcTrigger,Trigger3M)),NA())</f>
        <v>2.6352019921497272E-2</v>
      </c>
      <c r="P824" s="44">
        <f>IFERROR(_xll.qlIndexFixing(ONIndex6M,I824,TRUE,_xll.ohTrigger(RecalcTrigger,Trigger6M)),NA())</f>
        <v>2.7651594213109476E-2</v>
      </c>
      <c r="Q824" s="183">
        <f>IFERROR(_xll.qlIndexFixing(ONIndex1Y,I824,TRUE,_xll.ohTrigger(RecalcTrigger,Trigger1Y)),NA())</f>
        <v>2.8509372029706936E-2</v>
      </c>
    </row>
    <row r="825" spans="2:17" x14ac:dyDescent="0.2">
      <c r="B825" s="39" t="s">
        <v>42</v>
      </c>
      <c r="D825" s="42">
        <f>_xll.qlCalendarAdvance(Calendar,$D824,B825,"f",FALSE)</f>
        <v>45063</v>
      </c>
      <c r="E825" s="177">
        <f>_xll.qlInterestRateIndexValueDate(IndexON,D825)</f>
        <v>45063</v>
      </c>
      <c r="F825" s="193">
        <f>IFERROR(_xll.qlIndexFixing(IndexON,D825,TRUE,_xll.ohTrigger(RecalcTrigger,TriggerON)),NA())</f>
        <v>2.4304542543798213E-2</v>
      </c>
      <c r="H825" s="42">
        <f>_xll.qlCalendarAdvance(Calendar,$H824,B825,"f",FALSE)</f>
        <v>45063</v>
      </c>
      <c r="I825" s="177">
        <f>_xll.qlInterestRateIndexValueDate(Index1M,$H825)</f>
        <v>45063</v>
      </c>
      <c r="J825" s="182">
        <f>IFERROR(_xll.qlIndexFixing(Index1M,$H825,TRUE,_xll.ohTrigger(RecalcTrigger,Trigger1M)),NA())</f>
        <v>2.5911186099064922E-2</v>
      </c>
      <c r="K825" s="44">
        <f>IFERROR(_xll.qlIndexFixing(Index3M,H825,TRUE,_xll.ohTrigger(RecalcTrigger,Trigger3M)),NA())</f>
        <v>2.644424607373292E-2</v>
      </c>
      <c r="L825" s="44">
        <f>IFERROR(_xll.qlIndexFixing(Index6M,$H825,TRUE,_xll.ohTrigger(RecalcTrigger,Trigger6M)),NA())</f>
        <v>2.7903387237915897E-2</v>
      </c>
      <c r="M825" s="183">
        <f>IFERROR(_xll.qlIndexFixing(Index1Y,$H825,TRUE,_xll.ohTrigger(RecalcTrigger,Trigger1Y)),NA())</f>
        <v>2.8913868323876633E-2</v>
      </c>
      <c r="N825" s="182">
        <f>IFERROR(_xll.qlIndexFixing(ONIndex1M,I825,TRUE,_xll.ohTrigger(RecalcTrigger,Trigger1M)),NA())</f>
        <v>2.5859783380884904E-2</v>
      </c>
      <c r="O825" s="44">
        <f>IFERROR(_xll.qlIndexFixing(ONIndex3M,I825,TRUE,_xll.ohTrigger(RecalcTrigger,Trigger3M)),NA())</f>
        <v>2.6353664065494886E-2</v>
      </c>
      <c r="P825" s="44">
        <f>IFERROR(_xll.qlIndexFixing(ONIndex6M,I825,TRUE,_xll.ohTrigger(RecalcTrigger,Trigger6M)),NA())</f>
        <v>2.7656551500618853E-2</v>
      </c>
      <c r="Q825" s="183">
        <f>IFERROR(_xll.qlIndexFixing(ONIndex1Y,I825,TRUE,_xll.ohTrigger(RecalcTrigger,Trigger1Y)),NA())</f>
        <v>2.8507999700589925E-2</v>
      </c>
    </row>
    <row r="826" spans="2:17" x14ac:dyDescent="0.2">
      <c r="B826" s="39" t="s">
        <v>42</v>
      </c>
      <c r="D826" s="42">
        <f>_xll.qlCalendarAdvance(Calendar,$D825,B826,"f",FALSE)</f>
        <v>45070</v>
      </c>
      <c r="E826" s="177">
        <f>_xll.qlInterestRateIndexValueDate(IndexON,D826)</f>
        <v>45070</v>
      </c>
      <c r="F826" s="193">
        <f>IFERROR(_xll.qlIndexFixing(IndexON,D826,TRUE,_xll.ohTrigger(RecalcTrigger,TriggerON)),NA())</f>
        <v>2.4305062450583614E-2</v>
      </c>
      <c r="H826" s="42">
        <f>_xll.qlCalendarAdvance(Calendar,$H825,B826,"f",FALSE)</f>
        <v>45070</v>
      </c>
      <c r="I826" s="177">
        <f>_xll.qlInterestRateIndexValueDate(Index1M,$H826)</f>
        <v>45070</v>
      </c>
      <c r="J826" s="182">
        <f>IFERROR(_xll.qlIndexFixing(Index1M,$H826,TRUE,_xll.ohTrigger(RecalcTrigger,Trigger1M)),NA())</f>
        <v>2.5920778540386755E-2</v>
      </c>
      <c r="K826" s="44">
        <f>IFERROR(_xll.qlIndexFixing(Index3M,H826,TRUE,_xll.ohTrigger(RecalcTrigger,Trigger3M)),NA())</f>
        <v>2.6444871703543413E-2</v>
      </c>
      <c r="L826" s="44">
        <f>IFERROR(_xll.qlIndexFixing(Index6M,$H826,TRUE,_xll.ohTrigger(RecalcTrigger,Trigger6M)),NA())</f>
        <v>2.7907715842303626E-2</v>
      </c>
      <c r="M826" s="183">
        <f>IFERROR(_xll.qlIndexFixing(Index1Y,$H826,TRUE,_xll.ohTrigger(RecalcTrigger,Trigger1Y)),NA())</f>
        <v>2.8915619204943628E-2</v>
      </c>
      <c r="N826" s="182">
        <f>IFERROR(_xll.qlIndexFixing(ONIndex1M,I826,TRUE,_xll.ohTrigger(RecalcTrigger,Trigger1M)),NA())</f>
        <v>2.5869468167328824E-2</v>
      </c>
      <c r="O826" s="44">
        <f>IFERROR(_xll.qlIndexFixing(ONIndex3M,I826,TRUE,_xll.ohTrigger(RecalcTrigger,Trigger3M)),NA())</f>
        <v>2.6355002492790547E-2</v>
      </c>
      <c r="P826" s="44">
        <f>IFERROR(_xll.qlIndexFixing(ONIndex6M,I826,TRUE,_xll.ohTrigger(RecalcTrigger,Trigger6M)),NA())</f>
        <v>2.7661271297968471E-2</v>
      </c>
      <c r="Q826" s="183">
        <f>IFERROR(_xll.qlIndexFixing(ONIndex1Y,I826,TRUE,_xll.ohTrigger(RecalcTrigger,Trigger1Y)),NA())</f>
        <v>2.8506353746585722E-2</v>
      </c>
    </row>
    <row r="827" spans="2:17" x14ac:dyDescent="0.2">
      <c r="B827" s="39" t="s">
        <v>42</v>
      </c>
      <c r="D827" s="42">
        <f>_xll.qlCalendarAdvance(Calendar,$D826,B827,"f",FALSE)</f>
        <v>45077</v>
      </c>
      <c r="E827" s="177">
        <f>_xll.qlInterestRateIndexValueDate(IndexON,D827)</f>
        <v>45077</v>
      </c>
      <c r="F827" s="193">
        <f>IFERROR(_xll.qlIndexFixing(IndexON,D827,TRUE,_xll.ohTrigger(RecalcTrigger,TriggerON)),NA())</f>
        <v>2.4305232570211999E-2</v>
      </c>
      <c r="H827" s="42">
        <f>_xll.qlCalendarAdvance(Calendar,$H826,B827,"f",FALSE)</f>
        <v>45077</v>
      </c>
      <c r="I827" s="177">
        <f>_xll.qlInterestRateIndexValueDate(Index1M,$H827)</f>
        <v>45077</v>
      </c>
      <c r="J827" s="182">
        <f>IFERROR(_xll.qlIndexFixing(Index1M,$H827,TRUE,_xll.ohTrigger(RecalcTrigger,Trigger1M)),NA())</f>
        <v>2.5925526190087478E-2</v>
      </c>
      <c r="K827" s="44">
        <f>IFERROR(_xll.qlIndexFixing(Index3M,H827,TRUE,_xll.ohTrigger(RecalcTrigger,Trigger3M)),NA())</f>
        <v>2.6445532026927825E-2</v>
      </c>
      <c r="L827" s="44">
        <f>IFERROR(_xll.qlIndexFixing(Index6M,$H827,TRUE,_xll.ohTrigger(RecalcTrigger,Trigger6M)),NA())</f>
        <v>2.791067248923813E-2</v>
      </c>
      <c r="M827" s="183">
        <f>IFERROR(_xll.qlIndexFixing(Index1Y,$H827,TRUE,_xll.ohTrigger(RecalcTrigger,Trigger1Y)),NA())</f>
        <v>2.8917551620658007E-2</v>
      </c>
      <c r="N827" s="182">
        <f>IFERROR(_xll.qlIndexFixing(ONIndex1M,I827,TRUE,_xll.ohTrigger(RecalcTrigger,Trigger1M)),NA())</f>
        <v>2.5879103039475604E-2</v>
      </c>
      <c r="O827" s="44">
        <f>IFERROR(_xll.qlIndexFixing(ONIndex3M,I827,TRUE,_xll.ohTrigger(RecalcTrigger,Trigger3M)),NA())</f>
        <v>2.6356035203384254E-2</v>
      </c>
      <c r="P827" s="44">
        <f>IFERROR(_xll.qlIndexFixing(ONIndex6M,I827,TRUE,_xll.ohTrigger(RecalcTrigger,Trigger6M)),NA())</f>
        <v>2.7665753605077281E-2</v>
      </c>
      <c r="Q827" s="183">
        <f>IFERROR(_xll.qlIndexFixing(ONIndex1Y,I827,TRUE,_xll.ohTrigger(RecalcTrigger,Trigger1Y)),NA())</f>
        <v>2.8504434167694326E-2</v>
      </c>
    </row>
    <row r="828" spans="2:17" x14ac:dyDescent="0.2">
      <c r="B828" s="39" t="s">
        <v>42</v>
      </c>
      <c r="D828" s="42">
        <f>_xll.qlCalendarAdvance(Calendar,$D827,B828,"f",FALSE)</f>
        <v>45084</v>
      </c>
      <c r="E828" s="177">
        <f>_xll.qlInterestRateIndexValueDate(IndexON,D828)</f>
        <v>45084</v>
      </c>
      <c r="F828" s="193">
        <f>IFERROR(_xll.qlIndexFixing(IndexON,D828,TRUE,_xll.ohTrigger(RecalcTrigger,TriggerON)),NA())</f>
        <v>2.4305052902683366E-2</v>
      </c>
      <c r="H828" s="42">
        <f>_xll.qlCalendarAdvance(Calendar,$H827,B828,"f",FALSE)</f>
        <v>45084</v>
      </c>
      <c r="I828" s="177">
        <f>_xll.qlInterestRateIndexValueDate(Index1M,$H828)</f>
        <v>45084</v>
      </c>
      <c r="J828" s="182">
        <f>IFERROR(_xll.qlIndexFixing(Index1M,$H828,TRUE,_xll.ohTrigger(RecalcTrigger,Trigger1M)),NA())</f>
        <v>2.5934991813037527E-2</v>
      </c>
      <c r="K828" s="44">
        <f>IFERROR(_xll.qlIndexFixing(Index3M,H828,TRUE,_xll.ohTrigger(RecalcTrigger,Trigger3M)),NA())</f>
        <v>2.6446267670700609E-2</v>
      </c>
      <c r="L828" s="44">
        <f>IFERROR(_xll.qlIndexFixing(Index6M,$H828,TRUE,_xll.ohTrigger(RecalcTrigger,Trigger6M)),NA())</f>
        <v>2.7915048834396442E-2</v>
      </c>
      <c r="M828" s="183">
        <f>IFERROR(_xll.qlIndexFixing(Index1Y,$H828,TRUE,_xll.ohTrigger(RecalcTrigger,Trigger1Y)),NA())</f>
        <v>2.8919675306246097E-2</v>
      </c>
      <c r="N828" s="182">
        <f>IFERROR(_xll.qlIndexFixing(ONIndex1M,I828,TRUE,_xll.ohTrigger(RecalcTrigger,Trigger1M)),NA())</f>
        <v>2.5888687997244197E-2</v>
      </c>
      <c r="O828" s="44">
        <f>IFERROR(_xll.qlIndexFixing(ONIndex3M,I828,TRUE,_xll.ohTrigger(RecalcTrigger,Trigger3M)),NA())</f>
        <v>2.6356762197357053E-2</v>
      </c>
      <c r="P828" s="44">
        <f>IFERROR(_xll.qlIndexFixing(ONIndex6M,I828,TRUE,_xll.ohTrigger(RecalcTrigger,Trigger6M)),NA())</f>
        <v>2.7669998422026332E-2</v>
      </c>
      <c r="Q828" s="183">
        <f>IFERROR(_xll.qlIndexFixing(ONIndex1Y,I828,TRUE,_xll.ohTrigger(RecalcTrigger,Trigger1Y)),NA())</f>
        <v>2.8502240963834691E-2</v>
      </c>
    </row>
    <row r="829" spans="2:17" x14ac:dyDescent="0.2">
      <c r="B829" s="39" t="s">
        <v>42</v>
      </c>
      <c r="D829" s="42">
        <f>_xll.qlCalendarAdvance(Calendar,$D828,B829,"f",FALSE)</f>
        <v>45091</v>
      </c>
      <c r="E829" s="177">
        <f>_xll.qlInterestRateIndexValueDate(IndexON,D829)</f>
        <v>45091</v>
      </c>
      <c r="F829" s="193">
        <f>IFERROR(_xll.qlIndexFixing(IndexON,D829,TRUE,_xll.ohTrigger(RecalcTrigger,TriggerON)),NA())</f>
        <v>2.4304523447916671E-2</v>
      </c>
      <c r="H829" s="42">
        <f>_xll.qlCalendarAdvance(Calendar,$H828,B829,"f",FALSE)</f>
        <v>45091</v>
      </c>
      <c r="I829" s="177">
        <f>_xll.qlInterestRateIndexValueDate(Index1M,$H829)</f>
        <v>45091</v>
      </c>
      <c r="J829" s="182">
        <f>IFERROR(_xll.qlIndexFixing(Index1M,$H829,TRUE,_xll.ohTrigger(RecalcTrigger,Trigger1M)),NA())</f>
        <v>2.5944316877817213E-2</v>
      </c>
      <c r="K829" s="44">
        <f>IFERROR(_xll.qlIndexFixing(Index3M,H829,TRUE,_xll.ohTrigger(RecalcTrigger,Trigger3M)),NA())</f>
        <v>2.6447119261706158E-2</v>
      </c>
      <c r="L829" s="44">
        <f>IFERROR(_xll.qlIndexFixing(Index6M,$H829,TRUE,_xll.ohTrigger(RecalcTrigger,Trigger6M)),NA())</f>
        <v>2.7919469811845662E-2</v>
      </c>
      <c r="M829" s="183">
        <f>IFERROR(_xll.qlIndexFixing(Index1Y,$H829,TRUE,_xll.ohTrigger(RecalcTrigger,Trigger1Y)),NA())</f>
        <v>2.8921999997117795E-2</v>
      </c>
      <c r="N829" s="182">
        <f>IFERROR(_xll.qlIndexFixing(ONIndex1M,I829,TRUE,_xll.ohTrigger(RecalcTrigger,Trigger1M)),NA())</f>
        <v>2.5898223040877744E-2</v>
      </c>
      <c r="O829" s="44">
        <f>IFERROR(_xll.qlIndexFixing(ONIndex3M,I829,TRUE,_xll.ohTrigger(RecalcTrigger,Trigger3M)),NA())</f>
        <v>2.6357183474546853E-2</v>
      </c>
      <c r="P829" s="44">
        <f>IFERROR(_xll.qlIndexFixing(ONIndex6M,I829,TRUE,_xll.ohTrigger(RecalcTrigger,Trigger6M)),NA())</f>
        <v>2.7674005748734576E-2</v>
      </c>
      <c r="Q829" s="183">
        <f>IFERROR(_xll.qlIndexFixing(ONIndex1Y,I829,TRUE,_xll.ohTrigger(RecalcTrigger,Trigger1Y)),NA())</f>
        <v>2.8499774135087863E-2</v>
      </c>
    </row>
    <row r="830" spans="2:17" x14ac:dyDescent="0.2">
      <c r="B830" s="39" t="s">
        <v>42</v>
      </c>
      <c r="D830" s="42">
        <f>_xll.qlCalendarAdvance(Calendar,$D829,B830,"f",FALSE)</f>
        <v>45098</v>
      </c>
      <c r="E830" s="177">
        <f>_xll.qlInterestRateIndexValueDate(IndexON,D830)</f>
        <v>45098</v>
      </c>
      <c r="F830" s="193">
        <f>IFERROR(_xll.qlIndexFixing(IndexON,D830,TRUE,_xll.ohTrigger(RecalcTrigger,TriggerON)),NA())</f>
        <v>2.4303644206074004E-2</v>
      </c>
      <c r="H830" s="42">
        <f>_xll.qlCalendarAdvance(Calendar,$H829,B830,"f",FALSE)</f>
        <v>45098</v>
      </c>
      <c r="I830" s="177">
        <f>_xll.qlInterestRateIndexValueDate(Index1M,$H830)</f>
        <v>45098</v>
      </c>
      <c r="J830" s="182">
        <f>IFERROR(_xll.qlIndexFixing(Index1M,$H830,TRUE,_xll.ohTrigger(RecalcTrigger,Trigger1M)),NA())</f>
        <v>2.5953443762530837E-2</v>
      </c>
      <c r="K830" s="44">
        <f>IFERROR(_xll.qlIndexFixing(Index3M,H830,TRUE,_xll.ohTrigger(RecalcTrigger,Trigger3M)),NA())</f>
        <v>2.6448127426833806E-2</v>
      </c>
      <c r="L830" s="44">
        <f>IFERROR(_xll.qlIndexFixing(Index6M,$H830,TRUE,_xll.ohTrigger(RecalcTrigger,Trigger6M)),NA())</f>
        <v>2.792394760443305E-2</v>
      </c>
      <c r="M830" s="183">
        <f>IFERROR(_xll.qlIndexFixing(Index1Y,$H830,TRUE,_xll.ohTrigger(RecalcTrigger,Trigger1Y)),NA())</f>
        <v>2.8924535428885612E-2</v>
      </c>
      <c r="N830" s="182">
        <f>IFERROR(_xll.qlIndexFixing(ONIndex1M,I830,TRUE,_xll.ohTrigger(RecalcTrigger,Trigger1M)),NA())</f>
        <v>2.5907708170295196E-2</v>
      </c>
      <c r="O830" s="44">
        <f>IFERROR(_xll.qlIndexFixing(ONIndex3M,I830,TRUE,_xll.ohTrigger(RecalcTrigger,Trigger3M)),NA())</f>
        <v>2.6357299035115744E-2</v>
      </c>
      <c r="P830" s="44">
        <f>IFERROR(_xll.qlIndexFixing(ONIndex6M,I830,TRUE,_xll.ohTrigger(RecalcTrigger,Trigger6M)),NA())</f>
        <v>2.7677775585120967E-2</v>
      </c>
      <c r="Q830" s="183">
        <f>IFERROR(_xll.qlIndexFixing(ONIndex1Y,I830,TRUE,_xll.ohTrigger(RecalcTrigger,Trigger1Y)),NA())</f>
        <v>2.8497033681372796E-2</v>
      </c>
    </row>
    <row r="831" spans="2:17" x14ac:dyDescent="0.2">
      <c r="B831" s="39" t="s">
        <v>42</v>
      </c>
      <c r="D831" s="42">
        <f>_xll.qlCalendarAdvance(Calendar,$D830,B831,"f",FALSE)</f>
        <v>45105</v>
      </c>
      <c r="E831" s="177">
        <f>_xll.qlInterestRateIndexValueDate(IndexON,D831)</f>
        <v>45105</v>
      </c>
      <c r="F831" s="193">
        <f>IFERROR(_xll.qlIndexFixing(IndexON,D831,TRUE,_xll.ohTrigger(RecalcTrigger,TriggerON)),NA())</f>
        <v>2.4302451244614387E-2</v>
      </c>
      <c r="H831" s="42">
        <f>_xll.qlCalendarAdvance(Calendar,$H830,B831,"f",FALSE)</f>
        <v>45105</v>
      </c>
      <c r="I831" s="177">
        <f>_xll.qlInterestRateIndexValueDate(Index1M,$H831)</f>
        <v>45105</v>
      </c>
      <c r="J831" s="182">
        <f>IFERROR(_xll.qlIndexFixing(Index1M,$H831,TRUE,_xll.ohTrigger(RecalcTrigger,Trigger1M)),NA())</f>
        <v>2.5962315069094709E-2</v>
      </c>
      <c r="K831" s="44">
        <f>IFERROR(_xll.qlIndexFixing(Index3M,H831,TRUE,_xll.ohTrigger(RecalcTrigger,Trigger3M)),NA())</f>
        <v>2.6449332635100013E-2</v>
      </c>
      <c r="L831" s="44">
        <f>IFERROR(_xll.qlIndexFixing(Index6M,$H831,TRUE,_xll.ohTrigger(RecalcTrigger,Trigger6M)),NA())</f>
        <v>2.7928494347762081E-2</v>
      </c>
      <c r="M831" s="183">
        <f>IFERROR(_xll.qlIndexFixing(Index1Y,$H831,TRUE,_xll.ohTrigger(RecalcTrigger,Trigger1Y)),NA())</f>
        <v>2.8927291177424052E-2</v>
      </c>
      <c r="N831" s="182">
        <f>IFERROR(_xll.qlIndexFixing(ONIndex1M,I831,TRUE,_xll.ohTrigger(RecalcTrigger,Trigger1M)),NA())</f>
        <v>2.5917127458848777E-2</v>
      </c>
      <c r="O831" s="44">
        <f>IFERROR(_xll.qlIndexFixing(ONIndex3M,I831,TRUE,_xll.ohTrigger(RecalcTrigger,Trigger3M)),NA())</f>
        <v>2.6357143159938534E-2</v>
      </c>
      <c r="P831" s="44">
        <f>IFERROR(_xll.qlIndexFixing(ONIndex6M,I831,TRUE,_xll.ohTrigger(RecalcTrigger,Trigger6M)),NA())</f>
        <v>2.7681328231252689E-2</v>
      </c>
      <c r="Q831" s="183">
        <f>IFERROR(_xll.qlIndexFixing(ONIndex1Y,I831,TRUE,_xll.ohTrigger(RecalcTrigger,Trigger1Y)),NA())</f>
        <v>2.849405157034135E-2</v>
      </c>
    </row>
    <row r="832" spans="2:17" x14ac:dyDescent="0.2">
      <c r="B832" s="39" t="s">
        <v>42</v>
      </c>
      <c r="D832" s="42">
        <f>_xll.qlCalendarAdvance(Calendar,$D831,B832,"f",FALSE)</f>
        <v>45112</v>
      </c>
      <c r="E832" s="177">
        <f>_xll.qlInterestRateIndexValueDate(IndexON,D832)</f>
        <v>45112</v>
      </c>
      <c r="F832" s="193">
        <f>IFERROR(_xll.qlIndexFixing(IndexON,D832,TRUE,_xll.ohTrigger(RecalcTrigger,TriggerON)),NA())</f>
        <v>2.4301350798375809E-2</v>
      </c>
      <c r="H832" s="42">
        <f>_xll.qlCalendarAdvance(Calendar,$H831,B832,"f",FALSE)</f>
        <v>45112</v>
      </c>
      <c r="I832" s="177">
        <f>_xll.qlInterestRateIndexValueDate(Index1M,$H832)</f>
        <v>45112</v>
      </c>
      <c r="J832" s="182">
        <f>IFERROR(_xll.qlIndexFixing(Index1M,$H832,TRUE,_xll.ohTrigger(RecalcTrigger,Trigger1M)),NA())</f>
        <v>2.5975415127864845E-2</v>
      </c>
      <c r="K832" s="44">
        <f>IFERROR(_xll.qlIndexFixing(Index3M,H832,TRUE,_xll.ohTrigger(RecalcTrigger,Trigger3M)),NA())</f>
        <v>2.6450761596167289E-2</v>
      </c>
      <c r="L832" s="44">
        <f>IFERROR(_xll.qlIndexFixing(Index6M,$H832,TRUE,_xll.ohTrigger(RecalcTrigger,Trigger6M)),NA())</f>
        <v>2.7934539481713566E-2</v>
      </c>
      <c r="M832" s="183">
        <f>IFERROR(_xll.qlIndexFixing(Index1Y,$H832,TRUE,_xll.ohTrigger(RecalcTrigger,Trigger1Y)),NA())</f>
        <v>2.8930269487536169E-2</v>
      </c>
      <c r="N832" s="182">
        <f>IFERROR(_xll.qlIndexFixing(ONIndex1M,I832,TRUE,_xll.ohTrigger(RecalcTrigger,Trigger1M)),NA())</f>
        <v>2.5926301524130668E-2</v>
      </c>
      <c r="O832" s="44">
        <f>IFERROR(_xll.qlIndexFixing(ONIndex3M,I832,TRUE,_xll.ohTrigger(RecalcTrigger,Trigger3M)),NA())</f>
        <v>2.6357101962574125E-2</v>
      </c>
      <c r="P832" s="44">
        <f>IFERROR(_xll.qlIndexFixing(ONIndex6M,I832,TRUE,_xll.ohTrigger(RecalcTrigger,Trigger6M)),NA())</f>
        <v>2.768489232719773E-2</v>
      </c>
      <c r="Q832" s="183">
        <f>IFERROR(_xll.qlIndexFixing(ONIndex1Y,I832,TRUE,_xll.ohTrigger(RecalcTrigger,Trigger1Y)),NA())</f>
        <v>2.8491187856822808E-2</v>
      </c>
    </row>
    <row r="833" spans="2:17" x14ac:dyDescent="0.2">
      <c r="B833" s="39" t="s">
        <v>42</v>
      </c>
      <c r="D833" s="42">
        <f>_xll.qlCalendarAdvance(Calendar,$D832,B833,"f",FALSE)</f>
        <v>45119</v>
      </c>
      <c r="E833" s="177">
        <f>_xll.qlInterestRateIndexValueDate(IndexON,D833)</f>
        <v>45119</v>
      </c>
      <c r="F833" s="193">
        <f>IFERROR(_xll.qlIndexFixing(IndexON,D833,TRUE,_xll.ohTrigger(RecalcTrigger,TriggerON)),NA())</f>
        <v>2.4300458663285562E-2</v>
      </c>
      <c r="H833" s="42">
        <f>_xll.qlCalendarAdvance(Calendar,$H832,B833,"f",FALSE)</f>
        <v>45119</v>
      </c>
      <c r="I833" s="177">
        <f>_xll.qlInterestRateIndexValueDate(Index1M,$H833)</f>
        <v>45119</v>
      </c>
      <c r="J833" s="182">
        <f>IFERROR(_xll.qlIndexFixing(Index1M,$H833,TRUE,_xll.ohTrigger(RecalcTrigger,Trigger1M)),NA())</f>
        <v>2.5983634129627557E-2</v>
      </c>
      <c r="K833" s="44">
        <f>IFERROR(_xll.qlIndexFixing(Index3M,H833,TRUE,_xll.ohTrigger(RecalcTrigger,Trigger3M)),NA())</f>
        <v>2.6452416777893124E-2</v>
      </c>
      <c r="L833" s="44">
        <f>IFERROR(_xll.qlIndexFixing(Index6M,$H833,TRUE,_xll.ohTrigger(RecalcTrigger,Trigger6M)),NA())</f>
        <v>2.7939246794385759E-2</v>
      </c>
      <c r="M833" s="183">
        <f>IFERROR(_xll.qlIndexFixing(Index1Y,$H833,TRUE,_xll.ohTrigger(RecalcTrigger,Trigger1Y)),NA())</f>
        <v>2.893346193352174E-2</v>
      </c>
      <c r="N833" s="182">
        <f>IFERROR(_xll.qlIndexFixing(ONIndex1M,I833,TRUE,_xll.ohTrigger(RecalcTrigger,Trigger1M)),NA())</f>
        <v>2.5935179233718131E-2</v>
      </c>
      <c r="O833" s="44">
        <f>IFERROR(_xll.qlIndexFixing(ONIndex3M,I833,TRUE,_xll.ohTrigger(RecalcTrigger,Trigger3M)),NA())</f>
        <v>2.6357285503223471E-2</v>
      </c>
      <c r="P833" s="44">
        <f>IFERROR(_xll.qlIndexFixing(ONIndex6M,I833,TRUE,_xll.ohTrigger(RecalcTrigger,Trigger6M)),NA())</f>
        <v>2.7688533046241748E-2</v>
      </c>
      <c r="Q833" s="183">
        <f>IFERROR(_xll.qlIndexFixing(ONIndex1Y,I833,TRUE,_xll.ohTrigger(RecalcTrigger,Trigger1Y)),NA())</f>
        <v>2.8488545173207536E-2</v>
      </c>
    </row>
    <row r="834" spans="2:17" x14ac:dyDescent="0.2">
      <c r="B834" s="39" t="s">
        <v>42</v>
      </c>
      <c r="D834" s="42">
        <f>_xll.qlCalendarAdvance(Calendar,$D833,B834,"f",FALSE)</f>
        <v>45126</v>
      </c>
      <c r="E834" s="177">
        <f>_xll.qlInterestRateIndexValueDate(IndexON,D834)</f>
        <v>45126</v>
      </c>
      <c r="F834" s="193">
        <f>IFERROR(_xll.qlIndexFixing(IndexON,D834,TRUE,_xll.ohTrigger(RecalcTrigger,TriggerON)),NA())</f>
        <v>2.4299774839343646E-2</v>
      </c>
      <c r="H834" s="42">
        <f>_xll.qlCalendarAdvance(Calendar,$H833,B834,"f",FALSE)</f>
        <v>45126</v>
      </c>
      <c r="I834" s="177">
        <f>_xll.qlInterestRateIndexValueDate(Index1M,$H834)</f>
        <v>45126</v>
      </c>
      <c r="J834" s="182">
        <f>IFERROR(_xll.qlIndexFixing(Index1M,$H834,TRUE,_xll.ohTrigger(RecalcTrigger,Trigger1M)),NA())</f>
        <v>2.5991556106197074E-2</v>
      </c>
      <c r="K834" s="44">
        <f>IFERROR(_xll.qlIndexFixing(Index3M,H834,TRUE,_xll.ohTrigger(RecalcTrigger,Trigger3M)),NA())</f>
        <v>2.6454298180558534E-2</v>
      </c>
      <c r="L834" s="44">
        <f>IFERROR(_xll.qlIndexFixing(Index6M,$H834,TRUE,_xll.ohTrigger(RecalcTrigger,Trigger6M)),NA())</f>
        <v>2.7944031814563657E-2</v>
      </c>
      <c r="M834" s="183">
        <f>IFERROR(_xll.qlIndexFixing(Index1Y,$H834,TRUE,_xll.ohTrigger(RecalcTrigger,Trigger1Y)),NA())</f>
        <v>2.8936859208988464E-2</v>
      </c>
      <c r="N834" s="182">
        <f>IFERROR(_xll.qlIndexFixing(ONIndex1M,I834,TRUE,_xll.ohTrigger(RecalcTrigger,Trigger1M)),NA())</f>
        <v>2.5943760587449072E-2</v>
      </c>
      <c r="O834" s="44">
        <f>IFERROR(_xll.qlIndexFixing(ONIndex3M,I834,TRUE,_xll.ohTrigger(RecalcTrigger,Trigger3M)),NA())</f>
        <v>2.6357693781886571E-2</v>
      </c>
      <c r="P834" s="44">
        <f>IFERROR(_xll.qlIndexFixing(ONIndex6M,I834,TRUE,_xll.ohTrigger(RecalcTrigger,Trigger6M)),NA())</f>
        <v>2.769225038822265E-2</v>
      </c>
      <c r="Q834" s="183">
        <f>IFERROR(_xll.qlIndexFixing(ONIndex1Y,I834,TRUE,_xll.ohTrigger(RecalcTrigger,Trigger1Y)),NA())</f>
        <v>2.8486123519657625E-2</v>
      </c>
    </row>
    <row r="835" spans="2:17" x14ac:dyDescent="0.2">
      <c r="B835" s="39" t="s">
        <v>42</v>
      </c>
      <c r="D835" s="42">
        <f>_xll.qlCalendarAdvance(Calendar,$D834,B835,"f",FALSE)</f>
        <v>45133</v>
      </c>
      <c r="E835" s="177">
        <f>_xll.qlInterestRateIndexValueDate(IndexON,D835)</f>
        <v>45133</v>
      </c>
      <c r="F835" s="193">
        <f>IFERROR(_xll.qlIndexFixing(IndexON,D835,TRUE,_xll.ohTrigger(RecalcTrigger,TriggerON)),NA())</f>
        <v>2.4299299326631107E-2</v>
      </c>
      <c r="H835" s="42">
        <f>_xll.qlCalendarAdvance(Calendar,$H834,B835,"f",FALSE)</f>
        <v>45133</v>
      </c>
      <c r="I835" s="177">
        <f>_xll.qlInterestRateIndexValueDate(Index1M,$H835)</f>
        <v>45133</v>
      </c>
      <c r="J835" s="182">
        <f>IFERROR(_xll.qlIndexFixing(Index1M,$H835,TRUE,_xll.ohTrigger(RecalcTrigger,Trigger1M)),NA())</f>
        <v>2.6000622710824973E-2</v>
      </c>
      <c r="K835" s="44">
        <f>IFERROR(_xll.qlIndexFixing(Index3M,H835,TRUE,_xll.ohTrigger(RecalcTrigger,Trigger3M)),NA())</f>
        <v>2.6456405804483302E-2</v>
      </c>
      <c r="L835" s="44">
        <f>IFERROR(_xll.qlIndexFixing(Index6M,$H835,TRUE,_xll.ohTrigger(RecalcTrigger,Trigger6M)),NA())</f>
        <v>2.7948894542802246E-2</v>
      </c>
      <c r="M835" s="183">
        <f>IFERROR(_xll.qlIndexFixing(Index1Y,$H835,TRUE,_xll.ohTrigger(RecalcTrigger,Trigger1Y)),NA())</f>
        <v>2.8940452007546483E-2</v>
      </c>
      <c r="N835" s="182">
        <f>IFERROR(_xll.qlIndexFixing(ONIndex1M,I835,TRUE,_xll.ohTrigger(RecalcTrigger,Trigger1M)),NA())</f>
        <v>2.5952045585485584E-2</v>
      </c>
      <c r="O835" s="44">
        <f>IFERROR(_xll.qlIndexFixing(ONIndex3M,I835,TRUE,_xll.ohTrigger(RecalcTrigger,Trigger3M)),NA())</f>
        <v>2.6358326798725518E-2</v>
      </c>
      <c r="P835" s="44">
        <f>IFERROR(_xll.qlIndexFixing(ONIndex6M,I835,TRUE,_xll.ohTrigger(RecalcTrigger,Trigger6M)),NA())</f>
        <v>2.7696044353302529E-2</v>
      </c>
      <c r="Q835" s="183">
        <f>IFERROR(_xll.qlIndexFixing(ONIndex1Y,I835,TRUE,_xll.ohTrigger(RecalcTrigger,Trigger1Y)),NA())</f>
        <v>2.8483922896092029E-2</v>
      </c>
    </row>
    <row r="836" spans="2:17" x14ac:dyDescent="0.2">
      <c r="B836" s="39" t="s">
        <v>42</v>
      </c>
      <c r="D836" s="42">
        <f>_xll.qlCalendarAdvance(Calendar,$D835,B836,"f",FALSE)</f>
        <v>45140</v>
      </c>
      <c r="E836" s="177">
        <f>_xll.qlInterestRateIndexValueDate(IndexON,D836)</f>
        <v>45140</v>
      </c>
      <c r="F836" s="193">
        <f>IFERROR(_xll.qlIndexFixing(IndexON,D836,TRUE,_xll.ohTrigger(RecalcTrigger,TriggerON)),NA())</f>
        <v>2.4299032125066899E-2</v>
      </c>
      <c r="H836" s="42">
        <f>_xll.qlCalendarAdvance(Calendar,$H835,B836,"f",FALSE)</f>
        <v>45140</v>
      </c>
      <c r="I836" s="177">
        <f>_xll.qlInterestRateIndexValueDate(Index1M,$H836)</f>
        <v>45140</v>
      </c>
      <c r="J836" s="182">
        <f>IFERROR(_xll.qlIndexFixing(Index1M,$H836,TRUE,_xll.ohTrigger(RecalcTrigger,Trigger1M)),NA())</f>
        <v>2.6006508981221983E-2</v>
      </c>
      <c r="K836" s="44">
        <f>IFERROR(_xll.qlIndexFixing(Index3M,H836,TRUE,_xll.ohTrigger(RecalcTrigger,Trigger3M)),NA())</f>
        <v>2.6458739650025973E-2</v>
      </c>
      <c r="L836" s="44">
        <f>IFERROR(_xll.qlIndexFixing(Index6M,$H836,TRUE,_xll.ohTrigger(RecalcTrigger,Trigger6M)),NA())</f>
        <v>2.7953834979664888E-2</v>
      </c>
      <c r="M836" s="183">
        <f>IFERROR(_xll.qlIndexFixing(Index1Y,$H836,TRUE,_xll.ohTrigger(RecalcTrigger,Trigger1Y)),NA())</f>
        <v>2.8944231022791759E-2</v>
      </c>
      <c r="N836" s="182">
        <f>IFERROR(_xll.qlIndexFixing(ONIndex1M,I836,TRUE,_xll.ohTrigger(RecalcTrigger,Trigger1M)),NA())</f>
        <v>2.5960034227665574E-2</v>
      </c>
      <c r="O836" s="44">
        <f>IFERROR(_xll.qlIndexFixing(ONIndex3M,I836,TRUE,_xll.ohTrigger(RecalcTrigger,Trigger3M)),NA())</f>
        <v>2.6359184553578219E-2</v>
      </c>
      <c r="P836" s="44">
        <f>IFERROR(_xll.qlIndexFixing(ONIndex6M,I836,TRUE,_xll.ohTrigger(RecalcTrigger,Trigger6M)),NA())</f>
        <v>2.7699914941400339E-2</v>
      </c>
      <c r="Q836" s="183">
        <f>IFERROR(_xll.qlIndexFixing(ONIndex1Y,I836,TRUE,_xll.ohTrigger(RecalcTrigger,Trigger1Y)),NA())</f>
        <v>2.8481943302510748E-2</v>
      </c>
    </row>
    <row r="837" spans="2:17" x14ac:dyDescent="0.2">
      <c r="B837" s="39" t="s">
        <v>42</v>
      </c>
      <c r="D837" s="42">
        <f>_xll.qlCalendarAdvance(Calendar,$D836,B837,"f",FALSE)</f>
        <v>45147</v>
      </c>
      <c r="E837" s="177">
        <f>_xll.qlInterestRateIndexValueDate(IndexON,D837)</f>
        <v>45147</v>
      </c>
      <c r="F837" s="193">
        <f>IFERROR(_xll.qlIndexFixing(IndexON,D837,TRUE,_xll.ohTrigger(RecalcTrigger,TriggerON)),NA())</f>
        <v>2.4298973234569976E-2</v>
      </c>
      <c r="H837" s="42">
        <f>_xll.qlCalendarAdvance(Calendar,$H836,B837,"f",FALSE)</f>
        <v>45147</v>
      </c>
      <c r="I837" s="177">
        <f>_xll.qlInterestRateIndexValueDate(Index1M,$H837)</f>
        <v>45147</v>
      </c>
      <c r="J837" s="182">
        <f>IFERROR(_xll.qlIndexFixing(Index1M,$H837,TRUE,_xll.ohTrigger(RecalcTrigger,Trigger1M)),NA())</f>
        <v>2.6013539878478875E-2</v>
      </c>
      <c r="K837" s="44">
        <f>IFERROR(_xll.qlIndexFixing(Index3M,H837,TRUE,_xll.ohTrigger(RecalcTrigger,Trigger3M)),NA())</f>
        <v>2.6461299717582962E-2</v>
      </c>
      <c r="L837" s="44">
        <f>IFERROR(_xll.qlIndexFixing(Index6M,$H837,TRUE,_xll.ohTrigger(RecalcTrigger,Trigger6M)),NA())</f>
        <v>2.795885312572419E-2</v>
      </c>
      <c r="M837" s="183">
        <f>IFERROR(_xll.qlIndexFixing(Index1Y,$H837,TRUE,_xll.ohTrigger(RecalcTrigger,Trigger1Y)),NA())</f>
        <v>2.8948186948286832E-2</v>
      </c>
      <c r="N837" s="182">
        <f>IFERROR(_xll.qlIndexFixing(ONIndex1M,I837,TRUE,_xll.ohTrigger(RecalcTrigger,Trigger1M)),NA())</f>
        <v>2.5967726513989042E-2</v>
      </c>
      <c r="O837" s="44">
        <f>IFERROR(_xll.qlIndexFixing(ONIndex3M,I837,TRUE,_xll.ohTrigger(RecalcTrigger,Trigger3M)),NA())</f>
        <v>2.6360267046444674E-2</v>
      </c>
      <c r="P837" s="44">
        <f>IFERROR(_xll.qlIndexFixing(ONIndex6M,I837,TRUE,_xll.ohTrigger(RecalcTrigger,Trigger6M)),NA())</f>
        <v>2.7703862152597125E-2</v>
      </c>
      <c r="Q837" s="183">
        <f>IFERROR(_xll.qlIndexFixing(ONIndex1Y,I837,TRUE,_xll.ohTrigger(RecalcTrigger,Trigger1Y)),NA())</f>
        <v>2.8480184738913783E-2</v>
      </c>
    </row>
    <row r="838" spans="2:17" x14ac:dyDescent="0.2">
      <c r="B838" s="39" t="s">
        <v>42</v>
      </c>
      <c r="D838" s="42">
        <f>_xll.qlCalendarAdvance(Calendar,$D837,B838,"f",FALSE)</f>
        <v>45154</v>
      </c>
      <c r="E838" s="177">
        <f>_xll.qlInterestRateIndexValueDate(IndexON,D838)</f>
        <v>45154</v>
      </c>
      <c r="F838" s="193">
        <f>IFERROR(_xll.qlIndexFixing(IndexON,D838,TRUE,_xll.ohTrigger(RecalcTrigger,TriggerON)),NA())</f>
        <v>2.429912265530243E-2</v>
      </c>
      <c r="H838" s="42">
        <f>_xll.qlCalendarAdvance(Calendar,$H837,B838,"f",FALSE)</f>
        <v>45154</v>
      </c>
      <c r="I838" s="177">
        <f>_xll.qlInterestRateIndexValueDate(Index1M,$H838)</f>
        <v>45154</v>
      </c>
      <c r="J838" s="182">
        <f>IFERROR(_xll.qlIndexFixing(Index1M,$H838,TRUE,_xll.ohTrigger(RecalcTrigger,Trigger1M)),NA())</f>
        <v>2.6020273748135741E-2</v>
      </c>
      <c r="K838" s="44">
        <f>IFERROR(_xll.qlIndexFixing(Index3M,H838,TRUE,_xll.ohTrigger(RecalcTrigger,Trigger3M)),NA())</f>
        <v>2.6464086007589458E-2</v>
      </c>
      <c r="L838" s="44">
        <f>IFERROR(_xll.qlIndexFixing(Index6M,$H838,TRUE,_xll.ohTrigger(RecalcTrigger,Trigger6M)),NA())</f>
        <v>2.7963948981560696E-2</v>
      </c>
      <c r="M838" s="183">
        <f>IFERROR(_xll.qlIndexFixing(Index1Y,$H838,TRUE,_xll.ohTrigger(RecalcTrigger,Trigger1Y)),NA())</f>
        <v>2.8952310477547056E-2</v>
      </c>
      <c r="N838" s="182">
        <f>IFERROR(_xll.qlIndexFixing(ONIndex1M,I838,TRUE,_xll.ohTrigger(RecalcTrigger,Trigger1M)),NA())</f>
        <v>2.5975122444537035E-2</v>
      </c>
      <c r="O838" s="44">
        <f>IFERROR(_xll.qlIndexFixing(ONIndex3M,I838,TRUE,_xll.ohTrigger(RecalcTrigger,Trigger3M)),NA())</f>
        <v>2.636157427740593E-2</v>
      </c>
      <c r="P838" s="44">
        <f>IFERROR(_xll.qlIndexFixing(ONIndex6M,I838,TRUE,_xll.ohTrigger(RecalcTrigger,Trigger6M)),NA())</f>
        <v>2.7707885986811842E-2</v>
      </c>
      <c r="Q838" s="183">
        <f>IFERROR(_xll.qlIndexFixing(ONIndex1Y,I838,TRUE,_xll.ohTrigger(RecalcTrigger,Trigger1Y)),NA())</f>
        <v>2.8478647205301133E-2</v>
      </c>
    </row>
    <row r="839" spans="2:17" x14ac:dyDescent="0.2">
      <c r="B839" s="39" t="s">
        <v>42</v>
      </c>
      <c r="D839" s="42">
        <f>_xll.qlCalendarAdvance(Calendar,$D838,B839,"f",FALSE)</f>
        <v>45161</v>
      </c>
      <c r="E839" s="177">
        <f>_xll.qlInterestRateIndexValueDate(IndexON,D839)</f>
        <v>45161</v>
      </c>
      <c r="F839" s="193">
        <f>IFERROR(_xll.qlIndexFixing(IndexON,D839,TRUE,_xll.ohTrigger(RecalcTrigger,TriggerON)),NA())</f>
        <v>2.4299480387102168E-2</v>
      </c>
      <c r="H839" s="42">
        <f>_xll.qlCalendarAdvance(Calendar,$H838,B839,"f",FALSE)</f>
        <v>45161</v>
      </c>
      <c r="I839" s="177">
        <f>_xll.qlInterestRateIndexValueDate(Index1M,$H839)</f>
        <v>45161</v>
      </c>
      <c r="J839" s="182">
        <f>IFERROR(_xll.qlIndexFixing(Index1M,$H839,TRUE,_xll.ohTrigger(RecalcTrigger,Trigger1M)),NA())</f>
        <v>2.6026710589652273E-2</v>
      </c>
      <c r="K839" s="44">
        <f>IFERROR(_xll.qlIndexFixing(Index3M,H839,TRUE,_xll.ohTrigger(RecalcTrigger,Trigger3M)),NA())</f>
        <v>2.6467098520517641E-2</v>
      </c>
      <c r="L839" s="44">
        <f>IFERROR(_xll.qlIndexFixing(Index6M,$H839,TRUE,_xll.ohTrigger(RecalcTrigger,Trigger6M)),NA())</f>
        <v>2.796912254776639E-2</v>
      </c>
      <c r="M839" s="183">
        <f>IFERROR(_xll.qlIndexFixing(Index1Y,$H839,TRUE,_xll.ohTrigger(RecalcTrigger,Trigger1Y)),NA())</f>
        <v>2.8956592304022036E-2</v>
      </c>
      <c r="N839" s="182">
        <f>IFERROR(_xll.qlIndexFixing(ONIndex1M,I839,TRUE,_xll.ohTrigger(RecalcTrigger,Trigger1M)),NA())</f>
        <v>2.5982222019147461E-2</v>
      </c>
      <c r="O839" s="44">
        <f>IFERROR(_xll.qlIndexFixing(ONIndex3M,I839,TRUE,_xll.ohTrigger(RecalcTrigger,Trigger3M)),NA())</f>
        <v>2.6363106246461987E-2</v>
      </c>
      <c r="P839" s="44">
        <f>IFERROR(_xll.qlIndexFixing(ONIndex6M,I839,TRUE,_xll.ohTrigger(RecalcTrigger,Trigger6M)),NA())</f>
        <v>2.7711986444206582E-2</v>
      </c>
      <c r="Q839" s="183">
        <f>IFERROR(_xll.qlIndexFixing(ONIndex1Y,I839,TRUE,_xll.ohTrigger(RecalcTrigger,Trigger1Y)),NA())</f>
        <v>2.8477330701591752E-2</v>
      </c>
    </row>
    <row r="840" spans="2:17" x14ac:dyDescent="0.2">
      <c r="B840" s="39" t="s">
        <v>42</v>
      </c>
      <c r="D840" s="42">
        <f>_xll.qlCalendarAdvance(Calendar,$D839,B840,"f",FALSE)</f>
        <v>45168</v>
      </c>
      <c r="E840" s="177">
        <f>_xll.qlInterestRateIndexValueDate(IndexON,D840)</f>
        <v>45168</v>
      </c>
      <c r="F840" s="193">
        <f>IFERROR(_xll.qlIndexFixing(IndexON,D840,TRUE,_xll.ohTrigger(RecalcTrigger,TriggerON)),NA())</f>
        <v>2.4300046430131284E-2</v>
      </c>
      <c r="H840" s="42">
        <f>_xll.qlCalendarAdvance(Calendar,$H839,B840,"f",FALSE)</f>
        <v>45168</v>
      </c>
      <c r="I840" s="177">
        <f>_xll.qlInterestRateIndexValueDate(Index1M,$H840)</f>
        <v>45168</v>
      </c>
      <c r="J840" s="182">
        <f>IFERROR(_xll.qlIndexFixing(Index1M,$H840,TRUE,_xll.ohTrigger(RecalcTrigger,Trigger1M)),NA())</f>
        <v>2.6028825010319077E-2</v>
      </c>
      <c r="K840" s="44">
        <f>IFERROR(_xll.qlIndexFixing(Index3M,H840,TRUE,_xll.ohTrigger(RecalcTrigger,Trigger3M)),NA())</f>
        <v>2.64703372568811E-2</v>
      </c>
      <c r="L840" s="44">
        <f>IFERROR(_xll.qlIndexFixing(Index6M,$H840,TRUE,_xll.ohTrigger(RecalcTrigger,Trigger6M)),NA())</f>
        <v>2.797290496306842E-2</v>
      </c>
      <c r="M840" s="183">
        <f>IFERROR(_xll.qlIndexFixing(Index1Y,$H840,TRUE,_xll.ohTrigger(RecalcTrigger,Trigger1Y)),NA())</f>
        <v>2.8961023121082757E-2</v>
      </c>
      <c r="N840" s="182">
        <f>IFERROR(_xll.qlIndexFixing(ONIndex1M,I840,TRUE,_xll.ohTrigger(RecalcTrigger,Trigger1M)),NA())</f>
        <v>2.598902523798241E-2</v>
      </c>
      <c r="O840" s="44">
        <f>IFERROR(_xll.qlIndexFixing(ONIndex3M,I840,TRUE,_xll.ohTrigger(RecalcTrigger,Trigger3M)),NA())</f>
        <v>2.6364862953531798E-2</v>
      </c>
      <c r="P840" s="44">
        <f>IFERROR(_xll.qlIndexFixing(ONIndex6M,I840,TRUE,_xll.ohTrigger(RecalcTrigger,Trigger6M)),NA())</f>
        <v>2.7716163524538207E-2</v>
      </c>
      <c r="Q840" s="183">
        <f>IFERROR(_xll.qlIndexFixing(ONIndex1Y,I840,TRUE,_xll.ohTrigger(RecalcTrigger,Trigger1Y)),NA())</f>
        <v>2.8476235227947733E-2</v>
      </c>
    </row>
    <row r="841" spans="2:17" x14ac:dyDescent="0.2">
      <c r="B841" s="39" t="s">
        <v>42</v>
      </c>
      <c r="D841" s="42">
        <f>_xll.qlCalendarAdvance(Calendar,$D840,B841,"f",FALSE)</f>
        <v>45175</v>
      </c>
      <c r="E841" s="177">
        <f>_xll.qlInterestRateIndexValueDate(IndexON,D841)</f>
        <v>45175</v>
      </c>
      <c r="F841" s="193">
        <f>IFERROR(_xll.qlIndexFixing(IndexON,D841,TRUE,_xll.ohTrigger(RecalcTrigger,TriggerON)),NA())</f>
        <v>2.430082078430873E-2</v>
      </c>
      <c r="H841" s="42">
        <f>_xll.qlCalendarAdvance(Calendar,$H840,B841,"f",FALSE)</f>
        <v>45175</v>
      </c>
      <c r="I841" s="177">
        <f>_xll.qlInterestRateIndexValueDate(Index1M,$H841)</f>
        <v>45175</v>
      </c>
      <c r="J841" s="182">
        <f>IFERROR(_xll.qlIndexFixing(Index1M,$H841,TRUE,_xll.ohTrigger(RecalcTrigger,Trigger1M)),NA())</f>
        <v>2.6034730180943343E-2</v>
      </c>
      <c r="K841" s="44">
        <f>IFERROR(_xll.qlIndexFixing(Index3M,H841,TRUE,_xll.ohTrigger(RecalcTrigger,Trigger3M)),NA())</f>
        <v>2.6472554102179802E-2</v>
      </c>
      <c r="L841" s="44">
        <f>IFERROR(_xll.qlIndexFixing(Index6M,$H841,TRUE,_xll.ohTrigger(RecalcTrigger,Trigger6M)),NA())</f>
        <v>2.7976753822603468E-2</v>
      </c>
      <c r="M841" s="183">
        <f>IFERROR(_xll.qlIndexFixing(Index1Y,$H841,TRUE,_xll.ohTrigger(RecalcTrigger,Trigger1Y)),NA())</f>
        <v>2.8965593622007201E-2</v>
      </c>
      <c r="N841" s="182">
        <f>IFERROR(_xll.qlIndexFixing(ONIndex1M,I841,TRUE,_xll.ohTrigger(RecalcTrigger,Trigger1M)),NA())</f>
        <v>2.5995532100798746E-2</v>
      </c>
      <c r="O841" s="44">
        <f>IFERROR(_xll.qlIndexFixing(ONIndex3M,I841,TRUE,_xll.ohTrigger(RecalcTrigger,Trigger3M)),NA())</f>
        <v>2.6366844398777456E-2</v>
      </c>
      <c r="P841" s="44">
        <f>IFERROR(_xll.qlIndexFixing(ONIndex6M,I841,TRUE,_xll.ohTrigger(RecalcTrigger,Trigger6M)),NA())</f>
        <v>2.7720417227887761E-2</v>
      </c>
      <c r="Q841" s="183">
        <f>IFERROR(_xll.qlIndexFixing(ONIndex1Y,I841,TRUE,_xll.ohTrigger(RecalcTrigger,Trigger1Y)),NA())</f>
        <v>2.8475360784206982E-2</v>
      </c>
    </row>
    <row r="842" spans="2:17" x14ac:dyDescent="0.2">
      <c r="B842" s="39" t="s">
        <v>42</v>
      </c>
      <c r="D842" s="42">
        <f>_xll.qlCalendarAdvance(Calendar,$D841,B842,"f",FALSE)</f>
        <v>45182</v>
      </c>
      <c r="E842" s="177">
        <f>_xll.qlInterestRateIndexValueDate(IndexON,D842)</f>
        <v>45182</v>
      </c>
      <c r="F842" s="193">
        <f>IFERROR(_xll.qlIndexFixing(IndexON,D842,TRUE,_xll.ohTrigger(RecalcTrigger,TriggerON)),NA())</f>
        <v>2.4301803449634507E-2</v>
      </c>
      <c r="H842" s="42">
        <f>_xll.qlCalendarAdvance(Calendar,$H841,B842,"f",FALSE)</f>
        <v>45182</v>
      </c>
      <c r="I842" s="177">
        <f>_xll.qlInterestRateIndexValueDate(Index1M,$H842)</f>
        <v>45182</v>
      </c>
      <c r="J842" s="182">
        <f>IFERROR(_xll.qlIndexFixing(Index1M,$H842,TRUE,_xll.ohTrigger(RecalcTrigger,Trigger1M)),NA())</f>
        <v>2.604033838525429E-2</v>
      </c>
      <c r="K842" s="44">
        <f>IFERROR(_xll.qlIndexFixing(Index3M,H842,TRUE,_xll.ohTrigger(RecalcTrigger,Trigger3M)),NA())</f>
        <v>2.6476228862477726E-2</v>
      </c>
      <c r="L842" s="44">
        <f>IFERROR(_xll.qlIndexFixing(Index6M,$H842,TRUE,_xll.ohTrigger(RecalcTrigger,Trigger6M)),NA())</f>
        <v>2.7982148600206778E-2</v>
      </c>
      <c r="M842" s="183">
        <f>IFERROR(_xll.qlIndexFixing(Index1Y,$H842,TRUE,_xll.ohTrigger(RecalcTrigger,Trigger1Y)),NA())</f>
        <v>2.8970294499967502E-2</v>
      </c>
      <c r="N842" s="182">
        <f>IFERROR(_xll.qlIndexFixing(ONIndex1M,I842,TRUE,_xll.ohTrigger(RecalcTrigger,Trigger1M)),NA())</f>
        <v>2.6001742607677514E-2</v>
      </c>
      <c r="O842" s="44">
        <f>IFERROR(_xll.qlIndexFixing(ONIndex3M,I842,TRUE,_xll.ohTrigger(RecalcTrigger,Trigger3M)),NA())</f>
        <v>2.6369050582036868E-2</v>
      </c>
      <c r="P842" s="44">
        <f>IFERROR(_xll.qlIndexFixing(ONIndex6M,I842,TRUE,_xll.ohTrigger(RecalcTrigger,Trigger6M)),NA())</f>
        <v>2.7724747554336293E-2</v>
      </c>
      <c r="Q842" s="183">
        <f>IFERROR(_xll.qlIndexFixing(ONIndex1Y,I842,TRUE,_xll.ohTrigger(RecalcTrigger,Trigger1Y)),NA())</f>
        <v>2.8474707370531593E-2</v>
      </c>
    </row>
    <row r="843" spans="2:17" x14ac:dyDescent="0.2">
      <c r="B843" s="39" t="s">
        <v>42</v>
      </c>
      <c r="D843" s="42">
        <f>_xll.qlCalendarAdvance(Calendar,$D842,B843,"f",FALSE)</f>
        <v>45189</v>
      </c>
      <c r="E843" s="177">
        <f>_xll.qlInterestRateIndexValueDate(IndexON,D843)</f>
        <v>45189</v>
      </c>
      <c r="F843" s="193">
        <f>IFERROR(_xll.qlIndexFixing(IndexON,D843,TRUE,_xll.ohTrigger(RecalcTrigger,TriggerON)),NA())</f>
        <v>2.4302994426108615E-2</v>
      </c>
      <c r="H843" s="42">
        <f>_xll.qlCalendarAdvance(Calendar,$H842,B843,"f",FALSE)</f>
        <v>45189</v>
      </c>
      <c r="I843" s="177">
        <f>_xll.qlInterestRateIndexValueDate(Index1M,$H843)</f>
        <v>45189</v>
      </c>
      <c r="J843" s="182">
        <f>IFERROR(_xll.qlIndexFixing(Index1M,$H843,TRUE,_xll.ohTrigger(RecalcTrigger,Trigger1M)),NA())</f>
        <v>2.6045649622846688E-2</v>
      </c>
      <c r="K843" s="44">
        <f>IFERROR(_xll.qlIndexFixing(Index3M,H843,TRUE,_xll.ohTrigger(RecalcTrigger,Trigger3M)),NA())</f>
        <v>2.648012983153359E-2</v>
      </c>
      <c r="L843" s="44">
        <f>IFERROR(_xll.qlIndexFixing(Index6M,$H843,TRUE,_xll.ohTrigger(RecalcTrigger,Trigger6M)),NA())</f>
        <v>2.7987621078547169E-2</v>
      </c>
      <c r="M843" s="183">
        <f>IFERROR(_xll.qlIndexFixing(Index1Y,$H843,TRUE,_xll.ohTrigger(RecalcTrigger,Trigger1Y)),NA())</f>
        <v>2.8975116448016442E-2</v>
      </c>
      <c r="N843" s="182">
        <f>IFERROR(_xll.qlIndexFixing(ONIndex1M,I843,TRUE,_xll.ohTrigger(RecalcTrigger,Trigger1M)),NA())</f>
        <v>2.6007656758780806E-2</v>
      </c>
      <c r="O843" s="44">
        <f>IFERROR(_xll.qlIndexFixing(ONIndex3M,I843,TRUE,_xll.ohTrigger(RecalcTrigger,Trigger3M)),NA())</f>
        <v>2.6371481503310035E-2</v>
      </c>
      <c r="P843" s="44">
        <f>IFERROR(_xll.qlIndexFixing(ONIndex6M,I843,TRUE,_xll.ohTrigger(RecalcTrigger,Trigger6M)),NA())</f>
        <v>2.7729154503883802E-2</v>
      </c>
      <c r="Q843" s="183">
        <f>IFERROR(_xll.qlIndexFixing(ONIndex1Y,I843,TRUE,_xll.ohTrigger(RecalcTrigger,Trigger1Y)),NA())</f>
        <v>2.8474274986759474E-2</v>
      </c>
    </row>
    <row r="844" spans="2:17" x14ac:dyDescent="0.2">
      <c r="B844" s="39" t="s">
        <v>42</v>
      </c>
      <c r="D844" s="42">
        <f>_xll.qlCalendarAdvance(Calendar,$D843,B844,"f",FALSE)</f>
        <v>45196</v>
      </c>
      <c r="E844" s="177">
        <f>_xll.qlInterestRateIndexValueDate(IndexON,D844)</f>
        <v>45196</v>
      </c>
      <c r="F844" s="193">
        <f>IFERROR(_xll.qlIndexFixing(IndexON,D844,TRUE,_xll.ohTrigger(RecalcTrigger,TriggerON)),NA())</f>
        <v>2.43043937138121E-2</v>
      </c>
      <c r="H844" s="42">
        <f>_xll.qlCalendarAdvance(Calendar,$H843,B844,"f",FALSE)</f>
        <v>45196</v>
      </c>
      <c r="I844" s="177">
        <f>_xll.qlInterestRateIndexValueDate(Index1M,$H844)</f>
        <v>45196</v>
      </c>
      <c r="J844" s="182">
        <f>IFERROR(_xll.qlIndexFixing(Index1M,$H844,TRUE,_xll.ohTrigger(RecalcTrigger,Trigger1M)),NA())</f>
        <v>2.6050663893331515E-2</v>
      </c>
      <c r="K844" s="44">
        <f>IFERROR(_xll.qlIndexFixing(Index3M,H844,TRUE,_xll.ohTrigger(RecalcTrigger,Trigger3M)),NA())</f>
        <v>2.648425701000378E-2</v>
      </c>
      <c r="L844" s="44">
        <f>IFERROR(_xll.qlIndexFixing(Index6M,$H844,TRUE,_xll.ohTrigger(RecalcTrigger,Trigger6M)),NA())</f>
        <v>2.7993171258250751E-2</v>
      </c>
      <c r="M844" s="183">
        <f>IFERROR(_xll.qlIndexFixing(Index1Y,$H844,TRUE,_xll.ohTrigger(RecalcTrigger,Trigger1Y)),NA())</f>
        <v>2.8980050159077703E-2</v>
      </c>
      <c r="N844" s="182">
        <f>IFERROR(_xll.qlIndexFixing(ONIndex1M,I844,TRUE,_xll.ohTrigger(RecalcTrigger,Trigger1M)),NA())</f>
        <v>2.6013274553865484E-2</v>
      </c>
      <c r="O844" s="44">
        <f>IFERROR(_xll.qlIndexFixing(ONIndex3M,I844,TRUE,_xll.ohTrigger(RecalcTrigger,Trigger3M)),NA())</f>
        <v>2.6374137162678002E-2</v>
      </c>
      <c r="P844" s="44">
        <f>IFERROR(_xll.qlIndexFixing(ONIndex6M,I844,TRUE,_xll.ohTrigger(RecalcTrigger,Trigger6M)),NA())</f>
        <v>2.7733638076611333E-2</v>
      </c>
      <c r="Q844" s="183">
        <f>IFERROR(_xll.qlIndexFixing(ONIndex1Y,I844,TRUE,_xll.ohTrigger(RecalcTrigger,Trigger1Y)),NA())</f>
        <v>2.8474063632971669E-2</v>
      </c>
    </row>
    <row r="845" spans="2:17" x14ac:dyDescent="0.2">
      <c r="B845" s="39" t="s">
        <v>42</v>
      </c>
      <c r="D845" s="42">
        <f>_xll.qlCalendarAdvance(Calendar,$D844,B845,"f",FALSE)</f>
        <v>45203</v>
      </c>
      <c r="E845" s="177">
        <f>_xll.qlInterestRateIndexValueDate(IndexON,D845)</f>
        <v>45203</v>
      </c>
      <c r="F845" s="193">
        <f>IFERROR(_xll.qlIndexFixing(IndexON,D845,TRUE,_xll.ohTrigger(RecalcTrigger,TriggerON)),NA())</f>
        <v>2.430600131258287E-2</v>
      </c>
      <c r="H845" s="42">
        <f>_xll.qlCalendarAdvance(Calendar,$H844,B845,"f",FALSE)</f>
        <v>45203</v>
      </c>
      <c r="I845" s="177">
        <f>_xll.qlInterestRateIndexValueDate(Index1M,$H845)</f>
        <v>45203</v>
      </c>
      <c r="J845" s="182">
        <f>IFERROR(_xll.qlIndexFixing(Index1M,$H845,TRUE,_xll.ohTrigger(RecalcTrigger,Trigger1M)),NA())</f>
        <v>2.6059094020501713E-2</v>
      </c>
      <c r="K845" s="44">
        <f>IFERROR(_xll.qlIndexFixing(Index3M,H845,TRUE,_xll.ohTrigger(RecalcTrigger,Trigger3M)),NA())</f>
        <v>2.6489924310826474E-2</v>
      </c>
      <c r="L845" s="44">
        <f>IFERROR(_xll.qlIndexFixing(Index6M,$H845,TRUE,_xll.ohTrigger(RecalcTrigger,Trigger6M)),NA())</f>
        <v>2.8000297194253669E-2</v>
      </c>
      <c r="M845" s="183">
        <f>IFERROR(_xll.qlIndexFixing(Index1Y,$H845,TRUE,_xll.ohTrigger(RecalcTrigger,Trigger1Y)),NA())</f>
        <v>2.8985086325934356E-2</v>
      </c>
      <c r="N845" s="182">
        <f>IFERROR(_xll.qlIndexFixing(ONIndex1M,I845,TRUE,_xll.ohTrigger(RecalcTrigger,Trigger1M)),NA())</f>
        <v>2.6018595992931548E-2</v>
      </c>
      <c r="O845" s="44">
        <f>IFERROR(_xll.qlIndexFixing(ONIndex3M,I845,TRUE,_xll.ohTrigger(RecalcTrigger,Trigger3M)),NA())</f>
        <v>2.6377017560221816E-2</v>
      </c>
      <c r="P845" s="44">
        <f>IFERROR(_xll.qlIndexFixing(ONIndex6M,I845,TRUE,_xll.ohTrigger(RecalcTrigger,Trigger6M)),NA())</f>
        <v>2.7738198272275749E-2</v>
      </c>
      <c r="Q845" s="183">
        <f>IFERROR(_xll.qlIndexFixing(ONIndex1Y,I845,TRUE,_xll.ohTrigger(RecalcTrigger,Trigger1Y)),NA())</f>
        <v>2.8474073309087133E-2</v>
      </c>
    </row>
    <row r="846" spans="2:17" x14ac:dyDescent="0.2">
      <c r="B846" s="39" t="s">
        <v>42</v>
      </c>
      <c r="D846" s="42">
        <f>_xll.qlCalendarAdvance(Calendar,$D845,B846,"f",FALSE)</f>
        <v>45210</v>
      </c>
      <c r="E846" s="177">
        <f>_xll.qlInterestRateIndexValueDate(IndexON,D846)</f>
        <v>45210</v>
      </c>
      <c r="F846" s="193">
        <f>IFERROR(_xll.qlIndexFixing(IndexON,D846,TRUE,_xll.ohTrigger(RecalcTrigger,TriggerON)),NA())</f>
        <v>2.4307817222583017E-2</v>
      </c>
      <c r="H846" s="42">
        <f>_xll.qlCalendarAdvance(Calendar,$H845,B846,"f",FALSE)</f>
        <v>45210</v>
      </c>
      <c r="I846" s="177">
        <f>_xll.qlInterestRateIndexValueDate(Index1M,$H846)</f>
        <v>45210</v>
      </c>
      <c r="J846" s="182">
        <f>IFERROR(_xll.qlIndexFixing(Index1M,$H846,TRUE,_xll.ohTrigger(RecalcTrigger,Trigger1M)),NA())</f>
        <v>2.6063451651886772E-2</v>
      </c>
      <c r="K846" s="44">
        <f>IFERROR(_xll.qlIndexFixing(Index3M,H846,TRUE,_xll.ohTrigger(RecalcTrigger,Trigger3M)),NA())</f>
        <v>2.6494520400700269E-2</v>
      </c>
      <c r="L846" s="44">
        <f>IFERROR(_xll.qlIndexFixing(Index6M,$H846,TRUE,_xll.ohTrigger(RecalcTrigger,Trigger6M)),NA())</f>
        <v>2.8006008764017706E-2</v>
      </c>
      <c r="M846" s="183">
        <f>IFERROR(_xll.qlIndexFixing(Index1Y,$H846,TRUE,_xll.ohTrigger(RecalcTrigger,Trigger1Y)),NA())</f>
        <v>2.8990215641219771E-2</v>
      </c>
      <c r="N846" s="182">
        <f>IFERROR(_xll.qlIndexFixing(ONIndex1M,I846,TRUE,_xll.ohTrigger(RecalcTrigger,Trigger1M)),NA())</f>
        <v>2.6023621076060044E-2</v>
      </c>
      <c r="O846" s="44">
        <f>IFERROR(_xll.qlIndexFixing(ONIndex3M,I846,TRUE,_xll.ohTrigger(RecalcTrigger,Trigger3M)),NA())</f>
        <v>2.6380122695779384E-2</v>
      </c>
      <c r="P846" s="44">
        <f>IFERROR(_xll.qlIndexFixing(ONIndex6M,I846,TRUE,_xll.ohTrigger(RecalcTrigger,Trigger6M)),NA())</f>
        <v>2.7742835091039142E-2</v>
      </c>
      <c r="Q846" s="183">
        <f>IFERROR(_xll.qlIndexFixing(ONIndex1Y,I846,TRUE,_xll.ohTrigger(RecalcTrigger,Trigger1Y)),NA())</f>
        <v>2.8474304015267959E-2</v>
      </c>
    </row>
    <row r="847" spans="2:17" x14ac:dyDescent="0.2">
      <c r="B847" s="39" t="s">
        <v>42</v>
      </c>
      <c r="D847" s="42">
        <f>_xll.qlCalendarAdvance(Calendar,$D846,B847,"f",FALSE)</f>
        <v>45217</v>
      </c>
      <c r="E847" s="177">
        <f>_xll.qlInterestRateIndexValueDate(IndexON,D847)</f>
        <v>45217</v>
      </c>
      <c r="F847" s="193">
        <f>IFERROR(_xll.qlIndexFixing(IndexON,D847,TRUE,_xll.ohTrigger(RecalcTrigger,TriggerON)),NA())</f>
        <v>2.4309841443731495E-2</v>
      </c>
      <c r="H847" s="42">
        <f>_xll.qlCalendarAdvance(Calendar,$H846,B847,"f",FALSE)</f>
        <v>45217</v>
      </c>
      <c r="I847" s="177">
        <f>_xll.qlInterestRateIndexValueDate(Index1M,$H847)</f>
        <v>45217</v>
      </c>
      <c r="J847" s="182">
        <f>IFERROR(_xll.qlIndexFixing(Index1M,$H847,TRUE,_xll.ohTrigger(RecalcTrigger,Trigger1M)),NA())</f>
        <v>2.6067512251661245E-2</v>
      </c>
      <c r="K847" s="44">
        <f>IFERROR(_xll.qlIndexFixing(Index3M,H847,TRUE,_xll.ohTrigger(RecalcTrigger,Trigger3M)),NA())</f>
        <v>2.649934271866862E-2</v>
      </c>
      <c r="L847" s="44">
        <f>IFERROR(_xll.qlIndexFixing(Index6M,$H847,TRUE,_xll.ohTrigger(RecalcTrigger,Trigger6M)),NA())</f>
        <v>2.8011798043139149E-2</v>
      </c>
      <c r="M847" s="183">
        <f>IFERROR(_xll.qlIndexFixing(Index1Y,$H847,TRUE,_xll.ohTrigger(RecalcTrigger,Trigger1Y)),NA())</f>
        <v>2.8995428797407456E-2</v>
      </c>
      <c r="N847" s="182">
        <f>IFERROR(_xll.qlIndexFixing(ONIndex1M,I847,TRUE,_xll.ohTrigger(RecalcTrigger,Trigger1M)),NA())</f>
        <v>2.6028349803250972E-2</v>
      </c>
      <c r="O847" s="44">
        <f>IFERROR(_xll.qlIndexFixing(ONIndex3M,I847,TRUE,_xll.ohTrigger(RecalcTrigger,Trigger3M)),NA())</f>
        <v>2.63834525695128E-2</v>
      </c>
      <c r="P847" s="44">
        <f>IFERROR(_xll.qlIndexFixing(ONIndex6M,I847,TRUE,_xll.ohTrigger(RecalcTrigger,Trigger6M)),NA())</f>
        <v>2.7747548532901511E-2</v>
      </c>
      <c r="Q847" s="183">
        <f>IFERROR(_xll.qlIndexFixing(ONIndex1Y,I847,TRUE,_xll.ohTrigger(RecalcTrigger,Trigger1Y)),NA())</f>
        <v>2.8474755751352054E-2</v>
      </c>
    </row>
    <row r="848" spans="2:17" x14ac:dyDescent="0.2">
      <c r="B848" s="39" t="s">
        <v>42</v>
      </c>
      <c r="D848" s="42">
        <f>_xll.qlCalendarAdvance(Calendar,$D847,B848,"f",FALSE)</f>
        <v>45224</v>
      </c>
      <c r="E848" s="177">
        <f>_xll.qlInterestRateIndexValueDate(IndexON,D848)</f>
        <v>45224</v>
      </c>
      <c r="F848" s="193">
        <f>IFERROR(_xll.qlIndexFixing(IndexON,D848,TRUE,_xll.ohTrigger(RecalcTrigger,TriggerON)),NA())</f>
        <v>2.4312073976028303E-2</v>
      </c>
      <c r="H848" s="42">
        <f>_xll.qlCalendarAdvance(Calendar,$H847,B848,"f",FALSE)</f>
        <v>45224</v>
      </c>
      <c r="I848" s="177">
        <f>_xll.qlInterestRateIndexValueDate(Index1M,$H848)</f>
        <v>45224</v>
      </c>
      <c r="J848" s="182">
        <f>IFERROR(_xll.qlIndexFixing(Index1M,$H848,TRUE,_xll.ohTrigger(RecalcTrigger,Trigger1M)),NA())</f>
        <v>2.6071275819498488E-2</v>
      </c>
      <c r="K848" s="44">
        <f>IFERROR(_xll.qlIndexFixing(Index3M,H848,TRUE,_xll.ohTrigger(RecalcTrigger,Trigger3M)),NA())</f>
        <v>2.6504391265549918E-2</v>
      </c>
      <c r="L848" s="44">
        <f>IFERROR(_xll.qlIndexFixing(Index6M,$H848,TRUE,_xll.ohTrigger(RecalcTrigger,Trigger6M)),NA())</f>
        <v>2.8017665032285411E-2</v>
      </c>
      <c r="M848" s="183">
        <f>IFERROR(_xll.qlIndexFixing(Index1Y,$H848,TRUE,_xll.ohTrigger(RecalcTrigger,Trigger1Y)),NA())</f>
        <v>2.9000716486804825E-2</v>
      </c>
      <c r="N848" s="182">
        <f>IFERROR(_xll.qlIndexFixing(ONIndex1M,I848,TRUE,_xll.ohTrigger(RecalcTrigger,Trigger1M)),NA())</f>
        <v>2.6032782174423286E-2</v>
      </c>
      <c r="O848" s="44">
        <f>IFERROR(_xll.qlIndexFixing(ONIndex3M,I848,TRUE,_xll.ohTrigger(RecalcTrigger,Trigger3M)),NA())</f>
        <v>2.6387007181259969E-2</v>
      </c>
      <c r="P848" s="44">
        <f>IFERROR(_xll.qlIndexFixing(ONIndex6M,I848,TRUE,_xll.ohTrigger(RecalcTrigger,Trigger6M)),NA())</f>
        <v>2.7752338597781812E-2</v>
      </c>
      <c r="Q848" s="183">
        <f>IFERROR(_xll.qlIndexFixing(ONIndex1Y,I848,TRUE,_xll.ohTrigger(RecalcTrigger,Trigger1Y)),NA())</f>
        <v>2.8475428517420465E-2</v>
      </c>
    </row>
    <row r="849" spans="2:17" x14ac:dyDescent="0.2">
      <c r="B849" s="39" t="s">
        <v>42</v>
      </c>
      <c r="D849" s="42">
        <f>_xll.qlCalendarAdvance(Calendar,$D848,B849,"f",FALSE)</f>
        <v>45231</v>
      </c>
      <c r="E849" s="177">
        <f>_xll.qlInterestRateIndexValueDate(IndexON,D849)</f>
        <v>45231</v>
      </c>
      <c r="F849" s="193">
        <f>IFERROR(_xll.qlIndexFixing(IndexON,D849,TRUE,_xll.ohTrigger(RecalcTrigger,TriggerON)),NA())</f>
        <v>2.4314514819635535E-2</v>
      </c>
      <c r="H849" s="42">
        <f>_xll.qlCalendarAdvance(Calendar,$H848,B849,"f",FALSE)</f>
        <v>45231</v>
      </c>
      <c r="I849" s="177">
        <f>_xll.qlInterestRateIndexValueDate(Index1M,$H849)</f>
        <v>45231</v>
      </c>
      <c r="J849" s="182">
        <f>IFERROR(_xll.qlIndexFixing(Index1M,$H849,TRUE,_xll.ohTrigger(RecalcTrigger,Trigger1M)),NA())</f>
        <v>2.6071280727058076E-2</v>
      </c>
      <c r="K849" s="44">
        <f>IFERROR(_xll.qlIndexFixing(Index3M,H849,TRUE,_xll.ohTrigger(RecalcTrigger,Trigger3M)),NA())</f>
        <v>2.6509666042204835E-2</v>
      </c>
      <c r="L849" s="44">
        <f>IFERROR(_xll.qlIndexFixing(Index6M,$H849,TRUE,_xll.ohTrigger(RecalcTrigger,Trigger6M)),NA())</f>
        <v>2.8022087699810145E-2</v>
      </c>
      <c r="M849" s="183">
        <f>IFERROR(_xll.qlIndexFixing(Index1Y,$H849,TRUE,_xll.ohTrigger(RecalcTrigger,Trigger1Y)),NA())</f>
        <v>2.900606940154481E-2</v>
      </c>
      <c r="N849" s="182">
        <f>IFERROR(_xll.qlIndexFixing(ONIndex1M,I849,TRUE,_xll.ohTrigger(RecalcTrigger,Trigger1M)),NA())</f>
        <v>2.6036918189576985E-2</v>
      </c>
      <c r="O849" s="44">
        <f>IFERROR(_xll.qlIndexFixing(ONIndex3M,I849,TRUE,_xll.ohTrigger(RecalcTrigger,Trigger3M)),NA())</f>
        <v>2.6390786531182986E-2</v>
      </c>
      <c r="P849" s="44">
        <f>IFERROR(_xll.qlIndexFixing(ONIndex6M,I849,TRUE,_xll.ohTrigger(RecalcTrigger,Trigger6M)),NA())</f>
        <v>2.7757205285923181E-2</v>
      </c>
      <c r="Q849" s="183">
        <f>IFERROR(_xll.qlIndexFixing(ONIndex1Y,I849,TRUE,_xll.ohTrigger(RecalcTrigger,Trigger1Y)),NA())</f>
        <v>2.8476322313554236E-2</v>
      </c>
    </row>
    <row r="850" spans="2:17" x14ac:dyDescent="0.2">
      <c r="B850" s="39" t="s">
        <v>42</v>
      </c>
      <c r="D850" s="42">
        <f>_xll.qlCalendarAdvance(Calendar,$D849,B850,"f",FALSE)</f>
        <v>45238</v>
      </c>
      <c r="E850" s="177">
        <f>_xll.qlInterestRateIndexValueDate(IndexON,D850)</f>
        <v>45238</v>
      </c>
      <c r="F850" s="193">
        <f>IFERROR(_xll.qlIndexFixing(IndexON,D850,TRUE,_xll.ohTrigger(RecalcTrigger,TriggerON)),NA())</f>
        <v>2.4317163974229006E-2</v>
      </c>
      <c r="H850" s="42">
        <f>_xll.qlCalendarAdvance(Calendar,$H849,B850,"f",FALSE)</f>
        <v>45238</v>
      </c>
      <c r="I850" s="177">
        <f>_xll.qlInterestRateIndexValueDate(Index1M,$H850)</f>
        <v>45238</v>
      </c>
      <c r="J850" s="182">
        <f>IFERROR(_xll.qlIndexFixing(Index1M,$H850,TRUE,_xll.ohTrigger(RecalcTrigger,Trigger1M)),NA())</f>
        <v>2.6074513187957209E-2</v>
      </c>
      <c r="K850" s="44">
        <f>IFERROR(_xll.qlIndexFixing(Index3M,H850,TRUE,_xll.ohTrigger(RecalcTrigger,Trigger3M)),NA())</f>
        <v>2.6515167049526649E-2</v>
      </c>
      <c r="L850" s="44">
        <f>IFERROR(_xll.qlIndexFixing(Index6M,$H850,TRUE,_xll.ohTrigger(RecalcTrigger,Trigger6M)),NA())</f>
        <v>2.802810410136964E-2</v>
      </c>
      <c r="M850" s="183">
        <f>IFERROR(_xll.qlIndexFixing(Index1Y,$H850,TRUE,_xll.ohTrigger(RecalcTrigger,Trigger1Y)),NA())</f>
        <v>2.9011478233579416E-2</v>
      </c>
      <c r="N850" s="182">
        <f>IFERROR(_xll.qlIndexFixing(ONIndex1M,I850,TRUE,_xll.ohTrigger(RecalcTrigger,Trigger1M)),NA())</f>
        <v>2.6040757848712071E-2</v>
      </c>
      <c r="O850" s="44">
        <f>IFERROR(_xll.qlIndexFixing(ONIndex3M,I850,TRUE,_xll.ohTrigger(RecalcTrigger,Trigger3M)),NA())</f>
        <v>2.6394790619281849E-2</v>
      </c>
      <c r="P850" s="44">
        <f>IFERROR(_xll.qlIndexFixing(ONIndex6M,I850,TRUE,_xll.ohTrigger(RecalcTrigger,Trigger6M)),NA())</f>
        <v>2.7762148597001435E-2</v>
      </c>
      <c r="Q850" s="183">
        <f>IFERROR(_xll.qlIndexFixing(ONIndex1Y,I850,TRUE,_xll.ohTrigger(RecalcTrigger,Trigger1Y)),NA())</f>
        <v>2.8477437139591277E-2</v>
      </c>
    </row>
    <row r="851" spans="2:17" x14ac:dyDescent="0.2">
      <c r="B851" s="39" t="s">
        <v>42</v>
      </c>
      <c r="D851" s="42">
        <f>_xll.qlCalendarAdvance(Calendar,$D850,B851,"f",FALSE)</f>
        <v>45245</v>
      </c>
      <c r="E851" s="177">
        <f>_xll.qlInterestRateIndexValueDate(IndexON,D851)</f>
        <v>45245</v>
      </c>
      <c r="F851" s="193">
        <f>IFERROR(_xll.qlIndexFixing(IndexON,D851,TRUE,_xll.ohTrigger(RecalcTrigger,TriggerON)),NA())</f>
        <v>2.43200214401329E-2</v>
      </c>
      <c r="H851" s="42">
        <f>_xll.qlCalendarAdvance(Calendar,$H850,B851,"f",FALSE)</f>
        <v>45245</v>
      </c>
      <c r="I851" s="177">
        <f>_xll.qlInterestRateIndexValueDate(Index1M,$H851)</f>
        <v>45245</v>
      </c>
      <c r="J851" s="182">
        <f>IFERROR(_xll.qlIndexFixing(Index1M,$H851,TRUE,_xll.ohTrigger(RecalcTrigger,Trigger1M)),NA())</f>
        <v>2.6077448679638869E-2</v>
      </c>
      <c r="K851" s="44">
        <f>IFERROR(_xll.qlIndexFixing(Index3M,H851,TRUE,_xll.ohTrigger(RecalcTrigger,Trigger3M)),NA())</f>
        <v>2.6520894288450909E-2</v>
      </c>
      <c r="L851" s="44">
        <f>IFERROR(_xll.qlIndexFixing(Index6M,$H851,TRUE,_xll.ohTrigger(RecalcTrigger,Trigger6M)),NA())</f>
        <v>2.8034198208932892E-2</v>
      </c>
      <c r="M851" s="183">
        <f>IFERROR(_xll.qlIndexFixing(Index1Y,$H851,TRUE,_xll.ohTrigger(RecalcTrigger,Trigger1Y)),NA())</f>
        <v>2.9016933674675321E-2</v>
      </c>
      <c r="N851" s="182">
        <f>IFERROR(_xll.qlIndexFixing(ONIndex1M,I851,TRUE,_xll.ohTrigger(RecalcTrigger,Trigger1M)),NA())</f>
        <v>2.6044301151828542E-2</v>
      </c>
      <c r="O851" s="44">
        <f>IFERROR(_xll.qlIndexFixing(ONIndex3M,I851,TRUE,_xll.ohTrigger(RecalcTrigger,Trigger3M)),NA())</f>
        <v>2.6399019445394467E-2</v>
      </c>
      <c r="P851" s="44">
        <f>IFERROR(_xll.qlIndexFixing(ONIndex6M,I851,TRUE,_xll.ohTrigger(RecalcTrigger,Trigger6M)),NA())</f>
        <v>2.7767168531259712E-2</v>
      </c>
      <c r="Q851" s="183">
        <f>IFERROR(_xll.qlIndexFixing(ONIndex1Y,I851,TRUE,_xll.ohTrigger(RecalcTrigger,Trigger1Y)),NA())</f>
        <v>2.8478772995531587E-2</v>
      </c>
    </row>
    <row r="852" spans="2:17" x14ac:dyDescent="0.2">
      <c r="B852" s="39" t="s">
        <v>42</v>
      </c>
      <c r="D852" s="42">
        <f>_xll.qlCalendarAdvance(Calendar,$D851,B852,"f",FALSE)</f>
        <v>45252</v>
      </c>
      <c r="E852" s="177">
        <f>_xll.qlInterestRateIndexValueDate(IndexON,D852)</f>
        <v>45252</v>
      </c>
      <c r="F852" s="193">
        <f>IFERROR(_xll.qlIndexFixing(IndexON,D852,TRUE,_xll.ohTrigger(RecalcTrigger,TriggerON)),NA())</f>
        <v>2.4323087217266171E-2</v>
      </c>
      <c r="H852" s="42">
        <f>_xll.qlCalendarAdvance(Calendar,$H851,B852,"f",FALSE)</f>
        <v>45252</v>
      </c>
      <c r="I852" s="177">
        <f>_xll.qlInterestRateIndexValueDate(Index1M,$H852)</f>
        <v>45252</v>
      </c>
      <c r="J852" s="182">
        <f>IFERROR(_xll.qlIndexFixing(Index1M,$H852,TRUE,_xll.ohTrigger(RecalcTrigger,Trigger1M)),NA())</f>
        <v>2.6080087201886926E-2</v>
      </c>
      <c r="K852" s="44">
        <f>IFERROR(_xll.qlIndexFixing(Index3M,H852,TRUE,_xll.ohTrigger(RecalcTrigger,Trigger3M)),NA())</f>
        <v>2.6526847759951937E-2</v>
      </c>
      <c r="L852" s="44">
        <f>IFERROR(_xll.qlIndexFixing(Index6M,$H852,TRUE,_xll.ohTrigger(RecalcTrigger,Trigger6M)),NA())</f>
        <v>2.8040370023199479E-2</v>
      </c>
      <c r="M852" s="183">
        <f>IFERROR(_xll.qlIndexFixing(Index1Y,$H852,TRUE,_xll.ohTrigger(RecalcTrigger,Trigger1Y)),NA())</f>
        <v>2.9022426416408089E-2</v>
      </c>
      <c r="N852" s="182">
        <f>IFERROR(_xll.qlIndexFixing(ONIndex1M,I852,TRUE,_xll.ohTrigger(RecalcTrigger,Trigger1M)),NA())</f>
        <v>2.6047548098845352E-2</v>
      </c>
      <c r="O852" s="44">
        <f>IFERROR(_xll.qlIndexFixing(ONIndex3M,I852,TRUE,_xll.ohTrigger(RecalcTrigger,Trigger3M)),NA())</f>
        <v>2.6403473009682932E-2</v>
      </c>
      <c r="P852" s="44">
        <f>IFERROR(_xll.qlIndexFixing(ONIndex6M,I852,TRUE,_xll.ohTrigger(RecalcTrigger,Trigger6M)),NA())</f>
        <v>2.7772265088535919E-2</v>
      </c>
      <c r="Q852" s="183">
        <f>IFERROR(_xll.qlIndexFixing(ONIndex1Y,I852,TRUE,_xll.ohTrigger(RecalcTrigger,Trigger1Y)),NA())</f>
        <v>2.8480329881537259E-2</v>
      </c>
    </row>
    <row r="853" spans="2:17" x14ac:dyDescent="0.2">
      <c r="B853" s="39" t="s">
        <v>42</v>
      </c>
      <c r="D853" s="42">
        <f>_xll.qlCalendarAdvance(Calendar,$D852,B853,"f",FALSE)</f>
        <v>45259</v>
      </c>
      <c r="E853" s="177">
        <f>_xll.qlInterestRateIndexValueDate(IndexON,D853)</f>
        <v>45259</v>
      </c>
      <c r="F853" s="193">
        <f>IFERROR(_xll.qlIndexFixing(IndexON,D853,TRUE,_xll.ohTrigger(RecalcTrigger,TriggerON)),NA())</f>
        <v>2.4326361305466726E-2</v>
      </c>
      <c r="H853" s="42">
        <f>_xll.qlCalendarAdvance(Calendar,$H852,B853,"f",FALSE)</f>
        <v>45259</v>
      </c>
      <c r="I853" s="177">
        <f>_xll.qlInterestRateIndexValueDate(Index1M,$H853)</f>
        <v>45259</v>
      </c>
      <c r="J853" s="182">
        <f>IFERROR(_xll.qlIndexFixing(Index1M,$H853,TRUE,_xll.ohTrigger(RecalcTrigger,Trigger1M)),NA())</f>
        <v>2.6082428754509578E-2</v>
      </c>
      <c r="K853" s="44">
        <f>IFERROR(_xll.qlIndexFixing(Index3M,H853,TRUE,_xll.ohTrigger(RecalcTrigger,Trigger3M)),NA())</f>
        <v>2.6533027465040167E-2</v>
      </c>
      <c r="L853" s="44">
        <f>IFERROR(_xll.qlIndexFixing(Index6M,$H853,TRUE,_xll.ohTrigger(RecalcTrigger,Trigger6M)),NA())</f>
        <v>2.8046619544875667E-2</v>
      </c>
      <c r="M853" s="183">
        <f>IFERROR(_xll.qlIndexFixing(Index1Y,$H853,TRUE,_xll.ohTrigger(RecalcTrigger,Trigger1Y)),NA())</f>
        <v>2.9027947150158863E-2</v>
      </c>
      <c r="N853" s="182">
        <f>IFERROR(_xll.qlIndexFixing(ONIndex1M,I853,TRUE,_xll.ohTrigger(RecalcTrigger,Trigger1M)),NA())</f>
        <v>2.6050498689924595E-2</v>
      </c>
      <c r="O853" s="44">
        <f>IFERROR(_xll.qlIndexFixing(ONIndex3M,I853,TRUE,_xll.ohTrigger(RecalcTrigger,Trigger3M)),NA())</f>
        <v>2.6408151312066197E-2</v>
      </c>
      <c r="P853" s="44">
        <f>IFERROR(_xll.qlIndexFixing(ONIndex6M,I853,TRUE,_xll.ohTrigger(RecalcTrigger,Trigger6M)),NA())</f>
        <v>2.7777438268911103E-2</v>
      </c>
      <c r="Q853" s="183">
        <f>IFERROR(_xll.qlIndexFixing(ONIndex1Y,I853,TRUE,_xll.ohTrigger(RecalcTrigger,Trigger1Y)),NA())</f>
        <v>2.8482107797446199E-2</v>
      </c>
    </row>
    <row r="854" spans="2:17" x14ac:dyDescent="0.2">
      <c r="B854" s="39" t="s">
        <v>42</v>
      </c>
      <c r="D854" s="42">
        <f>_xll.qlCalendarAdvance(Calendar,$D853,B854,"f",FALSE)</f>
        <v>45266</v>
      </c>
      <c r="E854" s="177">
        <f>_xll.qlInterestRateIndexValueDate(IndexON,D854)</f>
        <v>45266</v>
      </c>
      <c r="F854" s="193">
        <f>IFERROR(_xll.qlIndexFixing(IndexON,D854,TRUE,_xll.ohTrigger(RecalcTrigger,TriggerON)),NA())</f>
        <v>2.4329843704896659E-2</v>
      </c>
      <c r="H854" s="42">
        <f>_xll.qlCalendarAdvance(Calendar,$H853,B854,"f",FALSE)</f>
        <v>45266</v>
      </c>
      <c r="I854" s="177">
        <f>_xll.qlInterestRateIndexValueDate(Index1M,$H854)</f>
        <v>45266</v>
      </c>
      <c r="J854" s="182">
        <f>IFERROR(_xll.qlIndexFixing(Index1M,$H854,TRUE,_xll.ohTrigger(RecalcTrigger,Trigger1M)),NA())</f>
        <v>2.6087619540569072E-2</v>
      </c>
      <c r="K854" s="44">
        <f>IFERROR(_xll.qlIndexFixing(Index3M,H854,TRUE,_xll.ohTrigger(RecalcTrigger,Trigger3M)),NA())</f>
        <v>2.6537970483924304E-2</v>
      </c>
      <c r="L854" s="44">
        <f>IFERROR(_xll.qlIndexFixing(Index6M,$H854,TRUE,_xll.ohTrigger(RecalcTrigger,Trigger6M)),NA())</f>
        <v>2.8054498916171462E-2</v>
      </c>
      <c r="M854" s="183">
        <f>IFERROR(_xll.qlIndexFixing(Index1Y,$H854,TRUE,_xll.ohTrigger(RecalcTrigger,Trigger1Y)),NA())</f>
        <v>2.903348656711149E-2</v>
      </c>
      <c r="N854" s="182">
        <f>IFERROR(_xll.qlIndexFixing(ONIndex1M,I854,TRUE,_xll.ohTrigger(RecalcTrigger,Trigger1M)),NA())</f>
        <v>2.6053152924904177E-2</v>
      </c>
      <c r="O854" s="44">
        <f>IFERROR(_xll.qlIndexFixing(ONIndex3M,I854,TRUE,_xll.ohTrigger(RecalcTrigger,Trigger3M)),NA())</f>
        <v>2.6413054352787402E-2</v>
      </c>
      <c r="P854" s="44">
        <f>IFERROR(_xll.qlIndexFixing(ONIndex6M,I854,TRUE,_xll.ohTrigger(RecalcTrigger,Trigger6M)),NA())</f>
        <v>2.7782688072385264E-2</v>
      </c>
      <c r="Q854" s="183">
        <f>IFERROR(_xll.qlIndexFixing(ONIndex1Y,I854,TRUE,_xll.ohTrigger(RecalcTrigger,Trigger1Y)),NA())</f>
        <v>2.8484106743339455E-2</v>
      </c>
    </row>
    <row r="855" spans="2:17" x14ac:dyDescent="0.2">
      <c r="B855" s="39" t="s">
        <v>42</v>
      </c>
      <c r="D855" s="42">
        <f>_xll.qlCalendarAdvance(Calendar,$D854,B855,"f",FALSE)</f>
        <v>45273</v>
      </c>
      <c r="E855" s="177">
        <f>_xll.qlInterestRateIndexValueDate(IndexON,D855)</f>
        <v>45273</v>
      </c>
      <c r="F855" s="193">
        <f>IFERROR(_xll.qlIndexFixing(IndexON,D855,TRUE,_xll.ohTrigger(RecalcTrigger,TriggerON)),NA())</f>
        <v>2.4333534415555969E-2</v>
      </c>
      <c r="H855" s="42">
        <f>_xll.qlCalendarAdvance(Calendar,$H854,B855,"f",FALSE)</f>
        <v>45273</v>
      </c>
      <c r="I855" s="177">
        <f>_xll.qlInterestRateIndexValueDate(Index1M,$H855)</f>
        <v>45273</v>
      </c>
      <c r="J855" s="182">
        <f>IFERROR(_xll.qlIndexFixing(Index1M,$H855,TRUE,_xll.ohTrigger(RecalcTrigger,Trigger1M)),NA())</f>
        <v>2.6089303877713646E-2</v>
      </c>
      <c r="K855" s="44">
        <f>IFERROR(_xll.qlIndexFixing(Index3M,H855,TRUE,_xll.ohTrigger(RecalcTrigger,Trigger3M)),NA())</f>
        <v>2.6544586020099011E-2</v>
      </c>
      <c r="L855" s="44">
        <f>IFERROR(_xll.qlIndexFixing(Index6M,$H855,TRUE,_xll.ohTrigger(RecalcTrigger,Trigger6M)),NA())</f>
        <v>2.8060909894923977E-2</v>
      </c>
      <c r="M855" s="183">
        <f>IFERROR(_xll.qlIndexFixing(Index1Y,$H855,TRUE,_xll.ohTrigger(RecalcTrigger,Trigger1Y)),NA())</f>
        <v>2.9039035358250739E-2</v>
      </c>
      <c r="N855" s="182">
        <f>IFERROR(_xll.qlIndexFixing(ONIndex1M,I855,TRUE,_xll.ohTrigger(RecalcTrigger,Trigger1M)),NA())</f>
        <v>2.6055510803865145E-2</v>
      </c>
      <c r="O855" s="44">
        <f>IFERROR(_xll.qlIndexFixing(ONIndex3M,I855,TRUE,_xll.ohTrigger(RecalcTrigger,Trigger3M)),NA())</f>
        <v>2.6418182131441315E-2</v>
      </c>
      <c r="P855" s="44">
        <f>IFERROR(_xll.qlIndexFixing(ONIndex6M,I855,TRUE,_xll.ohTrigger(RecalcTrigger,Trigger6M)),NA())</f>
        <v>2.7788014499039448E-2</v>
      </c>
      <c r="Q855" s="183">
        <f>IFERROR(_xll.qlIndexFixing(ONIndex1Y,I855,TRUE,_xll.ohTrigger(RecalcTrigger,Trigger1Y)),NA())</f>
        <v>2.8486326719298072E-2</v>
      </c>
    </row>
    <row r="856" spans="2:17" x14ac:dyDescent="0.2">
      <c r="B856" s="39" t="s">
        <v>42</v>
      </c>
      <c r="D856" s="42">
        <f>_xll.qlCalendarAdvance(Calendar,$D855,B856,"f",FALSE)</f>
        <v>45280</v>
      </c>
      <c r="E856" s="177">
        <f>_xll.qlInterestRateIndexValueDate(IndexON,D856)</f>
        <v>45280</v>
      </c>
      <c r="F856" s="193">
        <f>IFERROR(_xll.qlIndexFixing(IndexON,D856,TRUE,_xll.ohTrigger(RecalcTrigger,TriggerON)),NA())</f>
        <v>2.4337433437444655E-2</v>
      </c>
      <c r="H856" s="42">
        <f>_xll.qlCalendarAdvance(Calendar,$H855,B856,"f",FALSE)</f>
        <v>45280</v>
      </c>
      <c r="I856" s="177">
        <f>_xll.qlInterestRateIndexValueDate(Index1M,$H856)</f>
        <v>45280</v>
      </c>
      <c r="J856" s="182">
        <f>IFERROR(_xll.qlIndexFixing(Index1M,$H856,TRUE,_xll.ohTrigger(RecalcTrigger,Trigger1M)),NA())</f>
        <v>2.6090691181169901E-2</v>
      </c>
      <c r="K856" s="44">
        <f>IFERROR(_xll.qlIndexFixing(Index3M,H856,TRUE,_xll.ohTrigger(RecalcTrigger,Trigger3M)),NA())</f>
        <v>2.6551427776523306E-2</v>
      </c>
      <c r="L856" s="44">
        <f>IFERROR(_xll.qlIndexFixing(Index6M,$H856,TRUE,_xll.ohTrigger(RecalcTrigger,Trigger6M)),NA())</f>
        <v>2.8067398589361265E-2</v>
      </c>
      <c r="M856" s="183">
        <f>IFERROR(_xll.qlIndexFixing(Index1Y,$H856,TRUE,_xll.ohTrigger(RecalcTrigger,Trigger1Y)),NA())</f>
        <v>2.9044584214359216E-2</v>
      </c>
      <c r="N856" s="182">
        <f>IFERROR(_xll.qlIndexFixing(ONIndex1M,I856,TRUE,_xll.ohTrigger(RecalcTrigger,Trigger1M)),NA())</f>
        <v>2.6057572326726453E-2</v>
      </c>
      <c r="O856" s="44">
        <f>IFERROR(_xll.qlIndexFixing(ONIndex3M,I856,TRUE,_xll.ohTrigger(RecalcTrigger,Trigger3M)),NA())</f>
        <v>2.6423534648352121E-2</v>
      </c>
      <c r="P856" s="44">
        <f>IFERROR(_xll.qlIndexFixing(ONIndex6M,I856,TRUE,_xll.ohTrigger(RecalcTrigger,Trigger6M)),NA())</f>
        <v>2.7793417548711563E-2</v>
      </c>
      <c r="Q856" s="183">
        <f>IFERROR(_xll.qlIndexFixing(ONIndex1Y,I856,TRUE,_xll.ohTrigger(RecalcTrigger,Trigger1Y)),NA())</f>
        <v>2.8488767725241004E-2</v>
      </c>
    </row>
    <row r="857" spans="2:17" x14ac:dyDescent="0.2">
      <c r="B857" s="39" t="s">
        <v>42</v>
      </c>
      <c r="D857" s="42">
        <f>_xll.qlCalendarAdvance(Calendar,$D856,B857,"f",FALSE)</f>
        <v>45287</v>
      </c>
      <c r="E857" s="177">
        <f>_xll.qlInterestRateIndexValueDate(IndexON,D857)</f>
        <v>45287</v>
      </c>
      <c r="F857" s="193">
        <f>IFERROR(_xll.qlIndexFixing(IndexON,D857,TRUE,_xll.ohTrigger(RecalcTrigger,TriggerON)),NA())</f>
        <v>2.434154077056272E-2</v>
      </c>
      <c r="H857" s="42">
        <f>_xll.qlCalendarAdvance(Calendar,$H856,B857,"f",FALSE)</f>
        <v>45287</v>
      </c>
      <c r="I857" s="177">
        <f>_xll.qlInterestRateIndexValueDate(Index1M,$H857)</f>
        <v>45287</v>
      </c>
      <c r="J857" s="182">
        <f>IFERROR(_xll.qlIndexFixing(Index1M,$H857,TRUE,_xll.ohTrigger(RecalcTrigger,Trigger1M)),NA())</f>
        <v>2.6091781450824861E-2</v>
      </c>
      <c r="K857" s="44">
        <f>IFERROR(_xll.qlIndexFixing(Index3M,H857,TRUE,_xll.ohTrigger(RecalcTrigger,Trigger3M)),NA())</f>
        <v>2.6558495754345199E-2</v>
      </c>
      <c r="L857" s="44">
        <f>IFERROR(_xll.qlIndexFixing(Index6M,$H857,TRUE,_xll.ohTrigger(RecalcTrigger,Trigger6M)),NA())</f>
        <v>2.8073964956709489E-2</v>
      </c>
      <c r="M857" s="183">
        <f>IFERROR(_xll.qlIndexFixing(Index1Y,$H857,TRUE,_xll.ohTrigger(RecalcTrigger,Trigger1Y)),NA())</f>
        <v>2.9050123826019774E-2</v>
      </c>
      <c r="N857" s="182">
        <f>IFERROR(_xll.qlIndexFixing(ONIndex1M,I857,TRUE,_xll.ohTrigger(RecalcTrigger,Trigger1M)),NA())</f>
        <v>2.6059337493569146E-2</v>
      </c>
      <c r="O857" s="44">
        <f>IFERROR(_xll.qlIndexFixing(ONIndex3M,I857,TRUE,_xll.ohTrigger(RecalcTrigger,Trigger3M)),NA())</f>
        <v>2.642911190351982E-2</v>
      </c>
      <c r="P857" s="44">
        <f>IFERROR(_xll.qlIndexFixing(ONIndex6M,I857,TRUE,_xll.ohTrigger(RecalcTrigger,Trigger6M)),NA())</f>
        <v>2.7798897221644747E-2</v>
      </c>
      <c r="Q857" s="183">
        <f>IFERROR(_xll.qlIndexFixing(ONIndex1Y,I857,TRUE,_xll.ohTrigger(RecalcTrigger,Trigger1Y)),NA())</f>
        <v>2.8491429761168252E-2</v>
      </c>
    </row>
    <row r="858" spans="2:17" x14ac:dyDescent="0.2">
      <c r="B858" s="39" t="s">
        <v>42</v>
      </c>
      <c r="D858" s="42">
        <f>_xll.qlCalendarAdvance(Calendar,$D857,B858,"f",FALSE)</f>
        <v>45294</v>
      </c>
      <c r="E858" s="177">
        <f>_xll.qlInterestRateIndexValueDate(IndexON,D858)</f>
        <v>45294</v>
      </c>
      <c r="F858" s="193">
        <f>IFERROR(_xll.qlIndexFixing(IndexON,D858,TRUE,_xll.ohTrigger(RecalcTrigger,TriggerON)),NA())</f>
        <v>2.4345856414910161E-2</v>
      </c>
      <c r="H858" s="42">
        <f>_xll.qlCalendarAdvance(Calendar,$H857,B858,"f",FALSE)</f>
        <v>45294</v>
      </c>
      <c r="I858" s="177">
        <f>_xll.qlInterestRateIndexValueDate(Index1M,$H858)</f>
        <v>45294</v>
      </c>
      <c r="J858" s="182">
        <f>IFERROR(_xll.qlIndexFixing(Index1M,$H858,TRUE,_xll.ohTrigger(RecalcTrigger,Trigger1M)),NA())</f>
        <v>2.6092574686590118E-2</v>
      </c>
      <c r="K858" s="44">
        <f>IFERROR(_xll.qlIndexFixing(Index3M,H858,TRUE,_xll.ohTrigger(RecalcTrigger,Trigger3M)),NA())</f>
        <v>2.6565789954752776E-2</v>
      </c>
      <c r="L858" s="44">
        <f>IFERROR(_xll.qlIndexFixing(Index6M,$H858,TRUE,_xll.ohTrigger(RecalcTrigger,Trigger6M)),NA())</f>
        <v>2.8079029989297084E-2</v>
      </c>
      <c r="M858" s="183">
        <f>IFERROR(_xll.qlIndexFixing(Index1Y,$H858,TRUE,_xll.ohTrigger(RecalcTrigger,Trigger1Y)),NA())</f>
        <v>2.9055644883613552E-2</v>
      </c>
      <c r="N858" s="182">
        <f>IFERROR(_xll.qlIndexFixing(ONIndex1M,I858,TRUE,_xll.ohTrigger(RecalcTrigger,Trigger1M)),NA())</f>
        <v>2.6060806304231132E-2</v>
      </c>
      <c r="O858" s="44">
        <f>IFERROR(_xll.qlIndexFixing(ONIndex3M,I858,TRUE,_xll.ohTrigger(RecalcTrigger,Trigger3M)),NA())</f>
        <v>2.6434913896863366E-2</v>
      </c>
      <c r="P858" s="44">
        <f>IFERROR(_xll.qlIndexFixing(ONIndex6M,I858,TRUE,_xll.ohTrigger(RecalcTrigger,Trigger6M)),NA())</f>
        <v>2.7804453517514816E-2</v>
      </c>
      <c r="Q858" s="183">
        <f>IFERROR(_xll.qlIndexFixing(ONIndex1Y,I858,TRUE,_xll.ohTrigger(RecalcTrigger,Trigger1Y)),NA())</f>
        <v>2.8494312827079815E-2</v>
      </c>
    </row>
    <row r="859" spans="2:17" x14ac:dyDescent="0.2">
      <c r="B859" s="39" t="s">
        <v>42</v>
      </c>
      <c r="D859" s="42">
        <f>_xll.qlCalendarAdvance(Calendar,$D858,B859,"f",FALSE)</f>
        <v>45301</v>
      </c>
      <c r="E859" s="177">
        <f>_xll.qlInterestRateIndexValueDate(IndexON,D859)</f>
        <v>45301</v>
      </c>
      <c r="F859" s="193">
        <f>IFERROR(_xll.qlIndexFixing(IndexON,D859,TRUE,_xll.ohTrigger(RecalcTrigger,TriggerON)),NA())</f>
        <v>2.4350380370405933E-2</v>
      </c>
      <c r="H859" s="42">
        <f>_xll.qlCalendarAdvance(Calendar,$H858,B859,"f",FALSE)</f>
        <v>45301</v>
      </c>
      <c r="I859" s="177">
        <f>_xll.qlInterestRateIndexValueDate(Index1M,$H859)</f>
        <v>45301</v>
      </c>
      <c r="J859" s="182">
        <f>IFERROR(_xll.qlIndexFixing(Index1M,$H859,TRUE,_xll.ohTrigger(RecalcTrigger,Trigger1M)),NA())</f>
        <v>2.6093070888404266E-2</v>
      </c>
      <c r="K859" s="44">
        <f>IFERROR(_xll.qlIndexFixing(Index3M,H859,TRUE,_xll.ohTrigger(RecalcTrigger,Trigger3M)),NA())</f>
        <v>2.6573310378973307E-2</v>
      </c>
      <c r="L859" s="44">
        <f>IFERROR(_xll.qlIndexFixing(Index6M,$H859,TRUE,_xll.ohTrigger(RecalcTrigger,Trigger6M)),NA())</f>
        <v>2.8085730110928332E-2</v>
      </c>
      <c r="M859" s="183">
        <f>IFERROR(_xll.qlIndexFixing(Index1Y,$H859,TRUE,_xll.ohTrigger(RecalcTrigger,Trigger1Y)),NA())</f>
        <v>2.9061138077322159E-2</v>
      </c>
      <c r="N859" s="182">
        <f>IFERROR(_xll.qlIndexFixing(ONIndex1M,I859,TRUE,_xll.ohTrigger(RecalcTrigger,Trigger1M)),NA())</f>
        <v>2.6061978758874504E-2</v>
      </c>
      <c r="O859" s="44">
        <f>IFERROR(_xll.qlIndexFixing(ONIndex3M,I859,TRUE,_xll.ohTrigger(RecalcTrigger,Trigger3M)),NA())</f>
        <v>2.6440940628301712E-2</v>
      </c>
      <c r="P859" s="44">
        <f>IFERROR(_xll.qlIndexFixing(ONIndex6M,I859,TRUE,_xll.ohTrigger(RecalcTrigger,Trigger6M)),NA())</f>
        <v>2.7810086436645953E-2</v>
      </c>
      <c r="Q859" s="183">
        <f>IFERROR(_xll.qlIndexFixing(ONIndex1Y,I859,TRUE,_xll.ohTrigger(RecalcTrigger,Trigger1Y)),NA())</f>
        <v>2.8497416922975694E-2</v>
      </c>
    </row>
    <row r="860" spans="2:17" x14ac:dyDescent="0.2">
      <c r="B860" s="39" t="s">
        <v>42</v>
      </c>
      <c r="D860" s="42">
        <f>_xll.qlCalendarAdvance(Calendar,$D859,B860,"f",FALSE)</f>
        <v>45308</v>
      </c>
      <c r="E860" s="177">
        <f>_xll.qlInterestRateIndexValueDate(IndexON,D860)</f>
        <v>45308</v>
      </c>
      <c r="F860" s="193">
        <f>IFERROR(_xll.qlIndexFixing(IndexON,D860,TRUE,_xll.ohTrigger(RecalcTrigger,TriggerON)),NA())</f>
        <v>2.4355112637293175E-2</v>
      </c>
      <c r="H860" s="42">
        <f>_xll.qlCalendarAdvance(Calendar,$H859,B860,"f",FALSE)</f>
        <v>45308</v>
      </c>
      <c r="I860" s="177">
        <f>_xll.qlInterestRateIndexValueDate(Index1M,$H860)</f>
        <v>45308</v>
      </c>
      <c r="J860" s="182">
        <f>IFERROR(_xll.qlIndexFixing(Index1M,$H860,TRUE,_xll.ohTrigger(RecalcTrigger,Trigger1M)),NA())</f>
        <v>2.6093270056228014E-2</v>
      </c>
      <c r="K860" s="44">
        <f>IFERROR(_xll.qlIndexFixing(Index3M,H860,TRUE,_xll.ohTrigger(RecalcTrigger,Trigger3M)),NA())</f>
        <v>2.6581057028268799E-2</v>
      </c>
      <c r="L860" s="44">
        <f>IFERROR(_xll.qlIndexFixing(Index6M,$H860,TRUE,_xll.ohTrigger(RecalcTrigger,Trigger6M)),NA())</f>
        <v>2.8092483823454459E-2</v>
      </c>
      <c r="M860" s="183">
        <f>IFERROR(_xll.qlIndexFixing(Index1Y,$H860,TRUE,_xll.ohTrigger(RecalcTrigger,Trigger1Y)),NA())</f>
        <v>2.906659409713036E-2</v>
      </c>
      <c r="N860" s="182">
        <f>IFERROR(_xll.qlIndexFixing(ONIndex1M,I860,TRUE,_xll.ohTrigger(RecalcTrigger,Trigger1M)),NA())</f>
        <v>2.6062854857499262E-2</v>
      </c>
      <c r="O860" s="44">
        <f>IFERROR(_xll.qlIndexFixing(ONIndex3M,I860,TRUE,_xll.ohTrigger(RecalcTrigger,Trigger3M)),NA())</f>
        <v>2.6447192097996952E-2</v>
      </c>
      <c r="P860" s="44">
        <f>IFERROR(_xll.qlIndexFixing(ONIndex6M,I860,TRUE,_xll.ohTrigger(RecalcTrigger,Trigger6M)),NA())</f>
        <v>2.7815795978795022E-2</v>
      </c>
      <c r="Q860" s="183">
        <f>IFERROR(_xll.qlIndexFixing(ONIndex1Y,I860,TRUE,_xll.ohTrigger(RecalcTrigger,Trigger1Y)),NA())</f>
        <v>2.8500742048855887E-2</v>
      </c>
    </row>
    <row r="861" spans="2:17" x14ac:dyDescent="0.2">
      <c r="B861" s="39" t="s">
        <v>42</v>
      </c>
      <c r="D861" s="42">
        <f>_xll.qlCalendarAdvance(Calendar,$D860,B861,"f",FALSE)</f>
        <v>45315</v>
      </c>
      <c r="E861" s="177">
        <f>_xll.qlInterestRateIndexValueDate(IndexON,D861)</f>
        <v>45315</v>
      </c>
      <c r="F861" s="193">
        <f>IFERROR(_xll.qlIndexFixing(IndexON,D861,TRUE,_xll.ohTrigger(RecalcTrigger,TriggerON)),NA())</f>
        <v>2.4360053215328747E-2</v>
      </c>
      <c r="H861" s="42">
        <f>_xll.qlCalendarAdvance(Calendar,$H860,B861,"f",FALSE)</f>
        <v>45315</v>
      </c>
      <c r="I861" s="177">
        <f>_xll.qlInterestRateIndexValueDate(Index1M,$H861)</f>
        <v>45315</v>
      </c>
      <c r="J861" s="182">
        <f>IFERROR(_xll.qlIndexFixing(Index1M,$H861,TRUE,_xll.ohTrigger(RecalcTrigger,Trigger1M)),NA())</f>
        <v>2.6093172190046626E-2</v>
      </c>
      <c r="K861" s="44">
        <f>IFERROR(_xll.qlIndexFixing(Index3M,H861,TRUE,_xll.ohTrigger(RecalcTrigger,Trigger3M)),NA())</f>
        <v>2.658902990394401E-2</v>
      </c>
      <c r="L861" s="44">
        <f>IFERROR(_xll.qlIndexFixing(Index6M,$H861,TRUE,_xll.ohTrigger(RecalcTrigger,Trigger6M)),NA())</f>
        <v>2.8099279870620244E-2</v>
      </c>
      <c r="M861" s="183">
        <f>IFERROR(_xll.qlIndexFixing(Index1Y,$H861,TRUE,_xll.ohTrigger(RecalcTrigger,Trigger1Y)),NA())</f>
        <v>2.9072003632828046E-2</v>
      </c>
      <c r="N861" s="182">
        <f>IFERROR(_xll.qlIndexFixing(ONIndex1M,I861,TRUE,_xll.ohTrigger(RecalcTrigger,Trigger1M)),NA())</f>
        <v>2.606343460002436E-2</v>
      </c>
      <c r="O861" s="44">
        <f>IFERROR(_xll.qlIndexFixing(ONIndex3M,I861,TRUE,_xll.ohTrigger(RecalcTrigger,Trigger3M)),NA())</f>
        <v>2.6453668305949085E-2</v>
      </c>
      <c r="P861" s="44">
        <f>IFERROR(_xll.qlIndexFixing(ONIndex6M,I861,TRUE,_xll.ohTrigger(RecalcTrigger,Trigger6M)),NA())</f>
        <v>2.7821582144124113E-2</v>
      </c>
      <c r="Q861" s="183">
        <f>IFERROR(_xll.qlIndexFixing(ONIndex1Y,I861,TRUE,_xll.ohTrigger(RecalcTrigger,Trigger1Y)),NA())</f>
        <v>2.8504288204801442E-2</v>
      </c>
    </row>
    <row r="862" spans="2:17" x14ac:dyDescent="0.2">
      <c r="B862" s="39" t="s">
        <v>42</v>
      </c>
      <c r="D862" s="42">
        <f>_xll.qlCalendarAdvance(Calendar,$D861,B862,"f",FALSE)</f>
        <v>45322</v>
      </c>
      <c r="E862" s="177">
        <f>_xll.qlInterestRateIndexValueDate(IndexON,D862)</f>
        <v>45322</v>
      </c>
      <c r="F862" s="193">
        <f>IFERROR(_xll.qlIndexFixing(IndexON,D862,TRUE,_xll.ohTrigger(RecalcTrigger,TriggerON)),NA())</f>
        <v>2.4365202104593697E-2</v>
      </c>
      <c r="H862" s="42">
        <f>_xll.qlCalendarAdvance(Calendar,$H861,B862,"f",FALSE)</f>
        <v>45322</v>
      </c>
      <c r="I862" s="177">
        <f>_xll.qlInterestRateIndexValueDate(Index1M,$H862)</f>
        <v>45322</v>
      </c>
      <c r="J862" s="182">
        <f>IFERROR(_xll.qlIndexFixing(Index1M,$H862,TRUE,_xll.ohTrigger(RecalcTrigger,Trigger1M)),NA())</f>
        <v>2.6089255702263444E-2</v>
      </c>
      <c r="K862" s="44">
        <f>IFERROR(_xll.qlIndexFixing(Index3M,H862,TRUE,_xll.ohTrigger(RecalcTrigger,Trigger3M)),NA())</f>
        <v>2.6595634183561589E-2</v>
      </c>
      <c r="L862" s="44">
        <f>IFERROR(_xll.qlIndexFixing(Index6M,$H862,TRUE,_xll.ohTrigger(RecalcTrigger,Trigger6M)),NA())</f>
        <v>2.8106106996022201E-2</v>
      </c>
      <c r="M862" s="183">
        <f>IFERROR(_xll.qlIndexFixing(Index1Y,$H862,TRUE,_xll.ohTrigger(RecalcTrigger,Trigger1Y)),NA())</f>
        <v>2.9077357374013783E-2</v>
      </c>
      <c r="N862" s="182">
        <f>IFERROR(_xll.qlIndexFixing(ONIndex1M,I862,TRUE,_xll.ohTrigger(RecalcTrigger,Trigger1M)),NA())</f>
        <v>2.6063717986449797E-2</v>
      </c>
      <c r="O862" s="44">
        <f>IFERROR(_xll.qlIndexFixing(ONIndex3M,I862,TRUE,_xll.ohTrigger(RecalcTrigger,Trigger3M)),NA())</f>
        <v>2.6460369252077065E-2</v>
      </c>
      <c r="P862" s="44">
        <f>IFERROR(_xll.qlIndexFixing(ONIndex6M,I862,TRUE,_xll.ohTrigger(RecalcTrigger,Trigger6M)),NA())</f>
        <v>2.7827444932552181E-2</v>
      </c>
      <c r="Q862" s="183">
        <f>IFERROR(_xll.qlIndexFixing(ONIndex1Y,I862,TRUE,_xll.ohTrigger(RecalcTrigger,Trigger1Y)),NA())</f>
        <v>2.8508055390812359E-2</v>
      </c>
    </row>
    <row r="863" spans="2:17" x14ac:dyDescent="0.2">
      <c r="B863" s="39" t="s">
        <v>42</v>
      </c>
      <c r="D863" s="42">
        <f>_xll.qlCalendarAdvance(Calendar,$D862,B863,"f",FALSE)</f>
        <v>45329</v>
      </c>
      <c r="E863" s="177">
        <f>_xll.qlInterestRateIndexValueDate(IndexON,D863)</f>
        <v>45329</v>
      </c>
      <c r="F863" s="193">
        <f>IFERROR(_xll.qlIndexFixing(IndexON,D863,TRUE,_xll.ohTrigger(RecalcTrigger,TriggerON)),NA())</f>
        <v>2.4370559305250117E-2</v>
      </c>
      <c r="H863" s="42">
        <f>_xll.qlCalendarAdvance(Calendar,$H862,B863,"f",FALSE)</f>
        <v>45329</v>
      </c>
      <c r="I863" s="177">
        <f>_xll.qlInterestRateIndexValueDate(Index1M,$H863)</f>
        <v>45329</v>
      </c>
      <c r="J863" s="182">
        <f>IFERROR(_xll.qlIndexFixing(Index1M,$H863,TRUE,_xll.ohTrigger(RecalcTrigger,Trigger1M)),NA())</f>
        <v>2.6088648808314824E-2</v>
      </c>
      <c r="K863" s="44">
        <f>IFERROR(_xll.qlIndexFixing(Index3M,H863,TRUE,_xll.ohTrigger(RecalcTrigger,Trigger3M)),NA())</f>
        <v>2.6604042745904163E-2</v>
      </c>
      <c r="L863" s="44">
        <f>IFERROR(_xll.qlIndexFixing(Index6M,$H863,TRUE,_xll.ohTrigger(RecalcTrigger,Trigger6M)),NA())</f>
        <v>2.8112953943108098E-2</v>
      </c>
      <c r="M863" s="183">
        <f>IFERROR(_xll.qlIndexFixing(Index1Y,$H863,TRUE,_xll.ohTrigger(RecalcTrigger,Trigger1Y)),NA())</f>
        <v>2.9082646010101021E-2</v>
      </c>
      <c r="N863" s="182">
        <f>IFERROR(_xll.qlIndexFixing(ONIndex1M,I863,TRUE,_xll.ohTrigger(RecalcTrigger,Trigger1M)),NA())</f>
        <v>2.6063705016775573E-2</v>
      </c>
      <c r="O863" s="44">
        <f>IFERROR(_xll.qlIndexFixing(ONIndex3M,I863,TRUE,_xll.ohTrigger(RecalcTrigger,Trigger3M)),NA())</f>
        <v>2.6467294936461938E-2</v>
      </c>
      <c r="P863" s="44">
        <f>IFERROR(_xll.qlIndexFixing(ONIndex6M,I863,TRUE,_xll.ohTrigger(RecalcTrigger,Trigger6M)),NA())</f>
        <v>2.7833384344160272E-2</v>
      </c>
      <c r="Q863" s="183">
        <f>IFERROR(_xll.qlIndexFixing(ONIndex1Y,I863,TRUE,_xll.ohTrigger(RecalcTrigger,Trigger1Y)),NA())</f>
        <v>2.8512043606726545E-2</v>
      </c>
    </row>
    <row r="864" spans="2:17" x14ac:dyDescent="0.2">
      <c r="B864" s="39" t="s">
        <v>42</v>
      </c>
      <c r="D864" s="42">
        <f>_xll.qlCalendarAdvance(Calendar,$D863,B864,"f",FALSE)</f>
        <v>45336</v>
      </c>
      <c r="E864" s="177">
        <f>_xll.qlInterestRateIndexValueDate(IndexON,D864)</f>
        <v>45336</v>
      </c>
      <c r="F864" s="193">
        <f>IFERROR(_xll.qlIndexFixing(IndexON,D864,TRUE,_xll.ohTrigger(RecalcTrigger,TriggerON)),NA())</f>
        <v>2.4376124817054867E-2</v>
      </c>
      <c r="H864" s="42">
        <f>_xll.qlCalendarAdvance(Calendar,$H863,B864,"f",FALSE)</f>
        <v>45336</v>
      </c>
      <c r="I864" s="177">
        <f>_xll.qlInterestRateIndexValueDate(Index1M,$H864)</f>
        <v>45336</v>
      </c>
      <c r="J864" s="182">
        <f>IFERROR(_xll.qlIndexFixing(Index1M,$H864,TRUE,_xll.ohTrigger(RecalcTrigger,Trigger1M)),NA())</f>
        <v>2.6087744965245314E-2</v>
      </c>
      <c r="K864" s="44">
        <f>IFERROR(_xll.qlIndexFixing(Index3M,H864,TRUE,_xll.ohTrigger(RecalcTrigger,Trigger3M)),NA())</f>
        <v>2.6612677522022309E-2</v>
      </c>
      <c r="L864" s="44">
        <f>IFERROR(_xll.qlIndexFixing(Index6M,$H864,TRUE,_xll.ohTrigger(RecalcTrigger,Trigger6M)),NA())</f>
        <v>2.81198094551743E-2</v>
      </c>
      <c r="M864" s="183">
        <f>IFERROR(_xll.qlIndexFixing(Index1Y,$H864,TRUE,_xll.ohTrigger(RecalcTrigger,Trigger1Y)),NA())</f>
        <v>2.9087860230322518E-2</v>
      </c>
      <c r="N864" s="182">
        <f>IFERROR(_xll.qlIndexFixing(ONIndex1M,I864,TRUE,_xll.ohTrigger(RecalcTrigger,Trigger1M)),NA())</f>
        <v>2.606339569100169E-2</v>
      </c>
      <c r="O864" s="44">
        <f>IFERROR(_xll.qlIndexFixing(ONIndex3M,I864,TRUE,_xll.ohTrigger(RecalcTrigger,Trigger3M)),NA())</f>
        <v>2.6474445359184751E-2</v>
      </c>
      <c r="P864" s="44">
        <f>IFERROR(_xll.qlIndexFixing(ONIndex6M,I864,TRUE,_xll.ohTrigger(RecalcTrigger,Trigger6M)),NA())</f>
        <v>2.7839400378786294E-2</v>
      </c>
      <c r="Q864" s="183">
        <f>IFERROR(_xll.qlIndexFixing(ONIndex1Y,I864,TRUE,_xll.ohTrigger(RecalcTrigger,Trigger1Y)),NA())</f>
        <v>2.8516252852787138E-2</v>
      </c>
    </row>
    <row r="865" spans="2:17" x14ac:dyDescent="0.2">
      <c r="B865" s="39" t="s">
        <v>42</v>
      </c>
      <c r="D865" s="42">
        <f>_xll.qlCalendarAdvance(Calendar,$D864,B865,"f",FALSE)</f>
        <v>45343</v>
      </c>
      <c r="E865" s="177">
        <f>_xll.qlInterestRateIndexValueDate(IndexON,D865)</f>
        <v>45343</v>
      </c>
      <c r="F865" s="193">
        <f>IFERROR(_xll.qlIndexFixing(IndexON,D865,TRUE,_xll.ohTrigger(RecalcTrigger,TriggerON)),NA())</f>
        <v>2.4381898640170041E-2</v>
      </c>
      <c r="H865" s="42">
        <f>_xll.qlCalendarAdvance(Calendar,$H864,B865,"f",FALSE)</f>
        <v>45343</v>
      </c>
      <c r="I865" s="177">
        <f>_xll.qlInterestRateIndexValueDate(Index1M,$H865)</f>
        <v>45343</v>
      </c>
      <c r="J865" s="182">
        <f>IFERROR(_xll.qlIndexFixing(Index1M,$H865,TRUE,_xll.ohTrigger(RecalcTrigger,Trigger1M)),NA())</f>
        <v>2.6086544173127585E-2</v>
      </c>
      <c r="K865" s="44">
        <f>IFERROR(_xll.qlIndexFixing(Index3M,H865,TRUE,_xll.ohTrigger(RecalcTrigger,Trigger3M)),NA())</f>
        <v>2.6621538513353249E-2</v>
      </c>
      <c r="L865" s="44">
        <f>IFERROR(_xll.qlIndexFixing(Index6M,$H865,TRUE,_xll.ohTrigger(RecalcTrigger,Trigger6M)),NA())</f>
        <v>2.8126662275366664E-2</v>
      </c>
      <c r="M865" s="183">
        <f>IFERROR(_xll.qlIndexFixing(Index1Y,$H865,TRUE,_xll.ohTrigger(RecalcTrigger,Trigger1Y)),NA())</f>
        <v>2.9092990723735869E-2</v>
      </c>
      <c r="N865" s="182">
        <f>IFERROR(_xll.qlIndexFixing(ONIndex1M,I865,TRUE,_xll.ohTrigger(RecalcTrigger,Trigger1M)),NA())</f>
        <v>2.6062790009209191E-2</v>
      </c>
      <c r="O865" s="44">
        <f>IFERROR(_xll.qlIndexFixing(ONIndex3M,I865,TRUE,_xll.ohTrigger(RecalcTrigger,Trigger3M)),NA())</f>
        <v>2.6481820520164456E-2</v>
      </c>
      <c r="P865" s="44">
        <f>IFERROR(_xll.qlIndexFixing(ONIndex6M,I865,TRUE,_xll.ohTrigger(RecalcTrigger,Trigger6M)),NA())</f>
        <v>2.7845493036673385E-2</v>
      </c>
      <c r="Q865" s="183">
        <f>IFERROR(_xll.qlIndexFixing(ONIndex1Y,I865,TRUE,_xll.ohTrigger(RecalcTrigger,Trigger1Y)),NA())</f>
        <v>2.8520683128832047E-2</v>
      </c>
    </row>
    <row r="866" spans="2:17" x14ac:dyDescent="0.2">
      <c r="B866" s="39" t="s">
        <v>42</v>
      </c>
      <c r="D866" s="42">
        <f>_xll.qlCalendarAdvance(Calendar,$D865,B866,"f",FALSE)</f>
        <v>45350</v>
      </c>
      <c r="E866" s="177">
        <f>_xll.qlInterestRateIndexValueDate(IndexON,D866)</f>
        <v>45350</v>
      </c>
      <c r="F866" s="193">
        <f>IFERROR(_xll.qlIndexFixing(IndexON,D866,TRUE,_xll.ohTrigger(RecalcTrigger,TriggerON)),NA())</f>
        <v>2.4387880774676685E-2</v>
      </c>
      <c r="H866" s="42">
        <f>_xll.qlCalendarAdvance(Calendar,$H865,B866,"f",FALSE)</f>
        <v>45350</v>
      </c>
      <c r="I866" s="177">
        <f>_xll.qlInterestRateIndexValueDate(Index1M,$H866)</f>
        <v>45350</v>
      </c>
      <c r="J866" s="182">
        <f>IFERROR(_xll.qlIndexFixing(Index1M,$H866,TRUE,_xll.ohTrigger(RecalcTrigger,Trigger1M)),NA())</f>
        <v>2.608504643203988E-2</v>
      </c>
      <c r="K866" s="44">
        <f>IFERROR(_xll.qlIndexFixing(Index3M,H866,TRUE,_xll.ohTrigger(RecalcTrigger,Trigger3M)),NA())</f>
        <v>2.6630625721366628E-2</v>
      </c>
      <c r="L866" s="44">
        <f>IFERROR(_xll.qlIndexFixing(Index6M,$H866,TRUE,_xll.ohTrigger(RecalcTrigger,Trigger6M)),NA())</f>
        <v>2.8133501146678289E-2</v>
      </c>
      <c r="M866" s="183">
        <f>IFERROR(_xll.qlIndexFixing(Index1Y,$H866,TRUE,_xll.ohTrigger(RecalcTrigger,Trigger1Y)),NA())</f>
        <v>2.909802817923237E-2</v>
      </c>
      <c r="N866" s="182">
        <f>IFERROR(_xll.qlIndexFixing(ONIndex1M,I866,TRUE,_xll.ohTrigger(RecalcTrigger,Trigger1M)),NA())</f>
        <v>2.6061887971317033E-2</v>
      </c>
      <c r="O866" s="44">
        <f>IFERROR(_xll.qlIndexFixing(ONIndex3M,I866,TRUE,_xll.ohTrigger(RecalcTrigger,Trigger3M)),NA())</f>
        <v>2.6489420419401055E-2</v>
      </c>
      <c r="P866" s="44">
        <f>IFERROR(_xll.qlIndexFixing(ONIndex6M,I866,TRUE,_xll.ohTrigger(RecalcTrigger,Trigger6M)),NA())</f>
        <v>2.78516623177405E-2</v>
      </c>
      <c r="Q866" s="183">
        <f>IFERROR(_xll.qlIndexFixing(ONIndex1Y,I866,TRUE,_xll.ohTrigger(RecalcTrigger,Trigger1Y)),NA())</f>
        <v>2.8525334435023364E-2</v>
      </c>
    </row>
    <row r="867" spans="2:17" x14ac:dyDescent="0.2">
      <c r="B867" s="39" t="s">
        <v>42</v>
      </c>
      <c r="D867" s="42">
        <f>_xll.qlCalendarAdvance(Calendar,$D866,B867,"f",FALSE)</f>
        <v>45357</v>
      </c>
      <c r="E867" s="177">
        <f>_xll.qlInterestRateIndexValueDate(IndexON,D867)</f>
        <v>45357</v>
      </c>
      <c r="F867" s="193">
        <f>IFERROR(_xll.qlIndexFixing(IndexON,D867,TRUE,_xll.ohTrigger(RecalcTrigger,TriggerON)),NA())</f>
        <v>2.4394071220412705E-2</v>
      </c>
      <c r="H867" s="42">
        <f>_xll.qlCalendarAdvance(Calendar,$H866,B867,"f",FALSE)</f>
        <v>45357</v>
      </c>
      <c r="I867" s="177">
        <f>_xll.qlInterestRateIndexValueDate(Index1M,$H867)</f>
        <v>45357</v>
      </c>
      <c r="J867" s="182">
        <f>IFERROR(_xll.qlIndexFixing(Index1M,$H867,TRUE,_xll.ohTrigger(RecalcTrigger,Trigger1M)),NA())</f>
        <v>2.6086347280898696E-2</v>
      </c>
      <c r="K867" s="44">
        <f>IFERROR(_xll.qlIndexFixing(Index3M,H867,TRUE,_xll.ohTrigger(RecalcTrigger,Trigger3M)),NA())</f>
        <v>2.6643298521020341E-2</v>
      </c>
      <c r="L867" s="44">
        <f>IFERROR(_xll.qlIndexFixing(Index6M,$H867,TRUE,_xll.ohTrigger(RecalcTrigger,Trigger6M)),NA())</f>
        <v>2.8143430419573286E-2</v>
      </c>
      <c r="M867" s="183">
        <f>IFERROR(_xll.qlIndexFixing(Index1Y,$H867,TRUE,_xll.ohTrigger(RecalcTrigger,Trigger1Y)),NA())</f>
        <v>2.9101559450749104E-2</v>
      </c>
      <c r="N867" s="182">
        <f>IFERROR(_xll.qlIndexFixing(ONIndex1M,I867,TRUE,_xll.ohTrigger(RecalcTrigger,Trigger1M)),NA())</f>
        <v>2.6060689577325213E-2</v>
      </c>
      <c r="O867" s="44">
        <f>IFERROR(_xll.qlIndexFixing(ONIndex3M,I867,TRUE,_xll.ohTrigger(RecalcTrigger,Trigger3M)),NA())</f>
        <v>2.6497245056894547E-2</v>
      </c>
      <c r="P867" s="44">
        <f>IFERROR(_xll.qlIndexFixing(ONIndex6M,I867,TRUE,_xll.ohTrigger(RecalcTrigger,Trigger6M)),NA())</f>
        <v>2.7857908221906591E-2</v>
      </c>
      <c r="Q867" s="183">
        <f>IFERROR(_xll.qlIndexFixing(ONIndex1Y,I867,TRUE,_xll.ohTrigger(RecalcTrigger,Trigger1Y)),NA())</f>
        <v>2.8530206771280042E-2</v>
      </c>
    </row>
    <row r="868" spans="2:17" x14ac:dyDescent="0.2">
      <c r="B868" s="39" t="s">
        <v>42</v>
      </c>
      <c r="D868" s="42">
        <f>_xll.qlCalendarAdvance(Calendar,$D867,B868,"f",FALSE)</f>
        <v>45364</v>
      </c>
      <c r="E868" s="177">
        <f>_xll.qlInterestRateIndexValueDate(IndexON,D868)</f>
        <v>45364</v>
      </c>
      <c r="F868" s="193">
        <f>IFERROR(_xll.qlIndexFixing(IndexON,D868,TRUE,_xll.ohTrigger(RecalcTrigger,TriggerON)),NA())</f>
        <v>2.4400469977459149E-2</v>
      </c>
      <c r="H868" s="42">
        <f>_xll.qlCalendarAdvance(Calendar,$H867,B868,"f",FALSE)</f>
        <v>45364</v>
      </c>
      <c r="I868" s="177">
        <f>_xll.qlInterestRateIndexValueDate(Index1M,$H868)</f>
        <v>45364</v>
      </c>
      <c r="J868" s="182">
        <f>IFERROR(_xll.qlIndexFixing(Index1M,$H868,TRUE,_xll.ohTrigger(RecalcTrigger,Trigger1M)),NA())</f>
        <v>2.6084170178221233E-2</v>
      </c>
      <c r="K868" s="44">
        <f>IFERROR(_xll.qlIndexFixing(Index3M,H868,TRUE,_xll.ohTrigger(RecalcTrigger,Trigger3M)),NA())</f>
        <v>2.6652871877466639E-2</v>
      </c>
      <c r="L868" s="44">
        <f>IFERROR(_xll.qlIndexFixing(Index6M,$H868,TRUE,_xll.ohTrigger(RecalcTrigger,Trigger6M)),NA())</f>
        <v>2.8150192380994258E-2</v>
      </c>
      <c r="M868" s="183">
        <f>IFERROR(_xll.qlIndexFixing(Index1Y,$H868,TRUE,_xll.ohTrigger(RecalcTrigger,Trigger1Y)),NA())</f>
        <v>2.9106398028487135E-2</v>
      </c>
      <c r="N868" s="182">
        <f>IFERROR(_xll.qlIndexFixing(ONIndex1M,I868,TRUE,_xll.ohTrigger(RecalcTrigger,Trigger1M)),NA())</f>
        <v>2.605919482731478E-2</v>
      </c>
      <c r="O868" s="44">
        <f>IFERROR(_xll.qlIndexFixing(ONIndex3M,I868,TRUE,_xll.ohTrigger(RecalcTrigger,Trigger3M)),NA())</f>
        <v>2.6505294432807025E-2</v>
      </c>
      <c r="P868" s="44">
        <f>IFERROR(_xll.qlIndexFixing(ONIndex6M,I868,TRUE,_xll.ohTrigger(RecalcTrigger,Trigger6M)),NA())</f>
        <v>2.7864230749171659E-2</v>
      </c>
      <c r="Q868" s="183">
        <f>IFERROR(_xll.qlIndexFixing(ONIndex1Y,I868,TRUE,_xll.ohTrigger(RecalcTrigger,Trigger1Y)),NA())</f>
        <v>2.8535300137439989E-2</v>
      </c>
    </row>
    <row r="869" spans="2:17" x14ac:dyDescent="0.2">
      <c r="B869" s="39" t="s">
        <v>42</v>
      </c>
      <c r="D869" s="42">
        <f>_xll.qlCalendarAdvance(Calendar,$D868,B869,"f",FALSE)</f>
        <v>45371</v>
      </c>
      <c r="E869" s="177">
        <f>_xll.qlInterestRateIndexValueDate(IndexON,D869)</f>
        <v>45371</v>
      </c>
      <c r="F869" s="193">
        <f>IFERROR(_xll.qlIndexFixing(IndexON,D869,TRUE,_xll.ohTrigger(RecalcTrigger,TriggerON)),NA())</f>
        <v>2.4407077045897063E-2</v>
      </c>
      <c r="H869" s="42">
        <f>_xll.qlCalendarAdvance(Calendar,$H868,B869,"f",FALSE)</f>
        <v>45371</v>
      </c>
      <c r="I869" s="177">
        <f>_xll.qlInterestRateIndexValueDate(Index1M,$H869)</f>
        <v>45371</v>
      </c>
      <c r="J869" s="182">
        <f>IFERROR(_xll.qlIndexFixing(Index1M,$H869,TRUE,_xll.ohTrigger(RecalcTrigger,Trigger1M)),NA())</f>
        <v>2.6081696042265595E-2</v>
      </c>
      <c r="K869" s="44">
        <f>IFERROR(_xll.qlIndexFixing(Index3M,H869,TRUE,_xll.ohTrigger(RecalcTrigger,Trigger3M)),NA())</f>
        <v>2.6662671488916621E-2</v>
      </c>
      <c r="L869" s="44">
        <f>IFERROR(_xll.qlIndexFixing(Index6M,$H869,TRUE,_xll.ohTrigger(RecalcTrigger,Trigger6M)),NA())</f>
        <v>2.8156904796223254E-2</v>
      </c>
      <c r="M869" s="183">
        <f>IFERROR(_xll.qlIndexFixing(Index1Y,$H869,TRUE,_xll.ohTrigger(RecalcTrigger,Trigger1Y)),NA())</f>
        <v>2.9111116022612515E-2</v>
      </c>
      <c r="N869" s="182">
        <f>IFERROR(_xll.qlIndexFixing(ONIndex1M,I869,TRUE,_xll.ohTrigger(RecalcTrigger,Trigger1M)),NA())</f>
        <v>2.6057403721204686E-2</v>
      </c>
      <c r="O869" s="44">
        <f>IFERROR(_xll.qlIndexFixing(ONIndex3M,I869,TRUE,_xll.ohTrigger(RecalcTrigger,Trigger3M)),NA())</f>
        <v>2.6513568546976396E-2</v>
      </c>
      <c r="P869" s="44">
        <f>IFERROR(_xll.qlIndexFixing(ONIndex6M,I869,TRUE,_xll.ohTrigger(RecalcTrigger,Trigger6M)),NA())</f>
        <v>2.787062989961675E-2</v>
      </c>
      <c r="Q869" s="183">
        <f>IFERROR(_xll.qlIndexFixing(ONIndex1Y,I869,TRUE,_xll.ohTrigger(RecalcTrigger,Trigger1Y)),NA())</f>
        <v>2.8540614533827391E-2</v>
      </c>
    </row>
    <row r="870" spans="2:17" x14ac:dyDescent="0.2">
      <c r="B870" s="39" t="s">
        <v>42</v>
      </c>
      <c r="D870" s="42">
        <f>_xll.qlCalendarAdvance(Calendar,$D869,B870,"f",FALSE)</f>
        <v>45378</v>
      </c>
      <c r="E870" s="177">
        <f>_xll.qlInterestRateIndexValueDate(IndexON,D870)</f>
        <v>45378</v>
      </c>
      <c r="F870" s="193">
        <f>IFERROR(_xll.qlIndexFixing(IndexON,D870,TRUE,_xll.ohTrigger(RecalcTrigger,TriggerON)),NA())</f>
        <v>2.44138924256454E-2</v>
      </c>
      <c r="H870" s="42">
        <f>_xll.qlCalendarAdvance(Calendar,$H869,B870,"f",FALSE)</f>
        <v>45378</v>
      </c>
      <c r="I870" s="177">
        <f>_xll.qlInterestRateIndexValueDate(Index1M,$H870)</f>
        <v>45378</v>
      </c>
      <c r="J870" s="182">
        <f>IFERROR(_xll.qlIndexFixing(Index1M,$H870,TRUE,_xll.ohTrigger(RecalcTrigger,Trigger1M)),NA())</f>
        <v>2.607892487323317E-2</v>
      </c>
      <c r="K870" s="44">
        <f>IFERROR(_xll.qlIndexFixing(Index3M,H870,TRUE,_xll.ohTrigger(RecalcTrigger,Trigger3M)),NA())</f>
        <v>2.6672697264122743E-2</v>
      </c>
      <c r="L870" s="44">
        <f>IFERROR(_xll.qlIndexFixing(Index6M,$H870,TRUE,_xll.ohTrigger(RecalcTrigger,Trigger6M)),NA())</f>
        <v>2.8163556528285588E-2</v>
      </c>
      <c r="M870" s="183">
        <f>IFERROR(_xll.qlIndexFixing(Index1Y,$H870,TRUE,_xll.ohTrigger(RecalcTrigger,Trigger1Y)),NA())</f>
        <v>2.9115704096669415E-2</v>
      </c>
      <c r="N870" s="182">
        <f>IFERROR(_xll.qlIndexFixing(ONIndex1M,I870,TRUE,_xll.ohTrigger(RecalcTrigger,Trigger1M)),NA())</f>
        <v>2.6055316258994932E-2</v>
      </c>
      <c r="O870" s="44">
        <f>IFERROR(_xll.qlIndexFixing(ONIndex3M,I870,TRUE,_xll.ohTrigger(RecalcTrigger,Trigger3M)),NA())</f>
        <v>2.6522067399483706E-2</v>
      </c>
      <c r="P870" s="44">
        <f>IFERROR(_xll.qlIndexFixing(ONIndex6M,I870,TRUE,_xll.ohTrigger(RecalcTrigger,Trigger6M)),NA())</f>
        <v>2.7877105673322911E-2</v>
      </c>
      <c r="Q870" s="183">
        <f>IFERROR(_xll.qlIndexFixing(ONIndex1Y,I870,TRUE,_xll.ohTrigger(RecalcTrigger,Trigger1Y)),NA())</f>
        <v>2.8546149960199108E-2</v>
      </c>
    </row>
    <row r="871" spans="2:17" x14ac:dyDescent="0.2">
      <c r="B871" s="39" t="s">
        <v>42</v>
      </c>
      <c r="D871" s="42">
        <f>_xll.qlCalendarAdvance(Calendar,$D870,B871,"f",FALSE)</f>
        <v>45385</v>
      </c>
      <c r="E871" s="177">
        <f>_xll.qlInterestRateIndexValueDate(IndexON,D871)</f>
        <v>45385</v>
      </c>
      <c r="F871" s="193">
        <f>IFERROR(_xll.qlIndexFixing(IndexON,D871,TRUE,_xll.ohTrigger(RecalcTrigger,TriggerON)),NA())</f>
        <v>2.4420916116623115E-2</v>
      </c>
      <c r="H871" s="42">
        <f>_xll.qlCalendarAdvance(Calendar,$H870,B871,"f",FALSE)</f>
        <v>45385</v>
      </c>
      <c r="I871" s="177">
        <f>_xll.qlInterestRateIndexValueDate(Index1M,$H871)</f>
        <v>45385</v>
      </c>
      <c r="J871" s="182">
        <f>IFERROR(_xll.qlIndexFixing(Index1M,$H871,TRUE,_xll.ohTrigger(RecalcTrigger,Trigger1M)),NA())</f>
        <v>2.6073794806000028E-2</v>
      </c>
      <c r="K871" s="44">
        <f>IFERROR(_xll.qlIndexFixing(Index3M,H871,TRUE,_xll.ohTrigger(RecalcTrigger,Trigger3M)),NA())</f>
        <v>2.6681195413776747E-2</v>
      </c>
      <c r="L871" s="44">
        <f>IFERROR(_xll.qlIndexFixing(Index6M,$H871,TRUE,_xll.ohTrigger(RecalcTrigger,Trigger6M)),NA())</f>
        <v>2.8168614929158526E-2</v>
      </c>
      <c r="M871" s="183">
        <f>IFERROR(_xll.qlIndexFixing(Index1Y,$H871,TRUE,_xll.ohTrigger(RecalcTrigger,Trigger1Y)),NA())</f>
        <v>2.9120152914082764E-2</v>
      </c>
      <c r="N871" s="182">
        <f>IFERROR(_xll.qlIndexFixing(ONIndex1M,I871,TRUE,_xll.ohTrigger(RecalcTrigger,Trigger1M)),NA())</f>
        <v>2.6052932440766563E-2</v>
      </c>
      <c r="O871" s="44">
        <f>IFERROR(_xll.qlIndexFixing(ONIndex3M,I871,TRUE,_xll.ohTrigger(RecalcTrigger,Trigger3M)),NA())</f>
        <v>2.6530790990410003E-2</v>
      </c>
      <c r="P871" s="44">
        <f>IFERROR(_xll.qlIndexFixing(ONIndex6M,I871,TRUE,_xll.ohTrigger(RecalcTrigger,Trigger6M)),NA())</f>
        <v>2.7883658070047002E-2</v>
      </c>
      <c r="Q871" s="183">
        <f>IFERROR(_xll.qlIndexFixing(ONIndex1Y,I871,TRUE,_xll.ohTrigger(RecalcTrigger,Trigger1Y)),NA())</f>
        <v>2.8551906416717232E-2</v>
      </c>
    </row>
    <row r="872" spans="2:17" x14ac:dyDescent="0.2">
      <c r="B872" s="39" t="s">
        <v>42</v>
      </c>
      <c r="D872" s="42">
        <f>_xll.qlCalendarAdvance(Calendar,$D871,B872,"f",FALSE)</f>
        <v>45392</v>
      </c>
      <c r="E872" s="177">
        <f>_xll.qlInterestRateIndexValueDate(IndexON,D872)</f>
        <v>45392</v>
      </c>
      <c r="F872" s="193">
        <f>IFERROR(_xll.qlIndexFixing(IndexON,D872,TRUE,_xll.ohTrigger(RecalcTrigger,TriggerON)),NA())</f>
        <v>2.4428148119154391E-2</v>
      </c>
      <c r="H872" s="42">
        <f>_xll.qlCalendarAdvance(Calendar,$H871,B872,"f",FALSE)</f>
        <v>45392</v>
      </c>
      <c r="I872" s="177">
        <f>_xll.qlInterestRateIndexValueDate(Index1M,$H872)</f>
        <v>45392</v>
      </c>
      <c r="J872" s="182">
        <f>IFERROR(_xll.qlIndexFixing(Index1M,$H872,TRUE,_xll.ohTrigger(RecalcTrigger,Trigger1M)),NA())</f>
        <v>2.6070493927983773E-2</v>
      </c>
      <c r="K872" s="44">
        <f>IFERROR(_xll.qlIndexFixing(Index3M,H872,TRUE,_xll.ohTrigger(RecalcTrigger,Trigger3M)),NA())</f>
        <v>2.6691623262012288E-2</v>
      </c>
      <c r="L872" s="44">
        <f>IFERROR(_xll.qlIndexFixing(Index6M,$H872,TRUE,_xll.ohTrigger(RecalcTrigger,Trigger6M)),NA())</f>
        <v>2.8175122814971577E-2</v>
      </c>
      <c r="M872" s="183">
        <f>IFERROR(_xll.qlIndexFixing(Index1Y,$H872,TRUE,_xll.ohTrigger(RecalcTrigger,Trigger1Y)),NA())</f>
        <v>2.9124453138170914E-2</v>
      </c>
      <c r="N872" s="182">
        <f>IFERROR(_xll.qlIndexFixing(ONIndex1M,I872,TRUE,_xll.ohTrigger(RecalcTrigger,Trigger1M)),NA())</f>
        <v>2.6050252266438534E-2</v>
      </c>
      <c r="O872" s="44">
        <f>IFERROR(_xll.qlIndexFixing(ONIndex3M,I872,TRUE,_xll.ohTrigger(RecalcTrigger,Trigger3M)),NA())</f>
        <v>2.6539739319674238E-2</v>
      </c>
      <c r="P872" s="44">
        <f>IFERROR(_xll.qlIndexFixing(ONIndex6M,I872,TRUE,_xll.ohTrigger(RecalcTrigger,Trigger6M)),NA())</f>
        <v>2.7890287089951116E-2</v>
      </c>
      <c r="Q872" s="183">
        <f>IFERROR(_xll.qlIndexFixing(ONIndex1Y,I872,TRUE,_xll.ohTrigger(RecalcTrigger,Trigger1Y)),NA())</f>
        <v>2.8557883903381764E-2</v>
      </c>
    </row>
    <row r="873" spans="2:17" x14ac:dyDescent="0.2">
      <c r="B873" s="39" t="s">
        <v>42</v>
      </c>
      <c r="D873" s="42">
        <f>_xll.qlCalendarAdvance(Calendar,$D872,B873,"f",FALSE)</f>
        <v>45399</v>
      </c>
      <c r="E873" s="177">
        <f>_xll.qlInterestRateIndexValueDate(IndexON,D873)</f>
        <v>45399</v>
      </c>
      <c r="F873" s="193">
        <f>IFERROR(_xll.qlIndexFixing(IndexON,D873,TRUE,_xll.ohTrigger(RecalcTrigger,TriggerON)),NA())</f>
        <v>2.4435588432996092E-2</v>
      </c>
      <c r="H873" s="42">
        <f>_xll.qlCalendarAdvance(Calendar,$H872,B873,"f",FALSE)</f>
        <v>45399</v>
      </c>
      <c r="I873" s="177">
        <f>_xll.qlInterestRateIndexValueDate(Index1M,$H873)</f>
        <v>45399</v>
      </c>
      <c r="J873" s="182">
        <f>IFERROR(_xll.qlIndexFixing(Index1M,$H873,TRUE,_xll.ohTrigger(RecalcTrigger,Trigger1M)),NA())</f>
        <v>2.6066896081041811E-2</v>
      </c>
      <c r="K873" s="44">
        <f>IFERROR(_xll.qlIndexFixing(Index3M,H873,TRUE,_xll.ohTrigger(RecalcTrigger,Trigger3M)),NA())</f>
        <v>2.6702225577226322E-2</v>
      </c>
      <c r="L873" s="44">
        <f>IFERROR(_xll.qlIndexFixing(Index6M,$H873,TRUE,_xll.ohTrigger(RecalcTrigger,Trigger6M)),NA())</f>
        <v>2.8181537273712323E-2</v>
      </c>
      <c r="M873" s="183">
        <f>IFERROR(_xll.qlIndexFixing(Index1Y,$H873,TRUE,_xll.ohTrigger(RecalcTrigger,Trigger1Y)),NA())</f>
        <v>2.9128595432157178E-2</v>
      </c>
      <c r="N873" s="182">
        <f>IFERROR(_xll.qlIndexFixing(ONIndex1M,I873,TRUE,_xll.ohTrigger(RecalcTrigger,Trigger1M)),NA())</f>
        <v>2.6047275736091891E-2</v>
      </c>
      <c r="O873" s="44">
        <f>IFERROR(_xll.qlIndexFixing(ONIndex3M,I873,TRUE,_xll.ohTrigger(RecalcTrigger,Trigger3M)),NA())</f>
        <v>2.654891238735746E-2</v>
      </c>
      <c r="P873" s="44">
        <f>IFERROR(_xll.qlIndexFixing(ONIndex6M,I873,TRUE,_xll.ohTrigger(RecalcTrigger,Trigger6M)),NA())</f>
        <v>2.7896992733116299E-2</v>
      </c>
      <c r="Q873" s="183">
        <f>IFERROR(_xll.qlIndexFixing(ONIndex1Y,I873,TRUE,_xll.ohTrigger(RecalcTrigger,Trigger1Y)),NA())</f>
        <v>2.8564082420111658E-2</v>
      </c>
    </row>
    <row r="874" spans="2:17" x14ac:dyDescent="0.2">
      <c r="B874" s="39" t="s">
        <v>42</v>
      </c>
      <c r="D874" s="42">
        <f>_xll.qlCalendarAdvance(Calendar,$D873,B874,"f",FALSE)</f>
        <v>45406</v>
      </c>
      <c r="E874" s="177">
        <f>_xll.qlInterestRateIndexValueDate(IndexON,D874)</f>
        <v>45406</v>
      </c>
      <c r="F874" s="193">
        <f>IFERROR(_xll.qlIndexFixing(IndexON,D874,TRUE,_xll.ohTrigger(RecalcTrigger,TriggerON)),NA())</f>
        <v>2.4443237058229261E-2</v>
      </c>
      <c r="H874" s="42">
        <f>_xll.qlCalendarAdvance(Calendar,$H873,B874,"f",FALSE)</f>
        <v>45406</v>
      </c>
      <c r="I874" s="177">
        <f>_xll.qlInterestRateIndexValueDate(Index1M,$H874)</f>
        <v>45406</v>
      </c>
      <c r="J874" s="182">
        <f>IFERROR(_xll.qlIndexFixing(Index1M,$H874,TRUE,_xll.ohTrigger(RecalcTrigger,Trigger1M)),NA())</f>
        <v>2.6063001265441588E-2</v>
      </c>
      <c r="K874" s="44">
        <f>IFERROR(_xll.qlIndexFixing(Index3M,H874,TRUE,_xll.ohTrigger(RecalcTrigger,Trigger3M)),NA())</f>
        <v>2.6712978197747546E-2</v>
      </c>
      <c r="L874" s="44">
        <f>IFERROR(_xll.qlIndexFixing(Index6M,$H874,TRUE,_xll.ohTrigger(RecalcTrigger,Trigger6M)),NA())</f>
        <v>2.8187847107873823E-2</v>
      </c>
      <c r="M874" s="183">
        <f>IFERROR(_xll.qlIndexFixing(Index1Y,$H874,TRUE,_xll.ohTrigger(RecalcTrigger,Trigger1Y)),NA())</f>
        <v>2.9132570459184493E-2</v>
      </c>
      <c r="N874" s="182">
        <f>IFERROR(_xll.qlIndexFixing(ONIndex1M,I874,TRUE,_xll.ohTrigger(RecalcTrigger,Trigger1M)),NA())</f>
        <v>2.6044002849726633E-2</v>
      </c>
      <c r="O874" s="44">
        <f>IFERROR(_xll.qlIndexFixing(ONIndex3M,I874,TRUE,_xll.ohTrigger(RecalcTrigger,Trigger3M)),NA())</f>
        <v>2.655831019337862E-2</v>
      </c>
      <c r="P874" s="44">
        <f>IFERROR(_xll.qlIndexFixing(ONIndex6M,I874,TRUE,_xll.ohTrigger(RecalcTrigger,Trigger6M)),NA())</f>
        <v>2.790377499938046E-2</v>
      </c>
      <c r="Q874" s="183">
        <f>IFERROR(_xll.qlIndexFixing(ONIndex1Y,I874,TRUE,_xll.ohTrigger(RecalcTrigger,Trigger1Y)),NA())</f>
        <v>2.857050196698796E-2</v>
      </c>
    </row>
    <row r="875" spans="2:17" x14ac:dyDescent="0.2">
      <c r="B875" s="39" t="s">
        <v>42</v>
      </c>
      <c r="D875" s="42">
        <f>_xll.qlCalendarAdvance(Calendar,$D874,B875,"f",FALSE)</f>
        <v>45413</v>
      </c>
      <c r="E875" s="177">
        <f>_xll.qlInterestRateIndexValueDate(IndexON,D875)</f>
        <v>45413</v>
      </c>
      <c r="F875" s="193">
        <f>IFERROR(_xll.qlIndexFixing(IndexON,D875,TRUE,_xll.ohTrigger(RecalcTrigger,TriggerON)),NA())</f>
        <v>2.4451093994853901E-2</v>
      </c>
      <c r="H875" s="42">
        <f>_xll.qlCalendarAdvance(Calendar,$H874,B875,"f",FALSE)</f>
        <v>45413</v>
      </c>
      <c r="I875" s="177">
        <f>_xll.qlInterestRateIndexValueDate(Index1M,$H875)</f>
        <v>45413</v>
      </c>
      <c r="J875" s="182">
        <f>IFERROR(_xll.qlIndexFixing(Index1M,$H875,TRUE,_xll.ohTrigger(RecalcTrigger,Trigger1M)),NA())</f>
        <v>2.6060613540546958E-2</v>
      </c>
      <c r="K875" s="44">
        <f>IFERROR(_xll.qlIndexFixing(Index3M,H875,TRUE,_xll.ohTrigger(RecalcTrigger,Trigger3M)),NA())</f>
        <v>2.672563230979064E-2</v>
      </c>
      <c r="L875" s="44">
        <f>IFERROR(_xll.qlIndexFixing(Index6M,$H875,TRUE,_xll.ohTrigger(RecalcTrigger,Trigger6M)),NA())</f>
        <v>2.8195515137190839E-2</v>
      </c>
      <c r="M875" s="183">
        <f>IFERROR(_xll.qlIndexFixing(Index1Y,$H875,TRUE,_xll.ohTrigger(RecalcTrigger,Trigger1Y)),NA())</f>
        <v>2.9136368882330288E-2</v>
      </c>
      <c r="N875" s="182">
        <f>IFERROR(_xll.qlIndexFixing(ONIndex1M,I875,TRUE,_xll.ohTrigger(RecalcTrigger,Trigger1M)),NA())</f>
        <v>2.6040433607342761E-2</v>
      </c>
      <c r="O875" s="44">
        <f>IFERROR(_xll.qlIndexFixing(ONIndex3M,I875,TRUE,_xll.ohTrigger(RecalcTrigger,Trigger3M)),NA())</f>
        <v>2.6567932737980859E-2</v>
      </c>
      <c r="P875" s="44">
        <f>IFERROR(_xll.qlIndexFixing(ONIndex6M,I875,TRUE,_xll.ohTrigger(RecalcTrigger,Trigger6M)),NA())</f>
        <v>2.7910633888905689E-2</v>
      </c>
      <c r="Q875" s="183">
        <f>IFERROR(_xll.qlIndexFixing(ONIndex1Y,I875,TRUE,_xll.ohTrigger(RecalcTrigger,Trigger1Y)),NA())</f>
        <v>2.857714254401067E-2</v>
      </c>
    </row>
    <row r="876" spans="2:17" x14ac:dyDescent="0.2">
      <c r="B876" s="39" t="s">
        <v>42</v>
      </c>
      <c r="D876" s="42">
        <f>_xll.qlCalendarAdvance(Calendar,$D875,B876,"f",FALSE)</f>
        <v>45420</v>
      </c>
      <c r="E876" s="177">
        <f>_xll.qlInterestRateIndexValueDate(IndexON,D876)</f>
        <v>45420</v>
      </c>
      <c r="F876" s="193">
        <f>IFERROR(_xll.qlIndexFixing(IndexON,D876,TRUE,_xll.ohTrigger(RecalcTrigger,TriggerON)),NA())</f>
        <v>2.4459159242788964E-2</v>
      </c>
      <c r="H876" s="42">
        <f>_xll.qlCalendarAdvance(Calendar,$H875,B876,"f",FALSE)</f>
        <v>45420</v>
      </c>
      <c r="I876" s="177">
        <f>_xll.qlInterestRateIndexValueDate(Index1M,$H876)</f>
        <v>45420</v>
      </c>
      <c r="J876" s="182">
        <f>IFERROR(_xll.qlIndexFixing(Index1M,$H876,TRUE,_xll.ohTrigger(RecalcTrigger,Trigger1M)),NA())</f>
        <v>2.605606017856495E-2</v>
      </c>
      <c r="K876" s="44">
        <f>IFERROR(_xll.qlIndexFixing(Index3M,H876,TRUE,_xll.ohTrigger(RecalcTrigger,Trigger3M)),NA())</f>
        <v>2.6736614699083533E-2</v>
      </c>
      <c r="L876" s="44">
        <f>IFERROR(_xll.qlIndexFixing(Index6M,$H876,TRUE,_xll.ohTrigger(RecalcTrigger,Trigger6M)),NA())</f>
        <v>2.8201568886075081E-2</v>
      </c>
      <c r="M876" s="183">
        <f>IFERROR(_xll.qlIndexFixing(Index1Y,$H876,TRUE,_xll.ohTrigger(RecalcTrigger,Trigger1Y)),NA())</f>
        <v>2.913998136462248E-2</v>
      </c>
      <c r="N876" s="182">
        <f>IFERROR(_xll.qlIndexFixing(ONIndex1M,I876,TRUE,_xll.ohTrigger(RecalcTrigger,Trigger1M)),NA())</f>
        <v>2.6036568008859229E-2</v>
      </c>
      <c r="O876" s="44">
        <f>IFERROR(_xll.qlIndexFixing(ONIndex3M,I876,TRUE,_xll.ohTrigger(RecalcTrigger,Trigger3M)),NA())</f>
        <v>2.6577780020839992E-2</v>
      </c>
      <c r="P876" s="44">
        <f>IFERROR(_xll.qlIndexFixing(ONIndex6M,I876,TRUE,_xll.ohTrigger(RecalcTrigger,Trigger6M)),NA())</f>
        <v>2.7917569401610942E-2</v>
      </c>
      <c r="Q876" s="183">
        <f>IFERROR(_xll.qlIndexFixing(ONIndex1Y,I876,TRUE,_xll.ohTrigger(RecalcTrigger,Trigger1Y)),NA())</f>
        <v>2.8584004151260833E-2</v>
      </c>
    </row>
    <row r="877" spans="2:17" x14ac:dyDescent="0.2">
      <c r="B877" s="39" t="s">
        <v>42</v>
      </c>
      <c r="D877" s="42">
        <f>_xll.qlCalendarAdvance(Calendar,$D876,B877,"f",FALSE)</f>
        <v>45427</v>
      </c>
      <c r="E877" s="177">
        <f>_xll.qlInterestRateIndexValueDate(IndexON,D877)</f>
        <v>45427</v>
      </c>
      <c r="F877" s="193">
        <f>IFERROR(_xll.qlIndexFixing(IndexON,D877,TRUE,_xll.ohTrigger(RecalcTrigger,TriggerON)),NA())</f>
        <v>2.4467432802277589E-2</v>
      </c>
      <c r="H877" s="42">
        <f>_xll.qlCalendarAdvance(Calendar,$H876,B877,"f",FALSE)</f>
        <v>45427</v>
      </c>
      <c r="I877" s="177">
        <f>_xll.qlInterestRateIndexValueDate(Index1M,$H877)</f>
        <v>45427</v>
      </c>
      <c r="J877" s="182">
        <f>IFERROR(_xll.qlIndexFixing(Index1M,$H877,TRUE,_xll.ohTrigger(RecalcTrigger,Trigger1M)),NA())</f>
        <v>2.6051209785564237E-2</v>
      </c>
      <c r="K877" s="44">
        <f>IFERROR(_xll.qlIndexFixing(Index3M,H877,TRUE,_xll.ohTrigger(RecalcTrigger,Trigger3M)),NA())</f>
        <v>2.6747673112125826E-2</v>
      </c>
      <c r="L877" s="44">
        <f>IFERROR(_xll.qlIndexFixing(Index6M,$H877,TRUE,_xll.ohTrigger(RecalcTrigger,Trigger6M)),NA())</f>
        <v>2.8207483989223747E-2</v>
      </c>
      <c r="M877" s="183">
        <f>IFERROR(_xll.qlIndexFixing(Index1Y,$H877,TRUE,_xll.ohTrigger(RecalcTrigger,Trigger1Y)),NA())</f>
        <v>2.914339856905479E-2</v>
      </c>
      <c r="N877" s="182">
        <f>IFERROR(_xll.qlIndexFixing(ONIndex1M,I877,TRUE,_xll.ohTrigger(RecalcTrigger,Trigger1M)),NA())</f>
        <v>2.6032406054438129E-2</v>
      </c>
      <c r="O877" s="44">
        <f>IFERROR(_xll.qlIndexFixing(ONIndex3M,I877,TRUE,_xll.ohTrigger(RecalcTrigger,Trigger3M)),NA())</f>
        <v>2.6587852042280202E-2</v>
      </c>
      <c r="P877" s="44">
        <f>IFERROR(_xll.qlIndexFixing(ONIndex6M,I877,TRUE,_xll.ohTrigger(RecalcTrigger,Trigger6M)),NA())</f>
        <v>2.7924581537496218E-2</v>
      </c>
      <c r="Q877" s="183">
        <f>IFERROR(_xll.qlIndexFixing(ONIndex1Y,I877,TRUE,_xll.ohTrigger(RecalcTrigger,Trigger1Y)),NA())</f>
        <v>2.8591086788657405E-2</v>
      </c>
    </row>
    <row r="878" spans="2:17" x14ac:dyDescent="0.2">
      <c r="B878" s="39" t="s">
        <v>42</v>
      </c>
      <c r="D878" s="42">
        <f>_xll.qlCalendarAdvance(Calendar,$D877,B878,"f",FALSE)</f>
        <v>45434</v>
      </c>
      <c r="E878" s="177">
        <f>_xll.qlInterestRateIndexValueDate(IndexON,D878)</f>
        <v>45434</v>
      </c>
      <c r="F878" s="193">
        <f>IFERROR(_xll.qlIndexFixing(IndexON,D878,TRUE,_xll.ohTrigger(RecalcTrigger,TriggerON)),NA())</f>
        <v>2.447591467323873E-2</v>
      </c>
      <c r="H878" s="42">
        <f>_xll.qlCalendarAdvance(Calendar,$H877,B878,"f",FALSE)</f>
        <v>45434</v>
      </c>
      <c r="I878" s="177">
        <f>_xll.qlInterestRateIndexValueDate(Index1M,$H878)</f>
        <v>45434</v>
      </c>
      <c r="J878" s="182">
        <f>IFERROR(_xll.qlIndexFixing(Index1M,$H878,TRUE,_xll.ohTrigger(RecalcTrigger,Trigger1M)),NA())</f>
        <v>2.604606236194023E-2</v>
      </c>
      <c r="K878" s="44">
        <f>IFERROR(_xll.qlIndexFixing(Index3M,H878,TRUE,_xll.ohTrigger(RecalcTrigger,Trigger3M)),NA())</f>
        <v>2.675878364713247E-2</v>
      </c>
      <c r="L878" s="44">
        <f>IFERROR(_xll.qlIndexFixing(Index6M,$H878,TRUE,_xll.ohTrigger(RecalcTrigger,Trigger6M)),NA())</f>
        <v>2.8213249308657894E-2</v>
      </c>
      <c r="M878" s="183">
        <f>IFERROR(_xll.qlIndexFixing(Index1Y,$H878,TRUE,_xll.ohTrigger(RecalcTrigger,Trigger1Y)),NA())</f>
        <v>2.9146611158604507E-2</v>
      </c>
      <c r="N878" s="182">
        <f>IFERROR(_xll.qlIndexFixing(ONIndex1M,I878,TRUE,_xll.ohTrigger(RecalcTrigger,Trigger1M)),NA())</f>
        <v>2.6027947743998414E-2</v>
      </c>
      <c r="O878" s="44">
        <f>IFERROR(_xll.qlIndexFixing(ONIndex3M,I878,TRUE,_xll.ohTrigger(RecalcTrigger,Trigger3M)),NA())</f>
        <v>2.6598148802220445E-2</v>
      </c>
      <c r="P878" s="44">
        <f>IFERROR(_xll.qlIndexFixing(ONIndex6M,I878,TRUE,_xll.ohTrigger(RecalcTrigger,Trigger6M)),NA())</f>
        <v>2.7931670296561517E-2</v>
      </c>
      <c r="Q878" s="183">
        <f>IFERROR(_xll.qlIndexFixing(ONIndex1Y,I878,TRUE,_xll.ohTrigger(RecalcTrigger,Trigger1Y)),NA())</f>
        <v>2.8598390456200384E-2</v>
      </c>
    </row>
    <row r="879" spans="2:17" x14ac:dyDescent="0.2">
      <c r="B879" s="39" t="s">
        <v>42</v>
      </c>
      <c r="D879" s="42">
        <f>_xll.qlCalendarAdvance(Calendar,$D878,B879,"f",FALSE)</f>
        <v>45441</v>
      </c>
      <c r="E879" s="177">
        <f>_xll.qlInterestRateIndexValueDate(IndexON,D879)</f>
        <v>45441</v>
      </c>
      <c r="F879" s="193">
        <f>IFERROR(_xll.qlIndexFixing(IndexON,D879,TRUE,_xll.ohTrigger(RecalcTrigger,TriggerON)),NA())</f>
        <v>2.4484604855591341E-2</v>
      </c>
      <c r="H879" s="42">
        <f>_xll.qlCalendarAdvance(Calendar,$H878,B879,"f",FALSE)</f>
        <v>45441</v>
      </c>
      <c r="I879" s="177">
        <f>_xll.qlInterestRateIndexValueDate(Index1M,$H879)</f>
        <v>45441</v>
      </c>
      <c r="J879" s="182">
        <f>IFERROR(_xll.qlIndexFixing(Index1M,$H879,TRUE,_xll.ohTrigger(RecalcTrigger,Trigger1M)),NA())</f>
        <v>2.60390750610184E-2</v>
      </c>
      <c r="K879" s="44">
        <f>IFERROR(_xll.qlIndexFixing(Index3M,H879,TRUE,_xll.ohTrigger(RecalcTrigger,Trigger3M)),NA())</f>
        <v>2.6769922402059432E-2</v>
      </c>
      <c r="L879" s="44">
        <f>IFERROR(_xll.qlIndexFixing(Index6M,$H879,TRUE,_xll.ohTrigger(RecalcTrigger,Trigger6M)),NA())</f>
        <v>2.8218853706304319E-2</v>
      </c>
      <c r="M879" s="183">
        <f>IFERROR(_xll.qlIndexFixing(Index1Y,$H879,TRUE,_xll.ohTrigger(RecalcTrigger,Trigger1Y)),NA())</f>
        <v>2.9149609796251585E-2</v>
      </c>
      <c r="N879" s="182">
        <f>IFERROR(_xll.qlIndexFixing(ONIndex1M,I879,TRUE,_xll.ohTrigger(RecalcTrigger,Trigger1M)),NA())</f>
        <v>2.6023193077459039E-2</v>
      </c>
      <c r="O879" s="44">
        <f>IFERROR(_xll.qlIndexFixing(ONIndex3M,I879,TRUE,_xll.ohTrigger(RecalcTrigger,Trigger3M)),NA())</f>
        <v>2.6608670300660719E-2</v>
      </c>
      <c r="P879" s="44">
        <f>IFERROR(_xll.qlIndexFixing(ONIndex6M,I879,TRUE,_xll.ohTrigger(RecalcTrigger,Trigger6M)),NA())</f>
        <v>2.7938835678806839E-2</v>
      </c>
      <c r="Q879" s="183">
        <f>IFERROR(_xll.qlIndexFixing(ONIndex1Y,I879,TRUE,_xll.ohTrigger(RecalcTrigger,Trigger1Y)),NA())</f>
        <v>2.8605915153889772E-2</v>
      </c>
    </row>
    <row r="880" spans="2:17" x14ac:dyDescent="0.2">
      <c r="B880" s="39" t="s">
        <v>42</v>
      </c>
      <c r="D880" s="42">
        <f>_xll.qlCalendarAdvance(Calendar,$D879,B880,"f",FALSE)</f>
        <v>45448</v>
      </c>
      <c r="E880" s="177">
        <f>_xll.qlInterestRateIndexValueDate(IndexON,D880)</f>
        <v>45448</v>
      </c>
      <c r="F880" s="193">
        <f>IFERROR(_xll.qlIndexFixing(IndexON,D880,TRUE,_xll.ohTrigger(RecalcTrigger,TriggerON)),NA())</f>
        <v>2.4493503349416468E-2</v>
      </c>
      <c r="H880" s="42">
        <f>_xll.qlCalendarAdvance(Calendar,$H879,B880,"f",FALSE)</f>
        <v>45448</v>
      </c>
      <c r="I880" s="177">
        <f>_xll.qlInterestRateIndexValueDate(Index1M,$H880)</f>
        <v>45448</v>
      </c>
      <c r="J880" s="182">
        <f>IFERROR(_xll.qlIndexFixing(Index1M,$H880,TRUE,_xll.ohTrigger(RecalcTrigger,Trigger1M)),NA())</f>
        <v>2.6033484668772682E-2</v>
      </c>
      <c r="K880" s="44">
        <f>IFERROR(_xll.qlIndexFixing(Index3M,H880,TRUE,_xll.ohTrigger(RecalcTrigger,Trigger3M)),NA())</f>
        <v>2.678106547459486E-2</v>
      </c>
      <c r="L880" s="44">
        <f>IFERROR(_xll.qlIndexFixing(Index6M,$H880,TRUE,_xll.ohTrigger(RecalcTrigger,Trigger6M)),NA())</f>
        <v>2.8222881921453204E-2</v>
      </c>
      <c r="M880" s="183">
        <f>IFERROR(_xll.qlIndexFixing(Index1Y,$H880,TRUE,_xll.ohTrigger(RecalcTrigger,Trigger1Y)),NA())</f>
        <v>2.9152385144996407E-2</v>
      </c>
      <c r="N880" s="182">
        <f>IFERROR(_xll.qlIndexFixing(ONIndex1M,I880,TRUE,_xll.ohTrigger(RecalcTrigger,Trigger1M)),NA())</f>
        <v>2.6018142055063143E-2</v>
      </c>
      <c r="O880" s="44">
        <f>IFERROR(_xll.qlIndexFixing(ONIndex3M,I880,TRUE,_xll.ohTrigger(RecalcTrigger,Trigger3M)),NA())</f>
        <v>2.6619416537682072E-2</v>
      </c>
      <c r="P880" s="44">
        <f>IFERROR(_xll.qlIndexFixing(ONIndex6M,I880,TRUE,_xll.ohTrigger(RecalcTrigger,Trigger6M)),NA())</f>
        <v>2.7946077684313231E-2</v>
      </c>
      <c r="Q880" s="183">
        <f>IFERROR(_xll.qlIndexFixing(ONIndex1Y,I880,TRUE,_xll.ohTrigger(RecalcTrigger,Trigger1Y)),NA())</f>
        <v>2.8613660881887659E-2</v>
      </c>
    </row>
    <row r="881" spans="2:17" x14ac:dyDescent="0.2">
      <c r="B881" s="39" t="s">
        <v>42</v>
      </c>
      <c r="D881" s="42">
        <f>_xll.qlCalendarAdvance(Calendar,$D880,B881,"f",FALSE)</f>
        <v>45455</v>
      </c>
      <c r="E881" s="177">
        <f>_xll.qlInterestRateIndexValueDate(IndexON,D881)</f>
        <v>45455</v>
      </c>
      <c r="F881" s="193">
        <f>IFERROR(_xll.qlIndexFixing(IndexON,D881,TRUE,_xll.ohTrigger(RecalcTrigger,TriggerON)),NA())</f>
        <v>2.4502610154714111E-2</v>
      </c>
      <c r="H881" s="42">
        <f>_xll.qlCalendarAdvance(Calendar,$H880,B881,"f",FALSE)</f>
        <v>45455</v>
      </c>
      <c r="I881" s="177">
        <f>_xll.qlInterestRateIndexValueDate(Index1M,$H881)</f>
        <v>45455</v>
      </c>
      <c r="J881" s="182">
        <f>IFERROR(_xll.qlIndexFixing(Index1M,$H881,TRUE,_xll.ohTrigger(RecalcTrigger,Trigger1M)),NA())</f>
        <v>2.6027857856911051E-2</v>
      </c>
      <c r="K881" s="44">
        <f>IFERROR(_xll.qlIndexFixing(Index3M,H881,TRUE,_xll.ohTrigger(RecalcTrigger,Trigger3M)),NA())</f>
        <v>2.6792188962160866E-2</v>
      </c>
      <c r="L881" s="44">
        <f>IFERROR(_xll.qlIndexFixing(Index6M,$H881,TRUE,_xll.ohTrigger(RecalcTrigger,Trigger6M)),NA())</f>
        <v>2.8228145843767434E-2</v>
      </c>
      <c r="M881" s="183">
        <f>IFERROR(_xll.qlIndexFixing(Index1Y,$H881,TRUE,_xll.ohTrigger(RecalcTrigger,Trigger1Y)),NA())</f>
        <v>2.9154927867879543E-2</v>
      </c>
      <c r="N881" s="182">
        <f>IFERROR(_xll.qlIndexFixing(ONIndex1M,I881,TRUE,_xll.ohTrigger(RecalcTrigger,Trigger1M)),NA())</f>
        <v>2.6012794676648632E-2</v>
      </c>
      <c r="O881" s="44">
        <f>IFERROR(_xll.qlIndexFixing(ONIndex3M,I881,TRUE,_xll.ohTrigger(RecalcTrigger,Trigger3M)),NA())</f>
        <v>2.6630387513122411E-2</v>
      </c>
      <c r="P881" s="44">
        <f>IFERROR(_xll.qlIndexFixing(ONIndex6M,I881,TRUE,_xll.ohTrigger(RecalcTrigger,Trigger6M)),NA())</f>
        <v>2.7953396312918599E-2</v>
      </c>
      <c r="Q881" s="183">
        <f>IFERROR(_xll.qlIndexFixing(ONIndex1Y,I881,TRUE,_xll.ohTrigger(RecalcTrigger,Trigger1Y)),NA())</f>
        <v>2.8621627639950908E-2</v>
      </c>
    </row>
    <row r="882" spans="2:17" x14ac:dyDescent="0.2">
      <c r="B882" s="39" t="s">
        <v>42</v>
      </c>
      <c r="D882" s="42">
        <f>_xll.qlCalendarAdvance(Calendar,$D881,B882,"f",FALSE)</f>
        <v>45462</v>
      </c>
      <c r="E882" s="177">
        <f>_xll.qlInterestRateIndexValueDate(IndexON,D882)</f>
        <v>45462</v>
      </c>
      <c r="F882" s="193">
        <f>IFERROR(_xll.qlIndexFixing(IndexON,D882,TRUE,_xll.ohTrigger(RecalcTrigger,TriggerON)),NA())</f>
        <v>2.4511925271565316E-2</v>
      </c>
      <c r="H882" s="42">
        <f>_xll.qlCalendarAdvance(Calendar,$H881,B882,"f",FALSE)</f>
        <v>45462</v>
      </c>
      <c r="I882" s="177">
        <f>_xll.qlInterestRateIndexValueDate(Index1M,$H882)</f>
        <v>45462</v>
      </c>
      <c r="J882" s="182">
        <f>IFERROR(_xll.qlIndexFixing(Index1M,$H882,TRUE,_xll.ohTrigger(RecalcTrigger,Trigger1M)),NA())</f>
        <v>2.602237700808278E-2</v>
      </c>
      <c r="K882" s="44">
        <f>IFERROR(_xll.qlIndexFixing(Index3M,H882,TRUE,_xll.ohTrigger(RecalcTrigger,Trigger3M)),NA())</f>
        <v>2.6803268961913526E-2</v>
      </c>
      <c r="L882" s="44">
        <f>IFERROR(_xll.qlIndexFixing(Index6M,$H882,TRUE,_xll.ohTrigger(RecalcTrigger,Trigger6M)),NA())</f>
        <v>2.8233215557557943E-2</v>
      </c>
      <c r="M882" s="183">
        <f>IFERROR(_xll.qlIndexFixing(Index1Y,$H882,TRUE,_xll.ohTrigger(RecalcTrigger,Trigger1Y)),NA())</f>
        <v>2.9157228628003518E-2</v>
      </c>
      <c r="N882" s="182">
        <f>IFERROR(_xll.qlIndexFixing(ONIndex1M,I882,TRUE,_xll.ohTrigger(RecalcTrigger,Trigger1M)),NA())</f>
        <v>2.6007150942296553E-2</v>
      </c>
      <c r="O882" s="44">
        <f>IFERROR(_xll.qlIndexFixing(ONIndex3M,I882,TRUE,_xll.ohTrigger(RecalcTrigger,Trigger3M)),NA())</f>
        <v>2.6641583227062782E-2</v>
      </c>
      <c r="P882" s="44">
        <f>IFERROR(_xll.qlIndexFixing(ONIndex6M,I882,TRUE,_xll.ohTrigger(RecalcTrigger,Trigger6M)),NA())</f>
        <v>2.7960791564785037E-2</v>
      </c>
      <c r="Q882" s="183">
        <f>IFERROR(_xll.qlIndexFixing(ONIndex1Y,I882,TRUE,_xll.ohTrigger(RecalcTrigger,Trigger1Y)),NA())</f>
        <v>2.8629815428403704E-2</v>
      </c>
    </row>
    <row r="883" spans="2:17" x14ac:dyDescent="0.2">
      <c r="B883" s="39" t="s">
        <v>42</v>
      </c>
      <c r="D883" s="42">
        <f>_xll.qlCalendarAdvance(Calendar,$D882,B883,"f",FALSE)</f>
        <v>45469</v>
      </c>
      <c r="E883" s="177">
        <f>_xll.qlInterestRateIndexValueDate(IndexON,D883)</f>
        <v>45469</v>
      </c>
      <c r="F883" s="193">
        <f>IFERROR(_xll.qlIndexFixing(IndexON,D883,TRUE,_xll.ohTrigger(RecalcTrigger,TriggerON)),NA())</f>
        <v>2.4521446178215056E-2</v>
      </c>
      <c r="H883" s="42">
        <f>_xll.qlCalendarAdvance(Calendar,$H882,B883,"f",FALSE)</f>
        <v>45469</v>
      </c>
      <c r="I883" s="177">
        <f>_xll.qlInterestRateIndexValueDate(Index1M,$H883)</f>
        <v>45469</v>
      </c>
      <c r="J883" s="182">
        <f>IFERROR(_xll.qlIndexFixing(Index1M,$H883,TRUE,_xll.ohTrigger(RecalcTrigger,Trigger1M)),NA())</f>
        <v>2.6017224415991563E-2</v>
      </c>
      <c r="K883" s="44">
        <f>IFERROR(_xll.qlIndexFixing(Index3M,H883,TRUE,_xll.ohTrigger(RecalcTrigger,Trigger3M)),NA())</f>
        <v>2.6814281582358906E-2</v>
      </c>
      <c r="L883" s="44">
        <f>IFERROR(_xll.qlIndexFixing(Index6M,$H883,TRUE,_xll.ohTrigger(RecalcTrigger,Trigger6M)),NA())</f>
        <v>2.8239439320102932E-2</v>
      </c>
      <c r="M883" s="183">
        <f>IFERROR(_xll.qlIndexFixing(Index1Y,$H883,TRUE,_xll.ohTrigger(RecalcTrigger,Trigger1Y)),NA())</f>
        <v>2.9159278096118957E-2</v>
      </c>
      <c r="N883" s="182">
        <f>IFERROR(_xll.qlIndexFixing(ONIndex1M,I883,TRUE,_xll.ohTrigger(RecalcTrigger,Trigger1M)),NA())</f>
        <v>2.600122942400529E-2</v>
      </c>
      <c r="O883" s="44">
        <f>IFERROR(_xll.qlIndexFixing(ONIndex3M,I883,TRUE,_xll.ohTrigger(RecalcTrigger,Trigger3M)),NA())</f>
        <v>2.6652996249666439E-2</v>
      </c>
      <c r="P883" s="44">
        <f>IFERROR(_xll.qlIndexFixing(ONIndex6M,I883,TRUE,_xll.ohTrigger(RecalcTrigger,Trigger6M)),NA())</f>
        <v>2.7968256567106886E-2</v>
      </c>
      <c r="Q883" s="183">
        <f>IFERROR(_xll.qlIndexFixing(ONIndex1Y,I883,TRUE,_xll.ohTrigger(RecalcTrigger,Trigger1Y)),NA())</f>
        <v>2.8638212984892775E-2</v>
      </c>
    </row>
    <row r="884" spans="2:17" x14ac:dyDescent="0.2">
      <c r="B884" s="39" t="s">
        <v>42</v>
      </c>
      <c r="D884" s="42">
        <f>_xll.qlCalendarAdvance(Calendar,$D883,B884,"f",FALSE)</f>
        <v>45476</v>
      </c>
      <c r="E884" s="177">
        <f>_xll.qlInterestRateIndexValueDate(IndexON,D884)</f>
        <v>45476</v>
      </c>
      <c r="F884" s="193">
        <f>IFERROR(_xll.qlIndexFixing(IndexON,D884,TRUE,_xll.ohTrigger(RecalcTrigger,TriggerON)),NA())</f>
        <v>2.4531102269088612E-2</v>
      </c>
      <c r="H884" s="42">
        <f>_xll.qlCalendarAdvance(Calendar,$H883,B884,"f",FALSE)</f>
        <v>45476</v>
      </c>
      <c r="I884" s="177">
        <f>_xll.qlInterestRateIndexValueDate(Index1M,$H884)</f>
        <v>45476</v>
      </c>
      <c r="J884" s="182">
        <f>IFERROR(_xll.qlIndexFixing(Index1M,$H884,TRUE,_xll.ohTrigger(RecalcTrigger,Trigger1M)),NA())</f>
        <v>2.6014452730332073E-2</v>
      </c>
      <c r="K884" s="44">
        <f>IFERROR(_xll.qlIndexFixing(Index3M,H884,TRUE,_xll.ohTrigger(RecalcTrigger,Trigger3M)),NA())</f>
        <v>2.6825208831950324E-2</v>
      </c>
      <c r="L884" s="44">
        <f>IFERROR(_xll.qlIndexFixing(Index6M,$H884,TRUE,_xll.ohTrigger(RecalcTrigger,Trigger6M)),NA())</f>
        <v>2.8244074800283927E-2</v>
      </c>
      <c r="M884" s="183">
        <f>IFERROR(_xll.qlIndexFixing(Index1Y,$H884,TRUE,_xll.ohTrigger(RecalcTrigger,Trigger1Y)),NA())</f>
        <v>2.9161070786118293E-2</v>
      </c>
      <c r="N884" s="182">
        <f>IFERROR(_xll.qlIndexFixing(ONIndex1M,I884,TRUE,_xll.ohTrigger(RecalcTrigger,Trigger1M)),NA())</f>
        <v>2.5995550139917833E-2</v>
      </c>
      <c r="O884" s="44">
        <f>IFERROR(_xll.qlIndexFixing(ONIndex3M,I884,TRUE,_xll.ohTrigger(RecalcTrigger,Trigger3M)),NA())</f>
        <v>2.6664418537886148E-2</v>
      </c>
      <c r="P884" s="44">
        <f>IFERROR(_xll.qlIndexFixing(ONIndex6M,I884,TRUE,_xll.ohTrigger(RecalcTrigger,Trigger6M)),NA())</f>
        <v>2.7975598883676067E-2</v>
      </c>
      <c r="Q884" s="183">
        <f>IFERROR(_xll.qlIndexFixing(ONIndex1Y,I884,TRUE,_xll.ohTrigger(RecalcTrigger,Trigger1Y)),NA())</f>
        <v>2.8646504970172293E-2</v>
      </c>
    </row>
    <row r="885" spans="2:17" x14ac:dyDescent="0.2">
      <c r="B885" s="39" t="s">
        <v>42</v>
      </c>
      <c r="D885" s="42">
        <f>_xll.qlCalendarAdvance(Calendar,$D884,B885,"f",FALSE)</f>
        <v>45483</v>
      </c>
      <c r="E885" s="177">
        <f>_xll.qlInterestRateIndexValueDate(IndexON,D885)</f>
        <v>45483</v>
      </c>
      <c r="F885" s="193">
        <f>IFERROR(_xll.qlIndexFixing(IndexON,D885,TRUE,_xll.ohTrigger(RecalcTrigger,TriggerON)),NA())</f>
        <v>2.4540860762991556E-2</v>
      </c>
      <c r="H885" s="42">
        <f>_xll.qlCalendarAdvance(Calendar,$H884,B885,"f",FALSE)</f>
        <v>45483</v>
      </c>
      <c r="I885" s="177">
        <f>_xll.qlInterestRateIndexValueDate(Index1M,$H885)</f>
        <v>45483</v>
      </c>
      <c r="J885" s="182">
        <f>IFERROR(_xll.qlIndexFixing(Index1M,$H885,TRUE,_xll.ohTrigger(RecalcTrigger,Trigger1M)),NA())</f>
        <v>2.6010353323925855E-2</v>
      </c>
      <c r="K885" s="44">
        <f>IFERROR(_xll.qlIndexFixing(Index3M,H885,TRUE,_xll.ohTrigger(RecalcTrigger,Trigger3M)),NA())</f>
        <v>2.6836048201231529E-2</v>
      </c>
      <c r="L885" s="44">
        <f>IFERROR(_xll.qlIndexFixing(Index6M,$H885,TRUE,_xll.ohTrigger(RecalcTrigger,Trigger6M)),NA())</f>
        <v>2.8248495256703754E-2</v>
      </c>
      <c r="M885" s="183">
        <f>IFERROR(_xll.qlIndexFixing(Index1Y,$H885,TRUE,_xll.ohTrigger(RecalcTrigger,Trigger1Y)),NA())</f>
        <v>2.9162611296252194E-2</v>
      </c>
      <c r="N885" s="182">
        <f>IFERROR(_xll.qlIndexFixing(ONIndex1M,I885,TRUE,_xll.ohTrigger(RecalcTrigger,Trigger1M)),NA())</f>
        <v>2.5990354526985726E-2</v>
      </c>
      <c r="O885" s="44">
        <f>IFERROR(_xll.qlIndexFixing(ONIndex3M,I885,TRUE,_xll.ohTrigger(RecalcTrigger,Trigger3M)),NA())</f>
        <v>2.6675753500521315E-2</v>
      </c>
      <c r="P885" s="44">
        <f>IFERROR(_xll.qlIndexFixing(ONIndex6M,I885,TRUE,_xll.ohTrigger(RecalcTrigger,Trigger6M)),NA())</f>
        <v>2.7982729168748444E-2</v>
      </c>
      <c r="Q885" s="183">
        <f>IFERROR(_xll.qlIndexFixing(ONIndex1Y,I885,TRUE,_xll.ohTrigger(RecalcTrigger,Trigger1Y)),NA())</f>
        <v>2.865454497648634E-2</v>
      </c>
    </row>
    <row r="886" spans="2:17" x14ac:dyDescent="0.2">
      <c r="B886" s="39" t="s">
        <v>42</v>
      </c>
      <c r="D886" s="42">
        <f>_xll.qlCalendarAdvance(Calendar,$D885,B886,"f",FALSE)</f>
        <v>45490</v>
      </c>
      <c r="E886" s="177">
        <f>_xll.qlInterestRateIndexValueDate(IndexON,D886)</f>
        <v>45490</v>
      </c>
      <c r="F886" s="193">
        <f>IFERROR(_xll.qlIndexFixing(IndexON,D886,TRUE,_xll.ohTrigger(RecalcTrigger,TriggerON)),NA())</f>
        <v>2.4550721659842845E-2</v>
      </c>
      <c r="H886" s="42">
        <f>_xll.qlCalendarAdvance(Calendar,$H885,B886,"f",FALSE)</f>
        <v>45490</v>
      </c>
      <c r="I886" s="177">
        <f>_xll.qlInterestRateIndexValueDate(Index1M,$H886)</f>
        <v>45490</v>
      </c>
      <c r="J886" s="182">
        <f>IFERROR(_xll.qlIndexFixing(Index1M,$H886,TRUE,_xll.ohTrigger(RecalcTrigger,Trigger1M)),NA())</f>
        <v>2.6006738692758644E-2</v>
      </c>
      <c r="K886" s="44">
        <f>IFERROR(_xll.qlIndexFixing(Index3M,H886,TRUE,_xll.ohTrigger(RecalcTrigger,Trigger3M)),NA())</f>
        <v>2.6846799689486316E-2</v>
      </c>
      <c r="L886" s="44">
        <f>IFERROR(_xll.qlIndexFixing(Index6M,$H886,TRUE,_xll.ohTrigger(RecalcTrigger,Trigger6M)),NA())</f>
        <v>2.825270068794454E-2</v>
      </c>
      <c r="M886" s="183">
        <f>IFERROR(_xll.qlIndexFixing(Index1Y,$H886,TRUE,_xll.ohTrigger(RecalcTrigger,Trigger1Y)),NA())</f>
        <v>2.9163905859037165E-2</v>
      </c>
      <c r="N886" s="182">
        <f>IFERROR(_xll.qlIndexFixing(ONIndex1M,I886,TRUE,_xll.ohTrigger(RecalcTrigger,Trigger1M)),NA())</f>
        <v>2.5985642585046875E-2</v>
      </c>
      <c r="O886" s="44">
        <f>IFERROR(_xll.qlIndexFixing(ONIndex3M,I886,TRUE,_xll.ohTrigger(RecalcTrigger,Trigger3M)),NA())</f>
        <v>2.6687001137571942E-2</v>
      </c>
      <c r="P886" s="44">
        <f>IFERROR(_xll.qlIndexFixing(ONIndex6M,I886,TRUE,_xll.ohTrigger(RecalcTrigger,Trigger6M)),NA())</f>
        <v>2.7989647422567154E-2</v>
      </c>
      <c r="Q886" s="183">
        <f>IFERROR(_xll.qlIndexFixing(ONIndex1Y,I886,TRUE,_xll.ohTrigger(RecalcTrigger,Trigger1Y)),NA())</f>
        <v>2.866233300375387E-2</v>
      </c>
    </row>
    <row r="887" spans="2:17" x14ac:dyDescent="0.2">
      <c r="B887" s="39" t="s">
        <v>42</v>
      </c>
      <c r="D887" s="42">
        <f>_xll.qlCalendarAdvance(Calendar,$D886,B887,"f",FALSE)</f>
        <v>45497</v>
      </c>
      <c r="E887" s="177">
        <f>_xll.qlInterestRateIndexValueDate(IndexON,D887)</f>
        <v>45497</v>
      </c>
      <c r="F887" s="193">
        <f>IFERROR(_xll.qlIndexFixing(IndexON,D887,TRUE,_xll.ohTrigger(RecalcTrigger,TriggerON)),NA())</f>
        <v>2.456068495956143E-2</v>
      </c>
      <c r="H887" s="42">
        <f>_xll.qlCalendarAdvance(Calendar,$H886,B887,"f",FALSE)</f>
        <v>45497</v>
      </c>
      <c r="I887" s="177">
        <f>_xll.qlInterestRateIndexValueDate(Index1M,$H887)</f>
        <v>45497</v>
      </c>
      <c r="J887" s="182">
        <f>IFERROR(_xll.qlIndexFixing(Index1M,$H887,TRUE,_xll.ohTrigger(RecalcTrigger,Trigger1M)),NA())</f>
        <v>2.6004357012898615E-2</v>
      </c>
      <c r="K887" s="44">
        <f>IFERROR(_xll.qlIndexFixing(Index3M,H887,TRUE,_xll.ohTrigger(RecalcTrigger,Trigger3M)),NA())</f>
        <v>2.6857463296005527E-2</v>
      </c>
      <c r="L887" s="44">
        <f>IFERROR(_xll.qlIndexFixing(Index6M,$H887,TRUE,_xll.ohTrigger(RecalcTrigger,Trigger6M)),NA())</f>
        <v>2.8256691092658895E-2</v>
      </c>
      <c r="M887" s="183">
        <f>IFERROR(_xll.qlIndexFixing(Index1Y,$H887,TRUE,_xll.ohTrigger(RecalcTrigger,Trigger1Y)),NA())</f>
        <v>2.9164960707201537E-2</v>
      </c>
      <c r="N887" s="182">
        <f>IFERROR(_xll.qlIndexFixing(ONIndex1M,I887,TRUE,_xll.ohTrigger(RecalcTrigger,Trigger1M)),NA())</f>
        <v>2.5981414314182327E-2</v>
      </c>
      <c r="O887" s="44">
        <f>IFERROR(_xll.qlIndexFixing(ONIndex3M,I887,TRUE,_xll.ohTrigger(RecalcTrigger,Trigger3M)),NA())</f>
        <v>2.6698161449038027E-2</v>
      </c>
      <c r="P887" s="44">
        <f>IFERROR(_xll.qlIndexFixing(ONIndex6M,I887,TRUE,_xll.ohTrigger(RecalcTrigger,Trigger6M)),NA())</f>
        <v>2.7996353644808014E-2</v>
      </c>
      <c r="Q887" s="183">
        <f>IFERROR(_xll.qlIndexFixing(ONIndex1Y,I887,TRUE,_xll.ohTrigger(RecalcTrigger,Trigger1Y)),NA())</f>
        <v>2.8669869052218022E-2</v>
      </c>
    </row>
    <row r="888" spans="2:17" x14ac:dyDescent="0.2">
      <c r="B888" s="39" t="s">
        <v>42</v>
      </c>
      <c r="D888" s="42">
        <f>_xll.qlCalendarAdvance(Calendar,$D887,B888,"f",FALSE)</f>
        <v>45504</v>
      </c>
      <c r="E888" s="177">
        <f>_xll.qlInterestRateIndexValueDate(IndexON,D888)</f>
        <v>45504</v>
      </c>
      <c r="F888" s="193">
        <f>IFERROR(_xll.qlIndexFixing(IndexON,D888,TRUE,_xll.ohTrigger(RecalcTrigger,TriggerON)),NA())</f>
        <v>2.4570750662309404E-2</v>
      </c>
      <c r="H888" s="42">
        <f>_xll.qlCalendarAdvance(Calendar,$H887,B888,"f",FALSE)</f>
        <v>45504</v>
      </c>
      <c r="I888" s="177">
        <f>_xll.qlInterestRateIndexValueDate(Index1M,$H888)</f>
        <v>45504</v>
      </c>
      <c r="J888" s="182">
        <f>IFERROR(_xll.qlIndexFixing(Index1M,$H888,TRUE,_xll.ohTrigger(RecalcTrigger,Trigger1M)),NA())</f>
        <v>2.5998635825762006E-2</v>
      </c>
      <c r="K888" s="44">
        <f>IFERROR(_xll.qlIndexFixing(Index3M,H888,TRUE,_xll.ohTrigger(RecalcTrigger,Trigger3M)),NA())</f>
        <v>2.6868039020083539E-2</v>
      </c>
      <c r="L888" s="44">
        <f>IFERROR(_xll.qlIndexFixing(Index6M,$H888,TRUE,_xll.ohTrigger(RecalcTrigger,Trigger6M)),NA())</f>
        <v>2.8260466469567692E-2</v>
      </c>
      <c r="M888" s="183">
        <f>IFERROR(_xll.qlIndexFixing(Index1Y,$H888,TRUE,_xll.ohTrigger(RecalcTrigger,Trigger1Y)),NA())</f>
        <v>2.9165782073669044E-2</v>
      </c>
      <c r="N888" s="182">
        <f>IFERROR(_xll.qlIndexFixing(ONIndex1M,I888,TRUE,_xll.ohTrigger(RecalcTrigger,Trigger1M)),NA())</f>
        <v>2.5977669714392082E-2</v>
      </c>
      <c r="O888" s="44">
        <f>IFERROR(_xll.qlIndexFixing(ONIndex3M,I888,TRUE,_xll.ohTrigger(RecalcTrigger,Trigger3M)),NA())</f>
        <v>2.6709234434919571E-2</v>
      </c>
      <c r="P888" s="44">
        <f>IFERROR(_xll.qlIndexFixing(ONIndex6M,I888,TRUE,_xll.ohTrigger(RecalcTrigger,Trigger6M)),NA())</f>
        <v>2.8002847835795208E-2</v>
      </c>
      <c r="Q888" s="183">
        <f>IFERROR(_xll.qlIndexFixing(ONIndex1Y,I888,TRUE,_xll.ohTrigger(RecalcTrigger,Trigger1Y)),NA())</f>
        <v>2.8677153121635657E-2</v>
      </c>
    </row>
    <row r="889" spans="2:17" x14ac:dyDescent="0.2">
      <c r="B889" s="39" t="s">
        <v>42</v>
      </c>
      <c r="D889" s="42">
        <f>_xll.qlCalendarAdvance(Calendar,$D888,B889,"f",FALSE)</f>
        <v>45511</v>
      </c>
      <c r="E889" s="177">
        <f>_xll.qlInterestRateIndexValueDate(IndexON,D889)</f>
        <v>45511</v>
      </c>
      <c r="F889" s="193">
        <f>IFERROR(_xll.qlIndexFixing(IndexON,D889,TRUE,_xll.ohTrigger(RecalcTrigger,TriggerON)),NA())</f>
        <v>2.4580918768086768E-2</v>
      </c>
      <c r="H889" s="42">
        <f>_xll.qlCalendarAdvance(Calendar,$H888,B889,"f",FALSE)</f>
        <v>45511</v>
      </c>
      <c r="I889" s="177">
        <f>_xll.qlInterestRateIndexValueDate(Index1M,$H889)</f>
        <v>45511</v>
      </c>
      <c r="J889" s="182">
        <f>IFERROR(_xll.qlIndexFixing(Index1M,$H889,TRUE,_xll.ohTrigger(RecalcTrigger,Trigger1M)),NA())</f>
        <v>2.5998803446265449E-2</v>
      </c>
      <c r="K889" s="44">
        <f>IFERROR(_xll.qlIndexFixing(Index3M,H889,TRUE,_xll.ohTrigger(RecalcTrigger,Trigger3M)),NA())</f>
        <v>2.6878526861023527E-2</v>
      </c>
      <c r="L889" s="44">
        <f>IFERROR(_xll.qlIndexFixing(Index6M,$H889,TRUE,_xll.ohTrigger(RecalcTrigger,Trigger6M)),NA())</f>
        <v>2.8264026817458765E-2</v>
      </c>
      <c r="M889" s="183">
        <f>IFERROR(_xll.qlIndexFixing(Index1Y,$H889,TRUE,_xll.ohTrigger(RecalcTrigger,Trigger1Y)),NA())</f>
        <v>2.9166376191545496E-2</v>
      </c>
      <c r="N889" s="182">
        <f>IFERROR(_xll.qlIndexFixing(ONIndex1M,I889,TRUE,_xll.ohTrigger(RecalcTrigger,Trigger1M)),NA())</f>
        <v>2.5974408785514047E-2</v>
      </c>
      <c r="O889" s="44">
        <f>IFERROR(_xll.qlIndexFixing(ONIndex3M,I889,TRUE,_xll.ohTrigger(RecalcTrigger,Trigger3M)),NA())</f>
        <v>2.6720220095135527E-2</v>
      </c>
      <c r="P889" s="44">
        <f>IFERROR(_xll.qlIndexFixing(ONIndex6M,I889,TRUE,_xll.ohTrigger(RecalcTrigger,Trigger6M)),NA())</f>
        <v>2.8009129995285598E-2</v>
      </c>
      <c r="Q889" s="183">
        <f>IFERROR(_xll.qlIndexFixing(ONIndex1Y,I889,TRUE,_xll.ohTrigger(RecalcTrigger,Trigger1Y)),NA())</f>
        <v>2.868418521208782E-2</v>
      </c>
    </row>
    <row r="890" spans="2:17" x14ac:dyDescent="0.2">
      <c r="B890" s="39" t="s">
        <v>42</v>
      </c>
      <c r="D890" s="42">
        <f>_xll.qlCalendarAdvance(Calendar,$D889,B890,"f",FALSE)</f>
        <v>45518</v>
      </c>
      <c r="E890" s="177">
        <f>_xll.qlInterestRateIndexValueDate(IndexON,D890)</f>
        <v>45518</v>
      </c>
      <c r="F890" s="193">
        <f>IFERROR(_xll.qlIndexFixing(IndexON,D890,TRUE,_xll.ohTrigger(RecalcTrigger,TriggerON)),NA())</f>
        <v>2.4591189276812475E-2</v>
      </c>
      <c r="H890" s="42">
        <f>_xll.qlCalendarAdvance(Calendar,$H889,B890,"f",FALSE)</f>
        <v>45518</v>
      </c>
      <c r="I890" s="177">
        <f>_xll.qlInterestRateIndexValueDate(Index1M,$H890)</f>
        <v>45518</v>
      </c>
      <c r="J890" s="182">
        <f>IFERROR(_xll.qlIndexFixing(Index1M,$H890,TRUE,_xll.ohTrigger(RecalcTrigger,Trigger1M)),NA())</f>
        <v>2.5997127911947929E-2</v>
      </c>
      <c r="K890" s="44">
        <f>IFERROR(_xll.qlIndexFixing(Index3M,H890,TRUE,_xll.ohTrigger(RecalcTrigger,Trigger3M)),NA())</f>
        <v>2.6888926818133069E-2</v>
      </c>
      <c r="L890" s="44">
        <f>IFERROR(_xll.qlIndexFixing(Index6M,$H890,TRUE,_xll.ohTrigger(RecalcTrigger,Trigger6M)),NA())</f>
        <v>2.8267372135191739E-2</v>
      </c>
      <c r="M890" s="183">
        <f>IFERROR(_xll.qlIndexFixing(Index1Y,$H890,TRUE,_xll.ohTrigger(RecalcTrigger,Trigger1Y)),NA())</f>
        <v>2.91667492941039E-2</v>
      </c>
      <c r="N890" s="182">
        <f>IFERROR(_xll.qlIndexFixing(ONIndex1M,I890,TRUE,_xll.ohTrigger(RecalcTrigger,Trigger1M)),NA())</f>
        <v>2.5971631527710315E-2</v>
      </c>
      <c r="O890" s="44">
        <f>IFERROR(_xll.qlIndexFixing(ONIndex3M,I890,TRUE,_xll.ohTrigger(RecalcTrigger,Trigger3M)),NA())</f>
        <v>2.6731118429685896E-2</v>
      </c>
      <c r="P890" s="44">
        <f>IFERROR(_xll.qlIndexFixing(ONIndex6M,I890,TRUE,_xll.ohTrigger(RecalcTrigger,Trigger6M)),NA())</f>
        <v>2.8015200123441275E-2</v>
      </c>
      <c r="Q890" s="183">
        <f>IFERROR(_xll.qlIndexFixing(ONIndex1Y,I890,TRUE,_xll.ohTrigger(RecalcTrigger,Trigger1Y)),NA())</f>
        <v>2.8690965323574513E-2</v>
      </c>
    </row>
    <row r="891" spans="2:17" x14ac:dyDescent="0.2">
      <c r="B891" s="39" t="s">
        <v>42</v>
      </c>
      <c r="D891" s="42">
        <f>_xll.qlCalendarAdvance(Calendar,$D890,B891,"f",FALSE)</f>
        <v>45525</v>
      </c>
      <c r="E891" s="177">
        <f>_xll.qlInterestRateIndexValueDate(IndexON,D891)</f>
        <v>45525</v>
      </c>
      <c r="F891" s="193">
        <f>IFERROR(_xll.qlIndexFixing(IndexON,D891,TRUE,_xll.ohTrigger(RecalcTrigger,TriggerON)),NA())</f>
        <v>2.4601562188486525E-2</v>
      </c>
      <c r="H891" s="42">
        <f>_xll.qlCalendarAdvance(Calendar,$H890,B891,"f",FALSE)</f>
        <v>45525</v>
      </c>
      <c r="I891" s="177">
        <f>_xll.qlInterestRateIndexValueDate(Index1M,$H891)</f>
        <v>45525</v>
      </c>
      <c r="J891" s="182">
        <f>IFERROR(_xll.qlIndexFixing(Index1M,$H891,TRUE,_xll.ohTrigger(RecalcTrigger,Trigger1M)),NA())</f>
        <v>2.5995937151133061E-2</v>
      </c>
      <c r="K891" s="44">
        <f>IFERROR(_xll.qlIndexFixing(Index3M,H891,TRUE,_xll.ohTrigger(RecalcTrigger,Trigger3M)),NA())</f>
        <v>2.6899238890724157E-2</v>
      </c>
      <c r="L891" s="44">
        <f>IFERROR(_xll.qlIndexFixing(Index6M,$H891,TRUE,_xll.ohTrigger(RecalcTrigger,Trigger6M)),NA())</f>
        <v>2.8270502421694068E-2</v>
      </c>
      <c r="M891" s="183">
        <f>IFERROR(_xll.qlIndexFixing(Index1Y,$H891,TRUE,_xll.ohTrigger(RecalcTrigger,Trigger1Y)),NA())</f>
        <v>2.9166907614771587E-2</v>
      </c>
      <c r="N891" s="182">
        <f>IFERROR(_xll.qlIndexFixing(ONIndex1M,I891,TRUE,_xll.ohTrigger(RecalcTrigger,Trigger1M)),NA())</f>
        <v>2.5969337940818793E-2</v>
      </c>
      <c r="O891" s="44">
        <f>IFERROR(_xll.qlIndexFixing(ONIndex3M,I891,TRUE,_xll.ohTrigger(RecalcTrigger,Trigger3M)),NA())</f>
        <v>2.6741929438651724E-2</v>
      </c>
      <c r="P891" s="44">
        <f>IFERROR(_xll.qlIndexFixing(ONIndex6M,I891,TRUE,_xll.ohTrigger(RecalcTrigger,Trigger6M)),NA())</f>
        <v>2.8021058220019102E-2</v>
      </c>
      <c r="Q891" s="183">
        <f>IFERROR(_xll.qlIndexFixing(ONIndex1Y,I891,TRUE,_xll.ohTrigger(RecalcTrigger,Trigger1Y)),NA())</f>
        <v>2.8697493455933643E-2</v>
      </c>
    </row>
    <row r="892" spans="2:17" x14ac:dyDescent="0.2">
      <c r="B892" s="39" t="s">
        <v>42</v>
      </c>
      <c r="D892" s="42">
        <f>_xll.qlCalendarAdvance(Calendar,$D891,B892,"f",FALSE)</f>
        <v>45532</v>
      </c>
      <c r="E892" s="177">
        <f>_xll.qlInterestRateIndexValueDate(IndexON,D892)</f>
        <v>45532</v>
      </c>
      <c r="F892" s="193">
        <f>IFERROR(_xll.qlIndexFixing(IndexON,D892,TRUE,_xll.ohTrigger(RecalcTrigger,TriggerON)),NA())</f>
        <v>2.4612037503271011E-2</v>
      </c>
      <c r="H892" s="42">
        <f>_xll.qlCalendarAdvance(Calendar,$H891,B892,"f",FALSE)</f>
        <v>45532</v>
      </c>
      <c r="I892" s="177">
        <f>_xll.qlInterestRateIndexValueDate(Index1M,$H892)</f>
        <v>45532</v>
      </c>
      <c r="J892" s="182">
        <f>IFERROR(_xll.qlIndexFixing(Index1M,$H892,TRUE,_xll.ohTrigger(RecalcTrigger,Trigger1M)),NA())</f>
        <v>2.5995231163666123E-2</v>
      </c>
      <c r="K892" s="44">
        <f>IFERROR(_xll.qlIndexFixing(Index3M,H892,TRUE,_xll.ohTrigger(RecalcTrigger,Trigger3M)),NA())</f>
        <v>2.6909463078117587E-2</v>
      </c>
      <c r="L892" s="44">
        <f>IFERROR(_xll.qlIndexFixing(Index6M,$H892,TRUE,_xll.ohTrigger(RecalcTrigger,Trigger6M)),NA())</f>
        <v>2.8273417675961931E-2</v>
      </c>
      <c r="M892" s="183">
        <f>IFERROR(_xll.qlIndexFixing(Index1Y,$H892,TRUE,_xll.ohTrigger(RecalcTrigger,Trigger1Y)),NA())</f>
        <v>2.9166857387117329E-2</v>
      </c>
      <c r="N892" s="182">
        <f>IFERROR(_xll.qlIndexFixing(ONIndex1M,I892,TRUE,_xll.ohTrigger(RecalcTrigger,Trigger1M)),NA())</f>
        <v>2.5967528025001574E-2</v>
      </c>
      <c r="O892" s="44">
        <f>IFERROR(_xll.qlIndexFixing(ONIndex3M,I892,TRUE,_xll.ohTrigger(RecalcTrigger,Trigger3M)),NA())</f>
        <v>2.675265312203301E-2</v>
      </c>
      <c r="P892" s="44">
        <f>IFERROR(_xll.qlIndexFixing(ONIndex6M,I892,TRUE,_xll.ohTrigger(RecalcTrigger,Trigger6M)),NA())</f>
        <v>2.8026704285262216E-2</v>
      </c>
      <c r="Q892" s="183">
        <f>IFERROR(_xll.qlIndexFixing(ONIndex1Y,I892,TRUE,_xll.ohTrigger(RecalcTrigger,Trigger1Y)),NA())</f>
        <v>2.8703769609408347E-2</v>
      </c>
    </row>
    <row r="893" spans="2:17" x14ac:dyDescent="0.2">
      <c r="B893" s="39" t="s">
        <v>42</v>
      </c>
      <c r="D893" s="42">
        <f>_xll.qlCalendarAdvance(Calendar,$D892,B893,"f",FALSE)</f>
        <v>45539</v>
      </c>
      <c r="E893" s="177">
        <f>_xll.qlInterestRateIndexValueDate(IndexON,D893)</f>
        <v>45539</v>
      </c>
      <c r="F893" s="193">
        <f>IFERROR(_xll.qlIndexFixing(IndexON,D893,TRUE,_xll.ohTrigger(RecalcTrigger,TriggerON)),NA())</f>
        <v>2.4622615221003841E-2</v>
      </c>
      <c r="H893" s="42">
        <f>_xll.qlCalendarAdvance(Calendar,$H892,B893,"f",FALSE)</f>
        <v>45539</v>
      </c>
      <c r="I893" s="177">
        <f>_xll.qlInterestRateIndexValueDate(Index1M,$H893)</f>
        <v>45539</v>
      </c>
      <c r="J893" s="182">
        <f>IFERROR(_xll.qlIndexFixing(Index1M,$H893,TRUE,_xll.ohTrigger(RecalcTrigger,Trigger1M)),NA())</f>
        <v>2.5992164002229961E-2</v>
      </c>
      <c r="K893" s="44">
        <f>IFERROR(_xll.qlIndexFixing(Index3M,H893,TRUE,_xll.ohTrigger(RecalcTrigger,Trigger3M)),NA())</f>
        <v>2.6917901575234115E-2</v>
      </c>
      <c r="L893" s="44">
        <f>IFERROR(_xll.qlIndexFixing(Index6M,$H893,TRUE,_xll.ohTrigger(RecalcTrigger,Trigger6M)),NA())</f>
        <v>2.8272487667347097E-2</v>
      </c>
      <c r="M893" s="183">
        <f>IFERROR(_xll.qlIndexFixing(Index1Y,$H893,TRUE,_xll.ohTrigger(RecalcTrigger,Trigger1Y)),NA())</f>
        <v>2.916660484483713E-2</v>
      </c>
      <c r="N893" s="182">
        <f>IFERROR(_xll.qlIndexFixing(ONIndex1M,I893,TRUE,_xll.ohTrigger(RecalcTrigger,Trigger1M)),NA())</f>
        <v>2.5966201780096565E-2</v>
      </c>
      <c r="O893" s="44">
        <f>IFERROR(_xll.qlIndexFixing(ONIndex3M,I893,TRUE,_xll.ohTrigger(RecalcTrigger,Trigger3M)),NA())</f>
        <v>2.6763289479667662E-2</v>
      </c>
      <c r="P893" s="44">
        <f>IFERROR(_xll.qlIndexFixing(ONIndex6M,I893,TRUE,_xll.ohTrigger(RecalcTrigger,Trigger6M)),NA())</f>
        <v>2.8032138319008526E-2</v>
      </c>
      <c r="Q893" s="183">
        <f>IFERROR(_xll.qlIndexFixing(ONIndex1Y,I893,TRUE,_xll.ohTrigger(RecalcTrigger,Trigger1Y)),NA())</f>
        <v>2.8709793783836535E-2</v>
      </c>
    </row>
    <row r="894" spans="2:17" x14ac:dyDescent="0.2">
      <c r="B894" s="39" t="s">
        <v>42</v>
      </c>
      <c r="D894" s="42">
        <f>_xll.qlCalendarAdvance(Calendar,$D893,B894,"f",FALSE)</f>
        <v>45546</v>
      </c>
      <c r="E894" s="177">
        <f>_xll.qlInterestRateIndexValueDate(IndexON,D894)</f>
        <v>45546</v>
      </c>
      <c r="F894" s="193">
        <f>IFERROR(_xll.qlIndexFixing(IndexON,D894,TRUE,_xll.ohTrigger(RecalcTrigger,TriggerON)),NA())</f>
        <v>2.4633295341847106E-2</v>
      </c>
      <c r="H894" s="42">
        <f>_xll.qlCalendarAdvance(Calendar,$H893,B894,"f",FALSE)</f>
        <v>45546</v>
      </c>
      <c r="I894" s="177">
        <f>_xll.qlInterestRateIndexValueDate(Index1M,$H894)</f>
        <v>45546</v>
      </c>
      <c r="J894" s="182">
        <f>IFERROR(_xll.qlIndexFixing(Index1M,$H894,TRUE,_xll.ohTrigger(RecalcTrigger,Trigger1M)),NA())</f>
        <v>2.5992323647193876E-2</v>
      </c>
      <c r="K894" s="44">
        <f>IFERROR(_xll.qlIndexFixing(Index3M,H894,TRUE,_xll.ohTrigger(RecalcTrigger,Trigger3M)),NA())</f>
        <v>2.6927955528733935E-2</v>
      </c>
      <c r="L894" s="44">
        <f>IFERROR(_xll.qlIndexFixing(Index6M,$H894,TRUE,_xll.ohTrigger(RecalcTrigger,Trigger6M)),NA())</f>
        <v>2.8275018349372984E-2</v>
      </c>
      <c r="M894" s="183">
        <f>IFERROR(_xll.qlIndexFixing(Index1Y,$H894,TRUE,_xll.ohTrigger(RecalcTrigger,Trigger1Y)),NA())</f>
        <v>2.9166156221743567E-2</v>
      </c>
      <c r="N894" s="182">
        <f>IFERROR(_xll.qlIndexFixing(ONIndex1M,I894,TRUE,_xll.ohTrigger(RecalcTrigger,Trigger1M)),NA())</f>
        <v>2.5965359206265859E-2</v>
      </c>
      <c r="O894" s="44">
        <f>IFERROR(_xll.qlIndexFixing(ONIndex3M,I894,TRUE,_xll.ohTrigger(RecalcTrigger,Trigger3M)),NA())</f>
        <v>2.6773838511636727E-2</v>
      </c>
      <c r="P894" s="44">
        <f>IFERROR(_xll.qlIndexFixing(ONIndex6M,I894,TRUE,_xll.ohTrigger(RecalcTrigger,Trigger6M)),NA())</f>
        <v>2.8037360321339078E-2</v>
      </c>
      <c r="Q894" s="183">
        <f>IFERROR(_xll.qlIndexFixing(ONIndex1Y,I894,TRUE,_xll.ohTrigger(RecalcTrigger,Trigger1Y)),NA())</f>
        <v>2.8715565979137159E-2</v>
      </c>
    </row>
    <row r="895" spans="2:17" x14ac:dyDescent="0.2">
      <c r="B895" s="39" t="s">
        <v>42</v>
      </c>
      <c r="D895" s="42">
        <f>_xll.qlCalendarAdvance(Calendar,$D894,B895,"f",FALSE)</f>
        <v>45553</v>
      </c>
      <c r="E895" s="177">
        <f>_xll.qlInterestRateIndexValueDate(IndexON,D895)</f>
        <v>45553</v>
      </c>
      <c r="F895" s="193">
        <f>IFERROR(_xll.qlIndexFixing(IndexON,D895,TRUE,_xll.ohTrigger(RecalcTrigger,TriggerON)),NA())</f>
        <v>2.464407786571976E-2</v>
      </c>
      <c r="H895" s="42">
        <f>_xll.qlCalendarAdvance(Calendar,$H894,B895,"f",FALSE)</f>
        <v>45553</v>
      </c>
      <c r="I895" s="177">
        <f>_xll.qlInterestRateIndexValueDate(Index1M,$H895)</f>
        <v>45553</v>
      </c>
      <c r="J895" s="182">
        <f>IFERROR(_xll.qlIndexFixing(Index1M,$H895,TRUE,_xll.ohTrigger(RecalcTrigger,Trigger1M)),NA())</f>
        <v>2.599296796196001E-2</v>
      </c>
      <c r="K895" s="44">
        <f>IFERROR(_xll.qlIndexFixing(Index3M,H895,TRUE,_xll.ohTrigger(RecalcTrigger,Trigger3M)),NA())</f>
        <v>2.6937921601264878E-2</v>
      </c>
      <c r="L895" s="44">
        <f>IFERROR(_xll.qlIndexFixing(Index6M,$H895,TRUE,_xll.ohTrigger(RecalcTrigger,Trigger6M)),NA())</f>
        <v>2.8277334046283201E-2</v>
      </c>
      <c r="M895" s="183">
        <f>IFERROR(_xll.qlIndexFixing(Index1Y,$H895,TRUE,_xll.ohTrigger(RecalcTrigger,Trigger1Y)),NA())</f>
        <v>2.9165517751752468E-2</v>
      </c>
      <c r="N895" s="182">
        <f>IFERROR(_xll.qlIndexFixing(ONIndex1M,I895,TRUE,_xll.ohTrigger(RecalcTrigger,Trigger1M)),NA())</f>
        <v>2.5965000303347363E-2</v>
      </c>
      <c r="O895" s="44">
        <f>IFERROR(_xll.qlIndexFixing(ONIndex3M,I895,TRUE,_xll.ohTrigger(RecalcTrigger,Trigger3M)),NA())</f>
        <v>2.6784300218102297E-2</v>
      </c>
      <c r="P895" s="44">
        <f>IFERROR(_xll.qlIndexFixing(ONIndex6M,I895,TRUE,_xll.ohTrigger(RecalcTrigger,Trigger6M)),NA())</f>
        <v>2.8042370292091778E-2</v>
      </c>
      <c r="Q895" s="183">
        <f>IFERROR(_xll.qlIndexFixing(ONIndex1Y,I895,TRUE,_xll.ohTrigger(RecalcTrigger,Trigger1Y)),NA())</f>
        <v>2.8721086195391266E-2</v>
      </c>
    </row>
    <row r="896" spans="2:17" x14ac:dyDescent="0.2">
      <c r="B896" s="39" t="s">
        <v>42</v>
      </c>
      <c r="D896" s="42">
        <f>_xll.qlCalendarAdvance(Calendar,$D895,B896,"f",FALSE)</f>
        <v>45560</v>
      </c>
      <c r="E896" s="177">
        <f>_xll.qlInterestRateIndexValueDate(IndexON,D896)</f>
        <v>45560</v>
      </c>
      <c r="F896" s="193">
        <f>IFERROR(_xll.qlIndexFixing(IndexON,D896,TRUE,_xll.ohTrigger(RecalcTrigger,TriggerON)),NA())</f>
        <v>2.4654962792621804E-2</v>
      </c>
      <c r="H896" s="42">
        <f>_xll.qlCalendarAdvance(Calendar,$H895,B896,"f",FALSE)</f>
        <v>45560</v>
      </c>
      <c r="I896" s="177">
        <f>_xll.qlInterestRateIndexValueDate(Index1M,$H896)</f>
        <v>45560</v>
      </c>
      <c r="J896" s="182">
        <f>IFERROR(_xll.qlIndexFixing(Index1M,$H896,TRUE,_xll.ohTrigger(RecalcTrigger,Trigger1M)),NA())</f>
        <v>2.59940969465959E-2</v>
      </c>
      <c r="K896" s="44">
        <f>IFERROR(_xll.qlIndexFixing(Index3M,H896,TRUE,_xll.ohTrigger(RecalcTrigger,Trigger3M)),NA())</f>
        <v>2.6951161684504201E-2</v>
      </c>
      <c r="L896" s="44">
        <f>IFERROR(_xll.qlIndexFixing(Index6M,$H896,TRUE,_xll.ohTrigger(RecalcTrigger,Trigger6M)),NA())</f>
        <v>2.8279434757348332E-2</v>
      </c>
      <c r="M896" s="183">
        <f>IFERROR(_xll.qlIndexFixing(Index1Y,$H896,TRUE,_xll.ohTrigger(RecalcTrigger,Trigger1Y)),NA())</f>
        <v>2.9164695668871143E-2</v>
      </c>
      <c r="N896" s="182">
        <f>IFERROR(_xll.qlIndexFixing(ONIndex1M,I896,TRUE,_xll.ohTrigger(RecalcTrigger,Trigger1M)),NA())</f>
        <v>2.5965125071341078E-2</v>
      </c>
      <c r="O896" s="44">
        <f>IFERROR(_xll.qlIndexFixing(ONIndex3M,I896,TRUE,_xll.ohTrigger(RecalcTrigger,Trigger3M)),NA())</f>
        <v>2.6794674598740187E-2</v>
      </c>
      <c r="P896" s="44">
        <f>IFERROR(_xll.qlIndexFixing(ONIndex6M,I896,TRUE,_xll.ohTrigger(RecalcTrigger,Trigger6M)),NA())</f>
        <v>2.8047168231509767E-2</v>
      </c>
      <c r="Q896" s="183">
        <f>IFERROR(_xll.qlIndexFixing(ONIndex1Y,I896,TRUE,_xll.ohTrigger(RecalcTrigger,Trigger1Y)),NA())</f>
        <v>2.8726354432598855E-2</v>
      </c>
    </row>
    <row r="897" spans="2:17" x14ac:dyDescent="0.2">
      <c r="B897" s="39" t="s">
        <v>42</v>
      </c>
      <c r="D897" s="42">
        <f>_xll.qlCalendarAdvance(Calendar,$D896,B897,"f",FALSE)</f>
        <v>45567</v>
      </c>
      <c r="E897" s="177">
        <f>_xll.qlInterestRateIndexValueDate(IndexON,D897)</f>
        <v>45567</v>
      </c>
      <c r="F897" s="193">
        <f>IFERROR(_xll.qlIndexFixing(IndexON,D897,TRUE,_xll.ohTrigger(RecalcTrigger,TriggerON)),NA())</f>
        <v>2.4665950122553237E-2</v>
      </c>
      <c r="H897" s="42">
        <f>_xll.qlCalendarAdvance(Calendar,$H896,B897,"f",FALSE)</f>
        <v>45567</v>
      </c>
      <c r="I897" s="177">
        <f>_xll.qlInterestRateIndexValueDate(Index1M,$H897)</f>
        <v>45567</v>
      </c>
      <c r="J897" s="182">
        <f>IFERROR(_xll.qlIndexFixing(Index1M,$H897,TRUE,_xll.ohTrigger(RecalcTrigger,Trigger1M)),NA())</f>
        <v>2.5998972825540971E-2</v>
      </c>
      <c r="K897" s="44">
        <f>IFERROR(_xll.qlIndexFixing(Index3M,H897,TRUE,_xll.ohTrigger(RecalcTrigger,Trigger3M)),NA())</f>
        <v>2.6959265713685159E-2</v>
      </c>
      <c r="L897" s="44">
        <f>IFERROR(_xll.qlIndexFixing(Index6M,$H897,TRUE,_xll.ohTrigger(RecalcTrigger,Trigger6M)),NA())</f>
        <v>2.828247119667673E-2</v>
      </c>
      <c r="M897" s="183">
        <f>IFERROR(_xll.qlIndexFixing(Index1Y,$H897,TRUE,_xll.ohTrigger(RecalcTrigger,Trigger1Y)),NA())</f>
        <v>2.9163696207188394E-2</v>
      </c>
      <c r="N897" s="182">
        <f>IFERROR(_xll.qlIndexFixing(ONIndex1M,I897,TRUE,_xll.ohTrigger(RecalcTrigger,Trigger1M)),NA())</f>
        <v>2.5965733510409095E-2</v>
      </c>
      <c r="O897" s="44">
        <f>IFERROR(_xll.qlIndexFixing(ONIndex3M,I897,TRUE,_xll.ohTrigger(RecalcTrigger,Trigger3M)),NA())</f>
        <v>2.6804961653712489E-2</v>
      </c>
      <c r="P897" s="44">
        <f>IFERROR(_xll.qlIndexFixing(ONIndex6M,I897,TRUE,_xll.ohTrigger(RecalcTrigger,Trigger6M)),NA())</f>
        <v>2.8051754139349905E-2</v>
      </c>
      <c r="Q897" s="183">
        <f>IFERROR(_xll.qlIndexFixing(ONIndex1Y,I897,TRUE,_xll.ohTrigger(RecalcTrigger,Trigger1Y)),NA())</f>
        <v>2.8731370690678881E-2</v>
      </c>
    </row>
    <row r="898" spans="2:17" x14ac:dyDescent="0.2">
      <c r="B898" s="39" t="s">
        <v>42</v>
      </c>
      <c r="D898" s="42">
        <f>_xll.qlCalendarAdvance(Calendar,$D897,B898,"f",FALSE)</f>
        <v>45574</v>
      </c>
      <c r="E898" s="177">
        <f>_xll.qlInterestRateIndexValueDate(IndexON,D898)</f>
        <v>45574</v>
      </c>
      <c r="F898" s="193">
        <f>IFERROR(_xll.qlIndexFixing(IndexON,D898,TRUE,_xll.ohTrigger(RecalcTrigger,TriggerON)),NA())</f>
        <v>2.467703985551406E-2</v>
      </c>
      <c r="H898" s="42">
        <f>_xll.qlCalendarAdvance(Calendar,$H897,B898,"f",FALSE)</f>
        <v>45574</v>
      </c>
      <c r="I898" s="177">
        <f>_xll.qlInterestRateIndexValueDate(Index1M,$H898)</f>
        <v>45574</v>
      </c>
      <c r="J898" s="182">
        <f>IFERROR(_xll.qlIndexFixing(Index1M,$H898,TRUE,_xll.ohTrigger(RecalcTrigger,Trigger1M)),NA())</f>
        <v>2.6001175478441583E-2</v>
      </c>
      <c r="K898" s="44">
        <f>IFERROR(_xll.qlIndexFixing(Index3M,H898,TRUE,_xll.ohTrigger(RecalcTrigger,Trigger3M)),NA())</f>
        <v>2.696896257591656E-2</v>
      </c>
      <c r="L898" s="44">
        <f>IFERROR(_xll.qlIndexFixing(Index6M,$H898,TRUE,_xll.ohTrigger(RecalcTrigger,Trigger6M)),NA())</f>
        <v>2.8284126705214952E-2</v>
      </c>
      <c r="M898" s="183">
        <f>IFERROR(_xll.qlIndexFixing(Index1Y,$H898,TRUE,_xll.ohTrigger(RecalcTrigger,Trigger1Y)),NA())</f>
        <v>2.9162525600862077E-2</v>
      </c>
      <c r="N898" s="182">
        <f>IFERROR(_xll.qlIndexFixing(ONIndex1M,I898,TRUE,_xll.ohTrigger(RecalcTrigger,Trigger1M)),NA())</f>
        <v>2.5966825620389322E-2</v>
      </c>
      <c r="O898" s="44">
        <f>IFERROR(_xll.qlIndexFixing(ONIndex3M,I898,TRUE,_xll.ohTrigger(RecalcTrigger,Trigger3M)),NA())</f>
        <v>2.6815161383019204E-2</v>
      </c>
      <c r="P898" s="44">
        <f>IFERROR(_xll.qlIndexFixing(ONIndex6M,I898,TRUE,_xll.ohTrigger(RecalcTrigger,Trigger6M)),NA())</f>
        <v>2.8056128015693238E-2</v>
      </c>
      <c r="Q898" s="183">
        <f>IFERROR(_xll.qlIndexFixing(ONIndex1Y,I898,TRUE,_xll.ohTrigger(RecalcTrigger,Trigger1Y)),NA())</f>
        <v>2.873613496971239E-2</v>
      </c>
    </row>
    <row r="899" spans="2:17" x14ac:dyDescent="0.2">
      <c r="B899" s="39" t="s">
        <v>42</v>
      </c>
      <c r="D899" s="42">
        <f>_xll.qlCalendarAdvance(Calendar,$D898,B899,"f",FALSE)</f>
        <v>45581</v>
      </c>
      <c r="E899" s="177">
        <f>_xll.qlInterestRateIndexValueDate(IndexON,D899)</f>
        <v>45581</v>
      </c>
      <c r="F899" s="193">
        <f>IFERROR(_xll.qlIndexFixing(IndexON,D899,TRUE,_xll.ohTrigger(RecalcTrigger,TriggerON)),NA())</f>
        <v>2.4688231991666365E-2</v>
      </c>
      <c r="H899" s="42">
        <f>_xll.qlCalendarAdvance(Calendar,$H898,B899,"f",FALSE)</f>
        <v>45581</v>
      </c>
      <c r="I899" s="177">
        <f>_xll.qlInterestRateIndexValueDate(Index1M,$H899)</f>
        <v>45581</v>
      </c>
      <c r="J899" s="182">
        <f>IFERROR(_xll.qlIndexFixing(Index1M,$H899,TRUE,_xll.ohTrigger(RecalcTrigger,Trigger1M)),NA())</f>
        <v>2.6003862905380246E-2</v>
      </c>
      <c r="K899" s="44">
        <f>IFERROR(_xll.qlIndexFixing(Index3M,H899,TRUE,_xll.ohTrigger(RecalcTrigger,Trigger3M)),NA())</f>
        <v>2.6978571548345643E-2</v>
      </c>
      <c r="L899" s="44">
        <f>IFERROR(_xll.qlIndexFixing(Index6M,$H899,TRUE,_xll.ohTrigger(RecalcTrigger,Trigger6M)),NA())</f>
        <v>2.8285567209558504E-2</v>
      </c>
      <c r="M899" s="183">
        <f>IFERROR(_xll.qlIndexFixing(Index1Y,$H899,TRUE,_xll.ohTrigger(RecalcTrigger,Trigger1Y)),NA())</f>
        <v>2.9161190084109334E-2</v>
      </c>
      <c r="N899" s="182">
        <f>IFERROR(_xll.qlIndexFixing(ONIndex1M,I899,TRUE,_xll.ohTrigger(RecalcTrigger,Trigger1M)),NA())</f>
        <v>2.5968401401362806E-2</v>
      </c>
      <c r="O899" s="44">
        <f>IFERROR(_xll.qlIndexFixing(ONIndex3M,I899,TRUE,_xll.ohTrigger(RecalcTrigger,Trigger3M)),NA())</f>
        <v>2.6825273786660331E-2</v>
      </c>
      <c r="P899" s="44">
        <f>IFERROR(_xll.qlIndexFixing(ONIndex6M,I899,TRUE,_xll.ohTrigger(RecalcTrigger,Trigger6M)),NA())</f>
        <v>2.8060289860539767E-2</v>
      </c>
      <c r="Q899" s="183">
        <f>IFERROR(_xll.qlIndexFixing(ONIndex1Y,I899,TRUE,_xll.ohTrigger(RecalcTrigger,Trigger1Y)),NA())</f>
        <v>2.8740647269618336E-2</v>
      </c>
    </row>
    <row r="900" spans="2:17" x14ac:dyDescent="0.2">
      <c r="B900" s="39" t="s">
        <v>42</v>
      </c>
      <c r="D900" s="42">
        <f>_xll.qlCalendarAdvance(Calendar,$D899,B900,"f",FALSE)</f>
        <v>45588</v>
      </c>
      <c r="E900" s="177">
        <f>_xll.qlInterestRateIndexValueDate(IndexON,D900)</f>
        <v>45588</v>
      </c>
      <c r="F900" s="193">
        <f>IFERROR(_xll.qlIndexFixing(IndexON,D900,TRUE,_xll.ohTrigger(RecalcTrigger,TriggerON)),NA())</f>
        <v>2.4699526530848059E-2</v>
      </c>
      <c r="H900" s="42">
        <f>_xll.qlCalendarAdvance(Calendar,$H899,B900,"f",FALSE)</f>
        <v>45588</v>
      </c>
      <c r="I900" s="177">
        <f>_xll.qlInterestRateIndexValueDate(Index1M,$H900)</f>
        <v>45588</v>
      </c>
      <c r="J900" s="182">
        <f>IFERROR(_xll.qlIndexFixing(Index1M,$H900,TRUE,_xll.ohTrigger(RecalcTrigger,Trigger1M)),NA())</f>
        <v>2.6007035106703245E-2</v>
      </c>
      <c r="K900" s="44">
        <f>IFERROR(_xll.qlIndexFixing(Index3M,H900,TRUE,_xll.ohTrigger(RecalcTrigger,Trigger3M)),NA())</f>
        <v>2.6988092630339012E-2</v>
      </c>
      <c r="L900" s="44">
        <f>IFERROR(_xll.qlIndexFixing(Index6M,$H900,TRUE,_xll.ohTrigger(RecalcTrigger,Trigger6M)),NA())</f>
        <v>2.8286792709249154E-2</v>
      </c>
      <c r="M900" s="183">
        <f>IFERROR(_xll.qlIndexFixing(Index1Y,$H900,TRUE,_xll.ohTrigger(RecalcTrigger,Trigger1Y)),NA())</f>
        <v>2.9159695891196158E-2</v>
      </c>
      <c r="N900" s="182">
        <f>IFERROR(_xll.qlIndexFixing(ONIndex1M,I900,TRUE,_xll.ohTrigger(RecalcTrigger,Trigger1M)),NA())</f>
        <v>2.59704608532485E-2</v>
      </c>
      <c r="O900" s="44">
        <f>IFERROR(_xll.qlIndexFixing(ONIndex3M,I900,TRUE,_xll.ohTrigger(RecalcTrigger,Trigger3M)),NA())</f>
        <v>2.6835298864554824E-2</v>
      </c>
      <c r="P900" s="44">
        <f>IFERROR(_xll.qlIndexFixing(ONIndex6M,I900,TRUE,_xll.ohTrigger(RecalcTrigger,Trigger6M)),NA())</f>
        <v>2.8064239673808444E-2</v>
      </c>
      <c r="Q900" s="183">
        <f>IFERROR(_xll.qlIndexFixing(ONIndex1Y,I900,TRUE,_xll.ohTrigger(RecalcTrigger,Trigger1Y)),NA())</f>
        <v>2.8744907590396718E-2</v>
      </c>
    </row>
    <row r="901" spans="2:17" x14ac:dyDescent="0.2">
      <c r="B901" s="39" t="s">
        <v>42</v>
      </c>
      <c r="D901" s="42">
        <f>_xll.qlCalendarAdvance(Calendar,$D900,B901,"f",FALSE)</f>
        <v>45595</v>
      </c>
      <c r="E901" s="177">
        <f>_xll.qlInterestRateIndexValueDate(IndexON,D901)</f>
        <v>45595</v>
      </c>
      <c r="F901" s="193">
        <f>IFERROR(_xll.qlIndexFixing(IndexON,D901,TRUE,_xll.ohTrigger(RecalcTrigger,TriggerON)),NA())</f>
        <v>2.4710923473140189E-2</v>
      </c>
      <c r="H901" s="42">
        <f>_xll.qlCalendarAdvance(Calendar,$H900,B901,"f",FALSE)</f>
        <v>45595</v>
      </c>
      <c r="I901" s="177">
        <f>_xll.qlInterestRateIndexValueDate(Index1M,$H901)</f>
        <v>45595</v>
      </c>
      <c r="J901" s="182">
        <f>IFERROR(_xll.qlIndexFixing(Index1M,$H901,TRUE,_xll.ohTrigger(RecalcTrigger,Trigger1M)),NA())</f>
        <v>2.600701192467551E-2</v>
      </c>
      <c r="K901" s="44">
        <f>IFERROR(_xll.qlIndexFixing(Index3M,H901,TRUE,_xll.ohTrigger(RecalcTrigger,Trigger3M)),NA())</f>
        <v>2.6997525821267677E-2</v>
      </c>
      <c r="L901" s="44">
        <f>IFERROR(_xll.qlIndexFixing(Index6M,$H901,TRUE,_xll.ohTrigger(RecalcTrigger,Trigger6M)),NA())</f>
        <v>2.82878032038986E-2</v>
      </c>
      <c r="M901" s="183">
        <f>IFERROR(_xll.qlIndexFixing(Index1Y,$H901,TRUE,_xll.ohTrigger(RecalcTrigger,Trigger1Y)),NA())</f>
        <v>2.9158049256428065E-2</v>
      </c>
      <c r="N901" s="182">
        <f>IFERROR(_xll.qlIndexFixing(ONIndex1M,I901,TRUE,_xll.ohTrigger(RecalcTrigger,Trigger1M)),NA())</f>
        <v>2.5973003976127451E-2</v>
      </c>
      <c r="O901" s="44">
        <f>IFERROR(_xll.qlIndexFixing(ONIndex3M,I901,TRUE,_xll.ohTrigger(RecalcTrigger,Trigger3M)),NA())</f>
        <v>2.684523661678373E-2</v>
      </c>
      <c r="P901" s="44">
        <f>IFERROR(_xll.qlIndexFixing(ONIndex6M,I901,TRUE,_xll.ohTrigger(RecalcTrigger,Trigger6M)),NA())</f>
        <v>2.8067977455580317E-2</v>
      </c>
      <c r="Q901" s="183">
        <f>IFERROR(_xll.qlIndexFixing(ONIndex1Y,I901,TRUE,_xll.ohTrigger(RecalcTrigger,Trigger1Y)),NA())</f>
        <v>2.8748915932128583E-2</v>
      </c>
    </row>
    <row r="902" spans="2:17" x14ac:dyDescent="0.2">
      <c r="B902" s="39" t="s">
        <v>42</v>
      </c>
      <c r="D902" s="42">
        <f>_xll.qlCalendarAdvance(Calendar,$D901,B902,"f",FALSE)</f>
        <v>45602</v>
      </c>
      <c r="E902" s="177">
        <f>_xll.qlInterestRateIndexValueDate(IndexON,D902)</f>
        <v>45602</v>
      </c>
      <c r="F902" s="193">
        <f>IFERROR(_xll.qlIndexFixing(IndexON,D902,TRUE,_xll.ohTrigger(RecalcTrigger,TriggerON)),NA())</f>
        <v>2.4722422818461709E-2</v>
      </c>
      <c r="H902" s="42">
        <f>_xll.qlCalendarAdvance(Calendar,$H901,B902,"f",FALSE)</f>
        <v>45602</v>
      </c>
      <c r="I902" s="177">
        <f>_xll.qlInterestRateIndexValueDate(Index1M,$H902)</f>
        <v>45602</v>
      </c>
      <c r="J902" s="182">
        <f>IFERROR(_xll.qlIndexFixing(Index1M,$H902,TRUE,_xll.ohTrigger(RecalcTrigger,Trigger1M)),NA())</f>
        <v>2.6011048933425134E-2</v>
      </c>
      <c r="K902" s="44">
        <f>IFERROR(_xll.qlIndexFixing(Index3M,H902,TRUE,_xll.ohTrigger(RecalcTrigger,Trigger3M)),NA())</f>
        <v>2.7006871120508816E-2</v>
      </c>
      <c r="L902" s="44">
        <f>IFERROR(_xll.qlIndexFixing(Index6M,$H902,TRUE,_xll.ohTrigger(RecalcTrigger,Trigger6M)),NA())</f>
        <v>2.8287524288615876E-2</v>
      </c>
      <c r="M902" s="183">
        <f>IFERROR(_xll.qlIndexFixing(Index1Y,$H902,TRUE,_xll.ohTrigger(RecalcTrigger,Trigger1Y)),NA())</f>
        <v>2.9156256414140103E-2</v>
      </c>
      <c r="N902" s="182">
        <f>IFERROR(_xll.qlIndexFixing(ONIndex1M,I902,TRUE,_xll.ohTrigger(RecalcTrigger,Trigger1M)),NA())</f>
        <v>2.5976030770080705E-2</v>
      </c>
      <c r="O902" s="44">
        <f>IFERROR(_xll.qlIndexFixing(ONIndex3M,I902,TRUE,_xll.ohTrigger(RecalcTrigger,Trigger3M)),NA())</f>
        <v>2.6855087043266002E-2</v>
      </c>
      <c r="P902" s="44">
        <f>IFERROR(_xll.qlIndexFixing(ONIndex6M,I902,TRUE,_xll.ohTrigger(RecalcTrigger,Trigger6M)),NA())</f>
        <v>2.8071503205855386E-2</v>
      </c>
      <c r="Q902" s="183">
        <f>IFERROR(_xll.qlIndexFixing(ONIndex1Y,I902,TRUE,_xll.ohTrigger(RecalcTrigger,Trigger1Y)),NA())</f>
        <v>2.8752672294732884E-2</v>
      </c>
    </row>
    <row r="903" spans="2:17" x14ac:dyDescent="0.2">
      <c r="B903" s="39" t="s">
        <v>42</v>
      </c>
      <c r="D903" s="42">
        <f>_xll.qlCalendarAdvance(Calendar,$D902,B903,"f",FALSE)</f>
        <v>45609</v>
      </c>
      <c r="E903" s="177">
        <f>_xll.qlInterestRateIndexValueDate(IndexON,D903)</f>
        <v>45609</v>
      </c>
      <c r="F903" s="193">
        <f>IFERROR(_xll.qlIndexFixing(IndexON,D903,TRUE,_xll.ohTrigger(RecalcTrigger,TriggerON)),NA())</f>
        <v>2.4734024566974711E-2</v>
      </c>
      <c r="H903" s="42">
        <f>_xll.qlCalendarAdvance(Calendar,$H902,B903,"f",FALSE)</f>
        <v>45609</v>
      </c>
      <c r="I903" s="177">
        <f>_xll.qlInterestRateIndexValueDate(Index1M,$H903)</f>
        <v>45609</v>
      </c>
      <c r="J903" s="182">
        <f>IFERROR(_xll.qlIndexFixing(Index1M,$H903,TRUE,_xll.ohTrigger(RecalcTrigger,Trigger1M)),NA())</f>
        <v>2.6015570614205751E-2</v>
      </c>
      <c r="K903" s="44">
        <f>IFERROR(_xll.qlIndexFixing(Index3M,H903,TRUE,_xll.ohTrigger(RecalcTrigger,Trigger3M)),NA())</f>
        <v>2.7016128527445771E-2</v>
      </c>
      <c r="L903" s="44">
        <f>IFERROR(_xll.qlIndexFixing(Index6M,$H903,TRUE,_xll.ohTrigger(RecalcTrigger,Trigger6M)),NA())</f>
        <v>2.8288120084005122E-2</v>
      </c>
      <c r="M903" s="183">
        <f>IFERROR(_xll.qlIndexFixing(Index1Y,$H903,TRUE,_xll.ohTrigger(RecalcTrigger,Trigger1Y)),NA())</f>
        <v>2.9154323598687526E-2</v>
      </c>
      <c r="N903" s="182">
        <f>IFERROR(_xll.qlIndexFixing(ONIndex1M,I903,TRUE,_xll.ohTrigger(RecalcTrigger,Trigger1M)),NA())</f>
        <v>2.5979541234946169E-2</v>
      </c>
      <c r="O903" s="44">
        <f>IFERROR(_xll.qlIndexFixing(ONIndex3M,I903,TRUE,_xll.ohTrigger(RecalcTrigger,Trigger3M)),NA())</f>
        <v>2.6864850144082686E-2</v>
      </c>
      <c r="P903" s="44">
        <f>IFERROR(_xll.qlIndexFixing(ONIndex6M,I903,TRUE,_xll.ohTrigger(RecalcTrigger,Trigger6M)),NA())</f>
        <v>2.8074816924552604E-2</v>
      </c>
      <c r="Q903" s="183">
        <f>IFERROR(_xll.qlIndexFixing(ONIndex1Y,I903,TRUE,_xll.ohTrigger(RecalcTrigger,Trigger1Y)),NA())</f>
        <v>2.8756176678047529E-2</v>
      </c>
    </row>
    <row r="904" spans="2:17" x14ac:dyDescent="0.2">
      <c r="B904" s="39" t="s">
        <v>42</v>
      </c>
      <c r="D904" s="42">
        <f>_xll.qlCalendarAdvance(Calendar,$D903,B904,"f",FALSE)</f>
        <v>45616</v>
      </c>
      <c r="E904" s="177">
        <f>_xll.qlInterestRateIndexValueDate(IndexON,D904)</f>
        <v>45616</v>
      </c>
      <c r="F904" s="193">
        <f>IFERROR(_xll.qlIndexFixing(IndexON,D904,TRUE,_xll.ohTrigger(RecalcTrigger,TriggerON)),NA())</f>
        <v>2.4745728718598148E-2</v>
      </c>
      <c r="H904" s="42">
        <f>_xll.qlCalendarAdvance(Calendar,$H903,B904,"f",FALSE)</f>
        <v>45616</v>
      </c>
      <c r="I904" s="177">
        <f>_xll.qlInterestRateIndexValueDate(Index1M,$H904)</f>
        <v>45616</v>
      </c>
      <c r="J904" s="182">
        <f>IFERROR(_xll.qlIndexFixing(Index1M,$H904,TRUE,_xll.ohTrigger(RecalcTrigger,Trigger1M)),NA())</f>
        <v>2.6020576967557663E-2</v>
      </c>
      <c r="K904" s="44">
        <f>IFERROR(_xll.qlIndexFixing(Index3M,H904,TRUE,_xll.ohTrigger(RecalcTrigger,Trigger3M)),NA())</f>
        <v>2.702529804146717E-2</v>
      </c>
      <c r="L904" s="44">
        <f>IFERROR(_xll.qlIndexFixing(Index6M,$H904,TRUE,_xll.ohTrigger(RecalcTrigger,Trigger6M)),NA())</f>
        <v>2.8288500890146236E-2</v>
      </c>
      <c r="M904" s="183">
        <f>IFERROR(_xll.qlIndexFixing(Index1Y,$H904,TRUE,_xll.ohTrigger(RecalcTrigger,Trigger1Y)),NA())</f>
        <v>2.9152257044438468E-2</v>
      </c>
      <c r="N904" s="182">
        <f>IFERROR(_xll.qlIndexFixing(ONIndex1M,I904,TRUE,_xll.ohTrigger(RecalcTrigger,Trigger1M)),NA())</f>
        <v>2.5983535370885935E-2</v>
      </c>
      <c r="O904" s="44">
        <f>IFERROR(_xll.qlIndexFixing(ONIndex3M,I904,TRUE,_xll.ohTrigger(RecalcTrigger,Trigger3M)),NA())</f>
        <v>2.6874525919152736E-2</v>
      </c>
      <c r="P904" s="44">
        <f>IFERROR(_xll.qlIndexFixing(ONIndex6M,I904,TRUE,_xll.ohTrigger(RecalcTrigger,Trigger6M)),NA())</f>
        <v>2.8077918611753017E-2</v>
      </c>
      <c r="Q904" s="183">
        <f>IFERROR(_xll.qlIndexFixing(ONIndex1Y,I904,TRUE,_xll.ohTrigger(RecalcTrigger,Trigger1Y)),NA())</f>
        <v>2.8759429082315657E-2</v>
      </c>
    </row>
    <row r="905" spans="2:17" x14ac:dyDescent="0.2">
      <c r="B905" s="39" t="s">
        <v>42</v>
      </c>
      <c r="D905" s="42">
        <f>_xll.qlCalendarAdvance(Calendar,$D904,B905,"f",FALSE)</f>
        <v>45623</v>
      </c>
      <c r="E905" s="177">
        <f>_xll.qlInterestRateIndexValueDate(IndexON,D905)</f>
        <v>45623</v>
      </c>
      <c r="F905" s="193">
        <f>IFERROR(_xll.qlIndexFixing(IndexON,D905,TRUE,_xll.ohTrigger(RecalcTrigger,TriggerON)),NA())</f>
        <v>2.4757535273332021E-2</v>
      </c>
      <c r="H905" s="42">
        <f>_xll.qlCalendarAdvance(Calendar,$H904,B905,"f",FALSE)</f>
        <v>45623</v>
      </c>
      <c r="I905" s="177">
        <f>_xll.qlInterestRateIndexValueDate(Index1M,$H905)</f>
        <v>45623</v>
      </c>
      <c r="J905" s="182">
        <f>IFERROR(_xll.qlIndexFixing(Index1M,$H905,TRUE,_xll.ohTrigger(RecalcTrigger,Trigger1M)),NA())</f>
        <v>2.602606799408062E-2</v>
      </c>
      <c r="K905" s="44">
        <f>IFERROR(_xll.qlIndexFixing(Index3M,H905,TRUE,_xll.ohTrigger(RecalcTrigger,Trigger3M)),NA())</f>
        <v>2.703437966196693E-2</v>
      </c>
      <c r="L905" s="44">
        <f>IFERROR(_xll.qlIndexFixing(Index6M,$H905,TRUE,_xll.ohTrigger(RecalcTrigger,Trigger6M)),NA())</f>
        <v>2.8288666706919215E-2</v>
      </c>
      <c r="M905" s="183">
        <f>IFERROR(_xll.qlIndexFixing(Index1Y,$H905,TRUE,_xll.ohTrigger(RecalcTrigger,Trigger1Y)),NA())</f>
        <v>2.9150062985764169E-2</v>
      </c>
      <c r="N905" s="182">
        <f>IFERROR(_xll.qlIndexFixing(ONIndex1M,I905,TRUE,_xll.ohTrigger(RecalcTrigger,Trigger1M)),NA())</f>
        <v>2.5988013177981051E-2</v>
      </c>
      <c r="O905" s="44">
        <f>IFERROR(_xll.qlIndexFixing(ONIndex3M,I905,TRUE,_xll.ohTrigger(RecalcTrigger,Trigger3M)),NA())</f>
        <v>2.6884114368476153E-2</v>
      </c>
      <c r="P905" s="44">
        <f>IFERROR(_xll.qlIndexFixing(ONIndex6M,I905,TRUE,_xll.ohTrigger(RecalcTrigger,Trigger6M)),NA())</f>
        <v>2.8080808267456625E-2</v>
      </c>
      <c r="Q905" s="183">
        <f>IFERROR(_xll.qlIndexFixing(ONIndex1Y,I905,TRUE,_xll.ohTrigger(RecalcTrigger,Trigger1Y)),NA())</f>
        <v>2.8762429507375176E-2</v>
      </c>
    </row>
    <row r="906" spans="2:17" x14ac:dyDescent="0.2">
      <c r="B906" s="39" t="s">
        <v>42</v>
      </c>
      <c r="D906" s="42">
        <f>_xll.qlCalendarAdvance(Calendar,$D905,B906,"f",FALSE)</f>
        <v>45630</v>
      </c>
      <c r="E906" s="177">
        <f>_xll.qlInterestRateIndexValueDate(IndexON,D906)</f>
        <v>45630</v>
      </c>
      <c r="F906" s="193">
        <f>IFERROR(_xll.qlIndexFixing(IndexON,D906,TRUE,_xll.ohTrigger(RecalcTrigger,TriggerON)),NA())</f>
        <v>2.4769444231257376E-2</v>
      </c>
      <c r="H906" s="42">
        <f>_xll.qlCalendarAdvance(Calendar,$H905,B906,"f",FALSE)</f>
        <v>45630</v>
      </c>
      <c r="I906" s="177">
        <f>_xll.qlInterestRateIndexValueDate(Index1M,$H906)</f>
        <v>45630</v>
      </c>
      <c r="J906" s="182">
        <f>IFERROR(_xll.qlIndexFixing(Index1M,$H906,TRUE,_xll.ohTrigger(RecalcTrigger,Trigger1M)),NA())</f>
        <v>2.603624860454808E-2</v>
      </c>
      <c r="K906" s="44">
        <f>IFERROR(_xll.qlIndexFixing(Index3M,H906,TRUE,_xll.ohTrigger(RecalcTrigger,Trigger3M)),NA())</f>
        <v>2.7040122301542034E-2</v>
      </c>
      <c r="L906" s="44">
        <f>IFERROR(_xll.qlIndexFixing(Index6M,$H906,TRUE,_xll.ohTrigger(RecalcTrigger,Trigger6M)),NA())</f>
        <v>2.8289630592700808E-2</v>
      </c>
      <c r="M906" s="183">
        <f>IFERROR(_xll.qlIndexFixing(Index1Y,$H906,TRUE,_xll.ohTrigger(RecalcTrigger,Trigger1Y)),NA())</f>
        <v>2.9147747657032097E-2</v>
      </c>
      <c r="N906" s="182">
        <f>IFERROR(_xll.qlIndexFixing(ONIndex1M,I906,TRUE,_xll.ohTrigger(RecalcTrigger,Trigger1M)),NA())</f>
        <v>2.5992974655988377E-2</v>
      </c>
      <c r="O906" s="44">
        <f>IFERROR(_xll.qlIndexFixing(ONIndex3M,I906,TRUE,_xll.ohTrigger(RecalcTrigger,Trigger3M)),NA())</f>
        <v>2.6893615492052936E-2</v>
      </c>
      <c r="P906" s="44">
        <f>IFERROR(_xll.qlIndexFixing(ONIndex6M,I906,TRUE,_xll.ohTrigger(RecalcTrigger,Trigger6M)),NA())</f>
        <v>2.8083485891501336E-2</v>
      </c>
      <c r="Q906" s="183">
        <f>IFERROR(_xll.qlIndexFixing(ONIndex1Y,I906,TRUE,_xll.ohTrigger(RecalcTrigger,Trigger1Y)),NA())</f>
        <v>2.8765177953307131E-2</v>
      </c>
    </row>
    <row r="907" spans="2:17" x14ac:dyDescent="0.2">
      <c r="B907" s="39" t="s">
        <v>42</v>
      </c>
      <c r="D907" s="42">
        <f>_xll.qlCalendarAdvance(Calendar,$D906,B907,"f",FALSE)</f>
        <v>45637</v>
      </c>
      <c r="E907" s="177">
        <f>_xll.qlInterestRateIndexValueDate(IndexON,D907)</f>
        <v>45637</v>
      </c>
      <c r="F907" s="193">
        <f>IFERROR(_xll.qlIndexFixing(IndexON,D907,TRUE,_xll.ohTrigger(RecalcTrigger,TriggerON)),NA())</f>
        <v>2.4781455592293167E-2</v>
      </c>
      <c r="H907" s="42">
        <f>_xll.qlCalendarAdvance(Calendar,$H906,B907,"f",FALSE)</f>
        <v>45637</v>
      </c>
      <c r="I907" s="177">
        <f>_xll.qlInterestRateIndexValueDate(Index1M,$H907)</f>
        <v>45637</v>
      </c>
      <c r="J907" s="182">
        <f>IFERROR(_xll.qlIndexFixing(Index1M,$H907,TRUE,_xll.ohTrigger(RecalcTrigger,Trigger1M)),NA())</f>
        <v>2.6042814241798152E-2</v>
      </c>
      <c r="K907" s="44">
        <f>IFERROR(_xll.qlIndexFixing(Index3M,H907,TRUE,_xll.ohTrigger(RecalcTrigger,Trigger3M)),NA())</f>
        <v>2.7049039372565115E-2</v>
      </c>
      <c r="L907" s="44">
        <f>IFERROR(_xll.qlIndexFixing(Index6M,$H907,TRUE,_xll.ohTrigger(RecalcTrigger,Trigger6M)),NA())</f>
        <v>2.8289351052761248E-2</v>
      </c>
      <c r="M907" s="183">
        <f>IFERROR(_xll.qlIndexFixing(Index1Y,$H907,TRUE,_xll.ohTrigger(RecalcTrigger,Trigger1Y)),NA())</f>
        <v>2.9145317292597506E-2</v>
      </c>
      <c r="N907" s="182">
        <f>IFERROR(_xll.qlIndexFixing(ONIndex1M,I907,TRUE,_xll.ohTrigger(RecalcTrigger,Trigger1M)),NA())</f>
        <v>2.5998419805151052E-2</v>
      </c>
      <c r="O907" s="44">
        <f>IFERROR(_xll.qlIndexFixing(ONIndex3M,I907,TRUE,_xll.ohTrigger(RecalcTrigger,Trigger3M)),NA())</f>
        <v>2.6903029289883085E-2</v>
      </c>
      <c r="P907" s="44">
        <f>IFERROR(_xll.qlIndexFixing(ONIndex6M,I907,TRUE,_xll.ohTrigger(RecalcTrigger,Trigger6M)),NA())</f>
        <v>2.8085951484049243E-2</v>
      </c>
      <c r="Q907" s="183">
        <f>IFERROR(_xll.qlIndexFixing(ONIndex1Y,I907,TRUE,_xll.ohTrigger(RecalcTrigger,Trigger1Y)),NA())</f>
        <v>2.8767674420192568E-2</v>
      </c>
    </row>
    <row r="908" spans="2:17" x14ac:dyDescent="0.2">
      <c r="B908" s="39" t="s">
        <v>42</v>
      </c>
      <c r="D908" s="42">
        <f>_xll.qlCalendarAdvance(Calendar,$D907,B908,"f",FALSE)</f>
        <v>45644</v>
      </c>
      <c r="E908" s="177">
        <f>_xll.qlInterestRateIndexValueDate(IndexON,D908)</f>
        <v>45644</v>
      </c>
      <c r="F908" s="193">
        <f>IFERROR(_xll.qlIndexFixing(IndexON,D908,TRUE,_xll.ohTrigger(RecalcTrigger,TriggerON)),NA())</f>
        <v>2.479356935652044E-2</v>
      </c>
      <c r="H908" s="42">
        <f>_xll.qlCalendarAdvance(Calendar,$H907,B908,"f",FALSE)</f>
        <v>45644</v>
      </c>
      <c r="I908" s="177">
        <f>_xll.qlInterestRateIndexValueDate(Index1M,$H908)</f>
        <v>45644</v>
      </c>
      <c r="J908" s="182">
        <f>IFERROR(_xll.qlIndexFixing(Index1M,$H908,TRUE,_xll.ohTrigger(RecalcTrigger,Trigger1M)),NA())</f>
        <v>2.6049864658543392E-2</v>
      </c>
      <c r="K908" s="44">
        <f>IFERROR(_xll.qlIndexFixing(Index3M,H908,TRUE,_xll.ohTrigger(RecalcTrigger,Trigger3M)),NA())</f>
        <v>2.7057868560923036E-2</v>
      </c>
      <c r="L908" s="44">
        <f>IFERROR(_xll.qlIndexFixing(Index6M,$H908,TRUE,_xll.ohTrigger(RecalcTrigger,Trigger6M)),NA())</f>
        <v>2.8288856506968683E-2</v>
      </c>
      <c r="M908" s="183">
        <f>IFERROR(_xll.qlIndexFixing(Index1Y,$H908,TRUE,_xll.ohTrigger(RecalcTrigger,Trigger1Y)),NA())</f>
        <v>2.914277812679722E-2</v>
      </c>
      <c r="N908" s="182">
        <f>IFERROR(_xll.qlIndexFixing(ONIndex1M,I908,TRUE,_xll.ohTrigger(RecalcTrigger,Trigger1M)),NA())</f>
        <v>2.6004348625306983E-2</v>
      </c>
      <c r="O908" s="44">
        <f>IFERROR(_xll.qlIndexFixing(ONIndex3M,I908,TRUE,_xll.ohTrigger(RecalcTrigger,Trigger3M)),NA())</f>
        <v>2.69123557619666E-2</v>
      </c>
      <c r="P908" s="44">
        <f>IFERROR(_xll.qlIndexFixing(ONIndex6M,I908,TRUE,_xll.ohTrigger(RecalcTrigger,Trigger6M)),NA())</f>
        <v>2.8088205045100345E-2</v>
      </c>
      <c r="Q908" s="183">
        <f>IFERROR(_xll.qlIndexFixing(ONIndex1Y,I908,TRUE,_xll.ohTrigger(RecalcTrigger,Trigger1Y)),NA())</f>
        <v>2.876991890778835E-2</v>
      </c>
    </row>
    <row r="909" spans="2:17" x14ac:dyDescent="0.2">
      <c r="B909" s="39" t="s">
        <v>42</v>
      </c>
      <c r="D909" s="42">
        <f>_xll.qlCalendarAdvance(Calendar,$D908,B909,"f",FALSE)</f>
        <v>45653</v>
      </c>
      <c r="E909" s="177">
        <f>_xll.qlInterestRateIndexValueDate(IndexON,D909)</f>
        <v>45653</v>
      </c>
      <c r="F909" s="193">
        <f>IFERROR(_xll.qlIndexFixing(IndexON,D909,TRUE,_xll.ohTrigger(RecalcTrigger,TriggerON)),NA())</f>
        <v>2.4812739650381669E-2</v>
      </c>
      <c r="H909" s="42">
        <f>_xll.qlCalendarAdvance(Calendar,$H908,B909,"f",FALSE)</f>
        <v>45653</v>
      </c>
      <c r="I909" s="177">
        <f>_xll.qlInterestRateIndexValueDate(Index1M,$H909)</f>
        <v>45653</v>
      </c>
      <c r="J909" s="182">
        <f>IFERROR(_xll.qlIndexFixing(Index1M,$H909,TRUE,_xll.ohTrigger(RecalcTrigger,Trigger1M)),NA())</f>
        <v>2.6056604276215051E-2</v>
      </c>
      <c r="K909" s="44">
        <f>IFERROR(_xll.qlIndexFixing(Index3M,H909,TRUE,_xll.ohTrigger(RecalcTrigger,Trigger3M)),NA())</f>
        <v>2.7069091239897564E-2</v>
      </c>
      <c r="L909" s="44">
        <f>IFERROR(_xll.qlIndexFixing(Index6M,$H909,TRUE,_xll.ohTrigger(RecalcTrigger,Trigger6M)),NA())</f>
        <v>2.8287904793403238E-2</v>
      </c>
      <c r="M909" s="183">
        <f>IFERROR(_xll.qlIndexFixing(Index1Y,$H909,TRUE,_xll.ohTrigger(RecalcTrigger,Trigger1Y)),NA())</f>
        <v>2.9141163763596954E-2</v>
      </c>
      <c r="N909" s="182">
        <f>IFERROR(_xll.qlIndexFixing(ONIndex1M,I909,TRUE,_xll.ohTrigger(RecalcTrigger,Trigger1M)),NA())</f>
        <v>2.6015514725692784E-2</v>
      </c>
      <c r="O909" s="44">
        <f>IFERROR(_xll.qlIndexFixing(ONIndex3M,I909,TRUE,_xll.ohTrigger(RecalcTrigger,Trigger3M)),NA())</f>
        <v>2.6927513522328288E-2</v>
      </c>
      <c r="P909" s="44">
        <f>IFERROR(_xll.qlIndexFixing(ONIndex6M,I909,TRUE,_xll.ohTrigger(RecalcTrigger,Trigger6M)),NA())</f>
        <v>2.8093217159148958E-2</v>
      </c>
      <c r="Q909" s="183">
        <f>IFERROR(_xll.qlIndexFixing(ONIndex1Y,I909,TRUE,_xll.ohTrigger(RecalcTrigger,Trigger1Y)),NA())</f>
        <v>2.8774954687459019E-2</v>
      </c>
    </row>
    <row r="910" spans="2:17" x14ac:dyDescent="0.2">
      <c r="B910" s="39" t="s">
        <v>42</v>
      </c>
      <c r="D910" s="42">
        <f>_xll.qlCalendarAdvance(Calendar,$D909,B910,"f",FALSE)</f>
        <v>45660</v>
      </c>
      <c r="E910" s="177">
        <f>_xll.qlInterestRateIndexValueDate(IndexON,D910)</f>
        <v>45660</v>
      </c>
      <c r="F910" s="193">
        <f>IFERROR(_xll.qlIndexFixing(IndexON,D910,TRUE,_xll.ohTrigger(RecalcTrigger,TriggerON)),NA())</f>
        <v>2.4825103789209251E-2</v>
      </c>
      <c r="H910" s="42">
        <f>_xll.qlCalendarAdvance(Calendar,$H909,B910,"f",FALSE)</f>
        <v>45660</v>
      </c>
      <c r="I910" s="177">
        <f>_xll.qlInterestRateIndexValueDate(Index1M,$H910)</f>
        <v>45660</v>
      </c>
      <c r="J910" s="182">
        <f>IFERROR(_xll.qlIndexFixing(Index1M,$H910,TRUE,_xll.ohTrigger(RecalcTrigger,Trigger1M)),NA())</f>
        <v>2.6064692355559315E-2</v>
      </c>
      <c r="K910" s="44">
        <f>IFERROR(_xll.qlIndexFixing(Index3M,H910,TRUE,_xll.ohTrigger(RecalcTrigger,Trigger3M)),NA())</f>
        <v>2.7077719551460877E-2</v>
      </c>
      <c r="L910" s="44">
        <f>IFERROR(_xll.qlIndexFixing(Index6M,$H910,TRUE,_xll.ohTrigger(RecalcTrigger,Trigger6M)),NA())</f>
        <v>2.8285975426719921E-2</v>
      </c>
      <c r="M910" s="183">
        <f>IFERROR(_xll.qlIndexFixing(Index1Y,$H910,TRUE,_xll.ohTrigger(RecalcTrigger,Trigger1Y)),NA())</f>
        <v>2.9138397475799754E-2</v>
      </c>
      <c r="N910" s="182">
        <f>IFERROR(_xll.qlIndexFixing(ONIndex1M,I910,TRUE,_xll.ohTrigger(RecalcTrigger,Trigger1M)),NA())</f>
        <v>2.6022619188528589E-2</v>
      </c>
      <c r="O910" s="44">
        <f>IFERROR(_xll.qlIndexFixing(ONIndex3M,I910,TRUE,_xll.ohTrigger(RecalcTrigger,Trigger3M)),NA())</f>
        <v>2.6936629262546145E-2</v>
      </c>
      <c r="P910" s="44">
        <f>IFERROR(_xll.qlIndexFixing(ONIndex6M,I910,TRUE,_xll.ohTrigger(RecalcTrigger,Trigger6M)),NA())</f>
        <v>2.8094956053948222E-2</v>
      </c>
      <c r="Q910" s="183">
        <f>IFERROR(_xll.qlIndexFixing(ONIndex1Y,I910,TRUE,_xll.ohTrigger(RecalcTrigger,Trigger1Y)),NA())</f>
        <v>2.8776587483032211E-2</v>
      </c>
    </row>
    <row r="911" spans="2:17" x14ac:dyDescent="0.2">
      <c r="B911" s="39" t="s">
        <v>42</v>
      </c>
      <c r="D911" s="42">
        <f>_xll.qlCalendarAdvance(Calendar,$D910,B911,"f",FALSE)</f>
        <v>45667</v>
      </c>
      <c r="E911" s="177">
        <f>_xll.qlInterestRateIndexValueDate(IndexON,D911)</f>
        <v>45667</v>
      </c>
      <c r="F911" s="193">
        <f>IFERROR(_xll.qlIndexFixing(IndexON,D911,TRUE,_xll.ohTrigger(RecalcTrigger,TriggerON)),NA())</f>
        <v>2.4837570345978742E-2</v>
      </c>
      <c r="H911" s="42">
        <f>_xll.qlCalendarAdvance(Calendar,$H910,B911,"f",FALSE)</f>
        <v>45667</v>
      </c>
      <c r="I911" s="177">
        <f>_xll.qlInterestRateIndexValueDate(Index1M,$H911)</f>
        <v>45667</v>
      </c>
      <c r="J911" s="182">
        <f>IFERROR(_xll.qlIndexFixing(Index1M,$H911,TRUE,_xll.ohTrigger(RecalcTrigger,Trigger1M)),NA())</f>
        <v>2.6073265147984685E-2</v>
      </c>
      <c r="K911" s="44">
        <f>IFERROR(_xll.qlIndexFixing(Index3M,H911,TRUE,_xll.ohTrigger(RecalcTrigger,Trigger3M)),NA())</f>
        <v>2.708625997850668E-2</v>
      </c>
      <c r="L911" s="44">
        <f>IFERROR(_xll.qlIndexFixing(Index6M,$H911,TRUE,_xll.ohTrigger(RecalcTrigger,Trigger6M)),NA())</f>
        <v>2.8284810656369959E-2</v>
      </c>
      <c r="M911" s="183">
        <f>IFERROR(_xll.qlIndexFixing(Index1Y,$H911,TRUE,_xll.ohTrigger(RecalcTrigger,Trigger1Y)),NA())</f>
        <v>2.913554369653747E-2</v>
      </c>
      <c r="N911" s="182">
        <f>IFERROR(_xll.qlIndexFixing(ONIndex1M,I911,TRUE,_xll.ohTrigger(RecalcTrigger,Trigger1M)),NA())</f>
        <v>2.6030207391814313E-2</v>
      </c>
      <c r="O911" s="44">
        <f>IFERROR(_xll.qlIndexFixing(ONIndex3M,I911,TRUE,_xll.ohTrigger(RecalcTrigger,Trigger3M)),NA())</f>
        <v>2.6945657664482207E-2</v>
      </c>
      <c r="P911" s="44">
        <f>IFERROR(_xll.qlIndexFixing(ONIndex6M,I911,TRUE,_xll.ohTrigger(RecalcTrigger,Trigger6M)),NA())</f>
        <v>2.8096482884562016E-2</v>
      </c>
      <c r="Q911" s="183">
        <f>IFERROR(_xll.qlIndexFixing(ONIndex1Y,I911,TRUE,_xll.ohTrigger(RecalcTrigger,Trigger1Y)),NA())</f>
        <v>2.8777968259684115E-2</v>
      </c>
    </row>
    <row r="912" spans="2:17" x14ac:dyDescent="0.2">
      <c r="B912" s="39" t="s">
        <v>42</v>
      </c>
      <c r="D912" s="42">
        <f>_xll.qlCalendarAdvance(Calendar,$D911,B912,"f",FALSE)</f>
        <v>45674</v>
      </c>
      <c r="E912" s="177">
        <f>_xll.qlInterestRateIndexValueDate(IndexON,D912)</f>
        <v>45674</v>
      </c>
      <c r="F912" s="193">
        <f>IFERROR(_xll.qlIndexFixing(IndexON,D912,TRUE,_xll.ohTrigger(RecalcTrigger,TriggerON)),NA())</f>
        <v>2.4850139320798197E-2</v>
      </c>
      <c r="H912" s="42">
        <f>_xll.qlCalendarAdvance(Calendar,$H911,B912,"f",FALSE)</f>
        <v>45674</v>
      </c>
      <c r="I912" s="177">
        <f>_xll.qlInterestRateIndexValueDate(Index1M,$H912)</f>
        <v>45674</v>
      </c>
      <c r="J912" s="182">
        <f>IFERROR(_xll.qlIndexFixing(Index1M,$H912,TRUE,_xll.ohTrigger(RecalcTrigger,Trigger1M)),NA())</f>
        <v>2.6082322654547376E-2</v>
      </c>
      <c r="K912" s="44">
        <f>IFERROR(_xll.qlIndexFixing(Index3M,H912,TRUE,_xll.ohTrigger(RecalcTrigger,Trigger3M)),NA())</f>
        <v>2.7094712520484752E-2</v>
      </c>
      <c r="L912" s="44">
        <f>IFERROR(_xll.qlIndexFixing(Index6M,$H912,TRUE,_xll.ohTrigger(RecalcTrigger,Trigger6M)),NA())</f>
        <v>2.8283462895431311E-2</v>
      </c>
      <c r="M912" s="183">
        <f>IFERROR(_xll.qlIndexFixing(Index1Y,$H912,TRUE,_xll.ohTrigger(RecalcTrigger,Trigger1Y)),NA())</f>
        <v>2.9132608626993631E-2</v>
      </c>
      <c r="N912" s="182">
        <f>IFERROR(_xll.qlIndexFixing(ONIndex1M,I912,TRUE,_xll.ohTrigger(RecalcTrigger,Trigger1M)),NA())</f>
        <v>2.6038279335631003E-2</v>
      </c>
      <c r="O912" s="44">
        <f>IFERROR(_xll.qlIndexFixing(ONIndex3M,I912,TRUE,_xll.ohTrigger(RecalcTrigger,Trigger3M)),NA())</f>
        <v>2.6954598728217521E-2</v>
      </c>
      <c r="P912" s="44">
        <f>IFERROR(_xll.qlIndexFixing(ONIndex6M,I912,TRUE,_xll.ohTrigger(RecalcTrigger,Trigger6M)),NA())</f>
        <v>2.8097797650990335E-2</v>
      </c>
      <c r="Q912" s="183">
        <f>IFERROR(_xll.qlIndexFixing(ONIndex1Y,I912,TRUE,_xll.ohTrigger(RecalcTrigger,Trigger1Y)),NA())</f>
        <v>2.8779097017441749E-2</v>
      </c>
    </row>
    <row r="913" spans="2:17" x14ac:dyDescent="0.2">
      <c r="B913" s="39" t="s">
        <v>42</v>
      </c>
      <c r="D913" s="42">
        <f>_xll.qlCalendarAdvance(Calendar,$D912,B913,"f",FALSE)</f>
        <v>45681</v>
      </c>
      <c r="E913" s="177">
        <f>_xll.qlInterestRateIndexValueDate(IndexON,D913)</f>
        <v>45681</v>
      </c>
      <c r="F913" s="193">
        <f>IFERROR(_xll.qlIndexFixing(IndexON,D913,TRUE,_xll.ohTrigger(RecalcTrigger,TriggerON)),NA())</f>
        <v>2.4862810713640607E-2</v>
      </c>
      <c r="H913" s="42">
        <f>_xll.qlCalendarAdvance(Calendar,$H912,B913,"f",FALSE)</f>
        <v>45681</v>
      </c>
      <c r="I913" s="177">
        <f>_xll.qlInterestRateIndexValueDate(Index1M,$H913)</f>
        <v>45681</v>
      </c>
      <c r="J913" s="182">
        <f>IFERROR(_xll.qlIndexFixing(Index1M,$H913,TRUE,_xll.ohTrigger(RecalcTrigger,Trigger1M)),NA())</f>
        <v>2.6091864876361125E-2</v>
      </c>
      <c r="K913" s="44">
        <f>IFERROR(_xll.qlIndexFixing(Index3M,H913,TRUE,_xll.ohTrigger(RecalcTrigger,Trigger3M)),NA())</f>
        <v>2.7103077176846679E-2</v>
      </c>
      <c r="L913" s="44">
        <f>IFERROR(_xll.qlIndexFixing(Index6M,$H913,TRUE,_xll.ohTrigger(RecalcTrigger,Trigger6M)),NA())</f>
        <v>2.8281947076484199E-2</v>
      </c>
      <c r="M913" s="183">
        <f>IFERROR(_xll.qlIndexFixing(Index1Y,$H913,TRUE,_xll.ohTrigger(RecalcTrigger,Trigger1Y)),NA())</f>
        <v>2.9129598468300967E-2</v>
      </c>
      <c r="N913" s="182">
        <f>IFERROR(_xll.qlIndexFixing(ONIndex1M,I913,TRUE,_xll.ohTrigger(RecalcTrigger,Trigger1M)),NA())</f>
        <v>2.6046835020113738E-2</v>
      </c>
      <c r="O913" s="44">
        <f>IFERROR(_xll.qlIndexFixing(ONIndex3M,I913,TRUE,_xll.ohTrigger(RecalcTrigger,Trigger3M)),NA())</f>
        <v>2.6963452453698061E-2</v>
      </c>
      <c r="P913" s="44">
        <f>IFERROR(_xll.qlIndexFixing(ONIndex6M,I913,TRUE,_xll.ohTrigger(RecalcTrigger,Trigger6M)),NA())</f>
        <v>2.8098900353179156E-2</v>
      </c>
      <c r="Q913" s="183">
        <f>IFERROR(_xll.qlIndexFixing(ONIndex1Y,I913,TRUE,_xll.ohTrigger(RecalcTrigger,Trigger1Y)),NA())</f>
        <v>2.8779973756305109E-2</v>
      </c>
    </row>
    <row r="914" spans="2:17" x14ac:dyDescent="0.2">
      <c r="B914" s="39" t="s">
        <v>42</v>
      </c>
      <c r="D914" s="42">
        <f>_xll.qlCalendarAdvance(Calendar,$D913,B914,"f",FALSE)</f>
        <v>45688</v>
      </c>
      <c r="E914" s="177">
        <f>_xll.qlInterestRateIndexValueDate(IndexON,D914)</f>
        <v>45688</v>
      </c>
      <c r="F914" s="193">
        <f>IFERROR(_xll.qlIndexFixing(IndexON,D914,TRUE,_xll.ohTrigger(RecalcTrigger,TriggerON)),NA())</f>
        <v>2.4875584524532982E-2</v>
      </c>
      <c r="H914" s="42">
        <f>_xll.qlCalendarAdvance(Calendar,$H913,B914,"f",FALSE)</f>
        <v>45688</v>
      </c>
      <c r="I914" s="177">
        <f>_xll.qlInterestRateIndexValueDate(Index1M,$H914)</f>
        <v>45688</v>
      </c>
      <c r="J914" s="182">
        <f>IFERROR(_xll.qlIndexFixing(Index1M,$H914,TRUE,_xll.ohTrigger(RecalcTrigger,Trigger1M)),NA())</f>
        <v>2.609683227847286E-2</v>
      </c>
      <c r="K914" s="44">
        <f>IFERROR(_xll.qlIndexFixing(Index3M,H914,TRUE,_xll.ohTrigger(RecalcTrigger,Trigger3M)),NA())</f>
        <v>2.7109774462922523E-2</v>
      </c>
      <c r="L914" s="44">
        <f>IFERROR(_xll.qlIndexFixing(Index6M,$H914,TRUE,_xll.ohTrigger(RecalcTrigger,Trigger6M)),NA())</f>
        <v>2.8280278132109728E-2</v>
      </c>
      <c r="M914" s="183">
        <f>IFERROR(_xll.qlIndexFixing(Index1Y,$H914,TRUE,_xll.ohTrigger(RecalcTrigger,Trigger1Y)),NA())</f>
        <v>2.9123821674903815E-2</v>
      </c>
      <c r="N914" s="182">
        <f>IFERROR(_xll.qlIndexFixing(ONIndex1M,I914,TRUE,_xll.ohTrigger(RecalcTrigger,Trigger1M)),NA())</f>
        <v>2.6055874445316544E-2</v>
      </c>
      <c r="O914" s="44">
        <f>IFERROR(_xll.qlIndexFixing(ONIndex3M,I914,TRUE,_xll.ohTrigger(RecalcTrigger,Trigger3M)),NA())</f>
        <v>2.697221884089681E-2</v>
      </c>
      <c r="P914" s="44">
        <f>IFERROR(_xll.qlIndexFixing(ONIndex6M,I914,TRUE,_xll.ohTrigger(RecalcTrigger,Trigger6M)),NA())</f>
        <v>2.8099790991155487E-2</v>
      </c>
      <c r="Q914" s="183">
        <f>IFERROR(_xll.qlIndexFixing(ONIndex1Y,I914,TRUE,_xll.ohTrigger(RecalcTrigger,Trigger1Y)),NA())</f>
        <v>2.8780598476220168E-2</v>
      </c>
    </row>
    <row r="915" spans="2:17" x14ac:dyDescent="0.2">
      <c r="B915" s="39" t="s">
        <v>42</v>
      </c>
      <c r="D915" s="42">
        <f>_xll.qlCalendarAdvance(Calendar,$D914,B915,"f",FALSE)</f>
        <v>45695</v>
      </c>
      <c r="E915" s="177">
        <f>_xll.qlInterestRateIndexValueDate(IndexON,D915)</f>
        <v>45695</v>
      </c>
      <c r="F915" s="193">
        <f>IFERROR(_xll.qlIndexFixing(IndexON,D915,TRUE,_xll.ohTrigger(RecalcTrigger,TriggerON)),NA())</f>
        <v>2.4888460753529355E-2</v>
      </c>
      <c r="H915" s="42">
        <f>_xll.qlCalendarAdvance(Calendar,$H914,B915,"f",FALSE)</f>
        <v>45695</v>
      </c>
      <c r="I915" s="177">
        <f>_xll.qlInterestRateIndexValueDate(Index1M,$H915)</f>
        <v>45695</v>
      </c>
      <c r="J915" s="182">
        <f>IFERROR(_xll.qlIndexFixing(Index1M,$H915,TRUE,_xll.ohTrigger(RecalcTrigger,Trigger1M)),NA())</f>
        <v>2.6107237835753805E-2</v>
      </c>
      <c r="K915" s="44">
        <f>IFERROR(_xll.qlIndexFixing(Index3M,H915,TRUE,_xll.ohTrigger(RecalcTrigger,Trigger3M)),NA())</f>
        <v>2.7117969017356518E-2</v>
      </c>
      <c r="L915" s="44">
        <f>IFERROR(_xll.qlIndexFixing(Index6M,$H915,TRUE,_xll.ohTrigger(RecalcTrigger,Trigger6M)),NA())</f>
        <v>2.8278470994876934E-2</v>
      </c>
      <c r="M915" s="183">
        <f>IFERROR(_xll.qlIndexFixing(Index1Y,$H915,TRUE,_xll.ohTrigger(RecalcTrigger,Trigger1Y)),NA())</f>
        <v>2.9123377687719602E-2</v>
      </c>
      <c r="N915" s="182">
        <f>IFERROR(_xll.qlIndexFixing(ONIndex1M,I915,TRUE,_xll.ohTrigger(RecalcTrigger,Trigger1M)),NA())</f>
        <v>2.60653976113745E-2</v>
      </c>
      <c r="O915" s="44">
        <f>IFERROR(_xll.qlIndexFixing(ONIndex3M,I915,TRUE,_xll.ohTrigger(RecalcTrigger,Trigger3M)),NA())</f>
        <v>2.6980897889813765E-2</v>
      </c>
      <c r="P915" s="44">
        <f>IFERROR(_xll.qlIndexFixing(ONIndex6M,I915,TRUE,_xll.ohTrigger(RecalcTrigger,Trigger6M)),NA())</f>
        <v>2.8100469564919333E-2</v>
      </c>
      <c r="Q915" s="183">
        <f>IFERROR(_xll.qlIndexFixing(ONIndex1Y,I915,TRUE,_xll.ohTrigger(RecalcTrigger,Trigger1Y)),NA())</f>
        <v>2.8780971177213937E-2</v>
      </c>
    </row>
    <row r="916" spans="2:17" x14ac:dyDescent="0.2">
      <c r="B916" s="39" t="s">
        <v>42</v>
      </c>
      <c r="D916" s="42">
        <f>_xll.qlCalendarAdvance(Calendar,$D915,B916,"f",FALSE)</f>
        <v>45702</v>
      </c>
      <c r="E916" s="177">
        <f>_xll.qlInterestRateIndexValueDate(IndexON,D916)</f>
        <v>45702</v>
      </c>
      <c r="F916" s="193">
        <f>IFERROR(_xll.qlIndexFixing(IndexON,D916,TRUE,_xll.ohTrigger(RecalcTrigger,TriggerON)),NA())</f>
        <v>2.4901439400683754E-2</v>
      </c>
      <c r="H916" s="42">
        <f>_xll.qlCalendarAdvance(Calendar,$H915,B916,"f",FALSE)</f>
        <v>45702</v>
      </c>
      <c r="I916" s="177">
        <f>_xll.qlInterestRateIndexValueDate(Index1M,$H916)</f>
        <v>45702</v>
      </c>
      <c r="J916" s="182">
        <f>IFERROR(_xll.qlIndexFixing(Index1M,$H916,TRUE,_xll.ohTrigger(RecalcTrigger,Trigger1M)),NA())</f>
        <v>2.6118128006882804E-2</v>
      </c>
      <c r="K916" s="44">
        <f>IFERROR(_xll.qlIndexFixing(Index3M,H916,TRUE,_xll.ohTrigger(RecalcTrigger,Trigger3M)),NA())</f>
        <v>2.7126075690937862E-2</v>
      </c>
      <c r="L916" s="44">
        <f>IFERROR(_xll.qlIndexFixing(Index6M,$H916,TRUE,_xll.ohTrigger(RecalcTrigger,Trigger6M)),NA())</f>
        <v>2.8276540597331996E-2</v>
      </c>
      <c r="M916" s="183">
        <f>IFERROR(_xll.qlIndexFixing(Index1Y,$H916,TRUE,_xll.ohTrigger(RecalcTrigger,Trigger1Y)),NA())</f>
        <v>2.912017946780221E-2</v>
      </c>
      <c r="N916" s="182">
        <f>IFERROR(_xll.qlIndexFixing(ONIndex1M,I916,TRUE,_xll.ohTrigger(RecalcTrigger,Trigger1M)),NA())</f>
        <v>2.6075404518395667E-2</v>
      </c>
      <c r="O916" s="44">
        <f>IFERROR(_xll.qlIndexFixing(ONIndex3M,I916,TRUE,_xll.ohTrigger(RecalcTrigger,Trigger3M)),NA())</f>
        <v>2.6989489600394899E-2</v>
      </c>
      <c r="P916" s="44">
        <f>IFERROR(_xll.qlIndexFixing(ONIndex6M,I916,TRUE,_xll.ohTrigger(RecalcTrigger,Trigger6M)),NA())</f>
        <v>2.8100936074470693E-2</v>
      </c>
      <c r="Q916" s="183">
        <f>IFERROR(_xll.qlIndexFixing(ONIndex1Y,I916,TRUE,_xll.ohTrigger(RecalcTrigger,Trigger1Y)),NA())</f>
        <v>2.8781091859286421E-2</v>
      </c>
    </row>
    <row r="917" spans="2:17" x14ac:dyDescent="0.2">
      <c r="B917" s="39" t="s">
        <v>42</v>
      </c>
      <c r="D917" s="42">
        <f>_xll.qlCalendarAdvance(Calendar,$D916,B917,"f",FALSE)</f>
        <v>45709</v>
      </c>
      <c r="E917" s="177">
        <f>_xll.qlInterestRateIndexValueDate(IndexON,D917)</f>
        <v>45709</v>
      </c>
      <c r="F917" s="193">
        <f>IFERROR(_xll.qlIndexFixing(IndexON,D917,TRUE,_xll.ohTrigger(RecalcTrigger,TriggerON)),NA())</f>
        <v>2.4914520465969169E-2</v>
      </c>
      <c r="H917" s="42">
        <f>_xll.qlCalendarAdvance(Calendar,$H916,B917,"f",FALSE)</f>
        <v>45709</v>
      </c>
      <c r="I917" s="177">
        <f>_xll.qlInterestRateIndexValueDate(Index1M,$H917)</f>
        <v>45709</v>
      </c>
      <c r="J917" s="182">
        <f>IFERROR(_xll.qlIndexFixing(Index1M,$H917,TRUE,_xll.ohTrigger(RecalcTrigger,Trigger1M)),NA())</f>
        <v>2.6129502793069768E-2</v>
      </c>
      <c r="K917" s="44">
        <f>IFERROR(_xll.qlIndexFixing(Index3M,H917,TRUE,_xll.ohTrigger(RecalcTrigger,Trigger3M)),NA())</f>
        <v>2.7134094483146593E-2</v>
      </c>
      <c r="L917" s="44">
        <f>IFERROR(_xll.qlIndexFixing(Index6M,$H917,TRUE,_xll.ohTrigger(RecalcTrigger,Trigger6M)),NA())</f>
        <v>2.8274501871987521E-2</v>
      </c>
      <c r="M917" s="183">
        <f>IFERROR(_xll.qlIndexFixing(Index1Y,$H917,TRUE,_xll.ohTrigger(RecalcTrigger,Trigger1Y)),NA())</f>
        <v>2.9116930962671313E-2</v>
      </c>
      <c r="N917" s="182">
        <f>IFERROR(_xll.qlIndexFixing(ONIndex1M,I917,TRUE,_xll.ohTrigger(RecalcTrigger,Trigger1M)),NA())</f>
        <v>2.6085895166461096E-2</v>
      </c>
      <c r="O917" s="44">
        <f>IFERROR(_xll.qlIndexFixing(ONIndex3M,I917,TRUE,_xll.ohTrigger(RecalcTrigger,Trigger3M)),NA())</f>
        <v>2.6997993972667226E-2</v>
      </c>
      <c r="P917" s="44">
        <f>IFERROR(_xll.qlIndexFixing(ONIndex6M,I917,TRUE,_xll.ohTrigger(RecalcTrigger,Trigger6M)),NA())</f>
        <v>2.8101190519755535E-2</v>
      </c>
      <c r="Q917" s="183">
        <f>IFERROR(_xll.qlIndexFixing(ONIndex1Y,I917,TRUE,_xll.ohTrigger(RecalcTrigger,Trigger1Y)),NA())</f>
        <v>2.8780960522437619E-2</v>
      </c>
    </row>
    <row r="918" spans="2:17" x14ac:dyDescent="0.2">
      <c r="B918" s="39" t="s">
        <v>42</v>
      </c>
      <c r="D918" s="42">
        <f>_xll.qlCalendarAdvance(Calendar,$D917,B918,"f",FALSE)</f>
        <v>45716</v>
      </c>
      <c r="E918" s="177">
        <f>_xll.qlInterestRateIndexValueDate(IndexON,D918)</f>
        <v>45716</v>
      </c>
      <c r="F918" s="193">
        <f>IFERROR(_xll.qlIndexFixing(IndexON,D918,TRUE,_xll.ohTrigger(RecalcTrigger,TriggerON)),NA())</f>
        <v>2.4927703949493656E-2</v>
      </c>
      <c r="H918" s="42">
        <f>_xll.qlCalendarAdvance(Calendar,$H917,B918,"f",FALSE)</f>
        <v>45716</v>
      </c>
      <c r="I918" s="177">
        <f>_xll.qlInterestRateIndexValueDate(Index1M,$H918)</f>
        <v>45716</v>
      </c>
      <c r="J918" s="182">
        <f>IFERROR(_xll.qlIndexFixing(Index1M,$H918,TRUE,_xll.ohTrigger(RecalcTrigger,Trigger1M)),NA())</f>
        <v>2.6146846757484857E-2</v>
      </c>
      <c r="K918" s="44">
        <f>IFERROR(_xll.qlIndexFixing(Index3M,H918,TRUE,_xll.ohTrigger(RecalcTrigger,Trigger3M)),NA())</f>
        <v>2.7145138451313389E-2</v>
      </c>
      <c r="L918" s="44">
        <f>IFERROR(_xll.qlIndexFixing(Index6M,$H918,TRUE,_xll.ohTrigger(RecalcTrigger,Trigger6M)),NA())</f>
        <v>2.827327249873153E-2</v>
      </c>
      <c r="M918" s="183">
        <f>IFERROR(_xll.qlIndexFixing(Index1Y,$H918,TRUE,_xll.ohTrigger(RecalcTrigger,Trigger1Y)),NA())</f>
        <v>2.9110923242208517E-2</v>
      </c>
      <c r="N918" s="182">
        <f>IFERROR(_xll.qlIndexFixing(ONIndex1M,I918,TRUE,_xll.ohTrigger(RecalcTrigger,Trigger1M)),NA())</f>
        <v>2.6096869555759888E-2</v>
      </c>
      <c r="O918" s="44">
        <f>IFERROR(_xll.qlIndexFixing(ONIndex3M,I918,TRUE,_xll.ohTrigger(RecalcTrigger,Trigger3M)),NA())</f>
        <v>2.7006411006576712E-2</v>
      </c>
      <c r="P918" s="44">
        <f>IFERROR(_xll.qlIndexFixing(ONIndex6M,I918,TRUE,_xll.ohTrigger(RecalcTrigger,Trigger6M)),NA())</f>
        <v>2.8101232900854905E-2</v>
      </c>
      <c r="Q918" s="183">
        <f>IFERROR(_xll.qlIndexFixing(ONIndex1Y,I918,TRUE,_xll.ohTrigger(RecalcTrigger,Trigger1Y)),NA())</f>
        <v>2.8780577166640512E-2</v>
      </c>
    </row>
    <row r="919" spans="2:17" x14ac:dyDescent="0.2">
      <c r="B919" s="39" t="s">
        <v>42</v>
      </c>
      <c r="D919" s="42">
        <f>_xll.qlCalendarAdvance(Calendar,$D918,B919,"f",FALSE)</f>
        <v>45723</v>
      </c>
      <c r="E919" s="177">
        <f>_xll.qlInterestRateIndexValueDate(IndexON,D919)</f>
        <v>45723</v>
      </c>
      <c r="F919" s="193">
        <f>IFERROR(_xll.qlIndexFixing(IndexON,D919,TRUE,_xll.ohTrigger(RecalcTrigger,TriggerON)),NA())</f>
        <v>2.4940989851203191E-2</v>
      </c>
      <c r="H919" s="42">
        <f>_xll.qlCalendarAdvance(Calendar,$H918,B919,"f",FALSE)</f>
        <v>45723</v>
      </c>
      <c r="I919" s="177">
        <f>_xll.qlInterestRateIndexValueDate(Index1M,$H919)</f>
        <v>45723</v>
      </c>
      <c r="J919" s="182">
        <f>IFERROR(_xll.qlIndexFixing(Index1M,$H919,TRUE,_xll.ohTrigger(RecalcTrigger,Trigger1M)),NA())</f>
        <v>2.6159297297602493E-2</v>
      </c>
      <c r="K919" s="44">
        <f>IFERROR(_xll.qlIndexFixing(Index3M,H919,TRUE,_xll.ohTrigger(RecalcTrigger,Trigger3M)),NA())</f>
        <v>2.7157619074087543E-2</v>
      </c>
      <c r="L919" s="44">
        <f>IFERROR(_xll.qlIndexFixing(Index6M,$H919,TRUE,_xll.ohTrigger(RecalcTrigger,Trigger6M)),NA())</f>
        <v>2.8273778923025895E-2</v>
      </c>
      <c r="M919" s="183">
        <f>IFERROR(_xll.qlIndexFixing(Index1Y,$H919,TRUE,_xll.ohTrigger(RecalcTrigger,Trigger1Y)),NA())</f>
        <v>2.9110307899958793E-2</v>
      </c>
      <c r="N919" s="182">
        <f>IFERROR(_xll.qlIndexFixing(ONIndex1M,I919,TRUE,_xll.ohTrigger(RecalcTrigger,Trigger1M)),NA())</f>
        <v>2.6108327686373094E-2</v>
      </c>
      <c r="O919" s="44">
        <f>IFERROR(_xll.qlIndexFixing(ONIndex3M,I919,TRUE,_xll.ohTrigger(RecalcTrigger,Trigger3M)),NA())</f>
        <v>2.7014740702123362E-2</v>
      </c>
      <c r="P919" s="44">
        <f>IFERROR(_xll.qlIndexFixing(ONIndex6M,I919,TRUE,_xll.ohTrigger(RecalcTrigger,Trigger6M)),NA())</f>
        <v>2.8101063217687759E-2</v>
      </c>
      <c r="Q919" s="183">
        <f>IFERROR(_xll.qlIndexFixing(ONIndex1Y,I919,TRUE,_xll.ohTrigger(RecalcTrigger,Trigger1Y)),NA())</f>
        <v>2.8779941791895101E-2</v>
      </c>
    </row>
    <row r="920" spans="2:17" x14ac:dyDescent="0.2">
      <c r="B920" s="39" t="s">
        <v>42</v>
      </c>
      <c r="D920" s="42">
        <f>_xll.qlCalendarAdvance(Calendar,$D919,B920,"f",FALSE)</f>
        <v>45730</v>
      </c>
      <c r="E920" s="177">
        <f>_xll.qlInterestRateIndexValueDate(IndexON,D920)</f>
        <v>45730</v>
      </c>
      <c r="F920" s="193">
        <f>IFERROR(_xll.qlIndexFixing(IndexON,D920,TRUE,_xll.ohTrigger(RecalcTrigger,TriggerON)),NA())</f>
        <v>2.4954378171232843E-2</v>
      </c>
      <c r="H920" s="42">
        <f>_xll.qlCalendarAdvance(Calendar,$H919,B920,"f",FALSE)</f>
        <v>45730</v>
      </c>
      <c r="I920" s="177">
        <f>_xll.qlInterestRateIndexValueDate(Index1M,$H920)</f>
        <v>45730</v>
      </c>
      <c r="J920" s="182">
        <f>IFERROR(_xll.qlIndexFixing(Index1M,$H920,TRUE,_xll.ohTrigger(RecalcTrigger,Trigger1M)),NA())</f>
        <v>2.6172232562461446E-2</v>
      </c>
      <c r="K920" s="44">
        <f>IFERROR(_xll.qlIndexFixing(Index3M,H920,TRUE,_xll.ohTrigger(RecalcTrigger,Trigger3M)),NA())</f>
        <v>2.7165345696479198E-2</v>
      </c>
      <c r="L920" s="44">
        <f>IFERROR(_xll.qlIndexFixing(Index6M,$H920,TRUE,_xll.ohTrigger(RecalcTrigger,Trigger6M)),NA())</f>
        <v>2.8271515623484799E-2</v>
      </c>
      <c r="M920" s="183">
        <f>IFERROR(_xll.qlIndexFixing(Index1Y,$H920,TRUE,_xll.ohTrigger(RecalcTrigger,Trigger1Y)),NA())</f>
        <v>2.9106945743785348E-2</v>
      </c>
      <c r="N920" s="182">
        <f>IFERROR(_xll.qlIndexFixing(ONIndex1M,I920,TRUE,_xll.ohTrigger(RecalcTrigger,Trigger1M)),NA())</f>
        <v>2.6120269558462809E-2</v>
      </c>
      <c r="O920" s="44">
        <f>IFERROR(_xll.qlIndexFixing(ONIndex3M,I920,TRUE,_xll.ohTrigger(RecalcTrigger,Trigger3M)),NA())</f>
        <v>2.7022983059307174E-2</v>
      </c>
      <c r="P920" s="44">
        <f>IFERROR(_xll.qlIndexFixing(ONIndex6M,I920,TRUE,_xll.ohTrigger(RecalcTrigger,Trigger6M)),NA())</f>
        <v>2.8100681470308125E-2</v>
      </c>
      <c r="Q920" s="183">
        <f>IFERROR(_xll.qlIndexFixing(ONIndex1Y,I920,TRUE,_xll.ohTrigger(RecalcTrigger,Trigger1Y)),NA())</f>
        <v>2.877905439825542E-2</v>
      </c>
    </row>
    <row r="921" spans="2:17" x14ac:dyDescent="0.2">
      <c r="B921" s="39" t="s">
        <v>42</v>
      </c>
      <c r="D921" s="42">
        <f>_xll.qlCalendarAdvance(Calendar,$D920,B921,"f",FALSE)</f>
        <v>45737</v>
      </c>
      <c r="E921" s="177">
        <f>_xll.qlInterestRateIndexValueDate(IndexON,D921)</f>
        <v>45737</v>
      </c>
      <c r="F921" s="193">
        <f>IFERROR(_xll.qlIndexFixing(IndexON,D921,TRUE,_xll.ohTrigger(RecalcTrigger,TriggerON)),NA())</f>
        <v>2.4967868909528589E-2</v>
      </c>
      <c r="H921" s="42">
        <f>_xll.qlCalendarAdvance(Calendar,$H920,B921,"f",FALSE)</f>
        <v>45737</v>
      </c>
      <c r="I921" s="177">
        <f>_xll.qlInterestRateIndexValueDate(Index1M,$H921)</f>
        <v>45737</v>
      </c>
      <c r="J921" s="182">
        <f>IFERROR(_xll.qlIndexFixing(Index1M,$H921,TRUE,_xll.ohTrigger(RecalcTrigger,Trigger1M)),NA())</f>
        <v>2.6187594337354139E-2</v>
      </c>
      <c r="K921" s="44">
        <f>IFERROR(_xll.qlIndexFixing(Index3M,H921,TRUE,_xll.ohTrigger(RecalcTrigger,Trigger3M)),NA())</f>
        <v>2.7172984403516835E-2</v>
      </c>
      <c r="L921" s="44">
        <f>IFERROR(_xll.qlIndexFixing(Index6M,$H921,TRUE,_xll.ohTrigger(RecalcTrigger,Trigger6M)),NA())</f>
        <v>2.8269208462878493E-2</v>
      </c>
      <c r="M921" s="183">
        <f>IFERROR(_xll.qlIndexFixing(Index1Y,$H921,TRUE,_xll.ohTrigger(RecalcTrigger,Trigger1Y)),NA())</f>
        <v>2.9103558105210998E-2</v>
      </c>
      <c r="N921" s="182">
        <f>IFERROR(_xll.qlIndexFixing(ONIndex1M,I921,TRUE,_xll.ohTrigger(RecalcTrigger,Trigger1M)),NA())</f>
        <v>2.6132695172164103E-2</v>
      </c>
      <c r="O921" s="44">
        <f>IFERROR(_xll.qlIndexFixing(ONIndex3M,I921,TRUE,_xll.ohTrigger(RecalcTrigger,Trigger3M)),NA())</f>
        <v>2.70311380780471E-2</v>
      </c>
      <c r="P921" s="44">
        <f>IFERROR(_xll.qlIndexFixing(ONIndex6M,I921,TRUE,_xll.ohTrigger(RecalcTrigger,Trigger6M)),NA())</f>
        <v>2.8100087658688992E-2</v>
      </c>
      <c r="Q921" s="183">
        <f>IFERROR(_xll.qlIndexFixing(ONIndex1Y,I921,TRUE,_xll.ohTrigger(RecalcTrigger,Trigger1Y)),NA())</f>
        <v>2.8777914985667435E-2</v>
      </c>
    </row>
    <row r="922" spans="2:17" x14ac:dyDescent="0.2">
      <c r="B922" s="39" t="s">
        <v>42</v>
      </c>
      <c r="D922" s="42">
        <f>_xll.qlCalendarAdvance(Calendar,$D921,B922,"f",FALSE)</f>
        <v>45744</v>
      </c>
      <c r="E922" s="177">
        <f>_xll.qlInterestRateIndexValueDate(IndexON,D922)</f>
        <v>45744</v>
      </c>
      <c r="F922" s="193">
        <f>IFERROR(_xll.qlIndexFixing(IndexON,D922,TRUE,_xll.ohTrigger(RecalcTrigger,TriggerON)),NA())</f>
        <v>2.4981462066144454E-2</v>
      </c>
      <c r="H922" s="42">
        <f>_xll.qlCalendarAdvance(Calendar,$H921,B922,"f",FALSE)</f>
        <v>45744</v>
      </c>
      <c r="I922" s="177">
        <f>_xll.qlInterestRateIndexValueDate(Index1M,$H922)</f>
        <v>45744</v>
      </c>
      <c r="J922" s="182">
        <f>IFERROR(_xll.qlIndexFixing(Index1M,$H922,TRUE,_xll.ohTrigger(RecalcTrigger,Trigger1M)),NA())</f>
        <v>2.6199557272826857E-2</v>
      </c>
      <c r="K922" s="44">
        <f>IFERROR(_xll.qlIndexFixing(Index3M,H922,TRUE,_xll.ohTrigger(RecalcTrigger,Trigger3M)),NA())</f>
        <v>2.7180535550093497E-2</v>
      </c>
      <c r="L922" s="44">
        <f>IFERROR(_xll.qlIndexFixing(Index6M,$H922,TRUE,_xll.ohTrigger(RecalcTrigger,Trigger6M)),NA())</f>
        <v>2.8266872055076303E-2</v>
      </c>
      <c r="M922" s="183">
        <f>IFERROR(_xll.qlIndexFixing(Index1Y,$H922,TRUE,_xll.ohTrigger(RecalcTrigger,Trigger1Y)),NA())</f>
        <v>2.9100151184743954E-2</v>
      </c>
      <c r="N922" s="182">
        <f>IFERROR(_xll.qlIndexFixing(ONIndex1M,I922,TRUE,_xll.ohTrigger(RecalcTrigger,Trigger1M)),NA())</f>
        <v>2.6145604527639071E-2</v>
      </c>
      <c r="O922" s="44">
        <f>IFERROR(_xll.qlIndexFixing(ONIndex3M,I922,TRUE,_xll.ohTrigger(RecalcTrigger,Trigger3M)),NA())</f>
        <v>2.7039205758397172E-2</v>
      </c>
      <c r="P922" s="44">
        <f>IFERROR(_xll.qlIndexFixing(ONIndex6M,I922,TRUE,_xll.ohTrigger(RecalcTrigger,Trigger6M)),NA())</f>
        <v>2.8099281782857369E-2</v>
      </c>
      <c r="Q922" s="183">
        <f>IFERROR(_xll.qlIndexFixing(ONIndex1Y,I922,TRUE,_xll.ohTrigger(RecalcTrigger,Trigger1Y)),NA())</f>
        <v>2.8776523554212195E-2</v>
      </c>
    </row>
    <row r="923" spans="2:17" x14ac:dyDescent="0.2">
      <c r="B923" s="39" t="s">
        <v>42</v>
      </c>
      <c r="D923" s="42">
        <f>_xll.qlCalendarAdvance(Calendar,$D922,B923,"f",FALSE)</f>
        <v>45751</v>
      </c>
      <c r="E923" s="177">
        <f>_xll.qlInterestRateIndexValueDate(IndexON,D923)</f>
        <v>45751</v>
      </c>
      <c r="F923" s="193">
        <f>IFERROR(_xll.qlIndexFixing(IndexON,D923,TRUE,_xll.ohTrigger(RecalcTrigger,TriggerON)),NA())</f>
        <v>2.4995157641161486E-2</v>
      </c>
      <c r="H923" s="42">
        <f>_xll.qlCalendarAdvance(Calendar,$H922,B923,"f",FALSE)</f>
        <v>45751</v>
      </c>
      <c r="I923" s="177">
        <f>_xll.qlInterestRateIndexValueDate(Index1M,$H923)</f>
        <v>45751</v>
      </c>
      <c r="J923" s="182">
        <f>IFERROR(_xll.qlIndexFixing(Index1M,$H923,TRUE,_xll.ohTrigger(RecalcTrigger,Trigger1M)),NA())</f>
        <v>2.6215959786406035E-2</v>
      </c>
      <c r="K923" s="44">
        <f>IFERROR(_xll.qlIndexFixing(Index3M,H923,TRUE,_xll.ohTrigger(RecalcTrigger,Trigger3M)),NA())</f>
        <v>2.7183419801501414E-2</v>
      </c>
      <c r="L923" s="44">
        <f>IFERROR(_xll.qlIndexFixing(Index6M,$H923,TRUE,_xll.ohTrigger(RecalcTrigger,Trigger6M)),NA())</f>
        <v>2.8264521013877896E-2</v>
      </c>
      <c r="M923" s="183">
        <f>IFERROR(_xll.qlIndexFixing(Index1Y,$H923,TRUE,_xll.ohTrigger(RecalcTrigger,Trigger1Y)),NA())</f>
        <v>2.90976505770775E-2</v>
      </c>
      <c r="N923" s="182">
        <f>IFERROR(_xll.qlIndexFixing(ONIndex1M,I923,TRUE,_xll.ohTrigger(RecalcTrigger,Trigger1M)),NA())</f>
        <v>2.615899762504981E-2</v>
      </c>
      <c r="O923" s="44">
        <f>IFERROR(_xll.qlIndexFixing(ONIndex3M,I923,TRUE,_xll.ohTrigger(RecalcTrigger,Trigger3M)),NA())</f>
        <v>2.7047186100276347E-2</v>
      </c>
      <c r="P923" s="44">
        <f>IFERROR(_xll.qlIndexFixing(ONIndex6M,I923,TRUE,_xll.ohTrigger(RecalcTrigger,Trigger6M)),NA())</f>
        <v>2.8098263842813258E-2</v>
      </c>
      <c r="Q923" s="183">
        <f>IFERROR(_xll.qlIndexFixing(ONIndex1Y,I923,TRUE,_xll.ohTrigger(RecalcTrigger,Trigger1Y)),NA())</f>
        <v>2.8774880103835668E-2</v>
      </c>
    </row>
    <row r="924" spans="2:17" x14ac:dyDescent="0.2">
      <c r="B924" s="39" t="s">
        <v>42</v>
      </c>
      <c r="D924" s="42">
        <f>_xll.qlCalendarAdvance(Calendar,$D923,B924,"f",FALSE)</f>
        <v>45758</v>
      </c>
      <c r="E924" s="177">
        <f>_xll.qlInterestRateIndexValueDate(IndexON,D924)</f>
        <v>45758</v>
      </c>
      <c r="F924" s="193">
        <f>IFERROR(_xll.qlIndexFixing(IndexON,D924,TRUE,_xll.ohTrigger(RecalcTrigger,TriggerON)),NA())</f>
        <v>2.500895563455267E-2</v>
      </c>
      <c r="H924" s="42">
        <f>_xll.qlCalendarAdvance(Calendar,$H923,B924,"f",FALSE)</f>
        <v>45758</v>
      </c>
      <c r="I924" s="177">
        <f>_xll.qlInterestRateIndexValueDate(Index1M,$H924)</f>
        <v>45758</v>
      </c>
      <c r="J924" s="182">
        <f>IFERROR(_xll.qlIndexFixing(Index1M,$H924,TRUE,_xll.ohTrigger(RecalcTrigger,Trigger1M)),NA())</f>
        <v>2.622882090205569E-2</v>
      </c>
      <c r="K924" s="44">
        <f>IFERROR(_xll.qlIndexFixing(Index3M,H924,TRUE,_xll.ohTrigger(RecalcTrigger,Trigger3M)),NA())</f>
        <v>2.7190821839133364E-2</v>
      </c>
      <c r="L924" s="44">
        <f>IFERROR(_xll.qlIndexFixing(Index6M,$H924,TRUE,_xll.ohTrigger(RecalcTrigger,Trigger6M)),NA())</f>
        <v>2.8262169953016784E-2</v>
      </c>
      <c r="M924" s="183">
        <f>IFERROR(_xll.qlIndexFixing(Index1Y,$H924,TRUE,_xll.ohTrigger(RecalcTrigger,Trigger1Y)),NA())</f>
        <v>2.9093304299757618E-2</v>
      </c>
      <c r="N924" s="182">
        <f>IFERROR(_xll.qlIndexFixing(ONIndex1M,I924,TRUE,_xll.ohTrigger(RecalcTrigger,Trigger1M)),NA())</f>
        <v>2.6172874464477362E-2</v>
      </c>
      <c r="O924" s="44">
        <f>IFERROR(_xll.qlIndexFixing(ONIndex3M,I924,TRUE,_xll.ohTrigger(RecalcTrigger,Trigger3M)),NA())</f>
        <v>2.7055079103738649E-2</v>
      </c>
      <c r="P924" s="44">
        <f>IFERROR(_xll.qlIndexFixing(ONIndex6M,I924,TRUE,_xll.ohTrigger(RecalcTrigger,Trigger6M)),NA())</f>
        <v>2.8097033838556666E-2</v>
      </c>
      <c r="Q924" s="183">
        <f>IFERROR(_xll.qlIndexFixing(ONIndex1Y,I924,TRUE,_xll.ohTrigger(RecalcTrigger,Trigger1Y)),NA())</f>
        <v>2.8772984634564867E-2</v>
      </c>
    </row>
    <row r="925" spans="2:17" x14ac:dyDescent="0.2">
      <c r="B925" s="39" t="s">
        <v>42</v>
      </c>
      <c r="D925" s="42">
        <f>_xll.qlCalendarAdvance(Calendar,$D924,B925,"f",FALSE)</f>
        <v>45769</v>
      </c>
      <c r="E925" s="177">
        <f>_xll.qlInterestRateIndexValueDate(IndexON,D925)</f>
        <v>45769</v>
      </c>
      <c r="F925" s="193">
        <f>IFERROR(_xll.qlIndexFixing(IndexON,D925,TRUE,_xll.ohTrigger(RecalcTrigger,TriggerON)),NA())</f>
        <v>2.5027127935426385E-2</v>
      </c>
      <c r="H925" s="42">
        <f>_xll.qlCalendarAdvance(Calendar,$H924,B925,"f",FALSE)</f>
        <v>45769</v>
      </c>
      <c r="I925" s="177">
        <f>_xll.qlInterestRateIndexValueDate(Index1M,$H925)</f>
        <v>45769</v>
      </c>
      <c r="J925" s="182">
        <f>IFERROR(_xll.qlIndexFixing(Index1M,$H925,TRUE,_xll.ohTrigger(RecalcTrigger,Trigger1M)),NA())</f>
        <v>2.6251072562825439E-2</v>
      </c>
      <c r="K925" s="44">
        <f>IFERROR(_xll.qlIndexFixing(Index3M,H925,TRUE,_xll.ohTrigger(RecalcTrigger,Trigger3M)),NA())</f>
        <v>2.7202306255096731E-2</v>
      </c>
      <c r="L925" s="44">
        <f>IFERROR(_xll.qlIndexFixing(Index6M,$H925,TRUE,_xll.ohTrigger(RecalcTrigger,Trigger6M)),NA())</f>
        <v>2.8256624038134521E-2</v>
      </c>
      <c r="M925" s="183">
        <f>IFERROR(_xll.qlIndexFixing(Index1Y,$H925,TRUE,_xll.ohTrigger(RecalcTrigger,Trigger1Y)),NA())</f>
        <v>2.9086064769183961E-2</v>
      </c>
      <c r="N925" s="182">
        <f>IFERROR(_xll.qlIndexFixing(ONIndex1M,I925,TRUE,_xll.ohTrigger(RecalcTrigger,Trigger1M)),NA())</f>
        <v>2.6191654870211245E-2</v>
      </c>
      <c r="O925" s="44">
        <f>IFERROR(_xll.qlIndexFixing(ONIndex3M,I925,TRUE,_xll.ohTrigger(RecalcTrigger,Trigger3M)),NA())</f>
        <v>2.7064197092747655E-2</v>
      </c>
      <c r="P925" s="44">
        <f>IFERROR(_xll.qlIndexFixing(ONIndex6M,I925,TRUE,_xll.ohTrigger(RecalcTrigger,Trigger6M)),NA())</f>
        <v>2.8092748011622204E-2</v>
      </c>
      <c r="Q925" s="183">
        <f>IFERROR(_xll.qlIndexFixing(ONIndex1Y,I925,TRUE,_xll.ohTrigger(RecalcTrigger,Trigger1Y)),NA())</f>
        <v>2.8767573976457017E-2</v>
      </c>
    </row>
    <row r="926" spans="2:17" x14ac:dyDescent="0.2">
      <c r="B926" s="39" t="s">
        <v>42</v>
      </c>
      <c r="D926" s="42">
        <f>_xll.qlCalendarAdvance(Calendar,$D925,B926,"f",FALSE)</f>
        <v>45776</v>
      </c>
      <c r="E926" s="177">
        <f>_xll.qlInterestRateIndexValueDate(IndexON,D926)</f>
        <v>45776</v>
      </c>
      <c r="F926" s="193">
        <f>IFERROR(_xll.qlIndexFixing(IndexON,D926,TRUE,_xll.ohTrigger(RecalcTrigger,TriggerON)),NA())</f>
        <v>2.5041172732815919E-2</v>
      </c>
      <c r="H926" s="42">
        <f>_xll.qlCalendarAdvance(Calendar,$H925,B926,"f",FALSE)</f>
        <v>45776</v>
      </c>
      <c r="I926" s="177">
        <f>_xll.qlInterestRateIndexValueDate(Index1M,$H926)</f>
        <v>45776</v>
      </c>
      <c r="J926" s="182">
        <f>IFERROR(_xll.qlIndexFixing(Index1M,$H926,TRUE,_xll.ohTrigger(RecalcTrigger,Trigger1M)),NA())</f>
        <v>2.626715742399055E-2</v>
      </c>
      <c r="K926" s="44">
        <f>IFERROR(_xll.qlIndexFixing(Index3M,H926,TRUE,_xll.ohTrigger(RecalcTrigger,Trigger3M)),NA())</f>
        <v>2.7209529995818237E-2</v>
      </c>
      <c r="L926" s="44">
        <f>IFERROR(_xll.qlIndexFixing(Index6M,$H926,TRUE,_xll.ohTrigger(RecalcTrigger,Trigger6M)),NA())</f>
        <v>2.8254321903267408E-2</v>
      </c>
      <c r="M926" s="183">
        <f>IFERROR(_xll.qlIndexFixing(Index1Y,$H926,TRUE,_xll.ohTrigger(RecalcTrigger,Trigger1Y)),NA())</f>
        <v>2.9082641077788907E-2</v>
      </c>
      <c r="N926" s="182">
        <f>IFERROR(_xll.qlIndexFixing(ONIndex1M,I926,TRUE,_xll.ohTrigger(RecalcTrigger,Trigger1M)),NA())</f>
        <v>2.6206704352066401E-2</v>
      </c>
      <c r="O926" s="44">
        <f>IFERROR(_xll.qlIndexFixing(ONIndex3M,I926,TRUE,_xll.ohTrigger(RecalcTrigger,Trigger3M)),NA())</f>
        <v>2.7071876849316112E-2</v>
      </c>
      <c r="P926" s="44">
        <f>IFERROR(_xll.qlIndexFixing(ONIndex6M,I926,TRUE,_xll.ohTrigger(RecalcTrigger,Trigger6M)),NA())</f>
        <v>2.8091003262931125E-2</v>
      </c>
      <c r="Q926" s="183">
        <f>IFERROR(_xll.qlIndexFixing(ONIndex1Y,I926,TRUE,_xll.ohTrigger(RecalcTrigger,Trigger1Y)),NA())</f>
        <v>2.8765066856524246E-2</v>
      </c>
    </row>
    <row r="927" spans="2:17" x14ac:dyDescent="0.2">
      <c r="B927" s="39" t="s">
        <v>42</v>
      </c>
      <c r="D927" s="42">
        <f>_xll.qlCalendarAdvance(Calendar,$D926,B927,"f",FALSE)</f>
        <v>45783</v>
      </c>
      <c r="E927" s="177">
        <f>_xll.qlInterestRateIndexValueDate(IndexON,D927)</f>
        <v>45783</v>
      </c>
      <c r="F927" s="193">
        <f>IFERROR(_xll.qlIndexFixing(IndexON,D927,TRUE,_xll.ohTrigger(RecalcTrigger,TriggerON)),NA())</f>
        <v>2.5055319933477982E-2</v>
      </c>
      <c r="H927" s="42">
        <f>_xll.qlCalendarAdvance(Calendar,$H926,B927,"f",FALSE)</f>
        <v>45783</v>
      </c>
      <c r="I927" s="177">
        <f>_xll.qlInterestRateIndexValueDate(Index1M,$H927)</f>
        <v>45783</v>
      </c>
      <c r="J927" s="182">
        <f>IFERROR(_xll.qlIndexFixing(Index1M,$H927,TRUE,_xll.ohTrigger(RecalcTrigger,Trigger1M)),NA())</f>
        <v>2.6285899994718191E-2</v>
      </c>
      <c r="K927" s="44">
        <f>IFERROR(_xll.qlIndexFixing(Index3M,H927,TRUE,_xll.ohTrigger(RecalcTrigger,Trigger3M)),NA())</f>
        <v>2.7218209039792527E-2</v>
      </c>
      <c r="L927" s="44">
        <f>IFERROR(_xll.qlIndexFixing(Index6M,$H927,TRUE,_xll.ohTrigger(RecalcTrigger,Trigger6M)),NA())</f>
        <v>2.8253032088970485E-2</v>
      </c>
      <c r="M927" s="183">
        <f>IFERROR(_xll.qlIndexFixing(Index1Y,$H927,TRUE,_xll.ohTrigger(RecalcTrigger,Trigger1Y)),NA())</f>
        <v>2.9079232369690455E-2</v>
      </c>
      <c r="N927" s="182">
        <f>IFERROR(_xll.qlIndexFixing(ONIndex1M,I927,TRUE,_xll.ohTrigger(RecalcTrigger,Trigger1M)),NA())</f>
        <v>2.6222237505725277E-2</v>
      </c>
      <c r="O927" s="44">
        <f>IFERROR(_xll.qlIndexFixing(ONIndex3M,I927,TRUE,_xll.ohTrigger(RecalcTrigger,Trigger3M)),NA())</f>
        <v>2.7079469280056889E-2</v>
      </c>
      <c r="P927" s="44">
        <f>IFERROR(_xll.qlIndexFixing(ONIndex6M,I927,TRUE,_xll.ohTrigger(RecalcTrigger,Trigger6M)),NA())</f>
        <v>2.8089046482581148E-2</v>
      </c>
      <c r="Q927" s="183">
        <f>IFERROR(_xll.qlIndexFixing(ONIndex1Y,I927,TRUE,_xll.ohTrigger(RecalcTrigger,Trigger1Y)),NA())</f>
        <v>2.8762307757463912E-2</v>
      </c>
    </row>
    <row r="928" spans="2:17" x14ac:dyDescent="0.2">
      <c r="B928" s="39" t="s">
        <v>42</v>
      </c>
      <c r="D928" s="42">
        <f>_xll.qlCalendarAdvance(Calendar,$D927,B928,"f",FALSE)</f>
        <v>45790</v>
      </c>
      <c r="E928" s="177">
        <f>_xll.qlInterestRateIndexValueDate(IndexON,D928)</f>
        <v>45790</v>
      </c>
      <c r="F928" s="193">
        <f>IFERROR(_xll.qlIndexFixing(IndexON,D928,TRUE,_xll.ohTrigger(RecalcTrigger,TriggerON)),NA())</f>
        <v>2.5069569537655711E-2</v>
      </c>
      <c r="H928" s="42">
        <f>_xll.qlCalendarAdvance(Calendar,$H927,B928,"f",FALSE)</f>
        <v>45790</v>
      </c>
      <c r="I928" s="177">
        <f>_xll.qlInterestRateIndexValueDate(Index1M,$H928)</f>
        <v>45790</v>
      </c>
      <c r="J928" s="182">
        <f>IFERROR(_xll.qlIndexFixing(Index1M,$H928,TRUE,_xll.ohTrigger(RecalcTrigger,Trigger1M)),NA())</f>
        <v>2.6302990114623784E-2</v>
      </c>
      <c r="K928" s="44">
        <f>IFERROR(_xll.qlIndexFixing(Index3M,H928,TRUE,_xll.ohTrigger(RecalcTrigger,Trigger3M)),NA())</f>
        <v>2.7225320138252049E-2</v>
      </c>
      <c r="L928" s="44">
        <f>IFERROR(_xll.qlIndexFixing(Index6M,$H928,TRUE,_xll.ohTrigger(RecalcTrigger,Trigger6M)),NA())</f>
        <v>2.8250856734353919E-2</v>
      </c>
      <c r="M928" s="183">
        <f>IFERROR(_xll.qlIndexFixing(Index1Y,$H928,TRUE,_xll.ohTrigger(RecalcTrigger,Trigger1Y)),NA())</f>
        <v>2.9075844877855861E-2</v>
      </c>
      <c r="N928" s="182">
        <f>IFERROR(_xll.qlIndexFixing(ONIndex1M,I928,TRUE,_xll.ohTrigger(RecalcTrigger,Trigger1M)),NA())</f>
        <v>2.6238254331512056E-2</v>
      </c>
      <c r="O928" s="44">
        <f>IFERROR(_xll.qlIndexFixing(ONIndex3M,I928,TRUE,_xll.ohTrigger(RecalcTrigger,Trigger3M)),NA())</f>
        <v>2.7086974384969986E-2</v>
      </c>
      <c r="P928" s="44">
        <f>IFERROR(_xll.qlIndexFixing(ONIndex6M,I928,TRUE,_xll.ohTrigger(RecalcTrigger,Trigger6M)),NA())</f>
        <v>2.8086877670734367E-2</v>
      </c>
      <c r="Q928" s="183">
        <f>IFERROR(_xll.qlIndexFixing(ONIndex1Y,I928,TRUE,_xll.ohTrigger(RecalcTrigger,Trigger1Y)),NA())</f>
        <v>2.8759296679276014E-2</v>
      </c>
    </row>
    <row r="929" spans="2:17" x14ac:dyDescent="0.2">
      <c r="B929" s="39" t="s">
        <v>42</v>
      </c>
      <c r="D929" s="42">
        <f>_xll.qlCalendarAdvance(Calendar,$D928,B929,"f",FALSE)</f>
        <v>45797</v>
      </c>
      <c r="E929" s="177">
        <f>_xll.qlInterestRateIndexValueDate(IndexON,D929)</f>
        <v>45797</v>
      </c>
      <c r="F929" s="193">
        <f>IFERROR(_xll.qlIndexFixing(IndexON,D929,TRUE,_xll.ohTrigger(RecalcTrigger,TriggerON)),NA())</f>
        <v>2.5083921545105969E-2</v>
      </c>
      <c r="H929" s="42">
        <f>_xll.qlCalendarAdvance(Calendar,$H928,B929,"f",FALSE)</f>
        <v>45797</v>
      </c>
      <c r="I929" s="177">
        <f>_xll.qlInterestRateIndexValueDate(Index1M,$H929)</f>
        <v>45797</v>
      </c>
      <c r="J929" s="182">
        <f>IFERROR(_xll.qlIndexFixing(Index1M,$H929,TRUE,_xll.ohTrigger(RecalcTrigger,Trigger1M)),NA())</f>
        <v>2.6320564976970155E-2</v>
      </c>
      <c r="K929" s="44">
        <f>IFERROR(_xll.qlIndexFixing(Index3M,H929,TRUE,_xll.ohTrigger(RecalcTrigger,Trigger3M)),NA())</f>
        <v>2.7232385175264766E-2</v>
      </c>
      <c r="L929" s="44">
        <f>IFERROR(_xll.qlIndexFixing(Index6M,$H929,TRUE,_xll.ohTrigger(RecalcTrigger,Trigger6M)),NA())</f>
        <v>2.8248762284150158E-2</v>
      </c>
      <c r="M929" s="183">
        <f>IFERROR(_xll.qlIndexFixing(Index1Y,$H929,TRUE,_xll.ohTrigger(RecalcTrigger,Trigger1Y)),NA())</f>
        <v>2.9072484835171775E-2</v>
      </c>
      <c r="N929" s="182">
        <f>IFERROR(_xll.qlIndexFixing(ONIndex1M,I929,TRUE,_xll.ohTrigger(RecalcTrigger,Trigger1M)),NA())</f>
        <v>2.6254754829264648E-2</v>
      </c>
      <c r="O929" s="44">
        <f>IFERROR(_xll.qlIndexFixing(ONIndex3M,I929,TRUE,_xll.ohTrigger(RecalcTrigger,Trigger3M)),NA())</f>
        <v>2.7094392163893311E-2</v>
      </c>
      <c r="P929" s="44">
        <f>IFERROR(_xll.qlIndexFixing(ONIndex6M,I929,TRUE,_xll.ohTrigger(RecalcTrigger,Trigger6M)),NA())</f>
        <v>2.8084496827228689E-2</v>
      </c>
      <c r="Q929" s="183">
        <f>IFERROR(_xll.qlIndexFixing(ONIndex1Y,I929,TRUE,_xll.ohTrigger(RecalcTrigger,Trigger1Y)),NA())</f>
        <v>2.8756033621879507E-2</v>
      </c>
    </row>
    <row r="930" spans="2:17" x14ac:dyDescent="0.2">
      <c r="B930" s="39" t="s">
        <v>42</v>
      </c>
      <c r="D930" s="42">
        <f>_xll.qlCalendarAdvance(Calendar,$D929,B930,"f",FALSE)</f>
        <v>45804</v>
      </c>
      <c r="E930" s="177">
        <f>_xll.qlInterestRateIndexValueDate(IndexON,D930)</f>
        <v>45804</v>
      </c>
      <c r="F930" s="193">
        <f>IFERROR(_xll.qlIndexFixing(IndexON,D930,TRUE,_xll.ohTrigger(RecalcTrigger,TriggerON)),NA())</f>
        <v>2.5098375955990848E-2</v>
      </c>
      <c r="H930" s="42">
        <f>_xll.qlCalendarAdvance(Calendar,$H929,B930,"f",FALSE)</f>
        <v>45804</v>
      </c>
      <c r="I930" s="177">
        <f>_xll.qlInterestRateIndexValueDate(Index1M,$H930)</f>
        <v>45804</v>
      </c>
      <c r="J930" s="182">
        <f>IFERROR(_xll.qlIndexFixing(Index1M,$H930,TRUE,_xll.ohTrigger(RecalcTrigger,Trigger1M)),NA())</f>
        <v>2.6338624014336599E-2</v>
      </c>
      <c r="K930" s="44">
        <f>IFERROR(_xll.qlIndexFixing(Index3M,H930,TRUE,_xll.ohTrigger(RecalcTrigger,Trigger3M)),NA())</f>
        <v>2.7239410128429949E-2</v>
      </c>
      <c r="L930" s="44">
        <f>IFERROR(_xll.qlIndexFixing(Index6M,$H930,TRUE,_xll.ohTrigger(RecalcTrigger,Trigger6M)),NA())</f>
        <v>2.8246763429975747E-2</v>
      </c>
      <c r="M930" s="183">
        <f>IFERROR(_xll.qlIndexFixing(Index1Y,$H930,TRUE,_xll.ohTrigger(RecalcTrigger,Trigger1Y)),NA())</f>
        <v>2.9069158474445134E-2</v>
      </c>
      <c r="N930" s="182">
        <f>IFERROR(_xll.qlIndexFixing(ONIndex1M,I930,TRUE,_xll.ohTrigger(RecalcTrigger,Trigger1M)),NA())</f>
        <v>2.6271738999145144E-2</v>
      </c>
      <c r="O930" s="44">
        <f>IFERROR(_xll.qlIndexFixing(ONIndex3M,I930,TRUE,_xll.ohTrigger(RecalcTrigger,Trigger3M)),NA())</f>
        <v>2.7101722616907908E-2</v>
      </c>
      <c r="P930" s="44">
        <f>IFERROR(_xll.qlIndexFixing(ONIndex6M,I930,TRUE,_xll.ohTrigger(RecalcTrigger,Trigger6M)),NA())</f>
        <v>2.8081903952307252E-2</v>
      </c>
      <c r="Q930" s="183">
        <f>IFERROR(_xll.qlIndexFixing(ONIndex1Y,I930,TRUE,_xll.ohTrigger(RecalcTrigger,Trigger1Y)),NA())</f>
        <v>2.8752518585355435E-2</v>
      </c>
    </row>
    <row r="931" spans="2:17" x14ac:dyDescent="0.2">
      <c r="B931" s="39" t="s">
        <v>42</v>
      </c>
      <c r="D931" s="42">
        <f>_xll.qlCalendarAdvance(Calendar,$D930,B931,"f",FALSE)</f>
        <v>45811</v>
      </c>
      <c r="E931" s="177">
        <f>_xll.qlInterestRateIndexValueDate(IndexON,D931)</f>
        <v>45811</v>
      </c>
      <c r="F931" s="193">
        <f>IFERROR(_xll.qlIndexFixing(IndexON,D931,TRUE,_xll.ohTrigger(RecalcTrigger,TriggerON)),NA())</f>
        <v>2.5112932770391394E-2</v>
      </c>
      <c r="H931" s="42">
        <f>_xll.qlCalendarAdvance(Calendar,$H930,B931,"f",FALSE)</f>
        <v>45811</v>
      </c>
      <c r="I931" s="177">
        <f>_xll.qlInterestRateIndexValueDate(Index1M,$H931)</f>
        <v>45811</v>
      </c>
      <c r="J931" s="182">
        <f>IFERROR(_xll.qlIndexFixing(Index1M,$H931,TRUE,_xll.ohTrigger(RecalcTrigger,Trigger1M)),NA())</f>
        <v>2.6354814642362039E-2</v>
      </c>
      <c r="K931" s="44">
        <f>IFERROR(_xll.qlIndexFixing(Index3M,H931,TRUE,_xll.ohTrigger(RecalcTrigger,Trigger3M)),NA())</f>
        <v>2.7246400975388274E-2</v>
      </c>
      <c r="L931" s="44">
        <f>IFERROR(_xll.qlIndexFixing(Index6M,$H931,TRUE,_xll.ohTrigger(RecalcTrigger,Trigger6M)),NA())</f>
        <v>2.8243869596335132E-2</v>
      </c>
      <c r="M931" s="183">
        <f>IFERROR(_xll.qlIndexFixing(Index1Y,$H931,TRUE,_xll.ohTrigger(RecalcTrigger,Trigger1Y)),NA())</f>
        <v>2.906587202840516E-2</v>
      </c>
      <c r="N931" s="182">
        <f>IFERROR(_xll.qlIndexFixing(ONIndex1M,I931,TRUE,_xll.ohTrigger(RecalcTrigger,Trigger1M)),NA())</f>
        <v>2.6289206841234591E-2</v>
      </c>
      <c r="O931" s="44">
        <f>IFERROR(_xll.qlIndexFixing(ONIndex3M,I931,TRUE,_xll.ohTrigger(RecalcTrigger,Trigger3M)),NA())</f>
        <v>2.7108965744094826E-2</v>
      </c>
      <c r="P931" s="44">
        <f>IFERROR(_xll.qlIndexFixing(ONIndex6M,I931,TRUE,_xll.ohTrigger(RecalcTrigger,Trigger6M)),NA())</f>
        <v>2.8079099045645872E-2</v>
      </c>
      <c r="Q931" s="183">
        <f>IFERROR(_xll.qlIndexFixing(ONIndex1Y,I931,TRUE,_xll.ohTrigger(RecalcTrigger,Trigger1Y)),NA())</f>
        <v>2.8748751569703801E-2</v>
      </c>
    </row>
    <row r="932" spans="2:17" x14ac:dyDescent="0.2">
      <c r="B932" s="39" t="s">
        <v>42</v>
      </c>
      <c r="D932" s="42">
        <f>_xll.qlCalendarAdvance(Calendar,$D931,B932,"f",FALSE)</f>
        <v>45818</v>
      </c>
      <c r="E932" s="177">
        <f>_xll.qlInterestRateIndexValueDate(IndexON,D932)</f>
        <v>45818</v>
      </c>
      <c r="F932" s="193">
        <f>IFERROR(_xll.qlIndexFixing(IndexON,D932,TRUE,_xll.ohTrigger(RecalcTrigger,TriggerON)),NA())</f>
        <v>2.5127591988145515E-2</v>
      </c>
      <c r="H932" s="42">
        <f>_xll.qlCalendarAdvance(Calendar,$H931,B932,"f",FALSE)</f>
        <v>45818</v>
      </c>
      <c r="I932" s="177">
        <f>_xll.qlInterestRateIndexValueDate(Index1M,$H932)</f>
        <v>45818</v>
      </c>
      <c r="J932" s="182">
        <f>IFERROR(_xll.qlIndexFixing(Index1M,$H932,TRUE,_xll.ohTrigger(RecalcTrigger,Trigger1M)),NA())</f>
        <v>2.6373597126246838E-2</v>
      </c>
      <c r="K932" s="44">
        <f>IFERROR(_xll.qlIndexFixing(Index3M,H932,TRUE,_xll.ohTrigger(RecalcTrigger,Trigger3M)),NA())</f>
        <v>2.7253363693822707E-2</v>
      </c>
      <c r="L932" s="44">
        <f>IFERROR(_xll.qlIndexFixing(Index6M,$H932,TRUE,_xll.ohTrigger(RecalcTrigger,Trigger6M)),NA())</f>
        <v>2.8242094203836689E-2</v>
      </c>
      <c r="M932" s="183">
        <f>IFERROR(_xll.qlIndexFixing(Index1Y,$H932,TRUE,_xll.ohTrigger(RecalcTrigger,Trigger1Y)),NA())</f>
        <v>2.9062631729705579E-2</v>
      </c>
      <c r="N932" s="182">
        <f>IFERROR(_xll.qlIndexFixing(ONIndex1M,I932,TRUE,_xll.ohTrigger(RecalcTrigger,Trigger1M)),NA())</f>
        <v>2.6307158355451943E-2</v>
      </c>
      <c r="O932" s="44">
        <f>IFERROR(_xll.qlIndexFixing(ONIndex3M,I932,TRUE,_xll.ohTrigger(RecalcTrigger,Trigger3M)),NA())</f>
        <v>2.7116121545373018E-2</v>
      </c>
      <c r="P932" s="44">
        <f>IFERROR(_xll.qlIndexFixing(ONIndex6M,I932,TRUE,_xll.ohTrigger(RecalcTrigger,Trigger6M)),NA())</f>
        <v>2.8076082107568734E-2</v>
      </c>
      <c r="Q932" s="183">
        <f>IFERROR(_xll.qlIndexFixing(ONIndex1Y,I932,TRUE,_xll.ohTrigger(RecalcTrigger,Trigger1Y)),NA())</f>
        <v>2.8744732574924603E-2</v>
      </c>
    </row>
    <row r="933" spans="2:17" x14ac:dyDescent="0.2">
      <c r="B933" s="39" t="s">
        <v>42</v>
      </c>
      <c r="D933" s="42">
        <f>_xll.qlCalendarAdvance(Calendar,$D932,B933,"f",FALSE)</f>
        <v>45825</v>
      </c>
      <c r="E933" s="177">
        <f>_xll.qlInterestRateIndexValueDate(IndexON,D933)</f>
        <v>45825</v>
      </c>
      <c r="F933" s="193">
        <f>IFERROR(_xll.qlIndexFixing(IndexON,D933,TRUE,_xll.ohTrigger(RecalcTrigger,TriggerON)),NA())</f>
        <v>2.5142353609415302E-2</v>
      </c>
      <c r="H933" s="42">
        <f>_xll.qlCalendarAdvance(Calendar,$H932,B933,"f",FALSE)</f>
        <v>45825</v>
      </c>
      <c r="I933" s="177">
        <f>_xll.qlInterestRateIndexValueDate(Index1M,$H933)</f>
        <v>45825</v>
      </c>
      <c r="J933" s="182">
        <f>IFERROR(_xll.qlIndexFixing(Index1M,$H933,TRUE,_xll.ohTrigger(RecalcTrigger,Trigger1M)),NA())</f>
        <v>2.639253989202206E-2</v>
      </c>
      <c r="K933" s="44">
        <f>IFERROR(_xll.qlIndexFixing(Index3M,H933,TRUE,_xll.ohTrigger(RecalcTrigger,Trigger3M)),NA())</f>
        <v>2.7260304261462014E-2</v>
      </c>
      <c r="L933" s="44">
        <f>IFERROR(_xll.qlIndexFixing(Index6M,$H933,TRUE,_xll.ohTrigger(RecalcTrigger,Trigger6M)),NA())</f>
        <v>2.8240458299236933E-2</v>
      </c>
      <c r="M933" s="183">
        <f>IFERROR(_xll.qlIndexFixing(Index1Y,$H933,TRUE,_xll.ohTrigger(RecalcTrigger,Trigger1Y)),NA())</f>
        <v>2.9059443810927288E-2</v>
      </c>
      <c r="N933" s="182">
        <f>IFERROR(_xll.qlIndexFixing(ONIndex1M,I933,TRUE,_xll.ohTrigger(RecalcTrigger,Trigger1M)),NA())</f>
        <v>2.6325593542121384E-2</v>
      </c>
      <c r="O933" s="44">
        <f>IFERROR(_xll.qlIndexFixing(ONIndex3M,I933,TRUE,_xll.ohTrigger(RecalcTrigger,Trigger3M)),NA())</f>
        <v>2.7123190020742483E-2</v>
      </c>
      <c r="P933" s="44">
        <f>IFERROR(_xll.qlIndexFixing(ONIndex6M,I933,TRUE,_xll.ohTrigger(RecalcTrigger,Trigger6M)),NA())</f>
        <v>2.8072853137913745E-2</v>
      </c>
      <c r="Q933" s="183">
        <f>IFERROR(_xll.qlIndexFixing(ONIndex1Y,I933,TRUE,_xll.ohTrigger(RecalcTrigger,Trigger1Y)),NA())</f>
        <v>2.8740461600936795E-2</v>
      </c>
    </row>
    <row r="934" spans="2:17" x14ac:dyDescent="0.2">
      <c r="B934" s="39" t="s">
        <v>42</v>
      </c>
      <c r="D934" s="42">
        <f>_xll.qlCalendarAdvance(Calendar,$D933,B934,"f",FALSE)</f>
        <v>45832</v>
      </c>
      <c r="E934" s="177">
        <f>_xll.qlInterestRateIndexValueDate(IndexON,D934)</f>
        <v>45832</v>
      </c>
      <c r="F934" s="193">
        <f>IFERROR(_xll.qlIndexFixing(IndexON,D934,TRUE,_xll.ohTrigger(RecalcTrigger,TriggerON)),NA())</f>
        <v>2.5157217634119711E-2</v>
      </c>
      <c r="H934" s="42">
        <f>_xll.qlCalendarAdvance(Calendar,$H933,B934,"f",FALSE)</f>
        <v>45832</v>
      </c>
      <c r="I934" s="177">
        <f>_xll.qlInterestRateIndexValueDate(Index1M,$H934)</f>
        <v>45832</v>
      </c>
      <c r="J934" s="182">
        <f>IFERROR(_xll.qlIndexFixing(Index1M,$H934,TRUE,_xll.ohTrigger(RecalcTrigger,Trigger1M)),NA())</f>
        <v>2.6411491538257097E-2</v>
      </c>
      <c r="K934" s="44">
        <f>IFERROR(_xll.qlIndexFixing(Index3M,H934,TRUE,_xll.ohTrigger(RecalcTrigger,Trigger3M)),NA())</f>
        <v>2.7267228656071972E-2</v>
      </c>
      <c r="L934" s="44">
        <f>IFERROR(_xll.qlIndexFixing(Index6M,$H934,TRUE,_xll.ohTrigger(RecalcTrigger,Trigger6M)),NA())</f>
        <v>2.8238976653165181E-2</v>
      </c>
      <c r="M934" s="183">
        <f>IFERROR(_xll.qlIndexFixing(Index1Y,$H934,TRUE,_xll.ohTrigger(RecalcTrigger,Trigger1Y)),NA())</f>
        <v>2.9056314504582126E-2</v>
      </c>
      <c r="N934" s="182">
        <f>IFERROR(_xll.qlIndexFixing(ONIndex1M,I934,TRUE,_xll.ohTrigger(RecalcTrigger,Trigger1M)),NA())</f>
        <v>2.6344512401242914E-2</v>
      </c>
      <c r="O934" s="44">
        <f>IFERROR(_xll.qlIndexFixing(ONIndex3M,I934,TRUE,_xll.ohTrigger(RecalcTrigger,Trigger3M)),NA())</f>
        <v>2.7130171170122175E-2</v>
      </c>
      <c r="P934" s="44">
        <f>IFERROR(_xll.qlIndexFixing(ONIndex6M,I934,TRUE,_xll.ohTrigger(RecalcTrigger,Trigger6M)),NA())</f>
        <v>2.8069412136761951E-2</v>
      </c>
      <c r="Q934" s="183">
        <f>IFERROR(_xll.qlIndexFixing(ONIndex1Y,I934,TRUE,_xll.ohTrigger(RecalcTrigger,Trigger1Y)),NA())</f>
        <v>2.8735938647983517E-2</v>
      </c>
    </row>
    <row r="935" spans="2:17" x14ac:dyDescent="0.2">
      <c r="B935" s="39" t="s">
        <v>42</v>
      </c>
      <c r="D935" s="42">
        <f>_xll.qlCalendarAdvance(Calendar,$D934,B935,"f",FALSE)</f>
        <v>45839</v>
      </c>
      <c r="E935" s="177">
        <f>_xll.qlInterestRateIndexValueDate(IndexON,D935)</f>
        <v>45839</v>
      </c>
      <c r="F935" s="193">
        <f>IFERROR(_xll.qlIndexFixing(IndexON,D935,TRUE,_xll.ohTrigger(RecalcTrigger,TriggerON)),NA())</f>
        <v>2.5172116786632559E-2</v>
      </c>
      <c r="H935" s="42">
        <f>_xll.qlCalendarAdvance(Calendar,$H934,B935,"f",FALSE)</f>
        <v>45839</v>
      </c>
      <c r="I935" s="177">
        <f>_xll.qlInterestRateIndexValueDate(Index1M,$H935)</f>
        <v>45839</v>
      </c>
      <c r="J935" s="182">
        <f>IFERROR(_xll.qlIndexFixing(Index1M,$H935,TRUE,_xll.ohTrigger(RecalcTrigger,Trigger1M)),NA())</f>
        <v>2.6432602765765791E-2</v>
      </c>
      <c r="K935" s="44">
        <f>IFERROR(_xll.qlIndexFixing(Index3M,H935,TRUE,_xll.ohTrigger(RecalcTrigger,Trigger3M)),NA())</f>
        <v>2.7274142228047894E-2</v>
      </c>
      <c r="L935" s="44">
        <f>IFERROR(_xll.qlIndexFixing(Index6M,$H935,TRUE,_xll.ohTrigger(RecalcTrigger,Trigger6M)),NA())</f>
        <v>2.8239770251693379E-2</v>
      </c>
      <c r="M935" s="183">
        <f>IFERROR(_xll.qlIndexFixing(Index1Y,$H935,TRUE,_xll.ohTrigger(RecalcTrigger,Trigger1Y)),NA())</f>
        <v>2.905324938892373E-2</v>
      </c>
      <c r="N935" s="182">
        <f>IFERROR(_xll.qlIndexFixing(ONIndex1M,I935,TRUE,_xll.ohTrigger(RecalcTrigger,Trigger1M)),NA())</f>
        <v>2.6363635227026894E-2</v>
      </c>
      <c r="O935" s="44">
        <f>IFERROR(_xll.qlIndexFixing(ONIndex3M,I935,TRUE,_xll.ohTrigger(RecalcTrigger,Trigger3M)),NA())</f>
        <v>2.7137098703091667E-2</v>
      </c>
      <c r="P935" s="44">
        <f>IFERROR(_xll.qlIndexFixing(ONIndex6M,I935,TRUE,_xll.ohTrigger(RecalcTrigger,Trigger6M)),NA())</f>
        <v>2.8065923596536368E-2</v>
      </c>
      <c r="Q935" s="183">
        <f>IFERROR(_xll.qlIndexFixing(ONIndex1Y,I935,TRUE,_xll.ohTrigger(RecalcTrigger,Trigger1Y)),NA())</f>
        <v>2.8731300156262796E-2</v>
      </c>
    </row>
    <row r="936" spans="2:17" x14ac:dyDescent="0.2">
      <c r="B936" s="39" t="s">
        <v>42</v>
      </c>
      <c r="D936" s="42">
        <f>_xll.qlCalendarAdvance(Calendar,$D935,B936,"f",FALSE)</f>
        <v>45846</v>
      </c>
      <c r="E936" s="177">
        <f>_xll.qlInterestRateIndexValueDate(IndexON,D936)</f>
        <v>45846</v>
      </c>
      <c r="F936" s="193">
        <f>IFERROR(_xll.qlIndexFixing(IndexON,D936,TRUE,_xll.ohTrigger(RecalcTrigger,TriggerON)),NA())</f>
        <v>2.5186963131658135E-2</v>
      </c>
      <c r="H936" s="42">
        <f>_xll.qlCalendarAdvance(Calendar,$H935,B936,"f",FALSE)</f>
        <v>45846</v>
      </c>
      <c r="I936" s="177">
        <f>_xll.qlInterestRateIndexValueDate(Index1M,$H936)</f>
        <v>45846</v>
      </c>
      <c r="J936" s="182">
        <f>IFERROR(_xll.qlIndexFixing(Index1M,$H936,TRUE,_xll.ohTrigger(RecalcTrigger,Trigger1M)),NA())</f>
        <v>2.6451253327227069E-2</v>
      </c>
      <c r="K936" s="44">
        <f>IFERROR(_xll.qlIndexFixing(Index3M,H936,TRUE,_xll.ohTrigger(RecalcTrigger,Trigger3M)),NA())</f>
        <v>2.7281046455830751E-2</v>
      </c>
      <c r="L936" s="44">
        <f>IFERROR(_xll.qlIndexFixing(Index6M,$H936,TRUE,_xll.ohTrigger(RecalcTrigger,Trigger6M)),NA())</f>
        <v>2.8237584863205909E-2</v>
      </c>
      <c r="M936" s="183">
        <f>IFERROR(_xll.qlIndexFixing(Index1Y,$H936,TRUE,_xll.ohTrigger(RecalcTrigger,Trigger1Y)),NA())</f>
        <v>2.9050250004961864E-2</v>
      </c>
      <c r="N936" s="182">
        <f>IFERROR(_xll.qlIndexFixing(ONIndex1M,I936,TRUE,_xll.ohTrigger(RecalcTrigger,Trigger1M)),NA())</f>
        <v>2.6382596420024829E-2</v>
      </c>
      <c r="O936" s="44">
        <f>IFERROR(_xll.qlIndexFixing(ONIndex3M,I936,TRUE,_xll.ohTrigger(RecalcTrigger,Trigger3M)),NA())</f>
        <v>2.7144016680704652E-2</v>
      </c>
      <c r="P936" s="44">
        <f>IFERROR(_xll.qlIndexFixing(ONIndex6M,I936,TRUE,_xll.ohTrigger(RecalcTrigger,Trigger6M)),NA())</f>
        <v>2.80626025232944E-2</v>
      </c>
      <c r="Q936" s="183">
        <f>IFERROR(_xll.qlIndexFixing(ONIndex1Y,I936,TRUE,_xll.ohTrigger(RecalcTrigger,Trigger1Y)),NA())</f>
        <v>2.8726724465603093E-2</v>
      </c>
    </row>
    <row r="937" spans="2:17" x14ac:dyDescent="0.2">
      <c r="B937" s="39" t="s">
        <v>42</v>
      </c>
      <c r="D937" s="42">
        <f>_xll.qlCalendarAdvance(Calendar,$D936,B937,"f",FALSE)</f>
        <v>45853</v>
      </c>
      <c r="E937" s="177">
        <f>_xll.qlInterestRateIndexValueDate(IndexON,D937)</f>
        <v>45853</v>
      </c>
      <c r="F937" s="193">
        <f>IFERROR(_xll.qlIndexFixing(IndexON,D937,TRUE,_xll.ohTrigger(RecalcTrigger,TriggerON)),NA())</f>
        <v>2.5201756139558995E-2</v>
      </c>
      <c r="H937" s="42">
        <f>_xll.qlCalendarAdvance(Calendar,$H936,B937,"f",FALSE)</f>
        <v>45853</v>
      </c>
      <c r="I937" s="177">
        <f>_xll.qlInterestRateIndexValueDate(Index1M,$H937)</f>
        <v>45853</v>
      </c>
      <c r="J937" s="182">
        <f>IFERROR(_xll.qlIndexFixing(Index1M,$H937,TRUE,_xll.ohTrigger(RecalcTrigger,Trigger1M)),NA())</f>
        <v>2.6469739725472709E-2</v>
      </c>
      <c r="K937" s="44">
        <f>IFERROR(_xll.qlIndexFixing(Index3M,H937,TRUE,_xll.ohTrigger(RecalcTrigger,Trigger3M)),NA())</f>
        <v>2.7287941342280072E-2</v>
      </c>
      <c r="L937" s="44">
        <f>IFERROR(_xll.qlIndexFixing(Index6M,$H937,TRUE,_xll.ohTrigger(RecalcTrigger,Trigger6M)),NA())</f>
        <v>2.8236625116859215E-2</v>
      </c>
      <c r="M937" s="183">
        <f>IFERROR(_xll.qlIndexFixing(Index1Y,$H937,TRUE,_xll.ohTrigger(RecalcTrigger,Trigger1Y)),NA())</f>
        <v>2.9047316355150343E-2</v>
      </c>
      <c r="N937" s="182">
        <f>IFERROR(_xll.qlIndexFixing(ONIndex1M,I937,TRUE,_xll.ohTrigger(RecalcTrigger,Trigger1M)),NA())</f>
        <v>2.6401393777722992E-2</v>
      </c>
      <c r="O937" s="44">
        <f>IFERROR(_xll.qlIndexFixing(ONIndex3M,I937,TRUE,_xll.ohTrigger(RecalcTrigger,Trigger3M)),NA())</f>
        <v>2.7150925368306655E-2</v>
      </c>
      <c r="P937" s="44">
        <f>IFERROR(_xll.qlIndexFixing(ONIndex6M,I937,TRUE,_xll.ohTrigger(RecalcTrigger,Trigger6M)),NA())</f>
        <v>2.8059450212155612E-2</v>
      </c>
      <c r="Q937" s="183">
        <f>IFERROR(_xll.qlIndexFixing(ONIndex1Y,I937,TRUE,_xll.ohTrigger(RecalcTrigger,Trigger1Y)),NA())</f>
        <v>2.8722212650029721E-2</v>
      </c>
    </row>
    <row r="938" spans="2:17" x14ac:dyDescent="0.2">
      <c r="B938" s="39" t="s">
        <v>42</v>
      </c>
      <c r="D938" s="42">
        <f>_xll.qlCalendarAdvance(Calendar,$D937,B938,"f",FALSE)</f>
        <v>45860</v>
      </c>
      <c r="E938" s="177">
        <f>_xll.qlInterestRateIndexValueDate(IndexON,D938)</f>
        <v>45860</v>
      </c>
      <c r="F938" s="193">
        <f>IFERROR(_xll.qlIndexFixing(IndexON,D938,TRUE,_xll.ohTrigger(RecalcTrigger,TriggerON)),NA())</f>
        <v>2.5216495810335138E-2</v>
      </c>
      <c r="H938" s="42">
        <f>_xll.qlCalendarAdvance(Calendar,$H937,B938,"f",FALSE)</f>
        <v>45860</v>
      </c>
      <c r="I938" s="177">
        <f>_xll.qlInterestRateIndexValueDate(Index1M,$H938)</f>
        <v>45860</v>
      </c>
      <c r="J938" s="182">
        <f>IFERROR(_xll.qlIndexFixing(Index1M,$H938,TRUE,_xll.ohTrigger(RecalcTrigger,Trigger1M)),NA())</f>
        <v>2.6488061959726236E-2</v>
      </c>
      <c r="K938" s="44">
        <f>IFERROR(_xll.qlIndexFixing(Index3M,H938,TRUE,_xll.ohTrigger(RecalcTrigger,Trigger3M)),NA())</f>
        <v>2.7294826887343873E-2</v>
      </c>
      <c r="L938" s="44">
        <f>IFERROR(_xll.qlIndexFixing(Index6M,$H938,TRUE,_xll.ohTrigger(RecalcTrigger,Trigger6M)),NA())</f>
        <v>2.8235836522069721E-2</v>
      </c>
      <c r="M938" s="183">
        <f>IFERROR(_xll.qlIndexFixing(Index1Y,$H938,TRUE,_xll.ohTrigger(RecalcTrigger,Trigger1Y)),NA())</f>
        <v>2.9044448438926951E-2</v>
      </c>
      <c r="N938" s="182">
        <f>IFERROR(_xll.qlIndexFixing(ONIndex1M,I938,TRUE,_xll.ohTrigger(RecalcTrigger,Trigger1M)),NA())</f>
        <v>2.6420027300202431E-2</v>
      </c>
      <c r="O938" s="44">
        <f>IFERROR(_xll.qlIndexFixing(ONIndex3M,I938,TRUE,_xll.ohTrigger(RecalcTrigger,Trigger3M)),NA())</f>
        <v>2.7157824765978722E-2</v>
      </c>
      <c r="P938" s="44">
        <f>IFERROR(_xll.qlIndexFixing(ONIndex6M,I938,TRUE,_xll.ohTrigger(RecalcTrigger,Trigger6M)),NA())</f>
        <v>2.8056466663120005E-2</v>
      </c>
      <c r="Q938" s="183">
        <f>IFERROR(_xll.qlIndexFixing(ONIndex1Y,I938,TRUE,_xll.ohTrigger(RecalcTrigger,Trigger1Y)),NA())</f>
        <v>2.871776470978582E-2</v>
      </c>
    </row>
    <row r="939" spans="2:17" x14ac:dyDescent="0.2">
      <c r="B939" s="39" t="s">
        <v>42</v>
      </c>
      <c r="D939" s="42">
        <f>_xll.qlCalendarAdvance(Calendar,$D938,B939,"f",FALSE)</f>
        <v>45867</v>
      </c>
      <c r="E939" s="177">
        <f>_xll.qlInterestRateIndexValueDate(IndexON,D939)</f>
        <v>45867</v>
      </c>
      <c r="F939" s="193">
        <f>IFERROR(_xll.qlIndexFixing(IndexON,D939,TRUE,_xll.ohTrigger(RecalcTrigger,TriggerON)),NA())</f>
        <v>2.5231182143905517E-2</v>
      </c>
      <c r="H939" s="42">
        <f>_xll.qlCalendarAdvance(Calendar,$H938,B939,"f",FALSE)</f>
        <v>45867</v>
      </c>
      <c r="I939" s="177">
        <f>_xll.qlInterestRateIndexValueDate(Index1M,$H939)</f>
        <v>45867</v>
      </c>
      <c r="J939" s="182">
        <f>IFERROR(_xll.qlIndexFixing(Index1M,$H939,TRUE,_xll.ohTrigger(RecalcTrigger,Trigger1M)),NA())</f>
        <v>2.6506220029232086E-2</v>
      </c>
      <c r="K939" s="44">
        <f>IFERROR(_xll.qlIndexFixing(Index3M,H939,TRUE,_xll.ohTrigger(RecalcTrigger,Trigger3M)),NA())</f>
        <v>2.7301703090977233E-2</v>
      </c>
      <c r="L939" s="44">
        <f>IFERROR(_xll.qlIndexFixing(Index6M,$H939,TRUE,_xll.ohTrigger(RecalcTrigger,Trigger6M)),NA())</f>
        <v>2.8235219078637457E-2</v>
      </c>
      <c r="M939" s="183">
        <f>IFERROR(_xll.qlIndexFixing(Index1Y,$H939,TRUE,_xll.ohTrigger(RecalcTrigger,Trigger1Y)),NA())</f>
        <v>2.9041646255742126E-2</v>
      </c>
      <c r="N939" s="182">
        <f>IFERROR(_xll.qlIndexFixing(ONIndex1M,I939,TRUE,_xll.ohTrigger(RecalcTrigger,Trigger1M)),NA())</f>
        <v>2.6438496987301052E-2</v>
      </c>
      <c r="O939" s="44">
        <f>IFERROR(_xll.qlIndexFixing(ONIndex3M,I939,TRUE,_xll.ohTrigger(RecalcTrigger,Trigger3M)),NA())</f>
        <v>2.7164714873801898E-2</v>
      </c>
      <c r="P939" s="44">
        <f>IFERROR(_xll.qlIndexFixing(ONIndex6M,I939,TRUE,_xll.ohTrigger(RecalcTrigger,Trigger6M)),NA())</f>
        <v>2.8053651876349672E-2</v>
      </c>
      <c r="Q939" s="183">
        <f>IFERROR(_xll.qlIndexFixing(ONIndex1Y,I939,TRUE,_xll.ohTrigger(RecalcTrigger,Trigger1Y)),NA())</f>
        <v>2.8713380644709297E-2</v>
      </c>
    </row>
    <row r="940" spans="2:17" x14ac:dyDescent="0.2">
      <c r="B940" s="39" t="s">
        <v>42</v>
      </c>
      <c r="D940" s="42">
        <f>_xll.qlCalendarAdvance(Calendar,$D939,B940,"f",FALSE)</f>
        <v>45874</v>
      </c>
      <c r="E940" s="177">
        <f>_xll.qlInterestRateIndexValueDate(IndexON,D940)</f>
        <v>45874</v>
      </c>
      <c r="F940" s="193">
        <f>IFERROR(_xll.qlIndexFixing(IndexON,D940,TRUE,_xll.ohTrigger(RecalcTrigger,TriggerON)),NA())</f>
        <v>2.5245815140270134E-2</v>
      </c>
      <c r="H940" s="42">
        <f>_xll.qlCalendarAdvance(Calendar,$H939,B940,"f",FALSE)</f>
        <v>45874</v>
      </c>
      <c r="I940" s="177">
        <f>_xll.qlInterestRateIndexValueDate(Index1M,$H940)</f>
        <v>45874</v>
      </c>
      <c r="J940" s="182">
        <f>IFERROR(_xll.qlIndexFixing(Index1M,$H940,TRUE,_xll.ohTrigger(RecalcTrigger,Trigger1M)),NA())</f>
        <v>2.6524213933221633E-2</v>
      </c>
      <c r="K940" s="44">
        <f>IFERROR(_xll.qlIndexFixing(Index3M,H940,TRUE,_xll.ohTrigger(RecalcTrigger,Trigger3M)),NA())</f>
        <v>2.7308569953129937E-2</v>
      </c>
      <c r="L940" s="44">
        <f>IFERROR(_xll.qlIndexFixing(Index6M,$H940,TRUE,_xll.ohTrigger(RecalcTrigger,Trigger6M)),NA())</f>
        <v>2.8234772786403413E-2</v>
      </c>
      <c r="M940" s="183">
        <f>IFERROR(_xll.qlIndexFixing(Index1Y,$H940,TRUE,_xll.ohTrigger(RecalcTrigger,Trigger1Y)),NA())</f>
        <v>2.9038909805058744E-2</v>
      </c>
      <c r="N940" s="182">
        <f>IFERROR(_xll.qlIndexFixing(ONIndex1M,I940,TRUE,_xll.ohTrigger(RecalcTrigger,Trigger1M)),NA())</f>
        <v>2.6456802839099902E-2</v>
      </c>
      <c r="O940" s="44">
        <f>IFERROR(_xll.qlIndexFixing(ONIndex3M,I940,TRUE,_xll.ohTrigger(RecalcTrigger,Trigger3M)),NA())</f>
        <v>2.7171595691614092E-2</v>
      </c>
      <c r="P940" s="44">
        <f>IFERROR(_xll.qlIndexFixing(ONIndex6M,I940,TRUE,_xll.ohTrigger(RecalcTrigger,Trigger6M)),NA())</f>
        <v>2.8051005851520427E-2</v>
      </c>
      <c r="Q940" s="183">
        <f>IFERROR(_xll.qlIndexFixing(ONIndex1Y,I940,TRUE,_xll.ohTrigger(RecalcTrigger,Trigger1Y)),NA())</f>
        <v>2.8709060454881197E-2</v>
      </c>
    </row>
    <row r="941" spans="2:17" x14ac:dyDescent="0.2">
      <c r="B941" s="39" t="s">
        <v>42</v>
      </c>
      <c r="D941" s="42">
        <f>_xll.qlCalendarAdvance(Calendar,$D940,B941,"f",FALSE)</f>
        <v>45881</v>
      </c>
      <c r="E941" s="177">
        <f>_xll.qlInterestRateIndexValueDate(IndexON,D941)</f>
        <v>45881</v>
      </c>
      <c r="F941" s="193">
        <f>IFERROR(_xll.qlIndexFixing(IndexON,D941,TRUE,_xll.ohTrigger(RecalcTrigger,TriggerON)),NA())</f>
        <v>2.5260394799510033E-2</v>
      </c>
      <c r="H941" s="42">
        <f>_xll.qlCalendarAdvance(Calendar,$H940,B941,"f",FALSE)</f>
        <v>45881</v>
      </c>
      <c r="I941" s="177">
        <f>_xll.qlInterestRateIndexValueDate(Index1M,$H941)</f>
        <v>45881</v>
      </c>
      <c r="J941" s="182">
        <f>IFERROR(_xll.qlIndexFixing(Index1M,$H941,TRUE,_xll.ohTrigger(RecalcTrigger,Trigger1M)),NA())</f>
        <v>2.6542043670952382E-2</v>
      </c>
      <c r="K941" s="44">
        <f>IFERROR(_xll.qlIndexFixing(Index3M,H941,TRUE,_xll.ohTrigger(RecalcTrigger,Trigger3M)),NA())</f>
        <v>2.7315427473753533E-2</v>
      </c>
      <c r="L941" s="44">
        <f>IFERROR(_xll.qlIndexFixing(Index6M,$H941,TRUE,_xll.ohTrigger(RecalcTrigger,Trigger6M)),NA())</f>
        <v>2.8234497645254389E-2</v>
      </c>
      <c r="M941" s="183">
        <f>IFERROR(_xll.qlIndexFixing(Index1Y,$H941,TRUE,_xll.ohTrigger(RecalcTrigger,Trigger1Y)),NA())</f>
        <v>2.9036239086353E-2</v>
      </c>
      <c r="N941" s="182">
        <f>IFERROR(_xll.qlIndexFixing(ONIndex1M,I941,TRUE,_xll.ohTrigger(RecalcTrigger,Trigger1M)),NA())</f>
        <v>2.6474944855517935E-2</v>
      </c>
      <c r="O941" s="44">
        <f>IFERROR(_xll.qlIndexFixing(ONIndex3M,I941,TRUE,_xll.ohTrigger(RecalcTrigger,Trigger3M)),NA())</f>
        <v>2.7178467219415303E-2</v>
      </c>
      <c r="P941" s="44">
        <f>IFERROR(_xll.qlIndexFixing(ONIndex6M,I941,TRUE,_xll.ohTrigger(RecalcTrigger,Trigger6M)),NA())</f>
        <v>2.8048528588956456E-2</v>
      </c>
      <c r="Q941" s="183">
        <f>IFERROR(_xll.qlIndexFixing(ONIndex1Y,I941,TRUE,_xll.ohTrigger(RecalcTrigger,Trigger1Y)),NA())</f>
        <v>2.8704804140301521E-2</v>
      </c>
    </row>
    <row r="942" spans="2:17" x14ac:dyDescent="0.2">
      <c r="B942" s="39" t="s">
        <v>42</v>
      </c>
      <c r="D942" s="42">
        <f>_xll.qlCalendarAdvance(Calendar,$D941,B942,"f",FALSE)</f>
        <v>45888</v>
      </c>
      <c r="E942" s="177">
        <f>_xll.qlInterestRateIndexValueDate(IndexON,D942)</f>
        <v>45888</v>
      </c>
      <c r="F942" s="193">
        <f>IFERROR(_xll.qlIndexFixing(IndexON,D942,TRUE,_xll.ohTrigger(RecalcTrigger,TriggerON)),NA())</f>
        <v>2.5274921121544169E-2</v>
      </c>
      <c r="H942" s="42">
        <f>_xll.qlCalendarAdvance(Calendar,$H941,B942,"f",FALSE)</f>
        <v>45888</v>
      </c>
      <c r="I942" s="177">
        <f>_xll.qlInterestRateIndexValueDate(Index1M,$H942)</f>
        <v>45888</v>
      </c>
      <c r="J942" s="182">
        <f>IFERROR(_xll.qlIndexFixing(Index1M,$H942,TRUE,_xll.ohTrigger(RecalcTrigger,Trigger1M)),NA())</f>
        <v>2.655970924167662E-2</v>
      </c>
      <c r="K942" s="44">
        <f>IFERROR(_xll.qlIndexFixing(Index3M,H942,TRUE,_xll.ohTrigger(RecalcTrigger,Trigger3M)),NA())</f>
        <v>2.7322275652802212E-2</v>
      </c>
      <c r="L942" s="44">
        <f>IFERROR(_xll.qlIndexFixing(Index6M,$H942,TRUE,_xll.ohTrigger(RecalcTrigger,Trigger6M)),NA())</f>
        <v>2.8234393655119906E-2</v>
      </c>
      <c r="M942" s="183">
        <f>IFERROR(_xll.qlIndexFixing(Index1Y,$H942,TRUE,_xll.ohTrigger(RecalcTrigger,Trigger1Y)),NA())</f>
        <v>2.9033634099112637E-2</v>
      </c>
      <c r="N942" s="182">
        <f>IFERROR(_xll.qlIndexFixing(ONIndex1M,I942,TRUE,_xll.ohTrigger(RecalcTrigger,Trigger1M)),NA())</f>
        <v>2.6492923036555149E-2</v>
      </c>
      <c r="O942" s="44">
        <f>IFERROR(_xll.qlIndexFixing(ONIndex3M,I942,TRUE,_xll.ohTrigger(RecalcTrigger,Trigger3M)),NA())</f>
        <v>2.718532945744867E-2</v>
      </c>
      <c r="P942" s="44">
        <f>IFERROR(_xll.qlIndexFixing(ONIndex6M,I942,TRUE,_xll.ohTrigger(RecalcTrigger,Trigger6M)),NA())</f>
        <v>2.804622008841462E-2</v>
      </c>
      <c r="Q942" s="183">
        <f>IFERROR(_xll.qlIndexFixing(ONIndex1Y,I942,TRUE,_xll.ohTrigger(RecalcTrigger,Trigger1Y)),NA())</f>
        <v>2.8700611700970269E-2</v>
      </c>
    </row>
    <row r="943" spans="2:17" x14ac:dyDescent="0.2">
      <c r="B943" s="39" t="s">
        <v>42</v>
      </c>
      <c r="D943" s="42">
        <f>_xll.qlCalendarAdvance(Calendar,$D942,B943,"f",FALSE)</f>
        <v>45895</v>
      </c>
      <c r="E943" s="177">
        <f>_xll.qlInterestRateIndexValueDate(IndexON,D943)</f>
        <v>45895</v>
      </c>
      <c r="F943" s="193">
        <f>IFERROR(_xll.qlIndexFixing(IndexON,D943,TRUE,_xll.ohTrigger(RecalcTrigger,TriggerON)),NA())</f>
        <v>2.5289394106372542E-2</v>
      </c>
      <c r="H943" s="42">
        <f>_xll.qlCalendarAdvance(Calendar,$H942,B943,"f",FALSE)</f>
        <v>45895</v>
      </c>
      <c r="I943" s="177">
        <f>_xll.qlInterestRateIndexValueDate(Index1M,$H943)</f>
        <v>45895</v>
      </c>
      <c r="J943" s="182">
        <f>IFERROR(_xll.qlIndexFixing(Index1M,$H943,TRUE,_xll.ohTrigger(RecalcTrigger,Trigger1M)),NA())</f>
        <v>2.6577210644657089E-2</v>
      </c>
      <c r="K943" s="44">
        <f>IFERROR(_xll.qlIndexFixing(Index3M,H943,TRUE,_xll.ohTrigger(RecalcTrigger,Trigger3M)),NA())</f>
        <v>2.7329114490224876E-2</v>
      </c>
      <c r="L943" s="44">
        <f>IFERROR(_xll.qlIndexFixing(Index6M,$H943,TRUE,_xll.ohTrigger(RecalcTrigger,Trigger6M)),NA())</f>
        <v>2.8234460815974423E-2</v>
      </c>
      <c r="M943" s="183">
        <f>IFERROR(_xll.qlIndexFixing(Index1Y,$H943,TRUE,_xll.ohTrigger(RecalcTrigger,Trigger1Y)),NA())</f>
        <v>2.9031094842838723E-2</v>
      </c>
      <c r="N943" s="182">
        <f>IFERROR(_xll.qlIndexFixing(ONIndex1M,I943,TRUE,_xll.ohTrigger(RecalcTrigger,Trigger1M)),NA())</f>
        <v>2.65107373821305E-2</v>
      </c>
      <c r="O943" s="44">
        <f>IFERROR(_xll.qlIndexFixing(ONIndex3M,I943,TRUE,_xll.ohTrigger(RecalcTrigger,Trigger3M)),NA())</f>
        <v>2.7192182405471055E-2</v>
      </c>
      <c r="P943" s="44">
        <f>IFERROR(_xll.qlIndexFixing(ONIndex6M,I943,TRUE,_xll.ohTrigger(RecalcTrigger,Trigger6M)),NA())</f>
        <v>2.804408035005701E-2</v>
      </c>
      <c r="Q943" s="183">
        <f>IFERROR(_xll.qlIndexFixing(ONIndex1Y,I943,TRUE,_xll.ohTrigger(RecalcTrigger,Trigger1Y)),NA())</f>
        <v>2.8696483136806394E-2</v>
      </c>
    </row>
    <row r="944" spans="2:17" x14ac:dyDescent="0.2">
      <c r="B944" s="39" t="s">
        <v>42</v>
      </c>
      <c r="D944" s="42">
        <f>_xll.qlCalendarAdvance(Calendar,$D943,B944,"f",FALSE)</f>
        <v>45902</v>
      </c>
      <c r="E944" s="177">
        <f>_xll.qlInterestRateIndexValueDate(IndexON,D944)</f>
        <v>45902</v>
      </c>
      <c r="F944" s="193">
        <f>IFERROR(_xll.qlIndexFixing(IndexON,D944,TRUE,_xll.ohTrigger(RecalcTrigger,TriggerON)),NA())</f>
        <v>2.5303813753995152E-2</v>
      </c>
      <c r="H944" s="42">
        <f>_xll.qlCalendarAdvance(Calendar,$H943,B944,"f",FALSE)</f>
        <v>45902</v>
      </c>
      <c r="I944" s="177">
        <f>_xll.qlInterestRateIndexValueDate(Index1M,$H944)</f>
        <v>45902</v>
      </c>
      <c r="J944" s="182">
        <f>IFERROR(_xll.qlIndexFixing(Index1M,$H944,TRUE,_xll.ohTrigger(RecalcTrigger,Trigger1M)),NA())</f>
        <v>2.6592355444787663E-2</v>
      </c>
      <c r="K944" s="44">
        <f>IFERROR(_xll.qlIndexFixing(Index3M,H944,TRUE,_xll.ohTrigger(RecalcTrigger,Trigger3M)),NA())</f>
        <v>2.7334436699397932E-2</v>
      </c>
      <c r="L944" s="44">
        <f>IFERROR(_xll.qlIndexFixing(Index6M,$H944,TRUE,_xll.ohTrigger(RecalcTrigger,Trigger6M)),NA())</f>
        <v>2.8231213869673467E-2</v>
      </c>
      <c r="M944" s="183">
        <f>IFERROR(_xll.qlIndexFixing(Index1Y,$H944,TRUE,_xll.ohTrigger(RecalcTrigger,Trigger1Y)),NA())</f>
        <v>2.9028621317044534E-2</v>
      </c>
      <c r="N944" s="182">
        <f>IFERROR(_xll.qlIndexFixing(ONIndex1M,I944,TRUE,_xll.ohTrigger(RecalcTrigger,Trigger1M)),NA())</f>
        <v>2.652838789240608E-2</v>
      </c>
      <c r="O944" s="44">
        <f>IFERROR(_xll.qlIndexFixing(ONIndex3M,I944,TRUE,_xll.ohTrigger(RecalcTrigger,Trigger3M)),NA())</f>
        <v>2.7199026063563503E-2</v>
      </c>
      <c r="P944" s="44">
        <f>IFERROR(_xll.qlIndexFixing(ONIndex6M,I944,TRUE,_xll.ohTrigger(RecalcTrigger,Trigger6M)),NA())</f>
        <v>2.8042109373802582E-2</v>
      </c>
      <c r="Q944" s="183">
        <f>IFERROR(_xll.qlIndexFixing(ONIndex1Y,I944,TRUE,_xll.ohTrigger(RecalcTrigger,Trigger1Y)),NA())</f>
        <v>2.8692418447890944E-2</v>
      </c>
    </row>
    <row r="945" spans="2:17" x14ac:dyDescent="0.2">
      <c r="B945" s="39" t="s">
        <v>42</v>
      </c>
      <c r="D945" s="42">
        <f>_xll.qlCalendarAdvance(Calendar,$D944,B945,"f",FALSE)</f>
        <v>45909</v>
      </c>
      <c r="E945" s="177">
        <f>_xll.qlInterestRateIndexValueDate(IndexON,D945)</f>
        <v>45909</v>
      </c>
      <c r="F945" s="193">
        <f>IFERROR(_xll.qlIndexFixing(IndexON,D945,TRUE,_xll.ohTrigger(RecalcTrigger,TriggerON)),NA())</f>
        <v>2.5318180064493045E-2</v>
      </c>
      <c r="H945" s="42">
        <f>_xll.qlCalendarAdvance(Calendar,$H944,B945,"f",FALSE)</f>
        <v>45909</v>
      </c>
      <c r="I945" s="177">
        <f>_xll.qlInterestRateIndexValueDate(Index1M,$H945)</f>
        <v>45909</v>
      </c>
      <c r="J945" s="182">
        <f>IFERROR(_xll.qlIndexFixing(Index1M,$H945,TRUE,_xll.ohTrigger(RecalcTrigger,Trigger1M)),NA())</f>
        <v>2.6609538985501301E-2</v>
      </c>
      <c r="K945" s="44">
        <f>IFERROR(_xll.qlIndexFixing(Index3M,H945,TRUE,_xll.ohTrigger(RecalcTrigger,Trigger3M)),NA())</f>
        <v>2.734125701158284E-2</v>
      </c>
      <c r="L945" s="44">
        <f>IFERROR(_xll.qlIndexFixing(Index6M,$H945,TRUE,_xll.ohTrigger(RecalcTrigger,Trigger6M)),NA())</f>
        <v>2.8231586571442625E-2</v>
      </c>
      <c r="M945" s="183">
        <f>IFERROR(_xll.qlIndexFixing(Index1Y,$H945,TRUE,_xll.ohTrigger(RecalcTrigger,Trigger1Y)),NA())</f>
        <v>2.902621352125645E-2</v>
      </c>
      <c r="N945" s="182">
        <f>IFERROR(_xll.qlIndexFixing(ONIndex1M,I945,TRUE,_xll.ohTrigger(RecalcTrigger,Trigger1M)),NA())</f>
        <v>2.654587456713875E-2</v>
      </c>
      <c r="O945" s="44">
        <f>IFERROR(_xll.qlIndexFixing(ONIndex3M,I945,TRUE,_xll.ohTrigger(RecalcTrigger,Trigger3M)),NA())</f>
        <v>2.7205860431726014E-2</v>
      </c>
      <c r="P945" s="44">
        <f>IFERROR(_xll.qlIndexFixing(ONIndex6M,I945,TRUE,_xll.ohTrigger(RecalcTrigger,Trigger6M)),NA())</f>
        <v>2.8040307159732381E-2</v>
      </c>
      <c r="Q945" s="183">
        <f>IFERROR(_xll.qlIndexFixing(ONIndex1Y,I945,TRUE,_xll.ohTrigger(RecalcTrigger,Trigger1Y)),NA())</f>
        <v>2.8688417634223917E-2</v>
      </c>
    </row>
    <row r="946" spans="2:17" x14ac:dyDescent="0.2">
      <c r="B946" s="39" t="s">
        <v>42</v>
      </c>
      <c r="D946" s="42">
        <f>_xll.qlCalendarAdvance(Calendar,$D945,B946,"f",FALSE)</f>
        <v>45916</v>
      </c>
      <c r="E946" s="177">
        <f>_xll.qlInterestRateIndexValueDate(IndexON,D946)</f>
        <v>45916</v>
      </c>
      <c r="F946" s="193">
        <f>IFERROR(_xll.qlIndexFixing(IndexON,D946,TRUE,_xll.ohTrigger(RecalcTrigger,TriggerON)),NA())</f>
        <v>2.5332493037623083E-2</v>
      </c>
      <c r="H946" s="42">
        <f>_xll.qlCalendarAdvance(Calendar,$H945,B946,"f",FALSE)</f>
        <v>45916</v>
      </c>
      <c r="I946" s="177">
        <f>_xll.qlInterestRateIndexValueDate(Index1M,$H946)</f>
        <v>45916</v>
      </c>
      <c r="J946" s="182">
        <f>IFERROR(_xll.qlIndexFixing(Index1M,$H946,TRUE,_xll.ohTrigger(RecalcTrigger,Trigger1M)),NA())</f>
        <v>2.6626558367508085E-2</v>
      </c>
      <c r="K946" s="44">
        <f>IFERROR(_xll.qlIndexFixing(Index3M,H946,TRUE,_xll.ohTrigger(RecalcTrigger,Trigger3M)),NA())</f>
        <v>2.7348067982572031E-2</v>
      </c>
      <c r="L946" s="44">
        <f>IFERROR(_xll.qlIndexFixing(Index6M,$H946,TRUE,_xll.ohTrigger(RecalcTrigger,Trigger6M)),NA())</f>
        <v>2.8232130384906646E-2</v>
      </c>
      <c r="M946" s="183">
        <f>IFERROR(_xll.qlIndexFixing(Index1Y,$H946,TRUE,_xll.ohTrigger(RecalcTrigger,Trigger1Y)),NA())</f>
        <v>2.9023871455012618E-2</v>
      </c>
      <c r="N946" s="182">
        <f>IFERROR(_xll.qlIndexFixing(ONIndex1M,I946,TRUE,_xll.ohTrigger(RecalcTrigger,Trigger1M)),NA())</f>
        <v>2.6563197406409556E-2</v>
      </c>
      <c r="O946" s="44">
        <f>IFERROR(_xll.qlIndexFixing(ONIndex3M,I946,TRUE,_xll.ohTrigger(RecalcTrigger,Trigger3M)),NA())</f>
        <v>2.7212685509877543E-2</v>
      </c>
      <c r="P946" s="44">
        <f>IFERROR(_xll.qlIndexFixing(ONIndex6M,I946,TRUE,_xll.ohTrigger(RecalcTrigger,Trigger6M)),NA())</f>
        <v>2.8038673707684314E-2</v>
      </c>
      <c r="Q946" s="183">
        <f>IFERROR(_xll.qlIndexFixing(ONIndex1Y,I946,TRUE,_xll.ohTrigger(RecalcTrigger,Trigger1Y)),NA())</f>
        <v>2.8684480695724268E-2</v>
      </c>
    </row>
    <row r="947" spans="2:17" x14ac:dyDescent="0.2">
      <c r="B947" s="39" t="s">
        <v>42</v>
      </c>
      <c r="D947" s="42">
        <f>_xll.qlCalendarAdvance(Calendar,$D946,B947,"f",FALSE)</f>
        <v>45923</v>
      </c>
      <c r="E947" s="177">
        <f>_xll.qlInterestRateIndexValueDate(IndexON,D947)</f>
        <v>45923</v>
      </c>
      <c r="F947" s="193">
        <f>IFERROR(_xll.qlIndexFixing(IndexON,D947,TRUE,_xll.ohTrigger(RecalcTrigger,TriggerON)),NA())</f>
        <v>2.5346752673628403E-2</v>
      </c>
      <c r="H947" s="42">
        <f>_xll.qlCalendarAdvance(Calendar,$H946,B947,"f",FALSE)</f>
        <v>45923</v>
      </c>
      <c r="I947" s="177">
        <f>_xll.qlInterestRateIndexValueDate(Index1M,$H947)</f>
        <v>45923</v>
      </c>
      <c r="J947" s="182">
        <f>IFERROR(_xll.qlIndexFixing(Index1M,$H947,TRUE,_xll.ohTrigger(RecalcTrigger,Trigger1M)),NA())</f>
        <v>2.6643413590116426E-2</v>
      </c>
      <c r="K947" s="44">
        <f>IFERROR(_xll.qlIndexFixing(Index3M,H947,TRUE,_xll.ohTrigger(RecalcTrigger,Trigger3M)),NA())</f>
        <v>2.7354869612320976E-2</v>
      </c>
      <c r="L947" s="44">
        <f>IFERROR(_xll.qlIndexFixing(Index6M,$H947,TRUE,_xll.ohTrigger(RecalcTrigger,Trigger6M)),NA())</f>
        <v>2.8232845310202096E-2</v>
      </c>
      <c r="M947" s="183">
        <f>IFERROR(_xll.qlIndexFixing(Index1Y,$H947,TRUE,_xll.ohTrigger(RecalcTrigger,Trigger1Y)),NA())</f>
        <v>2.9021595117864729E-2</v>
      </c>
      <c r="N947" s="182">
        <f>IFERROR(_xll.qlIndexFixing(ONIndex1M,I947,TRUE,_xll.ohTrigger(RecalcTrigger,Trigger1M)),NA())</f>
        <v>2.6580356410218497E-2</v>
      </c>
      <c r="O947" s="44">
        <f>IFERROR(_xll.qlIndexFixing(ONIndex3M,I947,TRUE,_xll.ohTrigger(RecalcTrigger,Trigger3M)),NA())</f>
        <v>2.7219501298180182E-2</v>
      </c>
      <c r="P947" s="44">
        <f>IFERROR(_xll.qlIndexFixing(ONIndex6M,I947,TRUE,_xll.ohTrigger(RecalcTrigger,Trigger6M)),NA())</f>
        <v>2.8037209017739428E-2</v>
      </c>
      <c r="Q947" s="183">
        <f>IFERROR(_xll.qlIndexFixing(ONIndex1Y,I947,TRUE,_xll.ohTrigger(RecalcTrigger,Trigger1Y)),NA())</f>
        <v>2.8680607632473043E-2</v>
      </c>
    </row>
    <row r="948" spans="2:17" x14ac:dyDescent="0.2">
      <c r="B948" s="39" t="s">
        <v>42</v>
      </c>
      <c r="D948" s="42">
        <f>_xll.qlCalendarAdvance(Calendar,$D947,B948,"f",FALSE)</f>
        <v>45930</v>
      </c>
      <c r="E948" s="177">
        <f>_xll.qlInterestRateIndexValueDate(IndexON,D948)</f>
        <v>45930</v>
      </c>
      <c r="F948" s="193">
        <f>IFERROR(_xll.qlIndexFixing(IndexON,D948,TRUE,_xll.ohTrigger(RecalcTrigger,TriggerON)),NA())</f>
        <v>2.5360958972346914E-2</v>
      </c>
      <c r="H948" s="42">
        <f>_xll.qlCalendarAdvance(Calendar,$H947,B948,"f",FALSE)</f>
        <v>45930</v>
      </c>
      <c r="I948" s="177">
        <f>_xll.qlInterestRateIndexValueDate(Index1M,$H948)</f>
        <v>45930</v>
      </c>
      <c r="J948" s="182">
        <f>IFERROR(_xll.qlIndexFixing(Index1M,$H948,TRUE,_xll.ohTrigger(RecalcTrigger,Trigger1M)),NA())</f>
        <v>2.6662255118074574E-2</v>
      </c>
      <c r="K948" s="44">
        <f>IFERROR(_xll.qlIndexFixing(Index3M,H948,TRUE,_xll.ohTrigger(RecalcTrigger,Trigger3M)),NA())</f>
        <v>2.7363168551291877E-2</v>
      </c>
      <c r="L948" s="44">
        <f>IFERROR(_xll.qlIndexFixing(Index6M,$H948,TRUE,_xll.ohTrigger(RecalcTrigger,Trigger6M)),NA())</f>
        <v>2.8234940955192887E-2</v>
      </c>
      <c r="M948" s="183">
        <f>IFERROR(_xll.qlIndexFixing(Index1Y,$H948,TRUE,_xll.ohTrigger(RecalcTrigger,Trigger1Y)),NA())</f>
        <v>2.9019384509376245E-2</v>
      </c>
      <c r="N948" s="182">
        <f>IFERROR(_xll.qlIndexFixing(ONIndex1M,I948,TRUE,_xll.ohTrigger(RecalcTrigger,Trigger1M)),NA())</f>
        <v>2.6597351578403483E-2</v>
      </c>
      <c r="O948" s="44">
        <f>IFERROR(_xll.qlIndexFixing(ONIndex3M,I948,TRUE,_xll.ohTrigger(RecalcTrigger,Trigger3M)),NA())</f>
        <v>2.7226307796471838E-2</v>
      </c>
      <c r="P948" s="44">
        <f>IFERROR(_xll.qlIndexFixing(ONIndex6M,I948,TRUE,_xll.ohTrigger(RecalcTrigger,Trigger6M)),NA())</f>
        <v>2.803591308997877E-2</v>
      </c>
      <c r="Q948" s="183">
        <f>IFERROR(_xll.qlIndexFixing(ONIndex1Y,I948,TRUE,_xll.ohTrigger(RecalcTrigger,Trigger1Y)),NA())</f>
        <v>2.8676798444389195E-2</v>
      </c>
    </row>
    <row r="949" spans="2:17" x14ac:dyDescent="0.2">
      <c r="B949" s="39" t="s">
        <v>42</v>
      </c>
      <c r="D949" s="42">
        <f>_xll.qlCalendarAdvance(Calendar,$D948,B949,"f",FALSE)</f>
        <v>45937</v>
      </c>
      <c r="E949" s="177">
        <f>_xll.qlInterestRateIndexValueDate(IndexON,D949)</f>
        <v>45937</v>
      </c>
      <c r="F949" s="193">
        <f>IFERROR(_xll.qlIndexFixing(IndexON,D949,TRUE,_xll.ohTrigger(RecalcTrigger,TriggerON)),NA())</f>
        <v>2.5375111933940708E-2</v>
      </c>
      <c r="H949" s="42">
        <f>_xll.qlCalendarAdvance(Calendar,$H948,B949,"f",FALSE)</f>
        <v>45937</v>
      </c>
      <c r="I949" s="177">
        <f>_xll.qlInterestRateIndexValueDate(Index1M,$H949)</f>
        <v>45937</v>
      </c>
      <c r="J949" s="182">
        <f>IFERROR(_xll.qlIndexFixing(Index1M,$H949,TRUE,_xll.ohTrigger(RecalcTrigger,Trigger1M)),NA())</f>
        <v>2.6678771499494269E-2</v>
      </c>
      <c r="K949" s="44">
        <f>IFERROR(_xll.qlIndexFixing(Index3M,H949,TRUE,_xll.ohTrigger(RecalcTrigger,Trigger3M)),NA())</f>
        <v>2.7369951337960375E-2</v>
      </c>
      <c r="L949" s="44">
        <f>IFERROR(_xll.qlIndexFixing(Index6M,$H949,TRUE,_xll.ohTrigger(RecalcTrigger,Trigger6M)),NA())</f>
        <v>2.8236010409223251E-2</v>
      </c>
      <c r="M949" s="183">
        <f>IFERROR(_xll.qlIndexFixing(Index1Y,$H949,TRUE,_xll.ohTrigger(RecalcTrigger,Trigger1Y)),NA())</f>
        <v>2.9017239629123504E-2</v>
      </c>
      <c r="N949" s="182">
        <f>IFERROR(_xll.qlIndexFixing(ONIndex1M,I949,TRUE,_xll.ohTrigger(RecalcTrigger,Trigger1M)),NA())</f>
        <v>2.6614182911045559E-2</v>
      </c>
      <c r="O949" s="44">
        <f>IFERROR(_xll.qlIndexFixing(ONIndex3M,I949,TRUE,_xll.ohTrigger(RecalcTrigger,Trigger3M)),NA())</f>
        <v>2.7233105004833558E-2</v>
      </c>
      <c r="P949" s="44">
        <f>IFERROR(_xll.qlIndexFixing(ONIndex6M,I949,TRUE,_xll.ohTrigger(RecalcTrigger,Trigger6M)),NA())</f>
        <v>2.8034785924240246E-2</v>
      </c>
      <c r="Q949" s="183">
        <f>IFERROR(_xll.qlIndexFixing(ONIndex1Y,I949,TRUE,_xll.ohTrigger(RecalcTrigger,Trigger1Y)),NA())</f>
        <v>2.8673053131553772E-2</v>
      </c>
    </row>
    <row r="950" spans="2:17" x14ac:dyDescent="0.2">
      <c r="B950" s="39" t="s">
        <v>42</v>
      </c>
      <c r="D950" s="42">
        <f>_xll.qlCalendarAdvance(Calendar,$D949,B950,"f",FALSE)</f>
        <v>45944</v>
      </c>
      <c r="E950" s="177">
        <f>_xll.qlInterestRateIndexValueDate(IndexON,D950)</f>
        <v>45944</v>
      </c>
      <c r="F950" s="193">
        <f>IFERROR(_xll.qlIndexFixing(IndexON,D950,TRUE,_xll.ohTrigger(RecalcTrigger,TriggerON)),NA())</f>
        <v>2.5389211558247693E-2</v>
      </c>
      <c r="H950" s="42">
        <f>_xll.qlCalendarAdvance(Calendar,$H949,B950,"f",FALSE)</f>
        <v>45944</v>
      </c>
      <c r="I950" s="177">
        <f>_xll.qlInterestRateIndexValueDate(Index1M,$H950)</f>
        <v>45944</v>
      </c>
      <c r="J950" s="182">
        <f>IFERROR(_xll.qlIndexFixing(Index1M,$H950,TRUE,_xll.ohTrigger(RecalcTrigger,Trigger1M)),NA())</f>
        <v>2.6695123708197613E-2</v>
      </c>
      <c r="K950" s="44">
        <f>IFERROR(_xll.qlIndexFixing(Index3M,H950,TRUE,_xll.ohTrigger(RecalcTrigger,Trigger3M)),NA())</f>
        <v>2.7376724782668983E-2</v>
      </c>
      <c r="L950" s="44">
        <f>IFERROR(_xll.qlIndexFixing(Index6M,$H950,TRUE,_xll.ohTrigger(RecalcTrigger,Trigger6M)),NA())</f>
        <v>2.8237250988926405E-2</v>
      </c>
      <c r="M950" s="183">
        <f>IFERROR(_xll.qlIndexFixing(Index1Y,$H950,TRUE,_xll.ohTrigger(RecalcTrigger,Trigger1Y)),NA())</f>
        <v>2.9015160476696167E-2</v>
      </c>
      <c r="N950" s="182">
        <f>IFERROR(_xll.qlIndexFixing(ONIndex1M,I950,TRUE,_xll.ohTrigger(RecalcTrigger,Trigger1M)),NA())</f>
        <v>2.6630850408144724E-2</v>
      </c>
      <c r="O950" s="44">
        <f>IFERROR(_xll.qlIndexFixing(ONIndex3M,I950,TRUE,_xll.ohTrigger(RecalcTrigger,Trigger3M)),NA())</f>
        <v>2.7239892923265341E-2</v>
      </c>
      <c r="P950" s="44">
        <f>IFERROR(_xll.qlIndexFixing(ONIndex6M,I950,TRUE,_xll.ohTrigger(RecalcTrigger,Trigger6M)),NA())</f>
        <v>2.8033827520604904E-2</v>
      </c>
      <c r="Q950" s="183">
        <f>IFERROR(_xll.qlIndexFixing(ONIndex1Y,I950,TRUE,_xll.ohTrigger(RecalcTrigger,Trigger1Y)),NA())</f>
        <v>2.8669371693966772E-2</v>
      </c>
    </row>
    <row r="951" spans="2:17" x14ac:dyDescent="0.2">
      <c r="B951" s="39" t="s">
        <v>42</v>
      </c>
      <c r="D951" s="42">
        <f>_xll.qlCalendarAdvance(Calendar,$D950,B951,"f",FALSE)</f>
        <v>45951</v>
      </c>
      <c r="E951" s="177">
        <f>_xll.qlInterestRateIndexValueDate(IndexON,D951)</f>
        <v>45951</v>
      </c>
      <c r="F951" s="193">
        <f>IFERROR(_xll.qlIndexFixing(IndexON,D951,TRUE,_xll.ohTrigger(RecalcTrigger,TriggerON)),NA())</f>
        <v>2.5403257845267868E-2</v>
      </c>
      <c r="H951" s="42">
        <f>_xll.qlCalendarAdvance(Calendar,$H950,B951,"f",FALSE)</f>
        <v>45951</v>
      </c>
      <c r="I951" s="177">
        <f>_xll.qlInterestRateIndexValueDate(Index1M,$H951)</f>
        <v>45951</v>
      </c>
      <c r="J951" s="182">
        <f>IFERROR(_xll.qlIndexFixing(Index1M,$H951,TRUE,_xll.ohTrigger(RecalcTrigger,Trigger1M)),NA())</f>
        <v>2.6711311743507476E-2</v>
      </c>
      <c r="K951" s="44">
        <f>IFERROR(_xll.qlIndexFixing(Index3M,H951,TRUE,_xll.ohTrigger(RecalcTrigger,Trigger3M)),NA())</f>
        <v>2.7383488885371895E-2</v>
      </c>
      <c r="L951" s="44">
        <f>IFERROR(_xll.qlIndexFixing(Index6M,$H951,TRUE,_xll.ohTrigger(RecalcTrigger,Trigger6M)),NA())</f>
        <v>2.8238662694615845E-2</v>
      </c>
      <c r="M951" s="183">
        <f>IFERROR(_xll.qlIndexFixing(Index1Y,$H951,TRUE,_xll.ohTrigger(RecalcTrigger,Trigger1Y)),NA())</f>
        <v>2.9013147051694776E-2</v>
      </c>
      <c r="N951" s="182">
        <f>IFERROR(_xll.qlIndexFixing(ONIndex1M,I951,TRUE,_xll.ohTrigger(RecalcTrigger,Trigger1M)),NA())</f>
        <v>2.6647354069700979E-2</v>
      </c>
      <c r="O951" s="44">
        <f>IFERROR(_xll.qlIndexFixing(ONIndex3M,I951,TRUE,_xll.ohTrigger(RecalcTrigger,Trigger3M)),NA())</f>
        <v>2.7246671551767188E-2</v>
      </c>
      <c r="P951" s="44">
        <f>IFERROR(_xll.qlIndexFixing(ONIndex6M,I951,TRUE,_xll.ohTrigger(RecalcTrigger,Trigger6M)),NA())</f>
        <v>2.8033037879153788E-2</v>
      </c>
      <c r="Q951" s="183">
        <f>IFERROR(_xll.qlIndexFixing(ONIndex1Y,I951,TRUE,_xll.ohTrigger(RecalcTrigger,Trigger1Y)),NA())</f>
        <v>2.8665754131466104E-2</v>
      </c>
    </row>
    <row r="952" spans="2:17" x14ac:dyDescent="0.2">
      <c r="B952" s="39" t="s">
        <v>42</v>
      </c>
      <c r="D952" s="42">
        <f>_xll.qlCalendarAdvance(Calendar,$D951,B952,"f",FALSE)</f>
        <v>45958</v>
      </c>
      <c r="E952" s="177">
        <f>_xll.qlInterestRateIndexValueDate(IndexON,D952)</f>
        <v>45958</v>
      </c>
      <c r="F952" s="193">
        <f>IFERROR(_xll.qlIndexFixing(IndexON,D952,TRUE,_xll.ohTrigger(RecalcTrigger,TriggerON)),NA())</f>
        <v>2.541725079508228E-2</v>
      </c>
      <c r="H952" s="42">
        <f>_xll.qlCalendarAdvance(Calendar,$H951,B952,"f",FALSE)</f>
        <v>45958</v>
      </c>
      <c r="I952" s="177">
        <f>_xll.qlInterestRateIndexValueDate(Index1M,$H952)</f>
        <v>45958</v>
      </c>
      <c r="J952" s="182">
        <f>IFERROR(_xll.qlIndexFixing(Index1M,$H952,TRUE,_xll.ohTrigger(RecalcTrigger,Trigger1M)),NA())</f>
        <v>2.6727335604744114E-2</v>
      </c>
      <c r="K952" s="44">
        <f>IFERROR(_xll.qlIndexFixing(Index3M,H952,TRUE,_xll.ohTrigger(RecalcTrigger,Trigger3M)),NA())</f>
        <v>2.7390243646019781E-2</v>
      </c>
      <c r="L952" s="44">
        <f>IFERROR(_xll.qlIndexFixing(Index6M,$H952,TRUE,_xll.ohTrigger(RecalcTrigger,Trigger6M)),NA())</f>
        <v>2.824024552664782E-2</v>
      </c>
      <c r="M952" s="183">
        <f>IFERROR(_xll.qlIndexFixing(Index1Y,$H952,TRUE,_xll.ohTrigger(RecalcTrigger,Trigger1Y)),NA())</f>
        <v>2.9011199353734751E-2</v>
      </c>
      <c r="N952" s="182">
        <f>IFERROR(_xll.qlIndexFixing(ONIndex1M,I952,TRUE,_xll.ohTrigger(RecalcTrigger,Trigger1M)),NA())</f>
        <v>2.6663693895552232E-2</v>
      </c>
      <c r="O952" s="44">
        <f>IFERROR(_xll.qlIndexFixing(ONIndex3M,I952,TRUE,_xll.ohTrigger(RecalcTrigger,Trigger3M)),NA())</f>
        <v>2.7253440890258052E-2</v>
      </c>
      <c r="P952" s="44">
        <f>IFERROR(_xll.qlIndexFixing(ONIndex6M,I952,TRUE,_xll.ohTrigger(RecalcTrigger,Trigger6M)),NA())</f>
        <v>2.8032416999724807E-2</v>
      </c>
      <c r="Q952" s="183">
        <f>IFERROR(_xll.qlIndexFixing(ONIndex1Y,I952,TRUE,_xll.ohTrigger(RecalcTrigger,Trigger1Y)),NA())</f>
        <v>2.8662200444213859E-2</v>
      </c>
    </row>
    <row r="953" spans="2:17" x14ac:dyDescent="0.2">
      <c r="B953" s="39" t="s">
        <v>42</v>
      </c>
      <c r="D953" s="42">
        <f>_xll.qlCalendarAdvance(Calendar,$D952,B953,"f",FALSE)</f>
        <v>45965</v>
      </c>
      <c r="E953" s="177">
        <f>_xll.qlInterestRateIndexValueDate(IndexON,D953)</f>
        <v>45965</v>
      </c>
      <c r="F953" s="193">
        <f>IFERROR(_xll.qlIndexFixing(IndexON,D953,TRUE,_xll.ohTrigger(RecalcTrigger,TriggerON)),NA())</f>
        <v>2.5431190407609883E-2</v>
      </c>
      <c r="H953" s="42">
        <f>_xll.qlCalendarAdvance(Calendar,$H952,B953,"f",FALSE)</f>
        <v>45965</v>
      </c>
      <c r="I953" s="177">
        <f>_xll.qlInterestRateIndexValueDate(Index1M,$H953)</f>
        <v>45965</v>
      </c>
      <c r="J953" s="182">
        <f>IFERROR(_xll.qlIndexFixing(Index1M,$H953,TRUE,_xll.ohTrigger(RecalcTrigger,Trigger1M)),NA())</f>
        <v>2.6741097540790942E-2</v>
      </c>
      <c r="K953" s="44">
        <f>IFERROR(_xll.qlIndexFixing(Index3M,H953,TRUE,_xll.ohTrigger(RecalcTrigger,Trigger3M)),NA())</f>
        <v>2.739698906456595E-2</v>
      </c>
      <c r="L953" s="44">
        <f>IFERROR(_xll.qlIndexFixing(Index6M,$H953,TRUE,_xll.ohTrigger(RecalcTrigger,Trigger6M)),NA())</f>
        <v>2.824199948542222E-2</v>
      </c>
      <c r="M953" s="183">
        <f>IFERROR(_xll.qlIndexFixing(Index1Y,$H953,TRUE,_xll.ohTrigger(RecalcTrigger,Trigger1Y)),NA())</f>
        <v>2.9009317382441946E-2</v>
      </c>
      <c r="N953" s="182">
        <f>IFERROR(_xll.qlIndexFixing(ONIndex1M,I953,TRUE,_xll.ohTrigger(RecalcTrigger,Trigger1M)),NA())</f>
        <v>2.6679869885779528E-2</v>
      </c>
      <c r="O953" s="44">
        <f>IFERROR(_xll.qlIndexFixing(ONIndex3M,I953,TRUE,_xll.ohTrigger(RecalcTrigger,Trigger3M)),NA())</f>
        <v>2.7260200938900025E-2</v>
      </c>
      <c r="P953" s="44">
        <f>IFERROR(_xll.qlIndexFixing(ONIndex6M,I953,TRUE,_xll.ohTrigger(RecalcTrigger,Trigger6M)),NA())</f>
        <v>2.8031964882480054E-2</v>
      </c>
      <c r="Q953" s="183">
        <f>IFERROR(_xll.qlIndexFixing(ONIndex1Y,I953,TRUE,_xll.ohTrigger(RecalcTrigger,Trigger1Y)),NA())</f>
        <v>2.8658710632210038E-2</v>
      </c>
    </row>
    <row r="954" spans="2:17" x14ac:dyDescent="0.2">
      <c r="B954" s="39" t="s">
        <v>42</v>
      </c>
      <c r="D954" s="42">
        <f>_xll.qlCalendarAdvance(Calendar,$D953,B954,"f",FALSE)</f>
        <v>45972</v>
      </c>
      <c r="E954" s="177">
        <f>_xll.qlInterestRateIndexValueDate(IndexON,D954)</f>
        <v>45972</v>
      </c>
      <c r="F954" s="193">
        <f>IFERROR(_xll.qlIndexFixing(IndexON,D954,TRUE,_xll.ohTrigger(RecalcTrigger,TriggerON)),NA())</f>
        <v>2.544507668276963E-2</v>
      </c>
      <c r="H954" s="42">
        <f>_xll.qlCalendarAdvance(Calendar,$H953,B954,"f",FALSE)</f>
        <v>45972</v>
      </c>
      <c r="I954" s="177">
        <f>_xll.qlInterestRateIndexValueDate(Index1M,$H954)</f>
        <v>45972</v>
      </c>
      <c r="J954" s="182">
        <f>IFERROR(_xll.qlIndexFixing(Index1M,$H954,TRUE,_xll.ohTrigger(RecalcTrigger,Trigger1M)),NA())</f>
        <v>2.6756803628939806E-2</v>
      </c>
      <c r="K954" s="44">
        <f>IFERROR(_xll.qlIndexFixing(Index3M,H954,TRUE,_xll.ohTrigger(RecalcTrigger,Trigger3M)),NA())</f>
        <v>2.7403725140961947E-2</v>
      </c>
      <c r="L954" s="44">
        <f>IFERROR(_xll.qlIndexFixing(Index6M,$H954,TRUE,_xll.ohTrigger(RecalcTrigger,Trigger6M)),NA())</f>
        <v>2.824264093905015E-2</v>
      </c>
      <c r="M954" s="183">
        <f>IFERROR(_xll.qlIndexFixing(Index1Y,$H954,TRUE,_xll.ohTrigger(RecalcTrigger,Trigger1Y)),NA())</f>
        <v>2.9007501137456204E-2</v>
      </c>
      <c r="N954" s="182">
        <f>IFERROR(_xll.qlIndexFixing(ONIndex1M,I954,TRUE,_xll.ohTrigger(RecalcTrigger,Trigger1M)),NA())</f>
        <v>2.6695882040382868E-2</v>
      </c>
      <c r="O954" s="44">
        <f>IFERROR(_xll.qlIndexFixing(ONIndex3M,I954,TRUE,_xll.ohTrigger(RecalcTrigger,Trigger3M)),NA())</f>
        <v>2.7266951697531017E-2</v>
      </c>
      <c r="P954" s="44">
        <f>IFERROR(_xll.qlIndexFixing(ONIndex6M,I954,TRUE,_xll.ohTrigger(RecalcTrigger,Trigger6M)),NA())</f>
        <v>2.8031681527257435E-2</v>
      </c>
      <c r="Q954" s="183">
        <f>IFERROR(_xll.qlIndexFixing(ONIndex1Y,I954,TRUE,_xll.ohTrigger(RecalcTrigger,Trigger1Y)),NA())</f>
        <v>2.8655284695454641E-2</v>
      </c>
    </row>
    <row r="955" spans="2:17" x14ac:dyDescent="0.2">
      <c r="B955" s="39" t="s">
        <v>42</v>
      </c>
      <c r="D955" s="42">
        <f>_xll.qlCalendarAdvance(Calendar,$D954,B955,"f",FALSE)</f>
        <v>45979</v>
      </c>
      <c r="E955" s="177">
        <f>_xll.qlInterestRateIndexValueDate(IndexON,D955)</f>
        <v>45979</v>
      </c>
      <c r="F955" s="193">
        <f>IFERROR(_xll.qlIndexFixing(IndexON,D955,TRUE,_xll.ohTrigger(RecalcTrigger,TriggerON)),NA())</f>
        <v>2.5458909620804659E-2</v>
      </c>
      <c r="H955" s="42">
        <f>_xll.qlCalendarAdvance(Calendar,$H954,B955,"f",FALSE)</f>
        <v>45979</v>
      </c>
      <c r="I955" s="177">
        <f>_xll.qlInterestRateIndexValueDate(Index1M,$H955)</f>
        <v>45979</v>
      </c>
      <c r="J955" s="182">
        <f>IFERROR(_xll.qlIndexFixing(Index1M,$H955,TRUE,_xll.ohTrigger(RecalcTrigger,Trigger1M)),NA())</f>
        <v>2.677234555243032E-2</v>
      </c>
      <c r="K955" s="44">
        <f>IFERROR(_xll.qlIndexFixing(Index3M,H955,TRUE,_xll.ohTrigger(RecalcTrigger,Trigger3M)),NA())</f>
        <v>2.7410451875162847E-2</v>
      </c>
      <c r="L955" s="44">
        <f>IFERROR(_xll.qlIndexFixing(Index6M,$H955,TRUE,_xll.ohTrigger(RecalcTrigger,Trigger6M)),NA())</f>
        <v>2.8244724769069633E-2</v>
      </c>
      <c r="M955" s="183">
        <f>IFERROR(_xll.qlIndexFixing(Index1Y,$H955,TRUE,_xll.ohTrigger(RecalcTrigger,Trigger1Y)),NA())</f>
        <v>2.900575061842936E-2</v>
      </c>
      <c r="N955" s="182">
        <f>IFERROR(_xll.qlIndexFixing(ONIndex1M,I955,TRUE,_xll.ohTrigger(RecalcTrigger,Trigger1M)),NA())</f>
        <v>2.6711730359362251E-2</v>
      </c>
      <c r="O955" s="44">
        <f>IFERROR(_xll.qlIndexFixing(ONIndex3M,I955,TRUE,_xll.ohTrigger(RecalcTrigger,Trigger3M)),NA())</f>
        <v>2.7273693166313118E-2</v>
      </c>
      <c r="P955" s="44">
        <f>IFERROR(_xll.qlIndexFixing(ONIndex6M,I955,TRUE,_xll.ohTrigger(RecalcTrigger,Trigger6M)),NA())</f>
        <v>2.8031566934219043E-2</v>
      </c>
      <c r="Q955" s="183">
        <f>IFERROR(_xll.qlIndexFixing(ONIndex1Y,I955,TRUE,_xll.ohTrigger(RecalcTrigger,Trigger1Y)),NA())</f>
        <v>2.8651922633785576E-2</v>
      </c>
    </row>
    <row r="956" spans="2:17" x14ac:dyDescent="0.2">
      <c r="B956" s="39" t="s">
        <v>42</v>
      </c>
      <c r="D956" s="42">
        <f>_xll.qlCalendarAdvance(Calendar,$D955,B956,"f",FALSE)</f>
        <v>45986</v>
      </c>
      <c r="E956" s="177">
        <f>_xll.qlInterestRateIndexValueDate(IndexON,D956)</f>
        <v>45986</v>
      </c>
      <c r="F956" s="193">
        <f>IFERROR(_xll.qlIndexFixing(IndexON,D956,TRUE,_xll.ohTrigger(RecalcTrigger,TriggerON)),NA())</f>
        <v>2.547268922155288E-2</v>
      </c>
      <c r="H956" s="42">
        <f>_xll.qlCalendarAdvance(Calendar,$H955,B956,"f",FALSE)</f>
        <v>45986</v>
      </c>
      <c r="I956" s="177">
        <f>_xll.qlInterestRateIndexValueDate(Index1M,$H956)</f>
        <v>45986</v>
      </c>
      <c r="J956" s="182">
        <f>IFERROR(_xll.qlIndexFixing(Index1M,$H956,TRUE,_xll.ohTrigger(RecalcTrigger,Trigger1M)),NA())</f>
        <v>2.6795981789767078E-2</v>
      </c>
      <c r="K956" s="44">
        <f>IFERROR(_xll.qlIndexFixing(Index3M,H956,TRUE,_xll.ohTrigger(RecalcTrigger,Trigger3M)),NA())</f>
        <v>2.7417169267119318E-2</v>
      </c>
      <c r="L956" s="44">
        <f>IFERROR(_xll.qlIndexFixing(Index6M,$H956,TRUE,_xll.ohTrigger(RecalcTrigger,Trigger6M)),NA())</f>
        <v>2.8248288126840514E-2</v>
      </c>
      <c r="M956" s="183">
        <f>IFERROR(_xll.qlIndexFixing(Index1Y,$H956,TRUE,_xll.ohTrigger(RecalcTrigger,Trigger1Y)),NA())</f>
        <v>2.9004065825025904E-2</v>
      </c>
      <c r="N956" s="182">
        <f>IFERROR(_xll.qlIndexFixing(ONIndex1M,I956,TRUE,_xll.ohTrigger(RecalcTrigger,Trigger1M)),NA())</f>
        <v>2.6727414842555586E-2</v>
      </c>
      <c r="O956" s="44">
        <f>IFERROR(_xll.qlIndexFixing(ONIndex3M,I956,TRUE,_xll.ohTrigger(RecalcTrigger,Trigger3M)),NA())</f>
        <v>2.7280425345084236E-2</v>
      </c>
      <c r="P956" s="44">
        <f>IFERROR(_xll.qlIndexFixing(ONIndex6M,I956,TRUE,_xll.ohTrigger(RecalcTrigger,Trigger6M)),NA())</f>
        <v>2.8031621103202786E-2</v>
      </c>
      <c r="Q956" s="183">
        <f>IFERROR(_xll.qlIndexFixing(ONIndex1Y,I956,TRUE,_xll.ohTrigger(RecalcTrigger,Trigger1Y)),NA())</f>
        <v>2.8648624447445981E-2</v>
      </c>
    </row>
    <row r="957" spans="2:17" x14ac:dyDescent="0.2">
      <c r="B957" s="39" t="s">
        <v>42</v>
      </c>
      <c r="D957" s="42">
        <f>_xll.qlCalendarAdvance(Calendar,$D956,B957,"f",FALSE)</f>
        <v>45993</v>
      </c>
      <c r="E957" s="177">
        <f>_xll.qlInterestRateIndexValueDate(IndexON,D957)</f>
        <v>45993</v>
      </c>
      <c r="F957" s="193">
        <f>IFERROR(_xll.qlIndexFixing(IndexON,D957,TRUE,_xll.ohTrigger(RecalcTrigger,TriggerON)),NA())</f>
        <v>2.5486415485014291E-2</v>
      </c>
      <c r="H957" s="42">
        <f>_xll.qlCalendarAdvance(Calendar,$H956,B957,"f",FALSE)</f>
        <v>45993</v>
      </c>
      <c r="I957" s="177">
        <f>_xll.qlInterestRateIndexValueDate(Index1M,$H957)</f>
        <v>45993</v>
      </c>
      <c r="J957" s="182">
        <f>IFERROR(_xll.qlIndexFixing(Index1M,$H957,TRUE,_xll.ohTrigger(RecalcTrigger,Trigger1M)),NA())</f>
        <v>2.6804992276688901E-2</v>
      </c>
      <c r="K957" s="44">
        <f>IFERROR(_xll.qlIndexFixing(Index3M,H957,TRUE,_xll.ohTrigger(RecalcTrigger,Trigger3M)),NA())</f>
        <v>2.742086700479892E-2</v>
      </c>
      <c r="L957" s="44">
        <f>IFERROR(_xll.qlIndexFixing(Index6M,$H957,TRUE,_xll.ohTrigger(RecalcTrigger,Trigger6M)),NA())</f>
        <v>2.8250726597442037E-2</v>
      </c>
      <c r="M957" s="183">
        <f>IFERROR(_xll.qlIndexFixing(Index1Y,$H957,TRUE,_xll.ohTrigger(RecalcTrigger,Trigger1Y)),NA())</f>
        <v>2.9002446756923206E-2</v>
      </c>
      <c r="N957" s="182">
        <f>IFERROR(_xll.qlIndexFixing(ONIndex1M,I957,TRUE,_xll.ohTrigger(RecalcTrigger,Trigger1M)),NA())</f>
        <v>2.6742935489962871E-2</v>
      </c>
      <c r="O957" s="44">
        <f>IFERROR(_xll.qlIndexFixing(ONIndex3M,I957,TRUE,_xll.ohTrigger(RecalcTrigger,Trigger3M)),NA())</f>
        <v>2.7287148233925418E-2</v>
      </c>
      <c r="P957" s="44">
        <f>IFERROR(_xll.qlIndexFixing(ONIndex6M,I957,TRUE,_xll.ohTrigger(RecalcTrigger,Trigger6M)),NA())</f>
        <v>2.803184403428971E-2</v>
      </c>
      <c r="Q957" s="183">
        <f>IFERROR(_xll.qlIndexFixing(ONIndex1Y,I957,TRUE,_xll.ohTrigger(RecalcTrigger,Trigger1Y)),NA())</f>
        <v>2.8645390136192717E-2</v>
      </c>
    </row>
    <row r="958" spans="2:17" x14ac:dyDescent="0.2">
      <c r="B958" s="39" t="s">
        <v>42</v>
      </c>
      <c r="D958" s="42">
        <f>_xll.qlCalendarAdvance(Calendar,$D957,B958,"f",FALSE)</f>
        <v>46000</v>
      </c>
      <c r="E958" s="177">
        <f>_xll.qlInterestRateIndexValueDate(IndexON,D958)</f>
        <v>46000</v>
      </c>
      <c r="F958" s="193">
        <f>IFERROR(_xll.qlIndexFixing(IndexON,D958,TRUE,_xll.ohTrigger(RecalcTrigger,TriggerON)),NA())</f>
        <v>2.5500088411188893E-2</v>
      </c>
      <c r="H958" s="42">
        <f>_xll.qlCalendarAdvance(Calendar,$H957,B958,"f",FALSE)</f>
        <v>46000</v>
      </c>
      <c r="I958" s="177">
        <f>_xll.qlInterestRateIndexValueDate(Index1M,$H958)</f>
        <v>46000</v>
      </c>
      <c r="J958" s="182">
        <f>IFERROR(_xll.qlIndexFixing(Index1M,$H958,TRUE,_xll.ohTrigger(RecalcTrigger,Trigger1M)),NA())</f>
        <v>2.6820031079692636E-2</v>
      </c>
      <c r="K958" s="44">
        <f>IFERROR(_xll.qlIndexFixing(Index3M,H958,TRUE,_xll.ohTrigger(RecalcTrigger,Trigger3M)),NA())</f>
        <v>2.7427566043403625E-2</v>
      </c>
      <c r="L958" s="44">
        <f>IFERROR(_xll.qlIndexFixing(Index6M,$H958,TRUE,_xll.ohTrigger(RecalcTrigger,Trigger6M)),NA())</f>
        <v>2.8253336197432005E-2</v>
      </c>
      <c r="M958" s="183">
        <f>IFERROR(_xll.qlIndexFixing(Index1Y,$H958,TRUE,_xll.ohTrigger(RecalcTrigger,Trigger1Y)),NA())</f>
        <v>2.9000893413810847E-2</v>
      </c>
      <c r="N958" s="182">
        <f>IFERROR(_xll.qlIndexFixing(ONIndex1M,I958,TRUE,_xll.ohTrigger(RecalcTrigger,Trigger1M)),NA())</f>
        <v>2.67582923017462E-2</v>
      </c>
      <c r="O958" s="44">
        <f>IFERROR(_xll.qlIndexFixing(ONIndex3M,I958,TRUE,_xll.ohTrigger(RecalcTrigger,Trigger3M)),NA())</f>
        <v>2.7293861832755617E-2</v>
      </c>
      <c r="P958" s="44">
        <f>IFERROR(_xll.qlIndexFixing(ONIndex6M,I958,TRUE,_xll.ohTrigger(RecalcTrigger,Trigger6M)),NA())</f>
        <v>2.8032235727479815E-2</v>
      </c>
      <c r="Q958" s="183">
        <f>IFERROR(_xll.qlIndexFixing(ONIndex1Y,I958,TRUE,_xll.ohTrigger(RecalcTrigger,Trigger1Y)),NA())</f>
        <v>2.864221970010683E-2</v>
      </c>
    </row>
    <row r="959" spans="2:17" x14ac:dyDescent="0.2">
      <c r="B959" s="39" t="s">
        <v>42</v>
      </c>
      <c r="D959" s="42">
        <f>_xll.qlCalendarAdvance(Calendar,$D958,B959,"f",FALSE)</f>
        <v>46007</v>
      </c>
      <c r="E959" s="177">
        <f>_xll.qlInterestRateIndexValueDate(IndexON,D959)</f>
        <v>46007</v>
      </c>
      <c r="F959" s="193">
        <f>IFERROR(_xll.qlIndexFixing(IndexON,D959,TRUE,_xll.ohTrigger(RecalcTrigger,TriggerON)),NA())</f>
        <v>2.5513707999995638E-2</v>
      </c>
      <c r="H959" s="42">
        <f>_xll.qlCalendarAdvance(Calendar,$H958,B959,"f",FALSE)</f>
        <v>46007</v>
      </c>
      <c r="I959" s="177">
        <f>_xll.qlInterestRateIndexValueDate(Index1M,$H959)</f>
        <v>46007</v>
      </c>
      <c r="J959" s="182">
        <f>IFERROR(_xll.qlIndexFixing(Index1M,$H959,TRUE,_xll.ohTrigger(RecalcTrigger,Trigger1M)),NA())</f>
        <v>2.683490570408455E-2</v>
      </c>
      <c r="K959" s="44">
        <f>IFERROR(_xll.qlIndexFixing(Index3M,H959,TRUE,_xll.ohTrigger(RecalcTrigger,Trigger3M)),NA())</f>
        <v>2.7434255740786902E-2</v>
      </c>
      <c r="L959" s="44">
        <f>IFERROR(_xll.qlIndexFixing(Index6M,$H959,TRUE,_xll.ohTrigger(RecalcTrigger,Trigger6M)),NA())</f>
        <v>2.8256116927468149E-2</v>
      </c>
      <c r="M959" s="183">
        <f>IFERROR(_xll.qlIndexFixing(Index1Y,$H959,TRUE,_xll.ohTrigger(RecalcTrigger,Trigger1Y)),NA())</f>
        <v>2.8999405795391286E-2</v>
      </c>
      <c r="N959" s="182">
        <f>IFERROR(_xll.qlIndexFixing(ONIndex1M,I959,TRUE,_xll.ohTrigger(RecalcTrigger,Trigger1M)),NA())</f>
        <v>2.6773485277662434E-2</v>
      </c>
      <c r="O959" s="44">
        <f>IFERROR(_xll.qlIndexFixing(ONIndex3M,I959,TRUE,_xll.ohTrigger(RecalcTrigger,Trigger3M)),NA())</f>
        <v>2.7300566141736926E-2</v>
      </c>
      <c r="P959" s="44">
        <f>IFERROR(_xll.qlIndexFixing(ONIndex6M,I959,TRUE,_xll.ohTrigger(RecalcTrigger,Trigger6M)),NA())</f>
        <v>2.8032796182773101E-2</v>
      </c>
      <c r="Q959" s="183">
        <f>IFERROR(_xll.qlIndexFixing(ONIndex1Y,I959,TRUE,_xll.ohTrigger(RecalcTrigger,Trigger1Y)),NA())</f>
        <v>2.8639113139269368E-2</v>
      </c>
    </row>
    <row r="960" spans="2:17" x14ac:dyDescent="0.2">
      <c r="B960" s="39" t="s">
        <v>42</v>
      </c>
      <c r="D960" s="42">
        <f>_xll.qlCalendarAdvance(Calendar,$D959,B960,"f",FALSE)</f>
        <v>46014</v>
      </c>
      <c r="E960" s="177">
        <f>_xll.qlInterestRateIndexValueDate(IndexON,D960)</f>
        <v>46014</v>
      </c>
      <c r="F960" s="193">
        <f>IFERROR(_xll.qlIndexFixing(IndexON,D960,TRUE,_xll.ohTrigger(RecalcTrigger,TriggerON)),NA())</f>
        <v>2.5527274251596621E-2</v>
      </c>
      <c r="H960" s="42">
        <f>_xll.qlCalendarAdvance(Calendar,$H959,B960,"f",FALSE)</f>
        <v>46014</v>
      </c>
      <c r="I960" s="177">
        <f>_xll.qlInterestRateIndexValueDate(Index1M,$H960)</f>
        <v>46014</v>
      </c>
      <c r="J960" s="182">
        <f>IFERROR(_xll.qlIndexFixing(Index1M,$H960,TRUE,_xll.ohTrigger(RecalcTrigger,Trigger1M)),NA())</f>
        <v>2.6849616149250268E-2</v>
      </c>
      <c r="K960" s="44">
        <f>IFERROR(_xll.qlIndexFixing(Index3M,H960,TRUE,_xll.ohTrigger(RecalcTrigger,Trigger3M)),NA())</f>
        <v>2.7440936096900126E-2</v>
      </c>
      <c r="L960" s="44">
        <f>IFERROR(_xll.qlIndexFixing(Index6M,$H960,TRUE,_xll.ohTrigger(RecalcTrigger,Trigger6M)),NA())</f>
        <v>2.8259068788252715E-2</v>
      </c>
      <c r="M960" s="183">
        <f>IFERROR(_xll.qlIndexFixing(Index1Y,$H960,TRUE,_xll.ohTrigger(RecalcTrigger,Trigger1Y)),NA())</f>
        <v>2.8997983901379643E-2</v>
      </c>
      <c r="N960" s="182">
        <f>IFERROR(_xll.qlIndexFixing(ONIndex1M,I960,TRUE,_xll.ohTrigger(RecalcTrigger,Trigger1M)),NA())</f>
        <v>2.6788514417873666E-2</v>
      </c>
      <c r="O960" s="44">
        <f>IFERROR(_xll.qlIndexFixing(ONIndex3M,I960,TRUE,_xll.ohTrigger(RecalcTrigger,Trigger3M)),NA())</f>
        <v>2.7307261160707252E-2</v>
      </c>
      <c r="P960" s="44">
        <f>IFERROR(_xll.qlIndexFixing(ONIndex6M,I960,TRUE,_xll.ohTrigger(RecalcTrigger,Trigger6M)),NA())</f>
        <v>2.8033525400169568E-2</v>
      </c>
      <c r="Q960" s="183">
        <f>IFERROR(_xll.qlIndexFixing(ONIndex1Y,I960,TRUE,_xll.ohTrigger(RecalcTrigger,Trigger1Y)),NA())</f>
        <v>2.8636070453599283E-2</v>
      </c>
    </row>
    <row r="961" spans="2:17" x14ac:dyDescent="0.2">
      <c r="B961" s="39" t="s">
        <v>42</v>
      </c>
      <c r="D961" s="42">
        <f>_xll.qlCalendarAdvance(Calendar,$D960,B961,"f",FALSE)</f>
        <v>46021</v>
      </c>
      <c r="E961" s="177">
        <f>_xll.qlInterestRateIndexValueDate(IndexON,D961)</f>
        <v>46021</v>
      </c>
      <c r="F961" s="193">
        <f>IFERROR(_xll.qlIndexFixing(IndexON,D961,TRUE,_xll.ohTrigger(RecalcTrigger,TriggerON)),NA())</f>
        <v>2.5540787165829748E-2</v>
      </c>
      <c r="H961" s="42">
        <f>_xll.qlCalendarAdvance(Calendar,$H960,B961,"f",FALSE)</f>
        <v>46021</v>
      </c>
      <c r="I961" s="177">
        <f>_xll.qlInterestRateIndexValueDate(Index1M,$H961)</f>
        <v>46021</v>
      </c>
      <c r="J961" s="182">
        <f>IFERROR(_xll.qlIndexFixing(Index1M,$H961,TRUE,_xll.ohTrigger(RecalcTrigger,Trigger1M)),NA())</f>
        <v>2.6864162414570174E-2</v>
      </c>
      <c r="K961" s="44">
        <f>IFERROR(_xll.qlIndexFixing(Index3M,H961,TRUE,_xll.ohTrigger(RecalcTrigger,Trigger3M)),NA())</f>
        <v>2.7447607111698274E-2</v>
      </c>
      <c r="L961" s="44">
        <f>IFERROR(_xll.qlIndexFixing(Index6M,$H961,TRUE,_xll.ohTrigger(RecalcTrigger,Trigger6M)),NA())</f>
        <v>2.826219116568067E-2</v>
      </c>
      <c r="M961" s="183">
        <f>IFERROR(_xll.qlIndexFixing(Index1Y,$H961,TRUE,_xll.ohTrigger(RecalcTrigger,Trigger1Y)),NA())</f>
        <v>2.8996627731503022E-2</v>
      </c>
      <c r="N961" s="182">
        <f>IFERROR(_xll.qlIndexFixing(ONIndex1M,I961,TRUE,_xll.ohTrigger(RecalcTrigger,Trigger1M)),NA())</f>
        <v>2.6803379722217802E-2</v>
      </c>
      <c r="O961" s="44">
        <f>IFERROR(_xll.qlIndexFixing(ONIndex3M,I961,TRUE,_xll.ohTrigger(RecalcTrigger,Trigger3M)),NA())</f>
        <v>2.7313946889747642E-2</v>
      </c>
      <c r="P961" s="44">
        <f>IFERROR(_xll.qlIndexFixing(ONIndex6M,I961,TRUE,_xll.ohTrigger(RecalcTrigger,Trigger6M)),NA())</f>
        <v>2.8034423379669215E-2</v>
      </c>
      <c r="Q961" s="183">
        <f>IFERROR(_xll.qlIndexFixing(ONIndex1Y,I961,TRUE,_xll.ohTrigger(RecalcTrigger,Trigger1Y)),NA())</f>
        <v>2.8633091643177622E-2</v>
      </c>
    </row>
    <row r="962" spans="2:17" x14ac:dyDescent="0.2">
      <c r="B962" s="39" t="s">
        <v>42</v>
      </c>
      <c r="D962" s="42">
        <f>_xll.qlCalendarAdvance(Calendar,$D961,B962,"f",FALSE)</f>
        <v>46028</v>
      </c>
      <c r="E962" s="177">
        <f>_xll.qlInterestRateIndexValueDate(IndexON,D962)</f>
        <v>46028</v>
      </c>
      <c r="F962" s="193">
        <f>IFERROR(_xll.qlIndexFixing(IndexON,D962,TRUE,_xll.ohTrigger(RecalcTrigger,TriggerON)),NA())</f>
        <v>2.5554246742776066E-2</v>
      </c>
      <c r="H962" s="42">
        <f>_xll.qlCalendarAdvance(Calendar,$H961,B962,"f",FALSE)</f>
        <v>46028</v>
      </c>
      <c r="I962" s="177">
        <f>_xll.qlInterestRateIndexValueDate(Index1M,$H962)</f>
        <v>46028</v>
      </c>
      <c r="J962" s="182">
        <f>IFERROR(_xll.qlIndexFixing(Index1M,$H962,TRUE,_xll.ohTrigger(RecalcTrigger,Trigger1M)),NA())</f>
        <v>2.6878544499437725E-2</v>
      </c>
      <c r="K962" s="44">
        <f>IFERROR(_xll.qlIndexFixing(Index3M,H962,TRUE,_xll.ohTrigger(RecalcTrigger,Trigger3M)),NA())</f>
        <v>2.7455773077607035E-2</v>
      </c>
      <c r="L962" s="44">
        <f>IFERROR(_xll.qlIndexFixing(Index6M,$H962,TRUE,_xll.ohTrigger(RecalcTrigger,Trigger6M)),NA())</f>
        <v>2.8264096251132471E-2</v>
      </c>
      <c r="M962" s="183">
        <f>IFERROR(_xll.qlIndexFixing(Index1Y,$H962,TRUE,_xll.ohTrigger(RecalcTrigger,Trigger1Y)),NA())</f>
        <v>2.8995337285502298E-2</v>
      </c>
      <c r="N962" s="182">
        <f>IFERROR(_xll.qlIndexFixing(ONIndex1M,I962,TRUE,_xll.ohTrigger(RecalcTrigger,Trigger1M)),NA())</f>
        <v>2.6818081190775889E-2</v>
      </c>
      <c r="O962" s="44">
        <f>IFERROR(_xll.qlIndexFixing(ONIndex3M,I962,TRUE,_xll.ohTrigger(RecalcTrigger,Trigger3M)),NA())</f>
        <v>2.7320623328777049E-2</v>
      </c>
      <c r="P962" s="44">
        <f>IFERROR(_xll.qlIndexFixing(ONIndex6M,I962,TRUE,_xll.ohTrigger(RecalcTrigger,Trigger6M)),NA())</f>
        <v>2.8035490121272044E-2</v>
      </c>
      <c r="Q962" s="183">
        <f>IFERROR(_xll.qlIndexFixing(ONIndex1Y,I962,TRUE,_xll.ohTrigger(RecalcTrigger,Trigger1Y)),NA())</f>
        <v>2.8630176707923338E-2</v>
      </c>
    </row>
    <row r="963" spans="2:17" x14ac:dyDescent="0.2">
      <c r="B963" s="39" t="s">
        <v>42</v>
      </c>
      <c r="D963" s="42">
        <f>_xll.qlCalendarAdvance(Calendar,$D962,B963,"f",FALSE)</f>
        <v>46035</v>
      </c>
      <c r="E963" s="177">
        <f>_xll.qlInterestRateIndexValueDate(IndexON,D963)</f>
        <v>46035</v>
      </c>
      <c r="F963" s="193">
        <f>IFERROR(_xll.qlIndexFixing(IndexON,D963,TRUE,_xll.ohTrigger(RecalcTrigger,TriggerON)),NA())</f>
        <v>2.5567652982354527E-2</v>
      </c>
      <c r="H963" s="42">
        <f>_xll.qlCalendarAdvance(Calendar,$H962,B963,"f",FALSE)</f>
        <v>46035</v>
      </c>
      <c r="I963" s="177">
        <f>_xll.qlInterestRateIndexValueDate(Index1M,$H963)</f>
        <v>46035</v>
      </c>
      <c r="J963" s="182">
        <f>IFERROR(_xll.qlIndexFixing(Index1M,$H963,TRUE,_xll.ohTrigger(RecalcTrigger,Trigger1M)),NA())</f>
        <v>2.6892762403254229E-2</v>
      </c>
      <c r="K963" s="44">
        <f>IFERROR(_xll.qlIndexFixing(Index3M,H963,TRUE,_xll.ohTrigger(RecalcTrigger,Trigger3M)),NA())</f>
        <v>2.7460921117167421E-2</v>
      </c>
      <c r="L963" s="44">
        <f>IFERROR(_xll.qlIndexFixing(Index6M,$H963,TRUE,_xll.ohTrigger(RecalcTrigger,Trigger6M)),NA())</f>
        <v>2.8267526759143482E-2</v>
      </c>
      <c r="M963" s="183">
        <f>IFERROR(_xll.qlIndexFixing(Index1Y,$H963,TRUE,_xll.ohTrigger(RecalcTrigger,Trigger1Y)),NA())</f>
        <v>2.8994112563129448E-2</v>
      </c>
      <c r="N963" s="182">
        <f>IFERROR(_xll.qlIndexFixing(ONIndex1M,I963,TRUE,_xll.ohTrigger(RecalcTrigger,Trigger1M)),NA())</f>
        <v>2.6832618823466881E-2</v>
      </c>
      <c r="O963" s="44">
        <f>IFERROR(_xll.qlIndexFixing(ONIndex3M,I963,TRUE,_xll.ohTrigger(RecalcTrigger,Trigger3M)),NA())</f>
        <v>2.7327290477957566E-2</v>
      </c>
      <c r="P963" s="44">
        <f>IFERROR(_xll.qlIndexFixing(ONIndex6M,I963,TRUE,_xll.ohTrigger(RecalcTrigger,Trigger6M)),NA())</f>
        <v>2.8036725624978054E-2</v>
      </c>
      <c r="Q963" s="183">
        <f>IFERROR(_xll.qlIndexFixing(ONIndex1Y,I963,TRUE,_xll.ohTrigger(RecalcTrigger,Trigger1Y)),NA())</f>
        <v>2.8627325647836432E-2</v>
      </c>
    </row>
    <row r="964" spans="2:17" x14ac:dyDescent="0.2">
      <c r="B964" s="39" t="s">
        <v>42</v>
      </c>
      <c r="D964" s="42">
        <f>_xll.qlCalendarAdvance(Calendar,$D963,B964,"f",FALSE)</f>
        <v>46042</v>
      </c>
      <c r="E964" s="177">
        <f>_xll.qlInterestRateIndexValueDate(IndexON,D964)</f>
        <v>46042</v>
      </c>
      <c r="F964" s="193">
        <f>IFERROR(_xll.qlIndexFixing(IndexON,D964,TRUE,_xll.ohTrigger(RecalcTrigger,TriggerON)),NA())</f>
        <v>2.558100588464618E-2</v>
      </c>
      <c r="H964" s="42">
        <f>_xll.qlCalendarAdvance(Calendar,$H963,B964,"f",FALSE)</f>
        <v>46042</v>
      </c>
      <c r="I964" s="177">
        <f>_xll.qlInterestRateIndexValueDate(Index1M,$H964)</f>
        <v>46042</v>
      </c>
      <c r="J964" s="182">
        <f>IFERROR(_xll.qlIndexFixing(Index1M,$H964,TRUE,_xll.ohTrigger(RecalcTrigger,Trigger1M)),NA())</f>
        <v>2.6906816125426218E-2</v>
      </c>
      <c r="K964" s="44">
        <f>IFERROR(_xll.qlIndexFixing(Index3M,H964,TRUE,_xll.ohTrigger(RecalcTrigger,Trigger3M)),NA())</f>
        <v>2.7467564107746572E-2</v>
      </c>
      <c r="L964" s="44">
        <f>IFERROR(_xll.qlIndexFixing(Index6M,$H964,TRUE,_xll.ohTrigger(RecalcTrigger,Trigger6M)),NA())</f>
        <v>2.827110221557317E-2</v>
      </c>
      <c r="M964" s="183">
        <f>IFERROR(_xll.qlIndexFixing(Index1Y,$H964,TRUE,_xll.ohTrigger(RecalcTrigger,Trigger1Y)),NA())</f>
        <v>2.8992953564149992E-2</v>
      </c>
      <c r="N964" s="182">
        <f>IFERROR(_xll.qlIndexFixing(ONIndex1M,I964,TRUE,_xll.ohTrigger(RecalcTrigger,Trigger1M)),NA())</f>
        <v>2.6846992620290777E-2</v>
      </c>
      <c r="O964" s="44">
        <f>IFERROR(_xll.qlIndexFixing(ONIndex3M,I964,TRUE,_xll.ohTrigger(RecalcTrigger,Trigger3M)),NA())</f>
        <v>2.7333948337127101E-2</v>
      </c>
      <c r="P964" s="44">
        <f>IFERROR(_xll.qlIndexFixing(ONIndex6M,I964,TRUE,_xll.ohTrigger(RecalcTrigger,Trigger6M)),NA())</f>
        <v>2.8038129890787244E-2</v>
      </c>
      <c r="Q964" s="183">
        <f>IFERROR(_xll.qlIndexFixing(ONIndex1Y,I964,TRUE,_xll.ohTrigger(RecalcTrigger,Trigger1Y)),NA())</f>
        <v>2.8624538462916904E-2</v>
      </c>
    </row>
    <row r="965" spans="2:17" x14ac:dyDescent="0.2">
      <c r="B965" s="39" t="s">
        <v>42</v>
      </c>
      <c r="D965" s="42">
        <f>_xll.qlCalendarAdvance(Calendar,$D964,B965,"f",FALSE)</f>
        <v>46049</v>
      </c>
      <c r="E965" s="177">
        <f>_xll.qlInterestRateIndexValueDate(IndexON,D965)</f>
        <v>46049</v>
      </c>
      <c r="F965" s="193">
        <f>IFERROR(_xll.qlIndexFixing(IndexON,D965,TRUE,_xll.ohTrigger(RecalcTrigger,TriggerON)),NA())</f>
        <v>2.5594305449651022E-2</v>
      </c>
      <c r="H965" s="42">
        <f>_xll.qlCalendarAdvance(Calendar,$H964,B965,"f",FALSE)</f>
        <v>46049</v>
      </c>
      <c r="I965" s="177">
        <f>_xll.qlInterestRateIndexValueDate(Index1M,$H965)</f>
        <v>46049</v>
      </c>
      <c r="J965" s="182">
        <f>IFERROR(_xll.qlIndexFixing(Index1M,$H965,TRUE,_xll.ohTrigger(RecalcTrigger,Trigger1M)),NA())</f>
        <v>2.692070566536545E-2</v>
      </c>
      <c r="K965" s="44">
        <f>IFERROR(_xll.qlIndexFixing(Index3M,H965,TRUE,_xll.ohTrigger(RecalcTrigger,Trigger3M)),NA())</f>
        <v>2.7474197756828741E-2</v>
      </c>
      <c r="L965" s="44">
        <f>IFERROR(_xll.qlIndexFixing(Index6M,$H965,TRUE,_xll.ohTrigger(RecalcTrigger,Trigger6M)),NA())</f>
        <v>2.8274812443076017E-2</v>
      </c>
      <c r="M965" s="183">
        <f>IFERROR(_xll.qlIndexFixing(Index1Y,$H965,TRUE,_xll.ohTrigger(RecalcTrigger,Trigger1Y)),NA())</f>
        <v>2.8991860288342108E-2</v>
      </c>
      <c r="N965" s="182">
        <f>IFERROR(_xll.qlIndexFixing(ONIndex1M,I965,TRUE,_xll.ohTrigger(RecalcTrigger,Trigger1M)),NA())</f>
        <v>2.6861202581166532E-2</v>
      </c>
      <c r="O965" s="44">
        <f>IFERROR(_xll.qlIndexFixing(ONIndex3M,I965,TRUE,_xll.ohTrigger(RecalcTrigger,Trigger3M)),NA())</f>
        <v>2.7340596906366699E-2</v>
      </c>
      <c r="P965" s="44">
        <f>IFERROR(_xll.qlIndexFixing(ONIndex6M,I965,TRUE,_xll.ohTrigger(RecalcTrigger,Trigger6M)),NA())</f>
        <v>2.8039702918699616E-2</v>
      </c>
      <c r="Q965" s="183">
        <f>IFERROR(_xll.qlIndexFixing(ONIndex1Y,I965,TRUE,_xll.ohTrigger(RecalcTrigger,Trigger1Y)),NA())</f>
        <v>2.86218151532458E-2</v>
      </c>
    </row>
    <row r="966" spans="2:17" x14ac:dyDescent="0.2">
      <c r="B966" s="39" t="s">
        <v>42</v>
      </c>
      <c r="D966" s="42">
        <f>_xll.qlCalendarAdvance(Calendar,$D965,B966,"f",FALSE)</f>
        <v>46056</v>
      </c>
      <c r="E966" s="177">
        <f>_xll.qlInterestRateIndexValueDate(IndexON,D966)</f>
        <v>46056</v>
      </c>
      <c r="F966" s="193">
        <f>IFERROR(_xll.qlIndexFixing(IndexON,D966,TRUE,_xll.ohTrigger(RecalcTrigger,TriggerON)),NA())</f>
        <v>2.560755167728801E-2</v>
      </c>
      <c r="H966" s="42">
        <f>_xll.qlCalendarAdvance(Calendar,$H965,B966,"f",FALSE)</f>
        <v>46056</v>
      </c>
      <c r="I966" s="177">
        <f>_xll.qlInterestRateIndexValueDate(Index1M,$H966)</f>
        <v>46056</v>
      </c>
      <c r="J966" s="182">
        <f>IFERROR(_xll.qlIndexFixing(Index1M,$H966,TRUE,_xll.ohTrigger(RecalcTrigger,Trigger1M)),NA())</f>
        <v>2.6928550184685578E-2</v>
      </c>
      <c r="K966" s="44">
        <f>IFERROR(_xll.qlIndexFixing(Index3M,H966,TRUE,_xll.ohTrigger(RecalcTrigger,Trigger3M)),NA())</f>
        <v>2.7482325679229241E-2</v>
      </c>
      <c r="L966" s="44">
        <f>IFERROR(_xll.qlIndexFixing(Index6M,$H966,TRUE,_xll.ohTrigger(RecalcTrigger,Trigger6M)),NA())</f>
        <v>2.8278647264259042E-2</v>
      </c>
      <c r="M966" s="183">
        <f>IFERROR(_xll.qlIndexFixing(Index1Y,$H966,TRUE,_xll.ohTrigger(RecalcTrigger,Trigger1Y)),NA())</f>
        <v>2.8990832735496186E-2</v>
      </c>
      <c r="N966" s="182">
        <f>IFERROR(_xll.qlIndexFixing(ONIndex1M,I966,TRUE,_xll.ohTrigger(RecalcTrigger,Trigger1M)),NA())</f>
        <v>2.6875248706175192E-2</v>
      </c>
      <c r="O966" s="44">
        <f>IFERROR(_xll.qlIndexFixing(ONIndex3M,I966,TRUE,_xll.ohTrigger(RecalcTrigger,Trigger3M)),NA())</f>
        <v>2.734723618567636E-2</v>
      </c>
      <c r="P966" s="44">
        <f>IFERROR(_xll.qlIndexFixing(ONIndex6M,I966,TRUE,_xll.ohTrigger(RecalcTrigger,Trigger6M)),NA())</f>
        <v>2.8041444708796215E-2</v>
      </c>
      <c r="Q966" s="183">
        <f>IFERROR(_xll.qlIndexFixing(ONIndex1Y,I966,TRUE,_xll.ohTrigger(RecalcTrigger,Trigger1Y)),NA())</f>
        <v>2.8619155718661027E-2</v>
      </c>
    </row>
    <row r="967" spans="2:17" x14ac:dyDescent="0.2">
      <c r="B967" s="39" t="s">
        <v>42</v>
      </c>
      <c r="D967" s="42">
        <f>_xll.qlCalendarAdvance(Calendar,$D966,B967,"f",FALSE)</f>
        <v>46063</v>
      </c>
      <c r="E967" s="177">
        <f>_xll.qlInterestRateIndexValueDate(IndexON,D967)</f>
        <v>46063</v>
      </c>
      <c r="F967" s="193">
        <f>IFERROR(_xll.qlIndexFixing(IndexON,D967,TRUE,_xll.ohTrigger(RecalcTrigger,TriggerON)),NA())</f>
        <v>2.5620744567557141E-2</v>
      </c>
      <c r="H967" s="42">
        <f>_xll.qlCalendarAdvance(Calendar,$H966,B967,"f",FALSE)</f>
        <v>46063</v>
      </c>
      <c r="I967" s="177">
        <f>_xll.qlInterestRateIndexValueDate(Index1M,$H967)</f>
        <v>46063</v>
      </c>
      <c r="J967" s="182">
        <f>IFERROR(_xll.qlIndexFixing(Index1M,$H967,TRUE,_xll.ohTrigger(RecalcTrigger,Trigger1M)),NA())</f>
        <v>2.6942143534049761E-2</v>
      </c>
      <c r="K967" s="44">
        <f>IFERROR(_xll.qlIndexFixing(Index3M,H967,TRUE,_xll.ohTrigger(RecalcTrigger,Trigger3M)),NA())</f>
        <v>2.7487437030314817E-2</v>
      </c>
      <c r="L967" s="44">
        <f>IFERROR(_xll.qlIndexFixing(Index6M,$H967,TRUE,_xll.ohTrigger(RecalcTrigger,Trigger6M)),NA())</f>
        <v>2.8282596501677776E-2</v>
      </c>
      <c r="M967" s="183">
        <f>IFERROR(_xll.qlIndexFixing(Index1Y,$H967,TRUE,_xll.ohTrigger(RecalcTrigger,Trigger1Y)),NA())</f>
        <v>2.8989870905415271E-2</v>
      </c>
      <c r="N967" s="182">
        <f>IFERROR(_xll.qlIndexFixing(ONIndex1M,I967,TRUE,_xll.ohTrigger(RecalcTrigger,Trigger1M)),NA())</f>
        <v>2.6889130995397803E-2</v>
      </c>
      <c r="O967" s="44">
        <f>IFERROR(_xll.qlIndexFixing(ONIndex3M,I967,TRUE,_xll.ohTrigger(RecalcTrigger,Trigger3M)),NA())</f>
        <v>2.7353866174975039E-2</v>
      </c>
      <c r="P967" s="44">
        <f>IFERROR(_xll.qlIndexFixing(ONIndex6M,I967,TRUE,_xll.ohTrigger(RecalcTrigger,Trigger6M)),NA())</f>
        <v>2.8043355260914948E-2</v>
      </c>
      <c r="Q967" s="183">
        <f>IFERROR(_xll.qlIndexFixing(ONIndex1Y,I967,TRUE,_xll.ohTrigger(RecalcTrigger,Trigger1Y)),NA())</f>
        <v>2.8616560159324678E-2</v>
      </c>
    </row>
    <row r="968" spans="2:17" x14ac:dyDescent="0.2">
      <c r="B968" s="39" t="s">
        <v>42</v>
      </c>
      <c r="D968" s="42">
        <f>_xll.qlCalendarAdvance(Calendar,$D967,B968,"f",FALSE)</f>
        <v>46070</v>
      </c>
      <c r="E968" s="177">
        <f>_xll.qlInterestRateIndexValueDate(IndexON,D968)</f>
        <v>46070</v>
      </c>
      <c r="F968" s="193">
        <f>IFERROR(_xll.qlIndexFixing(IndexON,D968,TRUE,_xll.ohTrigger(RecalcTrigger,TriggerON)),NA())</f>
        <v>2.5633884120539463E-2</v>
      </c>
      <c r="H968" s="42">
        <f>_xll.qlCalendarAdvance(Calendar,$H967,B968,"f",FALSE)</f>
        <v>46070</v>
      </c>
      <c r="I968" s="177">
        <f>_xll.qlInterestRateIndexValueDate(Index1M,$H968)</f>
        <v>46070</v>
      </c>
      <c r="J968" s="182">
        <f>IFERROR(_xll.qlIndexFixing(Index1M,$H968,TRUE,_xll.ohTrigger(RecalcTrigger,Trigger1M)),NA())</f>
        <v>2.6955572734401387E-2</v>
      </c>
      <c r="K968" s="44">
        <f>IFERROR(_xll.qlIndexFixing(Index3M,H968,TRUE,_xll.ohTrigger(RecalcTrigger,Trigger3M)),NA())</f>
        <v>2.7494042654629576E-2</v>
      </c>
      <c r="L968" s="44">
        <f>IFERROR(_xll.qlIndexFixing(Index6M,$H968,TRUE,_xll.ohTrigger(RecalcTrigger,Trigger6M)),NA())</f>
        <v>2.8286649977830428E-2</v>
      </c>
      <c r="M968" s="183">
        <f>IFERROR(_xll.qlIndexFixing(Index1Y,$H968,TRUE,_xll.ohTrigger(RecalcTrigger,Trigger1Y)),NA())</f>
        <v>2.8988974797915068E-2</v>
      </c>
      <c r="N968" s="182">
        <f>IFERROR(_xll.qlIndexFixing(ONIndex1M,I968,TRUE,_xll.ohTrigger(RecalcTrigger,Trigger1M)),NA())</f>
        <v>2.690284944851018E-2</v>
      </c>
      <c r="O968" s="44">
        <f>IFERROR(_xll.qlIndexFixing(ONIndex3M,I968,TRUE,_xll.ohTrigger(RecalcTrigger,Trigger3M)),NA())</f>
        <v>2.7360486874424828E-2</v>
      </c>
      <c r="P968" s="44">
        <f>IFERROR(_xll.qlIndexFixing(ONIndex6M,I968,TRUE,_xll.ohTrigger(RecalcTrigger,Trigger6M)),NA())</f>
        <v>2.8045434575136863E-2</v>
      </c>
      <c r="Q968" s="183">
        <f>IFERROR(_xll.qlIndexFixing(ONIndex1Y,I968,TRUE,_xll.ohTrigger(RecalcTrigger,Trigger1Y)),NA())</f>
        <v>2.861402847507466E-2</v>
      </c>
    </row>
    <row r="969" spans="2:17" x14ac:dyDescent="0.2">
      <c r="B969" s="39" t="s">
        <v>42</v>
      </c>
      <c r="D969" s="42">
        <f>_xll.qlCalendarAdvance(Calendar,$D968,B969,"f",FALSE)</f>
        <v>46077</v>
      </c>
      <c r="E969" s="177">
        <f>_xll.qlInterestRateIndexValueDate(IndexON,D969)</f>
        <v>46077</v>
      </c>
      <c r="F969" s="193">
        <f>IFERROR(_xll.qlIndexFixing(IndexON,D969,TRUE,_xll.ohTrigger(RecalcTrigger,TriggerON)),NA())</f>
        <v>2.5646970336153929E-2</v>
      </c>
      <c r="H969" s="42">
        <f>_xll.qlCalendarAdvance(Calendar,$H968,B969,"f",FALSE)</f>
        <v>46077</v>
      </c>
      <c r="I969" s="177">
        <f>_xll.qlInterestRateIndexValueDate(Index1M,$H969)</f>
        <v>46077</v>
      </c>
      <c r="J969" s="182">
        <f>IFERROR(_xll.qlIndexFixing(Index1M,$H969,TRUE,_xll.ohTrigger(RecalcTrigger,Trigger1M)),NA())</f>
        <v>2.6968837785233915E-2</v>
      </c>
      <c r="K969" s="44">
        <f>IFERROR(_xll.qlIndexFixing(Index3M,H969,TRUE,_xll.ohTrigger(RecalcTrigger,Trigger3M)),NA())</f>
        <v>2.7502142037780345E-2</v>
      </c>
      <c r="L969" s="44">
        <f>IFERROR(_xll.qlIndexFixing(Index6M,$H969,TRUE,_xll.ohTrigger(RecalcTrigger,Trigger6M)),NA())</f>
        <v>2.8290797515149835E-2</v>
      </c>
      <c r="M969" s="183">
        <f>IFERROR(_xll.qlIndexFixing(Index1Y,$H969,TRUE,_xll.ohTrigger(RecalcTrigger,Trigger1Y)),NA())</f>
        <v>2.8988144412823935E-2</v>
      </c>
      <c r="N969" s="182">
        <f>IFERROR(_xll.qlIndexFixing(ONIndex1M,I969,TRUE,_xll.ohTrigger(RecalcTrigger,Trigger1M)),NA())</f>
        <v>2.6916404065674415E-2</v>
      </c>
      <c r="O969" s="44">
        <f>IFERROR(_xll.qlIndexFixing(ONIndex3M,I969,TRUE,_xll.ohTrigger(RecalcTrigger,Trigger3M)),NA())</f>
        <v>2.7367098283782587E-2</v>
      </c>
      <c r="P969" s="44">
        <f>IFERROR(_xll.qlIndexFixing(ONIndex6M,I969,TRUE,_xll.ohTrigger(RecalcTrigger,Trigger6M)),NA())</f>
        <v>2.8047682651543004E-2</v>
      </c>
      <c r="Q969" s="183">
        <f>IFERROR(_xll.qlIndexFixing(ONIndex1Y,I969,TRUE,_xll.ohTrigger(RecalcTrigger,Trigger1Y)),NA())</f>
        <v>2.8611560666073066E-2</v>
      </c>
    </row>
    <row r="970" spans="2:17" x14ac:dyDescent="0.2">
      <c r="B970" s="39" t="s">
        <v>42</v>
      </c>
      <c r="D970" s="42">
        <f>_xll.qlCalendarAdvance(Calendar,$D969,B970,"f",FALSE)</f>
        <v>46084</v>
      </c>
      <c r="E970" s="177">
        <f>_xll.qlInterestRateIndexValueDate(IndexON,D970)</f>
        <v>46084</v>
      </c>
      <c r="F970" s="193">
        <f>IFERROR(_xll.qlIndexFixing(IndexON,D970,TRUE,_xll.ohTrigger(RecalcTrigger,TriggerON)),NA())</f>
        <v>2.5660003214319493E-2</v>
      </c>
      <c r="H970" s="42">
        <f>_xll.qlCalendarAdvance(Calendar,$H969,B970,"f",FALSE)</f>
        <v>46084</v>
      </c>
      <c r="I970" s="177">
        <f>_xll.qlInterestRateIndexValueDate(Index1M,$H970)</f>
        <v>46084</v>
      </c>
      <c r="J970" s="182">
        <f>IFERROR(_xll.qlIndexFixing(Index1M,$H970,TRUE,_xll.ohTrigger(RecalcTrigger,Trigger1M)),NA())</f>
        <v>2.6995346795047261E-2</v>
      </c>
      <c r="K970" s="44">
        <f>IFERROR(_xll.qlIndexFixing(Index3M,H970,TRUE,_xll.ohTrigger(RecalcTrigger,Trigger3M)),NA())</f>
        <v>2.751023179261575E-2</v>
      </c>
      <c r="L970" s="44">
        <f>IFERROR(_xll.qlIndexFixing(Index6M,$H970,TRUE,_xll.ohTrigger(RecalcTrigger,Trigger6M)),NA())</f>
        <v>2.829930123596586E-2</v>
      </c>
      <c r="M970" s="183">
        <f>IFERROR(_xll.qlIndexFixing(Index1Y,$H970,TRUE,_xll.ohTrigger(RecalcTrigger,Trigger1Y)),NA())</f>
        <v>2.8987379749982667E-2</v>
      </c>
      <c r="N970" s="182">
        <f>IFERROR(_xll.qlIndexFixing(ONIndex1M,I970,TRUE,_xll.ohTrigger(RecalcTrigger,Trigger1M)),NA())</f>
        <v>2.6929794846971555E-2</v>
      </c>
      <c r="O970" s="44">
        <f>IFERROR(_xll.qlIndexFixing(ONIndex3M,I970,TRUE,_xll.ohTrigger(RecalcTrigger,Trigger3M)),NA())</f>
        <v>2.7373700403291457E-2</v>
      </c>
      <c r="P970" s="44">
        <f>IFERROR(_xll.qlIndexFixing(ONIndex6M,I970,TRUE,_xll.ohTrigger(RecalcTrigger,Trigger6M)),NA())</f>
        <v>2.8050099490052327E-2</v>
      </c>
      <c r="Q970" s="183">
        <f>IFERROR(_xll.qlIndexFixing(ONIndex1Y,I970,TRUE,_xll.ohTrigger(RecalcTrigger,Trigger1Y)),NA())</f>
        <v>2.860915673223885E-2</v>
      </c>
    </row>
    <row r="971" spans="2:17" x14ac:dyDescent="0.2">
      <c r="B971" s="39" t="s">
        <v>42</v>
      </c>
      <c r="D971" s="42">
        <f>_xll.qlCalendarAdvance(Calendar,$D970,B971,"f",FALSE)</f>
        <v>46091</v>
      </c>
      <c r="E971" s="177">
        <f>_xll.qlInterestRateIndexValueDate(IndexON,D971)</f>
        <v>46091</v>
      </c>
      <c r="F971" s="193">
        <f>IFERROR(_xll.qlIndexFixing(IndexON,D971,TRUE,_xll.ohTrigger(RecalcTrigger,TriggerON)),NA())</f>
        <v>2.5672982755198248E-2</v>
      </c>
      <c r="H971" s="42">
        <f>_xll.qlCalendarAdvance(Calendar,$H970,B971,"f",FALSE)</f>
        <v>46091</v>
      </c>
      <c r="I971" s="177">
        <f>_xll.qlInterestRateIndexValueDate(Index1M,$H971)</f>
        <v>46091</v>
      </c>
      <c r="J971" s="182">
        <f>IFERROR(_xll.qlIndexFixing(Index1M,$H971,TRUE,_xll.ohTrigger(RecalcTrigger,Trigger1M)),NA())</f>
        <v>2.7000595046146766E-2</v>
      </c>
      <c r="K971" s="44">
        <f>IFERROR(_xll.qlIndexFixing(Index3M,H971,TRUE,_xll.ohTrigger(RecalcTrigger,Trigger3M)),NA())</f>
        <v>2.751680904529244E-2</v>
      </c>
      <c r="L971" s="44">
        <f>IFERROR(_xll.qlIndexFixing(Index6M,$H971,TRUE,_xll.ohTrigger(RecalcTrigger,Trigger6M)),NA())</f>
        <v>2.8303608315000103E-2</v>
      </c>
      <c r="M971" s="183">
        <f>IFERROR(_xll.qlIndexFixing(Index1Y,$H971,TRUE,_xll.ohTrigger(RecalcTrigger,Trigger1Y)),NA())</f>
        <v>2.8986680809244936E-2</v>
      </c>
      <c r="N971" s="182">
        <f>IFERROR(_xll.qlIndexFixing(ONIndex1M,I971,TRUE,_xll.ohTrigger(RecalcTrigger,Trigger1M)),NA())</f>
        <v>2.6943021792158461E-2</v>
      </c>
      <c r="O971" s="44">
        <f>IFERROR(_xll.qlIndexFixing(ONIndex3M,I971,TRUE,_xll.ohTrigger(RecalcTrigger,Trigger3M)),NA())</f>
        <v>2.738029323287039E-2</v>
      </c>
      <c r="P971" s="44">
        <f>IFERROR(_xll.qlIndexFixing(ONIndex6M,I971,TRUE,_xll.ohTrigger(RecalcTrigger,Trigger6M)),NA())</f>
        <v>2.8052685090664831E-2</v>
      </c>
      <c r="Q971" s="183">
        <f>IFERROR(_xll.qlIndexFixing(ONIndex1Y,I971,TRUE,_xll.ohTrigger(RecalcTrigger,Trigger1Y)),NA())</f>
        <v>2.8606816673653057E-2</v>
      </c>
    </row>
    <row r="972" spans="2:17" x14ac:dyDescent="0.2">
      <c r="B972" s="39" t="s">
        <v>42</v>
      </c>
      <c r="D972" s="42">
        <f>_xll.qlCalendarAdvance(Calendar,$D971,B972,"f",FALSE)</f>
        <v>46098</v>
      </c>
      <c r="E972" s="177">
        <f>_xll.qlInterestRateIndexValueDate(IndexON,D972)</f>
        <v>46098</v>
      </c>
      <c r="F972" s="193">
        <f>IFERROR(_xll.qlIndexFixing(IndexON,D972,TRUE,_xll.ohTrigger(RecalcTrigger,TriggerON)),NA())</f>
        <v>2.5685908958709147E-2</v>
      </c>
      <c r="H972" s="42">
        <f>_xll.qlCalendarAdvance(Calendar,$H971,B972,"f",FALSE)</f>
        <v>46098</v>
      </c>
      <c r="I972" s="177">
        <f>_xll.qlInterestRateIndexValueDate(Index1M,$H972)</f>
        <v>46098</v>
      </c>
      <c r="J972" s="182">
        <f>IFERROR(_xll.qlIndexFixing(Index1M,$H972,TRUE,_xll.ohTrigger(RecalcTrigger,Trigger1M)),NA())</f>
        <v>2.7013335294616084E-2</v>
      </c>
      <c r="K972" s="44">
        <f>IFERROR(_xll.qlIndexFixing(Index3M,H972,TRUE,_xll.ohTrigger(RecalcTrigger,Trigger3M)),NA())</f>
        <v>2.7523376954977662E-2</v>
      </c>
      <c r="L972" s="44">
        <f>IFERROR(_xll.qlIndexFixing(Index6M,$H972,TRUE,_xll.ohTrigger(RecalcTrigger,Trigger6M)),NA())</f>
        <v>2.8307976399688999E-2</v>
      </c>
      <c r="M972" s="183">
        <f>IFERROR(_xll.qlIndexFixing(Index1Y,$H972,TRUE,_xll.ohTrigger(RecalcTrigger,Trigger1Y)),NA())</f>
        <v>2.8986047590476627E-2</v>
      </c>
      <c r="N972" s="182">
        <f>IFERROR(_xll.qlIndexFixing(ONIndex1M,I972,TRUE,_xll.ohTrigger(RecalcTrigger,Trigger1M)),NA())</f>
        <v>2.6956084901397226E-2</v>
      </c>
      <c r="O972" s="44">
        <f>IFERROR(_xll.qlIndexFixing(ONIndex3M,I972,TRUE,_xll.ohTrigger(RecalcTrigger,Trigger3M)),NA())</f>
        <v>2.738687677243834E-2</v>
      </c>
      <c r="P972" s="44">
        <f>IFERROR(_xll.qlIndexFixing(ONIndex6M,I972,TRUE,_xll.ohTrigger(RecalcTrigger,Trigger6M)),NA())</f>
        <v>2.8055439453380515E-2</v>
      </c>
      <c r="Q972" s="183">
        <f>IFERROR(_xll.qlIndexFixing(ONIndex1Y,I972,TRUE,_xll.ohTrigger(RecalcTrigger,Trigger1Y)),NA())</f>
        <v>2.8604540490153596E-2</v>
      </c>
    </row>
    <row r="973" spans="2:17" x14ac:dyDescent="0.2">
      <c r="B973" s="39" t="s">
        <v>42</v>
      </c>
      <c r="D973" s="42">
        <f>_xll.qlCalendarAdvance(Calendar,$D972,B973,"f",FALSE)</f>
        <v>46105</v>
      </c>
      <c r="E973" s="177">
        <f>_xll.qlInterestRateIndexValueDate(IndexON,D973)</f>
        <v>46105</v>
      </c>
      <c r="F973" s="193">
        <f>IFERROR(_xll.qlIndexFixing(IndexON,D973,TRUE,_xll.ohTrigger(RecalcTrigger,TriggerON)),NA())</f>
        <v>2.569878182485219E-2</v>
      </c>
      <c r="H973" s="42">
        <f>_xll.qlCalendarAdvance(Calendar,$H972,B973,"f",FALSE)</f>
        <v>46105</v>
      </c>
      <c r="I973" s="177">
        <f>_xll.qlInterestRateIndexValueDate(Index1M,$H973)</f>
        <v>46105</v>
      </c>
      <c r="J973" s="182">
        <f>IFERROR(_xll.qlIndexFixing(Index1M,$H973,TRUE,_xll.ohTrigger(RecalcTrigger,Trigger1M)),NA())</f>
        <v>2.7025911356405558E-2</v>
      </c>
      <c r="K973" s="44">
        <f>IFERROR(_xll.qlIndexFixing(Index3M,H973,TRUE,_xll.ohTrigger(RecalcTrigger,Trigger3M)),NA())</f>
        <v>2.7529935521627375E-2</v>
      </c>
      <c r="L973" s="44">
        <f>IFERROR(_xll.qlIndexFixing(Index6M,$H973,TRUE,_xll.ohTrigger(RecalcTrigger,Trigger6M)),NA())</f>
        <v>2.8312395475789794E-2</v>
      </c>
      <c r="M973" s="183">
        <f>IFERROR(_xll.qlIndexFixing(Index1Y,$H973,TRUE,_xll.ohTrigger(RecalcTrigger,Trigger1Y)),NA())</f>
        <v>2.8985480093556504E-2</v>
      </c>
      <c r="N973" s="182">
        <f>IFERROR(_xll.qlIndexFixing(ONIndex1M,I973,TRUE,_xll.ohTrigger(RecalcTrigger,Trigger1M)),NA())</f>
        <v>2.6968984174525756E-2</v>
      </c>
      <c r="O973" s="44">
        <f>IFERROR(_xll.qlIndexFixing(ONIndex3M,I973,TRUE,_xll.ohTrigger(RecalcTrigger,Trigger3M)),NA())</f>
        <v>2.7393451022076354E-2</v>
      </c>
      <c r="P973" s="44">
        <f>IFERROR(_xll.qlIndexFixing(ONIndex6M,I973,TRUE,_xll.ohTrigger(RecalcTrigger,Trigger6M)),NA())</f>
        <v>2.8058362578361473E-2</v>
      </c>
      <c r="Q973" s="183">
        <f>IFERROR(_xll.qlIndexFixing(ONIndex1Y,I973,TRUE,_xll.ohTrigger(RecalcTrigger,Trigger1Y)),NA())</f>
        <v>2.8602328181902559E-2</v>
      </c>
    </row>
    <row r="974" spans="2:17" x14ac:dyDescent="0.2">
      <c r="B974" s="39" t="s">
        <v>42</v>
      </c>
      <c r="D974" s="42">
        <f>_xll.qlCalendarAdvance(Calendar,$D973,B974,"f",FALSE)</f>
        <v>46112</v>
      </c>
      <c r="E974" s="177">
        <f>_xll.qlInterestRateIndexValueDate(IndexON,D974)</f>
        <v>46112</v>
      </c>
      <c r="F974" s="193">
        <f>IFERROR(_xll.qlIndexFixing(IndexON,D974,TRUE,_xll.ohTrigger(RecalcTrigger,TriggerON)),NA())</f>
        <v>2.5711601353627378E-2</v>
      </c>
      <c r="H974" s="42">
        <f>_xll.qlCalendarAdvance(Calendar,$H973,B974,"f",FALSE)</f>
        <v>46112</v>
      </c>
      <c r="I974" s="177">
        <f>_xll.qlInterestRateIndexValueDate(Index1M,$H974)</f>
        <v>46112</v>
      </c>
      <c r="J974" s="182">
        <f>IFERROR(_xll.qlIndexFixing(Index1M,$H974,TRUE,_xll.ohTrigger(RecalcTrigger,Trigger1M)),NA())</f>
        <v>2.7036450018667356E-2</v>
      </c>
      <c r="K974" s="44">
        <f>IFERROR(_xll.qlIndexFixing(Index3M,H974,TRUE,_xll.ohTrigger(RecalcTrigger,Trigger3M)),NA())</f>
        <v>2.7534982455193036E-2</v>
      </c>
      <c r="L974" s="44">
        <f>IFERROR(_xll.qlIndexFixing(Index6M,$H974,TRUE,_xll.ohTrigger(RecalcTrigger,Trigger6M)),NA())</f>
        <v>2.8315433985041685E-2</v>
      </c>
      <c r="M974" s="183">
        <f>IFERROR(_xll.qlIndexFixing(Index1Y,$H974,TRUE,_xll.ohTrigger(RecalcTrigger,Trigger1Y)),NA())</f>
        <v>2.8984978318375765E-2</v>
      </c>
      <c r="N974" s="182">
        <f>IFERROR(_xll.qlIndexFixing(ONIndex1M,I974,TRUE,_xll.ohTrigger(RecalcTrigger,Trigger1M)),NA())</f>
        <v>2.6981719611706145E-2</v>
      </c>
      <c r="O974" s="44">
        <f>IFERROR(_xll.qlIndexFixing(ONIndex3M,I974,TRUE,_xll.ohTrigger(RecalcTrigger,Trigger3M)),NA())</f>
        <v>2.7400015981703385E-2</v>
      </c>
      <c r="P974" s="44">
        <f>IFERROR(_xll.qlIndexFixing(ONIndex6M,I974,TRUE,_xll.ohTrigger(RecalcTrigger,Trigger6M)),NA())</f>
        <v>2.8061454465364566E-2</v>
      </c>
      <c r="Q974" s="183">
        <f>IFERROR(_xll.qlIndexFixing(ONIndex1Y,I974,TRUE,_xll.ohTrigger(RecalcTrigger,Trigger1Y)),NA())</f>
        <v>2.8600179748737853E-2</v>
      </c>
    </row>
    <row r="975" spans="2:17" x14ac:dyDescent="0.2">
      <c r="B975" s="39" t="s">
        <v>42</v>
      </c>
      <c r="D975" s="42">
        <f>_xll.qlCalendarAdvance(Calendar,$D974,B975,"f",FALSE)</f>
        <v>46119</v>
      </c>
      <c r="E975" s="177">
        <f>_xll.qlInterestRateIndexValueDate(IndexON,D975)</f>
        <v>46119</v>
      </c>
      <c r="F975" s="193">
        <f>IFERROR(_xll.qlIndexFixing(IndexON,D975,TRUE,_xll.ohTrigger(RecalcTrigger,TriggerON)),NA())</f>
        <v>2.572436754503471E-2</v>
      </c>
      <c r="H975" s="42">
        <f>_xll.qlCalendarAdvance(Calendar,$H974,B975,"f",FALSE)</f>
        <v>46119</v>
      </c>
      <c r="I975" s="177">
        <f>_xll.qlInterestRateIndexValueDate(Index1M,$H975)</f>
        <v>46119</v>
      </c>
      <c r="J975" s="182">
        <f>IFERROR(_xll.qlIndexFixing(Index1M,$H975,TRUE,_xll.ohTrigger(RecalcTrigger,Trigger1M)),NA())</f>
        <v>2.7048708526003162E-2</v>
      </c>
      <c r="K975" s="44">
        <f>IFERROR(_xll.qlIndexFixing(Index3M,H975,TRUE,_xll.ohTrigger(RecalcTrigger,Trigger3M)),NA())</f>
        <v>2.7541522511239525E-2</v>
      </c>
      <c r="L975" s="44">
        <f>IFERROR(_xll.qlIndexFixing(Index6M,$H975,TRUE,_xll.ohTrigger(RecalcTrigger,Trigger6M)),NA())</f>
        <v>2.8319927428454215E-2</v>
      </c>
      <c r="M975" s="183">
        <f>IFERROR(_xll.qlIndexFixing(Index1Y,$H975,TRUE,_xll.ohTrigger(RecalcTrigger,Trigger1Y)),NA())</f>
        <v>2.8984542264838487E-2</v>
      </c>
      <c r="N975" s="182">
        <f>IFERROR(_xll.qlIndexFixing(ONIndex1M,I975,TRUE,_xll.ohTrigger(RecalcTrigger,Trigger1M)),NA())</f>
        <v>2.69942912127763E-2</v>
      </c>
      <c r="O975" s="44">
        <f>IFERROR(_xll.qlIndexFixing(ONIndex3M,I975,TRUE,_xll.ohTrigger(RecalcTrigger,Trigger3M)),NA())</f>
        <v>2.7406571651481526E-2</v>
      </c>
      <c r="P975" s="44">
        <f>IFERROR(_xll.qlIndexFixing(ONIndex6M,I975,TRUE,_xll.ohTrigger(RecalcTrigger,Trigger6M)),NA())</f>
        <v>2.8064715114551886E-2</v>
      </c>
      <c r="Q975" s="183">
        <f>IFERROR(_xll.qlIndexFixing(ONIndex1Y,I975,TRUE,_xll.ohTrigger(RecalcTrigger,Trigger1Y)),NA())</f>
        <v>2.8598095190821571E-2</v>
      </c>
    </row>
    <row r="976" spans="2:17" x14ac:dyDescent="0.2">
      <c r="B976" s="39" t="s">
        <v>42</v>
      </c>
      <c r="D976" s="42">
        <f>_xll.qlCalendarAdvance(Calendar,$D975,B976,"f",FALSE)</f>
        <v>46126</v>
      </c>
      <c r="E976" s="177">
        <f>_xll.qlInterestRateIndexValueDate(IndexON,D976)</f>
        <v>46126</v>
      </c>
      <c r="F976" s="193">
        <f>IFERROR(_xll.qlIndexFixing(IndexON,D976,TRUE,_xll.ohTrigger(RecalcTrigger,TriggerON)),NA())</f>
        <v>2.573708039899314E-2</v>
      </c>
      <c r="H976" s="42">
        <f>_xll.qlCalendarAdvance(Calendar,$H975,B976,"f",FALSE)</f>
        <v>46126</v>
      </c>
      <c r="I976" s="177">
        <f>_xll.qlInterestRateIndexValueDate(Index1M,$H976)</f>
        <v>46126</v>
      </c>
      <c r="J976" s="182">
        <f>IFERROR(_xll.qlIndexFixing(Index1M,$H976,TRUE,_xll.ohTrigger(RecalcTrigger,Trigger1M)),NA())</f>
        <v>2.7060802856893794E-2</v>
      </c>
      <c r="K976" s="44">
        <f>IFERROR(_xll.qlIndexFixing(Index3M,H976,TRUE,_xll.ohTrigger(RecalcTrigger,Trigger3M)),NA())</f>
        <v>2.7548053224700934E-2</v>
      </c>
      <c r="L976" s="44">
        <f>IFERROR(_xll.qlIndexFixing(Index6M,$H976,TRUE,_xll.ohTrigger(RecalcTrigger,Trigger6M)),NA())</f>
        <v>2.8324442435942794E-2</v>
      </c>
      <c r="M976" s="183">
        <f>IFERROR(_xll.qlIndexFixing(Index1Y,$H976,TRUE,_xll.ohTrigger(RecalcTrigger,Trigger1Y)),NA())</f>
        <v>2.8984171932860736E-2</v>
      </c>
      <c r="N976" s="182">
        <f>IFERROR(_xll.qlIndexFixing(ONIndex1M,I976,TRUE,_xll.ohTrigger(RecalcTrigger,Trigger1M)),NA())</f>
        <v>2.7006698977736221E-2</v>
      </c>
      <c r="O976" s="44">
        <f>IFERROR(_xll.qlIndexFixing(ONIndex3M,I976,TRUE,_xll.ohTrigger(RecalcTrigger,Trigger3M)),NA())</f>
        <v>2.7413118031248684E-2</v>
      </c>
      <c r="P976" s="44">
        <f>IFERROR(_xll.qlIndexFixing(ONIndex6M,I976,TRUE,_xll.ohTrigger(RecalcTrigger,Trigger6M)),NA())</f>
        <v>2.8068144525842387E-2</v>
      </c>
      <c r="Q976" s="183">
        <f>IFERROR(_xll.qlIndexFixing(ONIndex1Y,I976,TRUE,_xll.ohTrigger(RecalcTrigger,Trigger1Y)),NA())</f>
        <v>2.859607450799162E-2</v>
      </c>
    </row>
    <row r="977" spans="2:17" x14ac:dyDescent="0.2">
      <c r="B977" s="39" t="s">
        <v>42</v>
      </c>
      <c r="D977" s="42">
        <f>_xll.qlCalendarAdvance(Calendar,$D976,B977,"f",FALSE)</f>
        <v>46133</v>
      </c>
      <c r="E977" s="177">
        <f>_xll.qlInterestRateIndexValueDate(IndexON,D977)</f>
        <v>46133</v>
      </c>
      <c r="F977" s="193">
        <f>IFERROR(_xll.qlIndexFixing(IndexON,D977,TRUE,_xll.ohTrigger(RecalcTrigger,TriggerON)),NA())</f>
        <v>2.5749739915502667E-2</v>
      </c>
      <c r="H977" s="42">
        <f>_xll.qlCalendarAdvance(Calendar,$H976,B977,"f",FALSE)</f>
        <v>46133</v>
      </c>
      <c r="I977" s="177">
        <f>_xll.qlInterestRateIndexValueDate(Index1M,$H977)</f>
        <v>46133</v>
      </c>
      <c r="J977" s="182">
        <f>IFERROR(_xll.qlIndexFixing(Index1M,$H977,TRUE,_xll.ohTrigger(RecalcTrigger,Trigger1M)),NA())</f>
        <v>2.7072733010844861E-2</v>
      </c>
      <c r="K977" s="44">
        <f>IFERROR(_xll.qlIndexFixing(Index3M,H977,TRUE,_xll.ohTrigger(RecalcTrigger,Trigger3M)),NA())</f>
        <v>2.7554574595530949E-2</v>
      </c>
      <c r="L977" s="44">
        <f>IFERROR(_xll.qlIndexFixing(Index6M,$H977,TRUE,_xll.ohTrigger(RecalcTrigger,Trigger6M)),NA())</f>
        <v>2.8328968938973395E-2</v>
      </c>
      <c r="M977" s="183">
        <f>IFERROR(_xll.qlIndexFixing(Index1Y,$H977,TRUE,_xll.ohTrigger(RecalcTrigger,Trigger1Y)),NA())</f>
        <v>2.8983867322371681E-2</v>
      </c>
      <c r="N977" s="182">
        <f>IFERROR(_xll.qlIndexFixing(ONIndex1M,I977,TRUE,_xll.ohTrigger(RecalcTrigger,Trigger1M)),NA())</f>
        <v>2.7018942906585908E-2</v>
      </c>
      <c r="O977" s="44">
        <f>IFERROR(_xll.qlIndexFixing(ONIndex3M,I977,TRUE,_xll.ohTrigger(RecalcTrigger,Trigger3M)),NA())</f>
        <v>2.741965512100486E-2</v>
      </c>
      <c r="P977" s="44">
        <f>IFERROR(_xll.qlIndexFixing(ONIndex6M,I977,TRUE,_xll.ohTrigger(RecalcTrigger,Trigger6M)),NA())</f>
        <v>2.8071742699317115E-2</v>
      </c>
      <c r="Q977" s="183">
        <f>IFERROR(_xll.qlIndexFixing(ONIndex1Y,I977,TRUE,_xll.ohTrigger(RecalcTrigger,Trigger1Y)),NA())</f>
        <v>2.8594117700329047E-2</v>
      </c>
    </row>
    <row r="978" spans="2:17" x14ac:dyDescent="0.2">
      <c r="B978" s="39" t="s">
        <v>42</v>
      </c>
      <c r="D978" s="42">
        <f>_xll.qlCalendarAdvance(Calendar,$D977,B978,"f",FALSE)</f>
        <v>46140</v>
      </c>
      <c r="E978" s="177">
        <f>_xll.qlInterestRateIndexValueDate(IndexON,D978)</f>
        <v>46140</v>
      </c>
      <c r="F978" s="193">
        <f>IFERROR(_xll.qlIndexFixing(IndexON,D978,TRUE,_xll.ohTrigger(RecalcTrigger,TriggerON)),NA())</f>
        <v>2.5762346094644339E-2</v>
      </c>
      <c r="H978" s="42">
        <f>_xll.qlCalendarAdvance(Calendar,$H977,B978,"f",FALSE)</f>
        <v>46140</v>
      </c>
      <c r="I978" s="177">
        <f>_xll.qlInterestRateIndexValueDate(Index1M,$H978)</f>
        <v>46140</v>
      </c>
      <c r="J978" s="182">
        <f>IFERROR(_xll.qlIndexFixing(Index1M,$H978,TRUE,_xll.ohTrigger(RecalcTrigger,Trigger1M)),NA())</f>
        <v>2.7084498987380894E-2</v>
      </c>
      <c r="K978" s="44">
        <f>IFERROR(_xll.qlIndexFixing(Index3M,H978,TRUE,_xll.ohTrigger(RecalcTrigger,Trigger3M)),NA())</f>
        <v>2.7561086623685928E-2</v>
      </c>
      <c r="L978" s="44">
        <f>IFERROR(_xll.qlIndexFixing(Index6M,$H978,TRUE,_xll.ohTrigger(RecalcTrigger,Trigger6M)),NA())</f>
        <v>2.833349686892209E-2</v>
      </c>
      <c r="M978" s="183">
        <f>IFERROR(_xll.qlIndexFixing(Index1Y,$H978,TRUE,_xll.ohTrigger(RecalcTrigger,Trigger1Y)),NA())</f>
        <v>2.8983628433313369E-2</v>
      </c>
      <c r="N978" s="182">
        <f>IFERROR(_xll.qlIndexFixing(ONIndex1M,I978,TRUE,_xll.ohTrigger(RecalcTrigger,Trigger1M)),NA())</f>
        <v>2.703102299932536E-2</v>
      </c>
      <c r="O978" s="44">
        <f>IFERROR(_xll.qlIndexFixing(ONIndex3M,I978,TRUE,_xll.ohTrigger(RecalcTrigger,Trigger3M)),NA())</f>
        <v>2.7426182920912145E-2</v>
      </c>
      <c r="P978" s="44">
        <f>IFERROR(_xll.qlIndexFixing(ONIndex6M,I978,TRUE,_xll.ohTrigger(RecalcTrigger,Trigger6M)),NA())</f>
        <v>2.8075509634895024E-2</v>
      </c>
      <c r="Q978" s="183">
        <f>IFERROR(_xll.qlIndexFixing(ONIndex1Y,I978,TRUE,_xll.ohTrigger(RecalcTrigger,Trigger1Y)),NA())</f>
        <v>2.8592224767914898E-2</v>
      </c>
    </row>
    <row r="979" spans="2:17" x14ac:dyDescent="0.2">
      <c r="B979" s="39" t="s">
        <v>42</v>
      </c>
      <c r="D979" s="42">
        <f>_xll.qlCalendarAdvance(Calendar,$D978,B979,"f",FALSE)</f>
        <v>46147</v>
      </c>
      <c r="E979" s="177">
        <f>_xll.qlInterestRateIndexValueDate(IndexON,D979)</f>
        <v>46147</v>
      </c>
      <c r="F979" s="193">
        <f>IFERROR(_xll.qlIndexFixing(IndexON,D979,TRUE,_xll.ohTrigger(RecalcTrigger,TriggerON)),NA())</f>
        <v>2.5774898936499202E-2</v>
      </c>
      <c r="H979" s="42">
        <f>_xll.qlCalendarAdvance(Calendar,$H978,B979,"f",FALSE)</f>
        <v>46147</v>
      </c>
      <c r="I979" s="177">
        <f>_xll.qlInterestRateIndexValueDate(Index1M,$H979)</f>
        <v>46147</v>
      </c>
      <c r="J979" s="182">
        <f>IFERROR(_xll.qlIndexFixing(Index1M,$H979,TRUE,_xll.ohTrigger(RecalcTrigger,Trigger1M)),NA())</f>
        <v>2.7097919777992314E-2</v>
      </c>
      <c r="K979" s="44">
        <f>IFERROR(_xll.qlIndexFixing(Index3M,H979,TRUE,_xll.ohTrigger(RecalcTrigger,Trigger3M)),NA())</f>
        <v>2.7569090715174965E-2</v>
      </c>
      <c r="L979" s="44">
        <f>IFERROR(_xll.qlIndexFixing(Index6M,$H979,TRUE,_xll.ohTrigger(RecalcTrigger,Trigger6M)),NA())</f>
        <v>2.8339419943614087E-2</v>
      </c>
      <c r="M979" s="183">
        <f>IFERROR(_xll.qlIndexFixing(Index1Y,$H979,TRUE,_xll.ohTrigger(RecalcTrigger,Trigger1Y)),NA())</f>
        <v>2.8983455265639391E-2</v>
      </c>
      <c r="N979" s="182">
        <f>IFERROR(_xll.qlIndexFixing(ONIndex1M,I979,TRUE,_xll.ohTrigger(RecalcTrigger,Trigger1M)),NA())</f>
        <v>2.7042939255954579E-2</v>
      </c>
      <c r="O979" s="44">
        <f>IFERROR(_xll.qlIndexFixing(ONIndex3M,I979,TRUE,_xll.ohTrigger(RecalcTrigger,Trigger3M)),NA())</f>
        <v>2.7432701430727402E-2</v>
      </c>
      <c r="P979" s="44">
        <f>IFERROR(_xll.qlIndexFixing(ONIndex6M,I979,TRUE,_xll.ohTrigger(RecalcTrigger,Trigger6M)),NA())</f>
        <v>2.807944533265716E-2</v>
      </c>
      <c r="Q979" s="183">
        <f>IFERROR(_xll.qlIndexFixing(ONIndex1Y,I979,TRUE,_xll.ohTrigger(RecalcTrigger,Trigger1Y)),NA())</f>
        <v>2.8590395710668126E-2</v>
      </c>
    </row>
    <row r="980" spans="2:17" x14ac:dyDescent="0.2">
      <c r="B980" s="39" t="s">
        <v>42</v>
      </c>
      <c r="D980" s="42">
        <f>_xll.qlCalendarAdvance(Calendar,$D979,B980,"f",FALSE)</f>
        <v>46154</v>
      </c>
      <c r="E980" s="177">
        <f>_xll.qlInterestRateIndexValueDate(IndexON,D980)</f>
        <v>46154</v>
      </c>
      <c r="F980" s="193">
        <f>IFERROR(_xll.qlIndexFixing(IndexON,D980,TRUE,_xll.ohTrigger(RecalcTrigger,TriggerON)),NA())</f>
        <v>2.578739844074307E-2</v>
      </c>
      <c r="H980" s="42">
        <f>_xll.qlCalendarAdvance(Calendar,$H979,B980,"f",FALSE)</f>
        <v>46154</v>
      </c>
      <c r="I980" s="177">
        <f>_xll.qlInterestRateIndexValueDate(Index1M,$H980)</f>
        <v>46154</v>
      </c>
      <c r="J980" s="182">
        <f>IFERROR(_xll.qlIndexFixing(Index1M,$H980,TRUE,_xll.ohTrigger(RecalcTrigger,Trigger1M)),NA())</f>
        <v>2.7109346518722141E-2</v>
      </c>
      <c r="K980" s="44">
        <f>IFERROR(_xll.qlIndexFixing(Index3M,H980,TRUE,_xll.ohTrigger(RecalcTrigger,Trigger3M)),NA())</f>
        <v>2.7575583879281114E-2</v>
      </c>
      <c r="L980" s="44">
        <f>IFERROR(_xll.qlIndexFixing(Index6M,$H980,TRUE,_xll.ohTrigger(RecalcTrigger,Trigger6M)),NA())</f>
        <v>2.8343915553528609E-2</v>
      </c>
      <c r="M980" s="183">
        <f>IFERROR(_xll.qlIndexFixing(Index1Y,$H980,TRUE,_xll.ohTrigger(RecalcTrigger,Trigger1Y)),NA())</f>
        <v>2.8983347819316885E-2</v>
      </c>
      <c r="N980" s="182">
        <f>IFERROR(_xll.qlIndexFixing(ONIndex1M,I980,TRUE,_xll.ohTrigger(RecalcTrigger,Trigger1M)),NA())</f>
        <v>2.7054691676473563E-2</v>
      </c>
      <c r="O980" s="44">
        <f>IFERROR(_xll.qlIndexFixing(ONIndex3M,I980,TRUE,_xll.ohTrigger(RecalcTrigger,Trigger3M)),NA())</f>
        <v>2.7439210650693768E-2</v>
      </c>
      <c r="P980" s="44">
        <f>IFERROR(_xll.qlIndexFixing(ONIndex6M,I980,TRUE,_xll.ohTrigger(RecalcTrigger,Trigger6M)),NA())</f>
        <v>2.8083549792603524E-2</v>
      </c>
      <c r="Q980" s="183">
        <f>IFERROR(_xll.qlIndexFixing(ONIndex1Y,I980,TRUE,_xll.ohTrigger(RecalcTrigger,Trigger1Y)),NA())</f>
        <v>2.8588630528507686E-2</v>
      </c>
    </row>
    <row r="981" spans="2:17" x14ac:dyDescent="0.2">
      <c r="B981" s="39" t="s">
        <v>42</v>
      </c>
      <c r="D981" s="42">
        <f>_xll.qlCalendarAdvance(Calendar,$D980,B981,"f",FALSE)</f>
        <v>46161</v>
      </c>
      <c r="E981" s="177">
        <f>_xll.qlInterestRateIndexValueDate(IndexON,D981)</f>
        <v>46161</v>
      </c>
      <c r="F981" s="193">
        <f>IFERROR(_xll.qlIndexFixing(IndexON,D981,TRUE,_xll.ohTrigger(RecalcTrigger,TriggerON)),NA())</f>
        <v>2.5799844607619082E-2</v>
      </c>
      <c r="H981" s="42">
        <f>_xll.qlCalendarAdvance(Calendar,$H980,B981,"f",FALSE)</f>
        <v>46161</v>
      </c>
      <c r="I981" s="177">
        <f>_xll.qlInterestRateIndexValueDate(Index1M,$H981)</f>
        <v>46161</v>
      </c>
      <c r="J981" s="182">
        <f>IFERROR(_xll.qlIndexFixing(Index1M,$H981,TRUE,_xll.ohTrigger(RecalcTrigger,Trigger1M)),NA())</f>
        <v>2.7120609068766868E-2</v>
      </c>
      <c r="K981" s="44">
        <f>IFERROR(_xll.qlIndexFixing(Index3M,H981,TRUE,_xll.ohTrigger(RecalcTrigger,Trigger3M)),NA())</f>
        <v>2.7582067699983521E-2</v>
      </c>
      <c r="L981" s="44">
        <f>IFERROR(_xll.qlIndexFixing(Index6M,$H981,TRUE,_xll.ohTrigger(RecalcTrigger,Trigger6M)),NA())</f>
        <v>2.8348382037767642E-2</v>
      </c>
      <c r="M981" s="183">
        <f>IFERROR(_xll.qlIndexFixing(Index1Y,$H981,TRUE,_xll.ohTrigger(RecalcTrigger,Trigger1Y)),NA())</f>
        <v>2.8983306094325201E-2</v>
      </c>
      <c r="N981" s="182">
        <f>IFERROR(_xll.qlIndexFixing(ONIndex1M,I981,TRUE,_xll.ohTrigger(RecalcTrigger,Trigger1M)),NA())</f>
        <v>2.7066280260720221E-2</v>
      </c>
      <c r="O981" s="44">
        <f>IFERROR(_xll.qlIndexFixing(ONIndex3M,I981,TRUE,_xll.ohTrigger(RecalcTrigger,Trigger3M)),NA())</f>
        <v>2.7445710580649152E-2</v>
      </c>
      <c r="P981" s="44">
        <f>IFERROR(_xll.qlIndexFixing(ONIndex6M,I981,TRUE,_xll.ohTrigger(RecalcTrigger,Trigger6M)),NA())</f>
        <v>2.8087823014734115E-2</v>
      </c>
      <c r="Q981" s="183">
        <f>IFERROR(_xll.qlIndexFixing(ONIndex1Y,I981,TRUE,_xll.ohTrigger(RecalcTrigger,Trigger1Y)),NA())</f>
        <v>2.8586929221514623E-2</v>
      </c>
    </row>
    <row r="982" spans="2:17" x14ac:dyDescent="0.2">
      <c r="B982" s="39" t="s">
        <v>42</v>
      </c>
      <c r="D982" s="42">
        <f>_xll.qlCalendarAdvance(Calendar,$D981,B982,"f",FALSE)</f>
        <v>46168</v>
      </c>
      <c r="E982" s="177">
        <f>_xll.qlInterestRateIndexValueDate(IndexON,D982)</f>
        <v>46168</v>
      </c>
      <c r="F982" s="193">
        <f>IFERROR(_xll.qlIndexFixing(IndexON,D982,TRUE,_xll.ohTrigger(RecalcTrigger,TriggerON)),NA())</f>
        <v>2.5812237437208285E-2</v>
      </c>
      <c r="H982" s="42">
        <f>_xll.qlCalendarAdvance(Calendar,$H981,B982,"f",FALSE)</f>
        <v>46168</v>
      </c>
      <c r="I982" s="177">
        <f>_xll.qlInterestRateIndexValueDate(Index1M,$H982)</f>
        <v>46168</v>
      </c>
      <c r="J982" s="182">
        <f>IFERROR(_xll.qlIndexFixing(Index1M,$H982,TRUE,_xll.ohTrigger(RecalcTrigger,Trigger1M)),NA())</f>
        <v>2.7131707427655905E-2</v>
      </c>
      <c r="K982" s="44">
        <f>IFERROR(_xll.qlIndexFixing(Index3M,H982,TRUE,_xll.ohTrigger(RecalcTrigger,Trigger3M)),NA())</f>
        <v>2.7588542177238135E-2</v>
      </c>
      <c r="L982" s="44">
        <f>IFERROR(_xll.qlIndexFixing(Index6M,$H982,TRUE,_xll.ohTrigger(RecalcTrigger,Trigger6M)),NA())</f>
        <v>2.8352809381296033E-2</v>
      </c>
      <c r="M982" s="183">
        <f>IFERROR(_xll.qlIndexFixing(Index1Y,$H982,TRUE,_xll.ohTrigger(RecalcTrigger,Trigger1Y)),NA())</f>
        <v>2.8983330090656567E-2</v>
      </c>
      <c r="N982" s="182">
        <f>IFERROR(_xll.qlIndexFixing(ONIndex1M,I982,TRUE,_xll.ohTrigger(RecalcTrigger,Trigger1M)),NA())</f>
        <v>2.7077705008856645E-2</v>
      </c>
      <c r="O982" s="44">
        <f>IFERROR(_xll.qlIndexFixing(ONIndex3M,I982,TRUE,_xll.ohTrigger(RecalcTrigger,Trigger3M)),NA())</f>
        <v>2.7452201220674599E-2</v>
      </c>
      <c r="P982" s="44">
        <f>IFERROR(_xll.qlIndexFixing(ONIndex6M,I982,TRUE,_xll.ohTrigger(RecalcTrigger,Trigger6M)),NA())</f>
        <v>2.8092264999048933E-2</v>
      </c>
      <c r="Q982" s="183">
        <f>IFERROR(_xll.qlIndexFixing(ONIndex1Y,I982,TRUE,_xll.ohTrigger(RecalcTrigger,Trigger1Y)),NA())</f>
        <v>2.8585291789769984E-2</v>
      </c>
    </row>
    <row r="983" spans="2:17" x14ac:dyDescent="0.2">
      <c r="B983" s="39" t="s">
        <v>42</v>
      </c>
      <c r="D983" s="42">
        <f>_xll.qlCalendarAdvance(Calendar,$D982,B983,"f",FALSE)</f>
        <v>46175</v>
      </c>
      <c r="E983" s="177">
        <f>_xll.qlInterestRateIndexValueDate(IndexON,D983)</f>
        <v>46175</v>
      </c>
      <c r="F983" s="193">
        <f>IFERROR(_xll.qlIndexFixing(IndexON,D983,TRUE,_xll.ohTrigger(RecalcTrigger,TriggerON)),NA())</f>
        <v>2.582457692926754E-2</v>
      </c>
      <c r="H983" s="42">
        <f>_xll.qlCalendarAdvance(Calendar,$H982,B983,"f",FALSE)</f>
        <v>46175</v>
      </c>
      <c r="I983" s="177">
        <f>_xll.qlInterestRateIndexValueDate(Index1M,$H983)</f>
        <v>46175</v>
      </c>
      <c r="J983" s="182">
        <f>IFERROR(_xll.qlIndexFixing(Index1M,$H983,TRUE,_xll.ohTrigger(RecalcTrigger,Trigger1M)),NA())</f>
        <v>2.7140866192372364E-2</v>
      </c>
      <c r="K983" s="44">
        <f>IFERROR(_xll.qlIndexFixing(Index3M,H983,TRUE,_xll.ohTrigger(RecalcTrigger,Trigger3M)),NA())</f>
        <v>2.7595007310997389E-2</v>
      </c>
      <c r="L983" s="44">
        <f>IFERROR(_xll.qlIndexFixing(Index6M,$H983,TRUE,_xll.ohTrigger(RecalcTrigger,Trigger6M)),NA())</f>
        <v>2.8355805514336207E-2</v>
      </c>
      <c r="M983" s="183">
        <f>IFERROR(_xll.qlIndexFixing(Index1Y,$H983,TRUE,_xll.ohTrigger(RecalcTrigger,Trigger1Y)),NA())</f>
        <v>2.8983419808315425E-2</v>
      </c>
      <c r="N983" s="182">
        <f>IFERROR(_xll.qlIndexFixing(ONIndex1M,I983,TRUE,_xll.ohTrigger(RecalcTrigger,Trigger1M)),NA())</f>
        <v>2.7088965920801789E-2</v>
      </c>
      <c r="O983" s="44">
        <f>IFERROR(_xll.qlIndexFixing(ONIndex3M,I983,TRUE,_xll.ohTrigger(RecalcTrigger,Trigger3M)),NA())</f>
        <v>2.745868257077011E-2</v>
      </c>
      <c r="P983" s="44">
        <f>IFERROR(_xll.qlIndexFixing(ONIndex6M,I983,TRUE,_xll.ohTrigger(RecalcTrigger,Trigger6M)),NA())</f>
        <v>2.8096875745547978E-2</v>
      </c>
      <c r="Q983" s="183">
        <f>IFERROR(_xll.qlIndexFixing(ONIndex1Y,I983,TRUE,_xll.ohTrigger(RecalcTrigger,Trigger1Y)),NA())</f>
        <v>2.8583718233192723E-2</v>
      </c>
    </row>
    <row r="984" spans="2:17" x14ac:dyDescent="0.2">
      <c r="B984" s="39" t="s">
        <v>42</v>
      </c>
      <c r="D984" s="42">
        <f>_xll.qlCalendarAdvance(Calendar,$D983,B984,"f",FALSE)</f>
        <v>46182</v>
      </c>
      <c r="E984" s="177">
        <f>_xll.qlInterestRateIndexValueDate(IndexON,D984)</f>
        <v>46182</v>
      </c>
      <c r="F984" s="193">
        <f>IFERROR(_xll.qlIndexFixing(IndexON,D984,TRUE,_xll.ohTrigger(RecalcTrigger,TriggerON)),NA())</f>
        <v>2.5836863083958939E-2</v>
      </c>
      <c r="H984" s="42">
        <f>_xll.qlCalendarAdvance(Calendar,$H983,B984,"f",FALSE)</f>
        <v>46182</v>
      </c>
      <c r="I984" s="177">
        <f>_xll.qlInterestRateIndexValueDate(Index1M,$H984)</f>
        <v>46182</v>
      </c>
      <c r="J984" s="182">
        <f>IFERROR(_xll.qlIndexFixing(Index1M,$H984,TRUE,_xll.ohTrigger(RecalcTrigger,Trigger1M)),NA())</f>
        <v>2.7151647094649421E-2</v>
      </c>
      <c r="K984" s="44">
        <f>IFERROR(_xll.qlIndexFixing(Index3M,H984,TRUE,_xll.ohTrigger(RecalcTrigger,Trigger3M)),NA())</f>
        <v>2.7601463101218117E-2</v>
      </c>
      <c r="L984" s="44">
        <f>IFERROR(_xll.qlIndexFixing(Index6M,$H984,TRUE,_xll.ohTrigger(RecalcTrigger,Trigger6M)),NA())</f>
        <v>2.8360130559696592E-2</v>
      </c>
      <c r="M984" s="183">
        <f>IFERROR(_xll.qlIndexFixing(Index1Y,$H984,TRUE,_xll.ohTrigger(RecalcTrigger,Trigger1Y)),NA())</f>
        <v>2.8983575247318649E-2</v>
      </c>
      <c r="N984" s="182">
        <f>IFERROR(_xll.qlIndexFixing(ONIndex1M,I984,TRUE,_xll.ohTrigger(RecalcTrigger,Trigger1M)),NA())</f>
        <v>2.7100062996555652E-2</v>
      </c>
      <c r="O984" s="44">
        <f>IFERROR(_xll.qlIndexFixing(ONIndex3M,I984,TRUE,_xll.ohTrigger(RecalcTrigger,Trigger3M)),NA())</f>
        <v>2.7465154630854638E-2</v>
      </c>
      <c r="P984" s="44">
        <f>IFERROR(_xll.qlIndexFixing(ONIndex6M,I984,TRUE,_xll.ohTrigger(RecalcTrigger,Trigger6M)),NA())</f>
        <v>2.8101655254150204E-2</v>
      </c>
      <c r="Q984" s="183">
        <f>IFERROR(_xll.qlIndexFixing(ONIndex1Y,I984,TRUE,_xll.ohTrigger(RecalcTrigger,Trigger1Y)),NA())</f>
        <v>2.8582208551701793E-2</v>
      </c>
    </row>
    <row r="985" spans="2:17" x14ac:dyDescent="0.2">
      <c r="B985" s="39" t="s">
        <v>42</v>
      </c>
      <c r="D985" s="42">
        <f>_xll.qlCalendarAdvance(Calendar,$D984,B985,"f",FALSE)</f>
        <v>46189</v>
      </c>
      <c r="E985" s="177">
        <f>_xll.qlInterestRateIndexValueDate(IndexON,D985)</f>
        <v>46189</v>
      </c>
      <c r="F985" s="193">
        <f>IFERROR(_xll.qlIndexFixing(IndexON,D985,TRUE,_xll.ohTrigger(RecalcTrigger,TriggerON)),NA())</f>
        <v>2.5849095901039343E-2</v>
      </c>
      <c r="H985" s="42">
        <f>_xll.qlCalendarAdvance(Calendar,$H984,B985,"f",FALSE)</f>
        <v>46189</v>
      </c>
      <c r="I985" s="177">
        <f>_xll.qlInterestRateIndexValueDate(Index1M,$H985)</f>
        <v>46189</v>
      </c>
      <c r="J985" s="182">
        <f>IFERROR(_xll.qlIndexFixing(Index1M,$H985,TRUE,_xll.ohTrigger(RecalcTrigger,Trigger1M)),NA())</f>
        <v>2.716226381631822E-2</v>
      </c>
      <c r="K985" s="44">
        <f>IFERROR(_xll.qlIndexFixing(Index3M,H985,TRUE,_xll.ohTrigger(RecalcTrigger,Trigger3M)),NA())</f>
        <v>2.7607909547853627E-2</v>
      </c>
      <c r="L985" s="44">
        <f>IFERROR(_xll.qlIndexFixing(Index6M,$H985,TRUE,_xll.ohTrigger(RecalcTrigger,Trigger6M)),NA())</f>
        <v>2.8364386549133203E-2</v>
      </c>
      <c r="M985" s="183">
        <f>IFERROR(_xll.qlIndexFixing(Index1Y,$H985,TRUE,_xll.ohTrigger(RecalcTrigger,Trigger1Y)),NA())</f>
        <v>2.8983796407696438E-2</v>
      </c>
      <c r="N985" s="182">
        <f>IFERROR(_xll.qlIndexFixing(ONIndex1M,I985,TRUE,_xll.ohTrigger(RecalcTrigger,Trigger1M)),NA())</f>
        <v>2.7110996236037188E-2</v>
      </c>
      <c r="O985" s="44">
        <f>IFERROR(_xll.qlIndexFixing(ONIndex3M,I985,TRUE,_xll.ohTrigger(RecalcTrigger,Trigger3M)),NA())</f>
        <v>2.747161740100923E-2</v>
      </c>
      <c r="P985" s="44">
        <f>IFERROR(_xll.qlIndexFixing(ONIndex6M,I985,TRUE,_xll.ohTrigger(RecalcTrigger,Trigger6M)),NA())</f>
        <v>2.810660352509875E-2</v>
      </c>
      <c r="Q985" s="183">
        <f>IFERROR(_xll.qlIndexFixing(ONIndex1Y,I985,TRUE,_xll.ohTrigger(RecalcTrigger,Trigger1Y)),NA())</f>
        <v>2.8580762745378241E-2</v>
      </c>
    </row>
    <row r="986" spans="2:17" x14ac:dyDescent="0.2">
      <c r="B986" s="39" t="s">
        <v>42</v>
      </c>
      <c r="D986" s="42">
        <f>_xll.qlCalendarAdvance(Calendar,$D985,B986,"f",FALSE)</f>
        <v>46196</v>
      </c>
      <c r="E986" s="177">
        <f>_xll.qlInterestRateIndexValueDate(IndexON,D986)</f>
        <v>46196</v>
      </c>
      <c r="F986" s="193">
        <f>IFERROR(_xll.qlIndexFixing(IndexON,D986,TRUE,_xll.ohTrigger(RecalcTrigger,TriggerON)),NA())</f>
        <v>2.5861275380832938E-2</v>
      </c>
      <c r="H986" s="42">
        <f>_xll.qlCalendarAdvance(Calendar,$H985,B986,"f",FALSE)</f>
        <v>46196</v>
      </c>
      <c r="I986" s="177">
        <f>_xll.qlInterestRateIndexValueDate(Index1M,$H986)</f>
        <v>46196</v>
      </c>
      <c r="J986" s="182">
        <f>IFERROR(_xll.qlIndexFixing(Index1M,$H986,TRUE,_xll.ohTrigger(RecalcTrigger,Trigger1M)),NA())</f>
        <v>2.7172716356951919E-2</v>
      </c>
      <c r="K986" s="44">
        <f>IFERROR(_xll.qlIndexFixing(Index3M,H986,TRUE,_xll.ohTrigger(RecalcTrigger,Trigger3M)),NA())</f>
        <v>2.7614346650858108E-2</v>
      </c>
      <c r="L986" s="44">
        <f>IFERROR(_xll.qlIndexFixing(Index6M,$H986,TRUE,_xll.ohTrigger(RecalcTrigger,Trigger6M)),NA())</f>
        <v>2.8368563413334769E-2</v>
      </c>
      <c r="M986" s="183">
        <f>IFERROR(_xll.qlIndexFixing(Index1Y,$H986,TRUE,_xll.ohTrigger(RecalcTrigger,Trigger1Y)),NA())</f>
        <v>2.8984083289491203E-2</v>
      </c>
      <c r="N986" s="182">
        <f>IFERROR(_xll.qlIndexFixing(ONIndex1M,I986,TRUE,_xll.ohTrigger(RecalcTrigger,Trigger1M)),NA())</f>
        <v>2.7121765639246398E-2</v>
      </c>
      <c r="O986" s="44">
        <f>IFERROR(_xll.qlIndexFixing(ONIndex3M,I986,TRUE,_xll.ohTrigger(RecalcTrigger,Trigger3M)),NA())</f>
        <v>2.7478070881233885E-2</v>
      </c>
      <c r="P986" s="44">
        <f>IFERROR(_xll.qlIndexFixing(ONIndex6M,I986,TRUE,_xll.ohTrigger(RecalcTrigger,Trigger6M)),NA())</f>
        <v>2.8111720558069431E-2</v>
      </c>
      <c r="Q986" s="183">
        <f>IFERROR(_xll.qlIndexFixing(ONIndex1Y,I986,TRUE,_xll.ohTrigger(RecalcTrigger,Trigger1Y)),NA())</f>
        <v>2.8579380814222066E-2</v>
      </c>
    </row>
    <row r="987" spans="2:17" x14ac:dyDescent="0.2">
      <c r="B987" s="39" t="s">
        <v>42</v>
      </c>
      <c r="D987" s="42">
        <f>_xll.qlCalendarAdvance(Calendar,$D986,B987,"f",FALSE)</f>
        <v>46203</v>
      </c>
      <c r="E987" s="177">
        <f>_xll.qlInterestRateIndexValueDate(IndexON,D987)</f>
        <v>46203</v>
      </c>
      <c r="F987" s="193">
        <f>IFERROR(_xll.qlIndexFixing(IndexON,D987,TRUE,_xll.ohTrigger(RecalcTrigger,TriggerON)),NA())</f>
        <v>2.5873401523096584E-2</v>
      </c>
      <c r="H987" s="42">
        <f>_xll.qlCalendarAdvance(Calendar,$H986,B987,"f",FALSE)</f>
        <v>46203</v>
      </c>
      <c r="I987" s="177">
        <f>_xll.qlInterestRateIndexValueDate(Index1M,$H987)</f>
        <v>46203</v>
      </c>
      <c r="J987" s="182">
        <f>IFERROR(_xll.qlIndexFixing(Index1M,$H987,TRUE,_xll.ohTrigger(RecalcTrigger,Trigger1M)),NA())</f>
        <v>2.718473633879441E-2</v>
      </c>
      <c r="K987" s="44">
        <f>IFERROR(_xll.qlIndexFixing(Index3M,H987,TRUE,_xll.ohTrigger(RecalcTrigger,Trigger3M)),NA())</f>
        <v>2.762077441018752E-2</v>
      </c>
      <c r="L987" s="44">
        <f>IFERROR(_xll.qlIndexFixing(Index6M,$H987,TRUE,_xll.ohTrigger(RecalcTrigger,Trigger6M)),NA())</f>
        <v>2.8374009064402423E-2</v>
      </c>
      <c r="M987" s="183">
        <f>IFERROR(_xll.qlIndexFixing(Index1Y,$H987,TRUE,_xll.ohTrigger(RecalcTrigger,Trigger1Y)),NA())</f>
        <v>2.8984435715037282E-2</v>
      </c>
      <c r="N987" s="182">
        <f>IFERROR(_xll.qlIndexFixing(ONIndex1M,I987,TRUE,_xll.ohTrigger(RecalcTrigger,Trigger1M)),NA())</f>
        <v>2.7132371206264327E-2</v>
      </c>
      <c r="O987" s="44">
        <f>IFERROR(_xll.qlIndexFixing(ONIndex3M,I987,TRUE,_xll.ohTrigger(RecalcTrigger,Trigger3M)),NA())</f>
        <v>2.7484515071366511E-2</v>
      </c>
      <c r="P987" s="44">
        <f>IFERROR(_xll.qlIndexFixing(ONIndex6M,I987,TRUE,_xll.ohTrigger(RecalcTrigger,Trigger6M)),NA())</f>
        <v>2.8116926014072341E-2</v>
      </c>
      <c r="Q987" s="183">
        <f>IFERROR(_xll.qlIndexFixing(ONIndex1Y,I987,TRUE,_xll.ohTrigger(RecalcTrigger,Trigger1Y)),NA())</f>
        <v>2.8578062758233269E-2</v>
      </c>
    </row>
    <row r="988" spans="2:17" x14ac:dyDescent="0.2">
      <c r="B988" s="39" t="s">
        <v>42</v>
      </c>
      <c r="D988" s="42">
        <f>_xll.qlCalendarAdvance(Calendar,$D987,B988,"f",FALSE)</f>
        <v>46210</v>
      </c>
      <c r="E988" s="177">
        <f>_xll.qlInterestRateIndexValueDate(IndexON,D988)</f>
        <v>46210</v>
      </c>
      <c r="F988" s="193">
        <f>IFERROR(_xll.qlIndexFixing(IndexON,D988,TRUE,_xll.ohTrigger(RecalcTrigger,TriggerON)),NA())</f>
        <v>2.5885474327992375E-2</v>
      </c>
      <c r="H988" s="42">
        <f>_xll.qlCalendarAdvance(Calendar,$H987,B988,"f",FALSE)</f>
        <v>46210</v>
      </c>
      <c r="I988" s="177">
        <f>_xll.qlInterestRateIndexValueDate(Index1M,$H988)</f>
        <v>46210</v>
      </c>
      <c r="J988" s="182">
        <f>IFERROR(_xll.qlIndexFixing(Index1M,$H988,TRUE,_xll.ohTrigger(RecalcTrigger,Trigger1M)),NA())</f>
        <v>2.7194849541261668E-2</v>
      </c>
      <c r="K988" s="44">
        <f>IFERROR(_xll.qlIndexFixing(Index3M,H988,TRUE,_xll.ohTrigger(RecalcTrigger,Trigger3M)),NA())</f>
        <v>2.7627192825796048E-2</v>
      </c>
      <c r="L988" s="44">
        <f>IFERROR(_xll.qlIndexFixing(Index6M,$H988,TRUE,_xll.ohTrigger(RecalcTrigger,Trigger6M)),NA())</f>
        <v>2.83779990440352E-2</v>
      </c>
      <c r="M988" s="183">
        <f>IFERROR(_xll.qlIndexFixing(Index1Y,$H988,TRUE,_xll.ohTrigger(RecalcTrigger,Trigger1Y)),NA())</f>
        <v>2.8984851760757602E-2</v>
      </c>
      <c r="N988" s="182">
        <f>IFERROR(_xll.qlIndexFixing(ONIndex1M,I988,TRUE,_xll.ohTrigger(RecalcTrigger,Trigger1M)),NA())</f>
        <v>2.7142812936928884E-2</v>
      </c>
      <c r="O988" s="44">
        <f>IFERROR(_xll.qlIndexFixing(ONIndex3M,I988,TRUE,_xll.ohTrigger(RecalcTrigger,Trigger3M)),NA())</f>
        <v>2.7490949971650247E-2</v>
      </c>
      <c r="P988" s="44">
        <f>IFERROR(_xll.qlIndexFixing(ONIndex6M,I988,TRUE,_xll.ohTrigger(RecalcTrigger,Trigger6M)),NA())</f>
        <v>2.8122046854516247E-2</v>
      </c>
      <c r="Q988" s="183">
        <f>IFERROR(_xll.qlIndexFixing(ONIndex1Y,I988,TRUE,_xll.ohTrigger(RecalcTrigger,Trigger1Y)),NA())</f>
        <v>2.857680857741185E-2</v>
      </c>
    </row>
    <row r="989" spans="2:17" x14ac:dyDescent="0.2">
      <c r="B989" s="39" t="s">
        <v>42</v>
      </c>
      <c r="D989" s="42">
        <f>_xll.qlCalendarAdvance(Calendar,$D988,B989,"f",FALSE)</f>
        <v>46217</v>
      </c>
      <c r="E989" s="177">
        <f>_xll.qlInterestRateIndexValueDate(IndexON,D989)</f>
        <v>46217</v>
      </c>
      <c r="F989" s="193">
        <f>IFERROR(_xll.qlIndexFixing(IndexON,D989,TRUE,_xll.ohTrigger(RecalcTrigger,TriggerON)),NA())</f>
        <v>2.5897493795277171E-2</v>
      </c>
      <c r="H989" s="42">
        <f>_xll.qlCalendarAdvance(Calendar,$H988,B989,"f",FALSE)</f>
        <v>46217</v>
      </c>
      <c r="I989" s="177">
        <f>_xll.qlInterestRateIndexValueDate(Index1M,$H989)</f>
        <v>46217</v>
      </c>
      <c r="J989" s="182">
        <f>IFERROR(_xll.qlIndexFixing(Index1M,$H989,TRUE,_xll.ohTrigger(RecalcTrigger,Trigger1M)),NA())</f>
        <v>2.720479854947256E-2</v>
      </c>
      <c r="K989" s="44">
        <f>IFERROR(_xll.qlIndexFixing(Index3M,H989,TRUE,_xll.ohTrigger(RecalcTrigger,Trigger3M)),NA())</f>
        <v>2.7633601897639651E-2</v>
      </c>
      <c r="L989" s="44">
        <f>IFERROR(_xll.qlIndexFixing(Index6M,$H989,TRUE,_xll.ohTrigger(RecalcTrigger,Trigger6M)),NA())</f>
        <v>2.8381896944027089E-2</v>
      </c>
      <c r="M989" s="183">
        <f>IFERROR(_xll.qlIndexFixing(Index1Y,$H989,TRUE,_xll.ohTrigger(RecalcTrigger,Trigger1Y)),NA())</f>
        <v>2.8985328512114439E-2</v>
      </c>
      <c r="N989" s="182">
        <f>IFERROR(_xll.qlIndexFixing(ONIndex1M,I989,TRUE,_xll.ohTrigger(RecalcTrigger,Trigger1M)),NA())</f>
        <v>2.7153090831321114E-2</v>
      </c>
      <c r="O989" s="44">
        <f>IFERROR(_xll.qlIndexFixing(ONIndex3M,I989,TRUE,_xll.ohTrigger(RecalcTrigger,Trigger3M)),NA())</f>
        <v>2.7497375581923E-2</v>
      </c>
      <c r="P989" s="44">
        <f>IFERROR(_xll.qlIndexFixing(ONIndex6M,I989,TRUE,_xll.ohTrigger(RecalcTrigger,Trigger6M)),NA())</f>
        <v>2.81270768993791E-2</v>
      </c>
      <c r="Q989" s="183">
        <f>IFERROR(_xll.qlIndexFixing(ONIndex1Y,I989,TRUE,_xll.ohTrigger(RecalcTrigger,Trigger1Y)),NA())</f>
        <v>2.8575618271676761E-2</v>
      </c>
    </row>
    <row r="990" spans="2:17" x14ac:dyDescent="0.2">
      <c r="B990" s="39" t="s">
        <v>42</v>
      </c>
      <c r="D990" s="42">
        <f>_xll.qlCalendarAdvance(Calendar,$D989,B990,"f",FALSE)</f>
        <v>46224</v>
      </c>
      <c r="E990" s="177">
        <f>_xll.qlInterestRateIndexValueDate(IndexON,D990)</f>
        <v>46224</v>
      </c>
      <c r="F990" s="193">
        <f>IFERROR(_xll.qlIndexFixing(IndexON,D990,TRUE,_xll.ohTrigger(RecalcTrigger,TriggerON)),NA())</f>
        <v>2.5909459925194112E-2</v>
      </c>
      <c r="H990" s="42">
        <f>_xll.qlCalendarAdvance(Calendar,$H989,B990,"f",FALSE)</f>
        <v>46224</v>
      </c>
      <c r="I990" s="177">
        <f>_xll.qlInterestRateIndexValueDate(Index1M,$H990)</f>
        <v>46224</v>
      </c>
      <c r="J990" s="182">
        <f>IFERROR(_xll.qlIndexFixing(Index1M,$H990,TRUE,_xll.ohTrigger(RecalcTrigger,Trigger1M)),NA())</f>
        <v>2.7214583363016631E-2</v>
      </c>
      <c r="K990" s="44">
        <f>IFERROR(_xll.qlIndexFixing(Index3M,H990,TRUE,_xll.ohTrigger(RecalcTrigger,Trigger3M)),NA())</f>
        <v>2.7640001625671633E-2</v>
      </c>
      <c r="L990" s="44">
        <f>IFERROR(_xll.qlIndexFixing(Index6M,$H990,TRUE,_xll.ohTrigger(RecalcTrigger,Trigger6M)),NA())</f>
        <v>2.8385702763842925E-2</v>
      </c>
      <c r="M990" s="183">
        <f>IFERROR(_xll.qlIndexFixing(Index1Y,$H990,TRUE,_xll.ohTrigger(RecalcTrigger,Trigger1Y)),NA())</f>
        <v>2.8985863043202498E-2</v>
      </c>
      <c r="N990" s="182">
        <f>IFERROR(_xll.qlIndexFixing(ONIndex1M,I990,TRUE,_xll.ohTrigger(RecalcTrigger,Trigger1M)),NA())</f>
        <v>2.7163204889522063E-2</v>
      </c>
      <c r="O990" s="44">
        <f>IFERROR(_xll.qlIndexFixing(ONIndex3M,I990,TRUE,_xll.ohTrigger(RecalcTrigger,Trigger3M)),NA())</f>
        <v>2.7503791902265817E-2</v>
      </c>
      <c r="P990" s="44">
        <f>IFERROR(_xll.qlIndexFixing(ONIndex6M,I990,TRUE,_xll.ohTrigger(RecalcTrigger,Trigger6M)),NA())</f>
        <v>2.8132016148822991E-2</v>
      </c>
      <c r="Q990" s="183">
        <f>IFERROR(_xll.qlIndexFixing(ONIndex1Y,I990,TRUE,_xll.ohTrigger(RecalcTrigger,Trigger1Y)),NA())</f>
        <v>2.8574491841190097E-2</v>
      </c>
    </row>
    <row r="991" spans="2:17" x14ac:dyDescent="0.2">
      <c r="B991" s="39" t="s">
        <v>42</v>
      </c>
      <c r="D991" s="42">
        <f>_xll.qlCalendarAdvance(Calendar,$D990,B991,"f",FALSE)</f>
        <v>46231</v>
      </c>
      <c r="E991" s="177">
        <f>_xll.qlInterestRateIndexValueDate(IndexON,D991)</f>
        <v>46231</v>
      </c>
      <c r="F991" s="193">
        <f>IFERROR(_xll.qlIndexFixing(IndexON,D991,TRUE,_xll.ohTrigger(RecalcTrigger,TriggerON)),NA())</f>
        <v>2.592137271766215E-2</v>
      </c>
      <c r="H991" s="42">
        <f>_xll.qlCalendarAdvance(Calendar,$H990,B991,"f",FALSE)</f>
        <v>46231</v>
      </c>
      <c r="I991" s="177">
        <f>_xll.qlInterestRateIndexValueDate(Index1M,$H991)</f>
        <v>46231</v>
      </c>
      <c r="J991" s="182">
        <f>IFERROR(_xll.qlIndexFixing(Index1M,$H991,TRUE,_xll.ohTrigger(RecalcTrigger,Trigger1M)),NA())</f>
        <v>2.7224203981483418E-2</v>
      </c>
      <c r="K991" s="44">
        <f>IFERROR(_xll.qlIndexFixing(Index3M,H991,TRUE,_xll.ohTrigger(RecalcTrigger,Trigger3M)),NA())</f>
        <v>2.7646392009848829E-2</v>
      </c>
      <c r="L991" s="44">
        <f>IFERROR(_xll.qlIndexFixing(Index6M,$H991,TRUE,_xll.ohTrigger(RecalcTrigger,Trigger6M)),NA())</f>
        <v>2.8389416502959865E-2</v>
      </c>
      <c r="M991" s="183">
        <f>IFERROR(_xll.qlIndexFixing(Index1Y,$H991,TRUE,_xll.ohTrigger(RecalcTrigger,Trigger1Y)),NA())</f>
        <v>2.8986452428119591E-2</v>
      </c>
      <c r="N991" s="182">
        <f>IFERROR(_xll.qlIndexFixing(ONIndex1M,I991,TRUE,_xll.ohTrigger(RecalcTrigger,Trigger1M)),NA())</f>
        <v>2.717315511136964E-2</v>
      </c>
      <c r="O991" s="44">
        <f>IFERROR(_xll.qlIndexFixing(ONIndex3M,I991,TRUE,_xll.ohTrigger(RecalcTrigger,Trigger3M)),NA())</f>
        <v>2.7510198932678698E-2</v>
      </c>
      <c r="P991" s="44">
        <f>IFERROR(_xll.qlIndexFixing(ONIndex6M,I991,TRUE,_xll.ohTrigger(RecalcTrigger,Trigger6M)),NA())</f>
        <v>2.8136864602604783E-2</v>
      </c>
      <c r="Q991" s="183">
        <f>IFERROR(_xll.qlIndexFixing(ONIndex1Y,I991,TRUE,_xll.ohTrigger(RecalcTrigger,Trigger1Y)),NA())</f>
        <v>2.8573429285870811E-2</v>
      </c>
    </row>
    <row r="992" spans="2:17" x14ac:dyDescent="0.2">
      <c r="B992" s="39" t="s">
        <v>42</v>
      </c>
      <c r="D992" s="42">
        <f>_xll.qlCalendarAdvance(Calendar,$D991,B992,"f",FALSE)</f>
        <v>46238</v>
      </c>
      <c r="E992" s="177">
        <f>_xll.qlInterestRateIndexValueDate(IndexON,D992)</f>
        <v>46238</v>
      </c>
      <c r="F992" s="193">
        <f>IFERROR(_xll.qlIndexFixing(IndexON,D992,TRUE,_xll.ohTrigger(RecalcTrigger,TriggerON)),NA())</f>
        <v>2.593323217260024E-2</v>
      </c>
      <c r="H992" s="42">
        <f>_xll.qlCalendarAdvance(Calendar,$H991,B992,"f",FALSE)</f>
        <v>46238</v>
      </c>
      <c r="I992" s="177">
        <f>_xll.qlInterestRateIndexValueDate(Index1M,$H992)</f>
        <v>46238</v>
      </c>
      <c r="J992" s="182">
        <f>IFERROR(_xll.qlIndexFixing(Index1M,$H992,TRUE,_xll.ohTrigger(RecalcTrigger,Trigger1M)),NA())</f>
        <v>2.7233660404470304E-2</v>
      </c>
      <c r="K992" s="44">
        <f>IFERROR(_xll.qlIndexFixing(Index3M,H992,TRUE,_xll.ohTrigger(RecalcTrigger,Trigger3M)),NA())</f>
        <v>2.7652773050125437E-2</v>
      </c>
      <c r="L992" s="44">
        <f>IFERROR(_xll.qlIndexFixing(Index6M,$H992,TRUE,_xll.ohTrigger(RecalcTrigger,Trigger6M)),NA())</f>
        <v>2.839303816086873E-2</v>
      </c>
      <c r="M992" s="183">
        <f>IFERROR(_xll.qlIndexFixing(Index1Y,$H992,TRUE,_xll.ohTrigger(RecalcTrigger,Trigger1Y)),NA())</f>
        <v>2.8987093740966419E-2</v>
      </c>
      <c r="N992" s="182">
        <f>IFERROR(_xll.qlIndexFixing(ONIndex1M,I992,TRUE,_xll.ohTrigger(RecalcTrigger,Trigger1M)),NA())</f>
        <v>2.7182941496863844E-2</v>
      </c>
      <c r="O992" s="44">
        <f>IFERROR(_xll.qlIndexFixing(ONIndex3M,I992,TRUE,_xll.ohTrigger(RecalcTrigger,Trigger3M)),NA())</f>
        <v>2.7516596673080596E-2</v>
      </c>
      <c r="P992" s="44">
        <f>IFERROR(_xll.qlIndexFixing(ONIndex6M,I992,TRUE,_xll.ohTrigger(RecalcTrigger,Trigger6M)),NA())</f>
        <v>2.814162226104866E-2</v>
      </c>
      <c r="Q992" s="183">
        <f>IFERROR(_xll.qlIndexFixing(ONIndex1Y,I992,TRUE,_xll.ohTrigger(RecalcTrigger,Trigger1Y)),NA())</f>
        <v>2.8572430605718901E-2</v>
      </c>
    </row>
    <row r="993" spans="2:17" x14ac:dyDescent="0.2">
      <c r="B993" s="39" t="s">
        <v>42</v>
      </c>
      <c r="D993" s="42">
        <f>_xll.qlCalendarAdvance(Calendar,$D992,B993,"f",FALSE)</f>
        <v>46245</v>
      </c>
      <c r="E993" s="177">
        <f>_xll.qlInterestRateIndexValueDate(IndexON,D993)</f>
        <v>46245</v>
      </c>
      <c r="F993" s="193">
        <f>IFERROR(_xll.qlIndexFixing(IndexON,D993,TRUE,_xll.ohTrigger(RecalcTrigger,TriggerON)),NA())</f>
        <v>2.5945038290008382E-2</v>
      </c>
      <c r="H993" s="42">
        <f>_xll.qlCalendarAdvance(Calendar,$H992,B993,"f",FALSE)</f>
        <v>46245</v>
      </c>
      <c r="I993" s="177">
        <f>_xll.qlInterestRateIndexValueDate(Index1M,$H993)</f>
        <v>46245</v>
      </c>
      <c r="J993" s="182">
        <f>IFERROR(_xll.qlIndexFixing(Index1M,$H993,TRUE,_xll.ohTrigger(RecalcTrigger,Trigger1M)),NA())</f>
        <v>2.7242952631579904E-2</v>
      </c>
      <c r="K993" s="44">
        <f>IFERROR(_xll.qlIndexFixing(Index3M,H993,TRUE,_xll.ohTrigger(RecalcTrigger,Trigger3M)),NA())</f>
        <v>2.7659144746456522E-2</v>
      </c>
      <c r="L993" s="44">
        <f>IFERROR(_xll.qlIndexFixing(Index6M,$H993,TRUE,_xll.ohTrigger(RecalcTrigger,Trigger6M)),NA())</f>
        <v>2.8396567737072234E-2</v>
      </c>
      <c r="M993" s="183">
        <f>IFERROR(_xll.qlIndexFixing(Index1Y,$H993,TRUE,_xll.ohTrigger(RecalcTrigger,Trigger1Y)),NA())</f>
        <v>2.8987784055844124E-2</v>
      </c>
      <c r="N993" s="182">
        <f>IFERROR(_xll.qlIndexFixing(ONIndex1M,I993,TRUE,_xll.ohTrigger(RecalcTrigger,Trigger1M)),NA())</f>
        <v>2.7192564046004675E-2</v>
      </c>
      <c r="O993" s="44">
        <f>IFERROR(_xll.qlIndexFixing(ONIndex3M,I993,TRUE,_xll.ohTrigger(RecalcTrigger,Trigger3M)),NA())</f>
        <v>2.7522985123471511E-2</v>
      </c>
      <c r="P993" s="44">
        <f>IFERROR(_xll.qlIndexFixing(ONIndex6M,I993,TRUE,_xll.ohTrigger(RecalcTrigger,Trigger6M)),NA())</f>
        <v>2.8146289123830437E-2</v>
      </c>
      <c r="Q993" s="183">
        <f>IFERROR(_xll.qlIndexFixing(ONIndex1Y,I993,TRUE,_xll.ohTrigger(RecalcTrigger,Trigger1Y)),NA())</f>
        <v>2.8571495800572277E-2</v>
      </c>
    </row>
    <row r="994" spans="2:17" x14ac:dyDescent="0.2">
      <c r="B994" s="39" t="s">
        <v>42</v>
      </c>
      <c r="D994" s="42">
        <f>_xll.qlCalendarAdvance(Calendar,$D993,B994,"f",FALSE)</f>
        <v>46252</v>
      </c>
      <c r="E994" s="177">
        <f>_xll.qlInterestRateIndexValueDate(IndexON,D994)</f>
        <v>46252</v>
      </c>
      <c r="F994" s="193">
        <f>IFERROR(_xll.qlIndexFixing(IndexON,D994,TRUE,_xll.ohTrigger(RecalcTrigger,TriggerON)),NA())</f>
        <v>2.5956791069967622E-2</v>
      </c>
      <c r="H994" s="42">
        <f>_xll.qlCalendarAdvance(Calendar,$H993,B994,"f",FALSE)</f>
        <v>46252</v>
      </c>
      <c r="I994" s="177">
        <f>_xll.qlInterestRateIndexValueDate(Index1M,$H994)</f>
        <v>46252</v>
      </c>
      <c r="J994" s="182">
        <f>IFERROR(_xll.qlIndexFixing(Index1M,$H994,TRUE,_xll.ohTrigger(RecalcTrigger,Trigger1M)),NA())</f>
        <v>2.7252080662427895E-2</v>
      </c>
      <c r="K994" s="44">
        <f>IFERROR(_xll.qlIndexFixing(Index3M,H994,TRUE,_xll.ohTrigger(RecalcTrigger,Trigger3M)),NA())</f>
        <v>2.7665507098798038E-2</v>
      </c>
      <c r="L994" s="44">
        <f>IFERROR(_xll.qlIndexFixing(Index6M,$H994,TRUE,_xll.ohTrigger(RecalcTrigger,Trigger6M)),NA())</f>
        <v>2.8400005231085414E-2</v>
      </c>
      <c r="M994" s="183">
        <f>IFERROR(_xll.qlIndexFixing(Index1Y,$H994,TRUE,_xll.ohTrigger(RecalcTrigger,Trigger1Y)),NA())</f>
        <v>2.8988520446854071E-2</v>
      </c>
      <c r="N994" s="182">
        <f>IFERROR(_xll.qlIndexFixing(ONIndex1M,I994,TRUE,_xll.ohTrigger(RecalcTrigger,Trigger1M)),NA())</f>
        <v>2.7202022758792133E-2</v>
      </c>
      <c r="O994" s="44">
        <f>IFERROR(_xll.qlIndexFixing(ONIndex3M,I994,TRUE,_xll.ohTrigger(RecalcTrigger,Trigger3M)),NA())</f>
        <v>2.7529364284013536E-2</v>
      </c>
      <c r="P994" s="44">
        <f>IFERROR(_xll.qlIndexFixing(ONIndex6M,I994,TRUE,_xll.ohTrigger(RecalcTrigger,Trigger6M)),NA())</f>
        <v>2.8150865191193253E-2</v>
      </c>
      <c r="Q994" s="183">
        <f>IFERROR(_xll.qlIndexFixing(ONIndex1Y,I994,TRUE,_xll.ohTrigger(RecalcTrigger,Trigger1Y)),NA())</f>
        <v>2.8570624870755124E-2</v>
      </c>
    </row>
    <row r="995" spans="2:17" x14ac:dyDescent="0.2">
      <c r="B995" s="39" t="s">
        <v>42</v>
      </c>
      <c r="D995" s="42">
        <f>_xll.qlCalendarAdvance(Calendar,$D994,B995,"f",FALSE)</f>
        <v>46259</v>
      </c>
      <c r="E995" s="177">
        <f>_xll.qlInterestRateIndexValueDate(IndexON,D995)</f>
        <v>46259</v>
      </c>
      <c r="F995" s="193">
        <f>IFERROR(_xll.qlIndexFixing(IndexON,D995,TRUE,_xll.ohTrigger(RecalcTrigger,TriggerON)),NA())</f>
        <v>2.596849051247796E-2</v>
      </c>
      <c r="H995" s="42">
        <f>_xll.qlCalendarAdvance(Calendar,$H994,B995,"f",FALSE)</f>
        <v>46259</v>
      </c>
      <c r="I995" s="177">
        <f>_xll.qlInterestRateIndexValueDate(Index1M,$H995)</f>
        <v>46259</v>
      </c>
      <c r="J995" s="182">
        <f>IFERROR(_xll.qlIndexFixing(Index1M,$H995,TRUE,_xll.ohTrigger(RecalcTrigger,Trigger1M)),NA())</f>
        <v>2.726104449663258E-2</v>
      </c>
      <c r="K995" s="44">
        <f>IFERROR(_xll.qlIndexFixing(Index3M,H995,TRUE,_xll.ohTrigger(RecalcTrigger,Trigger3M)),NA())</f>
        <v>2.7671860107103298E-2</v>
      </c>
      <c r="L995" s="44">
        <f>IFERROR(_xll.qlIndexFixing(Index6M,$H995,TRUE,_xll.ohTrigger(RecalcTrigger,Trigger6M)),NA())</f>
        <v>2.8403350642436091E-2</v>
      </c>
      <c r="M995" s="183">
        <f>IFERROR(_xll.qlIndexFixing(Index1Y,$H995,TRUE,_xll.ohTrigger(RecalcTrigger,Trigger1Y)),NA())</f>
        <v>2.8989299988094741E-2</v>
      </c>
      <c r="N995" s="182">
        <f>IFERROR(_xll.qlIndexFixing(ONIndex1M,I995,TRUE,_xll.ohTrigger(RecalcTrigger,Trigger1M)),NA())</f>
        <v>2.7211317635226218E-2</v>
      </c>
      <c r="O995" s="44">
        <f>IFERROR(_xll.qlIndexFixing(ONIndex3M,I995,TRUE,_xll.ohTrigger(RecalcTrigger,Trigger3M)),NA())</f>
        <v>2.7535734154463531E-2</v>
      </c>
      <c r="P995" s="44">
        <f>IFERROR(_xll.qlIndexFixing(ONIndex6M,I995,TRUE,_xll.ohTrigger(RecalcTrigger,Trigger6M)),NA())</f>
        <v>2.8155350462975015E-2</v>
      </c>
      <c r="Q995" s="183">
        <f>IFERROR(_xll.qlIndexFixing(ONIndex1Y,I995,TRUE,_xll.ohTrigger(RecalcTrigger,Trigger1Y)),NA())</f>
        <v>2.8569817815943255E-2</v>
      </c>
    </row>
    <row r="996" spans="2:17" x14ac:dyDescent="0.2">
      <c r="B996" s="39" t="s">
        <v>42</v>
      </c>
      <c r="D996" s="42">
        <f>_xll.qlCalendarAdvance(Calendar,$D995,B996,"f",FALSE)</f>
        <v>46266</v>
      </c>
      <c r="E996" s="177">
        <f>_xll.qlInterestRateIndexValueDate(IndexON,D996)</f>
        <v>46266</v>
      </c>
      <c r="F996" s="193">
        <f>IFERROR(_xll.qlIndexFixing(IndexON,D996,TRUE,_xll.ohTrigger(RecalcTrigger,TriggerON)),NA())</f>
        <v>2.5980136617458349E-2</v>
      </c>
      <c r="H996" s="42">
        <f>_xll.qlCalendarAdvance(Calendar,$H995,B996,"f",FALSE)</f>
        <v>46266</v>
      </c>
      <c r="I996" s="177">
        <f>_xll.qlInterestRateIndexValueDate(Index1M,$H996)</f>
        <v>46266</v>
      </c>
      <c r="J996" s="182">
        <f>IFERROR(_xll.qlIndexFixing(Index1M,$H996,TRUE,_xll.ohTrigger(RecalcTrigger,Trigger1M)),NA())</f>
        <v>2.7268211716772517E-2</v>
      </c>
      <c r="K996" s="44">
        <f>IFERROR(_xll.qlIndexFixing(Index3M,H996,TRUE,_xll.ohTrigger(RecalcTrigger,Trigger3M)),NA())</f>
        <v>2.7676705481682787E-2</v>
      </c>
      <c r="L996" s="44">
        <f>IFERROR(_xll.qlIndexFixing(Index6M,$H996,TRUE,_xll.ohTrigger(RecalcTrigger,Trigger6M)),NA())</f>
        <v>2.8402700266899769E-2</v>
      </c>
      <c r="M996" s="183">
        <f>IFERROR(_xll.qlIndexFixing(Index1Y,$H996,TRUE,_xll.ohTrigger(RecalcTrigger,Trigger1Y)),NA())</f>
        <v>2.8990119753661947E-2</v>
      </c>
      <c r="N996" s="182">
        <f>IFERROR(_xll.qlIndexFixing(ONIndex1M,I996,TRUE,_xll.ohTrigger(RecalcTrigger,Trigger1M)),NA())</f>
        <v>2.7220448675225883E-2</v>
      </c>
      <c r="O996" s="44">
        <f>IFERROR(_xll.qlIndexFixing(ONIndex3M,I996,TRUE,_xll.ohTrigger(RecalcTrigger,Trigger3M)),NA())</f>
        <v>2.7542094735064637E-2</v>
      </c>
      <c r="P996" s="44">
        <f>IFERROR(_xll.qlIndexFixing(ONIndex6M,I996,TRUE,_xll.ohTrigger(RecalcTrigger,Trigger6M)),NA())</f>
        <v>2.8159744939094677E-2</v>
      </c>
      <c r="Q996" s="183">
        <f>IFERROR(_xll.qlIndexFixing(ONIndex1Y,I996,TRUE,_xll.ohTrigger(RecalcTrigger,Trigger1Y)),NA())</f>
        <v>2.856907463637981E-2</v>
      </c>
    </row>
    <row r="997" spans="2:17" x14ac:dyDescent="0.2">
      <c r="B997" s="39" t="s">
        <v>42</v>
      </c>
      <c r="D997" s="42">
        <f>_xll.qlCalendarAdvance(Calendar,$D996,B997,"f",FALSE)</f>
        <v>46273</v>
      </c>
      <c r="E997" s="177">
        <f>_xll.qlInterestRateIndexValueDate(IndexON,D997)</f>
        <v>46273</v>
      </c>
      <c r="F997" s="193">
        <f>IFERROR(_xll.qlIndexFixing(IndexON,D997,TRUE,_xll.ohTrigger(RecalcTrigger,TriggerON)),NA())</f>
        <v>2.599172938490879E-2</v>
      </c>
      <c r="H997" s="42">
        <f>_xll.qlCalendarAdvance(Calendar,$H996,B997,"f",FALSE)</f>
        <v>46273</v>
      </c>
      <c r="I997" s="177">
        <f>_xll.qlInterestRateIndexValueDate(Index1M,$H997)</f>
        <v>46273</v>
      </c>
      <c r="J997" s="182">
        <f>IFERROR(_xll.qlIndexFixing(Index1M,$H997,TRUE,_xll.ohTrigger(RecalcTrigger,Trigger1M)),NA())</f>
        <v>2.7276858239612532E-2</v>
      </c>
      <c r="K997" s="44">
        <f>IFERROR(_xll.qlIndexFixing(Index3M,H997,TRUE,_xll.ohTrigger(RecalcTrigger,Trigger3M)),NA())</f>
        <v>2.7683039990479105E-2</v>
      </c>
      <c r="L997" s="44">
        <f>IFERROR(_xll.qlIndexFixing(Index6M,$H997,TRUE,_xll.ohTrigger(RecalcTrigger,Trigger6M)),NA())</f>
        <v>2.8405880506563189E-2</v>
      </c>
      <c r="M997" s="183">
        <f>IFERROR(_xll.qlIndexFixing(Index1Y,$H997,TRUE,_xll.ohTrigger(RecalcTrigger,Trigger1Y)),NA())</f>
        <v>2.8990976817647507E-2</v>
      </c>
      <c r="N997" s="182">
        <f>IFERROR(_xll.qlIndexFixing(ONIndex1M,I997,TRUE,_xll.ohTrigger(RecalcTrigger,Trigger1M)),NA())</f>
        <v>2.7229415878953223E-2</v>
      </c>
      <c r="O997" s="44">
        <f>IFERROR(_xll.qlIndexFixing(ONIndex3M,I997,TRUE,_xll.ohTrigger(RecalcTrigger,Trigger3M)),NA())</f>
        <v>2.754844602565476E-2</v>
      </c>
      <c r="P997" s="44">
        <f>IFERROR(_xll.qlIndexFixing(ONIndex6M,I997,TRUE,_xll.ohTrigger(RecalcTrigger,Trigger6M)),NA())</f>
        <v>2.8164048619876425E-2</v>
      </c>
      <c r="Q997" s="183">
        <f>IFERROR(_xll.qlIndexFixing(ONIndex1Y,I997,TRUE,_xll.ohTrigger(RecalcTrigger,Trigger1Y)),NA())</f>
        <v>2.8568395331902696E-2</v>
      </c>
    </row>
    <row r="998" spans="2:17" x14ac:dyDescent="0.2">
      <c r="B998" s="39" t="s">
        <v>42</v>
      </c>
      <c r="D998" s="42">
        <f>_xll.qlCalendarAdvance(Calendar,$D997,B998,"f",FALSE)</f>
        <v>46280</v>
      </c>
      <c r="E998" s="177">
        <f>_xll.qlInterestRateIndexValueDate(IndexON,D998)</f>
        <v>46280</v>
      </c>
      <c r="F998" s="193">
        <f>IFERROR(_xll.qlIndexFixing(IndexON,D998,TRUE,_xll.ohTrigger(RecalcTrigger,TriggerON)),NA())</f>
        <v>2.600326881491033E-2</v>
      </c>
      <c r="H998" s="42">
        <f>_xll.qlCalendarAdvance(Calendar,$H997,B998,"f",FALSE)</f>
        <v>46280</v>
      </c>
      <c r="I998" s="177">
        <f>_xll.qlInterestRateIndexValueDate(Index1M,$H998)</f>
        <v>46280</v>
      </c>
      <c r="J998" s="182">
        <f>IFERROR(_xll.qlIndexFixing(Index1M,$H998,TRUE,_xll.ohTrigger(RecalcTrigger,Trigger1M)),NA())</f>
        <v>2.7285340576795103E-2</v>
      </c>
      <c r="K998" s="44">
        <f>IFERROR(_xll.qlIndexFixing(Index3M,H998,TRUE,_xll.ohTrigger(RecalcTrigger,Trigger3M)),NA())</f>
        <v>2.7689365155708877E-2</v>
      </c>
      <c r="L998" s="44">
        <f>IFERROR(_xll.qlIndexFixing(Index6M,$H998,TRUE,_xll.ohTrigger(RecalcTrigger,Trigger6M)),NA())</f>
        <v>2.8408968683579193E-2</v>
      </c>
      <c r="M998" s="183">
        <f>IFERROR(_xll.qlIndexFixing(Index1Y,$H998,TRUE,_xll.ohTrigger(RecalcTrigger,Trigger1Y)),NA())</f>
        <v>2.8991868254136799E-2</v>
      </c>
      <c r="N998" s="182">
        <f>IFERROR(_xll.qlIndexFixing(ONIndex1M,I998,TRUE,_xll.ohTrigger(RecalcTrigger,Trigger1M)),NA())</f>
        <v>2.7238219246246143E-2</v>
      </c>
      <c r="O998" s="44">
        <f>IFERROR(_xll.qlIndexFixing(ONIndex3M,I998,TRUE,_xll.ohTrigger(RecalcTrigger,Trigger3M)),NA())</f>
        <v>2.7554788026233901E-2</v>
      </c>
      <c r="P998" s="44">
        <f>IFERROR(_xll.qlIndexFixing(ONIndex6M,I998,TRUE,_xll.ohTrigger(RecalcTrigger,Trigger6M)),NA())</f>
        <v>2.8168261504996073E-2</v>
      </c>
      <c r="Q998" s="183">
        <f>IFERROR(_xll.qlIndexFixing(ONIndex1Y,I998,TRUE,_xll.ohTrigger(RecalcTrigger,Trigger1Y)),NA())</f>
        <v>2.8567779902674006E-2</v>
      </c>
    </row>
    <row r="999" spans="2:17" x14ac:dyDescent="0.2">
      <c r="B999" s="39" t="s">
        <v>42</v>
      </c>
      <c r="D999" s="42">
        <f>_xll.qlCalendarAdvance(Calendar,$D998,B999,"f",FALSE)</f>
        <v>46287</v>
      </c>
      <c r="E999" s="177">
        <f>_xll.qlInterestRateIndexValueDate(IndexON,D999)</f>
        <v>46287</v>
      </c>
      <c r="F999" s="193">
        <f>IFERROR(_xll.qlIndexFixing(IndexON,D999,TRUE,_xll.ohTrigger(RecalcTrigger,TriggerON)),NA())</f>
        <v>2.6014754907381921E-2</v>
      </c>
      <c r="H999" s="42">
        <f>_xll.qlCalendarAdvance(Calendar,$H998,B999,"f",FALSE)</f>
        <v>46287</v>
      </c>
      <c r="I999" s="177">
        <f>_xll.qlInterestRateIndexValueDate(Index1M,$H999)</f>
        <v>46287</v>
      </c>
      <c r="J999" s="182">
        <f>IFERROR(_xll.qlIndexFixing(Index1M,$H999,TRUE,_xll.ohTrigger(RecalcTrigger,Trigger1M)),NA())</f>
        <v>2.7293658727969038E-2</v>
      </c>
      <c r="K999" s="44">
        <f>IFERROR(_xll.qlIndexFixing(Index3M,H999,TRUE,_xll.ohTrigger(RecalcTrigger,Trigger3M)),NA())</f>
        <v>2.7695680977325797E-2</v>
      </c>
      <c r="L999" s="44">
        <f>IFERROR(_xll.qlIndexFixing(Index6M,$H999,TRUE,_xll.ohTrigger(RecalcTrigger,Trigger6M)),NA())</f>
        <v>2.8411964797530911E-2</v>
      </c>
      <c r="M999" s="183">
        <f>IFERROR(_xll.qlIndexFixing(Index1Y,$H999,TRUE,_xll.ohTrigger(RecalcTrigger,Trigger1Y)),NA())</f>
        <v>2.899279113720965E-2</v>
      </c>
      <c r="N999" s="182">
        <f>IFERROR(_xll.qlIndexFixing(ONIndex1M,I999,TRUE,_xll.ohTrigger(RecalcTrigger,Trigger1M)),NA())</f>
        <v>2.7246858777104643E-2</v>
      </c>
      <c r="O999" s="44">
        <f>IFERROR(_xll.qlIndexFixing(ONIndex3M,I999,TRUE,_xll.ohTrigger(RecalcTrigger,Trigger3M)),NA())</f>
        <v>2.7561120736883105E-2</v>
      </c>
      <c r="P999" s="44">
        <f>IFERROR(_xll.qlIndexFixing(ONIndex6M,I999,TRUE,_xll.ohTrigger(RecalcTrigger,Trigger6M)),NA())</f>
        <v>2.8172383594615713E-2</v>
      </c>
      <c r="Q999" s="183">
        <f>IFERROR(_xll.qlIndexFixing(ONIndex1Y,I999,TRUE,_xll.ohTrigger(RecalcTrigger,Trigger1Y)),NA())</f>
        <v>2.8567228348531648E-2</v>
      </c>
    </row>
    <row r="1000" spans="2:17" x14ac:dyDescent="0.2">
      <c r="B1000" s="39" t="s">
        <v>42</v>
      </c>
      <c r="D1000" s="42">
        <f>_xll.qlCalendarAdvance(Calendar,$D999,B1000,"f",FALSE)</f>
        <v>46294</v>
      </c>
      <c r="E1000" s="177">
        <f>_xll.qlInterestRateIndexValueDate(IndexON,D1000)</f>
        <v>46294</v>
      </c>
      <c r="F1000" s="193">
        <f>IFERROR(_xll.qlIndexFixing(IndexON,D1000,TRUE,_xll.ohTrigger(RecalcTrigger,TriggerON)),NA())</f>
        <v>2.6026187662242517E-2</v>
      </c>
      <c r="H1000" s="42">
        <f>_xll.qlCalendarAdvance(Calendar,$H999,B1000,"f",FALSE)</f>
        <v>46294</v>
      </c>
      <c r="I1000" s="177">
        <f>_xll.qlInterestRateIndexValueDate(Index1M,$H1000)</f>
        <v>46294</v>
      </c>
      <c r="J1000" s="182">
        <f>IFERROR(_xll.qlIndexFixing(Index1M,$H1000,TRUE,_xll.ohTrigger(RecalcTrigger,Trigger1M)),NA())</f>
        <v>2.7301812692796634E-2</v>
      </c>
      <c r="K1000" s="44">
        <f>IFERROR(_xll.qlIndexFixing(Index3M,H1000,TRUE,_xll.ohTrigger(RecalcTrigger,Trigger3M)),NA())</f>
        <v>2.7701987455288003E-2</v>
      </c>
      <c r="L1000" s="44">
        <f>IFERROR(_xll.qlIndexFixing(Index6M,$H1000,TRUE,_xll.ohTrigger(RecalcTrigger,Trigger6M)),NA())</f>
        <v>2.8416145255715237E-2</v>
      </c>
      <c r="M1000" s="183">
        <f>IFERROR(_xll.qlIndexFixing(Index1Y,$H1000,TRUE,_xll.ohTrigger(RecalcTrigger,Trigger1Y)),NA())</f>
        <v>2.8993742540937895E-2</v>
      </c>
      <c r="N1000" s="182">
        <f>IFERROR(_xll.qlIndexFixing(ONIndex1M,I1000,TRUE,_xll.ohTrigger(RecalcTrigger,Trigger1M)),NA())</f>
        <v>2.7255334471528725E-2</v>
      </c>
      <c r="O1000" s="44">
        <f>IFERROR(_xll.qlIndexFixing(ONIndex3M,I1000,TRUE,_xll.ohTrigger(RecalcTrigger,Trigger3M)),NA())</f>
        <v>2.7567444157602372E-2</v>
      </c>
      <c r="P1000" s="44">
        <f>IFERROR(_xll.qlIndexFixing(ONIndex6M,I1000,TRUE,_xll.ohTrigger(RecalcTrigger,Trigger6M)),NA())</f>
        <v>2.8176414888735346E-2</v>
      </c>
      <c r="Q1000" s="183">
        <f>IFERROR(_xll.qlIndexFixing(ONIndex1Y,I1000,TRUE,_xll.ohTrigger(RecalcTrigger,Trigger1Y)),NA())</f>
        <v>2.8566740669556667E-2</v>
      </c>
    </row>
    <row r="1001" spans="2:17" x14ac:dyDescent="0.2">
      <c r="B1001" s="39" t="s">
        <v>42</v>
      </c>
      <c r="D1001" s="42">
        <f>_xll.qlCalendarAdvance(Calendar,$D1000,B1001,"f",FALSE)</f>
        <v>46301</v>
      </c>
      <c r="E1001" s="177">
        <f>_xll.qlInterestRateIndexValueDate(IndexON,D1001)</f>
        <v>46301</v>
      </c>
      <c r="F1001" s="193">
        <f>IFERROR(_xll.qlIndexFixing(IndexON,D1001,TRUE,_xll.ohTrigger(RecalcTrigger,TriggerON)),NA())</f>
        <v>2.6037567079654211E-2</v>
      </c>
      <c r="H1001" s="42">
        <f>_xll.qlCalendarAdvance(Calendar,$H1000,B1001,"f",FALSE)</f>
        <v>46301</v>
      </c>
      <c r="I1001" s="177">
        <f>_xll.qlInterestRateIndexValueDate(Index1M,$H1001)</f>
        <v>46301</v>
      </c>
      <c r="J1001" s="182">
        <f>IFERROR(_xll.qlIndexFixing(Index1M,$H1001,TRUE,_xll.ohTrigger(RecalcTrigger,Trigger1M)),NA())</f>
        <v>2.7311379351883141E-2</v>
      </c>
      <c r="K1001" s="44">
        <f>IFERROR(_xll.qlIndexFixing(Index3M,H1001,TRUE,_xll.ohTrigger(RecalcTrigger,Trigger3M)),NA())</f>
        <v>2.770978192972004E-2</v>
      </c>
      <c r="L1001" s="44">
        <f>IFERROR(_xll.qlIndexFixing(Index6M,$H1001,TRUE,_xll.ohTrigger(RecalcTrigger,Trigger6M)),NA())</f>
        <v>2.8418950883187098E-2</v>
      </c>
      <c r="M1001" s="183">
        <f>IFERROR(_xll.qlIndexFixing(Index1Y,$H1001,TRUE,_xll.ohTrigger(RecalcTrigger,Trigger1Y)),NA())</f>
        <v>2.8994719539385372E-2</v>
      </c>
      <c r="N1001" s="182">
        <f>IFERROR(_xll.qlIndexFixing(ONIndex1M,I1001,TRUE,_xll.ohTrigger(RecalcTrigger,Trigger1M)),NA())</f>
        <v>2.7263646329518387E-2</v>
      </c>
      <c r="O1001" s="44">
        <f>IFERROR(_xll.qlIndexFixing(ONIndex3M,I1001,TRUE,_xll.ohTrigger(RecalcTrigger,Trigger3M)),NA())</f>
        <v>2.7573758288310657E-2</v>
      </c>
      <c r="P1001" s="44">
        <f>IFERROR(_xll.qlIndexFixing(ONIndex6M,I1001,TRUE,_xll.ohTrigger(RecalcTrigger,Trigger6M)),NA())</f>
        <v>2.8180355387192879E-2</v>
      </c>
      <c r="Q1001" s="183">
        <f>IFERROR(_xll.qlIndexFixing(ONIndex1Y,I1001,TRUE,_xll.ohTrigger(RecalcTrigger,Trigger1Y)),NA())</f>
        <v>2.8566316865749064E-2</v>
      </c>
    </row>
    <row r="1002" spans="2:17" x14ac:dyDescent="0.2">
      <c r="B1002" s="39" t="s">
        <v>42</v>
      </c>
      <c r="D1002" s="42">
        <f>_xll.qlCalendarAdvance(Calendar,$D1001,B1002,"f",FALSE)</f>
        <v>46308</v>
      </c>
      <c r="E1002" s="177">
        <f>_xll.qlInterestRateIndexValueDate(IndexON,D1002)</f>
        <v>46308</v>
      </c>
      <c r="F1002" s="193">
        <f>IFERROR(_xll.qlIndexFixing(IndexON,D1002,TRUE,_xll.ohTrigger(RecalcTrigger,TriggerON)),NA())</f>
        <v>2.6048893159535957E-2</v>
      </c>
      <c r="H1002" s="42">
        <f>_xll.qlCalendarAdvance(Calendar,$H1001,B1002,"f",FALSE)</f>
        <v>46308</v>
      </c>
      <c r="I1002" s="177">
        <f>_xll.qlInterestRateIndexValueDate(Index1M,$H1002)</f>
        <v>46308</v>
      </c>
      <c r="J1002" s="182">
        <f>IFERROR(_xll.qlIndexFixing(Index1M,$H1002,TRUE,_xll.ohTrigger(RecalcTrigger,Trigger1M)),NA())</f>
        <v>2.7319193799493106E-2</v>
      </c>
      <c r="K1002" s="44">
        <f>IFERROR(_xll.qlIndexFixing(Index3M,H1002,TRUE,_xll.ohTrigger(RecalcTrigger,Trigger3M)),NA())</f>
        <v>2.7716069528538188E-2</v>
      </c>
      <c r="L1002" s="44">
        <f>IFERROR(_xll.qlIndexFixing(Index6M,$H1002,TRUE,_xll.ohTrigger(RecalcTrigger,Trigger6M)),NA())</f>
        <v>2.8421664439294555E-2</v>
      </c>
      <c r="M1002" s="183">
        <f>IFERROR(_xll.qlIndexFixing(Index1Y,$H1002,TRUE,_xll.ohTrigger(RecalcTrigger,Trigger1Y)),NA())</f>
        <v>2.8995719206606596E-2</v>
      </c>
      <c r="N1002" s="182">
        <f>IFERROR(_xll.qlIndexFixing(ONIndex1M,I1002,TRUE,_xll.ohTrigger(RecalcTrigger,Trigger1M)),NA())</f>
        <v>2.727179435107363E-2</v>
      </c>
      <c r="O1002" s="44">
        <f>IFERROR(_xll.qlIndexFixing(ONIndex3M,I1002,TRUE,_xll.ohTrigger(RecalcTrigger,Trigger3M)),NA())</f>
        <v>2.7580063129089005E-2</v>
      </c>
      <c r="P1002" s="44">
        <f>IFERROR(_xll.qlIndexFixing(ONIndex6M,I1002,TRUE,_xll.ohTrigger(RecalcTrigger,Trigger6M)),NA())</f>
        <v>2.8184205090150405E-2</v>
      </c>
      <c r="Q1002" s="183">
        <f>IFERROR(_xll.qlIndexFixing(ONIndex1Y,I1002,TRUE,_xll.ohTrigger(RecalcTrigger,Trigger1Y)),NA())</f>
        <v>2.8565956937189885E-2</v>
      </c>
    </row>
    <row r="1003" spans="2:17" x14ac:dyDescent="0.2">
      <c r="B1003" s="39" t="s">
        <v>42</v>
      </c>
      <c r="D1003" s="42">
        <f>_xll.qlCalendarAdvance(Calendar,$D1002,B1003,"f",FALSE)</f>
        <v>46315</v>
      </c>
      <c r="E1003" s="177">
        <f>_xll.qlInterestRateIndexValueDate(IndexON,D1003)</f>
        <v>46315</v>
      </c>
      <c r="F1003" s="193">
        <f>IFERROR(_xll.qlIndexFixing(IndexON,D1003,TRUE,_xll.ohTrigger(RecalcTrigger,TriggerON)),NA())</f>
        <v>2.6060165901887755E-2</v>
      </c>
      <c r="H1003" s="42">
        <f>_xll.qlCalendarAdvance(Calendar,$H1002,B1003,"f",FALSE)</f>
        <v>46315</v>
      </c>
      <c r="I1003" s="177">
        <f>_xll.qlInterestRateIndexValueDate(Index1M,$H1003)</f>
        <v>46315</v>
      </c>
      <c r="J1003" s="182">
        <f>IFERROR(_xll.qlIndexFixing(Index1M,$H1003,TRUE,_xll.ohTrigger(RecalcTrigger,Trigger1M)),NA())</f>
        <v>2.7326844047657135E-2</v>
      </c>
      <c r="K1003" s="44">
        <f>IFERROR(_xll.qlIndexFixing(Index3M,H1003,TRUE,_xll.ohTrigger(RecalcTrigger,Trigger3M)),NA())</f>
        <v>2.7722347782966821E-2</v>
      </c>
      <c r="L1003" s="44">
        <f>IFERROR(_xll.qlIndexFixing(Index6M,$H1003,TRUE,_xll.ohTrigger(RecalcTrigger,Trigger6M)),NA())</f>
        <v>2.8424285923670231E-2</v>
      </c>
      <c r="M1003" s="183">
        <f>IFERROR(_xll.qlIndexFixing(Index1Y,$H1003,TRUE,_xll.ohTrigger(RecalcTrigger,Trigger1Y)),NA())</f>
        <v>2.8996738616646534E-2</v>
      </c>
      <c r="N1003" s="182">
        <f>IFERROR(_xll.qlIndexFixing(ONIndex1M,I1003,TRUE,_xll.ohTrigger(RecalcTrigger,Trigger1M)),NA())</f>
        <v>2.7279778536194454E-2</v>
      </c>
      <c r="O1003" s="44">
        <f>IFERROR(_xll.qlIndexFixing(ONIndex3M,I1003,TRUE,_xll.ohTrigger(RecalcTrigger,Trigger3M)),NA())</f>
        <v>2.7586358679856371E-2</v>
      </c>
      <c r="P1003" s="44">
        <f>IFERROR(_xll.qlIndexFixing(ONIndex6M,I1003,TRUE,_xll.ohTrigger(RecalcTrigger,Trigger6M)),NA())</f>
        <v>2.8187963997607923E-2</v>
      </c>
      <c r="Q1003" s="183">
        <f>IFERROR(_xll.qlIndexFixing(ONIndex1Y,I1003,TRUE,_xll.ohTrigger(RecalcTrigger,Trigger1Y)),NA())</f>
        <v>2.856566088363599E-2</v>
      </c>
    </row>
    <row r="1004" spans="2:17" x14ac:dyDescent="0.2">
      <c r="B1004" s="39" t="s">
        <v>42</v>
      </c>
      <c r="D1004" s="42">
        <f>_xll.qlCalendarAdvance(Calendar,$D1003,B1004,"f",FALSE)</f>
        <v>46322</v>
      </c>
      <c r="E1004" s="177">
        <f>_xll.qlInterestRateIndexValueDate(IndexON,D1004)</f>
        <v>46322</v>
      </c>
      <c r="F1004" s="193">
        <f>IFERROR(_xll.qlIndexFixing(IndexON,D1004,TRUE,_xll.ohTrigger(RecalcTrigger,TriggerON)),NA())</f>
        <v>2.6071385306709605E-2</v>
      </c>
      <c r="H1004" s="42">
        <f>_xll.qlCalendarAdvance(Calendar,$H1003,B1004,"f",FALSE)</f>
        <v>46322</v>
      </c>
      <c r="I1004" s="177">
        <f>_xll.qlInterestRateIndexValueDate(Index1M,$H1004)</f>
        <v>46322</v>
      </c>
      <c r="J1004" s="182">
        <f>IFERROR(_xll.qlIndexFixing(Index1M,$H1004,TRUE,_xll.ohTrigger(RecalcTrigger,Trigger1M)),NA())</f>
        <v>2.733433009605888E-2</v>
      </c>
      <c r="K1004" s="44">
        <f>IFERROR(_xll.qlIndexFixing(Index3M,H1004,TRUE,_xll.ohTrigger(RecalcTrigger,Trigger3M)),NA())</f>
        <v>2.7728616692961009E-2</v>
      </c>
      <c r="L1004" s="44">
        <f>IFERROR(_xll.qlIndexFixing(Index6M,$H1004,TRUE,_xll.ohTrigger(RecalcTrigger,Trigger6M)),NA())</f>
        <v>2.8426815335956982E-2</v>
      </c>
      <c r="M1004" s="183">
        <f>IFERROR(_xll.qlIndexFixing(Index1Y,$H1004,TRUE,_xll.ohTrigger(RecalcTrigger,Trigger1Y)),NA())</f>
        <v>2.8997774843539936E-2</v>
      </c>
      <c r="N1004" s="182">
        <f>IFERROR(_xll.qlIndexFixing(ONIndex1M,I1004,TRUE,_xll.ohTrigger(RecalcTrigger,Trigger1M)),NA())</f>
        <v>2.7287598884799813E-2</v>
      </c>
      <c r="O1004" s="44">
        <f>IFERROR(_xll.qlIndexFixing(ONIndex3M,I1004,TRUE,_xll.ohTrigger(RecalcTrigger,Trigger3M)),NA())</f>
        <v>2.7592644940612754E-2</v>
      </c>
      <c r="P1004" s="44">
        <f>IFERROR(_xll.qlIndexFixing(ONIndex6M,I1004,TRUE,_xll.ohTrigger(RecalcTrigger,Trigger6M)),NA())</f>
        <v>2.8191632109403342E-2</v>
      </c>
      <c r="Q1004" s="183">
        <f>IFERROR(_xll.qlIndexFixing(ONIndex1Y,I1004,TRUE,_xll.ohTrigger(RecalcTrigger,Trigger1Y)),NA())</f>
        <v>2.856542870533052E-2</v>
      </c>
    </row>
    <row r="1005" spans="2:17" x14ac:dyDescent="0.2">
      <c r="B1005" s="39" t="s">
        <v>42</v>
      </c>
      <c r="D1005" s="42">
        <f>_xll.qlCalendarAdvance(Calendar,$D1004,B1005,"f",FALSE)</f>
        <v>46329</v>
      </c>
      <c r="E1005" s="177">
        <f>_xll.qlInterestRateIndexValueDate(IndexON,D1005)</f>
        <v>46329</v>
      </c>
      <c r="F1005" s="193">
        <f>IFERROR(_xll.qlIndexFixing(IndexON,D1005,TRUE,_xll.ohTrigger(RecalcTrigger,TriggerON)),NA())</f>
        <v>2.6082551374001506E-2</v>
      </c>
      <c r="H1005" s="42">
        <f>_xll.qlCalendarAdvance(Calendar,$H1004,B1005,"f",FALSE)</f>
        <v>46329</v>
      </c>
      <c r="I1005" s="177">
        <f>_xll.qlInterestRateIndexValueDate(Index1M,$H1005)</f>
        <v>46329</v>
      </c>
      <c r="J1005" s="182">
        <f>IFERROR(_xll.qlIndexFixing(Index1M,$H1005,TRUE,_xll.ohTrigger(RecalcTrigger,Trigger1M)),NA())</f>
        <v>2.734011971051472E-2</v>
      </c>
      <c r="K1005" s="44">
        <f>IFERROR(_xll.qlIndexFixing(Index3M,H1005,TRUE,_xll.ohTrigger(RecalcTrigger,Trigger3M)),NA())</f>
        <v>2.7734876258477596E-2</v>
      </c>
      <c r="L1005" s="44">
        <f>IFERROR(_xll.qlIndexFixing(Index6M,$H1005,TRUE,_xll.ohTrigger(RecalcTrigger,Trigger6M)),NA())</f>
        <v>2.8429252675811926E-2</v>
      </c>
      <c r="M1005" s="183">
        <f>IFERROR(_xll.qlIndexFixing(Index1Y,$H1005,TRUE,_xll.ohTrigger(RecalcTrigger,Trigger1Y)),NA())</f>
        <v>2.8998824961310454E-2</v>
      </c>
      <c r="N1005" s="182">
        <f>IFERROR(_xll.qlIndexFixing(ONIndex1M,I1005,TRUE,_xll.ohTrigger(RecalcTrigger,Trigger1M)),NA())</f>
        <v>2.7295255396970752E-2</v>
      </c>
      <c r="O1005" s="44">
        <f>IFERROR(_xll.qlIndexFixing(ONIndex3M,I1005,TRUE,_xll.ohTrigger(RecalcTrigger,Trigger3M)),NA())</f>
        <v>2.7598921911520247E-2</v>
      </c>
      <c r="P1005" s="44">
        <f>IFERROR(_xll.qlIndexFixing(ONIndex6M,I1005,TRUE,_xll.ohTrigger(RecalcTrigger,Trigger6M)),NA())</f>
        <v>2.8195209425698753E-2</v>
      </c>
      <c r="Q1005" s="183">
        <f>IFERROR(_xll.qlIndexFixing(ONIndex1Y,I1005,TRUE,_xll.ohTrigger(RecalcTrigger,Trigger1Y)),NA())</f>
        <v>2.8565260402111381E-2</v>
      </c>
    </row>
    <row r="1006" spans="2:17" x14ac:dyDescent="0.2">
      <c r="B1006" s="39" t="s">
        <v>42</v>
      </c>
      <c r="D1006" s="42">
        <f>_xll.qlCalendarAdvance(Calendar,$D1005,B1006,"f",FALSE)</f>
        <v>46336</v>
      </c>
      <c r="E1006" s="177">
        <f>_xll.qlInterestRateIndexValueDate(IndexON,D1006)</f>
        <v>46336</v>
      </c>
      <c r="F1006" s="193">
        <f>IFERROR(_xll.qlIndexFixing(IndexON,D1006,TRUE,_xll.ohTrigger(RecalcTrigger,TriggerON)),NA())</f>
        <v>2.6093664103763459E-2</v>
      </c>
      <c r="H1006" s="42">
        <f>_xll.qlCalendarAdvance(Calendar,$H1005,B1006,"f",FALSE)</f>
        <v>46336</v>
      </c>
      <c r="I1006" s="177">
        <f>_xll.qlInterestRateIndexValueDate(Index1M,$H1006)</f>
        <v>46336</v>
      </c>
      <c r="J1006" s="182">
        <f>IFERROR(_xll.qlIndexFixing(Index1M,$H1006,TRUE,_xll.ohTrigger(RecalcTrigger,Trigger1M)),NA())</f>
        <v>2.7347288550605014E-2</v>
      </c>
      <c r="K1006" s="44">
        <f>IFERROR(_xll.qlIndexFixing(Index3M,H1006,TRUE,_xll.ohTrigger(RecalcTrigger,Trigger3M)),NA())</f>
        <v>2.7741126479472526E-2</v>
      </c>
      <c r="L1006" s="44">
        <f>IFERROR(_xll.qlIndexFixing(Index6M,$H1006,TRUE,_xll.ohTrigger(RecalcTrigger,Trigger6M)),NA())</f>
        <v>2.8430359796964996E-2</v>
      </c>
      <c r="M1006" s="183">
        <f>IFERROR(_xll.qlIndexFixing(Index1Y,$H1006,TRUE,_xll.ohTrigger(RecalcTrigger,Trigger1Y)),NA())</f>
        <v>2.8999886043970413E-2</v>
      </c>
      <c r="N1006" s="182">
        <f>IFERROR(_xll.qlIndexFixing(ONIndex1M,I1006,TRUE,_xll.ohTrigger(RecalcTrigger,Trigger1M)),NA())</f>
        <v>2.7302748072626226E-2</v>
      </c>
      <c r="O1006" s="44">
        <f>IFERROR(_xll.qlIndexFixing(ONIndex3M,I1006,TRUE,_xll.ohTrigger(RecalcTrigger,Trigger3M)),NA())</f>
        <v>2.7605189592416757E-2</v>
      </c>
      <c r="P1006" s="44">
        <f>IFERROR(_xll.qlIndexFixing(ONIndex6M,I1006,TRUE,_xll.ohTrigger(RecalcTrigger,Trigger6M)),NA())</f>
        <v>2.819869594641311E-2</v>
      </c>
      <c r="Q1006" s="183">
        <f>IFERROR(_xll.qlIndexFixing(ONIndex1Y,I1006,TRUE,_xll.ohTrigger(RecalcTrigger,Trigger1Y)),NA())</f>
        <v>2.8565155973978573E-2</v>
      </c>
    </row>
    <row r="1007" spans="2:17" x14ac:dyDescent="0.2">
      <c r="B1007" s="39" t="s">
        <v>42</v>
      </c>
      <c r="D1007" s="42">
        <f>_xll.qlCalendarAdvance(Calendar,$D1006,B1007,"f",FALSE)</f>
        <v>46343</v>
      </c>
      <c r="E1007" s="177">
        <f>_xll.qlInterestRateIndexValueDate(IndexON,D1007)</f>
        <v>46343</v>
      </c>
      <c r="F1007" s="193">
        <f>IFERROR(_xll.qlIndexFixing(IndexON,D1007,TRUE,_xll.ohTrigger(RecalcTrigger,TriggerON)),NA())</f>
        <v>2.6104723495833371E-2</v>
      </c>
      <c r="H1007" s="42">
        <f>_xll.qlCalendarAdvance(Calendar,$H1006,B1007,"f",FALSE)</f>
        <v>46343</v>
      </c>
      <c r="I1007" s="177">
        <f>_xll.qlInterestRateIndexValueDate(Index1M,$H1007)</f>
        <v>46343</v>
      </c>
      <c r="J1007" s="182">
        <f>IFERROR(_xll.qlIndexFixing(Index1M,$H1007,TRUE,_xll.ohTrigger(RecalcTrigger,Trigger1M)),NA())</f>
        <v>2.7354293202187741E-2</v>
      </c>
      <c r="K1007" s="44">
        <f>IFERROR(_xll.qlIndexFixing(Index3M,H1007,TRUE,_xll.ohTrigger(RecalcTrigger,Trigger3M)),NA())</f>
        <v>2.7747367355901754E-2</v>
      </c>
      <c r="L1007" s="44">
        <f>IFERROR(_xll.qlIndexFixing(Index6M,$H1007,TRUE,_xll.ohTrigger(RecalcTrigger,Trigger6M)),NA())</f>
        <v>2.8432619392878437E-2</v>
      </c>
      <c r="M1007" s="183">
        <f>IFERROR(_xll.qlIndexFixing(Index1Y,$H1007,TRUE,_xll.ohTrigger(RecalcTrigger,Trigger1Y)),NA())</f>
        <v>2.9000955165521036E-2</v>
      </c>
      <c r="N1007" s="182">
        <f>IFERROR(_xll.qlIndexFixing(ONIndex1M,I1007,TRUE,_xll.ohTrigger(RecalcTrigger,Trigger1M)),NA())</f>
        <v>2.7310076911685188E-2</v>
      </c>
      <c r="O1007" s="44">
        <f>IFERROR(_xll.qlIndexFixing(ONIndex3M,I1007,TRUE,_xll.ohTrigger(RecalcTrigger,Trigger3M)),NA())</f>
        <v>2.7611447983221238E-2</v>
      </c>
      <c r="P1007" s="44">
        <f>IFERROR(_xll.qlIndexFixing(ONIndex6M,I1007,TRUE,_xll.ohTrigger(RecalcTrigger,Trigger6M)),NA())</f>
        <v>2.8202091671627461E-2</v>
      </c>
      <c r="Q1007" s="183">
        <f>IFERROR(_xll.qlIndexFixing(ONIndex1Y,I1007,TRUE,_xll.ohTrigger(RecalcTrigger,Trigger1Y)),NA())</f>
        <v>2.8565115421175236E-2</v>
      </c>
    </row>
    <row r="1008" spans="2:17" x14ac:dyDescent="0.2">
      <c r="B1008" s="39" t="s">
        <v>42</v>
      </c>
      <c r="D1008" s="42">
        <f>_xll.qlCalendarAdvance(Calendar,$D1007,B1008,"f",FALSE)</f>
        <v>46350</v>
      </c>
      <c r="E1008" s="177">
        <f>_xll.qlInterestRateIndexValueDate(IndexON,D1008)</f>
        <v>46350</v>
      </c>
      <c r="F1008" s="193">
        <f>IFERROR(_xll.qlIndexFixing(IndexON,D1008,TRUE,_xll.ohTrigger(RecalcTrigger,TriggerON)),NA())</f>
        <v>2.6115729550454381E-2</v>
      </c>
      <c r="H1008" s="42">
        <f>_xll.qlCalendarAdvance(Calendar,$H1007,B1008,"f",FALSE)</f>
        <v>46350</v>
      </c>
      <c r="I1008" s="177">
        <f>_xll.qlInterestRateIndexValueDate(Index1M,$H1008)</f>
        <v>46350</v>
      </c>
      <c r="J1008" s="182">
        <f>IFERROR(_xll.qlIndexFixing(Index1M,$H1008,TRUE,_xll.ohTrigger(RecalcTrigger,Trigger1M)),NA())</f>
        <v>2.7361133664976538E-2</v>
      </c>
      <c r="K1008" s="44">
        <f>IFERROR(_xll.qlIndexFixing(Index3M,H1008,TRUE,_xll.ohTrigger(RecalcTrigger,Trigger3M)),NA())</f>
        <v>2.7753598887722115E-2</v>
      </c>
      <c r="L1008" s="44">
        <f>IFERROR(_xll.qlIndexFixing(Index6M,$H1008,TRUE,_xll.ohTrigger(RecalcTrigger,Trigger6M)),NA())</f>
        <v>2.8434786922533206E-2</v>
      </c>
      <c r="M1008" s="183">
        <f>IFERROR(_xll.qlIndexFixing(Index1Y,$H1008,TRUE,_xll.ohTrigger(RecalcTrigger,Trigger1Y)),NA())</f>
        <v>2.900202939995089E-2</v>
      </c>
      <c r="N1008" s="182">
        <f>IFERROR(_xll.qlIndexFixing(ONIndex1M,I1008,TRUE,_xll.ohTrigger(RecalcTrigger,Trigger1M)),NA())</f>
        <v>2.7317241914390777E-2</v>
      </c>
      <c r="O1008" s="44">
        <f>IFERROR(_xll.qlIndexFixing(ONIndex3M,I1008,TRUE,_xll.ohTrigger(RecalcTrigger,Trigger3M)),NA())</f>
        <v>2.7617697084176829E-2</v>
      </c>
      <c r="P1008" s="44">
        <f>IFERROR(_xll.qlIndexFixing(ONIndex6M,I1008,TRUE,_xll.ohTrigger(RecalcTrigger,Trigger6M)),NA())</f>
        <v>2.8205396601179711E-2</v>
      </c>
      <c r="Q1008" s="183">
        <f>IFERROR(_xll.qlIndexFixing(ONIndex1Y,I1008,TRUE,_xll.ohTrigger(RecalcTrigger,Trigger1Y)),NA())</f>
        <v>2.8565138743377183E-2</v>
      </c>
    </row>
    <row r="1009" spans="2:17" x14ac:dyDescent="0.2">
      <c r="B1009" s="39" t="s">
        <v>42</v>
      </c>
      <c r="D1009" s="42">
        <f>_xll.qlCalendarAdvance(Calendar,$D1008,B1009,"f",FALSE)</f>
        <v>46357</v>
      </c>
      <c r="E1009" s="177">
        <f>_xll.qlInterestRateIndexValueDate(IndexON,D1009)</f>
        <v>46357</v>
      </c>
      <c r="F1009" s="193">
        <f>IFERROR(_xll.qlIndexFixing(IndexON,D1009,TRUE,_xll.ohTrigger(RecalcTrigger,TriggerON)),NA())</f>
        <v>2.6126682267464396E-2</v>
      </c>
      <c r="H1009" s="42">
        <f>_xll.qlCalendarAdvance(Calendar,$H1008,B1009,"f",FALSE)</f>
        <v>46357</v>
      </c>
      <c r="I1009" s="177">
        <f>_xll.qlInterestRateIndexValueDate(Index1M,$H1009)</f>
        <v>46357</v>
      </c>
      <c r="J1009" s="182">
        <f>IFERROR(_xll.qlIndexFixing(Index1M,$H1009,TRUE,_xll.ohTrigger(RecalcTrigger,Trigger1M)),NA())</f>
        <v>2.7373753526501666E-2</v>
      </c>
      <c r="K1009" s="44">
        <f>IFERROR(_xll.qlIndexFixing(Index3M,H1009,TRUE,_xll.ohTrigger(RecalcTrigger,Trigger3M)),NA())</f>
        <v>2.7756829552323468E-2</v>
      </c>
      <c r="L1009" s="44">
        <f>IFERROR(_xll.qlIndexFixing(Index6M,$H1009,TRUE,_xll.ohTrigger(RecalcTrigger,Trigger6M)),NA())</f>
        <v>2.8438081304479779E-2</v>
      </c>
      <c r="M1009" s="183">
        <f>IFERROR(_xll.qlIndexFixing(Index1Y,$H1009,TRUE,_xll.ohTrigger(RecalcTrigger,Trigger1Y)),NA())</f>
        <v>2.9003105821236552E-2</v>
      </c>
      <c r="N1009" s="182">
        <f>IFERROR(_xll.qlIndexFixing(ONIndex1M,I1009,TRUE,_xll.ohTrigger(RecalcTrigger,Trigger1M)),NA())</f>
        <v>2.7324243080499855E-2</v>
      </c>
      <c r="O1009" s="44">
        <f>IFERROR(_xll.qlIndexFixing(ONIndex3M,I1009,TRUE,_xll.ohTrigger(RecalcTrigger,Trigger3M)),NA())</f>
        <v>2.7623936895121437E-2</v>
      </c>
      <c r="P1009" s="44">
        <f>IFERROR(_xll.qlIndexFixing(ONIndex6M,I1009,TRUE,_xll.ohTrigger(RecalcTrigger,Trigger6M)),NA())</f>
        <v>2.8208610735150907E-2</v>
      </c>
      <c r="Q1009" s="183">
        <f>IFERROR(_xll.qlIndexFixing(ONIndex1Y,I1009,TRUE,_xll.ohTrigger(RecalcTrigger,Trigger1Y)),NA())</f>
        <v>2.8565225940746508E-2</v>
      </c>
    </row>
    <row r="1010" spans="2:17" x14ac:dyDescent="0.2">
      <c r="B1010" s="39" t="s">
        <v>42</v>
      </c>
      <c r="D1010" s="42">
        <f>_xll.qlCalendarAdvance(Calendar,$D1009,B1010,"f",FALSE)</f>
        <v>46364</v>
      </c>
      <c r="E1010" s="177">
        <f>_xll.qlInterestRateIndexValueDate(IndexON,D1010)</f>
        <v>46364</v>
      </c>
      <c r="F1010" s="193">
        <f>IFERROR(_xll.qlIndexFixing(IndexON,D1010,TRUE,_xll.ohTrigger(RecalcTrigger,TriggerON)),NA())</f>
        <v>2.6137581646944463E-2</v>
      </c>
      <c r="H1010" s="42">
        <f>_xll.qlCalendarAdvance(Calendar,$H1009,B1010,"f",FALSE)</f>
        <v>46364</v>
      </c>
      <c r="I1010" s="177">
        <f>_xll.qlInterestRateIndexValueDate(Index1M,$H1010)</f>
        <v>46364</v>
      </c>
      <c r="J1010" s="182">
        <f>IFERROR(_xll.qlIndexFixing(Index1M,$H1010,TRUE,_xll.ohTrigger(RecalcTrigger,Trigger1M)),NA())</f>
        <v>2.7375798174399894E-2</v>
      </c>
      <c r="K1010" s="44">
        <f>IFERROR(_xll.qlIndexFixing(Index3M,H1010,TRUE,_xll.ohTrigger(RecalcTrigger,Trigger3M)),NA())</f>
        <v>2.7763042787814385E-2</v>
      </c>
      <c r="L1010" s="44">
        <f>IFERROR(_xll.qlIndexFixing(Index6M,$H1010,TRUE,_xll.ohTrigger(RecalcTrigger,Trigger6M)),NA())</f>
        <v>2.8440058277459851E-2</v>
      </c>
      <c r="M1010" s="183">
        <f>IFERROR(_xll.qlIndexFixing(Index1Y,$H1010,TRUE,_xll.ohTrigger(RecalcTrigger,Trigger1Y)),NA())</f>
        <v>2.9004181503343052E-2</v>
      </c>
      <c r="N1010" s="182">
        <f>IFERROR(_xll.qlIndexFixing(ONIndex1M,I1010,TRUE,_xll.ohTrigger(RecalcTrigger,Trigger1M)),NA())</f>
        <v>2.7331080410093467E-2</v>
      </c>
      <c r="O1010" s="44">
        <f>IFERROR(_xll.qlIndexFixing(ONIndex3M,I1010,TRUE,_xll.ohTrigger(RecalcTrigger,Trigger3M)),NA())</f>
        <v>2.7630167416136109E-2</v>
      </c>
      <c r="P1010" s="44">
        <f>IFERROR(_xll.qlIndexFixing(ONIndex6M,I1010,TRUE,_xll.ohTrigger(RecalcTrigger,Trigger6M)),NA())</f>
        <v>2.8211734073622097E-2</v>
      </c>
      <c r="Q1010" s="183">
        <f>IFERROR(_xll.qlIndexFixing(ONIndex1Y,I1010,TRUE,_xll.ohTrigger(RecalcTrigger,Trigger1Y)),NA())</f>
        <v>2.8565377013283211E-2</v>
      </c>
    </row>
    <row r="1011" spans="2:17" x14ac:dyDescent="0.2">
      <c r="B1011" s="39" t="s">
        <v>42</v>
      </c>
      <c r="D1011" s="42">
        <f>_xll.qlCalendarAdvance(Calendar,$D1010,B1011,"f",FALSE)</f>
        <v>46371</v>
      </c>
      <c r="E1011" s="177">
        <f>_xll.qlInterestRateIndexValueDate(IndexON,D1011)</f>
        <v>46371</v>
      </c>
      <c r="F1011" s="193">
        <f>IFERROR(_xll.qlIndexFixing(IndexON,D1011,TRUE,_xll.ohTrigger(RecalcTrigger,TriggerON)),NA())</f>
        <v>2.6148427688813536E-2</v>
      </c>
      <c r="H1011" s="42">
        <f>_xll.qlCalendarAdvance(Calendar,$H1010,B1011,"f",FALSE)</f>
        <v>46371</v>
      </c>
      <c r="I1011" s="177">
        <f>_xll.qlInterestRateIndexValueDate(Index1M,$H1011)</f>
        <v>46371</v>
      </c>
      <c r="J1011" s="182">
        <f>IFERROR(_xll.qlIndexFixing(Index1M,$H1011,TRUE,_xll.ohTrigger(RecalcTrigger,Trigger1M)),NA())</f>
        <v>2.7382134816089143E-2</v>
      </c>
      <c r="K1011" s="44">
        <f>IFERROR(_xll.qlIndexFixing(Index3M,H1011,TRUE,_xll.ohTrigger(RecalcTrigger,Trigger3M)),NA())</f>
        <v>2.7769246679778564E-2</v>
      </c>
      <c r="L1011" s="44">
        <f>IFERROR(_xll.qlIndexFixing(Index6M,$H1011,TRUE,_xll.ohTrigger(RecalcTrigger,Trigger6M)),NA())</f>
        <v>2.844194317620951E-2</v>
      </c>
      <c r="M1011" s="183">
        <f>IFERROR(_xll.qlIndexFixing(Index1Y,$H1011,TRUE,_xll.ohTrigger(RecalcTrigger,Trigger1Y)),NA())</f>
        <v>2.9005253520222318E-2</v>
      </c>
      <c r="N1011" s="182">
        <f>IFERROR(_xll.qlIndexFixing(ONIndex1M,I1011,TRUE,_xll.ohTrigger(RecalcTrigger,Trigger1M)),NA())</f>
        <v>2.7337753903171613E-2</v>
      </c>
      <c r="O1011" s="44">
        <f>IFERROR(_xll.qlIndexFixing(ONIndex3M,I1011,TRUE,_xll.ohTrigger(RecalcTrigger,Trigger3M)),NA())</f>
        <v>2.7636388647139798E-2</v>
      </c>
      <c r="P1011" s="44">
        <f>IFERROR(_xll.qlIndexFixing(ONIndex6M,I1011,TRUE,_xll.ohTrigger(RecalcTrigger,Trigger6M)),NA())</f>
        <v>2.8214766616512232E-2</v>
      </c>
      <c r="Q1011" s="183">
        <f>IFERROR(_xll.qlIndexFixing(ONIndex1Y,I1011,TRUE,_xll.ohTrigger(RecalcTrigger,Trigger1Y)),NA())</f>
        <v>2.8565591961068337E-2</v>
      </c>
    </row>
    <row r="1012" spans="2:17" x14ac:dyDescent="0.2">
      <c r="B1012" s="39" t="s">
        <v>42</v>
      </c>
      <c r="D1012" s="42">
        <f>_xll.qlCalendarAdvance(Calendar,$D1011,B1012,"f",FALSE)</f>
        <v>46378</v>
      </c>
      <c r="E1012" s="177">
        <f>_xll.qlInterestRateIndexValueDate(IndexON,D1012)</f>
        <v>46378</v>
      </c>
      <c r="F1012" s="193">
        <f>IFERROR(_xll.qlIndexFixing(IndexON,D1012,TRUE,_xll.ohTrigger(RecalcTrigger,TriggerON)),NA())</f>
        <v>2.615922039315266E-2</v>
      </c>
      <c r="H1012" s="42">
        <f>_xll.qlCalendarAdvance(Calendar,$H1011,B1012,"f",FALSE)</f>
        <v>46378</v>
      </c>
      <c r="I1012" s="177">
        <f>_xll.qlInterestRateIndexValueDate(Index1M,$H1012)</f>
        <v>46378</v>
      </c>
      <c r="J1012" s="182">
        <f>IFERROR(_xll.qlIndexFixing(Index1M,$H1012,TRUE,_xll.ohTrigger(RecalcTrigger,Trigger1M)),NA())</f>
        <v>2.7388307255704982E-2</v>
      </c>
      <c r="K1012" s="44">
        <f>IFERROR(_xll.qlIndexFixing(Index3M,H1012,TRUE,_xll.ohTrigger(RecalcTrigger,Trigger3M)),NA())</f>
        <v>2.777544122817277E-2</v>
      </c>
      <c r="L1012" s="44">
        <f>IFERROR(_xll.qlIndexFixing(Index6M,$H1012,TRUE,_xll.ohTrigger(RecalcTrigger,Trigger6M)),NA())</f>
        <v>2.8443736000472258E-2</v>
      </c>
      <c r="M1012" s="183">
        <f>IFERROR(_xll.qlIndexFixing(Index1Y,$H1012,TRUE,_xll.ohTrigger(RecalcTrigger,Trigger1Y)),NA())</f>
        <v>2.9006318945814735E-2</v>
      </c>
      <c r="N1012" s="182">
        <f>IFERROR(_xll.qlIndexFixing(ONIndex1M,I1012,TRUE,_xll.ohTrigger(RecalcTrigger,Trigger1M)),NA())</f>
        <v>2.7344263559734294E-2</v>
      </c>
      <c r="O1012" s="44">
        <f>IFERROR(_xll.qlIndexFixing(ONIndex3M,I1012,TRUE,_xll.ohTrigger(RecalcTrigger,Trigger3M)),NA())</f>
        <v>2.7642600588213551E-2</v>
      </c>
      <c r="P1012" s="44">
        <f>IFERROR(_xll.qlIndexFixing(ONIndex6M,I1012,TRUE,_xll.ohTrigger(RecalcTrigger,Trigger6M)),NA())</f>
        <v>2.8217708363740268E-2</v>
      </c>
      <c r="Q1012" s="183">
        <f>IFERROR(_xll.qlIndexFixing(ONIndex1Y,I1012,TRUE,_xll.ohTrigger(RecalcTrigger,Trigger1Y)),NA())</f>
        <v>2.8565870783939795E-2</v>
      </c>
    </row>
    <row r="1013" spans="2:17" x14ac:dyDescent="0.2">
      <c r="B1013" s="39" t="s">
        <v>42</v>
      </c>
      <c r="D1013" s="42">
        <f>_xll.qlCalendarAdvance(Calendar,$D1012,B1013,"f",FALSE)</f>
        <v>46385</v>
      </c>
      <c r="E1013" s="177">
        <f>_xll.qlInterestRateIndexValueDate(IndexON,D1013)</f>
        <v>46385</v>
      </c>
      <c r="F1013" s="193">
        <f>IFERROR(_xll.qlIndexFixing(IndexON,D1013,TRUE,_xll.ohTrigger(RecalcTrigger,TriggerON)),NA())</f>
        <v>2.616995975988079E-2</v>
      </c>
      <c r="H1013" s="42">
        <f>_xll.qlCalendarAdvance(Calendar,$H1012,B1013,"f",FALSE)</f>
        <v>46385</v>
      </c>
      <c r="I1013" s="177">
        <f>_xll.qlInterestRateIndexValueDate(Index1M,$H1013)</f>
        <v>46385</v>
      </c>
      <c r="J1013" s="182">
        <f>IFERROR(_xll.qlIndexFixing(Index1M,$H1013,TRUE,_xll.ohTrigger(RecalcTrigger,Trigger1M)),NA())</f>
        <v>2.7394315492991206E-2</v>
      </c>
      <c r="K1013" s="44">
        <f>IFERROR(_xll.qlIndexFixing(Index3M,H1013,TRUE,_xll.ohTrigger(RecalcTrigger,Trigger3M)),NA())</f>
        <v>2.7783121376274918E-2</v>
      </c>
      <c r="L1013" s="44">
        <f>IFERROR(_xll.qlIndexFixing(Index6M,$H1013,TRUE,_xll.ohTrigger(RecalcTrigger,Trigger6M)),NA())</f>
        <v>2.844543676927571E-2</v>
      </c>
      <c r="M1013" s="183">
        <f>IFERROR(_xll.qlIndexFixing(Index1Y,$H1013,TRUE,_xll.ohTrigger(RecalcTrigger,Trigger1Y)),NA())</f>
        <v>2.9007374854048695E-2</v>
      </c>
      <c r="N1013" s="182">
        <f>IFERROR(_xll.qlIndexFixing(ONIndex1M,I1013,TRUE,_xll.ohTrigger(RecalcTrigger,Trigger1M)),NA())</f>
        <v>2.7350609379619417E-2</v>
      </c>
      <c r="O1013" s="44">
        <f>IFERROR(_xll.qlIndexFixing(ONIndex3M,I1013,TRUE,_xll.ohTrigger(RecalcTrigger,Trigger3M)),NA())</f>
        <v>2.7648803239276321E-2</v>
      </c>
      <c r="P1013" s="44">
        <f>IFERROR(_xll.qlIndexFixing(ONIndex6M,I1013,TRUE,_xll.ohTrigger(RecalcTrigger,Trigger6M)),NA())</f>
        <v>2.8220559315468297E-2</v>
      </c>
      <c r="Q1013" s="183">
        <f>IFERROR(_xll.qlIndexFixing(ONIndex1Y,I1013,TRUE,_xll.ohTrigger(RecalcTrigger,Trigger1Y)),NA())</f>
        <v>2.8566213481897584E-2</v>
      </c>
    </row>
    <row r="1014" spans="2:17" x14ac:dyDescent="0.2">
      <c r="B1014" s="39" t="s">
        <v>42</v>
      </c>
      <c r="D1014" s="42">
        <f>_xll.qlCalendarAdvance(Calendar,$D1013,B1014,"f",FALSE)</f>
        <v>46392</v>
      </c>
      <c r="E1014" s="177">
        <f>_xll.qlInterestRateIndexValueDate(IndexON,D1014)</f>
        <v>46392</v>
      </c>
      <c r="F1014" s="193">
        <f>IFERROR(_xll.qlIndexFixing(IndexON,D1014,TRUE,_xll.ohTrigger(RecalcTrigger,TriggerON)),NA())</f>
        <v>2.6180645789078971E-2</v>
      </c>
      <c r="H1014" s="42">
        <f>_xll.qlCalendarAdvance(Calendar,$H1013,B1014,"f",FALSE)</f>
        <v>46392</v>
      </c>
      <c r="I1014" s="177">
        <f>_xll.qlInterestRateIndexValueDate(Index1M,$H1014)</f>
        <v>46392</v>
      </c>
      <c r="J1014" s="182">
        <f>IFERROR(_xll.qlIndexFixing(Index1M,$H1014,TRUE,_xll.ohTrigger(RecalcTrigger,Trigger1M)),NA())</f>
        <v>2.7400159527696828E-2</v>
      </c>
      <c r="K1014" s="44">
        <f>IFERROR(_xll.qlIndexFixing(Index3M,H1014,TRUE,_xll.ohTrigger(RecalcTrigger,Trigger3M)),NA())</f>
        <v>2.7787802294079289E-2</v>
      </c>
      <c r="L1014" s="44">
        <f>IFERROR(_xll.qlIndexFixing(Index6M,$H1014,TRUE,_xll.ohTrigger(RecalcTrigger,Trigger6M)),NA())</f>
        <v>2.8445858996237066E-2</v>
      </c>
      <c r="M1014" s="183">
        <f>IFERROR(_xll.qlIndexFixing(Index1Y,$H1014,TRUE,_xll.ohTrigger(RecalcTrigger,Trigger1Y)),NA())</f>
        <v>2.9008418318840157E-2</v>
      </c>
      <c r="N1014" s="182">
        <f>IFERROR(_xll.qlIndexFixing(ONIndex1M,I1014,TRUE,_xll.ohTrigger(RecalcTrigger,Trigger1M)),NA())</f>
        <v>2.7356791362989075E-2</v>
      </c>
      <c r="O1014" s="44">
        <f>IFERROR(_xll.qlIndexFixing(ONIndex3M,I1014,TRUE,_xll.ohTrigger(RecalcTrigger,Trigger3M)),NA())</f>
        <v>2.7654996600409154E-2</v>
      </c>
      <c r="P1014" s="44">
        <f>IFERROR(_xll.qlIndexFixing(ONIndex6M,I1014,TRUE,_xll.ohTrigger(RecalcTrigger,Trigger6M)),NA())</f>
        <v>2.8223319471615271E-2</v>
      </c>
      <c r="Q1014" s="183">
        <f>IFERROR(_xll.qlIndexFixing(ONIndex1Y,I1014,TRUE,_xll.ohTrigger(RecalcTrigger,Trigger1Y)),NA())</f>
        <v>2.8566620055103797E-2</v>
      </c>
    </row>
    <row r="1015" spans="2:17" x14ac:dyDescent="0.2">
      <c r="B1015" s="39" t="s">
        <v>42</v>
      </c>
      <c r="D1015" s="42">
        <f>_xll.qlCalendarAdvance(Calendar,$D1014,B1015,"f",FALSE)</f>
        <v>46399</v>
      </c>
      <c r="E1015" s="177">
        <f>_xll.qlInterestRateIndexValueDate(IndexON,D1015)</f>
        <v>46399</v>
      </c>
      <c r="F1015" s="193">
        <f>IFERROR(_xll.qlIndexFixing(IndexON,D1015,TRUE,_xll.ohTrigger(RecalcTrigger,TriggerON)),NA())</f>
        <v>2.6191278480585112E-2</v>
      </c>
      <c r="H1015" s="42">
        <f>_xll.qlCalendarAdvance(Calendar,$H1014,B1015,"f",FALSE)</f>
        <v>46399</v>
      </c>
      <c r="I1015" s="177">
        <f>_xll.qlInterestRateIndexValueDate(Index1M,$H1015)</f>
        <v>46399</v>
      </c>
      <c r="J1015" s="182">
        <f>IFERROR(_xll.qlIndexFixing(Index1M,$H1015,TRUE,_xll.ohTrigger(RecalcTrigger,Trigger1M)),NA())</f>
        <v>2.7405839359576096E-2</v>
      </c>
      <c r="K1015" s="44">
        <f>IFERROR(_xll.qlIndexFixing(Index3M,H1015,TRUE,_xll.ohTrigger(RecalcTrigger,Trigger3M)),NA())</f>
        <v>2.7793968811506951E-2</v>
      </c>
      <c r="L1015" s="44">
        <f>IFERROR(_xll.qlIndexFixing(Index6M,$H1015,TRUE,_xll.ohTrigger(RecalcTrigger,Trigger6M)),NA())</f>
        <v>2.844738323916237E-2</v>
      </c>
      <c r="M1015" s="183">
        <f>IFERROR(_xll.qlIndexFixing(Index1Y,$H1015,TRUE,_xll.ohTrigger(RecalcTrigger,Trigger1Y)),NA())</f>
        <v>2.9009446414094198E-2</v>
      </c>
      <c r="N1015" s="182">
        <f>IFERROR(_xll.qlIndexFixing(ONIndex1M,I1015,TRUE,_xll.ohTrigger(RecalcTrigger,Trigger1M)),NA())</f>
        <v>2.7362809509843267E-2</v>
      </c>
      <c r="O1015" s="44">
        <f>IFERROR(_xll.qlIndexFixing(ONIndex3M,I1015,TRUE,_xll.ohTrigger(RecalcTrigger,Trigger3M)),NA())</f>
        <v>2.7661180671531005E-2</v>
      </c>
      <c r="P1015" s="44">
        <f>IFERROR(_xll.qlIndexFixing(ONIndex6M,I1015,TRUE,_xll.ohTrigger(RecalcTrigger,Trigger6M)),NA())</f>
        <v>2.8225988832100146E-2</v>
      </c>
      <c r="Q1015" s="183">
        <f>IFERROR(_xll.qlIndexFixing(ONIndex1Y,I1015,TRUE,_xll.ohTrigger(RecalcTrigger,Trigger1Y)),NA())</f>
        <v>2.8567090503396342E-2</v>
      </c>
    </row>
    <row r="1016" spans="2:17" x14ac:dyDescent="0.2">
      <c r="B1016" s="39" t="s">
        <v>42</v>
      </c>
      <c r="D1016" s="42">
        <f>_xll.qlCalendarAdvance(Calendar,$D1015,B1016,"f",FALSE)</f>
        <v>46406</v>
      </c>
      <c r="E1016" s="177">
        <f>_xll.qlInterestRateIndexValueDate(IndexON,D1016)</f>
        <v>46406</v>
      </c>
      <c r="F1016" s="193">
        <f>IFERROR(_xll.qlIndexFixing(IndexON,D1016,TRUE,_xll.ohTrigger(RecalcTrigger,TriggerON)),NA())</f>
        <v>2.6201857834480258E-2</v>
      </c>
      <c r="H1016" s="42">
        <f>_xll.qlCalendarAdvance(Calendar,$H1015,B1016,"f",FALSE)</f>
        <v>46406</v>
      </c>
      <c r="I1016" s="177">
        <f>_xll.qlInterestRateIndexValueDate(Index1M,$H1016)</f>
        <v>46406</v>
      </c>
      <c r="J1016" s="182">
        <f>IFERROR(_xll.qlIndexFixing(Index1M,$H1016,TRUE,_xll.ohTrigger(RecalcTrigger,Trigger1M)),NA())</f>
        <v>2.7411354988396329E-2</v>
      </c>
      <c r="K1016" s="44">
        <f>IFERROR(_xll.qlIndexFixing(Index3M,H1016,TRUE,_xll.ohTrigger(RecalcTrigger,Trigger3M)),NA())</f>
        <v>2.7800125985196249E-2</v>
      </c>
      <c r="L1016" s="44">
        <f>IFERROR(_xll.qlIndexFixing(Index6M,$H1016,TRUE,_xll.ohTrigger(RecalcTrigger,Trigger6M)),NA())</f>
        <v>2.8448816926883173E-2</v>
      </c>
      <c r="M1016" s="183">
        <f>IFERROR(_xll.qlIndexFixing(Index1Y,$H1016,TRUE,_xll.ohTrigger(RecalcTrigger,Trigger1Y)),NA())</f>
        <v>2.901045621370435E-2</v>
      </c>
      <c r="N1016" s="182">
        <f>IFERROR(_xll.qlIndexFixing(ONIndex1M,I1016,TRUE,_xll.ohTrigger(RecalcTrigger,Trigger1M)),NA())</f>
        <v>2.7368663820019901E-2</v>
      </c>
      <c r="O1016" s="44">
        <f>IFERROR(_xll.qlIndexFixing(ONIndex3M,I1016,TRUE,_xll.ohTrigger(RecalcTrigger,Trigger3M)),NA())</f>
        <v>2.7667355452641873E-2</v>
      </c>
      <c r="P1016" s="44">
        <f>IFERROR(_xll.qlIndexFixing(ONIndex6M,I1016,TRUE,_xll.ohTrigger(RecalcTrigger,Trigger6M)),NA())</f>
        <v>2.8228567397085014E-2</v>
      </c>
      <c r="Q1016" s="183">
        <f>IFERROR(_xll.qlIndexFixing(ONIndex1Y,I1016,TRUE,_xll.ohTrigger(RecalcTrigger,Trigger1Y)),NA())</f>
        <v>2.8567624826856264E-2</v>
      </c>
    </row>
    <row r="1017" spans="2:17" x14ac:dyDescent="0.2">
      <c r="B1017" s="39" t="s">
        <v>42</v>
      </c>
      <c r="D1017" s="42">
        <f>_xll.qlCalendarAdvance(Calendar,$D1016,B1017,"f",FALSE)</f>
        <v>46413</v>
      </c>
      <c r="E1017" s="177">
        <f>_xll.qlInterestRateIndexValueDate(IndexON,D1017)</f>
        <v>46413</v>
      </c>
      <c r="F1017" s="193">
        <f>IFERROR(_xll.qlIndexFixing(IndexON,D1017,TRUE,_xll.ohTrigger(RecalcTrigger,TriggerON)),NA())</f>
        <v>2.6212383850845455E-2</v>
      </c>
      <c r="H1017" s="42">
        <f>_xll.qlCalendarAdvance(Calendar,$H1016,B1017,"f",FALSE)</f>
        <v>46413</v>
      </c>
      <c r="I1017" s="177">
        <f>_xll.qlInterestRateIndexValueDate(Index1M,$H1017)</f>
        <v>46413</v>
      </c>
      <c r="J1017" s="182">
        <f>IFERROR(_xll.qlIndexFixing(Index1M,$H1017,TRUE,_xll.ohTrigger(RecalcTrigger,Trigger1M)),NA())</f>
        <v>2.7416706413924848E-2</v>
      </c>
      <c r="K1017" s="44">
        <f>IFERROR(_xll.qlIndexFixing(Index3M,H1017,TRUE,_xll.ohTrigger(RecalcTrigger,Trigger3M)),NA())</f>
        <v>2.7806273815102159E-2</v>
      </c>
      <c r="L1017" s="44">
        <f>IFERROR(_xll.qlIndexFixing(Index6M,$H1017,TRUE,_xll.ohTrigger(RecalcTrigger,Trigger6M)),NA())</f>
        <v>2.8450160682227155E-2</v>
      </c>
      <c r="M1017" s="183">
        <f>IFERROR(_xll.qlIndexFixing(Index1Y,$H1017,TRUE,_xll.ohTrigger(RecalcTrigger,Trigger1Y)),NA())</f>
        <v>2.9011444791554153E-2</v>
      </c>
      <c r="N1017" s="182">
        <f>IFERROR(_xll.qlIndexFixing(ONIndex1M,I1017,TRUE,_xll.ohTrigger(RecalcTrigger,Trigger1M)),NA())</f>
        <v>2.7374354293681069E-2</v>
      </c>
      <c r="O1017" s="44">
        <f>IFERROR(_xll.qlIndexFixing(ONIndex3M,I1017,TRUE,_xll.ohTrigger(RecalcTrigger,Trigger3M)),NA())</f>
        <v>2.7673520943822805E-2</v>
      </c>
      <c r="P1017" s="44">
        <f>IFERROR(_xll.qlIndexFixing(ONIndex6M,I1017,TRUE,_xll.ohTrigger(RecalcTrigger,Trigger6M)),NA())</f>
        <v>2.8231055166488828E-2</v>
      </c>
      <c r="Q1017" s="183">
        <f>IFERROR(_xll.qlIndexFixing(ONIndex1Y,I1017,TRUE,_xll.ohTrigger(RecalcTrigger,Trigger1Y)),NA())</f>
        <v>2.8568223025483563E-2</v>
      </c>
    </row>
    <row r="1018" spans="2:17" x14ac:dyDescent="0.2">
      <c r="B1018" s="39" t="s">
        <v>42</v>
      </c>
      <c r="D1018" s="42">
        <f>_xll.qlCalendarAdvance(Calendar,$D1017,B1018,"f",FALSE)</f>
        <v>46420</v>
      </c>
      <c r="E1018" s="177">
        <f>_xll.qlInterestRateIndexValueDate(IndexON,D1018)</f>
        <v>46420</v>
      </c>
      <c r="F1018" s="193">
        <f>IFERROR(_xll.qlIndexFixing(IndexON,D1018,TRUE,_xll.ohTrigger(RecalcTrigger,TriggerON)),NA())</f>
        <v>2.6222856529518612E-2</v>
      </c>
      <c r="H1018" s="42">
        <f>_xll.qlCalendarAdvance(Calendar,$H1017,B1018,"f",FALSE)</f>
        <v>46420</v>
      </c>
      <c r="I1018" s="177">
        <f>_xll.qlInterestRateIndexValueDate(Index1M,$H1018)</f>
        <v>46420</v>
      </c>
      <c r="J1018" s="182">
        <f>IFERROR(_xll.qlIndexFixing(Index1M,$H1018,TRUE,_xll.ohTrigger(RecalcTrigger,Trigger1M)),NA())</f>
        <v>2.7417733248222949E-2</v>
      </c>
      <c r="K1018" s="44">
        <f>IFERROR(_xll.qlIndexFixing(Index3M,H1018,TRUE,_xll.ohTrigger(RecalcTrigger,Trigger3M)),NA())</f>
        <v>2.7813906243845461E-2</v>
      </c>
      <c r="L1018" s="44">
        <f>IFERROR(_xll.qlIndexFixing(Index6M,$H1018,TRUE,_xll.ohTrigger(RecalcTrigger,Trigger6M)),NA())</f>
        <v>2.8451415128036329E-2</v>
      </c>
      <c r="M1018" s="183">
        <f>IFERROR(_xll.qlIndexFixing(Index1Y,$H1018,TRUE,_xll.ohTrigger(RecalcTrigger,Trigger1Y)),NA())</f>
        <v>2.9012409221516711E-2</v>
      </c>
      <c r="N1018" s="182">
        <f>IFERROR(_xll.qlIndexFixing(ONIndex1M,I1018,TRUE,_xll.ohTrigger(RecalcTrigger,Trigger1M)),NA())</f>
        <v>2.7379880930745726E-2</v>
      </c>
      <c r="O1018" s="44">
        <f>IFERROR(_xll.qlIndexFixing(ONIndex3M,I1018,TRUE,_xll.ohTrigger(RecalcTrigger,Trigger3M)),NA())</f>
        <v>2.7679677144992754E-2</v>
      </c>
      <c r="P1018" s="44">
        <f>IFERROR(_xll.qlIndexFixing(ONIndex6M,I1018,TRUE,_xll.ohTrigger(RecalcTrigger,Trigger6M)),NA())</f>
        <v>2.8233452140230542E-2</v>
      </c>
      <c r="Q1018" s="183">
        <f>IFERROR(_xll.qlIndexFixing(ONIndex1Y,I1018,TRUE,_xll.ohTrigger(RecalcTrigger,Trigger1Y)),NA())</f>
        <v>2.8568885099278241E-2</v>
      </c>
    </row>
    <row r="1019" spans="2:17" x14ac:dyDescent="0.2">
      <c r="B1019" s="39" t="s">
        <v>42</v>
      </c>
      <c r="D1019" s="42">
        <f>_xll.qlCalendarAdvance(Calendar,$D1018,B1019,"f",FALSE)</f>
        <v>46427</v>
      </c>
      <c r="E1019" s="177">
        <f>_xll.qlInterestRateIndexValueDate(IndexON,D1019)</f>
        <v>46427</v>
      </c>
      <c r="F1019" s="193">
        <f>IFERROR(_xll.qlIndexFixing(IndexON,D1019,TRUE,_xll.ohTrigger(RecalcTrigger,TriggerON)),NA())</f>
        <v>2.6233275870742867E-2</v>
      </c>
      <c r="H1019" s="42">
        <f>_xll.qlCalendarAdvance(Calendar,$H1018,B1019,"f",FALSE)</f>
        <v>46427</v>
      </c>
      <c r="I1019" s="177">
        <f>_xll.qlInterestRateIndexValueDate(Index1M,$H1019)</f>
        <v>46427</v>
      </c>
      <c r="J1019" s="182">
        <f>IFERROR(_xll.qlIndexFixing(Index1M,$H1019,TRUE,_xll.ohTrigger(RecalcTrigger,Trigger1M)),NA())</f>
        <v>2.7422790314393413E-2</v>
      </c>
      <c r="K1019" s="44">
        <f>IFERROR(_xll.qlIndexFixing(Index3M,H1019,TRUE,_xll.ohTrigger(RecalcTrigger,Trigger3M)),NA())</f>
        <v>2.7818541443398116E-2</v>
      </c>
      <c r="L1019" s="44">
        <f>IFERROR(_xll.qlIndexFixing(Index6M,$H1019,TRUE,_xll.ohTrigger(RecalcTrigger,Trigger6M)),NA())</f>
        <v>2.8452580887165693E-2</v>
      </c>
      <c r="M1019" s="183">
        <f>IFERROR(_xll.qlIndexFixing(Index1Y,$H1019,TRUE,_xll.ohTrigger(RecalcTrigger,Trigger1Y)),NA())</f>
        <v>2.9013346577455801E-2</v>
      </c>
      <c r="N1019" s="182">
        <f>IFERROR(_xll.qlIndexFixing(ONIndex1M,I1019,TRUE,_xll.ohTrigger(RecalcTrigger,Trigger1M)),NA())</f>
        <v>2.7385243731132825E-2</v>
      </c>
      <c r="O1019" s="44">
        <f>IFERROR(_xll.qlIndexFixing(ONIndex3M,I1019,TRUE,_xll.ohTrigger(RecalcTrigger,Trigger3M)),NA())</f>
        <v>2.7685824056232766E-2</v>
      </c>
      <c r="P1019" s="44">
        <f>IFERROR(_xll.qlIndexFixing(ONIndex6M,I1019,TRUE,_xll.ohTrigger(RecalcTrigger,Trigger6M)),NA())</f>
        <v>2.8235758318391202E-2</v>
      </c>
      <c r="Q1019" s="183">
        <f>IFERROR(_xll.qlIndexFixing(ONIndex1Y,I1019,TRUE,_xll.ohTrigger(RecalcTrigger,Trigger1Y)),NA())</f>
        <v>2.8569611048240295E-2</v>
      </c>
    </row>
    <row r="1020" spans="2:17" x14ac:dyDescent="0.2">
      <c r="B1020" s="39" t="s">
        <v>42</v>
      </c>
      <c r="D1020" s="42">
        <f>_xll.qlCalendarAdvance(Calendar,$D1019,B1020,"f",FALSE)</f>
        <v>46434</v>
      </c>
      <c r="E1020" s="177">
        <f>_xll.qlInterestRateIndexValueDate(IndexON,D1020)</f>
        <v>46434</v>
      </c>
      <c r="F1020" s="193">
        <f>IFERROR(_xll.qlIndexFixing(IndexON,D1020,TRUE,_xll.ohTrigger(RecalcTrigger,TriggerON)),NA())</f>
        <v>2.6243641874275081E-2</v>
      </c>
      <c r="H1020" s="42">
        <f>_xll.qlCalendarAdvance(Calendar,$H1019,B1020,"f",FALSE)</f>
        <v>46434</v>
      </c>
      <c r="I1020" s="177">
        <f>_xll.qlInterestRateIndexValueDate(Index1M,$H1020)</f>
        <v>46434</v>
      </c>
      <c r="J1020" s="182">
        <f>IFERROR(_xll.qlIndexFixing(Index1M,$H1020,TRUE,_xll.ohTrigger(RecalcTrigger,Trigger1M)),NA())</f>
        <v>2.7427683213431687E-2</v>
      </c>
      <c r="K1020" s="44">
        <f>IFERROR(_xll.qlIndexFixing(Index3M,H1020,TRUE,_xll.ohTrigger(RecalcTrigger,Trigger3M)),NA())</f>
        <v>2.7824661241704414E-2</v>
      </c>
      <c r="L1020" s="44">
        <f>IFERROR(_xll.qlIndexFixing(Index6M,$H1020,TRUE,_xll.ohTrigger(RecalcTrigger,Trigger6M)),NA())</f>
        <v>2.8453658582484571E-2</v>
      </c>
      <c r="M1020" s="183">
        <f>IFERROR(_xll.qlIndexFixing(Index1Y,$H1020,TRUE,_xll.ohTrigger(RecalcTrigger,Trigger1Y)),NA())</f>
        <v>2.9014253933226319E-2</v>
      </c>
      <c r="N1020" s="182">
        <f>IFERROR(_xll.qlIndexFixing(ONIndex1M,I1020,TRUE,_xll.ohTrigger(RecalcTrigger,Trigger1M)),NA())</f>
        <v>2.7390442695004458E-2</v>
      </c>
      <c r="O1020" s="44">
        <f>IFERROR(_xll.qlIndexFixing(ONIndex3M,I1020,TRUE,_xll.ohTrigger(RecalcTrigger,Trigger3M)),NA())</f>
        <v>2.7691961677542842E-2</v>
      </c>
      <c r="P1020" s="44">
        <f>IFERROR(_xll.qlIndexFixing(ONIndex6M,I1020,TRUE,_xll.ohTrigger(RecalcTrigger,Trigger6M)),NA())</f>
        <v>2.8237973700970809E-2</v>
      </c>
      <c r="Q1020" s="183">
        <f>IFERROR(_xll.qlIndexFixing(ONIndex1Y,I1020,TRUE,_xll.ohTrigger(RecalcTrigger,Trigger1Y)),NA())</f>
        <v>2.8570400872288682E-2</v>
      </c>
    </row>
    <row r="1021" spans="2:17" x14ac:dyDescent="0.2">
      <c r="B1021" s="39" t="s">
        <v>42</v>
      </c>
      <c r="D1021" s="42">
        <f>_xll.qlCalendarAdvance(Calendar,$D1020,B1021,"f",FALSE)</f>
        <v>46441</v>
      </c>
      <c r="E1021" s="177">
        <f>_xll.qlInterestRateIndexValueDate(IndexON,D1021)</f>
        <v>46441</v>
      </c>
      <c r="F1021" s="193">
        <f>IFERROR(_xll.qlIndexFixing(IndexON,D1021,TRUE,_xll.ohTrigger(RecalcTrigger,TriggerON)),NA())</f>
        <v>2.62539545401963E-2</v>
      </c>
      <c r="H1021" s="42">
        <f>_xll.qlCalendarAdvance(Calendar,$H1020,B1021,"f",FALSE)</f>
        <v>46441</v>
      </c>
      <c r="I1021" s="177">
        <f>_xll.qlInterestRateIndexValueDate(Index1M,$H1021)</f>
        <v>46441</v>
      </c>
      <c r="J1021" s="182">
        <f>IFERROR(_xll.qlIndexFixing(Index1M,$H1021,TRUE,_xll.ohTrigger(RecalcTrigger,Trigger1M)),NA())</f>
        <v>2.743241194515542E-2</v>
      </c>
      <c r="K1021" s="44">
        <f>IFERROR(_xll.qlIndexFixing(Index3M,H1021,TRUE,_xll.ohTrigger(RecalcTrigger,Trigger3M)),NA())</f>
        <v>2.7830771696059829E-2</v>
      </c>
      <c r="L1021" s="44">
        <f>IFERROR(_xll.qlIndexFixing(Index6M,$H1021,TRUE,_xll.ohTrigger(RecalcTrigger,Trigger6M)),NA())</f>
        <v>2.8454648836874378E-2</v>
      </c>
      <c r="M1021" s="183">
        <f>IFERROR(_xll.qlIndexFixing(Index1Y,$H1021,TRUE,_xll.ohTrigger(RecalcTrigger,Trigger1Y)),NA())</f>
        <v>2.9015128362675391E-2</v>
      </c>
      <c r="N1021" s="182">
        <f>IFERROR(_xll.qlIndexFixing(ONIndex1M,I1021,TRUE,_xll.ohTrigger(RecalcTrigger,Trigger1M)),NA())</f>
        <v>2.7395477822279579E-2</v>
      </c>
      <c r="O1021" s="44">
        <f>IFERROR(_xll.qlIndexFixing(ONIndex3M,I1021,TRUE,_xll.ohTrigger(RecalcTrigger,Trigger3M)),NA())</f>
        <v>2.7698090008760889E-2</v>
      </c>
      <c r="P1021" s="44">
        <f>IFERROR(_xll.qlIndexFixing(ONIndex6M,I1021,TRUE,_xll.ohTrigger(RecalcTrigger,Trigger6M)),NA())</f>
        <v>2.8240098287969362E-2</v>
      </c>
      <c r="Q1021" s="183">
        <f>IFERROR(_xll.qlIndexFixing(ONIndex1Y,I1021,TRUE,_xll.ohTrigger(RecalcTrigger,Trigger1Y)),NA())</f>
        <v>2.8571254571504445E-2</v>
      </c>
    </row>
    <row r="1022" spans="2:17" x14ac:dyDescent="0.2">
      <c r="B1022" s="39" t="s">
        <v>42</v>
      </c>
      <c r="D1022" s="42">
        <f>_xll.qlCalendarAdvance(Calendar,$D1021,B1022,"f",FALSE)</f>
        <v>46448</v>
      </c>
      <c r="E1022" s="177">
        <f>_xll.qlInterestRateIndexValueDate(IndexON,D1022)</f>
        <v>46448</v>
      </c>
      <c r="F1022" s="193">
        <f>IFERROR(_xll.qlIndexFixing(IndexON,D1022,TRUE,_xll.ohTrigger(RecalcTrigger,TriggerON)),NA())</f>
        <v>2.6264213868425479E-2</v>
      </c>
      <c r="H1022" s="42">
        <f>_xll.qlCalendarAdvance(Calendar,$H1021,B1022,"f",FALSE)</f>
        <v>46448</v>
      </c>
      <c r="I1022" s="177">
        <f>_xll.qlInterestRateIndexValueDate(Index1M,$H1022)</f>
        <v>46448</v>
      </c>
      <c r="J1022" s="182">
        <f>IFERROR(_xll.qlIndexFixing(Index1M,$H1022,TRUE,_xll.ohTrigger(RecalcTrigger,Trigger1M)),NA())</f>
        <v>2.7441000484612552E-2</v>
      </c>
      <c r="K1022" s="44">
        <f>IFERROR(_xll.qlIndexFixing(Index3M,H1022,TRUE,_xll.ohTrigger(RecalcTrigger,Trigger3M)),NA())</f>
        <v>2.7839859124816041E-2</v>
      </c>
      <c r="L1022" s="44">
        <f>IFERROR(_xll.qlIndexFixing(Index6M,$H1022,TRUE,_xll.ohTrigger(RecalcTrigger,Trigger6M)),NA())</f>
        <v>2.8458965975677014E-2</v>
      </c>
      <c r="M1022" s="183">
        <f>IFERROR(_xll.qlIndexFixing(Index1Y,$H1022,TRUE,_xll.ohTrigger(RecalcTrigger,Trigger1Y)),NA())</f>
        <v>2.9017135936932049E-2</v>
      </c>
      <c r="N1022" s="182">
        <f>IFERROR(_xll.qlIndexFixing(ONIndex1M,I1022,TRUE,_xll.ohTrigger(RecalcTrigger,Trigger1M)),NA())</f>
        <v>2.7400349112796096E-2</v>
      </c>
      <c r="O1022" s="44">
        <f>IFERROR(_xll.qlIndexFixing(ONIndex3M,I1022,TRUE,_xll.ohTrigger(RecalcTrigger,Trigger3M)),NA())</f>
        <v>2.7704209050130046E-2</v>
      </c>
      <c r="P1022" s="44">
        <f>IFERROR(_xll.qlIndexFixing(ONIndex6M,I1022,TRUE,_xll.ohTrigger(RecalcTrigger,Trigger6M)),NA())</f>
        <v>2.8242132079386861E-2</v>
      </c>
      <c r="Q1022" s="183">
        <f>IFERROR(_xll.qlIndexFixing(ONIndex1Y,I1022,TRUE,_xll.ohTrigger(RecalcTrigger,Trigger1Y)),NA())</f>
        <v>2.8572172145968633E-2</v>
      </c>
    </row>
    <row r="1023" spans="2:17" x14ac:dyDescent="0.2">
      <c r="B1023" s="39" t="s">
        <v>42</v>
      </c>
      <c r="D1023" s="42">
        <f>_xll.qlCalendarAdvance(Calendar,$D1022,B1023,"f",FALSE)</f>
        <v>46455</v>
      </c>
      <c r="E1023" s="177">
        <f>_xll.qlInterestRateIndexValueDate(IndexON,D1023)</f>
        <v>46455</v>
      </c>
      <c r="F1023" s="193">
        <f>IFERROR(_xll.qlIndexFixing(IndexON,D1023,TRUE,_xll.ohTrigger(RecalcTrigger,TriggerON)),NA())</f>
        <v>2.6274419859124709E-2</v>
      </c>
      <c r="H1023" s="42">
        <f>_xll.qlCalendarAdvance(Calendar,$H1022,B1023,"f",FALSE)</f>
        <v>46455</v>
      </c>
      <c r="I1023" s="177">
        <f>_xll.qlInterestRateIndexValueDate(Index1M,$H1023)</f>
        <v>46455</v>
      </c>
      <c r="J1023" s="182">
        <f>IFERROR(_xll.qlIndexFixing(Index1M,$H1023,TRUE,_xll.ohTrigger(RecalcTrigger,Trigger1M)),NA())</f>
        <v>2.7445366685941067E-2</v>
      </c>
      <c r="K1023" s="44">
        <f>IFERROR(_xll.qlIndexFixing(Index3M,H1023,TRUE,_xll.ohTrigger(RecalcTrigger,Trigger3M)),NA())</f>
        <v>2.784595048227944E-2</v>
      </c>
      <c r="L1023" s="44">
        <f>IFERROR(_xll.qlIndexFixing(Index6M,$H1023,TRUE,_xll.ohTrigger(RecalcTrigger,Trigger6M)),NA())</f>
        <v>2.8459765836447482E-2</v>
      </c>
      <c r="M1023" s="183">
        <f>IFERROR(_xll.qlIndexFixing(Index1Y,$H1023,TRUE,_xll.ohTrigger(RecalcTrigger,Trigger1Y)),NA())</f>
        <v>2.901793060847585E-2</v>
      </c>
      <c r="N1023" s="182">
        <f>IFERROR(_xll.qlIndexFixing(ONIndex1M,I1023,TRUE,_xll.ohTrigger(RecalcTrigger,Trigger1M)),NA())</f>
        <v>2.7405056566716102E-2</v>
      </c>
      <c r="O1023" s="44">
        <f>IFERROR(_xll.qlIndexFixing(ONIndex3M,I1023,TRUE,_xll.ohTrigger(RecalcTrigger,Trigger3M)),NA())</f>
        <v>2.7710318801326128E-2</v>
      </c>
      <c r="P1023" s="44">
        <f>IFERROR(_xll.qlIndexFixing(ONIndex6M,I1023,TRUE,_xll.ohTrigger(RecalcTrigger,Trigger6M)),NA())</f>
        <v>2.8244075075142261E-2</v>
      </c>
      <c r="Q1023" s="183">
        <f>IFERROR(_xll.qlIndexFixing(ONIndex1Y,I1023,TRUE,_xll.ohTrigger(RecalcTrigger,Trigger1Y)),NA())</f>
        <v>2.8573153595519152E-2</v>
      </c>
    </row>
    <row r="1024" spans="2:17" x14ac:dyDescent="0.2">
      <c r="B1024" s="39" t="s">
        <v>42</v>
      </c>
      <c r="D1024" s="42">
        <f>_xll.qlCalendarAdvance(Calendar,$D1023,B1024,"f",FALSE)</f>
        <v>46462</v>
      </c>
      <c r="E1024" s="177">
        <f>_xll.qlInterestRateIndexValueDate(IndexON,D1024)</f>
        <v>46462</v>
      </c>
      <c r="F1024" s="193">
        <f>IFERROR(_xll.qlIndexFixing(IndexON,D1024,TRUE,_xll.ohTrigger(RecalcTrigger,TriggerON)),NA())</f>
        <v>2.6284572512050852E-2</v>
      </c>
      <c r="H1024" s="42">
        <f>_xll.qlCalendarAdvance(Calendar,$H1023,B1024,"f",FALSE)</f>
        <v>46462</v>
      </c>
      <c r="I1024" s="177">
        <f>_xll.qlInterestRateIndexValueDate(Index1M,$H1024)</f>
        <v>46462</v>
      </c>
      <c r="J1024" s="182">
        <f>IFERROR(_xll.qlIndexFixing(Index1M,$H1024,TRUE,_xll.ohTrigger(RecalcTrigger,Trigger1M)),NA())</f>
        <v>2.744956868255825E-2</v>
      </c>
      <c r="K1024" s="44">
        <f>IFERROR(_xll.qlIndexFixing(Index3M,H1024,TRUE,_xll.ohTrigger(RecalcTrigger,Trigger3M)),NA())</f>
        <v>2.785203249443979E-2</v>
      </c>
      <c r="L1024" s="44">
        <f>IFERROR(_xll.qlIndexFixing(Index6M,$H1024,TRUE,_xll.ohTrigger(RecalcTrigger,Trigger6M)),NA())</f>
        <v>2.8460480261876697E-2</v>
      </c>
      <c r="M1024" s="183">
        <f>IFERROR(_xll.qlIndexFixing(Index1Y,$H1024,TRUE,_xll.ohTrigger(RecalcTrigger,Trigger1Y)),NA())</f>
        <v>2.9018683448569296E-2</v>
      </c>
      <c r="N1024" s="182">
        <f>IFERROR(_xll.qlIndexFixing(ONIndex1M,I1024,TRUE,_xll.ohTrigger(RecalcTrigger,Trigger1M)),NA())</f>
        <v>2.7409600184039595E-2</v>
      </c>
      <c r="O1024" s="44">
        <f>IFERROR(_xll.qlIndexFixing(ONIndex3M,I1024,TRUE,_xll.ohTrigger(RecalcTrigger,Trigger3M)),NA())</f>
        <v>2.771641926267332E-2</v>
      </c>
      <c r="P1024" s="44">
        <f>IFERROR(_xll.qlIndexFixing(ONIndex6M,I1024,TRUE,_xll.ohTrigger(RecalcTrigger,Trigger6M)),NA())</f>
        <v>2.8245927275316607E-2</v>
      </c>
      <c r="Q1024" s="183">
        <f>IFERROR(_xll.qlIndexFixing(ONIndex1Y,I1024,TRUE,_xll.ohTrigger(RecalcTrigger,Trigger1Y)),NA())</f>
        <v>2.8574198920237048E-2</v>
      </c>
    </row>
    <row r="1025" spans="2:17" x14ac:dyDescent="0.2">
      <c r="B1025" s="39" t="s">
        <v>42</v>
      </c>
      <c r="D1025" s="42">
        <f>_xll.qlCalendarAdvance(Calendar,$D1024,B1025,"f",FALSE)</f>
        <v>46469</v>
      </c>
      <c r="E1025" s="177">
        <f>_xll.qlInterestRateIndexValueDate(IndexON,D1025)</f>
        <v>46469</v>
      </c>
      <c r="F1025" s="193">
        <f>IFERROR(_xll.qlIndexFixing(IndexON,D1025,TRUE,_xll.ohTrigger(RecalcTrigger,TriggerON)),NA())</f>
        <v>2.6294671827447047E-2</v>
      </c>
      <c r="H1025" s="42">
        <f>_xll.qlCalendarAdvance(Calendar,$H1024,B1025,"f",FALSE)</f>
        <v>46469</v>
      </c>
      <c r="I1025" s="177">
        <f>_xll.qlInterestRateIndexValueDate(Index1M,$H1025)</f>
        <v>46469</v>
      </c>
      <c r="J1025" s="182">
        <f>IFERROR(_xll.qlIndexFixing(Index1M,$H1025,TRUE,_xll.ohTrigger(RecalcTrigger,Trigger1M)),NA())</f>
        <v>2.7453606474286317E-2</v>
      </c>
      <c r="K1025" s="44">
        <f>IFERROR(_xll.qlIndexFixing(Index3M,H1025,TRUE,_xll.ohTrigger(RecalcTrigger,Trigger3M)),NA())</f>
        <v>2.7858105161256575E-2</v>
      </c>
      <c r="L1025" s="44">
        <f>IFERROR(_xll.qlIndexFixing(Index6M,$H1025,TRUE,_xll.ohTrigger(RecalcTrigger,Trigger6M)),NA())</f>
        <v>2.846110986487848E-2</v>
      </c>
      <c r="M1025" s="183">
        <f>IFERROR(_xll.qlIndexFixing(Index1Y,$H1025,TRUE,_xll.ohTrigger(RecalcTrigger,Trigger1Y)),NA())</f>
        <v>2.9019391538804232E-2</v>
      </c>
      <c r="N1025" s="182">
        <f>IFERROR(_xll.qlIndexFixing(ONIndex1M,I1025,TRUE,_xll.ohTrigger(RecalcTrigger,Trigger1M)),NA())</f>
        <v>2.7413979964766577E-2</v>
      </c>
      <c r="O1025" s="44">
        <f>IFERROR(_xll.qlIndexFixing(ONIndex3M,I1025,TRUE,_xll.ohTrigger(RecalcTrigger,Trigger3M)),NA())</f>
        <v>2.7722510434090575E-2</v>
      </c>
      <c r="P1025" s="44">
        <f>IFERROR(_xll.qlIndexFixing(ONIndex6M,I1025,TRUE,_xll.ohTrigger(RecalcTrigger,Trigger6M)),NA())</f>
        <v>2.8247688679828853E-2</v>
      </c>
      <c r="Q1025" s="183">
        <f>IFERROR(_xll.qlIndexFixing(ONIndex1Y,I1025,TRUE,_xll.ohTrigger(RecalcTrigger,Trigger1Y)),NA())</f>
        <v>2.8575308120041276E-2</v>
      </c>
    </row>
    <row r="1026" spans="2:17" x14ac:dyDescent="0.2">
      <c r="B1026" s="39" t="s">
        <v>42</v>
      </c>
      <c r="D1026" s="42">
        <f>_xll.qlCalendarAdvance(Calendar,$D1025,B1026,"f",FALSE)</f>
        <v>46476</v>
      </c>
      <c r="E1026" s="177">
        <f>_xll.qlInterestRateIndexValueDate(IndexON,D1026)</f>
        <v>46476</v>
      </c>
      <c r="F1026" s="193">
        <f>IFERROR(_xll.qlIndexFixing(IndexON,D1026,TRUE,_xll.ohTrigger(RecalcTrigger,TriggerON)),NA())</f>
        <v>2.6304717805151201E-2</v>
      </c>
      <c r="H1026" s="42">
        <f>_xll.qlCalendarAdvance(Calendar,$H1025,B1026,"f",FALSE)</f>
        <v>46476</v>
      </c>
      <c r="I1026" s="177">
        <f>_xll.qlInterestRateIndexValueDate(Index1M,$H1026)</f>
        <v>46476</v>
      </c>
      <c r="J1026" s="182">
        <f>IFERROR(_xll.qlIndexFixing(Index1M,$H1026,TRUE,_xll.ohTrigger(RecalcTrigger,Trigger1M)),NA())</f>
        <v>2.7457480060963182E-2</v>
      </c>
      <c r="K1026" s="44">
        <f>IFERROR(_xll.qlIndexFixing(Index3M,H1026,TRUE,_xll.ohTrigger(RecalcTrigger,Trigger3M)),NA())</f>
        <v>2.7864167994118498E-2</v>
      </c>
      <c r="L1026" s="44">
        <f>IFERROR(_xll.qlIndexFixing(Index6M,$H1026,TRUE,_xll.ohTrigger(RecalcTrigger,Trigger6M)),NA())</f>
        <v>2.8461655258379862E-2</v>
      </c>
      <c r="M1026" s="183">
        <f>IFERROR(_xll.qlIndexFixing(Index1Y,$H1026,TRUE,_xll.ohTrigger(RecalcTrigger,Trigger1Y)),NA())</f>
        <v>2.9020051960770083E-2</v>
      </c>
      <c r="N1026" s="182">
        <f>IFERROR(_xll.qlIndexFixing(ONIndex1M,I1026,TRUE,_xll.ohTrigger(RecalcTrigger,Trigger1M)),NA())</f>
        <v>2.7418195908734955E-2</v>
      </c>
      <c r="O1026" s="44">
        <f>IFERROR(_xll.qlIndexFixing(ONIndex3M,I1026,TRUE,_xll.ohTrigger(RecalcTrigger,Trigger3M)),NA())</f>
        <v>2.7728592315415801E-2</v>
      </c>
      <c r="P1026" s="44">
        <f>IFERROR(_xll.qlIndexFixing(ONIndex6M,I1026,TRUE,_xll.ohTrigger(RecalcTrigger,Trigger6M)),NA())</f>
        <v>2.8249359288841092E-2</v>
      </c>
      <c r="Q1026" s="183">
        <f>IFERROR(_xll.qlIndexFixing(ONIndex1Y,I1026,TRUE,_xll.ohTrigger(RecalcTrigger,Trigger1Y)),NA())</f>
        <v>2.8576481195093928E-2</v>
      </c>
    </row>
    <row r="1027" spans="2:17" x14ac:dyDescent="0.2">
      <c r="B1027" s="39" t="s">
        <v>42</v>
      </c>
      <c r="D1027" s="42">
        <f>_xll.qlCalendarAdvance(Calendar,$D1026,B1027,"f",FALSE)</f>
        <v>46483</v>
      </c>
      <c r="E1027" s="177">
        <f>_xll.qlInterestRateIndexValueDate(IndexON,D1027)</f>
        <v>46483</v>
      </c>
      <c r="F1027" s="193">
        <f>IFERROR(_xll.qlIndexFixing(IndexON,D1027,TRUE,_xll.ohTrigger(RecalcTrigger,TriggerON)),NA())</f>
        <v>2.631471044524436E-2</v>
      </c>
      <c r="H1027" s="42">
        <f>_xll.qlCalendarAdvance(Calendar,$H1026,B1027,"f",FALSE)</f>
        <v>46483</v>
      </c>
      <c r="I1027" s="177">
        <f>_xll.qlInterestRateIndexValueDate(Index1M,$H1027)</f>
        <v>46483</v>
      </c>
      <c r="J1027" s="182">
        <f>IFERROR(_xll.qlIndexFixing(Index1M,$H1027,TRUE,_xll.ohTrigger(RecalcTrigger,Trigger1M)),NA())</f>
        <v>2.7459906259727607E-2</v>
      </c>
      <c r="K1027" s="44">
        <f>IFERROR(_xll.qlIndexFixing(Index3M,H1027,TRUE,_xll.ohTrigger(RecalcTrigger,Trigger3M)),NA())</f>
        <v>2.786872504082023E-2</v>
      </c>
      <c r="L1027" s="44">
        <f>IFERROR(_xll.qlIndexFixing(Index6M,$H1027,TRUE,_xll.ohTrigger(RecalcTrigger,Trigger6M)),NA())</f>
        <v>2.8461008167253259E-2</v>
      </c>
      <c r="M1027" s="183">
        <f>IFERROR(_xll.qlIndexFixing(Index1Y,$H1027,TRUE,_xll.ohTrigger(RecalcTrigger,Trigger1Y)),NA())</f>
        <v>2.902066179605493E-2</v>
      </c>
      <c r="N1027" s="182">
        <f>IFERROR(_xll.qlIndexFixing(ONIndex1M,I1027,TRUE,_xll.ohTrigger(RecalcTrigger,Trigger1M)),NA())</f>
        <v>2.7422248016187867E-2</v>
      </c>
      <c r="O1027" s="44">
        <f>IFERROR(_xll.qlIndexFixing(ONIndex3M,I1027,TRUE,_xll.ohTrigger(RecalcTrigger,Trigger3M)),NA())</f>
        <v>2.7734664906811091E-2</v>
      </c>
      <c r="P1027" s="44">
        <f>IFERROR(_xll.qlIndexFixing(ONIndex6M,I1027,TRUE,_xll.ohTrigger(RecalcTrigger,Trigger6M)),NA())</f>
        <v>2.8250939102272277E-2</v>
      </c>
      <c r="Q1027" s="183">
        <f>IFERROR(_xll.qlIndexFixing(ONIndex1Y,I1027,TRUE,_xll.ohTrigger(RecalcTrigger,Trigger1Y)),NA())</f>
        <v>2.8577718145313957E-2</v>
      </c>
    </row>
    <row r="1028" spans="2:17" x14ac:dyDescent="0.2">
      <c r="B1028" s="39" t="s">
        <v>42</v>
      </c>
      <c r="D1028" s="42">
        <f>_xll.qlCalendarAdvance(Calendar,$D1027,B1028,"f",FALSE)</f>
        <v>46490</v>
      </c>
      <c r="E1028" s="177">
        <f>_xll.qlInterestRateIndexValueDate(IndexON,D1028)</f>
        <v>46490</v>
      </c>
      <c r="F1028" s="193">
        <f>IFERROR(_xll.qlIndexFixing(IndexON,D1028,TRUE,_xll.ohTrigger(RecalcTrigger,TriggerON)),NA())</f>
        <v>2.6324649747645479E-2</v>
      </c>
      <c r="H1028" s="42">
        <f>_xll.qlCalendarAdvance(Calendar,$H1027,B1028,"f",FALSE)</f>
        <v>46490</v>
      </c>
      <c r="I1028" s="177">
        <f>_xll.qlInterestRateIndexValueDate(Index1M,$H1028)</f>
        <v>46490</v>
      </c>
      <c r="J1028" s="182">
        <f>IFERROR(_xll.qlIndexFixing(Index1M,$H1028,TRUE,_xll.ohTrigger(RecalcTrigger,Trigger1M)),NA())</f>
        <v>2.7463462897472406E-2</v>
      </c>
      <c r="K1028" s="44">
        <f>IFERROR(_xll.qlIndexFixing(Index3M,H1028,TRUE,_xll.ohTrigger(RecalcTrigger,Trigger3M)),NA())</f>
        <v>2.7874752094477213E-2</v>
      </c>
      <c r="L1028" s="44">
        <f>IFERROR(_xll.qlIndexFixing(Index6M,$H1028,TRUE,_xll.ohTrigger(RecalcTrigger,Trigger6M)),NA())</f>
        <v>2.8461392577984631E-2</v>
      </c>
      <c r="M1028" s="183">
        <f>IFERROR(_xll.qlIndexFixing(Index1Y,$H1028,TRUE,_xll.ohTrigger(RecalcTrigger,Trigger1Y)),NA())</f>
        <v>2.9021218126246865E-2</v>
      </c>
      <c r="N1028" s="182">
        <f>IFERROR(_xll.qlIndexFixing(ONIndex1M,I1028,TRUE,_xll.ohTrigger(RecalcTrigger,Trigger1M)),NA())</f>
        <v>2.7426136286882175E-2</v>
      </c>
      <c r="O1028" s="44">
        <f>IFERROR(_xll.qlIndexFixing(ONIndex3M,I1028,TRUE,_xll.ohTrigger(RecalcTrigger,Trigger3M)),NA())</f>
        <v>2.7740728208195398E-2</v>
      </c>
      <c r="P1028" s="44">
        <f>IFERROR(_xll.qlIndexFixing(ONIndex6M,I1028,TRUE,_xll.ohTrigger(RecalcTrigger,Trigger6M)),NA())</f>
        <v>2.8252428119960316E-2</v>
      </c>
      <c r="Q1028" s="183">
        <f>IFERROR(_xll.qlIndexFixing(ONIndex1Y,I1028,TRUE,_xll.ohTrigger(RecalcTrigger,Trigger1Y)),NA())</f>
        <v>2.8579018970539272E-2</v>
      </c>
    </row>
    <row r="1029" spans="2:17" x14ac:dyDescent="0.2">
      <c r="B1029" s="39" t="s">
        <v>42</v>
      </c>
      <c r="D1029" s="42">
        <f>_xll.qlCalendarAdvance(Calendar,$D1028,B1029,"f",FALSE)</f>
        <v>46497</v>
      </c>
      <c r="E1029" s="177">
        <f>_xll.qlInterestRateIndexValueDate(IndexON,D1029)</f>
        <v>46497</v>
      </c>
      <c r="F1029" s="193">
        <f>IFERROR(_xll.qlIndexFixing(IndexON,D1029,TRUE,_xll.ohTrigger(RecalcTrigger,TriggerON)),NA())</f>
        <v>2.6334535712435603E-2</v>
      </c>
      <c r="H1029" s="42">
        <f>_xll.qlCalendarAdvance(Calendar,$H1028,B1029,"f",FALSE)</f>
        <v>46497</v>
      </c>
      <c r="I1029" s="177">
        <f>_xll.qlInterestRateIndexValueDate(Index1M,$H1029)</f>
        <v>46497</v>
      </c>
      <c r="J1029" s="182">
        <f>IFERROR(_xll.qlIndexFixing(Index1M,$H1029,TRUE,_xll.ohTrigger(RecalcTrigger,Trigger1M)),NA())</f>
        <v>2.7466855342019758E-2</v>
      </c>
      <c r="K1029" s="44">
        <f>IFERROR(_xll.qlIndexFixing(Index3M,H1029,TRUE,_xll.ohTrigger(RecalcTrigger,Trigger3M)),NA())</f>
        <v>2.7880748893356296E-2</v>
      </c>
      <c r="L1029" s="44">
        <f>IFERROR(_xll.qlIndexFixing(Index6M,$H1029,TRUE,_xll.ohTrigger(RecalcTrigger,Trigger6M)),NA())</f>
        <v>2.8461694589510152E-2</v>
      </c>
      <c r="M1029" s="183">
        <f>IFERROR(_xll.qlIndexFixing(Index1Y,$H1029,TRUE,_xll.ohTrigger(RecalcTrigger,Trigger1Y)),NA())</f>
        <v>2.9021718032936412E-2</v>
      </c>
      <c r="N1029" s="182">
        <f>IFERROR(_xll.qlIndexFixing(ONIndex1M,I1029,TRUE,_xll.ohTrigger(RecalcTrigger,Trigger1M)),NA())</f>
        <v>2.7429860720898924E-2</v>
      </c>
      <c r="O1029" s="44">
        <f>IFERROR(_xll.qlIndexFixing(ONIndex3M,I1029,TRUE,_xll.ohTrigger(RecalcTrigger,Trigger3M)),NA())</f>
        <v>2.7746782219649768E-2</v>
      </c>
      <c r="P1029" s="44">
        <f>IFERROR(_xll.qlIndexFixing(ONIndex6M,I1029,TRUE,_xll.ohTrigger(RecalcTrigger,Trigger6M)),NA())</f>
        <v>2.8253826342148347E-2</v>
      </c>
      <c r="Q1029" s="183">
        <f>IFERROR(_xll.qlIndexFixing(ONIndex1Y,I1029,TRUE,_xll.ohTrigger(RecalcTrigger,Trigger1Y)),NA())</f>
        <v>2.8580383671094056E-2</v>
      </c>
    </row>
    <row r="1030" spans="2:17" x14ac:dyDescent="0.2">
      <c r="B1030" s="39" t="s">
        <v>42</v>
      </c>
      <c r="D1030" s="42">
        <f>_xll.qlCalendarAdvance(Calendar,$D1029,B1030,"f",FALSE)</f>
        <v>46504</v>
      </c>
      <c r="E1030" s="177">
        <f>_xll.qlInterestRateIndexValueDate(IndexON,D1030)</f>
        <v>46504</v>
      </c>
      <c r="F1030" s="193">
        <f>IFERROR(_xll.qlIndexFixing(IndexON,D1030,TRUE,_xll.ohTrigger(RecalcTrigger,TriggerON)),NA())</f>
        <v>2.6344368339614732E-2</v>
      </c>
      <c r="H1030" s="42">
        <f>_xll.qlCalendarAdvance(Calendar,$H1029,B1030,"f",FALSE)</f>
        <v>46504</v>
      </c>
      <c r="I1030" s="177">
        <f>_xll.qlInterestRateIndexValueDate(Index1M,$H1030)</f>
        <v>46504</v>
      </c>
      <c r="J1030" s="182">
        <f>IFERROR(_xll.qlIndexFixing(Index1M,$H1030,TRUE,_xll.ohTrigger(RecalcTrigger,Trigger1M)),NA())</f>
        <v>2.7470083593226485E-2</v>
      </c>
      <c r="K1030" s="44">
        <f>IFERROR(_xll.qlIndexFixing(Index3M,H1030,TRUE,_xll.ohTrigger(RecalcTrigger,Trigger3M)),NA())</f>
        <v>2.7886707305710953E-2</v>
      </c>
      <c r="L1030" s="44">
        <f>IFERROR(_xll.qlIndexFixing(Index6M,$H1030,TRUE,_xll.ohTrigger(RecalcTrigger,Trigger6M)),NA())</f>
        <v>2.846191481810087E-2</v>
      </c>
      <c r="M1030" s="183">
        <f>IFERROR(_xll.qlIndexFixing(Index1Y,$H1030,TRUE,_xll.ohTrigger(RecalcTrigger,Trigger1Y)),NA())</f>
        <v>2.9022158597716976E-2</v>
      </c>
      <c r="N1030" s="182">
        <f>IFERROR(_xll.qlIndexFixing(ONIndex1M,I1030,TRUE,_xll.ohTrigger(RecalcTrigger,Trigger1M)),NA())</f>
        <v>2.7433421318319162E-2</v>
      </c>
      <c r="O1030" s="44">
        <f>IFERROR(_xll.qlIndexFixing(ONIndex3M,I1030,TRUE,_xll.ohTrigger(RecalcTrigger,Trigger3M)),NA())</f>
        <v>2.7752826941093156E-2</v>
      </c>
      <c r="P1030" s="44">
        <f>IFERROR(_xll.qlIndexFixing(ONIndex6M,I1030,TRUE,_xll.ohTrigger(RecalcTrigger,Trigger6M)),NA())</f>
        <v>2.8255133768755325E-2</v>
      </c>
      <c r="Q1030" s="183">
        <f>IFERROR(_xll.qlIndexFixing(ONIndex1Y,I1030,TRUE,_xll.ohTrigger(RecalcTrigger,Trigger1Y)),NA())</f>
        <v>2.8581812246816218E-2</v>
      </c>
    </row>
    <row r="1031" spans="2:17" x14ac:dyDescent="0.2">
      <c r="B1031" s="39" t="s">
        <v>42</v>
      </c>
      <c r="D1031" s="42">
        <f>_xll.qlCalendarAdvance(Calendar,$D1030,B1031,"f",FALSE)</f>
        <v>46511</v>
      </c>
      <c r="E1031" s="177">
        <f>_xll.qlInterestRateIndexValueDate(IndexON,D1031)</f>
        <v>46511</v>
      </c>
      <c r="F1031" s="193">
        <f>IFERROR(_xll.qlIndexFixing(IndexON,D1031,TRUE,_xll.ohTrigger(RecalcTrigger,TriggerON)),NA())</f>
        <v>2.6354147629101821E-2</v>
      </c>
      <c r="H1031" s="42">
        <f>_xll.qlCalendarAdvance(Calendar,$H1030,B1031,"f",FALSE)</f>
        <v>46511</v>
      </c>
      <c r="I1031" s="177">
        <f>_xll.qlInterestRateIndexValueDate(Index1M,$H1031)</f>
        <v>46511</v>
      </c>
      <c r="J1031" s="182">
        <f>IFERROR(_xll.qlIndexFixing(Index1M,$H1031,TRUE,_xll.ohTrigger(RecalcTrigger,Trigger1M)),NA())</f>
        <v>2.7474384913089199E-2</v>
      </c>
      <c r="K1031" s="44">
        <f>IFERROR(_xll.qlIndexFixing(Index3M,H1031,TRUE,_xll.ohTrigger(RecalcTrigger,Trigger3M)),NA())</f>
        <v>2.7894094758681477E-2</v>
      </c>
      <c r="L1031" s="44">
        <f>IFERROR(_xll.qlIndexFixing(Index6M,$H1031,TRUE,_xll.ohTrigger(RecalcTrigger,Trigger6M)),NA())</f>
        <v>2.8463140536580171E-2</v>
      </c>
      <c r="M1031" s="183">
        <f>IFERROR(_xll.qlIndexFixing(Index1Y,$H1031,TRUE,_xll.ohTrigger(RecalcTrigger,Trigger1Y)),NA())</f>
        <v>2.9022536902186605E-2</v>
      </c>
      <c r="N1031" s="182">
        <f>IFERROR(_xll.qlIndexFixing(ONIndex1M,I1031,TRUE,_xll.ohTrigger(RecalcTrigger,Trigger1M)),NA())</f>
        <v>2.7436818078980796E-2</v>
      </c>
      <c r="O1031" s="44">
        <f>IFERROR(_xll.qlIndexFixing(ONIndex3M,I1031,TRUE,_xll.ohTrigger(RecalcTrigger,Trigger3M)),NA())</f>
        <v>2.7758862372606607E-2</v>
      </c>
      <c r="P1031" s="44">
        <f>IFERROR(_xll.qlIndexFixing(ONIndex6M,I1031,TRUE,_xll.ohTrigger(RecalcTrigger,Trigger6M)),NA())</f>
        <v>2.8256350399700203E-2</v>
      </c>
      <c r="Q1031" s="183">
        <f>IFERROR(_xll.qlIndexFixing(ONIndex1Y,I1031,TRUE,_xll.ohTrigger(RecalcTrigger,Trigger1Y)),NA())</f>
        <v>2.8583304697624712E-2</v>
      </c>
    </row>
    <row r="1032" spans="2:17" x14ac:dyDescent="0.2">
      <c r="B1032" s="39" t="s">
        <v>42</v>
      </c>
      <c r="D1032" s="42">
        <f>_xll.qlCalendarAdvance(Calendar,$D1031,B1032,"f",FALSE)</f>
        <v>46518</v>
      </c>
      <c r="E1032" s="177">
        <f>_xll.qlInterestRateIndexValueDate(IndexON,D1032)</f>
        <v>46518</v>
      </c>
      <c r="F1032" s="193">
        <f>IFERROR(_xll.qlIndexFixing(IndexON,D1032,TRUE,_xll.ohTrigger(RecalcTrigger,TriggerON)),NA())</f>
        <v>2.6363873580815822E-2</v>
      </c>
      <c r="H1032" s="42">
        <f>_xll.qlCalendarAdvance(Calendar,$H1031,B1032,"f",FALSE)</f>
        <v>46518</v>
      </c>
      <c r="I1032" s="177">
        <f>_xll.qlInterestRateIndexValueDate(Index1M,$H1032)</f>
        <v>46518</v>
      </c>
      <c r="J1032" s="182">
        <f>IFERROR(_xll.qlIndexFixing(Index1M,$H1032,TRUE,_xll.ohTrigger(RecalcTrigger,Trigger1M)),NA())</f>
        <v>2.7477273266274499E-2</v>
      </c>
      <c r="K1032" s="44">
        <f>IFERROR(_xll.qlIndexFixing(Index3M,H1032,TRUE,_xll.ohTrigger(RecalcTrigger,Trigger3M)),NA())</f>
        <v>2.7899946355075374E-2</v>
      </c>
      <c r="L1032" s="44">
        <f>IFERROR(_xll.qlIndexFixing(Index6M,$H1032,TRUE,_xll.ohTrigger(RecalcTrigger,Trigger6M)),NA())</f>
        <v>2.8463193545147227E-2</v>
      </c>
      <c r="M1032" s="183">
        <f>IFERROR(_xll.qlIndexFixing(Index1Y,$H1032,TRUE,_xll.ohTrigger(RecalcTrigger,Trigger1Y)),NA())</f>
        <v>2.9022850027950662E-2</v>
      </c>
      <c r="N1032" s="182">
        <f>IFERROR(_xll.qlIndexFixing(ONIndex1M,I1032,TRUE,_xll.ohTrigger(RecalcTrigger,Trigger1M)),NA())</f>
        <v>2.7440051002964871E-2</v>
      </c>
      <c r="O1032" s="44">
        <f>IFERROR(_xll.qlIndexFixing(ONIndex3M,I1032,TRUE,_xll.ohTrigger(RecalcTrigger,Trigger3M)),NA())</f>
        <v>2.7764888514109076E-2</v>
      </c>
      <c r="P1032" s="44">
        <f>IFERROR(_xll.qlIndexFixing(ONIndex6M,I1032,TRUE,_xll.ohTrigger(RecalcTrigger,Trigger6M)),NA())</f>
        <v>2.8257476235064027E-2</v>
      </c>
      <c r="Q1032" s="183">
        <f>IFERROR(_xll.qlIndexFixing(ONIndex1Y,I1032,TRUE,_xll.ohTrigger(RecalcTrigger,Trigger1Y)),NA())</f>
        <v>2.8584861023600583E-2</v>
      </c>
    </row>
    <row r="1033" spans="2:17" x14ac:dyDescent="0.2">
      <c r="B1033" s="39" t="s">
        <v>42</v>
      </c>
      <c r="D1033" s="42">
        <f>_xll.qlCalendarAdvance(Calendar,$D1032,B1033,"f",FALSE)</f>
        <v>46525</v>
      </c>
      <c r="E1033" s="177">
        <f>_xll.qlInterestRateIndexValueDate(IndexON,D1033)</f>
        <v>46525</v>
      </c>
      <c r="F1033" s="193">
        <f>IFERROR(_xll.qlIndexFixing(IndexON,D1033,TRUE,_xll.ohTrigger(RecalcTrigger,TriggerON)),NA())</f>
        <v>2.6373546194999875E-2</v>
      </c>
      <c r="H1033" s="42">
        <f>_xll.qlCalendarAdvance(Calendar,$H1032,B1033,"f",FALSE)</f>
        <v>46525</v>
      </c>
      <c r="I1033" s="177">
        <f>_xll.qlInterestRateIndexValueDate(Index1M,$H1033)</f>
        <v>46525</v>
      </c>
      <c r="J1033" s="182">
        <f>IFERROR(_xll.qlIndexFixing(Index1M,$H1033,TRUE,_xll.ohTrigger(RecalcTrigger,Trigger1M)),NA())</f>
        <v>2.747999741341774E-2</v>
      </c>
      <c r="K1033" s="44">
        <f>IFERROR(_xll.qlIndexFixing(Index3M,H1033,TRUE,_xll.ohTrigger(RecalcTrigger,Trigger3M)),NA())</f>
        <v>2.7905734596465732E-2</v>
      </c>
      <c r="L1033" s="44">
        <f>IFERROR(_xll.qlIndexFixing(Index6M,$H1033,TRUE,_xll.ohTrigger(RecalcTrigger,Trigger6M)),NA())</f>
        <v>2.8463166635000002E-2</v>
      </c>
      <c r="M1033" s="183">
        <f>IFERROR(_xll.qlIndexFixing(Index1Y,$H1033,TRUE,_xll.ohTrigger(RecalcTrigger,Trigger1Y)),NA())</f>
        <v>2.9023095056622702E-2</v>
      </c>
      <c r="N1033" s="182">
        <f>IFERROR(_xll.qlIndexFixing(ONIndex1M,I1033,TRUE,_xll.ohTrigger(RecalcTrigger,Trigger1M)),NA())</f>
        <v>2.7443120090352435E-2</v>
      </c>
      <c r="O1033" s="44">
        <f>IFERROR(_xll.qlIndexFixing(ONIndex3M,I1033,TRUE,_xll.ohTrigger(RecalcTrigger,Trigger3M)),NA())</f>
        <v>2.7770905365600562E-2</v>
      </c>
      <c r="P1033" s="44">
        <f>IFERROR(_xll.qlIndexFixing(ONIndex6M,I1033,TRUE,_xll.ohTrigger(RecalcTrigger,Trigger6M)),NA())</f>
        <v>2.8258511274765752E-2</v>
      </c>
      <c r="Q1033" s="183">
        <f>IFERROR(_xll.qlIndexFixing(ONIndex1Y,I1033,TRUE,_xll.ohTrigger(RecalcTrigger,Trigger1Y)),NA())</f>
        <v>2.8586481224743832E-2</v>
      </c>
    </row>
    <row r="1034" spans="2:17" x14ac:dyDescent="0.2">
      <c r="B1034" s="39" t="s">
        <v>42</v>
      </c>
      <c r="D1034" s="42">
        <f>_xll.qlCalendarAdvance(Calendar,$D1033,B1034,"f",FALSE)</f>
        <v>46532</v>
      </c>
      <c r="E1034" s="177">
        <f>_xll.qlInterestRateIndexValueDate(IndexON,D1034)</f>
        <v>46532</v>
      </c>
      <c r="F1034" s="193">
        <f>IFERROR(_xll.qlIndexFixing(IndexON,D1034,TRUE,_xll.ohTrigger(RecalcTrigger,TriggerON)),NA())</f>
        <v>2.6383165471329795E-2</v>
      </c>
      <c r="H1034" s="42">
        <f>_xll.qlCalendarAdvance(Calendar,$H1033,B1034,"f",FALSE)</f>
        <v>46532</v>
      </c>
      <c r="I1034" s="177">
        <f>_xll.qlInterestRateIndexValueDate(Index1M,$H1034)</f>
        <v>46532</v>
      </c>
      <c r="J1034" s="182">
        <f>IFERROR(_xll.qlIndexFixing(Index1M,$H1034,TRUE,_xll.ohTrigger(RecalcTrigger,Trigger1M)),NA())</f>
        <v>2.7482557354406498E-2</v>
      </c>
      <c r="K1034" s="44">
        <f>IFERROR(_xll.qlIndexFixing(Index3M,H1034,TRUE,_xll.ohTrigger(RecalcTrigger,Trigger3M)),NA())</f>
        <v>2.7911451438694689E-2</v>
      </c>
      <c r="L1034" s="44">
        <f>IFERROR(_xll.qlIndexFixing(Index6M,$H1034,TRUE,_xll.ohTrigger(RecalcTrigger,Trigger6M)),NA())</f>
        <v>2.8463060419148332E-2</v>
      </c>
      <c r="M1034" s="183">
        <f>IFERROR(_xll.qlIndexFixing(Index1Y,$H1034,TRUE,_xll.ohTrigger(RecalcTrigger,Trigger1Y)),NA())</f>
        <v>2.9023269069826683E-2</v>
      </c>
      <c r="N1034" s="182">
        <f>IFERROR(_xll.qlIndexFixing(ONIndex1M,I1034,TRUE,_xll.ohTrigger(RecalcTrigger,Trigger1M)),NA())</f>
        <v>2.7446025340900349E-2</v>
      </c>
      <c r="O1034" s="44">
        <f>IFERROR(_xll.qlIndexFixing(ONIndex3M,I1034,TRUE,_xll.ohTrigger(RecalcTrigger,Trigger3M)),NA())</f>
        <v>2.7776912927081066E-2</v>
      </c>
      <c r="P1034" s="44">
        <f>IFERROR(_xll.qlIndexFixing(ONIndex6M,I1034,TRUE,_xll.ohTrigger(RecalcTrigger,Trigger6M)),NA())</f>
        <v>2.8259455518805376E-2</v>
      </c>
      <c r="Q1034" s="183">
        <f>IFERROR(_xll.qlIndexFixing(ONIndex1Y,I1034,TRUE,_xll.ohTrigger(RecalcTrigger,Trigger1Y)),NA())</f>
        <v>2.8588165301054458E-2</v>
      </c>
    </row>
    <row r="1035" spans="2:17" x14ac:dyDescent="0.2">
      <c r="B1035" s="39" t="s">
        <v>42</v>
      </c>
      <c r="D1035" s="42">
        <f>_xll.qlCalendarAdvance(Calendar,$D1034,B1035,"f",FALSE)</f>
        <v>46539</v>
      </c>
      <c r="E1035" s="177">
        <f>_xll.qlInterestRateIndexValueDate(IndexON,D1035)</f>
        <v>46539</v>
      </c>
      <c r="F1035" s="193">
        <f>IFERROR(_xll.qlIndexFixing(IndexON,D1035,TRUE,_xll.ohTrigger(RecalcTrigger,TriggerON)),NA())</f>
        <v>2.6392731410129766E-2</v>
      </c>
      <c r="H1035" s="42">
        <f>_xll.qlCalendarAdvance(Calendar,$H1034,B1035,"f",FALSE)</f>
        <v>46539</v>
      </c>
      <c r="I1035" s="177">
        <f>_xll.qlInterestRateIndexValueDate(Index1M,$H1035)</f>
        <v>46539</v>
      </c>
      <c r="J1035" s="182">
        <f>IFERROR(_xll.qlIndexFixing(Index1M,$H1035,TRUE,_xll.ohTrigger(RecalcTrigger,Trigger1M)),NA())</f>
        <v>2.7483763905867264E-2</v>
      </c>
      <c r="K1035" s="44">
        <f>IFERROR(_xll.qlIndexFixing(Index3M,H1035,TRUE,_xll.ohTrigger(RecalcTrigger,Trigger3M)),NA())</f>
        <v>2.7917088837559452E-2</v>
      </c>
      <c r="L1035" s="44">
        <f>IFERROR(_xll.qlIndexFixing(Index6M,$H1035,TRUE,_xll.ohTrigger(RecalcTrigger,Trigger6M)),NA())</f>
        <v>2.8461810787238775E-2</v>
      </c>
      <c r="M1035" s="183">
        <f>IFERROR(_xll.qlIndexFixing(Index1Y,$H1035,TRUE,_xll.ohTrigger(RecalcTrigger,Trigger1Y)),NA())</f>
        <v>2.9023369149198751E-2</v>
      </c>
      <c r="N1035" s="182">
        <f>IFERROR(_xll.qlIndexFixing(ONIndex1M,I1035,TRUE,_xll.ohTrigger(RecalcTrigger,Trigger1M)),NA())</f>
        <v>2.7448766754932796E-2</v>
      </c>
      <c r="O1035" s="44">
        <f>IFERROR(_xll.qlIndexFixing(ONIndex3M,I1035,TRUE,_xll.ohTrigger(RecalcTrigger,Trigger3M)),NA())</f>
        <v>2.7782911198631632E-2</v>
      </c>
      <c r="P1035" s="44">
        <f>IFERROR(_xll.qlIndexFixing(ONIndex6M,I1035,TRUE,_xll.ohTrigger(RecalcTrigger,Trigger6M)),NA())</f>
        <v>2.8260308967344994E-2</v>
      </c>
      <c r="Q1035" s="183">
        <f>IFERROR(_xll.qlIndexFixing(ONIndex1Y,I1035,TRUE,_xll.ohTrigger(RecalcTrigger,Trigger1Y)),NA())</f>
        <v>2.8589913252532462E-2</v>
      </c>
    </row>
    <row r="1036" spans="2:17" x14ac:dyDescent="0.2">
      <c r="B1036" s="39" t="s">
        <v>42</v>
      </c>
      <c r="D1036" s="42">
        <f>_xll.qlCalendarAdvance(Calendar,$D1035,B1036,"f",FALSE)</f>
        <v>46546</v>
      </c>
      <c r="E1036" s="177">
        <f>_xll.qlInterestRateIndexValueDate(IndexON,D1036)</f>
        <v>46546</v>
      </c>
      <c r="F1036" s="193">
        <f>IFERROR(_xll.qlIndexFixing(IndexON,D1036,TRUE,_xll.ohTrigger(RecalcTrigger,TriggerON)),NA())</f>
        <v>2.640224401115665E-2</v>
      </c>
      <c r="H1036" s="42">
        <f>_xll.qlCalendarAdvance(Calendar,$H1035,B1036,"f",FALSE)</f>
        <v>46546</v>
      </c>
      <c r="I1036" s="177">
        <f>_xll.qlInterestRateIndexValueDate(Index1M,$H1036)</f>
        <v>46546</v>
      </c>
      <c r="J1036" s="182">
        <f>IFERROR(_xll.qlIndexFixing(Index1M,$H1036,TRUE,_xll.ohTrigger(RecalcTrigger,Trigger1M)),NA())</f>
        <v>2.7486024979603323E-2</v>
      </c>
      <c r="K1036" s="44">
        <f>IFERROR(_xll.qlIndexFixing(Index3M,H1036,TRUE,_xll.ohTrigger(RecalcTrigger,Trigger3M)),NA())</f>
        <v>2.7922638748816706E-2</v>
      </c>
      <c r="L1036" s="44">
        <f>IFERROR(_xll.qlIndexFixing(Index6M,$H1036,TRUE,_xll.ohTrigger(RecalcTrigger,Trigger6M)),NA())</f>
        <v>2.8461553260479118E-2</v>
      </c>
      <c r="M1036" s="183">
        <f>IFERROR(_xll.qlIndexFixing(Index1Y,$H1036,TRUE,_xll.ohTrigger(RecalcTrigger,Trigger1Y)),NA())</f>
        <v>2.902339237639032E-2</v>
      </c>
      <c r="N1036" s="182">
        <f>IFERROR(_xll.qlIndexFixing(ONIndex1M,I1036,TRUE,_xll.ohTrigger(RecalcTrigger,Trigger1M)),NA())</f>
        <v>2.7451344332125593E-2</v>
      </c>
      <c r="O1036" s="44">
        <f>IFERROR(_xll.qlIndexFixing(ONIndex3M,I1036,TRUE,_xll.ohTrigger(RecalcTrigger,Trigger3M)),NA())</f>
        <v>2.7788900180171217E-2</v>
      </c>
      <c r="P1036" s="44">
        <f>IFERROR(_xll.qlIndexFixing(ONIndex6M,I1036,TRUE,_xll.ohTrigger(RecalcTrigger,Trigger6M)),NA())</f>
        <v>2.8261071620222511E-2</v>
      </c>
      <c r="Q1036" s="183">
        <f>IFERROR(_xll.qlIndexFixing(ONIndex1Y,I1036,TRUE,_xll.ohTrigger(RecalcTrigger,Trigger1Y)),NA())</f>
        <v>2.8591725079177843E-2</v>
      </c>
    </row>
    <row r="1037" spans="2:17" x14ac:dyDescent="0.2">
      <c r="B1037" s="39" t="s">
        <v>42</v>
      </c>
      <c r="D1037" s="42">
        <f>_xll.qlCalendarAdvance(Calendar,$D1036,B1037,"f",FALSE)</f>
        <v>46553</v>
      </c>
      <c r="E1037" s="177">
        <f>_xll.qlInterestRateIndexValueDate(IndexON,D1037)</f>
        <v>46553</v>
      </c>
      <c r="F1037" s="193">
        <f>IFERROR(_xll.qlIndexFixing(IndexON,D1037,TRUE,_xll.ohTrigger(RecalcTrigger,TriggerON)),NA())</f>
        <v>2.641170327457254E-2</v>
      </c>
      <c r="H1037" s="42">
        <f>_xll.qlCalendarAdvance(Calendar,$H1036,B1037,"f",FALSE)</f>
        <v>46553</v>
      </c>
      <c r="I1037" s="177">
        <f>_xll.qlInterestRateIndexValueDate(Index1M,$H1037)</f>
        <v>46553</v>
      </c>
      <c r="J1037" s="182">
        <f>IFERROR(_xll.qlIndexFixing(Index1M,$H1037,TRUE,_xll.ohTrigger(RecalcTrigger,Trigger1M)),NA())</f>
        <v>2.7488156558351056E-2</v>
      </c>
      <c r="K1037" s="44">
        <f>IFERROR(_xll.qlIndexFixing(Index3M,H1037,TRUE,_xll.ohTrigger(RecalcTrigger,Trigger3M)),NA())</f>
        <v>2.7928093128186136E-2</v>
      </c>
      <c r="L1037" s="44">
        <f>IFERROR(_xll.qlIndexFixing(Index6M,$H1037,TRUE,_xll.ohTrigger(RecalcTrigger,Trigger6M)),NA())</f>
        <v>2.8461218264958347E-2</v>
      </c>
      <c r="M1037" s="183">
        <f>IFERROR(_xll.qlIndexFixing(Index1Y,$H1037,TRUE,_xll.ohTrigger(RecalcTrigger,Trigger1Y)),NA())</f>
        <v>2.9023335833067869E-2</v>
      </c>
      <c r="N1037" s="182">
        <f>IFERROR(_xll.qlIndexFixing(ONIndex1M,I1037,TRUE,_xll.ohTrigger(RecalcTrigger,Trigger1M)),NA())</f>
        <v>2.7453758072721879E-2</v>
      </c>
      <c r="O1037" s="44">
        <f>IFERROR(_xll.qlIndexFixing(ONIndex3M,I1037,TRUE,_xll.ohTrigger(RecalcTrigger,Trigger3M)),NA())</f>
        <v>2.7794879871780864E-2</v>
      </c>
      <c r="P1037" s="44">
        <f>IFERROR(_xll.qlIndexFixing(ONIndex6M,I1037,TRUE,_xll.ohTrigger(RecalcTrigger,Trigger6M)),NA())</f>
        <v>2.8261743477518975E-2</v>
      </c>
      <c r="Q1037" s="183">
        <f>IFERROR(_xll.qlIndexFixing(ONIndex1Y,I1037,TRUE,_xll.ohTrigger(RecalcTrigger,Trigger1Y)),NA())</f>
        <v>2.8593600780909556E-2</v>
      </c>
    </row>
    <row r="1038" spans="2:17" x14ac:dyDescent="0.2">
      <c r="B1038" s="39" t="s">
        <v>42</v>
      </c>
      <c r="D1038" s="42">
        <f>_xll.qlCalendarAdvance(Calendar,$D1037,B1038,"f",FALSE)</f>
        <v>46560</v>
      </c>
      <c r="E1038" s="177">
        <f>_xll.qlInterestRateIndexValueDate(IndexON,D1038)</f>
        <v>46560</v>
      </c>
      <c r="F1038" s="193">
        <f>IFERROR(_xll.qlIndexFixing(IndexON,D1038,TRUE,_xll.ohTrigger(RecalcTrigger,TriggerON)),NA())</f>
        <v>2.6421109200296389E-2</v>
      </c>
      <c r="H1038" s="42">
        <f>_xll.qlCalendarAdvance(Calendar,$H1037,B1038,"f",FALSE)</f>
        <v>46560</v>
      </c>
      <c r="I1038" s="177">
        <f>_xll.qlInterestRateIndexValueDate(Index1M,$H1038)</f>
        <v>46560</v>
      </c>
      <c r="J1038" s="182">
        <f>IFERROR(_xll.qlIndexFixing(Index1M,$H1038,TRUE,_xll.ohTrigger(RecalcTrigger,Trigger1M)),NA())</f>
        <v>2.7490177326176944E-2</v>
      </c>
      <c r="K1038" s="44">
        <f>IFERROR(_xll.qlIndexFixing(Index3M,H1038,TRUE,_xll.ohTrigger(RecalcTrigger,Trigger3M)),NA())</f>
        <v>2.7933443931346908E-2</v>
      </c>
      <c r="L1038" s="44">
        <f>IFERROR(_xll.qlIndexFixing(Index6M,$H1038,TRUE,_xll.ohTrigger(RecalcTrigger,Trigger6M)),NA())</f>
        <v>2.8460806417022796E-2</v>
      </c>
      <c r="M1038" s="183">
        <f>IFERROR(_xll.qlIndexFixing(Index1Y,$H1038,TRUE,_xll.ohTrigger(RecalcTrigger,Trigger1Y)),NA())</f>
        <v>2.9023196600918028E-2</v>
      </c>
      <c r="N1038" s="182">
        <f>IFERROR(_xll.qlIndexFixing(ONIndex1M,I1038,TRUE,_xll.ohTrigger(RecalcTrigger,Trigger1M)),NA())</f>
        <v>2.745600797655956E-2</v>
      </c>
      <c r="O1038" s="44">
        <f>IFERROR(_xll.qlIndexFixing(ONIndex3M,I1038,TRUE,_xll.ohTrigger(RecalcTrigger,Trigger3M)),NA())</f>
        <v>2.7800850273298483E-2</v>
      </c>
      <c r="P1038" s="44">
        <f>IFERROR(_xll.qlIndexFixing(ONIndex6M,I1038,TRUE,_xll.ohTrigger(RecalcTrigger,Trigger6M)),NA())</f>
        <v>2.8262324539153338E-2</v>
      </c>
      <c r="Q1038" s="183">
        <f>IFERROR(_xll.qlIndexFixing(ONIndex1Y,I1038,TRUE,_xll.ohTrigger(RecalcTrigger,Trigger1Y)),NA())</f>
        <v>2.8595540357970739E-2</v>
      </c>
    </row>
    <row r="1039" spans="2:17" x14ac:dyDescent="0.2">
      <c r="B1039" s="39" t="s">
        <v>42</v>
      </c>
      <c r="D1039" s="42">
        <f>_xll.qlCalendarAdvance(Calendar,$D1038,B1039,"f",FALSE)</f>
        <v>46567</v>
      </c>
      <c r="E1039" s="177">
        <f>_xll.qlInterestRateIndexValueDate(IndexON,D1039)</f>
        <v>46567</v>
      </c>
      <c r="F1039" s="193">
        <f>IFERROR(_xll.qlIndexFixing(IndexON,D1039,TRUE,_xll.ohTrigger(RecalcTrigger,TriggerON)),NA())</f>
        <v>2.6430447804359769E-2</v>
      </c>
      <c r="H1039" s="42">
        <f>_xll.qlCalendarAdvance(Calendar,$H1038,B1039,"f",FALSE)</f>
        <v>46567</v>
      </c>
      <c r="I1039" s="177">
        <f>_xll.qlInterestRateIndexValueDate(Index1M,$H1039)</f>
        <v>46567</v>
      </c>
      <c r="J1039" s="182">
        <f>IFERROR(_xll.qlIndexFixing(Index1M,$H1039,TRUE,_xll.ohTrigger(RecalcTrigger,Trigger1M)),NA())</f>
        <v>2.749210538613478E-2</v>
      </c>
      <c r="K1039" s="44">
        <f>IFERROR(_xll.qlIndexFixing(Index3M,H1039,TRUE,_xll.ohTrigger(RecalcTrigger,Trigger3M)),NA())</f>
        <v>2.7938683364095811E-2</v>
      </c>
      <c r="L1039" s="44">
        <f>IFERROR(_xll.qlIndexFixing(Index6M,$H1039,TRUE,_xll.ohTrigger(RecalcTrigger,Trigger6M)),NA())</f>
        <v>2.8460318313861328E-2</v>
      </c>
      <c r="M1039" s="183">
        <f>IFERROR(_xll.qlIndexFixing(Index1Y,$H1039,TRUE,_xll.ohTrigger(RecalcTrigger,Trigger1Y)),NA())</f>
        <v>2.9022971852402359E-2</v>
      </c>
      <c r="N1039" s="182">
        <f>IFERROR(_xll.qlIndexFixing(ONIndex1M,I1039,TRUE,_xll.ohTrigger(RecalcTrigger,Trigger1M)),NA())</f>
        <v>2.7458110621655374E-2</v>
      </c>
      <c r="O1039" s="44">
        <f>IFERROR(_xll.qlIndexFixing(ONIndex3M,I1039,TRUE,_xll.ohTrigger(RecalcTrigger,Trigger3M)),NA())</f>
        <v>2.7806789601509951E-2</v>
      </c>
      <c r="P1039" s="44">
        <f>IFERROR(_xll.qlIndexFixing(ONIndex6M,I1039,TRUE,_xll.ohTrigger(RecalcTrigger,Trigger6M)),NA())</f>
        <v>2.8262818101439935E-2</v>
      </c>
      <c r="Q1039" s="183">
        <f>IFERROR(_xll.qlIndexFixing(ONIndex1Y,I1039,TRUE,_xll.ohTrigger(RecalcTrigger,Trigger1Y)),NA())</f>
        <v>2.8597513043734368E-2</v>
      </c>
    </row>
    <row r="1040" spans="2:17" x14ac:dyDescent="0.2">
      <c r="B1040" s="39" t="s">
        <v>42</v>
      </c>
      <c r="D1040" s="42">
        <f>_xll.qlCalendarAdvance(Calendar,$D1039,B1040,"f",FALSE)</f>
        <v>46574</v>
      </c>
      <c r="E1040" s="177">
        <f>_xll.qlInterestRateIndexValueDate(IndexON,D1040)</f>
        <v>46574</v>
      </c>
      <c r="F1040" s="193">
        <f>IFERROR(_xll.qlIndexFixing(IndexON,D1040,TRUE,_xll.ohTrigger(RecalcTrigger,TriggerON)),NA())</f>
        <v>2.6439670028557405E-2</v>
      </c>
      <c r="H1040" s="42">
        <f>_xll.qlCalendarAdvance(Calendar,$H1039,B1040,"f",FALSE)</f>
        <v>46574</v>
      </c>
      <c r="I1040" s="177">
        <f>_xll.qlInterestRateIndexValueDate(Index1M,$H1040)</f>
        <v>46574</v>
      </c>
      <c r="J1040" s="182">
        <f>IFERROR(_xll.qlIndexFixing(Index1M,$H1040,TRUE,_xll.ohTrigger(RecalcTrigger,Trigger1M)),NA())</f>
        <v>2.7495107951148665E-2</v>
      </c>
      <c r="K1040" s="44">
        <f>IFERROR(_xll.qlIndexFixing(Index3M,H1040,TRUE,_xll.ohTrigger(RecalcTrigger,Trigger3M)),NA())</f>
        <v>2.7943807833969242E-2</v>
      </c>
      <c r="L1040" s="44">
        <f>IFERROR(_xll.qlIndexFixing(Index6M,$H1040,TRUE,_xll.ohTrigger(RecalcTrigger,Trigger6M)),NA())</f>
        <v>2.846079163746915E-2</v>
      </c>
      <c r="M1040" s="183">
        <f>IFERROR(_xll.qlIndexFixing(Index1Y,$H1040,TRUE,_xll.ohTrigger(RecalcTrigger,Trigger1Y)),NA())</f>
        <v>2.9022660284399194E-2</v>
      </c>
      <c r="N1040" s="182">
        <f>IFERROR(_xll.qlIndexFixing(ONIndex1M,I1040,TRUE,_xll.ohTrigger(RecalcTrigger,Trigger1M)),NA())</f>
        <v>2.7460124166820421E-2</v>
      </c>
      <c r="O1040" s="44">
        <f>IFERROR(_xll.qlIndexFixing(ONIndex3M,I1040,TRUE,_xll.ohTrigger(RecalcTrigger,Trigger3M)),NA())</f>
        <v>2.7812621435688856E-2</v>
      </c>
      <c r="P1040" s="44">
        <f>IFERROR(_xll.qlIndexFixing(ONIndex6M,I1040,TRUE,_xll.ohTrigger(RecalcTrigger,Trigger6M)),NA())</f>
        <v>2.8263235727981062E-2</v>
      </c>
      <c r="Q1040" s="183">
        <f>IFERROR(_xll.qlIndexFixing(ONIndex1Y,I1040,TRUE,_xll.ohTrigger(RecalcTrigger,Trigger1Y)),NA())</f>
        <v>2.8599410904491807E-2</v>
      </c>
    </row>
    <row r="1041" spans="2:17" x14ac:dyDescent="0.2">
      <c r="B1041" s="39" t="s">
        <v>42</v>
      </c>
      <c r="D1041" s="42">
        <f>_xll.qlCalendarAdvance(Calendar,$D1040,B1041,"f",FALSE)</f>
        <v>46581</v>
      </c>
      <c r="E1041" s="177">
        <f>_xll.qlInterestRateIndexValueDate(IndexON,D1041)</f>
        <v>46581</v>
      </c>
      <c r="F1041" s="193">
        <f>IFERROR(_xll.qlIndexFixing(IndexON,D1041,TRUE,_xll.ohTrigger(RecalcTrigger,TriggerON)),NA())</f>
        <v>2.6448771517137981E-2</v>
      </c>
      <c r="H1041" s="42">
        <f>_xll.qlCalendarAdvance(Calendar,$H1040,B1041,"f",FALSE)</f>
        <v>46581</v>
      </c>
      <c r="I1041" s="177">
        <f>_xll.qlInterestRateIndexValueDate(Index1M,$H1041)</f>
        <v>46581</v>
      </c>
      <c r="J1041" s="182">
        <f>IFERROR(_xll.qlIndexFixing(Index1M,$H1041,TRUE,_xll.ohTrigger(RecalcTrigger,Trigger1M)),NA())</f>
        <v>2.7496861650598836E-2</v>
      </c>
      <c r="K1041" s="44">
        <f>IFERROR(_xll.qlIndexFixing(Index3M,H1041,TRUE,_xll.ohTrigger(RecalcTrigger,Trigger3M)),NA())</f>
        <v>2.7948817234991253E-2</v>
      </c>
      <c r="L1041" s="44">
        <f>IFERROR(_xll.qlIndexFixing(Index6M,$H1041,TRUE,_xll.ohTrigger(RecalcTrigger,Trigger6M)),NA())</f>
        <v>2.8460146106018516E-2</v>
      </c>
      <c r="M1041" s="183">
        <f>IFERROR(_xll.qlIndexFixing(Index1Y,$H1041,TRUE,_xll.ohTrigger(RecalcTrigger,Trigger1Y)),NA())</f>
        <v>2.9022261858699636E-2</v>
      </c>
      <c r="N1041" s="182">
        <f>IFERROR(_xll.qlIndexFixing(ONIndex1M,I1041,TRUE,_xll.ohTrigger(RecalcTrigger,Trigger1M)),NA())</f>
        <v>2.7462053775675344E-2</v>
      </c>
      <c r="O1041" s="44">
        <f>IFERROR(_xll.qlIndexFixing(ONIndex3M,I1041,TRUE,_xll.ohTrigger(RecalcTrigger,Trigger3M)),NA())</f>
        <v>2.7818338990721614E-2</v>
      </c>
      <c r="P1041" s="44">
        <f>IFERROR(_xll.qlIndexFixing(ONIndex6M,I1041,TRUE,_xll.ohTrigger(RecalcTrigger,Trigger6M)),NA())</f>
        <v>2.8263578445471005E-2</v>
      </c>
      <c r="Q1041" s="183">
        <f>IFERROR(_xll.qlIndexFixing(ONIndex1Y,I1041,TRUE,_xll.ohTrigger(RecalcTrigger,Trigger1Y)),NA())</f>
        <v>2.8601224356925581E-2</v>
      </c>
    </row>
    <row r="1042" spans="2:17" x14ac:dyDescent="0.2">
      <c r="B1042" s="39" t="s">
        <v>42</v>
      </c>
      <c r="D1042" s="42">
        <f>_xll.qlCalendarAdvance(Calendar,$D1041,B1042,"f",FALSE)</f>
        <v>46588</v>
      </c>
      <c r="E1042" s="177">
        <f>_xll.qlInterestRateIndexValueDate(IndexON,D1042)</f>
        <v>46588</v>
      </c>
      <c r="F1042" s="193">
        <f>IFERROR(_xll.qlIndexFixing(IndexON,D1042,TRUE,_xll.ohTrigger(RecalcTrigger,TriggerON)),NA())</f>
        <v>2.6457752270101498E-2</v>
      </c>
      <c r="H1042" s="42">
        <f>_xll.qlCalendarAdvance(Calendar,$H1041,B1042,"f",FALSE)</f>
        <v>46588</v>
      </c>
      <c r="I1042" s="177">
        <f>_xll.qlInterestRateIndexValueDate(Index1M,$H1042)</f>
        <v>46588</v>
      </c>
      <c r="J1042" s="182">
        <f>IFERROR(_xll.qlIndexFixing(Index1M,$H1042,TRUE,_xll.ohTrigger(RecalcTrigger,Trigger1M)),NA())</f>
        <v>2.7498531224268367E-2</v>
      </c>
      <c r="K1042" s="44">
        <f>IFERROR(_xll.qlIndexFixing(Index3M,H1042,TRUE,_xll.ohTrigger(RecalcTrigger,Trigger3M)),NA())</f>
        <v>2.7953711566728431E-2</v>
      </c>
      <c r="L1042" s="44">
        <f>IFERROR(_xll.qlIndexFixing(Index6M,$H1042,TRUE,_xll.ohTrigger(RecalcTrigger,Trigger6M)),NA())</f>
        <v>2.8459424596956717E-2</v>
      </c>
      <c r="M1042" s="183">
        <f>IFERROR(_xll.qlIndexFixing(Index1Y,$H1042,TRUE,_xll.ohTrigger(RecalcTrigger,Trigger1Y)),NA())</f>
        <v>2.9021776575405549E-2</v>
      </c>
      <c r="N1042" s="182">
        <f>IFERROR(_xll.qlIndexFixing(ONIndex1M,I1042,TRUE,_xll.ohTrigger(RecalcTrigger,Trigger1M)),NA())</f>
        <v>2.7463899448139095E-2</v>
      </c>
      <c r="O1042" s="44">
        <f>IFERROR(_xll.qlIndexFixing(ONIndex3M,I1042,TRUE,_xll.ohTrigger(RecalcTrigger,Trigger3M)),NA())</f>
        <v>2.7823942266770318E-2</v>
      </c>
      <c r="P1042" s="44">
        <f>IFERROR(_xll.qlIndexFixing(ONIndex6M,I1042,TRUE,_xll.ohTrigger(RecalcTrigger,Trigger6M)),NA())</f>
        <v>2.8263846254071856E-2</v>
      </c>
      <c r="Q1042" s="183">
        <f>IFERROR(_xll.qlIndexFixing(ONIndex1Y,I1042,TRUE,_xll.ohTrigger(RecalcTrigger,Trigger1Y)),NA())</f>
        <v>2.860295340127883E-2</v>
      </c>
    </row>
    <row r="1043" spans="2:17" x14ac:dyDescent="0.2">
      <c r="B1043" s="39" t="s">
        <v>42</v>
      </c>
      <c r="D1043" s="42">
        <f>_xll.qlCalendarAdvance(Calendar,$D1042,B1043,"f",FALSE)</f>
        <v>46595</v>
      </c>
      <c r="E1043" s="177">
        <f>_xll.qlInterestRateIndexValueDate(IndexON,D1043)</f>
        <v>46595</v>
      </c>
      <c r="F1043" s="193">
        <f>IFERROR(_xll.qlIndexFixing(IndexON,D1043,TRUE,_xll.ohTrigger(RecalcTrigger,TriggerON)),NA())</f>
        <v>2.6466612287447955E-2</v>
      </c>
      <c r="H1043" s="42">
        <f>_xll.qlCalendarAdvance(Calendar,$H1042,B1043,"f",FALSE)</f>
        <v>46595</v>
      </c>
      <c r="I1043" s="177">
        <f>_xll.qlInterestRateIndexValueDate(Index1M,$H1043)</f>
        <v>46595</v>
      </c>
      <c r="J1043" s="182">
        <f>IFERROR(_xll.qlIndexFixing(Index1M,$H1043,TRUE,_xll.ohTrigger(RecalcTrigger,Trigger1M)),NA())</f>
        <v>2.7500116672123268E-2</v>
      </c>
      <c r="K1043" s="44">
        <f>IFERROR(_xll.qlIndexFixing(Index3M,H1043,TRUE,_xll.ohTrigger(RecalcTrigger,Trigger3M)),NA())</f>
        <v>2.7958490828760559E-2</v>
      </c>
      <c r="L1043" s="44">
        <f>IFERROR(_xll.qlIndexFixing(Index6M,$H1043,TRUE,_xll.ohTrigger(RecalcTrigger,Trigger6M)),NA())</f>
        <v>2.8458627110364811E-2</v>
      </c>
      <c r="M1043" s="183">
        <f>IFERROR(_xll.qlIndexFixing(Index1Y,$H1043,TRUE,_xll.ohTrigger(RecalcTrigger,Trigger1Y)),NA())</f>
        <v>2.9021204434639829E-2</v>
      </c>
      <c r="N1043" s="182">
        <f>IFERROR(_xll.qlIndexFixing(ONIndex1M,I1043,TRUE,_xll.ohTrigger(RecalcTrigger,Trigger1M)),NA())</f>
        <v>2.7465661184292722E-2</v>
      </c>
      <c r="O1043" s="44">
        <f>IFERROR(_xll.qlIndexFixing(ONIndex3M,I1043,TRUE,_xll.ohTrigger(RecalcTrigger,Trigger3M)),NA())</f>
        <v>2.7829431263672877E-2</v>
      </c>
      <c r="P1043" s="44">
        <f>IFERROR(_xll.qlIndexFixing(ONIndex6M,I1043,TRUE,_xll.ohTrigger(RecalcTrigger,Trigger6M)),NA())</f>
        <v>2.8264039153621523E-2</v>
      </c>
      <c r="Q1043" s="183">
        <f>IFERROR(_xll.qlIndexFixing(ONIndex1Y,I1043,TRUE,_xll.ohTrigger(RecalcTrigger,Trigger1Y)),NA())</f>
        <v>2.8604598037470508E-2</v>
      </c>
    </row>
    <row r="1044" spans="2:17" x14ac:dyDescent="0.2">
      <c r="B1044" s="39" t="s">
        <v>42</v>
      </c>
      <c r="D1044" s="42">
        <f>_xll.qlCalendarAdvance(Calendar,$D1043,B1044,"f",FALSE)</f>
        <v>46602</v>
      </c>
      <c r="E1044" s="177">
        <f>_xll.qlInterestRateIndexValueDate(IndexON,D1044)</f>
        <v>46602</v>
      </c>
      <c r="F1044" s="193">
        <f>IFERROR(_xll.qlIndexFixing(IndexON,D1044,TRUE,_xll.ohTrigger(RecalcTrigger,TriggerON)),NA())</f>
        <v>2.6475351569258398E-2</v>
      </c>
      <c r="H1044" s="42">
        <f>_xll.qlCalendarAdvance(Calendar,$H1043,B1044,"f",FALSE)</f>
        <v>46602</v>
      </c>
      <c r="I1044" s="177">
        <f>_xll.qlInterestRateIndexValueDate(Index1M,$H1044)</f>
        <v>46602</v>
      </c>
      <c r="J1044" s="182">
        <f>IFERROR(_xll.qlIndexFixing(Index1M,$H1044,TRUE,_xll.ohTrigger(RecalcTrigger,Trigger1M)),NA())</f>
        <v>2.7501617994129552E-2</v>
      </c>
      <c r="K1044" s="44">
        <f>IFERROR(_xll.qlIndexFixing(Index3M,H1044,TRUE,_xll.ohTrigger(RecalcTrigger,Trigger3M)),NA())</f>
        <v>2.7963155020670965E-2</v>
      </c>
      <c r="L1044" s="44">
        <f>IFERROR(_xll.qlIndexFixing(Index6M,$H1044,TRUE,_xll.ohTrigger(RecalcTrigger,Trigger6M)),NA())</f>
        <v>2.8457753646333964E-2</v>
      </c>
      <c r="M1044" s="183">
        <f>IFERROR(_xll.qlIndexFixing(Index1Y,$H1044,TRUE,_xll.ohTrigger(RecalcTrigger,Trigger1Y)),NA())</f>
        <v>2.9020545436547966E-2</v>
      </c>
      <c r="N1044" s="182">
        <f>IFERROR(_xll.qlIndexFixing(ONIndex1M,I1044,TRUE,_xll.ohTrigger(RecalcTrigger,Trigger1M)),NA())</f>
        <v>2.7467338984217271E-2</v>
      </c>
      <c r="O1044" s="44">
        <f>IFERROR(_xll.qlIndexFixing(ONIndex3M,I1044,TRUE,_xll.ohTrigger(RecalcTrigger,Trigger3M)),NA())</f>
        <v>2.7834805981591382E-2</v>
      </c>
      <c r="P1044" s="44">
        <f>IFERROR(_xll.qlIndexFixing(ONIndex6M,I1044,TRUE,_xll.ohTrigger(RecalcTrigger,Trigger6M)),NA())</f>
        <v>2.8264157144038959E-2</v>
      </c>
      <c r="Q1044" s="183">
        <f>IFERROR(_xll.qlIndexFixing(ONIndex1Y,I1044,TRUE,_xll.ohTrigger(RecalcTrigger,Trigger1Y)),NA())</f>
        <v>2.8606158265500614E-2</v>
      </c>
    </row>
    <row r="1045" spans="2:17" x14ac:dyDescent="0.2">
      <c r="B1045" s="39" t="s">
        <v>42</v>
      </c>
      <c r="D1045" s="42">
        <f>_xll.qlCalendarAdvance(Calendar,$D1044,B1045,"f",FALSE)</f>
        <v>46609</v>
      </c>
      <c r="E1045" s="177">
        <f>_xll.qlInterestRateIndexValueDate(IndexON,D1045)</f>
        <v>46609</v>
      </c>
      <c r="F1045" s="193">
        <f>IFERROR(_xll.qlIndexFixing(IndexON,D1045,TRUE,_xll.ohTrigger(RecalcTrigger,TriggerON)),NA())</f>
        <v>2.6483970115451783E-2</v>
      </c>
      <c r="H1045" s="42">
        <f>_xll.qlCalendarAdvance(Calendar,$H1044,B1045,"f",FALSE)</f>
        <v>46609</v>
      </c>
      <c r="I1045" s="177">
        <f>_xll.qlInterestRateIndexValueDate(Index1M,$H1045)</f>
        <v>46609</v>
      </c>
      <c r="J1045" s="182">
        <f>IFERROR(_xll.qlIndexFixing(Index1M,$H1045,TRUE,_xll.ohTrigger(RecalcTrigger,Trigger1M)),NA())</f>
        <v>2.7503035190255848E-2</v>
      </c>
      <c r="K1045" s="44">
        <f>IFERROR(_xll.qlIndexFixing(Index3M,H1045,TRUE,_xll.ohTrigger(RecalcTrigger,Trigger3M)),NA())</f>
        <v>2.7967704142059693E-2</v>
      </c>
      <c r="L1045" s="44">
        <f>IFERROR(_xll.qlIndexFixing(Index6M,$H1045,TRUE,_xll.ohTrigger(RecalcTrigger,Trigger6M)),NA())</f>
        <v>2.8456804204963732E-2</v>
      </c>
      <c r="M1045" s="183">
        <f>IFERROR(_xll.qlIndexFixing(Index1Y,$H1045,TRUE,_xll.ohTrigger(RecalcTrigger,Trigger1Y)),NA())</f>
        <v>2.9019799581297141E-2</v>
      </c>
      <c r="N1045" s="182">
        <f>IFERROR(_xll.qlIndexFixing(ONIndex1M,I1045,TRUE,_xll.ohTrigger(RecalcTrigger,Trigger1M)),NA())</f>
        <v>2.7468932847669603E-2</v>
      </c>
      <c r="O1045" s="44">
        <f>IFERROR(_xll.qlIndexFixing(ONIndex3M,I1045,TRUE,_xll.ohTrigger(RecalcTrigger,Trigger3M)),NA())</f>
        <v>2.7840066420444787E-2</v>
      </c>
      <c r="P1045" s="44">
        <f>IFERROR(_xll.qlIndexFixing(ONIndex6M,I1045,TRUE,_xll.ohTrigger(RecalcTrigger,Trigger6M)),NA())</f>
        <v>2.826420022564835E-2</v>
      </c>
      <c r="Q1045" s="183">
        <f>IFERROR(_xll.qlIndexFixing(ONIndex1Y,I1045,TRUE,_xll.ohTrigger(RecalcTrigger,Trigger1Y)),NA())</f>
        <v>2.8607634085288103E-2</v>
      </c>
    </row>
    <row r="1046" spans="2:17" x14ac:dyDescent="0.2">
      <c r="B1046" s="39" t="s">
        <v>42</v>
      </c>
      <c r="D1046" s="42">
        <f>_xll.qlCalendarAdvance(Calendar,$D1045,B1046,"f",FALSE)</f>
        <v>46616</v>
      </c>
      <c r="E1046" s="177">
        <f>_xll.qlInterestRateIndexValueDate(IndexON,D1046)</f>
        <v>46616</v>
      </c>
      <c r="F1046" s="193">
        <f>IFERROR(_xll.qlIndexFixing(IndexON,D1046,TRUE,_xll.ohTrigger(RecalcTrigger,TriggerON)),NA())</f>
        <v>2.6492467926028107E-2</v>
      </c>
      <c r="H1046" s="42">
        <f>_xll.qlCalendarAdvance(Calendar,$H1045,B1046,"f",FALSE)</f>
        <v>46616</v>
      </c>
      <c r="I1046" s="177">
        <f>_xll.qlInterestRateIndexValueDate(Index1M,$H1046)</f>
        <v>46616</v>
      </c>
      <c r="J1046" s="182">
        <f>IFERROR(_xll.qlIndexFixing(Index1M,$H1046,TRUE,_xll.ohTrigger(RecalcTrigger,Trigger1M)),NA())</f>
        <v>2.7504368260470778E-2</v>
      </c>
      <c r="K1046" s="44">
        <f>IFERROR(_xll.qlIndexFixing(Index3M,H1046,TRUE,_xll.ohTrigger(RecalcTrigger,Trigger3M)),NA())</f>
        <v>2.7972138192532966E-2</v>
      </c>
      <c r="L1046" s="44">
        <f>IFERROR(_xll.qlIndexFixing(Index6M,$H1046,TRUE,_xll.ohTrigger(RecalcTrigger,Trigger6M)),NA())</f>
        <v>2.8455778786360703E-2</v>
      </c>
      <c r="M1046" s="183">
        <f>IFERROR(_xll.qlIndexFixing(Index1Y,$H1046,TRUE,_xll.ohTrigger(RecalcTrigger,Trigger1Y)),NA())</f>
        <v>2.9018966869076686E-2</v>
      </c>
      <c r="N1046" s="182">
        <f>IFERROR(_xll.qlIndexFixing(ONIndex1M,I1046,TRUE,_xll.ohTrigger(RecalcTrigger,Trigger1M)),NA())</f>
        <v>2.7470442774892856E-2</v>
      </c>
      <c r="O1046" s="44">
        <f>IFERROR(_xll.qlIndexFixing(ONIndex3M,I1046,TRUE,_xll.ohTrigger(RecalcTrigger,Trigger3M)),NA())</f>
        <v>2.7845212580314138E-2</v>
      </c>
      <c r="P1046" s="44">
        <f>IFERROR(_xll.qlIndexFixing(ONIndex6M,I1046,TRUE,_xll.ohTrigger(RecalcTrigger,Trigger6M)),NA())</f>
        <v>2.8264168398206557E-2</v>
      </c>
      <c r="Q1046" s="183">
        <f>IFERROR(_xll.qlIndexFixing(ONIndex1Y,I1046,TRUE,_xll.ohTrigger(RecalcTrigger,Trigger1Y)),NA())</f>
        <v>2.8609025497076113E-2</v>
      </c>
    </row>
    <row r="1047" spans="2:17" x14ac:dyDescent="0.2">
      <c r="B1047" s="39" t="s">
        <v>42</v>
      </c>
      <c r="D1047" s="42">
        <f>_xll.qlCalendarAdvance(Calendar,$D1046,B1047,"f",FALSE)</f>
        <v>46623</v>
      </c>
      <c r="E1047" s="177">
        <f>_xll.qlInterestRateIndexValueDate(IndexON,D1047)</f>
        <v>46623</v>
      </c>
      <c r="F1047" s="193">
        <f>IFERROR(_xll.qlIndexFixing(IndexON,D1047,TRUE,_xll.ohTrigger(RecalcTrigger,TriggerON)),NA())</f>
        <v>2.6500845000987372E-2</v>
      </c>
      <c r="H1047" s="42">
        <f>_xll.qlCalendarAdvance(Calendar,$H1046,B1047,"f",FALSE)</f>
        <v>46623</v>
      </c>
      <c r="I1047" s="177">
        <f>_xll.qlInterestRateIndexValueDate(Index1M,$H1047)</f>
        <v>46623</v>
      </c>
      <c r="J1047" s="182">
        <f>IFERROR(_xll.qlIndexFixing(Index1M,$H1047,TRUE,_xll.ohTrigger(RecalcTrigger,Trigger1M)),NA())</f>
        <v>2.7505617204745592E-2</v>
      </c>
      <c r="K1047" s="44">
        <f>IFERROR(_xll.qlIndexFixing(Index3M,H1047,TRUE,_xll.ohTrigger(RecalcTrigger,Trigger3M)),NA())</f>
        <v>2.7976457171705819E-2</v>
      </c>
      <c r="L1047" s="44">
        <f>IFERROR(_xll.qlIndexFixing(Index6M,$H1047,TRUE,_xll.ohTrigger(RecalcTrigger,Trigger6M)),NA())</f>
        <v>2.8454677390641159E-2</v>
      </c>
      <c r="M1047" s="183">
        <f>IFERROR(_xll.qlIndexFixing(Index1Y,$H1047,TRUE,_xll.ohTrigger(RecalcTrigger,Trigger1Y)),NA())</f>
        <v>2.9018047300098295E-2</v>
      </c>
      <c r="N1047" s="182">
        <f>IFERROR(_xll.qlIndexFixing(ONIndex1M,I1047,TRUE,_xll.ohTrigger(RecalcTrigger,Trigger1M)),NA())</f>
        <v>2.7471868765724938E-2</v>
      </c>
      <c r="O1047" s="44">
        <f>IFERROR(_xll.qlIndexFixing(ONIndex3M,I1047,TRUE,_xll.ohTrigger(RecalcTrigger,Trigger3M)),NA())</f>
        <v>2.7850244460956297E-2</v>
      </c>
      <c r="P1047" s="44">
        <f>IFERROR(_xll.qlIndexFixing(ONIndex6M,I1047,TRUE,_xll.ohTrigger(RecalcTrigger,Trigger6M)),NA())</f>
        <v>2.826406166171358E-2</v>
      </c>
      <c r="Q1047" s="183">
        <f>IFERROR(_xll.qlIndexFixing(ONIndex1Y,I1047,TRUE,_xll.ohTrigger(RecalcTrigger,Trigger1Y)),NA())</f>
        <v>2.8610332500621505E-2</v>
      </c>
    </row>
    <row r="1048" spans="2:17" x14ac:dyDescent="0.2">
      <c r="B1048" s="39" t="s">
        <v>42</v>
      </c>
      <c r="D1048" s="42">
        <f>_xll.qlCalendarAdvance(Calendar,$D1047,B1048,"f",FALSE)</f>
        <v>46630</v>
      </c>
      <c r="E1048" s="177">
        <f>_xll.qlInterestRateIndexValueDate(IndexON,D1048)</f>
        <v>46630</v>
      </c>
      <c r="F1048" s="193">
        <f>IFERROR(_xll.qlIndexFixing(IndexON,D1048,TRUE,_xll.ohTrigger(RecalcTrigger,TriggerON)),NA())</f>
        <v>2.6509101340329577E-2</v>
      </c>
      <c r="H1048" s="42">
        <f>_xll.qlCalendarAdvance(Calendar,$H1047,B1048,"f",FALSE)</f>
        <v>46630</v>
      </c>
      <c r="I1048" s="177">
        <f>_xll.qlInterestRateIndexValueDate(Index1M,$H1048)</f>
        <v>46630</v>
      </c>
      <c r="J1048" s="182">
        <f>IFERROR(_xll.qlIndexFixing(Index1M,$H1048,TRUE,_xll.ohTrigger(RecalcTrigger,Trigger1M)),NA())</f>
        <v>2.7505670343283477E-2</v>
      </c>
      <c r="K1048" s="44">
        <f>IFERROR(_xll.qlIndexFixing(Index3M,H1048,TRUE,_xll.ohTrigger(RecalcTrigger,Trigger3M)),NA())</f>
        <v>2.7979312594951917E-2</v>
      </c>
      <c r="L1048" s="44">
        <f>IFERROR(_xll.qlIndexFixing(Index6M,$H1048,TRUE,_xll.ohTrigger(RecalcTrigger,Trigger6M)),NA())</f>
        <v>2.8451512680843668E-2</v>
      </c>
      <c r="M1048" s="183">
        <f>IFERROR(_xll.qlIndexFixing(Index1Y,$H1048,TRUE,_xll.ohTrigger(RecalcTrigger,Trigger1Y)),NA())</f>
        <v>2.901704087459514E-2</v>
      </c>
      <c r="N1048" s="182">
        <f>IFERROR(_xll.qlIndexFixing(ONIndex1M,I1048,TRUE,_xll.ohTrigger(RecalcTrigger,Trigger1M)),NA())</f>
        <v>2.7473210820246896E-2</v>
      </c>
      <c r="O1048" s="44">
        <f>IFERROR(_xll.qlIndexFixing(ONIndex3M,I1048,TRUE,_xll.ohTrigger(RecalcTrigger,Trigger3M)),NA())</f>
        <v>2.7855162062533356E-2</v>
      </c>
      <c r="P1048" s="44">
        <f>IFERROR(_xll.qlIndexFixing(ONIndex6M,I1048,TRUE,_xll.ohTrigger(RecalcTrigger,Trigger6M)),NA())</f>
        <v>2.8263880016250464E-2</v>
      </c>
      <c r="Q1048" s="183">
        <f>IFERROR(_xll.qlIndexFixing(ONIndex1Y,I1048,TRUE,_xll.ohTrigger(RecalcTrigger,Trigger1Y)),NA())</f>
        <v>2.8611555096005326E-2</v>
      </c>
    </row>
    <row r="1049" spans="2:17" x14ac:dyDescent="0.2">
      <c r="B1049" s="39" t="s">
        <v>42</v>
      </c>
      <c r="D1049" s="42">
        <f>_xll.qlCalendarAdvance(Calendar,$D1048,B1049,"f",FALSE)</f>
        <v>46637</v>
      </c>
      <c r="E1049" s="177">
        <f>_xll.qlInterestRateIndexValueDate(IndexON,D1049)</f>
        <v>46637</v>
      </c>
      <c r="F1049" s="193">
        <f>IFERROR(_xll.qlIndexFixing(IndexON,D1049,TRUE,_xll.ohTrigger(RecalcTrigger,TriggerON)),NA())</f>
        <v>2.6517236943973677E-2</v>
      </c>
      <c r="H1049" s="42">
        <f>_xll.qlCalendarAdvance(Calendar,$H1048,B1049,"f",FALSE)</f>
        <v>46637</v>
      </c>
      <c r="I1049" s="177">
        <f>_xll.qlInterestRateIndexValueDate(Index1M,$H1049)</f>
        <v>46637</v>
      </c>
      <c r="J1049" s="182">
        <f>IFERROR(_xll.qlIndexFixing(Index1M,$H1049,TRUE,_xll.ohTrigger(RecalcTrigger,Trigger1M)),NA())</f>
        <v>2.7506756962802324E-2</v>
      </c>
      <c r="K1049" s="44">
        <f>IFERROR(_xll.qlIndexFixing(Index3M,H1049,TRUE,_xll.ohTrigger(RecalcTrigger,Trigger3M)),NA())</f>
        <v>2.7983409336895693E-2</v>
      </c>
      <c r="L1049" s="44">
        <f>IFERROR(_xll.qlIndexFixing(Index6M,$H1049,TRUE,_xll.ohTrigger(RecalcTrigger,Trigger6M)),NA())</f>
        <v>2.8450270377396558E-2</v>
      </c>
      <c r="M1049" s="183">
        <f>IFERROR(_xll.qlIndexFixing(Index1Y,$H1049,TRUE,_xll.ohTrigger(RecalcTrigger,Trigger1Y)),NA())</f>
        <v>2.9015947592822541E-2</v>
      </c>
      <c r="N1049" s="182">
        <f>IFERROR(_xll.qlIndexFixing(ONIndex1M,I1049,TRUE,_xll.ohTrigger(RecalcTrigger,Trigger1M)),NA())</f>
        <v>2.7474468938458729E-2</v>
      </c>
      <c r="O1049" s="44">
        <f>IFERROR(_xll.qlIndexFixing(ONIndex3M,I1049,TRUE,_xll.ohTrigger(RecalcTrigger,Trigger3M)),NA())</f>
        <v>2.7859965385126362E-2</v>
      </c>
      <c r="P1049" s="44">
        <f>IFERROR(_xll.qlIndexFixing(ONIndex6M,I1049,TRUE,_xll.ohTrigger(RecalcTrigger,Trigger6M)),NA())</f>
        <v>2.8263623461736165E-2</v>
      </c>
      <c r="Q1049" s="183">
        <f>IFERROR(_xll.qlIndexFixing(ONIndex1Y,I1049,TRUE,_xll.ohTrigger(RecalcTrigger,Trigger1Y)),NA())</f>
        <v>2.8612693283227575E-2</v>
      </c>
    </row>
    <row r="1050" spans="2:17" x14ac:dyDescent="0.2">
      <c r="B1050" s="39" t="s">
        <v>42</v>
      </c>
      <c r="D1050" s="42">
        <f>_xll.qlCalendarAdvance(Calendar,$D1049,B1050,"f",FALSE)</f>
        <v>46644</v>
      </c>
      <c r="E1050" s="177">
        <f>_xll.qlInterestRateIndexValueDate(IndexON,D1050)</f>
        <v>46644</v>
      </c>
      <c r="F1050" s="193">
        <f>IFERROR(_xll.qlIndexFixing(IndexON,D1050,TRUE,_xll.ohTrigger(RecalcTrigger,TriggerON)),NA())</f>
        <v>2.6525251812000716E-2</v>
      </c>
      <c r="H1050" s="42">
        <f>_xll.qlCalendarAdvance(Calendar,$H1049,B1050,"f",FALSE)</f>
        <v>46644</v>
      </c>
      <c r="I1050" s="177">
        <f>_xll.qlInterestRateIndexValueDate(Index1M,$H1050)</f>
        <v>46644</v>
      </c>
      <c r="J1050" s="182">
        <f>IFERROR(_xll.qlIndexFixing(Index1M,$H1050,TRUE,_xll.ohTrigger(RecalcTrigger,Trigger1M)),NA())</f>
        <v>2.7507759462638431E-2</v>
      </c>
      <c r="K1050" s="44">
        <f>IFERROR(_xll.qlIndexFixing(Index3M,H1050,TRUE,_xll.ohTrigger(RecalcTrigger,Trigger3M)),NA())</f>
        <v>2.7987391015222327E-2</v>
      </c>
      <c r="L1050" s="44">
        <f>IFERROR(_xll.qlIndexFixing(Index6M,$H1050,TRUE,_xll.ohTrigger(RecalcTrigger,Trigger6M)),NA())</f>
        <v>2.8448952108961856E-2</v>
      </c>
      <c r="M1050" s="183">
        <f>IFERROR(_xll.qlIndexFixing(Index1Y,$H1050,TRUE,_xll.ohTrigger(RecalcTrigger,Trigger1Y)),NA())</f>
        <v>2.9014767455058623E-2</v>
      </c>
      <c r="N1050" s="182">
        <f>IFERROR(_xll.qlIndexFixing(ONIndex1M,I1050,TRUE,_xll.ohTrigger(RecalcTrigger,Trigger1M)),NA())</f>
        <v>2.7475643120279392E-2</v>
      </c>
      <c r="O1050" s="44">
        <f>IFERROR(_xll.qlIndexFixing(ONIndex3M,I1050,TRUE,_xll.ohTrigger(RecalcTrigger,Trigger3M)),NA())</f>
        <v>2.7864654428573221E-2</v>
      </c>
      <c r="P1050" s="44">
        <f>IFERROR(_xll.qlIndexFixing(ONIndex6M,I1050,TRUE,_xll.ohTrigger(RecalcTrigger,Trigger6M)),NA())</f>
        <v>2.8263291998251727E-2</v>
      </c>
      <c r="Q1050" s="183">
        <f>IFERROR(_xll.qlIndexFixing(ONIndex1Y,I1050,TRUE,_xll.ohTrigger(RecalcTrigger,Trigger1Y)),NA())</f>
        <v>2.8613747062207207E-2</v>
      </c>
    </row>
    <row r="1051" spans="2:17" x14ac:dyDescent="0.2">
      <c r="B1051" s="39" t="s">
        <v>42</v>
      </c>
      <c r="D1051" s="42">
        <f>_xll.qlCalendarAdvance(Calendar,$D1050,B1051,"f",FALSE)</f>
        <v>46651</v>
      </c>
      <c r="E1051" s="177">
        <f>_xll.qlInterestRateIndexValueDate(IndexON,D1051)</f>
        <v>46651</v>
      </c>
      <c r="F1051" s="193">
        <f>IFERROR(_xll.qlIndexFixing(IndexON,D1051,TRUE,_xll.ohTrigger(RecalcTrigger,TriggerON)),NA())</f>
        <v>2.653314594432965E-2</v>
      </c>
      <c r="H1051" s="42">
        <f>_xll.qlCalendarAdvance(Calendar,$H1050,B1051,"f",FALSE)</f>
        <v>46651</v>
      </c>
      <c r="I1051" s="177">
        <f>_xll.qlInterestRateIndexValueDate(Index1M,$H1051)</f>
        <v>46651</v>
      </c>
      <c r="J1051" s="182">
        <f>IFERROR(_xll.qlIndexFixing(Index1M,$H1051,TRUE,_xll.ohTrigger(RecalcTrigger,Trigger1M)),NA())</f>
        <v>2.7508677842770189E-2</v>
      </c>
      <c r="K1051" s="44">
        <f>IFERROR(_xll.qlIndexFixing(Index3M,H1051,TRUE,_xll.ohTrigger(RecalcTrigger,Trigger3M)),NA())</f>
        <v>2.7991257629591596E-2</v>
      </c>
      <c r="L1051" s="44">
        <f>IFERROR(_xll.qlIndexFixing(Index6M,$H1051,TRUE,_xll.ohTrigger(RecalcTrigger,Trigger6M)),NA())</f>
        <v>2.8447557875686518E-2</v>
      </c>
      <c r="M1051" s="183">
        <f>IFERROR(_xll.qlIndexFixing(Index1Y,$H1051,TRUE,_xll.ohTrigger(RecalcTrigger,Trigger1Y)),NA())</f>
        <v>2.9013500461602771E-2</v>
      </c>
      <c r="N1051" s="182">
        <f>IFERROR(_xll.qlIndexFixing(ONIndex1M,I1051,TRUE,_xll.ohTrigger(RecalcTrigger,Trigger1M)),NA())</f>
        <v>2.7476733365789929E-2</v>
      </c>
      <c r="O1051" s="44">
        <f>IFERROR(_xll.qlIndexFixing(ONIndex3M,I1051,TRUE,_xll.ohTrigger(RecalcTrigger,Trigger3M)),NA())</f>
        <v>2.7869229192954981E-2</v>
      </c>
      <c r="P1051" s="44">
        <f>IFERROR(_xll.qlIndexFixing(ONIndex6M,I1051,TRUE,_xll.ohTrigger(RecalcTrigger,Trigger6M)),NA())</f>
        <v>2.8262885625716105E-2</v>
      </c>
      <c r="Q1051" s="183">
        <f>IFERROR(_xll.qlIndexFixing(ONIndex1Y,I1051,TRUE,_xll.ohTrigger(RecalcTrigger,Trigger1Y)),NA())</f>
        <v>2.8614716433106313E-2</v>
      </c>
    </row>
    <row r="1052" spans="2:17" x14ac:dyDescent="0.2">
      <c r="B1052" s="39" t="s">
        <v>42</v>
      </c>
      <c r="D1052" s="42">
        <f>_xll.qlCalendarAdvance(Calendar,$D1051,B1052,"f",FALSE)</f>
        <v>46658</v>
      </c>
      <c r="E1052" s="177">
        <f>_xll.qlInterestRateIndexValueDate(IndexON,D1052)</f>
        <v>46658</v>
      </c>
      <c r="F1052" s="193">
        <f>IFERROR(_xll.qlIndexFixing(IndexON,D1052,TRUE,_xll.ohTrigger(RecalcTrigger,TriggerON)),NA())</f>
        <v>2.6540919341041525E-2</v>
      </c>
      <c r="H1052" s="42">
        <f>_xll.qlCalendarAdvance(Calendar,$H1051,B1052,"f",FALSE)</f>
        <v>46658</v>
      </c>
      <c r="I1052" s="177">
        <f>_xll.qlInterestRateIndexValueDate(Index1M,$H1052)</f>
        <v>46658</v>
      </c>
      <c r="J1052" s="182">
        <f>IFERROR(_xll.qlIndexFixing(Index1M,$H1052,TRUE,_xll.ohTrigger(RecalcTrigger,Trigger1M)),NA())</f>
        <v>2.7509512103178684E-2</v>
      </c>
      <c r="K1052" s="44">
        <f>IFERROR(_xll.qlIndexFixing(Index3M,H1052,TRUE,_xll.ohTrigger(RecalcTrigger,Trigger3M)),NA())</f>
        <v>2.7996325985373823E-2</v>
      </c>
      <c r="L1052" s="44">
        <f>IFERROR(_xll.qlIndexFixing(Index6M,$H1052,TRUE,_xll.ohTrigger(RecalcTrigger,Trigger6M)),NA())</f>
        <v>2.8446087677728178E-2</v>
      </c>
      <c r="M1052" s="183">
        <f>IFERROR(_xll.qlIndexFixing(Index1Y,$H1052,TRUE,_xll.ohTrigger(RecalcTrigger,Trigger1Y)),NA())</f>
        <v>2.9012146612776513E-2</v>
      </c>
      <c r="N1052" s="182">
        <f>IFERROR(_xll.qlIndexFixing(ONIndex1M,I1052,TRUE,_xll.ohTrigger(RecalcTrigger,Trigger1M)),NA())</f>
        <v>2.7477739674990342E-2</v>
      </c>
      <c r="O1052" s="44">
        <f>IFERROR(_xll.qlIndexFixing(ONIndex3M,I1052,TRUE,_xll.ohTrigger(RecalcTrigger,Trigger3M)),NA())</f>
        <v>2.7873689678190594E-2</v>
      </c>
      <c r="P1052" s="44">
        <f>IFERROR(_xll.qlIndexFixing(ONIndex6M,I1052,TRUE,_xll.ohTrigger(RecalcTrigger,Trigger6M)),NA())</f>
        <v>2.8262404344210346E-2</v>
      </c>
      <c r="Q1052" s="183">
        <f>IFERROR(_xll.qlIndexFixing(ONIndex1Y,I1052,TRUE,_xll.ohTrigger(RecalcTrigger,Trigger1Y)),NA())</f>
        <v>2.8615601395762802E-2</v>
      </c>
    </row>
    <row r="1053" spans="2:17" x14ac:dyDescent="0.2">
      <c r="B1053" s="39" t="s">
        <v>42</v>
      </c>
      <c r="D1053" s="42">
        <f>_xll.qlCalendarAdvance(Calendar,$D1052,B1053,"f",FALSE)</f>
        <v>46665</v>
      </c>
      <c r="E1053" s="177">
        <f>_xll.qlInterestRateIndexValueDate(IndexON,D1053)</f>
        <v>46665</v>
      </c>
      <c r="F1053" s="193">
        <f>IFERROR(_xll.qlIndexFixing(IndexON,D1053,TRUE,_xll.ohTrigger(RecalcTrigger,TriggerON)),NA())</f>
        <v>2.6548572002055293E-2</v>
      </c>
      <c r="H1053" s="42">
        <f>_xll.qlCalendarAdvance(Calendar,$H1052,B1053,"f",FALSE)</f>
        <v>46665</v>
      </c>
      <c r="I1053" s="177">
        <f>_xll.qlInterestRateIndexValueDate(Index1M,$H1053)</f>
        <v>46665</v>
      </c>
      <c r="J1053" s="182">
        <f>IFERROR(_xll.qlIndexFixing(Index1M,$H1053,TRUE,_xll.ohTrigger(RecalcTrigger,Trigger1M)),NA())</f>
        <v>2.7511344224284588E-2</v>
      </c>
      <c r="K1053" s="44">
        <f>IFERROR(_xll.qlIndexFixing(Index3M,H1053,TRUE,_xll.ohTrigger(RecalcTrigger,Trigger3M)),NA())</f>
        <v>2.7999954529264095E-2</v>
      </c>
      <c r="L1053" s="44">
        <f>IFERROR(_xll.qlIndexFixing(Index6M,$H1053,TRUE,_xll.ohTrigger(RecalcTrigger,Trigger6M)),NA())</f>
        <v>2.8445507750387847E-2</v>
      </c>
      <c r="M1053" s="183">
        <f>IFERROR(_xll.qlIndexFixing(Index1Y,$H1053,TRUE,_xll.ohTrigger(RecalcTrigger,Trigger1Y)),NA())</f>
        <v>2.9010705908924184E-2</v>
      </c>
      <c r="N1053" s="182">
        <f>IFERROR(_xll.qlIndexFixing(ONIndex1M,I1053,TRUE,_xll.ohTrigger(RecalcTrigger,Trigger1M)),NA())</f>
        <v>2.7478662047799585E-2</v>
      </c>
      <c r="O1053" s="44">
        <f>IFERROR(_xll.qlIndexFixing(ONIndex3M,I1053,TRUE,_xll.ohTrigger(RecalcTrigger,Trigger3M)),NA())</f>
        <v>2.7878035884280061E-2</v>
      </c>
      <c r="P1053" s="44">
        <f>IFERROR(_xll.qlIndexFixing(ONIndex6M,I1053,TRUE,_xll.ohTrigger(RecalcTrigger,Trigger6M)),NA())</f>
        <v>2.8261848153653402E-2</v>
      </c>
      <c r="Q1053" s="183">
        <f>IFERROR(_xll.qlIndexFixing(ONIndex1Y,I1053,TRUE,_xll.ohTrigger(RecalcTrigger,Trigger1Y)),NA())</f>
        <v>2.8616401950419812E-2</v>
      </c>
    </row>
    <row r="1054" spans="2:17" x14ac:dyDescent="0.2">
      <c r="B1054" s="39" t="s">
        <v>42</v>
      </c>
      <c r="D1054" s="42">
        <f>_xll.qlCalendarAdvance(Calendar,$D1053,B1054,"f",FALSE)</f>
        <v>46672</v>
      </c>
      <c r="E1054" s="177">
        <f>_xll.qlInterestRateIndexValueDate(IndexON,D1054)</f>
        <v>46672</v>
      </c>
      <c r="F1054" s="193">
        <f>IFERROR(_xll.qlIndexFixing(IndexON,D1054,TRUE,_xll.ohTrigger(RecalcTrigger,TriggerON)),NA())</f>
        <v>2.6556103927370955E-2</v>
      </c>
      <c r="H1054" s="42">
        <f>_xll.qlCalendarAdvance(Calendar,$H1053,B1054,"f",FALSE)</f>
        <v>46672</v>
      </c>
      <c r="I1054" s="177">
        <f>_xll.qlInterestRateIndexValueDate(Index1M,$H1054)</f>
        <v>46672</v>
      </c>
      <c r="J1054" s="182">
        <f>IFERROR(_xll.qlIndexFixing(Index1M,$H1054,TRUE,_xll.ohTrigger(RecalcTrigger,Trigger1M)),NA())</f>
        <v>2.7512004286332797E-2</v>
      </c>
      <c r="K1054" s="44">
        <f>IFERROR(_xll.qlIndexFixing(Index3M,H1054,TRUE,_xll.ohTrigger(RecalcTrigger,Trigger3M)),NA())</f>
        <v>2.8003467999451626E-2</v>
      </c>
      <c r="L1054" s="44">
        <f>IFERROR(_xll.qlIndexFixing(Index6M,$H1054,TRUE,_xll.ohTrigger(RecalcTrigger,Trigger6M)),NA())</f>
        <v>2.8443880071620221E-2</v>
      </c>
      <c r="M1054" s="183">
        <f>IFERROR(_xll.qlIndexFixing(Index1Y,$H1054,TRUE,_xll.ohTrigger(RecalcTrigger,Trigger1Y)),NA())</f>
        <v>2.9009178350410936E-2</v>
      </c>
      <c r="N1054" s="182">
        <f>IFERROR(_xll.qlIndexFixing(ONIndex1M,I1054,TRUE,_xll.ohTrigger(RecalcTrigger,Trigger1M)),NA())</f>
        <v>2.7479500484298702E-2</v>
      </c>
      <c r="O1054" s="44">
        <f>IFERROR(_xll.qlIndexFixing(ONIndex3M,I1054,TRUE,_xll.ohTrigger(RecalcTrigger,Trigger3M)),NA())</f>
        <v>2.7882267811385475E-2</v>
      </c>
      <c r="P1054" s="44">
        <f>IFERROR(_xll.qlIndexFixing(ONIndex6M,I1054,TRUE,_xll.ohTrigger(RecalcTrigger,Trigger6M)),NA())</f>
        <v>2.826121705412632E-2</v>
      </c>
      <c r="Q1054" s="183">
        <f>IFERROR(_xll.qlIndexFixing(ONIndex1Y,I1054,TRUE,_xll.ohTrigger(RecalcTrigger,Trigger1Y)),NA())</f>
        <v>2.8617118096753158E-2</v>
      </c>
    </row>
    <row r="1055" spans="2:17" x14ac:dyDescent="0.2">
      <c r="B1055" s="39" t="s">
        <v>42</v>
      </c>
      <c r="D1055" s="42">
        <f>_xll.qlCalendarAdvance(Calendar,$D1054,B1055,"f",FALSE)</f>
        <v>46679</v>
      </c>
      <c r="E1055" s="177">
        <f>_xll.qlInterestRateIndexValueDate(IndexON,D1055)</f>
        <v>46679</v>
      </c>
      <c r="F1055" s="193">
        <f>IFERROR(_xll.qlIndexFixing(IndexON,D1055,TRUE,_xll.ohTrigger(RecalcTrigger,TriggerON)),NA())</f>
        <v>2.6563515117069558E-2</v>
      </c>
      <c r="H1055" s="42">
        <f>_xll.qlCalendarAdvance(Calendar,$H1054,B1055,"f",FALSE)</f>
        <v>46679</v>
      </c>
      <c r="I1055" s="177">
        <f>_xll.qlInterestRateIndexValueDate(Index1M,$H1055)</f>
        <v>46679</v>
      </c>
      <c r="J1055" s="182">
        <f>IFERROR(_xll.qlIndexFixing(Index1M,$H1055,TRUE,_xll.ohTrigger(RecalcTrigger,Trigger1M)),NA())</f>
        <v>2.7512580222281407E-2</v>
      </c>
      <c r="K1055" s="44">
        <f>IFERROR(_xll.qlIndexFixing(Index3M,H1055,TRUE,_xll.ohTrigger(RecalcTrigger,Trigger3M)),NA())</f>
        <v>2.8006866395633372E-2</v>
      </c>
      <c r="L1055" s="44">
        <f>IFERROR(_xll.qlIndexFixing(Index6M,$H1055,TRUE,_xll.ohTrigger(RecalcTrigger,Trigger6M)),NA())</f>
        <v>2.8442176422831634E-2</v>
      </c>
      <c r="M1055" s="183">
        <f>IFERROR(_xll.qlIndexFixing(Index1Y,$H1055,TRUE,_xll.ohTrigger(RecalcTrigger,Trigger1Y)),NA())</f>
        <v>2.9007563937624506E-2</v>
      </c>
      <c r="N1055" s="182">
        <f>IFERROR(_xll.qlIndexFixing(ONIndex1M,I1055,TRUE,_xll.ohTrigger(RecalcTrigger,Trigger1M)),NA())</f>
        <v>2.7480254984487695E-2</v>
      </c>
      <c r="O1055" s="44">
        <f>IFERROR(_xll.qlIndexFixing(ONIndex3M,I1055,TRUE,_xll.ohTrigger(RecalcTrigger,Trigger3M)),NA())</f>
        <v>2.7886385459263696E-2</v>
      </c>
      <c r="P1055" s="44">
        <f>IFERROR(_xll.qlIndexFixing(ONIndex6M,I1055,TRUE,_xll.ohTrigger(RecalcTrigger,Trigger6M)),NA())</f>
        <v>2.82605110456291E-2</v>
      </c>
      <c r="Q1055" s="183">
        <f>IFERROR(_xll.qlIndexFixing(ONIndex1Y,I1055,TRUE,_xll.ohTrigger(RecalcTrigger,Trigger1Y)),NA())</f>
        <v>2.8617749834924933E-2</v>
      </c>
    </row>
    <row r="1056" spans="2:17" x14ac:dyDescent="0.2">
      <c r="B1056" s="39" t="s">
        <v>42</v>
      </c>
      <c r="D1056" s="42">
        <f>_xll.qlCalendarAdvance(Calendar,$D1055,B1056,"f",FALSE)</f>
        <v>46686</v>
      </c>
      <c r="E1056" s="177">
        <f>_xll.qlInterestRateIndexValueDate(IndexON,D1056)</f>
        <v>46686</v>
      </c>
      <c r="F1056" s="193">
        <f>IFERROR(_xll.qlIndexFixing(IndexON,D1056,TRUE,_xll.ohTrigger(RecalcTrigger,TriggerON)),NA())</f>
        <v>2.6570805570989009E-2</v>
      </c>
      <c r="H1056" s="42">
        <f>_xll.qlCalendarAdvance(Calendar,$H1055,B1056,"f",FALSE)</f>
        <v>46686</v>
      </c>
      <c r="I1056" s="177">
        <f>_xll.qlInterestRateIndexValueDate(Index1M,$H1056)</f>
        <v>46686</v>
      </c>
      <c r="J1056" s="182">
        <f>IFERROR(_xll.qlIndexFixing(Index1M,$H1056,TRUE,_xll.ohTrigger(RecalcTrigger,Trigger1M)),NA())</f>
        <v>2.7513072032109502E-2</v>
      </c>
      <c r="K1056" s="44">
        <f>IFERROR(_xll.qlIndexFixing(Index3M,H1056,TRUE,_xll.ohTrigger(RecalcTrigger,Trigger3M)),NA())</f>
        <v>2.8010149717515101E-2</v>
      </c>
      <c r="L1056" s="44">
        <f>IFERROR(_xll.qlIndexFixing(Index6M,$H1056,TRUE,_xll.ohTrigger(RecalcTrigger,Trigger6M)),NA())</f>
        <v>2.8440396804214736E-2</v>
      </c>
      <c r="M1056" s="183">
        <f>IFERROR(_xll.qlIndexFixing(Index1Y,$H1056,TRUE,_xll.ohTrigger(RecalcTrigger,Trigger1Y)),NA())</f>
        <v>2.9005862670975439E-2</v>
      </c>
      <c r="N1056" s="182">
        <f>IFERROR(_xll.qlIndexFixing(ONIndex1M,I1056,TRUE,_xll.ohTrigger(RecalcTrigger,Trigger1M)),NA())</f>
        <v>2.7480925548285517E-2</v>
      </c>
      <c r="O1056" s="44">
        <f>IFERROR(_xll.qlIndexFixing(ONIndex3M,I1056,TRUE,_xll.ohTrigger(RecalcTrigger,Trigger3M)),NA())</f>
        <v>2.7890388828157864E-2</v>
      </c>
      <c r="P1056" s="44">
        <f>IFERROR(_xll.qlIndexFixing(ONIndex6M,I1056,TRUE,_xll.ohTrigger(RecalcTrigger,Trigger6M)),NA())</f>
        <v>2.8259730128161742E-2</v>
      </c>
      <c r="Q1056" s="183">
        <f>IFERROR(_xll.qlIndexFixing(ONIndex1Y,I1056,TRUE,_xll.ohTrigger(RecalcTrigger,Trigger1Y)),NA())</f>
        <v>2.8618297165016182E-2</v>
      </c>
    </row>
    <row r="1057" spans="2:17" x14ac:dyDescent="0.2">
      <c r="B1057" s="39" t="s">
        <v>42</v>
      </c>
      <c r="D1057" s="42">
        <f>_xll.qlCalendarAdvance(Calendar,$D1056,B1057,"f",FALSE)</f>
        <v>46693</v>
      </c>
      <c r="E1057" s="177">
        <f>_xll.qlInterestRateIndexValueDate(IndexON,D1057)</f>
        <v>46693</v>
      </c>
      <c r="F1057" s="193">
        <f>IFERROR(_xll.qlIndexFixing(IndexON,D1057,TRUE,_xll.ohTrigger(RecalcTrigger,TriggerON)),NA())</f>
        <v>2.6577975289210354E-2</v>
      </c>
      <c r="H1057" s="42">
        <f>_xll.qlCalendarAdvance(Calendar,$H1056,B1057,"f",FALSE)</f>
        <v>46693</v>
      </c>
      <c r="I1057" s="177">
        <f>_xll.qlInterestRateIndexValueDate(Index1M,$H1057)</f>
        <v>46693</v>
      </c>
      <c r="J1057" s="182">
        <f>IFERROR(_xll.qlIndexFixing(Index1M,$H1057,TRUE,_xll.ohTrigger(RecalcTrigger,Trigger1M)),NA())</f>
        <v>2.7512421608826537E-2</v>
      </c>
      <c r="K1057" s="44">
        <f>IFERROR(_xll.qlIndexFixing(Index3M,H1057,TRUE,_xll.ohTrigger(RecalcTrigger,Trigger3M)),NA())</f>
        <v>2.8013317964814034E-2</v>
      </c>
      <c r="L1057" s="44">
        <f>IFERROR(_xll.qlIndexFixing(Index6M,$H1057,TRUE,_xll.ohTrigger(RecalcTrigger,Trigger6M)),NA())</f>
        <v>2.8437597223741021E-2</v>
      </c>
      <c r="M1057" s="183">
        <f>IFERROR(_xll.qlIndexFixing(Index1Y,$H1057,TRUE,_xll.ohTrigger(RecalcTrigger,Trigger1Y)),NA())</f>
        <v>2.9004074550895098E-2</v>
      </c>
      <c r="N1057" s="182">
        <f>IFERROR(_xll.qlIndexFixing(ONIndex1M,I1057,TRUE,_xll.ohTrigger(RecalcTrigger,Trigger1M)),NA())</f>
        <v>2.7481512175773215E-2</v>
      </c>
      <c r="O1057" s="44">
        <f>IFERROR(_xll.qlIndexFixing(ONIndex3M,I1057,TRUE,_xll.ohTrigger(RecalcTrigger,Trigger3M)),NA())</f>
        <v>2.7894277917824839E-2</v>
      </c>
      <c r="P1057" s="44">
        <f>IFERROR(_xll.qlIndexFixing(ONIndex6M,I1057,TRUE,_xll.ohTrigger(RecalcTrigger,Trigger6M)),NA())</f>
        <v>2.8258874301562154E-2</v>
      </c>
      <c r="Q1057" s="183">
        <f>IFERROR(_xll.qlIndexFixing(ONIndex1Y,I1057,TRUE,_xll.ohTrigger(RecalcTrigger,Trigger1Y)),NA())</f>
        <v>2.8618760086864814E-2</v>
      </c>
    </row>
    <row r="1058" spans="2:17" x14ac:dyDescent="0.2">
      <c r="B1058" s="39" t="s">
        <v>42</v>
      </c>
      <c r="D1058" s="42">
        <f>_xll.qlCalendarAdvance(Calendar,$D1057,B1058,"f",FALSE)</f>
        <v>46700</v>
      </c>
      <c r="E1058" s="177">
        <f>_xll.qlInterestRateIndexValueDate(IndexON,D1058)</f>
        <v>46700</v>
      </c>
      <c r="F1058" s="193">
        <f>IFERROR(_xll.qlIndexFixing(IndexON,D1058,TRUE,_xll.ohTrigger(RecalcTrigger,TriggerON)),NA())</f>
        <v>2.6585024271652546E-2</v>
      </c>
      <c r="H1058" s="42">
        <f>_xll.qlCalendarAdvance(Calendar,$H1057,B1058,"f",FALSE)</f>
        <v>46700</v>
      </c>
      <c r="I1058" s="177">
        <f>_xll.qlInterestRateIndexValueDate(Index1M,$H1058)</f>
        <v>46700</v>
      </c>
      <c r="J1058" s="182">
        <f>IFERROR(_xll.qlIndexFixing(Index1M,$H1058,TRUE,_xll.ohTrigger(RecalcTrigger,Trigger1M)),NA())</f>
        <v>2.7512751150592894E-2</v>
      </c>
      <c r="K1058" s="44">
        <f>IFERROR(_xll.qlIndexFixing(Index3M,H1058,TRUE,_xll.ohTrigger(RecalcTrigger,Trigger3M)),NA())</f>
        <v>2.8016371137254435E-2</v>
      </c>
      <c r="L1058" s="44">
        <f>IFERROR(_xll.qlIndexFixing(Index6M,$H1058,TRUE,_xll.ohTrigger(RecalcTrigger,Trigger6M)),NA())</f>
        <v>2.8435671241436859E-2</v>
      </c>
      <c r="M1058" s="183">
        <f>IFERROR(_xll.qlIndexFixing(Index1Y,$H1058,TRUE,_xll.ohTrigger(RecalcTrigger,Trigger1Y)),NA())</f>
        <v>2.9002199577837874E-2</v>
      </c>
      <c r="N1058" s="182">
        <f>IFERROR(_xll.qlIndexFixing(ONIndex1M,I1058,TRUE,_xll.ohTrigger(RecalcTrigger,Trigger1M)),NA())</f>
        <v>2.7482014866950788E-2</v>
      </c>
      <c r="O1058" s="44">
        <f>IFERROR(_xll.qlIndexFixing(ONIndex3M,I1058,TRUE,_xll.ohTrigger(RecalcTrigger,Trigger3M)),NA())</f>
        <v>2.7898052728426714E-2</v>
      </c>
      <c r="P1058" s="44">
        <f>IFERROR(_xll.qlIndexFixing(ONIndex6M,I1058,TRUE,_xll.ohTrigger(RecalcTrigger,Trigger6M)),NA())</f>
        <v>2.8257943566073473E-2</v>
      </c>
      <c r="Q1058" s="183">
        <f>IFERROR(_xll.qlIndexFixing(ONIndex1Y,I1058,TRUE,_xll.ohTrigger(RecalcTrigger,Trigger1Y)),NA())</f>
        <v>2.8619138600551874E-2</v>
      </c>
    </row>
    <row r="1059" spans="2:17" x14ac:dyDescent="0.2">
      <c r="B1059" s="39" t="s">
        <v>42</v>
      </c>
      <c r="D1059" s="42">
        <f>_xll.qlCalendarAdvance(Calendar,$D1058,B1059,"f",FALSE)</f>
        <v>46707</v>
      </c>
      <c r="E1059" s="177">
        <f>_xll.qlInterestRateIndexValueDate(IndexON,D1059)</f>
        <v>46707</v>
      </c>
      <c r="F1059" s="193">
        <f>IFERROR(_xll.qlIndexFixing(IndexON,D1059,TRUE,_xll.ohTrigger(RecalcTrigger,TriggerON)),NA())</f>
        <v>2.6591952518558726E-2</v>
      </c>
      <c r="H1059" s="42">
        <f>_xll.qlCalendarAdvance(Calendar,$H1058,B1059,"f",FALSE)</f>
        <v>46707</v>
      </c>
      <c r="I1059" s="177">
        <f>_xll.qlInterestRateIndexValueDate(Index1M,$H1059)</f>
        <v>46707</v>
      </c>
      <c r="J1059" s="182">
        <f>IFERROR(_xll.qlIndexFixing(Index1M,$H1059,TRUE,_xll.ohTrigger(RecalcTrigger,Trigger1M)),NA())</f>
        <v>2.751299657255224E-2</v>
      </c>
      <c r="K1059" s="44">
        <f>IFERROR(_xll.qlIndexFixing(Index3M,H1059,TRUE,_xll.ohTrigger(RecalcTrigger,Trigger3M)),NA())</f>
        <v>2.8019309234574668E-2</v>
      </c>
      <c r="L1059" s="44">
        <f>IFERROR(_xll.qlIndexFixing(Index6M,$H1059,TRUE,_xll.ohTrigger(RecalcTrigger,Trigger6M)),NA())</f>
        <v>2.8433669295781176E-2</v>
      </c>
      <c r="M1059" s="183">
        <f>IFERROR(_xll.qlIndexFixing(Index1Y,$H1059,TRUE,_xll.ohTrigger(RecalcTrigger,Trigger1Y)),NA())</f>
        <v>2.9000237752279858E-2</v>
      </c>
      <c r="N1059" s="182">
        <f>IFERROR(_xll.qlIndexFixing(ONIndex1M,I1059,TRUE,_xll.ohTrigger(RecalcTrigger,Trigger1M)),NA())</f>
        <v>2.748243362173719E-2</v>
      </c>
      <c r="O1059" s="44">
        <f>IFERROR(_xll.qlIndexFixing(ONIndex3M,I1059,TRUE,_xll.ohTrigger(RecalcTrigger,Trigger3M)),NA())</f>
        <v>2.7901713259882444E-2</v>
      </c>
      <c r="P1059" s="44">
        <f>IFERROR(_xll.qlIndexFixing(ONIndex6M,I1059,TRUE,_xll.ohTrigger(RecalcTrigger,Trigger6M)),NA())</f>
        <v>2.8256937921614655E-2</v>
      </c>
      <c r="Q1059" s="183">
        <f>IFERROR(_xll.qlIndexFixing(ONIndex1Y,I1059,TRUE,_xll.ohTrigger(RecalcTrigger,Trigger1Y)),NA())</f>
        <v>2.8619432706077363E-2</v>
      </c>
    </row>
    <row r="1060" spans="2:17" x14ac:dyDescent="0.2">
      <c r="B1060" s="39" t="s">
        <v>42</v>
      </c>
      <c r="D1060" s="42">
        <f>_xll.qlCalendarAdvance(Calendar,$D1059,B1060,"f",FALSE)</f>
        <v>46714</v>
      </c>
      <c r="E1060" s="177">
        <f>_xll.qlInterestRateIndexValueDate(IndexON,D1060)</f>
        <v>46714</v>
      </c>
      <c r="F1060" s="193">
        <f>IFERROR(_xll.qlIndexFixing(IndexON,D1060,TRUE,_xll.ohTrigger(RecalcTrigger,TriggerON)),NA())</f>
        <v>2.6598760029604707E-2</v>
      </c>
      <c r="H1060" s="42">
        <f>_xll.qlCalendarAdvance(Calendar,$H1059,B1060,"f",FALSE)</f>
        <v>46714</v>
      </c>
      <c r="I1060" s="177">
        <f>_xll.qlInterestRateIndexValueDate(Index1M,$H1060)</f>
        <v>46714</v>
      </c>
      <c r="J1060" s="182">
        <f>IFERROR(_xll.qlIndexFixing(Index1M,$H1060,TRUE,_xll.ohTrigger(RecalcTrigger,Trigger1M)),NA())</f>
        <v>2.7513157874699178E-2</v>
      </c>
      <c r="K1060" s="44">
        <f>IFERROR(_xll.qlIndexFixing(Index3M,H1060,TRUE,_xll.ohTrigger(RecalcTrigger,Trigger3M)),NA())</f>
        <v>2.802213225652014E-2</v>
      </c>
      <c r="L1060" s="44">
        <f>IFERROR(_xll.qlIndexFixing(Index6M,$H1060,TRUE,_xll.ohTrigger(RecalcTrigger,Trigger6M)),NA())</f>
        <v>2.8431591386997065E-2</v>
      </c>
      <c r="M1060" s="183">
        <f>IFERROR(_xll.qlIndexFixing(Index1Y,$H1060,TRUE,_xll.ohTrigger(RecalcTrigger,Trigger1Y)),NA())</f>
        <v>2.8998189074718621E-2</v>
      </c>
      <c r="N1060" s="182">
        <f>IFERROR(_xll.qlIndexFixing(ONIndex1M,I1060,TRUE,_xll.ohTrigger(RecalcTrigger,Trigger1M)),NA())</f>
        <v>2.7482768440213468E-2</v>
      </c>
      <c r="O1060" s="44">
        <f>IFERROR(_xll.qlIndexFixing(ONIndex3M,I1060,TRUE,_xll.ohTrigger(RecalcTrigger,Trigger3M)),NA())</f>
        <v>2.7905259512192027E-2</v>
      </c>
      <c r="P1060" s="44">
        <f>IFERROR(_xll.qlIndexFixing(ONIndex6M,I1060,TRUE,_xll.ohTrigger(RecalcTrigger,Trigger6M)),NA())</f>
        <v>2.8255857368023607E-2</v>
      </c>
      <c r="Q1060" s="183">
        <f>IFERROR(_xll.qlIndexFixing(ONIndex1Y,I1060,TRUE,_xll.ohTrigger(RecalcTrigger,Trigger1Y)),NA())</f>
        <v>2.8619642403522327E-2</v>
      </c>
    </row>
    <row r="1061" spans="2:17" x14ac:dyDescent="0.2">
      <c r="B1061" s="39" t="s">
        <v>42</v>
      </c>
      <c r="D1061" s="42">
        <f>_xll.qlCalendarAdvance(Calendar,$D1060,B1061,"f",FALSE)</f>
        <v>46721</v>
      </c>
      <c r="E1061" s="177">
        <f>_xll.qlInterestRateIndexValueDate(IndexON,D1061)</f>
        <v>46721</v>
      </c>
      <c r="F1061" s="193">
        <f>IFERROR(_xll.qlIndexFixing(IndexON,D1061,TRUE,_xll.ohTrigger(RecalcTrigger,TriggerON)),NA())</f>
        <v>2.6605446804952582E-2</v>
      </c>
      <c r="H1061" s="42">
        <f>_xll.qlCalendarAdvance(Calendar,$H1060,B1061,"f",FALSE)</f>
        <v>46721</v>
      </c>
      <c r="I1061" s="177">
        <f>_xll.qlInterestRateIndexValueDate(Index1M,$H1061)</f>
        <v>46721</v>
      </c>
      <c r="J1061" s="182">
        <f>IFERROR(_xll.qlIndexFixing(Index1M,$H1061,TRUE,_xll.ohTrigger(RecalcTrigger,Trigger1M)),NA())</f>
        <v>2.7514269189225272E-2</v>
      </c>
      <c r="K1061" s="44">
        <f>IFERROR(_xll.qlIndexFixing(Index3M,H1061,TRUE,_xll.ohTrigger(RecalcTrigger,Trigger3M)),NA())</f>
        <v>2.8023595187762554E-2</v>
      </c>
      <c r="L1061" s="44">
        <f>IFERROR(_xll.qlIndexFixing(Index6M,$H1061,TRUE,_xll.ohTrigger(RecalcTrigger,Trigger6M)),NA())</f>
        <v>2.8430359171017053E-2</v>
      </c>
      <c r="M1061" s="183">
        <f>IFERROR(_xll.qlIndexFixing(Index1Y,$H1061,TRUE,_xll.ohTrigger(RecalcTrigger,Trigger1Y)),NA())</f>
        <v>2.8996053545674763E-2</v>
      </c>
      <c r="N1061" s="182">
        <f>IFERROR(_xll.qlIndexFixing(ONIndex1M,I1061,TRUE,_xll.ohTrigger(RecalcTrigger,Trigger1M)),NA())</f>
        <v>2.7483019322298574E-2</v>
      </c>
      <c r="O1061" s="44">
        <f>IFERROR(_xll.qlIndexFixing(ONIndex3M,I1061,TRUE,_xll.ohTrigger(RecalcTrigger,Trigger3M)),NA())</f>
        <v>2.790869148543651E-2</v>
      </c>
      <c r="P1061" s="44">
        <f>IFERROR(_xll.qlIndexFixing(ONIndex6M,I1061,TRUE,_xll.ohTrigger(RecalcTrigger,Trigger6M)),NA())</f>
        <v>2.8254701905543467E-2</v>
      </c>
      <c r="Q1061" s="183">
        <f>IFERROR(_xll.qlIndexFixing(ONIndex1Y,I1061,TRUE,_xll.ohTrigger(RecalcTrigger,Trigger1Y)),NA())</f>
        <v>2.8619767692724674E-2</v>
      </c>
    </row>
    <row r="1062" spans="2:17" x14ac:dyDescent="0.2">
      <c r="B1062" s="39" t="s">
        <v>42</v>
      </c>
      <c r="D1062" s="42">
        <f>_xll.qlCalendarAdvance(Calendar,$D1061,B1062,"f",FALSE)</f>
        <v>46728</v>
      </c>
      <c r="E1062" s="177">
        <f>_xll.qlInterestRateIndexValueDate(IndexON,D1062)</f>
        <v>46728</v>
      </c>
      <c r="F1062" s="193">
        <f>IFERROR(_xll.qlIndexFixing(IndexON,D1062,TRUE,_xll.ohTrigger(RecalcTrigger,TriggerON)),NA())</f>
        <v>2.6612012844521304E-2</v>
      </c>
      <c r="H1062" s="42">
        <f>_xll.qlCalendarAdvance(Calendar,$H1061,B1062,"f",FALSE)</f>
        <v>46728</v>
      </c>
      <c r="I1062" s="177">
        <f>_xll.qlInterestRateIndexValueDate(Index1M,$H1062)</f>
        <v>46728</v>
      </c>
      <c r="J1062" s="182">
        <f>IFERROR(_xll.qlIndexFixing(Index1M,$H1062,TRUE,_xll.ohTrigger(RecalcTrigger,Trigger1M)),NA())</f>
        <v>2.7514256242204792E-2</v>
      </c>
      <c r="K1062" s="44">
        <f>IFERROR(_xll.qlIndexFixing(Index3M,H1062,TRUE,_xll.ohTrigger(RecalcTrigger,Trigger3M)),NA())</f>
        <v>2.8026196078948469E-2</v>
      </c>
      <c r="L1062" s="44">
        <f>IFERROR(_xll.qlIndexFixing(Index6M,$H1062,TRUE,_xll.ohTrigger(RecalcTrigger,Trigger6M)),NA())</f>
        <v>2.8428123737937891E-2</v>
      </c>
      <c r="M1062" s="183">
        <f>IFERROR(_xll.qlIndexFixing(Index1Y,$H1062,TRUE,_xll.ohTrigger(RecalcTrigger,Trigger1Y)),NA())</f>
        <v>2.899383116569014E-2</v>
      </c>
      <c r="N1062" s="182">
        <f>IFERROR(_xll.qlIndexFixing(ONIndex1M,I1062,TRUE,_xll.ohTrigger(RecalcTrigger,Trigger1M)),NA())</f>
        <v>2.7483186268073556E-2</v>
      </c>
      <c r="O1062" s="44">
        <f>IFERROR(_xll.qlIndexFixing(ONIndex3M,I1062,TRUE,_xll.ohTrigger(RecalcTrigger,Trigger3M)),NA())</f>
        <v>2.7912009179453801E-2</v>
      </c>
      <c r="P1062" s="44">
        <f>IFERROR(_xll.qlIndexFixing(ONIndex6M,I1062,TRUE,_xll.ohTrigger(RecalcTrigger,Trigger6M)),NA())</f>
        <v>2.8253471533931096E-2</v>
      </c>
      <c r="Q1062" s="183">
        <f>IFERROR(_xll.qlIndexFixing(ONIndex1Y,I1062,TRUE,_xll.ohTrigger(RecalcTrigger,Trigger1Y)),NA())</f>
        <v>2.8619808573684402E-2</v>
      </c>
    </row>
    <row r="1063" spans="2:17" x14ac:dyDescent="0.2">
      <c r="B1063" s="39" t="s">
        <v>42</v>
      </c>
      <c r="D1063" s="42">
        <f>_xll.qlCalendarAdvance(Calendar,$D1062,B1063,"f",FALSE)</f>
        <v>46735</v>
      </c>
      <c r="E1063" s="177">
        <f>_xll.qlInterestRateIndexValueDate(IndexON,D1063)</f>
        <v>46735</v>
      </c>
      <c r="F1063" s="193">
        <f>IFERROR(_xll.qlIndexFixing(IndexON,D1063,TRUE,_xll.ohTrigger(RecalcTrigger,TriggerON)),NA())</f>
        <v>2.6618458148391921E-2</v>
      </c>
      <c r="H1063" s="42">
        <f>_xll.qlCalendarAdvance(Calendar,$H1062,B1063,"f",FALSE)</f>
        <v>46735</v>
      </c>
      <c r="I1063" s="177">
        <f>_xll.qlInterestRateIndexValueDate(Index1M,$H1063)</f>
        <v>46735</v>
      </c>
      <c r="J1063" s="182">
        <f>IFERROR(_xll.qlIndexFixing(Index1M,$H1063,TRUE,_xll.ohTrigger(RecalcTrigger,Trigger1M)),NA())</f>
        <v>2.7514159169032423E-2</v>
      </c>
      <c r="K1063" s="44">
        <f>IFERROR(_xll.qlIndexFixing(Index3M,H1063,TRUE,_xll.ohTrigger(RecalcTrigger,Trigger3M)),NA())</f>
        <v>2.8028681902859467E-2</v>
      </c>
      <c r="L1063" s="44">
        <f>IFERROR(_xll.qlIndexFixing(Index6M,$H1063,TRUE,_xll.ohTrigger(RecalcTrigger,Trigger6M)),NA())</f>
        <v>2.8425812336613704E-2</v>
      </c>
      <c r="M1063" s="183">
        <f>IFERROR(_xll.qlIndexFixing(Index1Y,$H1063,TRUE,_xll.ohTrigger(RecalcTrigger,Trigger1Y)),NA())</f>
        <v>2.8991521935329424E-2</v>
      </c>
      <c r="N1063" s="182">
        <f>IFERROR(_xll.qlIndexFixing(ONIndex1M,I1063,TRUE,_xll.ohTrigger(RecalcTrigger,Trigger1M)),NA())</f>
        <v>2.7483269277538414E-2</v>
      </c>
      <c r="O1063" s="44">
        <f>IFERROR(_xll.qlIndexFixing(ONIndex3M,I1063,TRUE,_xll.ohTrigger(RecalcTrigger,Trigger3M)),NA())</f>
        <v>2.7915212594405991E-2</v>
      </c>
      <c r="P1063" s="44">
        <f>IFERROR(_xll.qlIndexFixing(ONIndex6M,I1063,TRUE,_xll.ohTrigger(RecalcTrigger,Trigger6M)),NA())</f>
        <v>2.8252166253429634E-2</v>
      </c>
      <c r="Q1063" s="183">
        <f>IFERROR(_xll.qlIndexFixing(ONIndex1Y,I1063,TRUE,_xll.ohTrigger(RecalcTrigger,Trigger1Y)),NA())</f>
        <v>2.8619765046563606E-2</v>
      </c>
    </row>
    <row r="1064" spans="2:17" x14ac:dyDescent="0.2">
      <c r="B1064" s="39" t="s">
        <v>42</v>
      </c>
      <c r="D1064" s="42">
        <f>_xll.qlCalendarAdvance(Calendar,$D1063,B1064,"f",FALSE)</f>
        <v>46742</v>
      </c>
      <c r="E1064" s="177">
        <f>_xll.qlInterestRateIndexValueDate(IndexON,D1064)</f>
        <v>46742</v>
      </c>
      <c r="F1064" s="193">
        <f>IFERROR(_xll.qlIndexFixing(IndexON,D1064,TRUE,_xll.ohTrigger(RecalcTrigger,TriggerON)),NA())</f>
        <v>2.6624782716483386E-2</v>
      </c>
      <c r="H1064" s="42">
        <f>_xll.qlCalendarAdvance(Calendar,$H1063,B1064,"f",FALSE)</f>
        <v>46742</v>
      </c>
      <c r="I1064" s="177">
        <f>_xll.qlInterestRateIndexValueDate(Index1M,$H1064)</f>
        <v>46742</v>
      </c>
      <c r="J1064" s="182">
        <f>IFERROR(_xll.qlIndexFixing(Index1M,$H1064,TRUE,_xll.ohTrigger(RecalcTrigger,Trigger1M)),NA())</f>
        <v>2.7513977969713398E-2</v>
      </c>
      <c r="K1064" s="44">
        <f>IFERROR(_xll.qlIndexFixing(Index3M,H1064,TRUE,_xll.ohTrigger(RecalcTrigger,Trigger3M)),NA())</f>
        <v>2.8031052659283587E-2</v>
      </c>
      <c r="L1064" s="44">
        <f>IFERROR(_xll.qlIndexFixing(Index6M,$H1064,TRUE,_xll.ohTrigger(RecalcTrigger,Trigger6M)),NA())</f>
        <v>2.842342496730401E-2</v>
      </c>
      <c r="M1064" s="183">
        <f>IFERROR(_xll.qlIndexFixing(Index1Y,$H1064,TRUE,_xll.ohTrigger(RecalcTrigger,Trigger1Y)),NA())</f>
        <v>2.8989125855178537E-2</v>
      </c>
      <c r="N1064" s="182">
        <f>IFERROR(_xll.qlIndexFixing(ONIndex1M,I1064,TRUE,_xll.ohTrigger(RecalcTrigger,Trigger1M)),NA())</f>
        <v>2.74832683506121E-2</v>
      </c>
      <c r="O1064" s="44">
        <f>IFERROR(_xll.qlIndexFixing(ONIndex3M,I1064,TRUE,_xll.ohTrigger(RecalcTrigger,Trigger3M)),NA())</f>
        <v>2.7918301730212036E-2</v>
      </c>
      <c r="P1064" s="44">
        <f>IFERROR(_xll.qlIndexFixing(ONIndex6M,I1064,TRUE,_xll.ohTrigger(RecalcTrigger,Trigger6M)),NA())</f>
        <v>2.8250786063876987E-2</v>
      </c>
      <c r="Q1064" s="183">
        <f>IFERROR(_xll.qlIndexFixing(ONIndex1Y,I1064,TRUE,_xll.ohTrigger(RecalcTrigger,Trigger1Y)),NA())</f>
        <v>2.8619637111281238E-2</v>
      </c>
    </row>
    <row r="1065" spans="2:17" x14ac:dyDescent="0.2">
      <c r="B1065" s="39" t="s">
        <v>42</v>
      </c>
      <c r="D1065" s="42">
        <f>_xll.qlCalendarAdvance(Calendar,$D1064,B1065,"f",FALSE)</f>
        <v>46750</v>
      </c>
      <c r="E1065" s="177">
        <f>_xll.qlInterestRateIndexValueDate(IndexON,D1065)</f>
        <v>46750</v>
      </c>
      <c r="F1065" s="193">
        <f>IFERROR(_xll.qlIndexFixing(IndexON,D1065,TRUE,_xll.ohTrigger(RecalcTrigger,TriggerON)),NA())</f>
        <v>2.6631862954585861E-2</v>
      </c>
      <c r="H1065" s="42">
        <f>_xll.qlCalendarAdvance(Calendar,$H1064,B1065,"f",FALSE)</f>
        <v>46750</v>
      </c>
      <c r="I1065" s="177">
        <f>_xll.qlInterestRateIndexValueDate(Index1M,$H1065)</f>
        <v>46750</v>
      </c>
      <c r="J1065" s="182">
        <f>IFERROR(_xll.qlIndexFixing(Index1M,$H1065,TRUE,_xll.ohTrigger(RecalcTrigger,Trigger1M)),NA())</f>
        <v>2.7515684688582238E-2</v>
      </c>
      <c r="K1065" s="44">
        <f>IFERROR(_xll.qlIndexFixing(Index3M,H1065,TRUE,_xll.ohTrigger(RecalcTrigger,Trigger3M)),NA())</f>
        <v>2.8033621195973947E-2</v>
      </c>
      <c r="L1065" s="44">
        <f>IFERROR(_xll.qlIndexFixing(Index6M,$H1065,TRUE,_xll.ohTrigger(RecalcTrigger,Trigger6M)),NA())</f>
        <v>2.842060352355958E-2</v>
      </c>
      <c r="M1065" s="183">
        <f>IFERROR(_xll.qlIndexFixing(Index1Y,$H1065,TRUE,_xll.ohTrigger(RecalcTrigger,Trigger1Y)),NA())</f>
        <v>2.8986281131963477E-2</v>
      </c>
      <c r="N1065" s="182">
        <f>IFERROR(_xll.qlIndexFixing(ONIndex1M,I1065,TRUE,_xll.ohTrigger(RecalcTrigger,Trigger1M)),NA())</f>
        <v>2.7483164512172031E-2</v>
      </c>
      <c r="O1065" s="44">
        <f>IFERROR(_xll.qlIndexFixing(ONIndex3M,I1065,TRUE,_xll.ohTrigger(RecalcTrigger,Trigger3M)),NA())</f>
        <v>2.7921692237504736E-2</v>
      </c>
      <c r="P1065" s="44">
        <f>IFERROR(_xll.qlIndexFixing(ONIndex6M,I1065,TRUE,_xll.ohTrigger(RecalcTrigger,Trigger6M)),NA())</f>
        <v>2.8249116979183198E-2</v>
      </c>
      <c r="Q1065" s="183">
        <f>IFERROR(_xll.qlIndexFixing(ONIndex1Y,I1065,TRUE,_xll.ohTrigger(RecalcTrigger,Trigger1Y)),NA())</f>
        <v>2.8619387542551111E-2</v>
      </c>
    </row>
    <row r="1066" spans="2:17" x14ac:dyDescent="0.2">
      <c r="B1066" s="39" t="s">
        <v>42</v>
      </c>
      <c r="D1066" s="42">
        <f>_xll.qlCalendarAdvance(Calendar,$D1065,B1066,"f",FALSE)</f>
        <v>46757</v>
      </c>
      <c r="E1066" s="177">
        <f>_xll.qlInterestRateIndexValueDate(IndexON,D1066)</f>
        <v>46757</v>
      </c>
      <c r="F1066" s="193">
        <f>IFERROR(_xll.qlIndexFixing(IndexON,D1066,TRUE,_xll.ohTrigger(RecalcTrigger,TriggerON)),NA())</f>
        <v>2.6637928803254773E-2</v>
      </c>
      <c r="H1066" s="42">
        <f>_xll.qlCalendarAdvance(Calendar,$H1065,B1066,"f",FALSE)</f>
        <v>46757</v>
      </c>
      <c r="I1066" s="177">
        <f>_xll.qlInterestRateIndexValueDate(Index1M,$H1066)</f>
        <v>46757</v>
      </c>
      <c r="J1066" s="182">
        <f>IFERROR(_xll.qlIndexFixing(Index1M,$H1066,TRUE,_xll.ohTrigger(RecalcTrigger,Trigger1M)),NA())</f>
        <v>2.7515311144692411E-2</v>
      </c>
      <c r="K1066" s="44">
        <f>IFERROR(_xll.qlIndexFixing(Index3M,H1066,TRUE,_xll.ohTrigger(RecalcTrigger,Trigger3M)),NA())</f>
        <v>2.8035745378542653E-2</v>
      </c>
      <c r="L1066" s="44">
        <f>IFERROR(_xll.qlIndexFixing(Index6M,$H1066,TRUE,_xll.ohTrigger(RecalcTrigger,Trigger6M)),NA())</f>
        <v>2.8417160566692658E-2</v>
      </c>
      <c r="M1066" s="183">
        <f>IFERROR(_xll.qlIndexFixing(Index1Y,$H1066,TRUE,_xll.ohTrigger(RecalcTrigger,Trigger1Y)),NA())</f>
        <v>2.8983698947196615E-2</v>
      </c>
      <c r="N1066" s="182">
        <f>IFERROR(_xll.qlIndexFixing(ONIndex1M,I1066,TRUE,_xll.ohTrigger(RecalcTrigger,Trigger1M)),NA())</f>
        <v>2.7482983721666132E-2</v>
      </c>
      <c r="O1066" s="44">
        <f>IFERROR(_xll.qlIndexFixing(ONIndex3M,I1066,TRUE,_xll.ohTrigger(RecalcTrigger,Trigger3M)),NA())</f>
        <v>2.792453648937987E-2</v>
      </c>
      <c r="P1066" s="44">
        <f>IFERROR(_xll.qlIndexFixing(ONIndex6M,I1066,TRUE,_xll.ohTrigger(RecalcTrigger,Trigger6M)),NA())</f>
        <v>2.8247576270339358E-2</v>
      </c>
      <c r="Q1066" s="183">
        <f>IFERROR(_xll.qlIndexFixing(ONIndex1Y,I1066,TRUE,_xll.ohTrigger(RecalcTrigger,Trigger1Y)),NA())</f>
        <v>2.8619078732636805E-2</v>
      </c>
    </row>
    <row r="1067" spans="2:17" x14ac:dyDescent="0.2">
      <c r="B1067" s="39" t="s">
        <v>42</v>
      </c>
      <c r="D1067" s="42">
        <f>_xll.qlCalendarAdvance(Calendar,$D1066,B1067,"f",FALSE)</f>
        <v>46764</v>
      </c>
      <c r="E1067" s="177">
        <f>_xll.qlInterestRateIndexValueDate(IndexON,D1067)</f>
        <v>46764</v>
      </c>
      <c r="F1067" s="193">
        <f>IFERROR(_xll.qlIndexFixing(IndexON,D1067,TRUE,_xll.ohTrigger(RecalcTrigger,TriggerON)),NA())</f>
        <v>2.6643873916063487E-2</v>
      </c>
      <c r="H1067" s="42">
        <f>_xll.qlCalendarAdvance(Calendar,$H1066,B1067,"f",FALSE)</f>
        <v>46764</v>
      </c>
      <c r="I1067" s="177">
        <f>_xll.qlInterestRateIndexValueDate(Index1M,$H1067)</f>
        <v>46764</v>
      </c>
      <c r="J1067" s="182">
        <f>IFERROR(_xll.qlIndexFixing(Index1M,$H1067,TRUE,_xll.ohTrigger(RecalcTrigger,Trigger1M)),NA())</f>
        <v>2.7514853462006921E-2</v>
      </c>
      <c r="K1067" s="44">
        <f>IFERROR(_xll.qlIndexFixing(Index3M,H1067,TRUE,_xll.ohTrigger(RecalcTrigger,Trigger3M)),NA())</f>
        <v>2.8037754493019745E-2</v>
      </c>
      <c r="L1067" s="44">
        <f>IFERROR(_xll.qlIndexFixing(Index6M,$H1067,TRUE,_xll.ohTrigger(RecalcTrigger,Trigger6M)),NA())</f>
        <v>2.8414540071417818E-2</v>
      </c>
      <c r="M1067" s="183">
        <f>IFERROR(_xll.qlIndexFixing(Index1Y,$H1067,TRUE,_xll.ohTrigger(RecalcTrigger,Trigger1Y)),NA())</f>
        <v>2.8981029914625877E-2</v>
      </c>
      <c r="N1067" s="182">
        <f>IFERROR(_xll.qlIndexFixing(ONIndex1M,I1067,TRUE,_xll.ohTrigger(RecalcTrigger,Trigger1M)),NA())</f>
        <v>2.7482718994769062E-2</v>
      </c>
      <c r="O1067" s="44">
        <f>IFERROR(_xll.qlIndexFixing(ONIndex3M,I1067,TRUE,_xll.ohTrigger(RecalcTrigger,Trigger3M)),NA())</f>
        <v>2.7927266462108857E-2</v>
      </c>
      <c r="P1067" s="44">
        <f>IFERROR(_xll.qlIndexFixing(ONIndex6M,I1067,TRUE,_xll.ohTrigger(RecalcTrigger,Trigger6M)),NA())</f>
        <v>2.8245960652525381E-2</v>
      </c>
      <c r="Q1067" s="183">
        <f>IFERROR(_xll.qlIndexFixing(ONIndex1Y,I1067,TRUE,_xll.ohTrigger(RecalcTrigger,Trigger1Y)),NA())</f>
        <v>2.861868551447988E-2</v>
      </c>
    </row>
    <row r="1068" spans="2:17" x14ac:dyDescent="0.2">
      <c r="B1068" s="39" t="s">
        <v>42</v>
      </c>
      <c r="D1068" s="42">
        <f>_xll.qlCalendarAdvance(Calendar,$D1067,B1068,"f",FALSE)</f>
        <v>46771</v>
      </c>
      <c r="E1068" s="177">
        <f>_xll.qlInterestRateIndexValueDate(IndexON,D1068)</f>
        <v>46771</v>
      </c>
      <c r="F1068" s="193">
        <f>IFERROR(_xll.qlIndexFixing(IndexON,D1068,TRUE,_xll.ohTrigger(RecalcTrigger,TriggerON)),NA())</f>
        <v>2.6649698293174096E-2</v>
      </c>
      <c r="H1068" s="42">
        <f>_xll.qlCalendarAdvance(Calendar,$H1067,B1068,"f",FALSE)</f>
        <v>46771</v>
      </c>
      <c r="I1068" s="177">
        <f>_xll.qlInterestRateIndexValueDate(Index1M,$H1068)</f>
        <v>46771</v>
      </c>
      <c r="J1068" s="182">
        <f>IFERROR(_xll.qlIndexFixing(Index1M,$H1068,TRUE,_xll.ohTrigger(RecalcTrigger,Trigger1M)),NA())</f>
        <v>2.751431164053314E-2</v>
      </c>
      <c r="K1068" s="44">
        <f>IFERROR(_xll.qlIndexFixing(Index3M,H1068,TRUE,_xll.ohTrigger(RecalcTrigger,Trigger3M)),NA())</f>
        <v>2.8039648539235119E-2</v>
      </c>
      <c r="L1068" s="44">
        <f>IFERROR(_xll.qlIndexFixing(Index6M,$H1068,TRUE,_xll.ohTrigger(RecalcTrigger,Trigger6M)),NA())</f>
        <v>2.8411843615158274E-2</v>
      </c>
      <c r="M1068" s="183">
        <f>IFERROR(_xll.qlIndexFixing(Index1Y,$H1068,TRUE,_xll.ohTrigger(RecalcTrigger,Trigger1Y)),NA())</f>
        <v>2.8978274034928867E-2</v>
      </c>
      <c r="N1068" s="182">
        <f>IFERROR(_xll.qlIndexFixing(ONIndex1M,I1068,TRUE,_xll.ohTrigger(RecalcTrigger,Trigger1M)),NA())</f>
        <v>2.7482370331642914E-2</v>
      </c>
      <c r="O1068" s="44">
        <f>IFERROR(_xll.qlIndexFixing(ONIndex3M,I1068,TRUE,_xll.ohTrigger(RecalcTrigger,Trigger3M)),NA())</f>
        <v>2.7929882155691699E-2</v>
      </c>
      <c r="P1068" s="44">
        <f>IFERROR(_xll.qlIndexFixing(ONIndex6M,I1068,TRUE,_xll.ohTrigger(RecalcTrigger,Trigger6M)),NA())</f>
        <v>2.8244270125741266E-2</v>
      </c>
      <c r="Q1068" s="183">
        <f>IFERROR(_xll.qlIndexFixing(ONIndex1Y,I1068,TRUE,_xll.ohTrigger(RecalcTrigger,Trigger1Y)),NA())</f>
        <v>2.8618207888080338E-2</v>
      </c>
    </row>
    <row r="1069" spans="2:17" x14ac:dyDescent="0.2">
      <c r="B1069" s="39" t="s">
        <v>42</v>
      </c>
      <c r="D1069" s="42">
        <f>_xll.qlCalendarAdvance(Calendar,$D1068,B1069,"f",FALSE)</f>
        <v>46778</v>
      </c>
      <c r="E1069" s="177">
        <f>_xll.qlInterestRateIndexValueDate(IndexON,D1069)</f>
        <v>46778</v>
      </c>
      <c r="F1069" s="193">
        <f>IFERROR(_xll.qlIndexFixing(IndexON,D1069,TRUE,_xll.ohTrigger(RecalcTrigger,TriggerON)),NA())</f>
        <v>2.6655401934424505E-2</v>
      </c>
      <c r="H1069" s="42">
        <f>_xll.qlCalendarAdvance(Calendar,$H1068,B1069,"f",FALSE)</f>
        <v>46778</v>
      </c>
      <c r="I1069" s="177">
        <f>_xll.qlInterestRateIndexValueDate(Index1M,$H1069)</f>
        <v>46778</v>
      </c>
      <c r="J1069" s="182">
        <f>IFERROR(_xll.qlIndexFixing(Index1M,$H1069,TRUE,_xll.ohTrigger(RecalcTrigger,Trigger1M)),NA())</f>
        <v>2.7513685680285803E-2</v>
      </c>
      <c r="K1069" s="44">
        <f>IFERROR(_xll.qlIndexFixing(Index3M,H1069,TRUE,_xll.ohTrigger(RecalcTrigger,Trigger3M)),NA())</f>
        <v>2.8041427517026679E-2</v>
      </c>
      <c r="L1069" s="44">
        <f>IFERROR(_xll.qlIndexFixing(Index6M,$H1069,TRUE,_xll.ohTrigger(RecalcTrigger,Trigger6M)),NA())</f>
        <v>2.8409071198216385E-2</v>
      </c>
      <c r="M1069" s="183">
        <f>IFERROR(_xll.qlIndexFixing(Index1Y,$H1069,TRUE,_xll.ohTrigger(RecalcTrigger,Trigger1Y)),NA())</f>
        <v>2.8975431308805772E-2</v>
      </c>
      <c r="N1069" s="182">
        <f>IFERROR(_xll.qlIndexFixing(ONIndex1M,I1069,TRUE,_xll.ohTrigger(RecalcTrigger,Trigger1M)),NA())</f>
        <v>2.7481937732125594E-2</v>
      </c>
      <c r="O1069" s="44">
        <f>IFERROR(_xll.qlIndexFixing(ONIndex3M,I1069,TRUE,_xll.ohTrigger(RecalcTrigger,Trigger3M)),NA())</f>
        <v>2.7932383570128394E-2</v>
      </c>
      <c r="P1069" s="44">
        <f>IFERROR(_xll.qlIndexFixing(ONIndex6M,I1069,TRUE,_xll.ohTrigger(RecalcTrigger,Trigger6M)),NA())</f>
        <v>2.8242504689905967E-2</v>
      </c>
      <c r="Q1069" s="183">
        <f>IFERROR(_xll.qlIndexFixing(ONIndex1Y,I1069,TRUE,_xll.ohTrigger(RecalcTrigger,Trigger1Y)),NA())</f>
        <v>2.8617645853681317E-2</v>
      </c>
    </row>
    <row r="1070" spans="2:17" x14ac:dyDescent="0.2">
      <c r="B1070" s="39" t="s">
        <v>42</v>
      </c>
      <c r="D1070" s="42">
        <f>_xll.qlCalendarAdvance(Calendar,$D1069,B1070,"f",FALSE)</f>
        <v>46785</v>
      </c>
      <c r="E1070" s="177">
        <f>_xll.qlInterestRateIndexValueDate(IndexON,D1070)</f>
        <v>46785</v>
      </c>
      <c r="F1070" s="193">
        <f>IFERROR(_xll.qlIndexFixing(IndexON,D1070,TRUE,_xll.ohTrigger(RecalcTrigger,TriggerON)),NA())</f>
        <v>2.6660984839895763E-2</v>
      </c>
      <c r="H1070" s="42">
        <f>_xll.qlCalendarAdvance(Calendar,$H1069,B1070,"f",FALSE)</f>
        <v>46785</v>
      </c>
      <c r="I1070" s="177">
        <f>_xll.qlInterestRateIndexValueDate(Index1M,$H1070)</f>
        <v>46785</v>
      </c>
      <c r="J1070" s="182">
        <f>IFERROR(_xll.qlIndexFixing(Index1M,$H1070,TRUE,_xll.ohTrigger(RecalcTrigger,Trigger1M)),NA())</f>
        <v>2.7509060830773029E-2</v>
      </c>
      <c r="K1070" s="44">
        <f>IFERROR(_xll.qlIndexFixing(Index3M,H1070,TRUE,_xll.ohTrigger(RecalcTrigger,Trigger3M)),NA())</f>
        <v>2.8041919358133532E-2</v>
      </c>
      <c r="L1070" s="44">
        <f>IFERROR(_xll.qlIndexFixing(Index6M,$H1070,TRUE,_xll.ohTrigger(RecalcTrigger,Trigger6M)),NA())</f>
        <v>2.8406222820903427E-2</v>
      </c>
      <c r="M1070" s="183">
        <f>IFERROR(_xll.qlIndexFixing(Index1Y,$H1070,TRUE,_xll.ohTrigger(RecalcTrigger,Trigger1Y)),NA())</f>
        <v>2.8972501736977591E-2</v>
      </c>
      <c r="N1070" s="182">
        <f>IFERROR(_xll.qlIndexFixing(ONIndex1M,I1070,TRUE,_xll.ohTrigger(RecalcTrigger,Trigger1M)),NA())</f>
        <v>2.748142119629815E-2</v>
      </c>
      <c r="O1070" s="44">
        <f>IFERROR(_xll.qlIndexFixing(ONIndex3M,I1070,TRUE,_xll.ohTrigger(RecalcTrigger,Trigger3M)),NA())</f>
        <v>2.7934770705337897E-2</v>
      </c>
      <c r="P1070" s="44">
        <f>IFERROR(_xll.qlIndexFixing(ONIndex6M,I1070,TRUE,_xll.ohTrigger(RecalcTrigger,Trigger6M)),NA())</f>
        <v>2.824066434510053E-2</v>
      </c>
      <c r="Q1070" s="183">
        <f>IFERROR(_xll.qlIndexFixing(ONIndex1Y,I1070,TRUE,_xll.ohTrigger(RecalcTrigger,Trigger1Y)),NA())</f>
        <v>2.8616999411039679E-2</v>
      </c>
    </row>
    <row r="1071" spans="2:17" x14ac:dyDescent="0.2">
      <c r="B1071" s="39" t="s">
        <v>42</v>
      </c>
      <c r="D1071" s="42">
        <f>_xll.qlCalendarAdvance(Calendar,$D1070,B1071,"f",FALSE)</f>
        <v>46792</v>
      </c>
      <c r="E1071" s="177">
        <f>_xll.qlInterestRateIndexValueDate(IndexON,D1071)</f>
        <v>46792</v>
      </c>
      <c r="F1071" s="193">
        <f>IFERROR(_xll.qlIndexFixing(IndexON,D1071,TRUE,_xll.ohTrigger(RecalcTrigger,TriggerON)),NA())</f>
        <v>2.6666447009587868E-2</v>
      </c>
      <c r="H1071" s="42">
        <f>_xll.qlCalendarAdvance(Calendar,$H1070,B1071,"f",FALSE)</f>
        <v>46792</v>
      </c>
      <c r="I1071" s="177">
        <f>_xll.qlInterestRateIndexValueDate(Index1M,$H1071)</f>
        <v>46792</v>
      </c>
      <c r="J1071" s="182">
        <f>IFERROR(_xll.qlIndexFixing(Index1M,$H1071,TRUE,_xll.ohTrigger(RecalcTrigger,Trigger1M)),NA())</f>
        <v>2.7508290864555807E-2</v>
      </c>
      <c r="K1071" s="44">
        <f>IFERROR(_xll.qlIndexFixing(Index3M,H1071,TRUE,_xll.ohTrigger(RecalcTrigger,Trigger3M)),NA())</f>
        <v>2.8043476298623016E-2</v>
      </c>
      <c r="L1071" s="44">
        <f>IFERROR(_xll.qlIndexFixing(Index6M,$H1071,TRUE,_xll.ohTrigger(RecalcTrigger,Trigger6M)),NA())</f>
        <v>2.8403298483537797E-2</v>
      </c>
      <c r="M1071" s="183">
        <f>IFERROR(_xll.qlIndexFixing(Index1Y,$H1071,TRUE,_xll.ohTrigger(RecalcTrigger,Trigger1Y)),NA())</f>
        <v>2.8969485320188802E-2</v>
      </c>
      <c r="N1071" s="182">
        <f>IFERROR(_xll.qlIndexFixing(ONIndex1M,I1071,TRUE,_xll.ohTrigger(RecalcTrigger,Trigger1M)),NA())</f>
        <v>2.7480820724079535E-2</v>
      </c>
      <c r="O1071" s="44">
        <f>IFERROR(_xll.qlIndexFixing(ONIndex3M,I1071,TRUE,_xll.ohTrigger(RecalcTrigger,Trigger3M)),NA())</f>
        <v>2.79370435614823E-2</v>
      </c>
      <c r="P1071" s="44">
        <f>IFERROR(_xll.qlIndexFixing(ONIndex6M,I1071,TRUE,_xll.ohTrigger(RecalcTrigger,Trigger6M)),NA())</f>
        <v>2.8238749091406001E-2</v>
      </c>
      <c r="Q1071" s="183">
        <f>IFERROR(_xll.qlIndexFixing(ONIndex1Y,I1071,TRUE,_xll.ohTrigger(RecalcTrigger,Trigger1Y)),NA())</f>
        <v>2.8616268560236469E-2</v>
      </c>
    </row>
    <row r="1072" spans="2:17" x14ac:dyDescent="0.2">
      <c r="B1072" s="39" t="s">
        <v>42</v>
      </c>
      <c r="D1072" s="42">
        <f>_xll.qlCalendarAdvance(Calendar,$D1071,B1072,"f",FALSE)</f>
        <v>46799</v>
      </c>
      <c r="E1072" s="177">
        <f>_xll.qlInterestRateIndexValueDate(IndexON,D1072)</f>
        <v>46799</v>
      </c>
      <c r="F1072" s="193">
        <f>IFERROR(_xll.qlIndexFixing(IndexON,D1072,TRUE,_xll.ohTrigger(RecalcTrigger,TriggerON)),NA())</f>
        <v>2.6671788443500821E-2</v>
      </c>
      <c r="H1072" s="42">
        <f>_xll.qlCalendarAdvance(Calendar,$H1071,B1072,"f",FALSE)</f>
        <v>46799</v>
      </c>
      <c r="I1072" s="177">
        <f>_xll.qlInterestRateIndexValueDate(Index1M,$H1072)</f>
        <v>46799</v>
      </c>
      <c r="J1072" s="182">
        <f>IFERROR(_xll.qlIndexFixing(Index1M,$H1072,TRUE,_xll.ohTrigger(RecalcTrigger,Trigger1M)),NA())</f>
        <v>2.7507436784936747E-2</v>
      </c>
      <c r="K1072" s="44">
        <f>IFERROR(_xll.qlIndexFixing(Index3M,H1072,TRUE,_xll.ohTrigger(RecalcTrigger,Trigger3M)),NA())</f>
        <v>2.8044918179075534E-2</v>
      </c>
      <c r="L1072" s="44">
        <f>IFERROR(_xll.qlIndexFixing(Index6M,$H1072,TRUE,_xll.ohTrigger(RecalcTrigger,Trigger6M)),NA())</f>
        <v>2.8400298186447237E-2</v>
      </c>
      <c r="M1072" s="183">
        <f>IFERROR(_xll.qlIndexFixing(Index1Y,$H1072,TRUE,_xll.ohTrigger(RecalcTrigger,Trigger1Y)),NA())</f>
        <v>2.8966382059204696E-2</v>
      </c>
      <c r="N1072" s="182">
        <f>IFERROR(_xll.qlIndexFixing(ONIndex1M,I1072,TRUE,_xll.ohTrigger(RecalcTrigger,Trigger1M)),NA())</f>
        <v>2.7480136315550796E-2</v>
      </c>
      <c r="O1072" s="44">
        <f>IFERROR(_xll.qlIndexFixing(ONIndex3M,I1072,TRUE,_xll.ohTrigger(RecalcTrigger,Trigger3M)),NA())</f>
        <v>2.7939202138480557E-2</v>
      </c>
      <c r="P1072" s="44">
        <f>IFERROR(_xll.qlIndexFixing(ONIndex6M,I1072,TRUE,_xll.ohTrigger(RecalcTrigger,Trigger6M)),NA())</f>
        <v>2.8236758928660288E-2</v>
      </c>
      <c r="Q1072" s="183">
        <f>IFERROR(_xll.qlIndexFixing(ONIndex1Y,I1072,TRUE,_xll.ohTrigger(RecalcTrigger,Trigger1Y)),NA())</f>
        <v>2.8615453301271687E-2</v>
      </c>
    </row>
    <row r="1073" spans="2:17" x14ac:dyDescent="0.2">
      <c r="B1073" s="39" t="s">
        <v>42</v>
      </c>
      <c r="D1073" s="42">
        <f>_xll.qlCalendarAdvance(Calendar,$D1072,B1073,"f",FALSE)</f>
        <v>46806</v>
      </c>
      <c r="E1073" s="177">
        <f>_xll.qlInterestRateIndexValueDate(IndexON,D1073)</f>
        <v>46806</v>
      </c>
      <c r="F1073" s="193">
        <f>IFERROR(_xll.qlIndexFixing(IndexON,D1073,TRUE,_xll.ohTrigger(RecalcTrigger,TriggerON)),NA())</f>
        <v>2.6677009141634622E-2</v>
      </c>
      <c r="H1073" s="42">
        <f>_xll.qlCalendarAdvance(Calendar,$H1072,B1073,"f",FALSE)</f>
        <v>46806</v>
      </c>
      <c r="I1073" s="177">
        <f>_xll.qlInterestRateIndexValueDate(Index1M,$H1073)</f>
        <v>46806</v>
      </c>
      <c r="J1073" s="182">
        <f>IFERROR(_xll.qlIndexFixing(Index1M,$H1073,TRUE,_xll.ohTrigger(RecalcTrigger,Trigger1M)),NA())</f>
        <v>2.7506498591927029E-2</v>
      </c>
      <c r="K1073" s="44">
        <f>IFERROR(_xll.qlIndexFixing(Index3M,H1073,TRUE,_xll.ohTrigger(RecalcTrigger,Trigger3M)),NA())</f>
        <v>2.8046244999368614E-2</v>
      </c>
      <c r="L1073" s="44">
        <f>IFERROR(_xll.qlIndexFixing(Index6M,$H1073,TRUE,_xll.ohTrigger(RecalcTrigger,Trigger6M)),NA())</f>
        <v>2.8397221929968852E-2</v>
      </c>
      <c r="M1073" s="183">
        <f>IFERROR(_xll.qlIndexFixing(Index1Y,$H1073,TRUE,_xll.ohTrigger(RecalcTrigger,Trigger1Y)),NA())</f>
        <v>2.8963191954813585E-2</v>
      </c>
      <c r="N1073" s="182">
        <f>IFERROR(_xll.qlIndexFixing(ONIndex1M,I1073,TRUE,_xll.ohTrigger(RecalcTrigger,Trigger1M)),NA())</f>
        <v>2.7479367970630886E-2</v>
      </c>
      <c r="O1073" s="44">
        <f>IFERROR(_xll.qlIndexFixing(ONIndex3M,I1073,TRUE,_xll.ohTrigger(RecalcTrigger,Trigger3M)),NA())</f>
        <v>2.7941246436332667E-2</v>
      </c>
      <c r="P1073" s="44">
        <f>IFERROR(_xll.qlIndexFixing(ONIndex6M,I1073,TRUE,_xll.ohTrigger(RecalcTrigger,Trigger6M)),NA())</f>
        <v>2.8234693856944437E-2</v>
      </c>
      <c r="Q1073" s="183">
        <f>IFERROR(_xll.qlIndexFixing(ONIndex1Y,I1073,TRUE,_xll.ohTrigger(RecalcTrigger,Trigger1Y)),NA())</f>
        <v>2.8614553634145334E-2</v>
      </c>
    </row>
    <row r="1074" spans="2:17" x14ac:dyDescent="0.2">
      <c r="B1074" s="39" t="s">
        <v>42</v>
      </c>
      <c r="D1074" s="42">
        <f>_xll.qlCalendarAdvance(Calendar,$D1073,B1074,"f",FALSE)</f>
        <v>46813</v>
      </c>
      <c r="E1074" s="177">
        <f>_xll.qlInterestRateIndexValueDate(IndexON,D1074)</f>
        <v>46813</v>
      </c>
      <c r="F1074" s="193">
        <f>IFERROR(_xll.qlIndexFixing(IndexON,D1074,TRUE,_xll.ohTrigger(RecalcTrigger,TriggerON)),NA())</f>
        <v>2.6682109103989271E-2</v>
      </c>
      <c r="H1074" s="42">
        <f>_xll.qlCalendarAdvance(Calendar,$H1073,B1074,"f",FALSE)</f>
        <v>46813</v>
      </c>
      <c r="I1074" s="177">
        <f>_xll.qlInterestRateIndexValueDate(Index1M,$H1074)</f>
        <v>46813</v>
      </c>
      <c r="J1074" s="182">
        <f>IFERROR(_xll.qlIndexFixing(Index1M,$H1074,TRUE,_xll.ohTrigger(RecalcTrigger,Trigger1M)),NA())</f>
        <v>2.7509293797990959E-2</v>
      </c>
      <c r="K1074" s="44">
        <f>IFERROR(_xll.qlIndexFixing(Index3M,H1074,TRUE,_xll.ohTrigger(RecalcTrigger,Trigger3M)),NA())</f>
        <v>2.8049735271846524E-2</v>
      </c>
      <c r="L1074" s="44">
        <f>IFERROR(_xll.qlIndexFixing(Index6M,$H1074,TRUE,_xll.ohTrigger(RecalcTrigger,Trigger6M)),NA())</f>
        <v>2.8395764428759917E-2</v>
      </c>
      <c r="M1074" s="183">
        <f>IFERROR(_xll.qlIndexFixing(Index1Y,$H1074,TRUE,_xll.ohTrigger(RecalcTrigger,Trigger1Y)),NA())</f>
        <v>2.8959068039759339E-2</v>
      </c>
      <c r="N1074" s="182">
        <f>IFERROR(_xll.qlIndexFixing(ONIndex1M,I1074,TRUE,_xll.ohTrigger(RecalcTrigger,Trigger1M)),NA())</f>
        <v>2.7478515689481897E-2</v>
      </c>
      <c r="O1074" s="44">
        <f>IFERROR(_xll.qlIndexFixing(ONIndex3M,I1074,TRUE,_xll.ohTrigger(RecalcTrigger,Trigger3M)),NA())</f>
        <v>2.7943176454876539E-2</v>
      </c>
      <c r="P1074" s="44">
        <f>IFERROR(_xll.qlIndexFixing(ONIndex6M,I1074,TRUE,_xll.ohTrigger(RecalcTrigger,Trigger6M)),NA())</f>
        <v>2.8232553876177402E-2</v>
      </c>
      <c r="Q1074" s="183">
        <f>IFERROR(_xll.qlIndexFixing(ONIndex1Y,I1074,TRUE,_xll.ohTrigger(RecalcTrigger,Trigger1Y)),NA())</f>
        <v>2.861356955885741E-2</v>
      </c>
    </row>
    <row r="1075" spans="2:17" x14ac:dyDescent="0.2">
      <c r="B1075" s="39" t="s">
        <v>42</v>
      </c>
      <c r="D1075" s="42">
        <f>_xll.qlCalendarAdvance(Calendar,$D1074,B1075,"f",FALSE)</f>
        <v>46820</v>
      </c>
      <c r="E1075" s="177">
        <f>_xll.qlInterestRateIndexValueDate(IndexON,D1075)</f>
        <v>46820</v>
      </c>
      <c r="F1075" s="193">
        <f>IFERROR(_xll.qlIndexFixing(IndexON,D1075,TRUE,_xll.ohTrigger(RecalcTrigger,TriggerON)),NA())</f>
        <v>2.6687088330402675E-2</v>
      </c>
      <c r="H1075" s="42">
        <f>_xll.qlCalendarAdvance(Calendar,$H1074,B1075,"f",FALSE)</f>
        <v>46820</v>
      </c>
      <c r="I1075" s="177">
        <f>_xll.qlInterestRateIndexValueDate(Index1M,$H1075)</f>
        <v>46820</v>
      </c>
      <c r="J1075" s="182">
        <f>IFERROR(_xll.qlIndexFixing(Index1M,$H1075,TRUE,_xll.ohTrigger(RecalcTrigger,Trigger1M)),NA())</f>
        <v>2.7508163005458382E-2</v>
      </c>
      <c r="K1075" s="44">
        <f>IFERROR(_xll.qlIndexFixing(Index3M,H1075,TRUE,_xll.ohTrigger(RecalcTrigger,Trigger3M)),NA())</f>
        <v>2.8050815699744481E-2</v>
      </c>
      <c r="L1075" s="44">
        <f>IFERROR(_xll.qlIndexFixing(Index6M,$H1075,TRUE,_xll.ohTrigger(RecalcTrigger,Trigger6M)),NA())</f>
        <v>2.8392524903002161E-2</v>
      </c>
      <c r="M1075" s="183">
        <f>IFERROR(_xll.qlIndexFixing(Index1Y,$H1075,TRUE,_xll.ohTrigger(RecalcTrigger,Trigger1Y)),NA())</f>
        <v>2.8955710716365157E-2</v>
      </c>
      <c r="N1075" s="182">
        <f>IFERROR(_xll.qlIndexFixing(ONIndex1M,I1075,TRUE,_xll.ohTrigger(RecalcTrigger,Trigger1M)),NA())</f>
        <v>2.7477579471860691E-2</v>
      </c>
      <c r="O1075" s="44">
        <f>IFERROR(_xll.qlIndexFixing(ONIndex3M,I1075,TRUE,_xll.ohTrigger(RecalcTrigger,Trigger3M)),NA())</f>
        <v>2.7944992194355311E-2</v>
      </c>
      <c r="P1075" s="44">
        <f>IFERROR(_xll.qlIndexFixing(ONIndex6M,I1075,TRUE,_xll.ohTrigger(RecalcTrigger,Trigger6M)),NA())</f>
        <v>2.8230338986521275E-2</v>
      </c>
      <c r="Q1075" s="183">
        <f>IFERROR(_xll.qlIndexFixing(ONIndex1Y,I1075,TRUE,_xll.ohTrigger(RecalcTrigger,Trigger1Y)),NA())</f>
        <v>2.8612501075407915E-2</v>
      </c>
    </row>
    <row r="1076" spans="2:17" x14ac:dyDescent="0.2">
      <c r="B1076" s="39" t="s">
        <v>42</v>
      </c>
      <c r="D1076" s="42">
        <f>_xll.qlCalendarAdvance(Calendar,$D1075,B1076,"f",FALSE)</f>
        <v>46827</v>
      </c>
      <c r="E1076" s="177">
        <f>_xll.qlInterestRateIndexValueDate(IndexON,D1076)</f>
        <v>46827</v>
      </c>
      <c r="F1076" s="193">
        <f>IFERROR(_xll.qlIndexFixing(IndexON,D1076,TRUE,_xll.ohTrigger(RecalcTrigger,TriggerON)),NA())</f>
        <v>2.6691946821036927E-2</v>
      </c>
      <c r="H1076" s="42">
        <f>_xll.qlCalendarAdvance(Calendar,$H1075,B1076,"f",FALSE)</f>
        <v>46827</v>
      </c>
      <c r="I1076" s="177">
        <f>_xll.qlInterestRateIndexValueDate(Index1M,$H1076)</f>
        <v>46827</v>
      </c>
      <c r="J1076" s="182">
        <f>IFERROR(_xll.qlIndexFixing(Index1M,$H1076,TRUE,_xll.ohTrigger(RecalcTrigger,Trigger1M)),NA())</f>
        <v>2.7507888923443656E-2</v>
      </c>
      <c r="K1076" s="44">
        <f>IFERROR(_xll.qlIndexFixing(Index3M,H1076,TRUE,_xll.ohTrigger(RecalcTrigger,Trigger3M)),NA())</f>
        <v>2.8051781049542937E-2</v>
      </c>
      <c r="L1076" s="44">
        <f>IFERROR(_xll.qlIndexFixing(Index6M,$H1076,TRUE,_xll.ohTrigger(RecalcTrigger,Trigger6M)),NA())</f>
        <v>2.8389209407292559E-2</v>
      </c>
      <c r="M1076" s="183">
        <f>IFERROR(_xll.qlIndexFixing(Index1Y,$H1076,TRUE,_xll.ohTrigger(RecalcTrigger,Trigger1Y)),NA())</f>
        <v>2.8952266558753381E-2</v>
      </c>
      <c r="N1076" s="182">
        <f>IFERROR(_xll.qlIndexFixing(ONIndex1M,I1076,TRUE,_xll.ohTrigger(RecalcTrigger,Trigger1M)),NA())</f>
        <v>2.7476559318010407E-2</v>
      </c>
      <c r="O1076" s="44">
        <f>IFERROR(_xll.qlIndexFixing(ONIndex3M,I1076,TRUE,_xll.ohTrigger(RecalcTrigger,Trigger3M)),NA())</f>
        <v>2.7946693654687937E-2</v>
      </c>
      <c r="P1076" s="44">
        <f>IFERROR(_xll.qlIndexFixing(ONIndex6M,I1076,TRUE,_xll.ohTrigger(RecalcTrigger,Trigger6M)),NA())</f>
        <v>2.8228049187732918E-2</v>
      </c>
      <c r="Q1076" s="183">
        <f>IFERROR(_xll.qlIndexFixing(ONIndex1Y,I1076,TRUE,_xll.ohTrigger(RecalcTrigger,Trigger1Y)),NA())</f>
        <v>2.8611348183715801E-2</v>
      </c>
    </row>
    <row r="1077" spans="2:17" x14ac:dyDescent="0.2">
      <c r="B1077" s="39" t="s">
        <v>42</v>
      </c>
      <c r="D1077" s="42">
        <f>_xll.qlCalendarAdvance(Calendar,$D1076,B1077,"f",FALSE)</f>
        <v>46834</v>
      </c>
      <c r="E1077" s="177">
        <f>_xll.qlInterestRateIndexValueDate(IndexON,D1077)</f>
        <v>46834</v>
      </c>
      <c r="F1077" s="193">
        <f>IFERROR(_xll.qlIndexFixing(IndexON,D1077,TRUE,_xll.ohTrigger(RecalcTrigger,TriggerON)),NA())</f>
        <v>2.6696684575810981E-2</v>
      </c>
      <c r="H1077" s="42">
        <f>_xll.qlCalendarAdvance(Calendar,$H1076,B1077,"f",FALSE)</f>
        <v>46834</v>
      </c>
      <c r="I1077" s="177">
        <f>_xll.qlInterestRateIndexValueDate(Index1M,$H1077)</f>
        <v>46834</v>
      </c>
      <c r="J1077" s="182">
        <f>IFERROR(_xll.qlIndexFixing(Index1M,$H1077,TRUE,_xll.ohTrigger(RecalcTrigger,Trigger1M)),NA())</f>
        <v>2.7505649004522001E-2</v>
      </c>
      <c r="K1077" s="44">
        <f>IFERROR(_xll.qlIndexFixing(Index3M,H1077,TRUE,_xll.ohTrigger(RecalcTrigger,Trigger3M)),NA())</f>
        <v>2.8052631321162608E-2</v>
      </c>
      <c r="L1077" s="44">
        <f>IFERROR(_xll.qlIndexFixing(Index6M,$H1077,TRUE,_xll.ohTrigger(RecalcTrigger,Trigger6M)),NA())</f>
        <v>2.8385817942007716E-2</v>
      </c>
      <c r="M1077" s="183">
        <f>IFERROR(_xll.qlIndexFixing(Index1Y,$H1077,TRUE,_xll.ohTrigger(RecalcTrigger,Trigger1Y)),NA())</f>
        <v>2.8948735567796424E-2</v>
      </c>
      <c r="N1077" s="182">
        <f>IFERROR(_xll.qlIndexFixing(ONIndex1M,I1077,TRUE,_xll.ohTrigger(RecalcTrigger,Trigger1M)),NA())</f>
        <v>2.7475455227768952E-2</v>
      </c>
      <c r="O1077" s="44">
        <f>IFERROR(_xll.qlIndexFixing(ONIndex3M,I1077,TRUE,_xll.ohTrigger(RecalcTrigger,Trigger3M)),NA())</f>
        <v>2.7948280835793371E-2</v>
      </c>
      <c r="P1077" s="44">
        <f>IFERROR(_xll.qlIndexFixing(ONIndex6M,I1077,TRUE,_xll.ohTrigger(RecalcTrigger,Trigger6M)),NA())</f>
        <v>2.8225684480055468E-2</v>
      </c>
      <c r="Q1077" s="183">
        <f>IFERROR(_xll.qlIndexFixing(ONIndex1Y,I1077,TRUE,_xll.ohTrigger(RecalcTrigger,Trigger1Y)),NA())</f>
        <v>2.8610110883943163E-2</v>
      </c>
    </row>
    <row r="1078" spans="2:17" x14ac:dyDescent="0.2">
      <c r="B1078" s="39" t="s">
        <v>42</v>
      </c>
      <c r="D1078" s="42">
        <f>_xll.qlCalendarAdvance(Calendar,$D1077,B1078,"f",FALSE)</f>
        <v>46841</v>
      </c>
      <c r="E1078" s="177">
        <f>_xll.qlInterestRateIndexValueDate(IndexON,D1078)</f>
        <v>46841</v>
      </c>
      <c r="F1078" s="193">
        <f>IFERROR(_xll.qlIndexFixing(IndexON,D1078,TRUE,_xll.ohTrigger(RecalcTrigger,TriggerON)),NA())</f>
        <v>2.6701301594805882E-2</v>
      </c>
      <c r="H1078" s="42">
        <f>_xll.qlCalendarAdvance(Calendar,$H1077,B1078,"f",FALSE)</f>
        <v>46841</v>
      </c>
      <c r="I1078" s="177">
        <f>_xll.qlInterestRateIndexValueDate(Index1M,$H1078)</f>
        <v>46841</v>
      </c>
      <c r="J1078" s="182">
        <f>IFERROR(_xll.qlIndexFixing(Index1M,$H1078,TRUE,_xll.ohTrigger(RecalcTrigger,Trigger1M)),NA())</f>
        <v>2.7501476698329363E-2</v>
      </c>
      <c r="K1078" s="44">
        <f>IFERROR(_xll.qlIndexFixing(Index3M,H1078,TRUE,_xll.ohTrigger(RecalcTrigger,Trigger3M)),NA())</f>
        <v>2.8053366514527733E-2</v>
      </c>
      <c r="L1078" s="44">
        <f>IFERROR(_xll.qlIndexFixing(Index6M,$H1078,TRUE,_xll.ohTrigger(RecalcTrigger,Trigger6M)),NA())</f>
        <v>2.8382350507531271E-2</v>
      </c>
      <c r="M1078" s="183">
        <f>IFERROR(_xll.qlIndexFixing(Index1Y,$H1078,TRUE,_xll.ohTrigger(RecalcTrigger,Trigger1Y)),NA())</f>
        <v>2.8945117744388016E-2</v>
      </c>
      <c r="N1078" s="182">
        <f>IFERROR(_xll.qlIndexFixing(ONIndex1M,I1078,TRUE,_xll.ohTrigger(RecalcTrigger,Trigger1M)),NA())</f>
        <v>2.7474267201217373E-2</v>
      </c>
      <c r="O1078" s="44">
        <f>IFERROR(_xll.qlIndexFixing(ONIndex3M,I1078,TRUE,_xll.ohTrigger(RecalcTrigger,Trigger3M)),NA())</f>
        <v>2.7949753737752658E-2</v>
      </c>
      <c r="P1078" s="44">
        <f>IFERROR(_xll.qlIndexFixing(ONIndex6M,I1078,TRUE,_xll.ohTrigger(RecalcTrigger,Trigger6M)),NA())</f>
        <v>2.8223244863407881E-2</v>
      </c>
      <c r="Q1078" s="183">
        <f>IFERROR(_xll.qlIndexFixing(ONIndex1Y,I1078,TRUE,_xll.ohTrigger(RecalcTrigger,Trigger1Y)),NA())</f>
        <v>2.8608789175927907E-2</v>
      </c>
    </row>
    <row r="1079" spans="2:17" x14ac:dyDescent="0.2">
      <c r="B1079" s="39" t="s">
        <v>42</v>
      </c>
      <c r="D1079" s="42">
        <f>_xll.qlCalendarAdvance(Calendar,$D1078,B1079,"f",FALSE)</f>
        <v>46848</v>
      </c>
      <c r="E1079" s="177">
        <f>_xll.qlInterestRateIndexValueDate(IndexON,D1079)</f>
        <v>46848</v>
      </c>
      <c r="F1079" s="193">
        <f>IFERROR(_xll.qlIndexFixing(IndexON,D1079,TRUE,_xll.ohTrigger(RecalcTrigger,TriggerON)),NA())</f>
        <v>2.6705797878021631E-2</v>
      </c>
      <c r="H1079" s="42">
        <f>_xll.qlCalendarAdvance(Calendar,$H1078,B1079,"f",FALSE)</f>
        <v>46848</v>
      </c>
      <c r="I1079" s="177">
        <f>_xll.qlInterestRateIndexValueDate(Index1M,$H1079)</f>
        <v>46848</v>
      </c>
      <c r="J1079" s="182">
        <f>IFERROR(_xll.qlIndexFixing(Index1M,$H1079,TRUE,_xll.ohTrigger(RecalcTrigger,Trigger1M)),NA())</f>
        <v>2.7500027708305286E-2</v>
      </c>
      <c r="K1079" s="44">
        <f>IFERROR(_xll.qlIndexFixing(Index3M,H1079,TRUE,_xll.ohTrigger(RecalcTrigger,Trigger3M)),NA())</f>
        <v>2.8052888503029498E-2</v>
      </c>
      <c r="L1079" s="44">
        <f>IFERROR(_xll.qlIndexFixing(Index6M,$H1079,TRUE,_xll.ohTrigger(RecalcTrigger,Trigger6M)),NA())</f>
        <v>2.8377988435677994E-2</v>
      </c>
      <c r="M1079" s="183">
        <f>IFERROR(_xll.qlIndexFixing(Index1Y,$H1079,TRUE,_xll.ohTrigger(RecalcTrigger,Trigger1Y)),NA())</f>
        <v>2.8941413089444534E-2</v>
      </c>
      <c r="N1079" s="182">
        <f>IFERROR(_xll.qlIndexFixing(ONIndex1M,I1079,TRUE,_xll.ohTrigger(RecalcTrigger,Trigger1M)),NA())</f>
        <v>2.7472995238355669E-2</v>
      </c>
      <c r="O1079" s="44">
        <f>IFERROR(_xll.qlIndexFixing(ONIndex3M,I1079,TRUE,_xll.ohTrigger(RecalcTrigger,Trigger3M)),NA())</f>
        <v>2.79511123605658E-2</v>
      </c>
      <c r="P1079" s="44">
        <f>IFERROR(_xll.qlIndexFixing(ONIndex6M,I1079,TRUE,_xll.ohTrigger(RecalcTrigger,Trigger6M)),NA())</f>
        <v>2.8220730337628064E-2</v>
      </c>
      <c r="Q1079" s="183">
        <f>IFERROR(_xll.qlIndexFixing(ONIndex1Y,I1079,TRUE,_xll.ohTrigger(RecalcTrigger,Trigger1Y)),NA())</f>
        <v>2.8607383059832125E-2</v>
      </c>
    </row>
    <row r="1080" spans="2:17" x14ac:dyDescent="0.2">
      <c r="B1080" s="39" t="s">
        <v>42</v>
      </c>
      <c r="D1080" s="42">
        <f>_xll.qlCalendarAdvance(Calendar,$D1079,B1080,"f",FALSE)</f>
        <v>46855</v>
      </c>
      <c r="E1080" s="177">
        <f>_xll.qlInterestRateIndexValueDate(IndexON,D1080)</f>
        <v>46855</v>
      </c>
      <c r="F1080" s="193">
        <f>IFERROR(_xll.qlIndexFixing(IndexON,D1080,TRUE,_xll.ohTrigger(RecalcTrigger,TriggerON)),NA())</f>
        <v>2.6710173425296135E-2</v>
      </c>
      <c r="H1080" s="42">
        <f>_xll.qlCalendarAdvance(Calendar,$H1079,B1080,"f",FALSE)</f>
        <v>46855</v>
      </c>
      <c r="I1080" s="177">
        <f>_xll.qlInterestRateIndexValueDate(Index1M,$H1080)</f>
        <v>46855</v>
      </c>
      <c r="J1080" s="182">
        <f>IFERROR(_xll.qlIndexFixing(Index1M,$H1080,TRUE,_xll.ohTrigger(RecalcTrigger,Trigger1M)),NA())</f>
        <v>2.7498494598738953E-2</v>
      </c>
      <c r="K1080" s="44">
        <f>IFERROR(_xll.qlIndexFixing(Index3M,H1080,TRUE,_xll.ohTrigger(RecalcTrigger,Trigger3M)),NA())</f>
        <v>2.8053401720284275E-2</v>
      </c>
      <c r="L1080" s="44">
        <f>IFERROR(_xll.qlIndexFixing(Index6M,$H1080,TRUE,_xll.ohTrigger(RecalcTrigger,Trigger6M)),NA())</f>
        <v>2.8374374769231919E-2</v>
      </c>
      <c r="M1080" s="183">
        <f>IFERROR(_xll.qlIndexFixing(Index1Y,$H1080,TRUE,_xll.ohTrigger(RecalcTrigger,Trigger1Y)),NA())</f>
        <v>2.8937621603903452E-2</v>
      </c>
      <c r="N1080" s="182">
        <f>IFERROR(_xll.qlIndexFixing(ONIndex1M,I1080,TRUE,_xll.ohTrigger(RecalcTrigger,Trigger1M)),NA())</f>
        <v>2.7471639339102794E-2</v>
      </c>
      <c r="O1080" s="44">
        <f>IFERROR(_xll.qlIndexFixing(ONIndex3M,I1080,TRUE,_xll.ohTrigger(RecalcTrigger,Trigger3M)),NA())</f>
        <v>2.7952356704070702E-2</v>
      </c>
      <c r="P1080" s="44">
        <f>IFERROR(_xll.qlIndexFixing(ONIndex6M,I1080,TRUE,_xll.ohTrigger(RecalcTrigger,Trigger6M)),NA())</f>
        <v>2.8218140903040201E-2</v>
      </c>
      <c r="Q1080" s="183">
        <f>IFERROR(_xll.qlIndexFixing(ONIndex1Y,I1080,TRUE,_xll.ohTrigger(RecalcTrigger,Trigger1Y)),NA())</f>
        <v>2.8605892535493727E-2</v>
      </c>
    </row>
    <row r="1081" spans="2:17" x14ac:dyDescent="0.2">
      <c r="B1081" s="39" t="s">
        <v>42</v>
      </c>
      <c r="D1081" s="42">
        <f>_xll.qlCalendarAdvance(Calendar,$D1080,B1081,"f",FALSE)</f>
        <v>46862</v>
      </c>
      <c r="E1081" s="177">
        <f>_xll.qlInterestRateIndexValueDate(IndexON,D1081)</f>
        <v>46862</v>
      </c>
      <c r="F1081" s="193">
        <f>IFERROR(_xll.qlIndexFixing(IndexON,D1081,TRUE,_xll.ohTrigger(RecalcTrigger,TriggerON)),NA())</f>
        <v>2.6714428236791488E-2</v>
      </c>
      <c r="H1081" s="42">
        <f>_xll.qlCalendarAdvance(Calendar,$H1080,B1081,"f",FALSE)</f>
        <v>46862</v>
      </c>
      <c r="I1081" s="177">
        <f>_xll.qlInterestRateIndexValueDate(Index1M,$H1081)</f>
        <v>46862</v>
      </c>
      <c r="J1081" s="182">
        <f>IFERROR(_xll.qlIndexFixing(Index1M,$H1081,TRUE,_xll.ohTrigger(RecalcTrigger,Trigger1M)),NA())</f>
        <v>2.7496877369657374E-2</v>
      </c>
      <c r="K1081" s="44">
        <f>IFERROR(_xll.qlIndexFixing(Index3M,H1081,TRUE,_xll.ohTrigger(RecalcTrigger,Trigger3M)),NA())</f>
        <v>2.805379986793962E-2</v>
      </c>
      <c r="L1081" s="44">
        <f>IFERROR(_xll.qlIndexFixing(Index6M,$H1081,TRUE,_xll.ohTrigger(RecalcTrigger,Trigger6M)),NA())</f>
        <v>2.8370685140595819E-2</v>
      </c>
      <c r="M1081" s="183">
        <f>IFERROR(_xll.qlIndexFixing(Index1Y,$H1081,TRUE,_xll.ohTrigger(RecalcTrigger,Trigger1Y)),NA())</f>
        <v>2.8933743288725333E-2</v>
      </c>
      <c r="N1081" s="182">
        <f>IFERROR(_xll.qlIndexFixing(ONIndex1M,I1081,TRUE,_xll.ohTrigger(RecalcTrigger,Trigger1M)),NA())</f>
        <v>2.7470199503539794E-2</v>
      </c>
      <c r="O1081" s="44">
        <f>IFERROR(_xll.qlIndexFixing(ONIndex3M,I1081,TRUE,_xll.ohTrigger(RecalcTrigger,Trigger3M)),NA())</f>
        <v>2.7953486768591551E-2</v>
      </c>
      <c r="P1081" s="44">
        <f>IFERROR(_xll.qlIndexFixing(ONIndex6M,I1081,TRUE,_xll.ohTrigger(RecalcTrigger,Trigger6M)),NA())</f>
        <v>2.8215476559401154E-2</v>
      </c>
      <c r="Q1081" s="183">
        <f>IFERROR(_xll.qlIndexFixing(ONIndex1Y,I1081,TRUE,_xll.ohTrigger(RecalcTrigger,Trigger1Y)),NA())</f>
        <v>2.8604317603074803E-2</v>
      </c>
    </row>
    <row r="1082" spans="2:17" x14ac:dyDescent="0.2">
      <c r="B1082" s="39" t="s">
        <v>42</v>
      </c>
      <c r="D1082" s="42">
        <f>_xll.qlCalendarAdvance(Calendar,$D1081,B1082,"f",FALSE)</f>
        <v>46869</v>
      </c>
      <c r="E1082" s="177">
        <f>_xll.qlInterestRateIndexValueDate(IndexON,D1082)</f>
        <v>46869</v>
      </c>
      <c r="F1082" s="193">
        <f>IFERROR(_xll.qlIndexFixing(IndexON,D1082,TRUE,_xll.ohTrigger(RecalcTrigger,TriggerON)),NA())</f>
        <v>2.6718562312426641E-2</v>
      </c>
      <c r="H1082" s="42">
        <f>_xll.qlCalendarAdvance(Calendar,$H1081,B1082,"f",FALSE)</f>
        <v>46869</v>
      </c>
      <c r="I1082" s="177">
        <f>_xll.qlInterestRateIndexValueDate(Index1M,$H1082)</f>
        <v>46869</v>
      </c>
      <c r="J1082" s="182">
        <f>IFERROR(_xll.qlIndexFixing(Index1M,$H1082,TRUE,_xll.ohTrigger(RecalcTrigger,Trigger1M)),NA())</f>
        <v>2.7495176021098376E-2</v>
      </c>
      <c r="K1082" s="44">
        <f>IFERROR(_xll.qlIndexFixing(Index3M,H1082,TRUE,_xll.ohTrigger(RecalcTrigger,Trigger3M)),NA())</f>
        <v>2.8054082945959912E-2</v>
      </c>
      <c r="L1082" s="44">
        <f>IFERROR(_xll.qlIndexFixing(Index6M,$H1082,TRUE,_xll.ohTrigger(RecalcTrigger,Trigger6M)),NA())</f>
        <v>2.8366919550185103E-2</v>
      </c>
      <c r="M1082" s="183">
        <f>IFERROR(_xll.qlIndexFixing(Index1Y,$H1082,TRUE,_xll.ohTrigger(RecalcTrigger,Trigger1Y)),NA())</f>
        <v>2.8929778144891838E-2</v>
      </c>
      <c r="N1082" s="182">
        <f>IFERROR(_xll.qlIndexFixing(ONIndex1M,I1082,TRUE,_xll.ohTrigger(RecalcTrigger,Trigger1M)),NA())</f>
        <v>2.746867573166667E-2</v>
      </c>
      <c r="O1082" s="44">
        <f>IFERROR(_xll.qlIndexFixing(ONIndex3M,I1082,TRUE,_xll.ohTrigger(RecalcTrigger,Trigger3M)),NA())</f>
        <v>2.7954502553804161E-2</v>
      </c>
      <c r="P1082" s="44">
        <f>IFERROR(_xll.qlIndexFixing(ONIndex6M,I1082,TRUE,_xll.ohTrigger(RecalcTrigger,Trigger6M)),NA())</f>
        <v>2.8212737306873015E-2</v>
      </c>
      <c r="Q1082" s="183">
        <f>IFERROR(_xll.qlIndexFixing(ONIndex1Y,I1082,TRUE,_xll.ohTrigger(RecalcTrigger,Trigger1Y)),NA())</f>
        <v>2.8602658262575353E-2</v>
      </c>
    </row>
    <row r="1083" spans="2:17" x14ac:dyDescent="0.2">
      <c r="B1083" s="39" t="s">
        <v>42</v>
      </c>
      <c r="D1083" s="42">
        <f>_xll.qlCalendarAdvance(Calendar,$D1082,B1083,"f",FALSE)</f>
        <v>46876</v>
      </c>
      <c r="E1083" s="177">
        <f>_xll.qlInterestRateIndexValueDate(IndexON,D1083)</f>
        <v>46876</v>
      </c>
      <c r="F1083" s="193">
        <f>IFERROR(_xll.qlIndexFixing(IndexON,D1083,TRUE,_xll.ohTrigger(RecalcTrigger,TriggerON)),NA())</f>
        <v>2.6722575652201597E-2</v>
      </c>
      <c r="H1083" s="42">
        <f>_xll.qlCalendarAdvance(Calendar,$H1082,B1083,"f",FALSE)</f>
        <v>46876</v>
      </c>
      <c r="I1083" s="177">
        <f>_xll.qlInterestRateIndexValueDate(Index1M,$H1083)</f>
        <v>46876</v>
      </c>
      <c r="J1083" s="182">
        <f>IFERROR(_xll.qlIndexFixing(Index1M,$H1083,TRUE,_xll.ohTrigger(RecalcTrigger,Trigger1M)),NA())</f>
        <v>2.7496087676931222E-2</v>
      </c>
      <c r="K1083" s="44">
        <f>IFERROR(_xll.qlIndexFixing(Index3M,H1083,TRUE,_xll.ohTrigger(RecalcTrigger,Trigger3M)),NA())</f>
        <v>2.8055316305664043E-2</v>
      </c>
      <c r="L1083" s="44">
        <f>IFERROR(_xll.qlIndexFixing(Index6M,$H1083,TRUE,_xll.ohTrigger(RecalcTrigger,Trigger6M)),NA())</f>
        <v>2.836387381132521E-2</v>
      </c>
      <c r="M1083" s="183">
        <f>IFERROR(_xll.qlIndexFixing(Index1Y,$H1083,TRUE,_xll.ohTrigger(RecalcTrigger,Trigger1Y)),NA())</f>
        <v>2.8925726173406829E-2</v>
      </c>
      <c r="N1083" s="182">
        <f>IFERROR(_xll.qlIndexFixing(ONIndex1M,I1083,TRUE,_xll.ohTrigger(RecalcTrigger,Trigger1M)),NA())</f>
        <v>2.7467068023402375E-2</v>
      </c>
      <c r="O1083" s="44">
        <f>IFERROR(_xll.qlIndexFixing(ONIndex3M,I1083,TRUE,_xll.ohTrigger(RecalcTrigger,Trigger3M)),NA())</f>
        <v>2.7955404059870625E-2</v>
      </c>
      <c r="P1083" s="44">
        <f>IFERROR(_xll.qlIndexFixing(ONIndex6M,I1083,TRUE,_xll.ohTrigger(RecalcTrigger,Trigger6M)),NA())</f>
        <v>2.8209923145293692E-2</v>
      </c>
      <c r="Q1083" s="183">
        <f>IFERROR(_xll.qlIndexFixing(ONIndex1Y,I1083,TRUE,_xll.ohTrigger(RecalcTrigger,Trigger1Y)),NA())</f>
        <v>2.8600914513671194E-2</v>
      </c>
    </row>
    <row r="1084" spans="2:17" x14ac:dyDescent="0.2">
      <c r="B1084" s="39" t="s">
        <v>42</v>
      </c>
      <c r="D1084" s="42">
        <f>_xll.qlCalendarAdvance(Calendar,$D1083,B1084,"f",FALSE)</f>
        <v>46883</v>
      </c>
      <c r="E1084" s="177">
        <f>_xll.qlInterestRateIndexValueDate(IndexON,D1084)</f>
        <v>46883</v>
      </c>
      <c r="F1084" s="193">
        <f>IFERROR(_xll.qlIndexFixing(IndexON,D1084,TRUE,_xll.ohTrigger(RecalcTrigger,TriggerON)),NA())</f>
        <v>2.6726468256116354E-2</v>
      </c>
      <c r="H1084" s="42">
        <f>_xll.qlCalendarAdvance(Calendar,$H1083,B1084,"f",FALSE)</f>
        <v>46883</v>
      </c>
      <c r="I1084" s="177">
        <f>_xll.qlInterestRateIndexValueDate(Index1M,$H1084)</f>
        <v>46883</v>
      </c>
      <c r="J1084" s="182">
        <f>IFERROR(_xll.qlIndexFixing(Index1M,$H1084,TRUE,_xll.ohTrigger(RecalcTrigger,Trigger1M)),NA())</f>
        <v>2.7494199637845912E-2</v>
      </c>
      <c r="K1084" s="44">
        <f>IFERROR(_xll.qlIndexFixing(Index3M,H1084,TRUE,_xll.ohTrigger(RecalcTrigger,Trigger3M)),NA())</f>
        <v>2.8055361028517883E-2</v>
      </c>
      <c r="L1084" s="44">
        <f>IFERROR(_xll.qlIndexFixing(Index6M,$H1084,TRUE,_xll.ohTrigger(RecalcTrigger,Trigger6M)),NA())</f>
        <v>2.8359950570249575E-2</v>
      </c>
      <c r="M1084" s="183">
        <f>IFERROR(_xll.qlIndexFixing(Index1Y,$H1084,TRUE,_xll.ohTrigger(RecalcTrigger,Trigger1Y)),NA())</f>
        <v>2.8921587375296376E-2</v>
      </c>
      <c r="N1084" s="182">
        <f>IFERROR(_xll.qlIndexFixing(ONIndex1M,I1084,TRUE,_xll.ohTrigger(RecalcTrigger,Trigger1M)),NA())</f>
        <v>2.7465376378827955E-2</v>
      </c>
      <c r="O1084" s="44">
        <f>IFERROR(_xll.qlIndexFixing(ONIndex3M,I1084,TRUE,_xll.ohTrigger(RecalcTrigger,Trigger3M)),NA())</f>
        <v>2.7956191286790943E-2</v>
      </c>
      <c r="P1084" s="44">
        <f>IFERROR(_xll.qlIndexFixing(ONIndex6M,I1084,TRUE,_xll.ohTrigger(RecalcTrigger,Trigger6M)),NA())</f>
        <v>2.8207034074744231E-2</v>
      </c>
      <c r="Q1084" s="183">
        <f>IFERROR(_xll.qlIndexFixing(ONIndex1Y,I1084,TRUE,_xll.ohTrigger(RecalcTrigger,Trigger1Y)),NA())</f>
        <v>2.8599086356848602E-2</v>
      </c>
    </row>
    <row r="1085" spans="2:17" x14ac:dyDescent="0.2">
      <c r="B1085" s="39" t="s">
        <v>42</v>
      </c>
      <c r="D1085" s="42">
        <f>_xll.qlCalendarAdvance(Calendar,$D1084,B1085,"f",FALSE)</f>
        <v>46890</v>
      </c>
      <c r="E1085" s="177">
        <f>_xll.qlInterestRateIndexValueDate(IndexON,D1085)</f>
        <v>46890</v>
      </c>
      <c r="F1085" s="193">
        <f>IFERROR(_xll.qlIndexFixing(IndexON,D1085,TRUE,_xll.ohTrigger(RecalcTrigger,TriggerON)),NA())</f>
        <v>2.6730240124170912E-2</v>
      </c>
      <c r="H1085" s="42">
        <f>_xll.qlCalendarAdvance(Calendar,$H1084,B1085,"f",FALSE)</f>
        <v>46890</v>
      </c>
      <c r="I1085" s="177">
        <f>_xll.qlInterestRateIndexValueDate(Index1M,$H1085)</f>
        <v>46890</v>
      </c>
      <c r="J1085" s="182">
        <f>IFERROR(_xll.qlIndexFixing(Index1M,$H1085,TRUE,_xll.ohTrigger(RecalcTrigger,Trigger1M)),NA())</f>
        <v>2.7492227460441394E-2</v>
      </c>
      <c r="K1085" s="44">
        <f>IFERROR(_xll.qlIndexFixing(Index3M,H1085,TRUE,_xll.ohTrigger(RecalcTrigger,Trigger3M)),NA())</f>
        <v>2.8055290672881084E-2</v>
      </c>
      <c r="L1085" s="44">
        <f>IFERROR(_xll.qlIndexFixing(Index6M,$H1085,TRUE,_xll.ohTrigger(RecalcTrigger,Trigger6M)),NA())</f>
        <v>2.8355951362911906E-2</v>
      </c>
      <c r="M1085" s="183">
        <f>IFERROR(_xll.qlIndexFixing(Index1Y,$H1085,TRUE,_xll.ohTrigger(RecalcTrigger,Trigger1Y)),NA())</f>
        <v>2.8917361751608084E-2</v>
      </c>
      <c r="N1085" s="182">
        <f>IFERROR(_xll.qlIndexFixing(ONIndex1M,I1085,TRUE,_xll.ohTrigger(RecalcTrigger,Trigger1M)),NA())</f>
        <v>2.7463600798024457E-2</v>
      </c>
      <c r="O1085" s="44">
        <f>IFERROR(_xll.qlIndexFixing(ONIndex3M,I1085,TRUE,_xll.ohTrigger(RecalcTrigger,Trigger3M)),NA())</f>
        <v>2.7956864234565115E-2</v>
      </c>
      <c r="P1085" s="44">
        <f>IFERROR(_xll.qlIndexFixing(ONIndex6M,I1085,TRUE,_xll.ohTrigger(RecalcTrigger,Trigger6M)),NA())</f>
        <v>2.8204070095305678E-2</v>
      </c>
      <c r="Q1085" s="183">
        <f>IFERROR(_xll.qlIndexFixing(ONIndex1Y,I1085,TRUE,_xll.ohTrigger(RecalcTrigger,Trigger1Y)),NA())</f>
        <v>2.8597173791702346E-2</v>
      </c>
    </row>
    <row r="1086" spans="2:17" x14ac:dyDescent="0.2">
      <c r="B1086" s="39" t="s">
        <v>42</v>
      </c>
      <c r="D1086" s="42">
        <f>_xll.qlCalendarAdvance(Calendar,$D1085,B1086,"f",FALSE)</f>
        <v>46897</v>
      </c>
      <c r="E1086" s="177">
        <f>_xll.qlInterestRateIndexValueDate(IndexON,D1086)</f>
        <v>46897</v>
      </c>
      <c r="F1086" s="193">
        <f>IFERROR(_xll.qlIndexFixing(IndexON,D1086,TRUE,_xll.ohTrigger(RecalcTrigger,TriggerON)),NA())</f>
        <v>2.6733891256365272E-2</v>
      </c>
      <c r="H1086" s="42">
        <f>_xll.qlCalendarAdvance(Calendar,$H1085,B1086,"f",FALSE)</f>
        <v>46897</v>
      </c>
      <c r="I1086" s="177">
        <f>_xll.qlInterestRateIndexValueDate(Index1M,$H1086)</f>
        <v>46897</v>
      </c>
      <c r="J1086" s="182">
        <f>IFERROR(_xll.qlIndexFixing(Index1M,$H1086,TRUE,_xll.ohTrigger(RecalcTrigger,Trigger1M)),NA())</f>
        <v>2.749017114476679E-2</v>
      </c>
      <c r="K1086" s="44">
        <f>IFERROR(_xll.qlIndexFixing(Index3M,H1086,TRUE,_xll.ohTrigger(RecalcTrigger,Trigger3M)),NA())</f>
        <v>2.8055105238760692E-2</v>
      </c>
      <c r="L1086" s="44">
        <f>IFERROR(_xll.qlIndexFixing(Index6M,$H1086,TRUE,_xll.ohTrigger(RecalcTrigger,Trigger6M)),NA())</f>
        <v>2.8351876189766322E-2</v>
      </c>
      <c r="M1086" s="183">
        <f>IFERROR(_xll.qlIndexFixing(Index1Y,$H1086,TRUE,_xll.ohTrigger(RecalcTrigger,Trigger1Y)),NA())</f>
        <v>2.8913049303412208E-2</v>
      </c>
      <c r="N1086" s="182">
        <f>IFERROR(_xll.qlIndexFixing(ONIndex1M,I1086,TRUE,_xll.ohTrigger(RecalcTrigger,Trigger1M)),NA())</f>
        <v>2.7461741280748742E-2</v>
      </c>
      <c r="O1086" s="44">
        <f>IFERROR(_xll.qlIndexFixing(ONIndex3M,I1086,TRUE,_xll.ohTrigger(RecalcTrigger,Trigger3M)),NA())</f>
        <v>2.7957422903031048E-2</v>
      </c>
      <c r="P1086" s="44">
        <f>IFERROR(_xll.qlIndexFixing(ONIndex6M,I1086,TRUE,_xll.ohTrigger(RecalcTrigger,Trigger6M)),NA())</f>
        <v>2.8201031206734894E-2</v>
      </c>
      <c r="Q1086" s="183">
        <f>IFERROR(_xll.qlIndexFixing(ONIndex1Y,I1086,TRUE,_xll.ohTrigger(RecalcTrigger,Trigger1Y)),NA())</f>
        <v>2.8595176818556611E-2</v>
      </c>
    </row>
    <row r="1087" spans="2:17" x14ac:dyDescent="0.2">
      <c r="B1087" s="39" t="s">
        <v>42</v>
      </c>
      <c r="D1087" s="42">
        <f>_xll.qlCalendarAdvance(Calendar,$D1086,B1087,"f",FALSE)</f>
        <v>46904</v>
      </c>
      <c r="E1087" s="177">
        <f>_xll.qlInterestRateIndexValueDate(IndexON,D1087)</f>
        <v>46904</v>
      </c>
      <c r="F1087" s="193">
        <f>IFERROR(_xll.qlIndexFixing(IndexON,D1087,TRUE,_xll.ohTrigger(RecalcTrigger,TriggerON)),NA())</f>
        <v>2.6737421652699433E-2</v>
      </c>
      <c r="H1087" s="42">
        <f>_xll.qlCalendarAdvance(Calendar,$H1086,B1087,"f",FALSE)</f>
        <v>46904</v>
      </c>
      <c r="I1087" s="177">
        <f>_xll.qlInterestRateIndexValueDate(Index1M,$H1087)</f>
        <v>46904</v>
      </c>
      <c r="J1087" s="182">
        <f>IFERROR(_xll.qlIndexFixing(Index1M,$H1087,TRUE,_xll.ohTrigger(RecalcTrigger,Trigger1M)),NA())</f>
        <v>2.7485407487406393E-2</v>
      </c>
      <c r="K1087" s="44">
        <f>IFERROR(_xll.qlIndexFixing(Index3M,H1087,TRUE,_xll.ohTrigger(RecalcTrigger,Trigger3M)),NA())</f>
        <v>2.805480472617345E-2</v>
      </c>
      <c r="L1087" s="44">
        <f>IFERROR(_xll.qlIndexFixing(Index6M,$H1087,TRUE,_xll.ohTrigger(RecalcTrigger,Trigger6M)),NA())</f>
        <v>2.8346952186663141E-2</v>
      </c>
      <c r="M1087" s="183">
        <f>IFERROR(_xll.qlIndexFixing(Index1Y,$H1087,TRUE,_xll.ohTrigger(RecalcTrigger,Trigger1Y)),NA())</f>
        <v>2.890865003180032E-2</v>
      </c>
      <c r="N1087" s="182">
        <f>IFERROR(_xll.qlIndexFixing(ONIndex1M,I1087,TRUE,_xll.ohTrigger(RecalcTrigger,Trigger1M)),NA())</f>
        <v>2.7459797827243948E-2</v>
      </c>
      <c r="O1087" s="44">
        <f>IFERROR(_xll.qlIndexFixing(ONIndex3M,I1087,TRUE,_xll.ohTrigger(RecalcTrigger,Trigger3M)),NA())</f>
        <v>2.7957867292431882E-2</v>
      </c>
      <c r="P1087" s="44">
        <f>IFERROR(_xll.qlIndexFixing(ONIndex6M,I1087,TRUE,_xll.ohTrigger(RecalcTrigger,Trigger6M)),NA())</f>
        <v>2.8197917409356066E-2</v>
      </c>
      <c r="Q1087" s="183">
        <f>IFERROR(_xll.qlIndexFixing(ONIndex1Y,I1087,TRUE,_xll.ohTrigger(RecalcTrigger,Trigger1Y)),NA())</f>
        <v>2.8593095437087213E-2</v>
      </c>
    </row>
    <row r="1088" spans="2:17" x14ac:dyDescent="0.2">
      <c r="B1088" s="39" t="s">
        <v>42</v>
      </c>
      <c r="D1088" s="42">
        <f>_xll.qlCalendarAdvance(Calendar,$D1087,B1088,"f",FALSE)</f>
        <v>46911</v>
      </c>
      <c r="E1088" s="177">
        <f>_xll.qlInterestRateIndexValueDate(IndexON,D1088)</f>
        <v>46911</v>
      </c>
      <c r="F1088" s="193">
        <f>IFERROR(_xll.qlIndexFixing(IndexON,D1088,TRUE,_xll.ohTrigger(RecalcTrigger,TriggerON)),NA())</f>
        <v>2.6740831313173397E-2</v>
      </c>
      <c r="H1088" s="42">
        <f>_xll.qlCalendarAdvance(Calendar,$H1087,B1088,"f",FALSE)</f>
        <v>46911</v>
      </c>
      <c r="I1088" s="177">
        <f>_xll.qlInterestRateIndexValueDate(Index1M,$H1088)</f>
        <v>46911</v>
      </c>
      <c r="J1088" s="182">
        <f>IFERROR(_xll.qlIndexFixing(Index1M,$H1088,TRUE,_xll.ohTrigger(RecalcTrigger,Trigger1M)),NA())</f>
        <v>2.7483201422771719E-2</v>
      </c>
      <c r="K1088" s="44">
        <f>IFERROR(_xll.qlIndexFixing(Index3M,H1088,TRUE,_xll.ohTrigger(RecalcTrigger,Trigger3M)),NA())</f>
        <v>2.8054389135143142E-2</v>
      </c>
      <c r="L1088" s="44">
        <f>IFERROR(_xll.qlIndexFixing(Index6M,$H1088,TRUE,_xll.ohTrigger(RecalcTrigger,Trigger6M)),NA())</f>
        <v>2.8342730834814363E-2</v>
      </c>
      <c r="M1088" s="183">
        <f>IFERROR(_xll.qlIndexFixing(Index1Y,$H1088,TRUE,_xll.ohTrigger(RecalcTrigger,Trigger1Y)),NA())</f>
        <v>2.8904163937886418E-2</v>
      </c>
      <c r="N1088" s="182">
        <f>IFERROR(_xll.qlIndexFixing(ONIndex1M,I1088,TRUE,_xll.ohTrigger(RecalcTrigger,Trigger1M)),NA())</f>
        <v>2.7457770437347984E-2</v>
      </c>
      <c r="O1088" s="44">
        <f>IFERROR(_xll.qlIndexFixing(ONIndex3M,I1088,TRUE,_xll.ohTrigger(RecalcTrigger,Trigger3M)),NA())</f>
        <v>2.7958197402605522E-2</v>
      </c>
      <c r="P1088" s="44">
        <f>IFERROR(_xll.qlIndexFixing(ONIndex6M,I1088,TRUE,_xll.ohTrigger(RecalcTrigger,Trigger6M)),NA())</f>
        <v>2.8194728702926053E-2</v>
      </c>
      <c r="Q1088" s="183">
        <f>IFERROR(_xll.qlIndexFixing(ONIndex1Y,I1088,TRUE,_xll.ohTrigger(RecalcTrigger,Trigger1Y)),NA())</f>
        <v>2.8590929647537289E-2</v>
      </c>
    </row>
    <row r="1089" spans="2:17" x14ac:dyDescent="0.2">
      <c r="B1089" s="39" t="s">
        <v>42</v>
      </c>
      <c r="D1089" s="42">
        <f>_xll.qlCalendarAdvance(Calendar,$D1088,B1089,"f",FALSE)</f>
        <v>46918</v>
      </c>
      <c r="E1089" s="177">
        <f>_xll.qlInterestRateIndexValueDate(IndexON,D1089)</f>
        <v>46918</v>
      </c>
      <c r="F1089" s="193">
        <f>IFERROR(_xll.qlIndexFixing(IndexON,D1089,TRUE,_xll.ohTrigger(RecalcTrigger,TriggerON)),NA())</f>
        <v>2.6744120237706115E-2</v>
      </c>
      <c r="H1089" s="42">
        <f>_xll.qlCalendarAdvance(Calendar,$H1088,B1089,"f",FALSE)</f>
        <v>46918</v>
      </c>
      <c r="I1089" s="177">
        <f>_xll.qlInterestRateIndexValueDate(Index1M,$H1089)</f>
        <v>46918</v>
      </c>
      <c r="J1089" s="182">
        <f>IFERROR(_xll.qlIndexFixing(Index1M,$H1089,TRUE,_xll.ohTrigger(RecalcTrigger,Trigger1M)),NA())</f>
        <v>2.7480911238943289E-2</v>
      </c>
      <c r="K1089" s="44">
        <f>IFERROR(_xll.qlIndexFixing(Index3M,H1089,TRUE,_xll.ohTrigger(RecalcTrigger,Trigger3M)),NA())</f>
        <v>2.8053858465705885E-2</v>
      </c>
      <c r="L1089" s="44">
        <f>IFERROR(_xll.qlIndexFixing(Index6M,$H1089,TRUE,_xll.ohTrigger(RecalcTrigger,Trigger6M)),NA())</f>
        <v>2.8338433524340258E-2</v>
      </c>
      <c r="M1089" s="183">
        <f>IFERROR(_xll.qlIndexFixing(Index1Y,$H1089,TRUE,_xll.ohTrigger(RecalcTrigger,Trigger1Y)),NA())</f>
        <v>2.8899591022806259E-2</v>
      </c>
      <c r="N1089" s="182">
        <f>IFERROR(_xll.qlIndexFixing(ONIndex1M,I1089,TRUE,_xll.ohTrigger(RecalcTrigger,Trigger1M)),NA())</f>
        <v>2.7455659111222941E-2</v>
      </c>
      <c r="O1089" s="44">
        <f>IFERROR(_xll.qlIndexFixing(ONIndex3M,I1089,TRUE,_xll.ohTrigger(RecalcTrigger,Trigger3M)),NA())</f>
        <v>2.7958413233551971E-2</v>
      </c>
      <c r="P1089" s="44">
        <f>IFERROR(_xll.qlIndexFixing(ONIndex6M,I1089,TRUE,_xll.ohTrigger(RecalcTrigger,Trigger6M)),NA())</f>
        <v>2.8191465087606948E-2</v>
      </c>
      <c r="Q1089" s="183">
        <f>IFERROR(_xll.qlIndexFixing(ONIndex1Y,I1089,TRUE,_xll.ohTrigger(RecalcTrigger,Trigger1Y)),NA())</f>
        <v>2.8588679449825793E-2</v>
      </c>
    </row>
    <row r="1090" spans="2:17" x14ac:dyDescent="0.2">
      <c r="B1090" s="39" t="s">
        <v>42</v>
      </c>
      <c r="D1090" s="42">
        <f>_xll.qlCalendarAdvance(Calendar,$D1089,B1090,"f",FALSE)</f>
        <v>46925</v>
      </c>
      <c r="E1090" s="177">
        <f>_xll.qlInterestRateIndexValueDate(IndexON,D1090)</f>
        <v>46925</v>
      </c>
      <c r="F1090" s="193">
        <f>IFERROR(_xll.qlIndexFixing(IndexON,D1090,TRUE,_xll.ohTrigger(RecalcTrigger,TriggerON)),NA())</f>
        <v>2.6747288426459681E-2</v>
      </c>
      <c r="H1090" s="42">
        <f>_xll.qlCalendarAdvance(Calendar,$H1089,B1090,"f",FALSE)</f>
        <v>46925</v>
      </c>
      <c r="I1090" s="177">
        <f>_xll.qlInterestRateIndexValueDate(Index1M,$H1090)</f>
        <v>46925</v>
      </c>
      <c r="J1090" s="182">
        <f>IFERROR(_xll.qlIndexFixing(Index1M,$H1090,TRUE,_xll.ohTrigger(RecalcTrigger,Trigger1M)),NA())</f>
        <v>2.7478536935964325E-2</v>
      </c>
      <c r="K1090" s="44">
        <f>IFERROR(_xll.qlIndexFixing(Index3M,H1090,TRUE,_xll.ohTrigger(RecalcTrigger,Trigger3M)),NA())</f>
        <v>2.8053212717910128E-2</v>
      </c>
      <c r="L1090" s="44">
        <f>IFERROR(_xll.qlIndexFixing(Index6M,$H1090,TRUE,_xll.ohTrigger(RecalcTrigger,Trigger6M)),NA())</f>
        <v>2.8334060255725785E-2</v>
      </c>
      <c r="M1090" s="183">
        <f>IFERROR(_xll.qlIndexFixing(Index1Y,$H1090,TRUE,_xll.ohTrigger(RecalcTrigger,Trigger1Y)),NA())</f>
        <v>2.8894931287717585E-2</v>
      </c>
      <c r="N1090" s="182">
        <f>IFERROR(_xll.qlIndexFixing(ONIndex1M,I1090,TRUE,_xll.ohTrigger(RecalcTrigger,Trigger1M)),NA())</f>
        <v>2.7453463848706727E-2</v>
      </c>
      <c r="O1090" s="44">
        <f>IFERROR(_xll.qlIndexFixing(ONIndex3M,I1090,TRUE,_xll.ohTrigger(RecalcTrigger,Trigger3M)),NA())</f>
        <v>2.7958514785352273E-2</v>
      </c>
      <c r="P1090" s="44">
        <f>IFERROR(_xll.qlIndexFixing(ONIndex6M,I1090,TRUE,_xll.ohTrigger(RecalcTrigger,Trigger6M)),NA())</f>
        <v>2.8188126563317706E-2</v>
      </c>
      <c r="Q1090" s="183">
        <f>IFERROR(_xll.qlIndexFixing(ONIndex1Y,I1090,TRUE,_xll.ohTrigger(RecalcTrigger,Trigger1Y)),NA())</f>
        <v>2.8586344844114819E-2</v>
      </c>
    </row>
    <row r="1091" spans="2:17" x14ac:dyDescent="0.2">
      <c r="B1091" s="39" t="s">
        <v>42</v>
      </c>
      <c r="D1091" s="42">
        <f>_xll.qlCalendarAdvance(Calendar,$D1090,B1091,"f",FALSE)</f>
        <v>46932</v>
      </c>
      <c r="E1091" s="177">
        <f>_xll.qlInterestRateIndexValueDate(IndexON,D1091)</f>
        <v>46932</v>
      </c>
      <c r="F1091" s="193">
        <f>IFERROR(_xll.qlIndexFixing(IndexON,D1091,TRUE,_xll.ohTrigger(RecalcTrigger,TriggerON)),NA())</f>
        <v>2.6750335879272003E-2</v>
      </c>
      <c r="H1091" s="42">
        <f>_xll.qlCalendarAdvance(Calendar,$H1090,B1091,"f",FALSE)</f>
        <v>46932</v>
      </c>
      <c r="I1091" s="177">
        <f>_xll.qlInterestRateIndexValueDate(Index1M,$H1091)</f>
        <v>46932</v>
      </c>
      <c r="J1091" s="182">
        <f>IFERROR(_xll.qlIndexFixing(Index1M,$H1091,TRUE,_xll.ohTrigger(RecalcTrigger,Trigger1M)),NA())</f>
        <v>2.7476078513883451E-2</v>
      </c>
      <c r="K1091" s="44">
        <f>IFERROR(_xll.qlIndexFixing(Index3M,H1091,TRUE,_xll.ohTrigger(RecalcTrigger,Trigger3M)),NA())</f>
        <v>2.8052451891808734E-2</v>
      </c>
      <c r="L1091" s="44">
        <f>IFERROR(_xll.qlIndexFixing(Index6M,$H1091,TRUE,_xll.ohTrigger(RecalcTrigger,Trigger6M)),NA())</f>
        <v>2.8329611029462531E-2</v>
      </c>
      <c r="M1091" s="183">
        <f>IFERROR(_xll.qlIndexFixing(Index1Y,$H1091,TRUE,_xll.ohTrigger(RecalcTrigger,Trigger1Y)),NA())</f>
        <v>2.8890184733800561E-2</v>
      </c>
      <c r="N1091" s="182">
        <f>IFERROR(_xll.qlIndexFixing(ONIndex1M,I1091,TRUE,_xll.ohTrigger(RecalcTrigger,Trigger1M)),NA())</f>
        <v>2.7451184649799343E-2</v>
      </c>
      <c r="O1091" s="44">
        <f>IFERROR(_xll.qlIndexFixing(ONIndex3M,I1091,TRUE,_xll.ohTrigger(RecalcTrigger,Trigger3M)),NA())</f>
        <v>2.7958502058006429E-2</v>
      </c>
      <c r="P1091" s="44">
        <f>IFERROR(_xll.qlIndexFixing(ONIndex6M,I1091,TRUE,_xll.ohTrigger(RecalcTrigger,Trigger6M)),NA())</f>
        <v>2.8184713129977279E-2</v>
      </c>
      <c r="Q1091" s="183">
        <f>IFERROR(_xll.qlIndexFixing(ONIndex1Y,I1091,TRUE,_xll.ohTrigger(RecalcTrigger,Trigger1Y)),NA())</f>
        <v>2.8583925830080181E-2</v>
      </c>
    </row>
    <row r="1092" spans="2:17" x14ac:dyDescent="0.2">
      <c r="B1092" s="39" t="s">
        <v>42</v>
      </c>
      <c r="D1092" s="42">
        <f>_xll.qlCalendarAdvance(Calendar,$D1091,B1092,"f",FALSE)</f>
        <v>46939</v>
      </c>
      <c r="E1092" s="177">
        <f>_xll.qlInterestRateIndexValueDate(IndexON,D1092)</f>
        <v>46939</v>
      </c>
      <c r="F1092" s="193">
        <f>IFERROR(_xll.qlIndexFixing(IndexON,D1092,TRUE,_xll.ohTrigger(RecalcTrigger,TriggerON)),NA())</f>
        <v>2.6753262596224126E-2</v>
      </c>
      <c r="H1092" s="42">
        <f>_xll.qlCalendarAdvance(Calendar,$H1091,B1092,"f",FALSE)</f>
        <v>46939</v>
      </c>
      <c r="I1092" s="177">
        <f>_xll.qlInterestRateIndexValueDate(Index1M,$H1092)</f>
        <v>46939</v>
      </c>
      <c r="J1092" s="182">
        <f>IFERROR(_xll.qlIndexFixing(Index1M,$H1092,TRUE,_xll.ohTrigger(RecalcTrigger,Trigger1M)),NA())</f>
        <v>2.7476066349758663E-2</v>
      </c>
      <c r="K1092" s="44">
        <f>IFERROR(_xll.qlIndexFixing(Index3M,H1092,TRUE,_xll.ohTrigger(RecalcTrigger,Trigger3M)),NA())</f>
        <v>2.8051575987469528E-2</v>
      </c>
      <c r="L1092" s="44">
        <f>IFERROR(_xll.qlIndexFixing(Index6M,$H1092,TRUE,_xll.ohTrigger(RecalcTrigger,Trigger6M)),NA())</f>
        <v>2.8325829895370632E-2</v>
      </c>
      <c r="M1092" s="183">
        <f>IFERROR(_xll.qlIndexFixing(Index1Y,$H1092,TRUE,_xll.ohTrigger(RecalcTrigger,Trigger1Y)),NA())</f>
        <v>2.8885351362256451E-2</v>
      </c>
      <c r="N1092" s="182">
        <f>IFERROR(_xll.qlIndexFixing(ONIndex1M,I1092,TRUE,_xll.ohTrigger(RecalcTrigger,Trigger1M)),NA())</f>
        <v>2.744882151466288E-2</v>
      </c>
      <c r="O1092" s="44">
        <f>IFERROR(_xll.qlIndexFixing(ONIndex3M,I1092,TRUE,_xll.ohTrigger(RecalcTrigger,Trigger3M)),NA())</f>
        <v>2.7958375051514439E-2</v>
      </c>
      <c r="P1092" s="44">
        <f>IFERROR(_xll.qlIndexFixing(ONIndex6M,I1092,TRUE,_xll.ohTrigger(RecalcTrigger,Trigger6M)),NA())</f>
        <v>2.8181224787828807E-2</v>
      </c>
      <c r="Q1092" s="183">
        <f>IFERROR(_xll.qlIndexFixing(ONIndex1Y,I1092,TRUE,_xll.ohTrigger(RecalcTrigger,Trigger1Y)),NA())</f>
        <v>2.8581422408046064E-2</v>
      </c>
    </row>
    <row r="1093" spans="2:17" x14ac:dyDescent="0.2">
      <c r="B1093" s="39" t="s">
        <v>42</v>
      </c>
      <c r="D1093" s="42">
        <f>_xll.qlCalendarAdvance(Calendar,$D1092,B1093,"f",FALSE)</f>
        <v>46946</v>
      </c>
      <c r="E1093" s="177">
        <f>_xll.qlInterestRateIndexValueDate(IndexON,D1093)</f>
        <v>46946</v>
      </c>
      <c r="F1093" s="193">
        <f>IFERROR(_xll.qlIndexFixing(IndexON,D1093,TRUE,_xll.ohTrigger(RecalcTrigger,TriggerON)),NA())</f>
        <v>2.6756068577235004E-2</v>
      </c>
      <c r="H1093" s="42">
        <f>_xll.qlCalendarAdvance(Calendar,$H1092,B1093,"f",FALSE)</f>
        <v>46946</v>
      </c>
      <c r="I1093" s="177">
        <f>_xll.qlInterestRateIndexValueDate(Index1M,$H1093)</f>
        <v>46946</v>
      </c>
      <c r="J1093" s="182">
        <f>IFERROR(_xll.qlIndexFixing(Index1M,$H1093,TRUE,_xll.ohTrigger(RecalcTrigger,Trigger1M)),NA())</f>
        <v>2.7473421067595784E-2</v>
      </c>
      <c r="K1093" s="44">
        <f>IFERROR(_xll.qlIndexFixing(Index3M,H1093,TRUE,_xll.ohTrigger(RecalcTrigger,Trigger3M)),NA())</f>
        <v>2.8050585004966516E-2</v>
      </c>
      <c r="L1093" s="44">
        <f>IFERROR(_xll.qlIndexFixing(Index6M,$H1093,TRUE,_xll.ohTrigger(RecalcTrigger,Trigger6M)),NA())</f>
        <v>2.8321222974973127E-2</v>
      </c>
      <c r="M1093" s="183">
        <f>IFERROR(_xll.qlIndexFixing(Index1Y,$H1093,TRUE,_xll.ohTrigger(RecalcTrigger,Trigger1Y)),NA())</f>
        <v>2.8880431174309162E-2</v>
      </c>
      <c r="N1093" s="182">
        <f>IFERROR(_xll.qlIndexFixing(ONIndex1M,I1093,TRUE,_xll.ohTrigger(RecalcTrigger,Trigger1M)),NA())</f>
        <v>2.7446374443216293E-2</v>
      </c>
      <c r="O1093" s="44">
        <f>IFERROR(_xll.qlIndexFixing(ONIndex3M,I1093,TRUE,_xll.ohTrigger(RecalcTrigger,Trigger3M)),NA())</f>
        <v>2.795813376571421E-2</v>
      </c>
      <c r="P1093" s="44">
        <f>IFERROR(_xll.qlIndexFixing(ONIndex6M,I1093,TRUE,_xll.ohTrigger(RecalcTrigger,Trigger6M)),NA())</f>
        <v>2.8177661536548104E-2</v>
      </c>
      <c r="Q1093" s="183">
        <f>IFERROR(_xll.qlIndexFixing(ONIndex1Y,I1093,TRUE,_xll.ohTrigger(RecalcTrigger,Trigger1Y)),NA())</f>
        <v>2.857883457776933E-2</v>
      </c>
    </row>
    <row r="1094" spans="2:17" x14ac:dyDescent="0.2">
      <c r="B1094" s="39" t="s">
        <v>42</v>
      </c>
      <c r="D1094" s="42">
        <f>_xll.qlCalendarAdvance(Calendar,$D1093,B1094,"f",FALSE)</f>
        <v>46953</v>
      </c>
      <c r="E1094" s="177">
        <f>_xll.qlInterestRateIndexValueDate(IndexON,D1094)</f>
        <v>46953</v>
      </c>
      <c r="F1094" s="193">
        <f>IFERROR(_xll.qlIndexFixing(IndexON,D1094,TRUE,_xll.ohTrigger(RecalcTrigger,TriggerON)),NA())</f>
        <v>2.6758753822547776E-2</v>
      </c>
      <c r="H1094" s="42">
        <f>_xll.qlCalendarAdvance(Calendar,$H1093,B1094,"f",FALSE)</f>
        <v>46953</v>
      </c>
      <c r="I1094" s="177">
        <f>_xll.qlInterestRateIndexValueDate(Index1M,$H1094)</f>
        <v>46953</v>
      </c>
      <c r="J1094" s="182">
        <f>IFERROR(_xll.qlIndexFixing(Index1M,$H1094,TRUE,_xll.ohTrigger(RecalcTrigger,Trigger1M)),NA())</f>
        <v>2.747069164759261E-2</v>
      </c>
      <c r="K1094" s="44">
        <f>IFERROR(_xll.qlIndexFixing(Index3M,H1094,TRUE,_xll.ohTrigger(RecalcTrigger,Trigger3M)),NA())</f>
        <v>2.8049478944386023E-2</v>
      </c>
      <c r="L1094" s="44">
        <f>IFERROR(_xll.qlIndexFixing(Index6M,$H1094,TRUE,_xll.ohTrigger(RecalcTrigger,Trigger6M)),NA())</f>
        <v>2.8316540092701972E-2</v>
      </c>
      <c r="M1094" s="183">
        <f>IFERROR(_xll.qlIndexFixing(Index1Y,$H1094,TRUE,_xll.ohTrigger(RecalcTrigger,Trigger1Y)),NA())</f>
        <v>2.8875424171204145E-2</v>
      </c>
      <c r="N1094" s="182">
        <f>IFERROR(_xll.qlIndexFixing(ONIndex1M,I1094,TRUE,_xll.ohTrigger(RecalcTrigger,Trigger1M)),NA())</f>
        <v>2.7443843435378534E-2</v>
      </c>
      <c r="O1094" s="44">
        <f>IFERROR(_xll.qlIndexFixing(ONIndex3M,I1094,TRUE,_xll.ohTrigger(RecalcTrigger,Trigger3M)),NA())</f>
        <v>2.7957778200767835E-2</v>
      </c>
      <c r="P1094" s="44">
        <f>IFERROR(_xll.qlIndexFixing(ONIndex6M,I1094,TRUE,_xll.ohTrigger(RecalcTrigger,Trigger6M)),NA())</f>
        <v>2.8174023376459356E-2</v>
      </c>
      <c r="Q1094" s="183">
        <f>IFERROR(_xll.qlIndexFixing(ONIndex1Y,I1094,TRUE,_xll.ohTrigger(RecalcTrigger,Trigger1Y)),NA())</f>
        <v>2.8576162339331024E-2</v>
      </c>
    </row>
    <row r="1095" spans="2:17" x14ac:dyDescent="0.2">
      <c r="B1095" s="39" t="s">
        <v>42</v>
      </c>
      <c r="D1095" s="42">
        <f>_xll.qlCalendarAdvance(Calendar,$D1094,B1095,"f",FALSE)</f>
        <v>46960</v>
      </c>
      <c r="E1095" s="177">
        <f>_xll.qlInterestRateIndexValueDate(IndexON,D1095)</f>
        <v>46960</v>
      </c>
      <c r="F1095" s="193">
        <f>IFERROR(_xll.qlIndexFixing(IndexON,D1095,TRUE,_xll.ohTrigger(RecalcTrigger,TriggerON)),NA())</f>
        <v>2.6761318331676165E-2</v>
      </c>
      <c r="H1095" s="42">
        <f>_xll.qlCalendarAdvance(Calendar,$H1094,B1095,"f",FALSE)</f>
        <v>46960</v>
      </c>
      <c r="I1095" s="177">
        <f>_xll.qlInterestRateIndexValueDate(Index1M,$H1095)</f>
        <v>46960</v>
      </c>
      <c r="J1095" s="182">
        <f>IFERROR(_xll.qlIndexFixing(Index1M,$H1095,TRUE,_xll.ohTrigger(RecalcTrigger,Trigger1M)),NA())</f>
        <v>2.7468701804076422E-2</v>
      </c>
      <c r="K1095" s="44">
        <f>IFERROR(_xll.qlIndexFixing(Index3M,H1095,TRUE,_xll.ohTrigger(RecalcTrigger,Trigger3M)),NA())</f>
        <v>2.8048257805824955E-2</v>
      </c>
      <c r="L1095" s="44">
        <f>IFERROR(_xll.qlIndexFixing(Index6M,$H1095,TRUE,_xll.ohTrigger(RecalcTrigger,Trigger6M)),NA())</f>
        <v>2.8311781249086176E-2</v>
      </c>
      <c r="M1095" s="183">
        <f>IFERROR(_xll.qlIndexFixing(Index1Y,$H1095,TRUE,_xll.ohTrigger(RecalcTrigger,Trigger1Y)),NA())</f>
        <v>2.8870330354209495E-2</v>
      </c>
      <c r="N1095" s="182">
        <f>IFERROR(_xll.qlIndexFixing(ONIndex1M,I1095,TRUE,_xll.ohTrigger(RecalcTrigger,Trigger1M)),NA())</f>
        <v>2.7441228491311698E-2</v>
      </c>
      <c r="O1095" s="44">
        <f>IFERROR(_xll.qlIndexFixing(ONIndex3M,I1095,TRUE,_xll.ohTrigger(RecalcTrigger,Trigger3M)),NA())</f>
        <v>2.7957308356675314E-2</v>
      </c>
      <c r="P1095" s="44">
        <f>IFERROR(_xll.qlIndexFixing(ONIndex6M,I1095,TRUE,_xll.ohTrigger(RecalcTrigger,Trigger6M)),NA())</f>
        <v>2.8170310307319424E-2</v>
      </c>
      <c r="Q1095" s="183">
        <f>IFERROR(_xll.qlIndexFixing(ONIndex1Y,I1095,TRUE,_xll.ohTrigger(RecalcTrigger,Trigger1Y)),NA())</f>
        <v>2.8573405692731146E-2</v>
      </c>
    </row>
    <row r="1096" spans="2:17" x14ac:dyDescent="0.2">
      <c r="B1096" s="39" t="s">
        <v>42</v>
      </c>
      <c r="D1096" s="42">
        <f>_xll.qlCalendarAdvance(Calendar,$D1095,B1096,"f",FALSE)</f>
        <v>46967</v>
      </c>
      <c r="E1096" s="177">
        <f>_xll.qlInterestRateIndexValueDate(IndexON,D1096)</f>
        <v>46967</v>
      </c>
      <c r="F1096" s="193">
        <f>IFERROR(_xll.qlIndexFixing(IndexON,D1096,TRUE,_xll.ohTrigger(RecalcTrigger,TriggerON)),NA())</f>
        <v>2.6763762105106448E-2</v>
      </c>
      <c r="H1096" s="42">
        <f>_xll.qlCalendarAdvance(Calendar,$H1095,B1096,"f",FALSE)</f>
        <v>46967</v>
      </c>
      <c r="I1096" s="177">
        <f>_xll.qlInterestRateIndexValueDate(Index1M,$H1096)</f>
        <v>46967</v>
      </c>
      <c r="J1096" s="182">
        <f>IFERROR(_xll.qlIndexFixing(Index1M,$H1096,TRUE,_xll.ohTrigger(RecalcTrigger,Trigger1M)),NA())</f>
        <v>2.7464980394301137E-2</v>
      </c>
      <c r="K1096" s="44">
        <f>IFERROR(_xll.qlIndexFixing(Index3M,H1096,TRUE,_xll.ohTrigger(RecalcTrigger,Trigger3M)),NA())</f>
        <v>2.8046921589386386E-2</v>
      </c>
      <c r="L1096" s="44">
        <f>IFERROR(_xll.qlIndexFixing(Index6M,$H1096,TRUE,_xll.ohTrigger(RecalcTrigger,Trigger6M)),NA())</f>
        <v>2.8306946444665314E-2</v>
      </c>
      <c r="M1096" s="183">
        <f>IFERROR(_xll.qlIndexFixing(Index1Y,$H1096,TRUE,_xll.ohTrigger(RecalcTrigger,Trigger1Y)),NA())</f>
        <v>2.8865149724614625E-2</v>
      </c>
      <c r="N1096" s="182">
        <f>IFERROR(_xll.qlIndexFixing(ONIndex1M,I1096,TRUE,_xll.ohTrigger(RecalcTrigger,Trigger1M)),NA())</f>
        <v>2.7438529610934737E-2</v>
      </c>
      <c r="O1096" s="44">
        <f>IFERROR(_xll.qlIndexFixing(ONIndex3M,I1096,TRUE,_xll.ohTrigger(RecalcTrigger,Trigger3M)),NA())</f>
        <v>2.7956724233436647E-2</v>
      </c>
      <c r="P1096" s="44">
        <f>IFERROR(_xll.qlIndexFixing(ONIndex6M,I1096,TRUE,_xll.ohTrigger(RecalcTrigger,Trigger6M)),NA())</f>
        <v>2.8166522329209354E-2</v>
      </c>
      <c r="Q1096" s="183">
        <f>IFERROR(_xll.qlIndexFixing(ONIndex1Y,I1096,TRUE,_xll.ohTrigger(RecalcTrigger,Trigger1Y)),NA())</f>
        <v>2.8570564638050744E-2</v>
      </c>
    </row>
    <row r="1097" spans="2:17" x14ac:dyDescent="0.2">
      <c r="B1097" s="39" t="s">
        <v>42</v>
      </c>
      <c r="D1097" s="42">
        <f>_xll.qlCalendarAdvance(Calendar,$D1096,B1097,"f",FALSE)</f>
        <v>46974</v>
      </c>
      <c r="E1097" s="177">
        <f>_xll.qlInterestRateIndexValueDate(IndexON,D1097)</f>
        <v>46974</v>
      </c>
      <c r="F1097" s="193">
        <f>IFERROR(_xll.qlIndexFixing(IndexON,D1097,TRUE,_xll.ohTrigger(RecalcTrigger,TriggerON)),NA())</f>
        <v>2.6766085142595486E-2</v>
      </c>
      <c r="H1097" s="42">
        <f>_xll.qlCalendarAdvance(Calendar,$H1096,B1097,"f",FALSE)</f>
        <v>46974</v>
      </c>
      <c r="I1097" s="177">
        <f>_xll.qlInterestRateIndexValueDate(Index1M,$H1097)</f>
        <v>46974</v>
      </c>
      <c r="J1097" s="182">
        <f>IFERROR(_xll.qlIndexFixing(Index1M,$H1097,TRUE,_xll.ohTrigger(RecalcTrigger,Trigger1M)),NA())</f>
        <v>2.7461998561145458E-2</v>
      </c>
      <c r="K1097" s="44">
        <f>IFERROR(_xll.qlIndexFixing(Index3M,H1097,TRUE,_xll.ohTrigger(RecalcTrigger,Trigger3M)),NA())</f>
        <v>2.8045470295187475E-2</v>
      </c>
      <c r="L1097" s="44">
        <f>IFERROR(_xll.qlIndexFixing(Index6M,$H1097,TRUE,_xll.ohTrigger(RecalcTrigger,Trigger6M)),NA())</f>
        <v>2.8302035679986886E-2</v>
      </c>
      <c r="M1097" s="183">
        <f>IFERROR(_xll.qlIndexFixing(Index1Y,$H1097,TRUE,_xll.ohTrigger(RecalcTrigger,Trigger1Y)),NA())</f>
        <v>2.8859882283731153E-2</v>
      </c>
      <c r="N1097" s="182">
        <f>IFERROR(_xll.qlIndexFixing(ONIndex1M,I1097,TRUE,_xll.ohTrigger(RecalcTrigger,Trigger1M)),NA())</f>
        <v>2.7435746794166604E-2</v>
      </c>
      <c r="O1097" s="44">
        <f>IFERROR(_xll.qlIndexFixing(ONIndex3M,I1097,TRUE,_xll.ohTrigger(RecalcTrigger,Trigger3M)),NA())</f>
        <v>2.7956025830970788E-2</v>
      </c>
      <c r="P1097" s="44">
        <f>IFERROR(_xll.qlIndexFixing(ONIndex6M,I1097,TRUE,_xll.ohTrigger(RecalcTrigger,Trigger6M)),NA())</f>
        <v>2.8162659442291238E-2</v>
      </c>
      <c r="Q1097" s="183">
        <f>IFERROR(_xll.qlIndexFixing(ONIndex1Y,I1097,TRUE,_xll.ohTrigger(RecalcTrigger,Trigger1Y)),NA())</f>
        <v>2.856763917520877E-2</v>
      </c>
    </row>
    <row r="1098" spans="2:17" x14ac:dyDescent="0.2">
      <c r="B1098" s="39" t="s">
        <v>42</v>
      </c>
      <c r="D1098" s="42">
        <f>_xll.qlCalendarAdvance(Calendar,$D1097,B1098,"f",FALSE)</f>
        <v>46981</v>
      </c>
      <c r="E1098" s="177">
        <f>_xll.qlInterestRateIndexValueDate(IndexON,D1098)</f>
        <v>46981</v>
      </c>
      <c r="F1098" s="193">
        <f>IFERROR(_xll.qlIndexFixing(IndexON,D1098,TRUE,_xll.ohTrigger(RecalcTrigger,TriggerON)),NA())</f>
        <v>2.6768287444224326E-2</v>
      </c>
      <c r="H1098" s="42">
        <f>_xll.qlCalendarAdvance(Calendar,$H1097,B1098,"f",FALSE)</f>
        <v>46981</v>
      </c>
      <c r="I1098" s="177">
        <f>_xll.qlInterestRateIndexValueDate(Index1M,$H1098)</f>
        <v>46981</v>
      </c>
      <c r="J1098" s="182">
        <f>IFERROR(_xll.qlIndexFixing(Index1M,$H1098,TRUE,_xll.ohTrigger(RecalcTrigger,Trigger1M)),NA())</f>
        <v>2.7458932590407357E-2</v>
      </c>
      <c r="K1098" s="44">
        <f>IFERROR(_xll.qlIndexFixing(Index3M,H1098,TRUE,_xll.ohTrigger(RecalcTrigger,Trigger3M)),NA())</f>
        <v>2.8043903923353316E-2</v>
      </c>
      <c r="L1098" s="44">
        <f>IFERROR(_xll.qlIndexFixing(Index6M,$H1098,TRUE,_xll.ohTrigger(RecalcTrigger,Trigger6M)),NA())</f>
        <v>2.8297048955608087E-2</v>
      </c>
      <c r="M1098" s="183">
        <f>IFERROR(_xll.qlIndexFixing(Index1Y,$H1098,TRUE,_xll.ohTrigger(RecalcTrigger,Trigger1Y)),NA())</f>
        <v>2.8854528032892679E-2</v>
      </c>
      <c r="N1098" s="182">
        <f>IFERROR(_xll.qlIndexFixing(ONIndex1M,I1098,TRUE,_xll.ohTrigger(RecalcTrigger,Trigger1M)),NA())</f>
        <v>2.7432880041169394E-2</v>
      </c>
      <c r="O1098" s="44">
        <f>IFERROR(_xll.qlIndexFixing(ONIndex3M,I1098,TRUE,_xll.ohTrigger(RecalcTrigger,Trigger3M)),NA())</f>
        <v>2.7955213149358782E-2</v>
      </c>
      <c r="P1098" s="44">
        <f>IFERROR(_xll.qlIndexFixing(ONIndex6M,I1098,TRUE,_xll.ohTrigger(RecalcTrigger,Trigger6M)),NA())</f>
        <v>2.8158721646402984E-2</v>
      </c>
      <c r="Q1098" s="183">
        <f>IFERROR(_xll.qlIndexFixing(ONIndex1Y,I1098,TRUE,_xll.ohTrigger(RecalcTrigger,Trigger1Y)),NA())</f>
        <v>2.8564629304286271E-2</v>
      </c>
    </row>
    <row r="1099" spans="2:17" x14ac:dyDescent="0.2">
      <c r="B1099" s="39" t="s">
        <v>42</v>
      </c>
      <c r="D1099" s="42">
        <f>_xll.qlCalendarAdvance(Calendar,$D1098,B1099,"f",FALSE)</f>
        <v>46988</v>
      </c>
      <c r="E1099" s="177">
        <f>_xll.qlInterestRateIndexValueDate(IndexON,D1099)</f>
        <v>46988</v>
      </c>
      <c r="F1099" s="193">
        <f>IFERROR(_xll.qlIndexFixing(IndexON,D1099,TRUE,_xll.ohTrigger(RecalcTrigger,TriggerON)),NA())</f>
        <v>2.6770369009911921E-2</v>
      </c>
      <c r="H1099" s="42">
        <f>_xll.qlCalendarAdvance(Calendar,$H1098,B1099,"f",FALSE)</f>
        <v>46988</v>
      </c>
      <c r="I1099" s="177">
        <f>_xll.qlInterestRateIndexValueDate(Index1M,$H1099)</f>
        <v>46988</v>
      </c>
      <c r="J1099" s="182">
        <f>IFERROR(_xll.qlIndexFixing(Index1M,$H1099,TRUE,_xll.ohTrigger(RecalcTrigger,Trigger1M)),NA())</f>
        <v>2.7455782482150689E-2</v>
      </c>
      <c r="K1099" s="44">
        <f>IFERROR(_xll.qlIndexFixing(Index3M,H1099,TRUE,_xll.ohTrigger(RecalcTrigger,Trigger3M)),NA())</f>
        <v>2.8042222474018691E-2</v>
      </c>
      <c r="L1099" s="44">
        <f>IFERROR(_xll.qlIndexFixing(Index6M,$H1099,TRUE,_xll.ohTrigger(RecalcTrigger,Trigger6M)),NA())</f>
        <v>2.8291986272092718E-2</v>
      </c>
      <c r="M1099" s="183">
        <f>IFERROR(_xll.qlIndexFixing(Index1Y,$H1099,TRUE,_xll.ohTrigger(RecalcTrigger,Trigger1Y)),NA())</f>
        <v>2.8849086973454785E-2</v>
      </c>
      <c r="N1099" s="182">
        <f>IFERROR(_xll.qlIndexFixing(ONIndex1M,I1099,TRUE,_xll.ohTrigger(RecalcTrigger,Trigger1M)),NA())</f>
        <v>2.7429929351862059E-2</v>
      </c>
      <c r="O1099" s="44">
        <f>IFERROR(_xll.qlIndexFixing(ONIndex3M,I1099,TRUE,_xll.ohTrigger(RecalcTrigger,Trigger3M)),NA())</f>
        <v>2.7954286188519584E-2</v>
      </c>
      <c r="P1099" s="44">
        <f>IFERROR(_xll.qlIndexFixing(ONIndex6M,I1099,TRUE,_xll.ohTrigger(RecalcTrigger,Trigger6M)),NA())</f>
        <v>2.8154708941463547E-2</v>
      </c>
      <c r="Q1099" s="183">
        <f>IFERROR(_xll.qlIndexFixing(ONIndex1Y,I1099,TRUE,_xll.ohTrigger(RecalcTrigger,Trigger1Y)),NA())</f>
        <v>2.85615350252022E-2</v>
      </c>
    </row>
    <row r="1100" spans="2:17" x14ac:dyDescent="0.2">
      <c r="B1100" s="39" t="s">
        <v>42</v>
      </c>
      <c r="D1100" s="42">
        <f>_xll.qlCalendarAdvance(Calendar,$D1099,B1100,"f",FALSE)</f>
        <v>46995</v>
      </c>
      <c r="E1100" s="177">
        <f>_xll.qlInterestRateIndexValueDate(IndexON,D1100)</f>
        <v>46995</v>
      </c>
      <c r="F1100" s="193">
        <f>IFERROR(_xll.qlIndexFixing(IndexON,D1100,TRUE,_xll.ohTrigger(RecalcTrigger,TriggerON)),NA())</f>
        <v>2.6772329839658271E-2</v>
      </c>
      <c r="H1100" s="42">
        <f>_xll.qlCalendarAdvance(Calendar,$H1099,B1100,"f",FALSE)</f>
        <v>46995</v>
      </c>
      <c r="I1100" s="177">
        <f>_xll.qlInterestRateIndexValueDate(Index1M,$H1100)</f>
        <v>46995</v>
      </c>
      <c r="J1100" s="182">
        <f>IFERROR(_xll.qlIndexFixing(Index1M,$H1100,TRUE,_xll.ohTrigger(RecalcTrigger,Trigger1M)),NA())</f>
        <v>2.7450167364674021E-2</v>
      </c>
      <c r="K1100" s="44">
        <f>IFERROR(_xll.qlIndexFixing(Index3M,H1100,TRUE,_xll.ohTrigger(RecalcTrigger,Trigger3M)),NA())</f>
        <v>2.8040425947329844E-2</v>
      </c>
      <c r="L1100" s="44">
        <f>IFERROR(_xll.qlIndexFixing(Index6M,$H1100,TRUE,_xll.ohTrigger(RecalcTrigger,Trigger6M)),NA())</f>
        <v>2.8285451817737318E-2</v>
      </c>
      <c r="M1100" s="183">
        <f>IFERROR(_xll.qlIndexFixing(Index1Y,$H1100,TRUE,_xll.ohTrigger(RecalcTrigger,Trigger1Y)),NA())</f>
        <v>2.8843559106795258E-2</v>
      </c>
      <c r="N1100" s="182">
        <f>IFERROR(_xll.qlIndexFixing(ONIndex1M,I1100,TRUE,_xll.ohTrigger(RecalcTrigger,Trigger1M)),NA())</f>
        <v>2.7426894726244599E-2</v>
      </c>
      <c r="O1100" s="44">
        <f>IFERROR(_xll.qlIndexFixing(ONIndex3M,I1100,TRUE,_xll.ohTrigger(RecalcTrigger,Trigger3M)),NA())</f>
        <v>2.7953244948534239E-2</v>
      </c>
      <c r="P1100" s="44">
        <f>IFERROR(_xll.qlIndexFixing(ONIndex6M,I1100,TRUE,_xll.ohTrigger(RecalcTrigger,Trigger6M)),NA())</f>
        <v>2.8150621327716063E-2</v>
      </c>
      <c r="Q1100" s="183">
        <f>IFERROR(_xll.qlIndexFixing(ONIndex1Y,I1100,TRUE,_xll.ohTrigger(RecalcTrigger,Trigger1Y)),NA())</f>
        <v>2.8558356338037605E-2</v>
      </c>
    </row>
    <row r="1101" spans="2:17" x14ac:dyDescent="0.2">
      <c r="B1101" s="39" t="s">
        <v>42</v>
      </c>
      <c r="D1101" s="42">
        <f>_xll.qlCalendarAdvance(Calendar,$D1100,B1101,"f",FALSE)</f>
        <v>47002</v>
      </c>
      <c r="E1101" s="177">
        <f>_xll.qlInterestRateIndexValueDate(IndexON,D1101)</f>
        <v>47002</v>
      </c>
      <c r="F1101" s="193">
        <f>IFERROR(_xll.qlIndexFixing(IndexON,D1101,TRUE,_xll.ohTrigger(RecalcTrigger,TriggerON)),NA())</f>
        <v>2.6774169933544423E-2</v>
      </c>
      <c r="H1101" s="42">
        <f>_xll.qlCalendarAdvance(Calendar,$H1100,B1101,"f",FALSE)</f>
        <v>47002</v>
      </c>
      <c r="I1101" s="177">
        <f>_xll.qlInterestRateIndexValueDate(Index1M,$H1101)</f>
        <v>47002</v>
      </c>
      <c r="J1101" s="182">
        <f>IFERROR(_xll.qlIndexFixing(Index1M,$H1101,TRUE,_xll.ohTrigger(RecalcTrigger,Trigger1M)),NA())</f>
        <v>2.7446867754686265E-2</v>
      </c>
      <c r="K1101" s="44">
        <f>IFERROR(_xll.qlIndexFixing(Index3M,H1101,TRUE,_xll.ohTrigger(RecalcTrigger,Trigger3M)),NA())</f>
        <v>2.8037598224656745E-2</v>
      </c>
      <c r="L1101" s="44">
        <f>IFERROR(_xll.qlIndexFixing(Index6M,$H1101,TRUE,_xll.ohTrigger(RecalcTrigger,Trigger6M)),NA())</f>
        <v>2.8279556006265968E-2</v>
      </c>
      <c r="M1101" s="183">
        <f>IFERROR(_xll.qlIndexFixing(Index1Y,$H1101,TRUE,_xll.ohTrigger(RecalcTrigger,Trigger1Y)),NA())</f>
        <v>2.8837944434313423E-2</v>
      </c>
      <c r="N1101" s="182">
        <f>IFERROR(_xll.qlIndexFixing(ONIndex1M,I1101,TRUE,_xll.ohTrigger(RecalcTrigger,Trigger1M)),NA())</f>
        <v>2.7423776164235969E-2</v>
      </c>
      <c r="O1101" s="44">
        <f>IFERROR(_xll.qlIndexFixing(ONIndex3M,I1101,TRUE,_xll.ohTrigger(RecalcTrigger,Trigger3M)),NA())</f>
        <v>2.7952089429321703E-2</v>
      </c>
      <c r="P1101" s="44">
        <f>IFERROR(_xll.qlIndexFixing(ONIndex6M,I1101,TRUE,_xll.ohTrigger(RecalcTrigger,Trigger6M)),NA())</f>
        <v>2.8146458804917396E-2</v>
      </c>
      <c r="Q1101" s="183">
        <f>IFERROR(_xll.qlIndexFixing(ONIndex1Y,I1101,TRUE,_xll.ohTrigger(RecalcTrigger,Trigger1Y)),NA())</f>
        <v>2.8555093242630392E-2</v>
      </c>
    </row>
    <row r="1102" spans="2:17" x14ac:dyDescent="0.2">
      <c r="B1102" s="39" t="s">
        <v>42</v>
      </c>
      <c r="D1102" s="42">
        <f>_xll.qlCalendarAdvance(Calendar,$D1101,B1102,"f",FALSE)</f>
        <v>47009</v>
      </c>
      <c r="E1102" s="177">
        <f>_xll.qlInterestRateIndexValueDate(IndexON,D1102)</f>
        <v>47009</v>
      </c>
      <c r="F1102" s="193">
        <f>IFERROR(_xll.qlIndexFixing(IndexON,D1102,TRUE,_xll.ohTrigger(RecalcTrigger,TriggerON)),NA())</f>
        <v>2.6775889291570376E-2</v>
      </c>
      <c r="H1102" s="42">
        <f>_xll.qlCalendarAdvance(Calendar,$H1101,B1102,"f",FALSE)</f>
        <v>47009</v>
      </c>
      <c r="I1102" s="177">
        <f>_xll.qlInterestRateIndexValueDate(Index1M,$H1102)</f>
        <v>47009</v>
      </c>
      <c r="J1102" s="182">
        <f>IFERROR(_xll.qlIndexFixing(Index1M,$H1102,TRUE,_xll.ohTrigger(RecalcTrigger,Trigger1M)),NA())</f>
        <v>2.7443484026255776E-2</v>
      </c>
      <c r="K1102" s="44">
        <f>IFERROR(_xll.qlIndexFixing(Index3M,H1102,TRUE,_xll.ohTrigger(RecalcTrigger,Trigger3M)),NA())</f>
        <v>2.8035579918004889E-2</v>
      </c>
      <c r="L1102" s="44">
        <f>IFERROR(_xll.qlIndexFixing(Index6M,$H1102,TRUE,_xll.ohTrigger(RecalcTrigger,Trigger6M)),NA())</f>
        <v>2.8274282942321153E-2</v>
      </c>
      <c r="M1102" s="183">
        <f>IFERROR(_xll.qlIndexFixing(Index1Y,$H1102,TRUE,_xll.ohTrigger(RecalcTrigger,Trigger1Y)),NA())</f>
        <v>2.8832242957430587E-2</v>
      </c>
      <c r="N1102" s="182">
        <f>IFERROR(_xll.qlIndexFixing(ONIndex1M,I1102,TRUE,_xll.ohTrigger(RecalcTrigger,Trigger1M)),NA())</f>
        <v>2.7420573666079306E-2</v>
      </c>
      <c r="O1102" s="44">
        <f>IFERROR(_xll.qlIndexFixing(ONIndex3M,I1102,TRUE,_xll.ohTrigger(RecalcTrigger,Trigger3M)),NA())</f>
        <v>2.795081963096302E-2</v>
      </c>
      <c r="P1102" s="44">
        <f>IFERROR(_xll.qlIndexFixing(ONIndex6M,I1102,TRUE,_xll.ohTrigger(RecalcTrigger,Trigger6M)),NA())</f>
        <v>2.8142221373229637E-2</v>
      </c>
      <c r="Q1102" s="183">
        <f>IFERROR(_xll.qlIndexFixing(ONIndex1Y,I1102,TRUE,_xll.ohTrigger(RecalcTrigger,Trigger1Y)),NA())</f>
        <v>2.85517457392237E-2</v>
      </c>
    </row>
    <row r="1103" spans="2:17" x14ac:dyDescent="0.2">
      <c r="B1103" s="39" t="s">
        <v>42</v>
      </c>
      <c r="D1103" s="42">
        <f>_xll.qlCalendarAdvance(Calendar,$D1102,B1103,"f",FALSE)</f>
        <v>47016</v>
      </c>
      <c r="E1103" s="177">
        <f>_xll.qlInterestRateIndexValueDate(IndexON,D1103)</f>
        <v>47016</v>
      </c>
      <c r="F1103" s="193">
        <f>IFERROR(_xll.qlIndexFixing(IndexON,D1103,TRUE,_xll.ohTrigger(RecalcTrigger,TriggerON)),NA())</f>
        <v>2.6777487913574038E-2</v>
      </c>
      <c r="H1103" s="42">
        <f>_xll.qlCalendarAdvance(Calendar,$H1102,B1103,"f",FALSE)</f>
        <v>47016</v>
      </c>
      <c r="I1103" s="177">
        <f>_xll.qlInterestRateIndexValueDate(Index1M,$H1103)</f>
        <v>47016</v>
      </c>
      <c r="J1103" s="182">
        <f>IFERROR(_xll.qlIndexFixing(Index1M,$H1103,TRUE,_xll.ohTrigger(RecalcTrigger,Trigger1M)),NA())</f>
        <v>2.7440016179447396E-2</v>
      </c>
      <c r="K1103" s="44">
        <f>IFERROR(_xll.qlIndexFixing(Index3M,H1103,TRUE,_xll.ohTrigger(RecalcTrigger,Trigger3M)),NA())</f>
        <v>2.8033446543276563E-2</v>
      </c>
      <c r="L1103" s="44">
        <f>IFERROR(_xll.qlIndexFixing(Index6M,$H1103,TRUE,_xll.ohTrigger(RecalcTrigger,Trigger6M)),NA())</f>
        <v>2.8268933938751843E-2</v>
      </c>
      <c r="M1103" s="183">
        <f>IFERROR(_xll.qlIndexFixing(Index1Y,$H1103,TRUE,_xll.ohTrigger(RecalcTrigger,Trigger1Y)),NA())</f>
        <v>2.8826454677590929E-2</v>
      </c>
      <c r="N1103" s="182">
        <f>IFERROR(_xll.qlIndexFixing(ONIndex1M,I1103,TRUE,_xll.ohTrigger(RecalcTrigger,Trigger1M)),NA())</f>
        <v>2.7417287231450427E-2</v>
      </c>
      <c r="O1103" s="44">
        <f>IFERROR(_xll.qlIndexFixing(ONIndex3M,I1103,TRUE,_xll.ohTrigger(RecalcTrigger,Trigger3M)),NA())</f>
        <v>2.7949435553458191E-2</v>
      </c>
      <c r="P1103" s="44">
        <f>IFERROR(_xll.qlIndexFixing(ONIndex6M,I1103,TRUE,_xll.ohTrigger(RecalcTrigger,Trigger6M)),NA())</f>
        <v>2.8137909032652786E-2</v>
      </c>
      <c r="Q1103" s="183">
        <f>IFERROR(_xll.qlIndexFixing(ONIndex1Y,I1103,TRUE,_xll.ohTrigger(RecalcTrigger,Trigger1Y)),NA())</f>
        <v>2.8548313827655436E-2</v>
      </c>
    </row>
    <row r="1104" spans="2:17" x14ac:dyDescent="0.2">
      <c r="B1104" s="39" t="s">
        <v>42</v>
      </c>
      <c r="D1104" s="42">
        <f>_xll.qlCalendarAdvance(Calendar,$D1103,B1104,"f",FALSE)</f>
        <v>47023</v>
      </c>
      <c r="E1104" s="177">
        <f>_xll.qlInterestRateIndexValueDate(IndexON,D1104)</f>
        <v>47023</v>
      </c>
      <c r="F1104" s="193">
        <f>IFERROR(_xll.qlIndexFixing(IndexON,D1104,TRUE,_xll.ohTrigger(RecalcTrigger,TriggerON)),NA())</f>
        <v>2.6778965799717502E-2</v>
      </c>
      <c r="H1104" s="42">
        <f>_xll.qlCalendarAdvance(Calendar,$H1103,B1104,"f",FALSE)</f>
        <v>47023</v>
      </c>
      <c r="I1104" s="177">
        <f>_xll.qlInterestRateIndexValueDate(Index1M,$H1104)</f>
        <v>47023</v>
      </c>
      <c r="J1104" s="182">
        <f>IFERROR(_xll.qlIndexFixing(Index1M,$H1104,TRUE,_xll.ohTrigger(RecalcTrigger,Trigger1M)),NA())</f>
        <v>2.7436464214339467E-2</v>
      </c>
      <c r="K1104" s="44">
        <f>IFERROR(_xll.qlIndexFixing(Index3M,H1104,TRUE,_xll.ohTrigger(RecalcTrigger,Trigger3M)),NA())</f>
        <v>2.8031198100654339E-2</v>
      </c>
      <c r="L1104" s="44">
        <f>IFERROR(_xll.qlIndexFixing(Index6M,$H1104,TRUE,_xll.ohTrigger(RecalcTrigger,Trigger6M)),NA())</f>
        <v>2.8263508996154468E-2</v>
      </c>
      <c r="M1104" s="183">
        <f>IFERROR(_xll.qlIndexFixing(Index1Y,$H1104,TRUE,_xll.ohTrigger(RecalcTrigger,Trigger1Y)),NA())</f>
        <v>2.8820579596258833E-2</v>
      </c>
      <c r="N1104" s="182">
        <f>IFERROR(_xll.qlIndexFixing(ONIndex1M,I1104,TRUE,_xll.ohTrigger(RecalcTrigger,Trigger1M)),NA())</f>
        <v>2.7413916860592469E-2</v>
      </c>
      <c r="O1104" s="44">
        <f>IFERROR(_xll.qlIndexFixing(ONIndex3M,I1104,TRUE,_xll.ohTrigger(RecalcTrigger,Trigger3M)),NA())</f>
        <v>2.7947937196807215E-2</v>
      </c>
      <c r="P1104" s="44">
        <f>IFERROR(_xll.qlIndexFixing(ONIndex6M,I1104,TRUE,_xll.ohTrigger(RecalcTrigger,Trigger6M)),NA())</f>
        <v>2.8133521783024751E-2</v>
      </c>
      <c r="Q1104" s="183">
        <f>IFERROR(_xll.qlIndexFixing(ONIndex1Y,I1104,TRUE,_xll.ohTrigger(RecalcTrigger,Trigger1Y)),NA())</f>
        <v>2.8544797507844555E-2</v>
      </c>
    </row>
    <row r="1105" spans="2:17" x14ac:dyDescent="0.2">
      <c r="B1105" s="39" t="s">
        <v>42</v>
      </c>
      <c r="D1105" s="42">
        <f>_xll.qlCalendarAdvance(Calendar,$D1104,B1105,"f",FALSE)</f>
        <v>47030</v>
      </c>
      <c r="E1105" s="177">
        <f>_xll.qlInterestRateIndexValueDate(IndexON,D1105)</f>
        <v>47030</v>
      </c>
      <c r="F1105" s="193">
        <f>IFERROR(_xll.qlIndexFixing(IndexON,D1105,TRUE,_xll.ohTrigger(RecalcTrigger,TriggerON)),NA())</f>
        <v>2.6780322950000768E-2</v>
      </c>
      <c r="H1105" s="42">
        <f>_xll.qlCalendarAdvance(Calendar,$H1104,B1105,"f",FALSE)</f>
        <v>47030</v>
      </c>
      <c r="I1105" s="177">
        <f>_xll.qlInterestRateIndexValueDate(Index1M,$H1105)</f>
        <v>47030</v>
      </c>
      <c r="J1105" s="182">
        <f>IFERROR(_xll.qlIndexFixing(Index1M,$H1105,TRUE,_xll.ohTrigger(RecalcTrigger,Trigger1M)),NA())</f>
        <v>2.743511494898181E-2</v>
      </c>
      <c r="K1105" s="44">
        <f>IFERROR(_xll.qlIndexFixing(Index3M,H1105,TRUE,_xll.ohTrigger(RecalcTrigger,Trigger3M)),NA())</f>
        <v>2.8029717159342316E-2</v>
      </c>
      <c r="L1105" s="44">
        <f>IFERROR(_xll.qlIndexFixing(Index6M,$H1105,TRUE,_xll.ohTrigger(RecalcTrigger,Trigger6M)),NA())</f>
        <v>2.8258677622694382E-2</v>
      </c>
      <c r="M1105" s="183">
        <f>IFERROR(_xll.qlIndexFixing(Index1Y,$H1105,TRUE,_xll.ohTrigger(RecalcTrigger,Trigger1Y)),NA())</f>
        <v>2.8814617714922441E-2</v>
      </c>
      <c r="N1105" s="182">
        <f>IFERROR(_xll.qlIndexFixing(ONIndex1M,I1105,TRUE,_xll.ohTrigger(RecalcTrigger,Trigger1M)),NA())</f>
        <v>2.7410462553505432E-2</v>
      </c>
      <c r="O1105" s="44">
        <f>IFERROR(_xll.qlIndexFixing(ONIndex3M,I1105,TRUE,_xll.ohTrigger(RecalcTrigger,Trigger3M)),NA())</f>
        <v>2.7946324560929048E-2</v>
      </c>
      <c r="P1105" s="44">
        <f>IFERROR(_xll.qlIndexFixing(ONIndex6M,I1105,TRUE,_xll.ohTrigger(RecalcTrigger,Trigger6M)),NA())</f>
        <v>2.812905962458867E-2</v>
      </c>
      <c r="Q1105" s="183">
        <f>IFERROR(_xll.qlIndexFixing(ONIndex1Y,I1105,TRUE,_xll.ohTrigger(RecalcTrigger,Trigger1Y)),NA())</f>
        <v>2.8541196780115241E-2</v>
      </c>
    </row>
    <row r="1106" spans="2:17" x14ac:dyDescent="0.2">
      <c r="B1106" s="39" t="s">
        <v>42</v>
      </c>
      <c r="D1106" s="42">
        <f>_xll.qlCalendarAdvance(Calendar,$D1105,B1106,"f",FALSE)</f>
        <v>47037</v>
      </c>
      <c r="E1106" s="177">
        <f>_xll.qlInterestRateIndexValueDate(IndexON,D1106)</f>
        <v>47037</v>
      </c>
      <c r="F1106" s="193">
        <f>IFERROR(_xll.qlIndexFixing(IndexON,D1106,TRUE,_xll.ohTrigger(RecalcTrigger,TriggerON)),NA())</f>
        <v>2.6781559364342788E-2</v>
      </c>
      <c r="H1106" s="42">
        <f>_xll.qlCalendarAdvance(Calendar,$H1105,B1106,"f",FALSE)</f>
        <v>47037</v>
      </c>
      <c r="I1106" s="177">
        <f>_xll.qlInterestRateIndexValueDate(Index1M,$H1106)</f>
        <v>47037</v>
      </c>
      <c r="J1106" s="182">
        <f>IFERROR(_xll.qlIndexFixing(Index1M,$H1106,TRUE,_xll.ohTrigger(RecalcTrigger,Trigger1M)),NA())</f>
        <v>2.7431375880244118E-2</v>
      </c>
      <c r="K1106" s="44">
        <f>IFERROR(_xll.qlIndexFixing(Index3M,H1106,TRUE,_xll.ohTrigger(RecalcTrigger,Trigger3M)),NA())</f>
        <v>2.8027230172132014E-2</v>
      </c>
      <c r="L1106" s="44">
        <f>IFERROR(_xll.qlIndexFixing(Index6M,$H1106,TRUE,_xll.ohTrigger(RecalcTrigger,Trigger6M)),NA())</f>
        <v>2.8253094950680499E-2</v>
      </c>
      <c r="M1106" s="183">
        <f>IFERROR(_xll.qlIndexFixing(Index1Y,$H1106,TRUE,_xll.ohTrigger(RecalcTrigger,Trigger1Y)),NA())</f>
        <v>2.8808569035090992E-2</v>
      </c>
      <c r="N1106" s="182">
        <f>IFERROR(_xll.qlIndexFixing(ONIndex1M,I1106,TRUE,_xll.ohTrigger(RecalcTrigger,Trigger1M)),NA())</f>
        <v>2.7406924310027225E-2</v>
      </c>
      <c r="O1106" s="44">
        <f>IFERROR(_xll.qlIndexFixing(ONIndex3M,I1106,TRUE,_xll.ohTrigger(RecalcTrigger,Trigger3M)),NA())</f>
        <v>2.7944597645904734E-2</v>
      </c>
      <c r="P1106" s="44">
        <f>IFERROR(_xll.qlIndexFixing(ONIndex6M,I1106,TRUE,_xll.ohTrigger(RecalcTrigger,Trigger6M)),NA())</f>
        <v>2.8124522557263498E-2</v>
      </c>
      <c r="Q1106" s="183">
        <f>IFERROR(_xll.qlIndexFixing(ONIndex1Y,I1106,TRUE,_xll.ohTrigger(RecalcTrigger,Trigger1Y)),NA())</f>
        <v>2.853751164414331E-2</v>
      </c>
    </row>
    <row r="1107" spans="2:17" x14ac:dyDescent="0.2">
      <c r="B1107" s="39" t="s">
        <v>42</v>
      </c>
      <c r="D1107" s="42">
        <f>_xll.qlCalendarAdvance(Calendar,$D1106,B1107,"f",FALSE)</f>
        <v>47044</v>
      </c>
      <c r="E1107" s="177">
        <f>_xll.qlInterestRateIndexValueDate(IndexON,D1107)</f>
        <v>47044</v>
      </c>
      <c r="F1107" s="193">
        <f>IFERROR(_xll.qlIndexFixing(IndexON,D1107,TRUE,_xll.ohTrigger(RecalcTrigger,TriggerON)),NA())</f>
        <v>2.6782675042662518E-2</v>
      </c>
      <c r="H1107" s="42">
        <f>_xll.qlCalendarAdvance(Calendar,$H1106,B1107,"f",FALSE)</f>
        <v>47044</v>
      </c>
      <c r="I1107" s="177">
        <f>_xll.qlInterestRateIndexValueDate(Index1M,$H1107)</f>
        <v>47044</v>
      </c>
      <c r="J1107" s="182">
        <f>IFERROR(_xll.qlIndexFixing(Index1M,$H1107,TRUE,_xll.ohTrigger(RecalcTrigger,Trigger1M)),NA())</f>
        <v>2.7427552674621491E-2</v>
      </c>
      <c r="K1107" s="44">
        <f>IFERROR(_xll.qlIndexFixing(Index3M,H1107,TRUE,_xll.ohTrigger(RecalcTrigger,Trigger3M)),NA())</f>
        <v>2.8024628108862464E-2</v>
      </c>
      <c r="L1107" s="44">
        <f>IFERROR(_xll.qlIndexFixing(Index6M,$H1107,TRUE,_xll.ohTrigger(RecalcTrigger,Trigger6M)),NA())</f>
        <v>2.8247436335770815E-2</v>
      </c>
      <c r="M1107" s="183">
        <f>IFERROR(_xll.qlIndexFixing(Index1Y,$H1107,TRUE,_xll.ohTrigger(RecalcTrigger,Trigger1Y)),NA())</f>
        <v>2.8802433558295482E-2</v>
      </c>
      <c r="N1107" s="182">
        <f>IFERROR(_xll.qlIndexFixing(ONIndex1M,I1107,TRUE,_xll.ohTrigger(RecalcTrigger,Trigger1M)),NA())</f>
        <v>2.7403302130400986E-2</v>
      </c>
      <c r="O1107" s="44">
        <f>IFERROR(_xll.qlIndexFixing(ONIndex3M,I1107,TRUE,_xll.ohTrigger(RecalcTrigger,Trigger3M)),NA())</f>
        <v>2.7942756451653228E-2</v>
      </c>
      <c r="P1107" s="44">
        <f>IFERROR(_xll.qlIndexFixing(ONIndex6M,I1107,TRUE,_xll.ohTrigger(RecalcTrigger,Trigger6M)),NA())</f>
        <v>2.8119910580968188E-2</v>
      </c>
      <c r="Q1107" s="183">
        <f>IFERROR(_xll.qlIndexFixing(ONIndex1Y,I1107,TRUE,_xll.ohTrigger(RecalcTrigger,Trigger1Y)),NA())</f>
        <v>2.8533742100009807E-2</v>
      </c>
    </row>
    <row r="1108" spans="2:17" x14ac:dyDescent="0.2">
      <c r="B1108" s="39" t="s">
        <v>42</v>
      </c>
      <c r="D1108" s="42">
        <f>_xll.qlCalendarAdvance(Calendar,$D1107,B1108,"f",FALSE)</f>
        <v>47051</v>
      </c>
      <c r="E1108" s="177">
        <f>_xll.qlInterestRateIndexValueDate(IndexON,D1108)</f>
        <v>47051</v>
      </c>
      <c r="F1108" s="193">
        <f>IFERROR(_xll.qlIndexFixing(IndexON,D1108,TRUE,_xll.ohTrigger(RecalcTrigger,TriggerON)),NA())</f>
        <v>2.6783669985284142E-2</v>
      </c>
      <c r="H1108" s="42">
        <f>_xll.qlCalendarAdvance(Calendar,$H1107,B1108,"f",FALSE)</f>
        <v>47051</v>
      </c>
      <c r="I1108" s="177">
        <f>_xll.qlInterestRateIndexValueDate(Index1M,$H1108)</f>
        <v>47051</v>
      </c>
      <c r="J1108" s="182">
        <f>IFERROR(_xll.qlIndexFixing(Index1M,$H1108,TRUE,_xll.ohTrigger(RecalcTrigger,Trigger1M)),NA())</f>
        <v>2.7423645332197433E-2</v>
      </c>
      <c r="K1108" s="44">
        <f>IFERROR(_xll.qlIndexFixing(Index3M,H1108,TRUE,_xll.ohTrigger(RecalcTrigger,Trigger3M)),NA())</f>
        <v>2.8021910969758302E-2</v>
      </c>
      <c r="L1108" s="44">
        <f>IFERROR(_xll.qlIndexFixing(Index6M,$H1108,TRUE,_xll.ohTrigger(RecalcTrigger,Trigger6M)),NA())</f>
        <v>2.8241701778599453E-2</v>
      </c>
      <c r="M1108" s="183">
        <f>IFERROR(_xll.qlIndexFixing(Index1Y,$H1108,TRUE,_xll.ohTrigger(RecalcTrigger,Trigger1Y)),NA())</f>
        <v>2.8796211286089779E-2</v>
      </c>
      <c r="N1108" s="182">
        <f>IFERROR(_xll.qlIndexFixing(ONIndex1M,I1108,TRUE,_xll.ohTrigger(RecalcTrigger,Trigger1M)),NA())</f>
        <v>2.739959601430253E-2</v>
      </c>
      <c r="O1108" s="44">
        <f>IFERROR(_xll.qlIndexFixing(ONIndex3M,I1108,TRUE,_xll.ohTrigger(RecalcTrigger,Trigger3M)),NA())</f>
        <v>2.7940800978336622E-2</v>
      </c>
      <c r="P1108" s="44">
        <f>IFERROR(_xll.qlIndexFixing(ONIndex6M,I1108,TRUE,_xll.ohTrigger(RecalcTrigger,Trigger6M)),NA())</f>
        <v>2.811522369570274E-2</v>
      </c>
      <c r="Q1108" s="183">
        <f>IFERROR(_xll.qlIndexFixing(ONIndex1Y,I1108,TRUE,_xll.ohTrigger(RecalcTrigger,Trigger1Y)),NA())</f>
        <v>2.8529888147876825E-2</v>
      </c>
    </row>
    <row r="1109" spans="2:17" x14ac:dyDescent="0.2">
      <c r="B1109" s="39" t="s">
        <v>42</v>
      </c>
      <c r="D1109" s="42">
        <f>_xll.qlCalendarAdvance(Calendar,$D1108,B1109,"f",FALSE)</f>
        <v>47058</v>
      </c>
      <c r="E1109" s="177">
        <f>_xll.qlInterestRateIndexValueDate(IndexON,D1109)</f>
        <v>47058</v>
      </c>
      <c r="F1109" s="193">
        <f>IFERROR(_xll.qlIndexFixing(IndexON,D1109,TRUE,_xll.ohTrigger(RecalcTrigger,TriggerON)),NA())</f>
        <v>2.6784544191883475E-2</v>
      </c>
      <c r="H1109" s="42">
        <f>_xll.qlCalendarAdvance(Calendar,$H1108,B1109,"f",FALSE)</f>
        <v>47058</v>
      </c>
      <c r="I1109" s="177">
        <f>_xll.qlInterestRateIndexValueDate(Index1M,$H1109)</f>
        <v>47058</v>
      </c>
      <c r="J1109" s="182">
        <f>IFERROR(_xll.qlIndexFixing(Index1M,$H1109,TRUE,_xll.ohTrigger(RecalcTrigger,Trigger1M)),NA())</f>
        <v>2.7417442616894681E-2</v>
      </c>
      <c r="K1109" s="44">
        <f>IFERROR(_xll.qlIndexFixing(Index3M,H1109,TRUE,_xll.ohTrigger(RecalcTrigger,Trigger3M)),NA())</f>
        <v>2.8019078755054744E-2</v>
      </c>
      <c r="L1109" s="44">
        <f>IFERROR(_xll.qlIndexFixing(Index6M,$H1109,TRUE,_xll.ohTrigger(RecalcTrigger,Trigger6M)),NA())</f>
        <v>2.8235245219198755E-2</v>
      </c>
      <c r="M1109" s="183">
        <f>IFERROR(_xll.qlIndexFixing(Index1Y,$H1109,TRUE,_xll.ohTrigger(RecalcTrigger,Trigger1Y)),NA())</f>
        <v>2.8789902220048846E-2</v>
      </c>
      <c r="N1109" s="182">
        <f>IFERROR(_xll.qlIndexFixing(ONIndex1M,I1109,TRUE,_xll.ohTrigger(RecalcTrigger,Trigger1M)),NA())</f>
        <v>2.7395805962056041E-2</v>
      </c>
      <c r="O1109" s="44">
        <f>IFERROR(_xll.qlIndexFixing(ONIndex3M,I1109,TRUE,_xll.ohTrigger(RecalcTrigger,Trigger3M)),NA())</f>
        <v>2.7938731225792823E-2</v>
      </c>
      <c r="P1109" s="44">
        <f>IFERROR(_xll.qlIndexFixing(ONIndex6M,I1109,TRUE,_xll.ohTrigger(RecalcTrigger,Trigger6M)),NA())</f>
        <v>2.81104619015482E-2</v>
      </c>
      <c r="Q1109" s="183">
        <f>IFERROR(_xll.qlIndexFixing(ONIndex1Y,I1109,TRUE,_xll.ohTrigger(RecalcTrigger,Trigger1Y)),NA())</f>
        <v>2.8525949787663318E-2</v>
      </c>
    </row>
    <row r="1110" spans="2:17" x14ac:dyDescent="0.2">
      <c r="B1110" s="39" t="s">
        <v>42</v>
      </c>
      <c r="D1110" s="42">
        <f>_xll.qlCalendarAdvance(Calendar,$D1109,B1110,"f",FALSE)</f>
        <v>47065</v>
      </c>
      <c r="E1110" s="177">
        <f>_xll.qlInterestRateIndexValueDate(IndexON,D1110)</f>
        <v>47065</v>
      </c>
      <c r="F1110" s="193">
        <f>IFERROR(_xll.qlIndexFixing(IndexON,D1110,TRUE,_xll.ohTrigger(RecalcTrigger,TriggerON)),NA())</f>
        <v>2.6785297662541563E-2</v>
      </c>
      <c r="H1110" s="42">
        <f>_xll.qlCalendarAdvance(Calendar,$H1109,B1110,"f",FALSE)</f>
        <v>47065</v>
      </c>
      <c r="I1110" s="177">
        <f>_xll.qlInterestRateIndexValueDate(Index1M,$H1110)</f>
        <v>47065</v>
      </c>
      <c r="J1110" s="182">
        <f>IFERROR(_xll.qlIndexFixing(Index1M,$H1110,TRUE,_xll.ohTrigger(RecalcTrigger,Trigger1M)),NA())</f>
        <v>2.7413385943577971E-2</v>
      </c>
      <c r="K1110" s="44">
        <f>IFERROR(_xll.qlIndexFixing(Index3M,H1110,TRUE,_xll.ohTrigger(RecalcTrigger,Trigger3M)),NA())</f>
        <v>2.8016131464996683E-2</v>
      </c>
      <c r="L1110" s="44">
        <f>IFERROR(_xll.qlIndexFixing(Index6M,$H1110,TRUE,_xll.ohTrigger(RecalcTrigger,Trigger6M)),NA())</f>
        <v>2.8229364655422765E-2</v>
      </c>
      <c r="M1110" s="183">
        <f>IFERROR(_xll.qlIndexFixing(Index1Y,$H1110,TRUE,_xll.ohTrigger(RecalcTrigger,Trigger1Y)),NA())</f>
        <v>2.8783506361769851E-2</v>
      </c>
      <c r="N1110" s="182">
        <f>IFERROR(_xll.qlIndexFixing(ONIndex1M,I1110,TRUE,_xll.ohTrigger(RecalcTrigger,Trigger1M)),NA())</f>
        <v>2.7391931973499428E-2</v>
      </c>
      <c r="O1110" s="44">
        <f>IFERROR(_xll.qlIndexFixing(ONIndex3M,I1110,TRUE,_xll.ohTrigger(RecalcTrigger,Trigger3M)),NA())</f>
        <v>2.7936547194021832E-2</v>
      </c>
      <c r="P1110" s="44">
        <f>IFERROR(_xll.qlIndexFixing(ONIndex6M,I1110,TRUE,_xll.ohTrigger(RecalcTrigger,Trigger6M)),NA())</f>
        <v>2.8105625198585615E-2</v>
      </c>
      <c r="Q1110" s="183">
        <f>IFERROR(_xll.qlIndexFixing(ONIndex1Y,I1110,TRUE,_xll.ohTrigger(RecalcTrigger,Trigger1Y)),NA())</f>
        <v>2.852192701928824E-2</v>
      </c>
    </row>
    <row r="1111" spans="2:17" x14ac:dyDescent="0.2">
      <c r="B1111" s="39" t="s">
        <v>42</v>
      </c>
      <c r="D1111" s="42">
        <f>_xll.qlCalendarAdvance(Calendar,$D1110,B1111,"f",FALSE)</f>
        <v>47072</v>
      </c>
      <c r="E1111" s="177">
        <f>_xll.qlInterestRateIndexValueDate(IndexON,D1111)</f>
        <v>47072</v>
      </c>
      <c r="F1111" s="193">
        <f>IFERROR(_xll.qlIndexFixing(IndexON,D1111,TRUE,_xll.ohTrigger(RecalcTrigger,TriggerON)),NA())</f>
        <v>2.6785930397258406E-2</v>
      </c>
      <c r="H1111" s="42">
        <f>_xll.qlCalendarAdvance(Calendar,$H1110,B1111,"f",FALSE)</f>
        <v>47072</v>
      </c>
      <c r="I1111" s="177">
        <f>_xll.qlInterestRateIndexValueDate(Index1M,$H1111)</f>
        <v>47072</v>
      </c>
      <c r="J1111" s="182">
        <f>IFERROR(_xll.qlIndexFixing(Index1M,$H1111,TRUE,_xll.ohTrigger(RecalcTrigger,Trigger1M)),NA())</f>
        <v>2.7409245152510125E-2</v>
      </c>
      <c r="K1111" s="44">
        <f>IFERROR(_xll.qlIndexFixing(Index3M,H1111,TRUE,_xll.ohTrigger(RecalcTrigger,Trigger3M)),NA())</f>
        <v>2.8013069099836956E-2</v>
      </c>
      <c r="L1111" s="44">
        <f>IFERROR(_xll.qlIndexFixing(Index6M,$H1111,TRUE,_xll.ohTrigger(RecalcTrigger,Trigger6M)),NA())</f>
        <v>2.8223408157027445E-2</v>
      </c>
      <c r="M1111" s="183">
        <f>IFERROR(_xll.qlIndexFixing(Index1Y,$H1111,TRUE,_xll.ohTrigger(RecalcTrigger,Trigger1Y)),NA())</f>
        <v>2.8777023712872385E-2</v>
      </c>
      <c r="N1111" s="182">
        <f>IFERROR(_xll.qlIndexFixing(ONIndex1M,I1111,TRUE,_xll.ohTrigger(RecalcTrigger,Trigger1M)),NA())</f>
        <v>2.7387974048713737E-2</v>
      </c>
      <c r="O1111" s="44">
        <f>IFERROR(_xll.qlIndexFixing(ONIndex3M,I1111,TRUE,_xll.ohTrigger(RecalcTrigger,Trigger3M)),NA())</f>
        <v>2.7934248883185742E-2</v>
      </c>
      <c r="P1111" s="44">
        <f>IFERROR(_xll.qlIndexFixing(ONIndex6M,I1111,TRUE,_xll.ohTrigger(RecalcTrigger,Trigger6M)),NA())</f>
        <v>2.8100713586571846E-2</v>
      </c>
      <c r="Q1111" s="183">
        <f>IFERROR(_xll.qlIndexFixing(ONIndex1Y,I1111,TRUE,_xll.ohTrigger(RecalcTrigger,Trigger1Y)),NA())</f>
        <v>2.8517819842832637E-2</v>
      </c>
    </row>
    <row r="1112" spans="2:17" x14ac:dyDescent="0.2">
      <c r="B1112" s="39" t="s">
        <v>42</v>
      </c>
      <c r="D1112" s="42">
        <f>_xll.qlCalendarAdvance(Calendar,$D1111,B1112,"f",FALSE)</f>
        <v>47079</v>
      </c>
      <c r="E1112" s="177">
        <f>_xll.qlInterestRateIndexValueDate(IndexON,D1112)</f>
        <v>47079</v>
      </c>
      <c r="F1112" s="193">
        <f>IFERROR(_xll.qlIndexFixing(IndexON,D1112,TRUE,_xll.ohTrigger(RecalcTrigger,TriggerON)),NA())</f>
        <v>2.6786442396115051E-2</v>
      </c>
      <c r="H1112" s="42">
        <f>_xll.qlCalendarAdvance(Calendar,$H1111,B1112,"f",FALSE)</f>
        <v>47079</v>
      </c>
      <c r="I1112" s="177">
        <f>_xll.qlInterestRateIndexValueDate(Index1M,$H1112)</f>
        <v>47079</v>
      </c>
      <c r="J1112" s="182">
        <f>IFERROR(_xll.qlIndexFixing(Index1M,$H1112,TRUE,_xll.ohTrigger(RecalcTrigger,Trigger1M)),NA())</f>
        <v>2.7405020243774891E-2</v>
      </c>
      <c r="K1112" s="44">
        <f>IFERROR(_xll.qlIndexFixing(Index3M,H1112,TRUE,_xll.ohTrigger(RecalcTrigger,Trigger3M)),NA())</f>
        <v>2.8009891659842481E-2</v>
      </c>
      <c r="L1112" s="44">
        <f>IFERROR(_xll.qlIndexFixing(Index6M,$H1112,TRUE,_xll.ohTrigger(RecalcTrigger,Trigger6M)),NA())</f>
        <v>2.8217375724676391E-2</v>
      </c>
      <c r="M1112" s="183">
        <f>IFERROR(_xll.qlIndexFixing(Index1Y,$H1112,TRUE,_xll.ohTrigger(RecalcTrigger,Trigger1Y)),NA())</f>
        <v>2.8770454274997359E-2</v>
      </c>
      <c r="N1112" s="182">
        <f>IFERROR(_xll.qlIndexFixing(ONIndex1M,I1112,TRUE,_xll.ohTrigger(RecalcTrigger,Trigger1M)),NA())</f>
        <v>2.7383932187617921E-2</v>
      </c>
      <c r="O1112" s="44">
        <f>IFERROR(_xll.qlIndexFixing(ONIndex3M,I1112,TRUE,_xll.ohTrigger(RecalcTrigger,Trigger3M)),NA())</f>
        <v>2.7931836293122458E-2</v>
      </c>
      <c r="P1112" s="44">
        <f>IFERROR(_xll.qlIndexFixing(ONIndex6M,I1112,TRUE,_xll.ohTrigger(RecalcTrigger,Trigger6M)),NA())</f>
        <v>2.8095727065750031E-2</v>
      </c>
      <c r="Q1112" s="183">
        <f>IFERROR(_xll.qlIndexFixing(ONIndex1Y,I1112,TRUE,_xll.ohTrigger(RecalcTrigger,Trigger1Y)),NA())</f>
        <v>2.8513628258215462E-2</v>
      </c>
    </row>
    <row r="1113" spans="2:17" x14ac:dyDescent="0.2">
      <c r="B1113" s="39" t="s">
        <v>42</v>
      </c>
      <c r="D1113" s="42">
        <f>_xll.qlCalendarAdvance(Calendar,$D1112,B1113,"f",FALSE)</f>
        <v>47086</v>
      </c>
      <c r="E1113" s="177">
        <f>_xll.qlInterestRateIndexValueDate(IndexON,D1113)</f>
        <v>47086</v>
      </c>
      <c r="F1113" s="193">
        <f>IFERROR(_xll.qlIndexFixing(IndexON,D1113,TRUE,_xll.ohTrigger(RecalcTrigger,TriggerON)),NA())</f>
        <v>2.6786833659030451E-2</v>
      </c>
      <c r="H1113" s="42">
        <f>_xll.qlCalendarAdvance(Calendar,$H1112,B1113,"f",FALSE)</f>
        <v>47086</v>
      </c>
      <c r="I1113" s="177">
        <f>_xll.qlInterestRateIndexValueDate(Index1M,$H1113)</f>
        <v>47086</v>
      </c>
      <c r="J1113" s="182">
        <f>IFERROR(_xll.qlIndexFixing(Index1M,$H1113,TRUE,_xll.ohTrigger(RecalcTrigger,Trigger1M)),NA())</f>
        <v>2.7400711217464124E-2</v>
      </c>
      <c r="K1113" s="44">
        <f>IFERROR(_xll.qlIndexFixing(Index3M,H1113,TRUE,_xll.ohTrigger(RecalcTrigger,Trigger3M)),NA())</f>
        <v>2.800578409677339E-2</v>
      </c>
      <c r="L1113" s="44">
        <f>IFERROR(_xll.qlIndexFixing(Index6M,$H1113,TRUE,_xll.ohTrigger(RecalcTrigger,Trigger6M)),NA())</f>
        <v>2.8211267359041708E-2</v>
      </c>
      <c r="M1113" s="183">
        <f>IFERROR(_xll.qlIndexFixing(Index1Y,$H1113,TRUE,_xll.ohTrigger(RecalcTrigger,Trigger1Y)),NA())</f>
        <v>2.8763798049807665E-2</v>
      </c>
      <c r="N1113" s="182">
        <f>IFERROR(_xll.qlIndexFixing(ONIndex1M,I1113,TRUE,_xll.ohTrigger(RecalcTrigger,Trigger1M)),NA())</f>
        <v>2.737980639021198E-2</v>
      </c>
      <c r="O1113" s="44">
        <f>IFERROR(_xll.qlIndexFixing(ONIndex3M,I1113,TRUE,_xll.ohTrigger(RecalcTrigger,Trigger3M)),NA())</f>
        <v>2.7929309423994075E-2</v>
      </c>
      <c r="P1113" s="44">
        <f>IFERROR(_xll.qlIndexFixing(ONIndex6M,I1113,TRUE,_xll.ohTrigger(RecalcTrigger,Trigger6M)),NA())</f>
        <v>2.8090665635958079E-2</v>
      </c>
      <c r="Q1113" s="183">
        <f>IFERROR(_xll.qlIndexFixing(ONIndex1Y,I1113,TRUE,_xll.ohTrigger(RecalcTrigger,Trigger1Y)),NA())</f>
        <v>2.8509352265517762E-2</v>
      </c>
    </row>
    <row r="1114" spans="2:17" x14ac:dyDescent="0.2">
      <c r="B1114" s="39" t="s">
        <v>42</v>
      </c>
      <c r="D1114" s="42">
        <f>_xll.qlCalendarAdvance(Calendar,$D1113,B1114,"f",FALSE)</f>
        <v>47093</v>
      </c>
      <c r="E1114" s="177">
        <f>_xll.qlInterestRateIndexValueDate(IndexON,D1114)</f>
        <v>47093</v>
      </c>
      <c r="F1114" s="193">
        <f>IFERROR(_xll.qlIndexFixing(IndexON,D1114,TRUE,_xll.ohTrigger(RecalcTrigger,TriggerON)),NA())</f>
        <v>2.6787104186004607E-2</v>
      </c>
      <c r="H1114" s="42">
        <f>_xll.qlCalendarAdvance(Calendar,$H1113,B1114,"f",FALSE)</f>
        <v>47093</v>
      </c>
      <c r="I1114" s="177">
        <f>_xll.qlInterestRateIndexValueDate(Index1M,$H1114)</f>
        <v>47093</v>
      </c>
      <c r="J1114" s="182">
        <f>IFERROR(_xll.qlIndexFixing(Index1M,$H1114,TRUE,_xll.ohTrigger(RecalcTrigger,Trigger1M)),NA())</f>
        <v>2.7398434409978047E-2</v>
      </c>
      <c r="K1114" s="44">
        <f>IFERROR(_xll.qlIndexFixing(Index3M,H1114,TRUE,_xll.ohTrigger(RecalcTrigger,Trigger3M)),NA())</f>
        <v>2.8001577649768752E-2</v>
      </c>
      <c r="L1114" s="44">
        <f>IFERROR(_xll.qlIndexFixing(Index6M,$H1114,TRUE,_xll.ohTrigger(RecalcTrigger,Trigger6M)),NA())</f>
        <v>2.8205699684651486E-2</v>
      </c>
      <c r="M1114" s="183">
        <f>IFERROR(_xll.qlIndexFixing(Index1Y,$H1114,TRUE,_xll.ohTrigger(RecalcTrigger,Trigger1Y)),NA())</f>
        <v>2.8757055038989066E-2</v>
      </c>
      <c r="N1114" s="182">
        <f>IFERROR(_xll.qlIndexFixing(ONIndex1M,I1114,TRUE,_xll.ohTrigger(RecalcTrigger,Trigger1M)),NA())</f>
        <v>2.7375596656495915E-2</v>
      </c>
      <c r="O1114" s="44">
        <f>IFERROR(_xll.qlIndexFixing(ONIndex3M,I1114,TRUE,_xll.ohTrigger(RecalcTrigger,Trigger3M)),NA())</f>
        <v>2.7926668275557454E-2</v>
      </c>
      <c r="P1114" s="44">
        <f>IFERROR(_xll.qlIndexFixing(ONIndex6M,I1114,TRUE,_xll.ohTrigger(RecalcTrigger,Trigger6M)),NA())</f>
        <v>2.8085529297277034E-2</v>
      </c>
      <c r="Q1114" s="183">
        <f>IFERROR(_xll.qlIndexFixing(ONIndex1Y,I1114,TRUE,_xll.ohTrigger(RecalcTrigger,Trigger1Y)),NA())</f>
        <v>2.8504991864820584E-2</v>
      </c>
    </row>
    <row r="1115" spans="2:17" x14ac:dyDescent="0.2">
      <c r="B1115" s="39" t="s">
        <v>42</v>
      </c>
      <c r="D1115" s="42">
        <f>_xll.qlCalendarAdvance(Calendar,$D1114,B1115,"f",FALSE)</f>
        <v>47100</v>
      </c>
      <c r="E1115" s="177">
        <f>_xll.qlInterestRateIndexValueDate(IndexON,D1115)</f>
        <v>47100</v>
      </c>
      <c r="F1115" s="193">
        <f>IFERROR(_xll.qlIndexFixing(IndexON,D1115,TRUE,_xll.ohTrigger(RecalcTrigger,TriggerON)),NA())</f>
        <v>2.6787253977037517E-2</v>
      </c>
      <c r="H1115" s="42">
        <f>_xll.qlCalendarAdvance(Calendar,$H1114,B1115,"f",FALSE)</f>
        <v>47100</v>
      </c>
      <c r="I1115" s="177">
        <f>_xll.qlInterestRateIndexValueDate(Index1M,$H1115)</f>
        <v>47100</v>
      </c>
      <c r="J1115" s="182">
        <f>IFERROR(_xll.qlIndexFixing(Index1M,$H1115,TRUE,_xll.ohTrigger(RecalcTrigger,Trigger1M)),NA())</f>
        <v>2.7393938112554642E-2</v>
      </c>
      <c r="K1115" s="44">
        <f>IFERROR(_xll.qlIndexFixing(Index3M,H1115,TRUE,_xll.ohTrigger(RecalcTrigger,Trigger3M)),NA())</f>
        <v>2.7998071962092561E-2</v>
      </c>
      <c r="L1115" s="44">
        <f>IFERROR(_xll.qlIndexFixing(Index6M,$H1115,TRUE,_xll.ohTrigger(RecalcTrigger,Trigger6M)),NA())</f>
        <v>2.8199433550115342E-2</v>
      </c>
      <c r="M1115" s="183">
        <f>IFERROR(_xll.qlIndexFixing(Index1Y,$H1115,TRUE,_xll.ohTrigger(RecalcTrigger,Trigger1Y)),NA())</f>
        <v>2.8750225244247973E-2</v>
      </c>
      <c r="N1115" s="182">
        <f>IFERROR(_xll.qlIndexFixing(ONIndex1M,I1115,TRUE,_xll.ohTrigger(RecalcTrigger,Trigger1M)),NA())</f>
        <v>2.7371302986550772E-2</v>
      </c>
      <c r="O1115" s="44">
        <f>IFERROR(_xll.qlIndexFixing(ONIndex3M,I1115,TRUE,_xll.ohTrigger(RecalcTrigger,Trigger3M)),NA())</f>
        <v>2.7923912848136778E-2</v>
      </c>
      <c r="P1115" s="44">
        <f>IFERROR(_xll.qlIndexFixing(ONIndex6M,I1115,TRUE,_xll.ohTrigger(RecalcTrigger,Trigger6M)),NA())</f>
        <v>2.8080318049706898E-2</v>
      </c>
      <c r="Q1115" s="183">
        <f>IFERROR(_xll.qlIndexFixing(ONIndex1Y,I1115,TRUE,_xll.ohTrigger(RecalcTrigger,Trigger1Y)),NA())</f>
        <v>2.8500547055961833E-2</v>
      </c>
    </row>
    <row r="1116" spans="2:17" x14ac:dyDescent="0.2">
      <c r="B1116" s="39" t="s">
        <v>42</v>
      </c>
      <c r="D1116" s="42">
        <f>_xll.qlCalendarAdvance(Calendar,$D1115,B1116,"f",FALSE)</f>
        <v>47107</v>
      </c>
      <c r="E1116" s="177">
        <f>_xll.qlInterestRateIndexValueDate(IndexON,D1116)</f>
        <v>47107</v>
      </c>
      <c r="F1116" s="193">
        <f>IFERROR(_xll.qlIndexFixing(IndexON,D1116,TRUE,_xll.ohTrigger(RecalcTrigger,TriggerON)),NA())</f>
        <v>2.678728303221023E-2</v>
      </c>
      <c r="H1116" s="42">
        <f>_xll.qlCalendarAdvance(Calendar,$H1115,B1116,"f",FALSE)</f>
        <v>47107</v>
      </c>
      <c r="I1116" s="177">
        <f>_xll.qlInterestRateIndexValueDate(Index1M,$H1116)</f>
        <v>47107</v>
      </c>
      <c r="J1116" s="182">
        <f>IFERROR(_xll.qlIndexFixing(Index1M,$H1116,TRUE,_xll.ohTrigger(RecalcTrigger,Trigger1M)),NA())</f>
        <v>2.7389357679096057E-2</v>
      </c>
      <c r="K1116" s="44">
        <f>IFERROR(_xll.qlIndexFixing(Index3M,H1116,TRUE,_xll.ohTrigger(RecalcTrigger,Trigger3M)),NA())</f>
        <v>2.7994451218216497E-2</v>
      </c>
      <c r="L1116" s="44">
        <f>IFERROR(_xll.qlIndexFixing(Index6M,$H1116,TRUE,_xll.ohTrigger(RecalcTrigger,Trigger6M)),NA())</f>
        <v>2.8193091478695517E-2</v>
      </c>
      <c r="M1116" s="183">
        <f>IFERROR(_xll.qlIndexFixing(Index1Y,$H1116,TRUE,_xll.ohTrigger(RecalcTrigger,Trigger1Y)),NA())</f>
        <v>2.8743308667313672E-2</v>
      </c>
      <c r="N1116" s="182">
        <f>IFERROR(_xll.qlIndexFixing(ONIndex1M,I1116,TRUE,_xll.ohTrigger(RecalcTrigger,Trigger1M)),NA())</f>
        <v>2.736692538037655E-2</v>
      </c>
      <c r="O1116" s="44">
        <f>IFERROR(_xll.qlIndexFixing(ONIndex3M,I1116,TRUE,_xll.ohTrigger(RecalcTrigger,Trigger3M)),NA())</f>
        <v>2.792104314148891E-2</v>
      </c>
      <c r="P1116" s="44">
        <f>IFERROR(_xll.qlIndexFixing(ONIndex6M,I1116,TRUE,_xll.ohTrigger(RecalcTrigger,Trigger6M)),NA())</f>
        <v>2.8075031893247671E-2</v>
      </c>
      <c r="Q1116" s="183">
        <f>IFERROR(_xll.qlIndexFixing(ONIndex1Y,I1116,TRUE,_xll.ohTrigger(RecalcTrigger,Trigger1Y)),NA())</f>
        <v>2.8496017838941512E-2</v>
      </c>
    </row>
    <row r="1117" spans="2:17" x14ac:dyDescent="0.2">
      <c r="B1117" s="39" t="s">
        <v>42</v>
      </c>
      <c r="D1117" s="42">
        <f>_xll.qlCalendarAdvance(Calendar,$D1116,B1117,"f",FALSE)</f>
        <v>47114</v>
      </c>
      <c r="E1117" s="177">
        <f>_xll.qlInterestRateIndexValueDate(IndexON,D1117)</f>
        <v>47114</v>
      </c>
      <c r="F1117" s="193">
        <f>IFERROR(_xll.qlIndexFixing(IndexON,D1117,TRUE,_xll.ohTrigger(RecalcTrigger,TriggerON)),NA())</f>
        <v>2.6787191351441697E-2</v>
      </c>
      <c r="H1117" s="42">
        <f>_xll.qlCalendarAdvance(Calendar,$H1116,B1117,"f",FALSE)</f>
        <v>47114</v>
      </c>
      <c r="I1117" s="177">
        <f>_xll.qlInterestRateIndexValueDate(Index1M,$H1117)</f>
        <v>47114</v>
      </c>
      <c r="J1117" s="182">
        <f>IFERROR(_xll.qlIndexFixing(Index1M,$H1117,TRUE,_xll.ohTrigger(RecalcTrigger,Trigger1M)),NA())</f>
        <v>2.738469310971036E-2</v>
      </c>
      <c r="K1117" s="44">
        <f>IFERROR(_xll.qlIndexFixing(Index3M,H1117,TRUE,_xll.ohTrigger(RecalcTrigger,Trigger3M)),NA())</f>
        <v>2.7990715418446728E-2</v>
      </c>
      <c r="L1117" s="44">
        <f>IFERROR(_xll.qlIndexFixing(Index6M,$H1117,TRUE,_xll.ohTrigger(RecalcTrigger,Trigger6M)),NA())</f>
        <v>2.8186673471102281E-2</v>
      </c>
      <c r="M1117" s="183">
        <f>IFERROR(_xll.qlIndexFixing(Index1Y,$H1117,TRUE,_xll.ohTrigger(RecalcTrigger,Trigger1Y)),NA())</f>
        <v>2.8736305309937427E-2</v>
      </c>
      <c r="N1117" s="182">
        <f>IFERROR(_xll.qlIndexFixing(ONIndex1M,I1117,TRUE,_xll.ohTrigger(RecalcTrigger,Trigger1M)),NA())</f>
        <v>2.736246383797325E-2</v>
      </c>
      <c r="O1117" s="44">
        <f>IFERROR(_xll.qlIndexFixing(ONIndex3M,I1117,TRUE,_xll.ohTrigger(RecalcTrigger,Trigger3M)),NA())</f>
        <v>2.7918059155775943E-2</v>
      </c>
      <c r="P1117" s="44">
        <f>IFERROR(_xll.qlIndexFixing(ONIndex6M,I1117,TRUE,_xll.ohTrigger(RecalcTrigger,Trigger6M)),NA())</f>
        <v>2.8069670827899351E-2</v>
      </c>
      <c r="Q1117" s="183">
        <f>IFERROR(_xll.qlIndexFixing(ONIndex1Y,I1117,TRUE,_xll.ohTrigger(RecalcTrigger,Trigger1Y)),NA())</f>
        <v>2.8491404213921712E-2</v>
      </c>
    </row>
    <row r="1118" spans="2:17" x14ac:dyDescent="0.2">
      <c r="B1118" s="39" t="s">
        <v>42</v>
      </c>
      <c r="D1118" s="42">
        <f>_xll.qlCalendarAdvance(Calendar,$D1117,B1118,"f",FALSE)</f>
        <v>47121</v>
      </c>
      <c r="E1118" s="177">
        <f>_xll.qlInterestRateIndexValueDate(IndexON,D1118)</f>
        <v>47121</v>
      </c>
      <c r="F1118" s="193">
        <f>IFERROR(_xll.qlIndexFixing(IndexON,D1118,TRUE,_xll.ohTrigger(RecalcTrigger,TriggerON)),NA())</f>
        <v>2.678697893473192E-2</v>
      </c>
      <c r="H1118" s="42">
        <f>_xll.qlCalendarAdvance(Calendar,$H1117,B1118,"f",FALSE)</f>
        <v>47121</v>
      </c>
      <c r="I1118" s="177">
        <f>_xll.qlInterestRateIndexValueDate(Index1M,$H1118)</f>
        <v>47121</v>
      </c>
      <c r="J1118" s="182">
        <f>IFERROR(_xll.qlIndexFixing(Index1M,$H1118,TRUE,_xll.ohTrigger(RecalcTrigger,Trigger1M)),NA())</f>
        <v>2.7379944404495784E-2</v>
      </c>
      <c r="K1118" s="44">
        <f>IFERROR(_xll.qlIndexFixing(Index3M,H1118,TRUE,_xll.ohTrigger(RecalcTrigger,Trigger3M)),NA())</f>
        <v>2.7986864563097541E-2</v>
      </c>
      <c r="L1118" s="44">
        <f>IFERROR(_xll.qlIndexFixing(Index6M,$H1118,TRUE,_xll.ohTrigger(RecalcTrigger,Trigger6M)),NA())</f>
        <v>2.8179586555737369E-2</v>
      </c>
      <c r="M1118" s="183">
        <f>IFERROR(_xll.qlIndexFixing(Index1Y,$H1118,TRUE,_xll.ohTrigger(RecalcTrigger,Trigger1Y)),NA())</f>
        <v>2.872921517389182E-2</v>
      </c>
      <c r="N1118" s="182">
        <f>IFERROR(_xll.qlIndexFixing(ONIndex1M,I1118,TRUE,_xll.ohTrigger(RecalcTrigger,Trigger1M)),NA())</f>
        <v>2.7357918359259825E-2</v>
      </c>
      <c r="O1118" s="44">
        <f>IFERROR(_xll.qlIndexFixing(ONIndex3M,I1118,TRUE,_xll.ohTrigger(RecalcTrigger,Trigger3M)),NA())</f>
        <v>2.7914960890754736E-2</v>
      </c>
      <c r="P1118" s="44">
        <f>IFERROR(_xll.qlIndexFixing(ONIndex6M,I1118,TRUE,_xll.ohTrigger(RecalcTrigger,Trigger6M)),NA())</f>
        <v>2.806423485366194E-2</v>
      </c>
      <c r="Q1118" s="183">
        <f>IFERROR(_xll.qlIndexFixing(ONIndex1Y,I1118,TRUE,_xll.ohTrigger(RecalcTrigger,Trigger1Y)),NA())</f>
        <v>2.8486706180821386E-2</v>
      </c>
    </row>
    <row r="1119" spans="2:17" x14ac:dyDescent="0.2">
      <c r="B1119" s="39" t="s">
        <v>42</v>
      </c>
      <c r="D1119" s="42">
        <f>_xll.qlCalendarAdvance(Calendar,$D1118,B1119,"f",FALSE)</f>
        <v>47128</v>
      </c>
      <c r="E1119" s="177">
        <f>_xll.qlInterestRateIndexValueDate(IndexON,D1119)</f>
        <v>47128</v>
      </c>
      <c r="F1119" s="193">
        <f>IFERROR(_xll.qlIndexFixing(IndexON,D1119,TRUE,_xll.ohTrigger(RecalcTrigger,TriggerON)),NA())</f>
        <v>2.6786645782161944E-2</v>
      </c>
      <c r="H1119" s="42">
        <f>_xll.qlCalendarAdvance(Calendar,$H1118,B1119,"f",FALSE)</f>
        <v>47128</v>
      </c>
      <c r="I1119" s="177">
        <f>_xll.qlInterestRateIndexValueDate(Index1M,$H1119)</f>
        <v>47128</v>
      </c>
      <c r="J1119" s="182">
        <f>IFERROR(_xll.qlIndexFixing(Index1M,$H1119,TRUE,_xll.ohTrigger(RecalcTrigger,Trigger1M)),NA())</f>
        <v>2.7375111563567766E-2</v>
      </c>
      <c r="K1119" s="44">
        <f>IFERROR(_xll.qlIndexFixing(Index3M,H1119,TRUE,_xll.ohTrigger(RecalcTrigger,Trigger3M)),NA())</f>
        <v>2.7982898652496715E-2</v>
      </c>
      <c r="L1119" s="44">
        <f>IFERROR(_xll.qlIndexFixing(Index6M,$H1119,TRUE,_xll.ohTrigger(RecalcTrigger,Trigger6M)),NA())</f>
        <v>2.8173022604991455E-2</v>
      </c>
      <c r="M1119" s="183">
        <f>IFERROR(_xll.qlIndexFixing(Index1Y,$H1119,TRUE,_xll.ohTrigger(RecalcTrigger,Trigger1Y)),NA())</f>
        <v>2.8722038260971861E-2</v>
      </c>
      <c r="N1119" s="182">
        <f>IFERROR(_xll.qlIndexFixing(ONIndex1M,I1119,TRUE,_xll.ohTrigger(RecalcTrigger,Trigger1M)),NA())</f>
        <v>2.7353288944317322E-2</v>
      </c>
      <c r="O1119" s="44">
        <f>IFERROR(_xll.qlIndexFixing(ONIndex3M,I1119,TRUE,_xll.ohTrigger(RecalcTrigger,Trigger3M)),NA())</f>
        <v>2.7911748346749476E-2</v>
      </c>
      <c r="P1119" s="44">
        <f>IFERROR(_xll.qlIndexFixing(ONIndex6M,I1119,TRUE,_xll.ohTrigger(RecalcTrigger,Trigger6M)),NA())</f>
        <v>2.8058723970616484E-2</v>
      </c>
      <c r="Q1119" s="183">
        <f>IFERROR(_xll.qlIndexFixing(ONIndex1Y,I1119,TRUE,_xll.ohTrigger(RecalcTrigger,Trigger1Y)),NA())</f>
        <v>2.8481923739721582E-2</v>
      </c>
    </row>
    <row r="1120" spans="2:17" x14ac:dyDescent="0.2">
      <c r="B1120" s="39" t="s">
        <v>42</v>
      </c>
      <c r="D1120" s="42">
        <f>_xll.qlCalendarAdvance(Calendar,$D1119,B1120,"f",FALSE)</f>
        <v>47135</v>
      </c>
      <c r="E1120" s="177">
        <f>_xll.qlInterestRateIndexValueDate(IndexON,D1120)</f>
        <v>47135</v>
      </c>
      <c r="F1120" s="193">
        <f>IFERROR(_xll.qlIndexFixing(IndexON,D1120,TRUE,_xll.ohTrigger(RecalcTrigger,TriggerON)),NA())</f>
        <v>2.6786191893650724E-2</v>
      </c>
      <c r="H1120" s="42">
        <f>_xll.qlCalendarAdvance(Calendar,$H1119,B1120,"f",FALSE)</f>
        <v>47135</v>
      </c>
      <c r="I1120" s="177">
        <f>_xll.qlInterestRateIndexValueDate(Index1M,$H1120)</f>
        <v>47135</v>
      </c>
      <c r="J1120" s="182">
        <f>IFERROR(_xll.qlIndexFixing(Index1M,$H1120,TRUE,_xll.ohTrigger(RecalcTrigger,Trigger1M)),NA())</f>
        <v>2.7370194587034359E-2</v>
      </c>
      <c r="K1120" s="44">
        <f>IFERROR(_xll.qlIndexFixing(Index3M,H1120,TRUE,_xll.ohTrigger(RecalcTrigger,Trigger3M)),NA())</f>
        <v>2.7978817686977447E-2</v>
      </c>
      <c r="L1120" s="44">
        <f>IFERROR(_xll.qlIndexFixing(Index6M,$H1120,TRUE,_xll.ohTrigger(RecalcTrigger,Trigger6M)),NA())</f>
        <v>2.8166382725904389E-2</v>
      </c>
      <c r="M1120" s="183">
        <f>IFERROR(_xll.qlIndexFixing(Index1Y,$H1120,TRUE,_xll.ohTrigger(RecalcTrigger,Trigger1Y)),NA())</f>
        <v>2.8714774572994539E-2</v>
      </c>
      <c r="N1120" s="182">
        <f>IFERROR(_xll.qlIndexFixing(ONIndex1M,I1120,TRUE,_xll.ohTrigger(RecalcTrigger,Trigger1M)),NA())</f>
        <v>2.7348575593064695E-2</v>
      </c>
      <c r="O1120" s="44">
        <f>IFERROR(_xll.qlIndexFixing(ONIndex3M,I1120,TRUE,_xll.ohTrigger(RecalcTrigger,Trigger3M)),NA())</f>
        <v>2.790842152359807E-2</v>
      </c>
      <c r="P1120" s="44">
        <f>IFERROR(_xll.qlIndexFixing(ONIndex6M,I1120,TRUE,_xll.ohTrigger(RecalcTrigger,Trigger6M)),NA())</f>
        <v>2.8053138178681936E-2</v>
      </c>
      <c r="Q1120" s="183">
        <f>IFERROR(_xll.qlIndexFixing(ONIndex1Y,I1120,TRUE,_xll.ohTrigger(RecalcTrigger,Trigger1Y)),NA())</f>
        <v>2.847705689037916E-2</v>
      </c>
    </row>
    <row r="1121" spans="2:17" x14ac:dyDescent="0.2">
      <c r="B1121" s="39" t="s">
        <v>42</v>
      </c>
      <c r="D1121" s="42">
        <f>_xll.qlCalendarAdvance(Calendar,$D1120,B1121,"f",FALSE)</f>
        <v>47142</v>
      </c>
      <c r="E1121" s="177">
        <f>_xll.qlInterestRateIndexValueDate(IndexON,D1121)</f>
        <v>47142</v>
      </c>
      <c r="F1121" s="193">
        <f>IFERROR(_xll.qlIndexFixing(IndexON,D1121,TRUE,_xll.ohTrigger(RecalcTrigger,TriggerON)),NA())</f>
        <v>2.6785617269198259E-2</v>
      </c>
      <c r="H1121" s="42">
        <f>_xll.qlCalendarAdvance(Calendar,$H1120,B1121,"f",FALSE)</f>
        <v>47142</v>
      </c>
      <c r="I1121" s="177">
        <f>_xll.qlInterestRateIndexValueDate(Index1M,$H1121)</f>
        <v>47142</v>
      </c>
      <c r="J1121" s="182">
        <f>IFERROR(_xll.qlIndexFixing(Index1M,$H1121,TRUE,_xll.ohTrigger(RecalcTrigger,Trigger1M)),NA())</f>
        <v>2.736519347500363E-2</v>
      </c>
      <c r="K1121" s="44">
        <f>IFERROR(_xll.qlIndexFixing(Index3M,H1121,TRUE,_xll.ohTrigger(RecalcTrigger,Trigger3M)),NA())</f>
        <v>2.7974621666885531E-2</v>
      </c>
      <c r="L1121" s="44">
        <f>IFERROR(_xll.qlIndexFixing(Index6M,$H1121,TRUE,_xll.ohTrigger(RecalcTrigger,Trigger6M)),NA())</f>
        <v>2.815966691921544E-2</v>
      </c>
      <c r="M1121" s="183">
        <f>IFERROR(_xll.qlIndexFixing(Index1Y,$H1121,TRUE,_xll.ohTrigger(RecalcTrigger,Trigger1Y)),NA())</f>
        <v>2.8707424111798607E-2</v>
      </c>
      <c r="N1121" s="182">
        <f>IFERROR(_xll.qlIndexFixing(ONIndex1M,I1121,TRUE,_xll.ohTrigger(RecalcTrigger,Trigger1M)),NA())</f>
        <v>2.7343778305582989E-2</v>
      </c>
      <c r="O1121" s="44">
        <f>IFERROR(_xll.qlIndexFixing(ONIndex3M,I1121,TRUE,_xll.ohTrigger(RecalcTrigger,Trigger3M)),NA())</f>
        <v>2.7904980421138426E-2</v>
      </c>
      <c r="P1121" s="44">
        <f>IFERROR(_xll.qlIndexFixing(ONIndex6M,I1121,TRUE,_xll.ohTrigger(RecalcTrigger,Trigger6M)),NA())</f>
        <v>2.804747747777725E-2</v>
      </c>
      <c r="Q1121" s="183">
        <f>IFERROR(_xll.qlIndexFixing(ONIndex1Y,I1121,TRUE,_xll.ohTrigger(RecalcTrigger,Trigger1Y)),NA())</f>
        <v>2.8472105633118305E-2</v>
      </c>
    </row>
    <row r="1122" spans="2:17" x14ac:dyDescent="0.2">
      <c r="B1122" s="39" t="s">
        <v>42</v>
      </c>
      <c r="D1122" s="42">
        <f>_xll.qlCalendarAdvance(Calendar,$D1121,B1122,"f",FALSE)</f>
        <v>47149</v>
      </c>
      <c r="E1122" s="177">
        <f>_xll.qlInterestRateIndexValueDate(IndexON,D1122)</f>
        <v>47149</v>
      </c>
      <c r="F1122" s="193">
        <f>IFERROR(_xll.qlIndexFixing(IndexON,D1122,TRUE,_xll.ohTrigger(RecalcTrigger,TriggerON)),NA())</f>
        <v>2.6784921908804549E-2</v>
      </c>
      <c r="H1122" s="42">
        <f>_xll.qlCalendarAdvance(Calendar,$H1121,B1122,"f",FALSE)</f>
        <v>47149</v>
      </c>
      <c r="I1122" s="177">
        <f>_xll.qlInterestRateIndexValueDate(Index1M,$H1122)</f>
        <v>47149</v>
      </c>
      <c r="J1122" s="182">
        <f>IFERROR(_xll.qlIndexFixing(Index1M,$H1122,TRUE,_xll.ohTrigger(RecalcTrigger,Trigger1M)),NA())</f>
        <v>2.7356832807813827E-2</v>
      </c>
      <c r="K1122" s="44">
        <f>IFERROR(_xll.qlIndexFixing(Index3M,H1122,TRUE,_xll.ohTrigger(RecalcTrigger,Trigger3M)),NA())</f>
        <v>2.7969570616298692E-2</v>
      </c>
      <c r="L1122" s="44">
        <f>IFERROR(_xll.qlIndexFixing(Index6M,$H1122,TRUE,_xll.ohTrigger(RecalcTrigger,Trigger6M)),NA())</f>
        <v>2.8152875185673273E-2</v>
      </c>
      <c r="M1122" s="183">
        <f>IFERROR(_xll.qlIndexFixing(Index1Y,$H1122,TRUE,_xll.ohTrigger(RecalcTrigger,Trigger1Y)),NA())</f>
        <v>2.8699986879244799E-2</v>
      </c>
      <c r="N1122" s="182">
        <f>IFERROR(_xll.qlIndexFixing(ONIndex1M,I1122,TRUE,_xll.ohTrigger(RecalcTrigger,Trigger1M)),NA())</f>
        <v>2.7338897081953251E-2</v>
      </c>
      <c r="O1122" s="44">
        <f>IFERROR(_xll.qlIndexFixing(ONIndex3M,I1122,TRUE,_xll.ohTrigger(RecalcTrigger,Trigger3M)),NA())</f>
        <v>2.7901425039694727E-2</v>
      </c>
      <c r="P1122" s="44">
        <f>IFERROR(_xll.qlIndexFixing(ONIndex6M,I1122,TRUE,_xll.ohTrigger(RecalcTrigger,Trigger6M)),NA())</f>
        <v>2.8041741867983472E-2</v>
      </c>
      <c r="Q1122" s="183">
        <f>IFERROR(_xll.qlIndexFixing(ONIndex1Y,I1122,TRUE,_xll.ohTrigger(RecalcTrigger,Trigger1Y)),NA())</f>
        <v>2.8467069967695879E-2</v>
      </c>
    </row>
    <row r="1123" spans="2:17" x14ac:dyDescent="0.2">
      <c r="B1123" s="39" t="s">
        <v>42</v>
      </c>
      <c r="D1123" s="42">
        <f>_xll.qlCalendarAdvance(Calendar,$D1122,B1123,"f",FALSE)</f>
        <v>47156</v>
      </c>
      <c r="E1123" s="177">
        <f>_xll.qlInterestRateIndexValueDate(IndexON,D1123)</f>
        <v>47156</v>
      </c>
      <c r="F1123" s="193">
        <f>IFERROR(_xll.qlIndexFixing(IndexON,D1123,TRUE,_xll.ohTrigger(RecalcTrigger,TriggerON)),NA())</f>
        <v>2.6784105812469594E-2</v>
      </c>
      <c r="H1123" s="42">
        <f>_xll.qlCalendarAdvance(Calendar,$H1122,B1123,"f",FALSE)</f>
        <v>47156</v>
      </c>
      <c r="I1123" s="177">
        <f>_xll.qlInterestRateIndexValueDate(Index1M,$H1123)</f>
        <v>47156</v>
      </c>
      <c r="J1123" s="182">
        <f>IFERROR(_xll.qlIndexFixing(Index1M,$H1123,TRUE,_xll.ohTrigger(RecalcTrigger,Trigger1M)),NA())</f>
        <v>2.7351695396835494E-2</v>
      </c>
      <c r="K1123" s="44">
        <f>IFERROR(_xll.qlIndexFixing(Index3M,H1123,TRUE,_xll.ohTrigger(RecalcTrigger,Trigger3M)),NA())</f>
        <v>2.7965884464412876E-2</v>
      </c>
      <c r="L1123" s="44">
        <f>IFERROR(_xll.qlIndexFixing(Index6M,$H1123,TRUE,_xll.ohTrigger(RecalcTrigger,Trigger6M)),NA())</f>
        <v>2.8146007526034175E-2</v>
      </c>
      <c r="M1123" s="183">
        <f>IFERROR(_xll.qlIndexFixing(Index1Y,$H1123,TRUE,_xll.ohTrigger(RecalcTrigger,Trigger1Y)),NA())</f>
        <v>2.8692462877216052E-2</v>
      </c>
      <c r="N1123" s="182">
        <f>IFERROR(_xll.qlIndexFixing(ONIndex1M,I1123,TRUE,_xll.ohTrigger(RecalcTrigger,Trigger1M)),NA())</f>
        <v>2.7333931922013388E-2</v>
      </c>
      <c r="O1123" s="44">
        <f>IFERROR(_xll.qlIndexFixing(ONIndex3M,I1123,TRUE,_xll.ohTrigger(RecalcTrigger,Trigger3M)),NA())</f>
        <v>2.7897755379185929E-2</v>
      </c>
      <c r="P1123" s="44">
        <f>IFERROR(_xll.qlIndexFixing(ONIndex6M,I1123,TRUE,_xll.ohTrigger(RecalcTrigger,Trigger6M)),NA())</f>
        <v>2.8035931349381649E-2</v>
      </c>
      <c r="Q1123" s="183">
        <f>IFERROR(_xll.qlIndexFixing(ONIndex1Y,I1123,TRUE,_xll.ohTrigger(RecalcTrigger,Trigger1Y)),NA())</f>
        <v>2.8461949894192928E-2</v>
      </c>
    </row>
    <row r="1124" spans="2:17" x14ac:dyDescent="0.2">
      <c r="B1124" s="39" t="s">
        <v>42</v>
      </c>
      <c r="D1124" s="42">
        <f>_xll.qlCalendarAdvance(Calendar,$D1123,B1124,"f",FALSE)</f>
        <v>47163</v>
      </c>
      <c r="E1124" s="177">
        <f>_xll.qlInterestRateIndexValueDate(IndexON,D1124)</f>
        <v>47163</v>
      </c>
      <c r="F1124" s="193">
        <f>IFERROR(_xll.qlIndexFixing(IndexON,D1124,TRUE,_xll.ohTrigger(RecalcTrigger,TriggerON)),NA())</f>
        <v>2.6783168980355487E-2</v>
      </c>
      <c r="H1124" s="42">
        <f>_xll.qlCalendarAdvance(Calendar,$H1123,B1124,"f",FALSE)</f>
        <v>47163</v>
      </c>
      <c r="I1124" s="177">
        <f>_xll.qlInterestRateIndexValueDate(Index1M,$H1124)</f>
        <v>47163</v>
      </c>
      <c r="J1124" s="182">
        <f>IFERROR(_xll.qlIndexFixing(Index1M,$H1124,TRUE,_xll.ohTrigger(RecalcTrigger,Trigger1M)),NA())</f>
        <v>2.7346473881792809E-2</v>
      </c>
      <c r="K1124" s="44">
        <f>IFERROR(_xll.qlIndexFixing(Index3M,H1124,TRUE,_xll.ohTrigger(RecalcTrigger,Trigger3M)),NA())</f>
        <v>2.7960620426099841E-2</v>
      </c>
      <c r="L1124" s="44">
        <f>IFERROR(_xll.qlIndexFixing(Index6M,$H1124,TRUE,_xll.ohTrigger(RecalcTrigger,Trigger6M)),NA())</f>
        <v>2.8139063941064281E-2</v>
      </c>
      <c r="M1124" s="183">
        <f>IFERROR(_xll.qlIndexFixing(Index1Y,$H1124,TRUE,_xll.ohTrigger(RecalcTrigger,Trigger1Y)),NA())</f>
        <v>2.8684852107616621E-2</v>
      </c>
      <c r="N1124" s="182">
        <f>IFERROR(_xll.qlIndexFixing(ONIndex1M,I1124,TRUE,_xll.ohTrigger(RecalcTrigger,Trigger1M)),NA())</f>
        <v>2.7328882825763401E-2</v>
      </c>
      <c r="O1124" s="44">
        <f>IFERROR(_xll.qlIndexFixing(ONIndex3M,I1124,TRUE,_xll.ohTrigger(RecalcTrigger,Trigger3M)),NA())</f>
        <v>2.7893971439368892E-2</v>
      </c>
      <c r="P1124" s="44">
        <f>IFERROR(_xll.qlIndexFixing(ONIndex6M,I1124,TRUE,_xll.ohTrigger(RecalcTrigger,Trigger6M)),NA())</f>
        <v>2.803004592197178E-2</v>
      </c>
      <c r="Q1124" s="183">
        <f>IFERROR(_xll.qlIndexFixing(ONIndex1Y,I1124,TRUE,_xll.ohTrigger(RecalcTrigger,Trigger1Y)),NA())</f>
        <v>2.8456745412690498E-2</v>
      </c>
    </row>
    <row r="1125" spans="2:17" x14ac:dyDescent="0.2">
      <c r="B1125" s="39" t="s">
        <v>42</v>
      </c>
      <c r="D1125" s="42">
        <f>_xll.qlCalendarAdvance(Calendar,$D1124,B1125,"f",FALSE)</f>
        <v>47170</v>
      </c>
      <c r="E1125" s="177">
        <f>_xll.qlInterestRateIndexValueDate(IndexON,D1125)</f>
        <v>47170</v>
      </c>
      <c r="F1125" s="193">
        <f>IFERROR(_xll.qlIndexFixing(IndexON,D1125,TRUE,_xll.ohTrigger(RecalcTrigger,TriggerON)),NA())</f>
        <v>2.678211141221909E-2</v>
      </c>
      <c r="H1125" s="42">
        <f>_xll.qlCalendarAdvance(Calendar,$H1124,B1125,"f",FALSE)</f>
        <v>47170</v>
      </c>
      <c r="I1125" s="177">
        <f>_xll.qlInterestRateIndexValueDate(Index1M,$H1125)</f>
        <v>47170</v>
      </c>
      <c r="J1125" s="182">
        <f>IFERROR(_xll.qlIndexFixing(Index1M,$H1125,TRUE,_xll.ohTrigger(RecalcTrigger,Trigger1M)),NA())</f>
        <v>2.7341168262775509E-2</v>
      </c>
      <c r="K1125" s="44">
        <f>IFERROR(_xll.qlIndexFixing(Index3M,H1125,TRUE,_xll.ohTrigger(RecalcTrigger,Trigger3M)),NA())</f>
        <v>2.7955972764214642E-2</v>
      </c>
      <c r="L1125" s="44">
        <f>IFERROR(_xll.qlIndexFixing(Index6M,$H1125,TRUE,_xll.ohTrigger(RecalcTrigger,Trigger6M)),NA())</f>
        <v>2.8132044431535989E-2</v>
      </c>
      <c r="M1125" s="183">
        <f>IFERROR(_xll.qlIndexFixing(Index1Y,$H1125,TRUE,_xll.ohTrigger(RecalcTrigger,Trigger1Y)),NA())</f>
        <v>2.8677154572374075E-2</v>
      </c>
      <c r="N1125" s="182">
        <f>IFERROR(_xll.qlIndexFixing(ONIndex1M,I1125,TRUE,_xll.ohTrigger(RecalcTrigger,Trigger1M)),NA())</f>
        <v>2.7323749793284335E-2</v>
      </c>
      <c r="O1125" s="44">
        <f>IFERROR(_xll.qlIndexFixing(ONIndex3M,I1125,TRUE,_xll.ohTrigger(RecalcTrigger,Trigger3M)),NA())</f>
        <v>2.7890073220567801E-2</v>
      </c>
      <c r="P1125" s="44">
        <f>IFERROR(_xll.qlIndexFixing(ONIndex6M,I1125,TRUE,_xll.ohTrigger(RecalcTrigger,Trigger6M)),NA())</f>
        <v>2.8024085585591774E-2</v>
      </c>
      <c r="Q1125" s="183">
        <f>IFERROR(_xll.qlIndexFixing(ONIndex1Y,I1125,TRUE,_xll.ohTrigger(RecalcTrigger,Trigger1Y)),NA())</f>
        <v>2.8451456523107543E-2</v>
      </c>
    </row>
    <row r="1126" spans="2:17" x14ac:dyDescent="0.2">
      <c r="B1126" s="39" t="s">
        <v>42</v>
      </c>
      <c r="D1126" s="42">
        <f>_xll.qlCalendarAdvance(Calendar,$D1125,B1126,"f",FALSE)</f>
        <v>47177</v>
      </c>
      <c r="E1126" s="177">
        <f>_xll.qlInterestRateIndexValueDate(IndexON,D1126)</f>
        <v>47177</v>
      </c>
      <c r="F1126" s="193">
        <f>IFERROR(_xll.qlIndexFixing(IndexON,D1126,TRUE,_xll.ohTrigger(RecalcTrigger,TriggerON)),NA())</f>
        <v>2.6780933108222493E-2</v>
      </c>
      <c r="H1126" s="42">
        <f>_xll.qlCalendarAdvance(Calendar,$H1125,B1126,"f",FALSE)</f>
        <v>47177</v>
      </c>
      <c r="I1126" s="177">
        <f>_xll.qlInterestRateIndexValueDate(Index1M,$H1126)</f>
        <v>47177</v>
      </c>
      <c r="J1126" s="182">
        <f>IFERROR(_xll.qlIndexFixing(Index1M,$H1126,TRUE,_xll.ohTrigger(RecalcTrigger,Trigger1M)),NA())</f>
        <v>2.7336409169265198E-2</v>
      </c>
      <c r="K1126" s="44">
        <f>IFERROR(_xll.qlIndexFixing(Index3M,H1126,TRUE,_xll.ohTrigger(RecalcTrigger,Trigger3M)),NA())</f>
        <v>2.7953324814006843E-2</v>
      </c>
      <c r="L1126" s="44">
        <f>IFERROR(_xll.qlIndexFixing(Index6M,$H1126,TRUE,_xll.ohTrigger(RecalcTrigger,Trigger6M)),NA())</f>
        <v>2.8126583563393977E-2</v>
      </c>
      <c r="M1126" s="183">
        <f>IFERROR(_xll.qlIndexFixing(Index1Y,$H1126,TRUE,_xll.ohTrigger(RecalcTrigger,Trigger1Y)),NA())</f>
        <v>2.8669370273436412E-2</v>
      </c>
      <c r="N1126" s="182">
        <f>IFERROR(_xll.qlIndexFixing(ONIndex1M,I1126,TRUE,_xll.ohTrigger(RecalcTrigger,Trigger1M)),NA())</f>
        <v>2.7318532824657238E-2</v>
      </c>
      <c r="O1126" s="44">
        <f>IFERROR(_xll.qlIndexFixing(ONIndex3M,I1126,TRUE,_xll.ohTrigger(RecalcTrigger,Trigger3M)),NA())</f>
        <v>2.7886060722620565E-2</v>
      </c>
      <c r="P1126" s="44">
        <f>IFERROR(_xll.qlIndexFixing(ONIndex6M,I1126,TRUE,_xll.ohTrigger(RecalcTrigger,Trigger6M)),NA())</f>
        <v>2.8018050340403722E-2</v>
      </c>
      <c r="Q1126" s="183">
        <f>IFERROR(_xll.qlIndexFixing(ONIndex1Y,I1126,TRUE,_xll.ohTrigger(RecalcTrigger,Trigger1Y)),NA())</f>
        <v>2.8446083225444063E-2</v>
      </c>
    </row>
    <row r="1127" spans="2:17" x14ac:dyDescent="0.2">
      <c r="B1127" s="39" t="s">
        <v>42</v>
      </c>
      <c r="D1127" s="42">
        <f>_xll.qlCalendarAdvance(Calendar,$D1126,B1127,"f",FALSE)</f>
        <v>47184</v>
      </c>
      <c r="E1127" s="177">
        <f>_xll.qlInterestRateIndexValueDate(IndexON,D1127)</f>
        <v>47184</v>
      </c>
      <c r="F1127" s="193">
        <f>IFERROR(_xll.qlIndexFixing(IndexON,D1127,TRUE,_xll.ohTrigger(RecalcTrigger,TriggerON)),NA())</f>
        <v>2.6779634068284652E-2</v>
      </c>
      <c r="H1127" s="42">
        <f>_xll.qlCalendarAdvance(Calendar,$H1126,B1127,"f",FALSE)</f>
        <v>47184</v>
      </c>
      <c r="I1127" s="177">
        <f>_xll.qlInterestRateIndexValueDate(Index1M,$H1127)</f>
        <v>47184</v>
      </c>
      <c r="J1127" s="182">
        <f>IFERROR(_xll.qlIndexFixing(Index1M,$H1127,TRUE,_xll.ohTrigger(RecalcTrigger,Trigger1M)),NA())</f>
        <v>2.7333419963974596E-2</v>
      </c>
      <c r="K1127" s="44">
        <f>IFERROR(_xll.qlIndexFixing(Index3M,H1127,TRUE,_xll.ohTrigger(RecalcTrigger,Trigger3M)),NA())</f>
        <v>2.7948421289989048E-2</v>
      </c>
      <c r="L1127" s="44">
        <f>IFERROR(_xll.qlIndexFixing(Index6M,$H1127,TRUE,_xll.ohTrigger(RecalcTrigger,Trigger6M)),NA())</f>
        <v>2.8119394288319225E-2</v>
      </c>
      <c r="M1127" s="183">
        <f>IFERROR(_xll.qlIndexFixing(Index1Y,$H1127,TRUE,_xll.ohTrigger(RecalcTrigger,Trigger1Y)),NA())</f>
        <v>2.8661499212773833E-2</v>
      </c>
      <c r="N1127" s="182">
        <f>IFERROR(_xll.qlIndexFixing(ONIndex1M,I1127,TRUE,_xll.ohTrigger(RecalcTrigger,Trigger1M)),NA())</f>
        <v>2.7313231919801062E-2</v>
      </c>
      <c r="O1127" s="44">
        <f>IFERROR(_xll.qlIndexFixing(ONIndex3M,I1127,TRUE,_xll.ohTrigger(RecalcTrigger,Trigger3M)),NA())</f>
        <v>2.7881933945527182E-2</v>
      </c>
      <c r="P1127" s="44">
        <f>IFERROR(_xll.qlIndexFixing(ONIndex6M,I1127,TRUE,_xll.ohTrigger(RecalcTrigger,Trigger6M)),NA())</f>
        <v>2.8011940186407625E-2</v>
      </c>
      <c r="Q1127" s="183">
        <f>IFERROR(_xll.qlIndexFixing(ONIndex1Y,I1127,TRUE,_xll.ohTrigger(RecalcTrigger,Trigger1Y)),NA())</f>
        <v>2.8440625519781104E-2</v>
      </c>
    </row>
    <row r="1128" spans="2:17" x14ac:dyDescent="0.2">
      <c r="B1128" s="39" t="s">
        <v>42</v>
      </c>
      <c r="D1128" s="42">
        <f>_xll.qlCalendarAdvance(Calendar,$D1127,B1128,"f",FALSE)</f>
        <v>47191</v>
      </c>
      <c r="E1128" s="177">
        <f>_xll.qlInterestRateIndexValueDate(IndexON,D1128)</f>
        <v>47191</v>
      </c>
      <c r="F1128" s="193">
        <f>IFERROR(_xll.qlIndexFixing(IndexON,D1128,TRUE,_xll.ohTrigger(RecalcTrigger,TriggerON)),NA())</f>
        <v>2.6778214292405567E-2</v>
      </c>
      <c r="H1128" s="42">
        <f>_xll.qlCalendarAdvance(Calendar,$H1127,B1128,"f",FALSE)</f>
        <v>47191</v>
      </c>
      <c r="I1128" s="177">
        <f>_xll.qlInterestRateIndexValueDate(Index1M,$H1128)</f>
        <v>47191</v>
      </c>
      <c r="J1128" s="182">
        <f>IFERROR(_xll.qlIndexFixing(Index1M,$H1128,TRUE,_xll.ohTrigger(RecalcTrigger,Trigger1M)),NA())</f>
        <v>2.7327829906783046E-2</v>
      </c>
      <c r="K1128" s="44">
        <f>IFERROR(_xll.qlIndexFixing(Index3M,H1128,TRUE,_xll.ohTrigger(RecalcTrigger,Trigger3M)),NA())</f>
        <v>2.7943402696723411E-2</v>
      </c>
      <c r="L1128" s="44">
        <f>IFERROR(_xll.qlIndexFixing(Index6M,$H1128,TRUE,_xll.ohTrigger(RecalcTrigger,Trigger6M)),NA())</f>
        <v>2.8112129074231607E-2</v>
      </c>
      <c r="M1128" s="183">
        <f>IFERROR(_xll.qlIndexFixing(Index1Y,$H1128,TRUE,_xll.ohTrigger(RecalcTrigger,Trigger1Y)),NA())</f>
        <v>2.8653541392379633E-2</v>
      </c>
      <c r="N1128" s="182">
        <f>IFERROR(_xll.qlIndexFixing(ONIndex1M,I1128,TRUE,_xll.ohTrigger(RecalcTrigger,Trigger1M)),NA())</f>
        <v>2.7307847078715808E-2</v>
      </c>
      <c r="O1128" s="44">
        <f>IFERROR(_xll.qlIndexFixing(ONIndex3M,I1128,TRUE,_xll.ohTrigger(RecalcTrigger,Trigger3M)),NA())</f>
        <v>2.7877692889368699E-2</v>
      </c>
      <c r="P1128" s="44">
        <f>IFERROR(_xll.qlIndexFixing(ONIndex6M,I1128,TRUE,_xll.ohTrigger(RecalcTrigger,Trigger6M)),NA())</f>
        <v>2.8005755123522436E-2</v>
      </c>
      <c r="Q1128" s="183">
        <f>IFERROR(_xll.qlIndexFixing(ONIndex1Y,I1128,TRUE,_xll.ohTrigger(RecalcTrigger,Trigger1Y)),NA())</f>
        <v>2.843508340603762E-2</v>
      </c>
    </row>
    <row r="1129" spans="2:17" x14ac:dyDescent="0.2">
      <c r="B1129" s="39" t="s">
        <v>42</v>
      </c>
      <c r="D1129" s="42">
        <f>_xll.qlCalendarAdvance(Calendar,$D1128,B1129,"f",FALSE)</f>
        <v>47198</v>
      </c>
      <c r="E1129" s="177">
        <f>_xll.qlInterestRateIndexValueDate(IndexON,D1129)</f>
        <v>47198</v>
      </c>
      <c r="F1129" s="193">
        <f>IFERROR(_xll.qlIndexFixing(IndexON,D1129,TRUE,_xll.ohTrigger(RecalcTrigger,TriggerON)),NA())</f>
        <v>2.6776673780585236E-2</v>
      </c>
      <c r="H1129" s="42">
        <f>_xll.qlCalendarAdvance(Calendar,$H1128,B1129,"f",FALSE)</f>
        <v>47198</v>
      </c>
      <c r="I1129" s="177">
        <f>_xll.qlInterestRateIndexValueDate(Index1M,$H1129)</f>
        <v>47198</v>
      </c>
      <c r="J1129" s="182">
        <f>IFERROR(_xll.qlIndexFixing(Index1M,$H1129,TRUE,_xll.ohTrigger(RecalcTrigger,Trigger1M)),NA())</f>
        <v>2.7322155715061816E-2</v>
      </c>
      <c r="K1129" s="44">
        <f>IFERROR(_xll.qlIndexFixing(Index3M,H1129,TRUE,_xll.ohTrigger(RecalcTrigger,Trigger3M)),NA())</f>
        <v>2.7938269034639838E-2</v>
      </c>
      <c r="L1129" s="44">
        <f>IFERROR(_xll.qlIndexFixing(Index6M,$H1129,TRUE,_xll.ohTrigger(RecalcTrigger,Trigger6M)),NA())</f>
        <v>2.8104787921953034E-2</v>
      </c>
      <c r="M1129" s="183">
        <f>IFERROR(_xll.qlIndexFixing(Index1Y,$H1129,TRUE,_xll.ohTrigger(RecalcTrigger,Trigger1Y)),NA())</f>
        <v>2.8645496814267979E-2</v>
      </c>
      <c r="N1129" s="182">
        <f>IFERROR(_xll.qlIndexFixing(ONIndex1M,I1129,TRUE,_xll.ohTrigger(RecalcTrigger,Trigger1M)),NA())</f>
        <v>2.7302378301401475E-2</v>
      </c>
      <c r="O1129" s="44">
        <f>IFERROR(_xll.qlIndexFixing(ONIndex3M,I1129,TRUE,_xll.ohTrigger(RecalcTrigger,Trigger3M)),NA())</f>
        <v>2.787333755406407E-2</v>
      </c>
      <c r="P1129" s="44">
        <f>IFERROR(_xll.qlIndexFixing(ONIndex6M,I1129,TRUE,_xll.ohTrigger(RecalcTrigger,Trigger6M)),NA())</f>
        <v>2.7999495151829201E-2</v>
      </c>
      <c r="Q1129" s="183">
        <f>IFERROR(_xll.qlIndexFixing(ONIndex1Y,I1129,TRUE,_xll.ohTrigger(RecalcTrigger,Trigger1Y)),NA())</f>
        <v>2.8429456884294657E-2</v>
      </c>
    </row>
    <row r="1130" spans="2:17" x14ac:dyDescent="0.2">
      <c r="B1130" s="39" t="s">
        <v>42</v>
      </c>
      <c r="D1130" s="42">
        <f>_xll.qlCalendarAdvance(Calendar,$D1129,B1130,"f",FALSE)</f>
        <v>47205</v>
      </c>
      <c r="E1130" s="177">
        <f>_xll.qlInterestRateIndexValueDate(IndexON,D1130)</f>
        <v>47205</v>
      </c>
      <c r="F1130" s="193">
        <f>IFERROR(_xll.qlIndexFixing(IndexON,D1130,TRUE,_xll.ohTrigger(RecalcTrigger,TriggerON)),NA())</f>
        <v>2.6775012532904707E-2</v>
      </c>
      <c r="H1130" s="42">
        <f>_xll.qlCalendarAdvance(Calendar,$H1129,B1130,"f",FALSE)</f>
        <v>47205</v>
      </c>
      <c r="I1130" s="177">
        <f>_xll.qlInterestRateIndexValueDate(Index1M,$H1130)</f>
        <v>47205</v>
      </c>
      <c r="J1130" s="182">
        <f>IFERROR(_xll.qlIndexFixing(Index1M,$H1130,TRUE,_xll.ohTrigger(RecalcTrigger,Trigger1M)),NA())</f>
        <v>2.731639738894107E-2</v>
      </c>
      <c r="K1130" s="44">
        <f>IFERROR(_xll.qlIndexFixing(Index3M,H1130,TRUE,_xll.ohTrigger(RecalcTrigger,Trigger3M)),NA())</f>
        <v>2.7933020304184958E-2</v>
      </c>
      <c r="L1130" s="44">
        <f>IFERROR(_xll.qlIndexFixing(Index6M,$H1130,TRUE,_xll.ohTrigger(RecalcTrigger,Trigger6M)),NA())</f>
        <v>2.8097370832315113E-2</v>
      </c>
      <c r="M1130" s="183">
        <f>IFERROR(_xll.qlIndexFixing(Index1Y,$H1130,TRUE,_xll.ohTrigger(RecalcTrigger,Trigger1Y)),NA())</f>
        <v>2.8637365480475241E-2</v>
      </c>
      <c r="N1130" s="182">
        <f>IFERROR(_xll.qlIndexFixing(ONIndex1M,I1130,TRUE,_xll.ohTrigger(RecalcTrigger,Trigger1M)),NA())</f>
        <v>2.7296825587858065E-2</v>
      </c>
      <c r="O1130" s="44">
        <f>IFERROR(_xll.qlIndexFixing(ONIndex3M,I1130,TRUE,_xll.ohTrigger(RecalcTrigger,Trigger3M)),NA())</f>
        <v>2.7868867939613295E-2</v>
      </c>
      <c r="P1130" s="44">
        <f>IFERROR(_xll.qlIndexFixing(ONIndex6M,I1130,TRUE,_xll.ohTrigger(RecalcTrigger,Trigger6M)),NA())</f>
        <v>2.7993160271246875E-2</v>
      </c>
      <c r="Q1130" s="183">
        <f>IFERROR(_xll.qlIndexFixing(ONIndex1Y,I1130,TRUE,_xll.ohTrigger(RecalcTrigger,Trigger1Y)),NA())</f>
        <v>2.8423745954552215E-2</v>
      </c>
    </row>
    <row r="1131" spans="2:17" x14ac:dyDescent="0.2">
      <c r="B1131" s="39" t="s">
        <v>42</v>
      </c>
      <c r="D1131" s="42">
        <f>_xll.qlCalendarAdvance(Calendar,$D1130,B1131,"f",FALSE)</f>
        <v>47212</v>
      </c>
      <c r="E1131" s="177">
        <f>_xll.qlInterestRateIndexValueDate(IndexON,D1131)</f>
        <v>47212</v>
      </c>
      <c r="F1131" s="193">
        <f>IFERROR(_xll.qlIndexFixing(IndexON,D1131,TRUE,_xll.ohTrigger(RecalcTrigger,TriggerON)),NA())</f>
        <v>2.677323054936398E-2</v>
      </c>
      <c r="H1131" s="42">
        <f>_xll.qlCalendarAdvance(Calendar,$H1130,B1131,"f",FALSE)</f>
        <v>47212</v>
      </c>
      <c r="I1131" s="177">
        <f>_xll.qlInterestRateIndexValueDate(Index1M,$H1131)</f>
        <v>47212</v>
      </c>
      <c r="J1131" s="182">
        <f>IFERROR(_xll.qlIndexFixing(Index1M,$H1131,TRUE,_xll.ohTrigger(RecalcTrigger,Trigger1M)),NA())</f>
        <v>2.7308764748077086E-2</v>
      </c>
      <c r="K1131" s="44">
        <f>IFERROR(_xll.qlIndexFixing(Index3M,H1131,TRUE,_xll.ohTrigger(RecalcTrigger,Trigger3M)),NA())</f>
        <v>2.7926995421654856E-2</v>
      </c>
      <c r="L1131" s="44">
        <f>IFERROR(_xll.qlIndexFixing(Index6M,$H1131,TRUE,_xll.ohTrigger(RecalcTrigger,Trigger6M)),NA())</f>
        <v>2.8089363419204878E-2</v>
      </c>
      <c r="M1131" s="183">
        <f>IFERROR(_xll.qlIndexFixing(Index1Y,$H1131,TRUE,_xll.ohTrigger(RecalcTrigger,Trigger1Y)),NA())</f>
        <v>2.8629147393059995E-2</v>
      </c>
      <c r="N1131" s="182">
        <f>IFERROR(_xll.qlIndexFixing(ONIndex1M,I1131,TRUE,_xll.ohTrigger(RecalcTrigger,Trigger1M)),NA())</f>
        <v>2.7291188938085575E-2</v>
      </c>
      <c r="O1131" s="44">
        <f>IFERROR(_xll.qlIndexFixing(ONIndex3M,I1131,TRUE,_xll.ohTrigger(RecalcTrigger,Trigger3M)),NA())</f>
        <v>2.7864284046178467E-2</v>
      </c>
      <c r="P1131" s="44">
        <f>IFERROR(_xll.qlIndexFixing(ONIndex6M,I1131,TRUE,_xll.ohTrigger(RecalcTrigger,Trigger6M)),NA())</f>
        <v>2.7986750481775458E-2</v>
      </c>
      <c r="Q1131" s="183">
        <f>IFERROR(_xll.qlIndexFixing(ONIndex1Y,I1131,TRUE,_xll.ohTrigger(RecalcTrigger,Trigger1Y)),NA())</f>
        <v>2.8417950616648202E-2</v>
      </c>
    </row>
    <row r="1132" spans="2:17" x14ac:dyDescent="0.2">
      <c r="B1132" s="39" t="s">
        <v>42</v>
      </c>
      <c r="D1132" s="42">
        <f>_xll.qlCalendarAdvance(Calendar,$D1131,B1132,"f",FALSE)</f>
        <v>47219</v>
      </c>
      <c r="E1132" s="177">
        <f>_xll.qlInterestRateIndexValueDate(IndexON,D1132)</f>
        <v>47219</v>
      </c>
      <c r="F1132" s="193">
        <f>IFERROR(_xll.qlIndexFixing(IndexON,D1132,TRUE,_xll.ohTrigger(RecalcTrigger,TriggerON)),NA())</f>
        <v>2.6771327829882008E-2</v>
      </c>
      <c r="H1132" s="42">
        <f>_xll.qlCalendarAdvance(Calendar,$H1131,B1132,"f",FALSE)</f>
        <v>47219</v>
      </c>
      <c r="I1132" s="177">
        <f>_xll.qlInterestRateIndexValueDate(Index1M,$H1132)</f>
        <v>47219</v>
      </c>
      <c r="J1132" s="182">
        <f>IFERROR(_xll.qlIndexFixing(Index1M,$H1132,TRUE,_xll.ohTrigger(RecalcTrigger,Trigger1M)),NA())</f>
        <v>2.7302857506709542E-2</v>
      </c>
      <c r="K1132" s="44">
        <f>IFERROR(_xll.qlIndexFixing(Index3M,H1132,TRUE,_xll.ohTrigger(RecalcTrigger,Trigger3M)),NA())</f>
        <v>2.7921525191952876E-2</v>
      </c>
      <c r="L1132" s="44">
        <f>IFERROR(_xll.qlIndexFixing(Index6M,$H1132,TRUE,_xll.ohTrigger(RecalcTrigger,Trigger6M)),NA())</f>
        <v>2.8081800459145153E-2</v>
      </c>
      <c r="M1132" s="183">
        <f>IFERROR(_xll.qlIndexFixing(Index1Y,$H1132,TRUE,_xll.ohTrigger(RecalcTrigger,Trigger1Y)),NA())</f>
        <v>2.8620842554102133E-2</v>
      </c>
      <c r="N1132" s="182">
        <f>IFERROR(_xll.qlIndexFixing(ONIndex1M,I1132,TRUE,_xll.ohTrigger(RecalcTrigger,Trigger1M)),NA())</f>
        <v>2.7285468352084008E-2</v>
      </c>
      <c r="O1132" s="44">
        <f>IFERROR(_xll.qlIndexFixing(ONIndex3M,I1132,TRUE,_xll.ohTrigger(RecalcTrigger,Trigger3M)),NA())</f>
        <v>2.7859585873597492E-2</v>
      </c>
      <c r="P1132" s="44">
        <f>IFERROR(_xll.qlIndexFixing(ONIndex6M,I1132,TRUE,_xll.ohTrigger(RecalcTrigger,Trigger6M)),NA())</f>
        <v>2.7980265783577041E-2</v>
      </c>
      <c r="Q1132" s="183">
        <f>IFERROR(_xll.qlIndexFixing(ONIndex1Y,I1132,TRUE,_xll.ohTrigger(RecalcTrigger,Trigger1Y)),NA())</f>
        <v>2.841207087074471E-2</v>
      </c>
    </row>
    <row r="1133" spans="2:17" x14ac:dyDescent="0.2">
      <c r="B1133" s="39" t="s">
        <v>42</v>
      </c>
      <c r="D1133" s="42">
        <f>_xll.qlCalendarAdvance(Calendar,$D1132,B1133,"f",FALSE)</f>
        <v>47226</v>
      </c>
      <c r="E1133" s="177">
        <f>_xll.qlInterestRateIndexValueDate(IndexON,D1133)</f>
        <v>47226</v>
      </c>
      <c r="F1133" s="193">
        <f>IFERROR(_xll.qlIndexFixing(IndexON,D1133,TRUE,_xll.ohTrigger(RecalcTrigger,TriggerON)),NA())</f>
        <v>2.6769304374539837E-2</v>
      </c>
      <c r="H1133" s="42">
        <f>_xll.qlCalendarAdvance(Calendar,$H1132,B1133,"f",FALSE)</f>
        <v>47226</v>
      </c>
      <c r="I1133" s="177">
        <f>_xll.qlInterestRateIndexValueDate(Index1M,$H1133)</f>
        <v>47226</v>
      </c>
      <c r="J1133" s="182">
        <f>IFERROR(_xll.qlIndexFixing(Index1M,$H1133,TRUE,_xll.ohTrigger(RecalcTrigger,Trigger1M)),NA())</f>
        <v>2.7296866149876364E-2</v>
      </c>
      <c r="K1133" s="44">
        <f>IFERROR(_xll.qlIndexFixing(Index3M,H1133,TRUE,_xll.ohTrigger(RecalcTrigger,Trigger3M)),NA())</f>
        <v>2.7915939903923135E-2</v>
      </c>
      <c r="L1133" s="44">
        <f>IFERROR(_xll.qlIndexFixing(Index6M,$H1133,TRUE,_xll.ohTrigger(RecalcTrigger,Trigger6M)),NA())</f>
        <v>2.807416156985466E-2</v>
      </c>
      <c r="M1133" s="183">
        <f>IFERROR(_xll.qlIndexFixing(Index1Y,$H1133,TRUE,_xll.ohTrigger(RecalcTrigger,Trigger1Y)),NA())</f>
        <v>2.8612450965704417E-2</v>
      </c>
      <c r="N1133" s="182">
        <f>IFERROR(_xll.qlIndexFixing(ONIndex1M,I1133,TRUE,_xll.ohTrigger(RecalcTrigger,Trigger1M)),NA())</f>
        <v>2.7279663829934409E-2</v>
      </c>
      <c r="O1133" s="44">
        <f>IFERROR(_xll.qlIndexFixing(ONIndex3M,I1133,TRUE,_xll.ohTrigger(RecalcTrigger,Trigger3M)),NA())</f>
        <v>2.7854773421870371E-2</v>
      </c>
      <c r="P1133" s="44">
        <f>IFERROR(_xll.qlIndexFixing(ONIndex6M,I1133,TRUE,_xll.ohTrigger(RecalcTrigger,Trigger6M)),NA())</f>
        <v>2.7973706176489532E-2</v>
      </c>
      <c r="Q1133" s="183">
        <f>IFERROR(_xll.qlIndexFixing(ONIndex1Y,I1133,TRUE,_xll.ohTrigger(RecalcTrigger,Trigger1Y)),NA())</f>
        <v>2.8406106716841739E-2</v>
      </c>
    </row>
    <row r="1134" spans="2:17" x14ac:dyDescent="0.2">
      <c r="B1134" s="39" t="s">
        <v>42</v>
      </c>
      <c r="D1134" s="42">
        <f>_xll.qlCalendarAdvance(Calendar,$D1133,B1134,"f",FALSE)</f>
        <v>47233</v>
      </c>
      <c r="E1134" s="177">
        <f>_xll.qlInterestRateIndexValueDate(IndexON,D1134)</f>
        <v>47233</v>
      </c>
      <c r="F1134" s="193">
        <f>IFERROR(_xll.qlIndexFixing(IndexON,D1134,TRUE,_xll.ohTrigger(RecalcTrigger,TriggerON)),NA())</f>
        <v>2.6767160183175376E-2</v>
      </c>
      <c r="H1134" s="42">
        <f>_xll.qlCalendarAdvance(Calendar,$H1133,B1134,"f",FALSE)</f>
        <v>47233</v>
      </c>
      <c r="I1134" s="177">
        <f>_xll.qlInterestRateIndexValueDate(Index1M,$H1134)</f>
        <v>47233</v>
      </c>
      <c r="J1134" s="182">
        <f>IFERROR(_xll.qlIndexFixing(Index1M,$H1134,TRUE,_xll.ohTrigger(RecalcTrigger,Trigger1M)),NA())</f>
        <v>2.7290790677701831E-2</v>
      </c>
      <c r="K1134" s="44">
        <f>IFERROR(_xll.qlIndexFixing(Index3M,H1134,TRUE,_xll.ohTrigger(RecalcTrigger,Trigger3M)),NA())</f>
        <v>2.7910239558042109E-2</v>
      </c>
      <c r="L1134" s="44">
        <f>IFERROR(_xll.qlIndexFixing(Index6M,$H1134,TRUE,_xll.ohTrigger(RecalcTrigger,Trigger6M)),NA())</f>
        <v>2.8066446752194354E-2</v>
      </c>
      <c r="M1134" s="183">
        <f>IFERROR(_xll.qlIndexFixing(Index1Y,$H1134,TRUE,_xll.ohTrigger(RecalcTrigger,Trigger1Y)),NA())</f>
        <v>2.8603972629990926E-2</v>
      </c>
      <c r="N1134" s="182">
        <f>IFERROR(_xll.qlIndexFixing(ONIndex1M,I1134,TRUE,_xll.ohTrigger(RecalcTrigger,Trigger1M)),NA())</f>
        <v>2.7273775371555731E-2</v>
      </c>
      <c r="O1134" s="44">
        <f>IFERROR(_xll.qlIndexFixing(ONIndex3M,I1134,TRUE,_xll.ohTrigger(RecalcTrigger,Trigger3M)),NA())</f>
        <v>2.7849846691078151E-2</v>
      </c>
      <c r="P1134" s="44">
        <f>IFERROR(_xll.qlIndexFixing(ONIndex6M,I1134,TRUE,_xll.ohTrigger(RecalcTrigger,Trigger6M)),NA())</f>
        <v>2.7967071660512932E-2</v>
      </c>
      <c r="Q1134" s="183">
        <f>IFERROR(_xll.qlIndexFixing(ONIndex1Y,I1134,TRUE,_xll.ohTrigger(RecalcTrigger,Trigger1Y)),NA())</f>
        <v>2.8400058154939289E-2</v>
      </c>
    </row>
    <row r="1135" spans="2:17" x14ac:dyDescent="0.2">
      <c r="B1135" s="39" t="s">
        <v>42</v>
      </c>
      <c r="D1135" s="42">
        <f>_xll.qlCalendarAdvance(Calendar,$D1134,B1135,"f",FALSE)</f>
        <v>47240</v>
      </c>
      <c r="E1135" s="177">
        <f>_xll.qlInterestRateIndexValueDate(IndexON,D1135)</f>
        <v>47240</v>
      </c>
      <c r="F1135" s="193">
        <f>IFERROR(_xll.qlIndexFixing(IndexON,D1135,TRUE,_xll.ohTrigger(RecalcTrigger,TriggerON)),NA())</f>
        <v>2.6764895256031762E-2</v>
      </c>
      <c r="H1135" s="42">
        <f>_xll.qlCalendarAdvance(Calendar,$H1134,B1135,"f",FALSE)</f>
        <v>47240</v>
      </c>
      <c r="I1135" s="177">
        <f>_xll.qlInterestRateIndexValueDate(Index1M,$H1135)</f>
        <v>47240</v>
      </c>
      <c r="J1135" s="182">
        <f>IFERROR(_xll.qlIndexFixing(Index1M,$H1135,TRUE,_xll.ohTrigger(RecalcTrigger,Trigger1M)),NA())</f>
        <v>2.7286343746986366E-2</v>
      </c>
      <c r="K1135" s="44">
        <f>IFERROR(_xll.qlIndexFixing(Index3M,H1135,TRUE,_xll.ohTrigger(RecalcTrigger,Trigger3M)),NA())</f>
        <v>2.7905050642541441E-2</v>
      </c>
      <c r="L1135" s="44">
        <f>IFERROR(_xll.qlIndexFixing(Index6M,$H1135,TRUE,_xll.ohTrigger(RecalcTrigger,Trigger6M)),NA())</f>
        <v>2.8059146353442286E-2</v>
      </c>
      <c r="M1135" s="183">
        <f>IFERROR(_xll.qlIndexFixing(Index1Y,$H1135,TRUE,_xll.ohTrigger(RecalcTrigger,Trigger1Y)),NA())</f>
        <v>2.8595407549107721E-2</v>
      </c>
      <c r="N1135" s="182">
        <f>IFERROR(_xll.qlIndexFixing(ONIndex1M,I1135,TRUE,_xll.ohTrigger(RecalcTrigger,Trigger1M)),NA())</f>
        <v>2.7267802977029021E-2</v>
      </c>
      <c r="O1135" s="44">
        <f>IFERROR(_xll.qlIndexFixing(ONIndex3M,I1135,TRUE,_xll.ohTrigger(RecalcTrigger,Trigger3M)),NA())</f>
        <v>2.7844805681301876E-2</v>
      </c>
      <c r="P1135" s="44">
        <f>IFERROR(_xll.qlIndexFixing(ONIndex6M,I1135,TRUE,_xll.ohTrigger(RecalcTrigger,Trigger6M)),NA())</f>
        <v>2.7960362235809333E-2</v>
      </c>
      <c r="Q1135" s="183">
        <f>IFERROR(_xll.qlIndexFixing(ONIndex1Y,I1135,TRUE,_xll.ohTrigger(RecalcTrigger,Trigger1Y)),NA())</f>
        <v>2.8393925185037361E-2</v>
      </c>
    </row>
    <row r="1136" spans="2:17" x14ac:dyDescent="0.2">
      <c r="B1136" s="39" t="s">
        <v>42</v>
      </c>
      <c r="D1136" s="42">
        <f>_xll.qlCalendarAdvance(Calendar,$D1135,B1136,"f",FALSE)</f>
        <v>47247</v>
      </c>
      <c r="E1136" s="177">
        <f>_xll.qlInterestRateIndexValueDate(IndexON,D1136)</f>
        <v>47247</v>
      </c>
      <c r="F1136" s="193">
        <f>IFERROR(_xll.qlIndexFixing(IndexON,D1136,TRUE,_xll.ohTrigger(RecalcTrigger,TriggerON)),NA())</f>
        <v>2.6762509592865857E-2</v>
      </c>
      <c r="H1136" s="42">
        <f>_xll.qlCalendarAdvance(Calendar,$H1135,B1136,"f",FALSE)</f>
        <v>47247</v>
      </c>
      <c r="I1136" s="177">
        <f>_xll.qlInterestRateIndexValueDate(Index1M,$H1136)</f>
        <v>47247</v>
      </c>
      <c r="J1136" s="182">
        <f>IFERROR(_xll.qlIndexFixing(Index1M,$H1136,TRUE,_xll.ohTrigger(RecalcTrigger,Trigger1M)),NA())</f>
        <v>2.7280080617280593E-2</v>
      </c>
      <c r="K1136" s="44">
        <f>IFERROR(_xll.qlIndexFixing(Index3M,H1136,TRUE,_xll.ohTrigger(RecalcTrigger,Trigger3M)),NA())</f>
        <v>2.7899111511723473E-2</v>
      </c>
      <c r="L1136" s="44">
        <f>IFERROR(_xll.qlIndexFixing(Index6M,$H1136,TRUE,_xll.ohTrigger(RecalcTrigger,Trigger6M)),NA())</f>
        <v>2.8051273657592985E-2</v>
      </c>
      <c r="M1136" s="183">
        <f>IFERROR(_xll.qlIndexFixing(Index1Y,$H1136,TRUE,_xll.ohTrigger(RecalcTrigger,Trigger1Y)),NA())</f>
        <v>2.8586755725223068E-2</v>
      </c>
      <c r="N1136" s="182">
        <f>IFERROR(_xll.qlIndexFixing(ONIndex1M,I1136,TRUE,_xll.ohTrigger(RecalcTrigger,Trigger1M)),NA())</f>
        <v>2.7261746646273233E-2</v>
      </c>
      <c r="O1136" s="44">
        <f>IFERROR(_xll.qlIndexFixing(ONIndex3M,I1136,TRUE,_xll.ohTrigger(RecalcTrigger,Trigger3M)),NA())</f>
        <v>2.7839650392379456E-2</v>
      </c>
      <c r="P1136" s="44">
        <f>IFERROR(_xll.qlIndexFixing(ONIndex6M,I1136,TRUE,_xll.ohTrigger(RecalcTrigger,Trigger6M)),NA())</f>
        <v>2.7953577902216642E-2</v>
      </c>
      <c r="Q1136" s="183">
        <f>IFERROR(_xll.qlIndexFixing(ONIndex1Y,I1136,TRUE,_xll.ohTrigger(RecalcTrigger,Trigger1Y)),NA())</f>
        <v>2.8387707807054907E-2</v>
      </c>
    </row>
    <row r="1137" spans="2:17" x14ac:dyDescent="0.2">
      <c r="B1137" s="39" t="s">
        <v>42</v>
      </c>
      <c r="D1137" s="42">
        <f>_xll.qlCalendarAdvance(Calendar,$D1136,B1137,"f",FALSE)</f>
        <v>47254</v>
      </c>
      <c r="E1137" s="177">
        <f>_xll.qlInterestRateIndexValueDate(IndexON,D1137)</f>
        <v>47254</v>
      </c>
      <c r="F1137" s="193">
        <f>IFERROR(_xll.qlIndexFixing(IndexON,D1137,TRUE,_xll.ohTrigger(RecalcTrigger,TriggerON)),NA())</f>
        <v>2.6760003193920801E-2</v>
      </c>
      <c r="H1137" s="42">
        <f>_xll.qlCalendarAdvance(Calendar,$H1136,B1137,"f",FALSE)</f>
        <v>47254</v>
      </c>
      <c r="I1137" s="177">
        <f>_xll.qlInterestRateIndexValueDate(Index1M,$H1137)</f>
        <v>47254</v>
      </c>
      <c r="J1137" s="182">
        <f>IFERROR(_xll.qlIndexFixing(Index1M,$H1137,TRUE,_xll.ohTrigger(RecalcTrigger,Trigger1M)),NA())</f>
        <v>2.7273733354138036E-2</v>
      </c>
      <c r="K1137" s="44">
        <f>IFERROR(_xll.qlIndexFixing(Index3M,H1137,TRUE,_xll.ohTrigger(RecalcTrigger,Trigger3M)),NA())</f>
        <v>2.7893057315915241E-2</v>
      </c>
      <c r="L1137" s="44">
        <f>IFERROR(_xll.qlIndexFixing(Index6M,$H1137,TRUE,_xll.ohTrigger(RecalcTrigger,Trigger6M)),NA())</f>
        <v>2.8043325030444748E-2</v>
      </c>
      <c r="M1137" s="183">
        <f>IFERROR(_xll.qlIndexFixing(Index1Y,$H1137,TRUE,_xll.ohTrigger(RecalcTrigger,Trigger1Y)),NA())</f>
        <v>2.8578017160527214E-2</v>
      </c>
      <c r="N1137" s="182">
        <f>IFERROR(_xll.qlIndexFixing(ONIndex1M,I1137,TRUE,_xll.ohTrigger(RecalcTrigger,Trigger1M)),NA())</f>
        <v>2.7255606379288366E-2</v>
      </c>
      <c r="O1137" s="44">
        <f>IFERROR(_xll.qlIndexFixing(ONIndex3M,I1137,TRUE,_xll.ohTrigger(RecalcTrigger,Trigger3M)),NA())</f>
        <v>2.7834380824391936E-2</v>
      </c>
      <c r="P1137" s="44">
        <f>IFERROR(_xll.qlIndexFixing(ONIndex6M,I1137,TRUE,_xll.ohTrigger(RecalcTrigger,Trigger6M)),NA())</f>
        <v>2.7946718659896952E-2</v>
      </c>
      <c r="Q1137" s="183">
        <f>IFERROR(_xll.qlIndexFixing(ONIndex1Y,I1137,TRUE,_xll.ohTrigger(RecalcTrigger,Trigger1Y)),NA())</f>
        <v>2.8381406021072975E-2</v>
      </c>
    </row>
    <row r="1138" spans="2:17" x14ac:dyDescent="0.2">
      <c r="B1138" s="39" t="s">
        <v>42</v>
      </c>
      <c r="D1138" s="42">
        <f>_xll.qlCalendarAdvance(Calendar,$D1137,B1138,"f",FALSE)</f>
        <v>47261</v>
      </c>
      <c r="E1138" s="177">
        <f>_xll.qlInterestRateIndexValueDate(IndexON,D1138)</f>
        <v>47261</v>
      </c>
      <c r="F1138" s="193">
        <f>IFERROR(_xll.qlIndexFixing(IndexON,D1138,TRUE,_xll.ohTrigger(RecalcTrigger,TriggerON)),NA())</f>
        <v>2.6757376059034499E-2</v>
      </c>
      <c r="H1138" s="42">
        <f>_xll.qlCalendarAdvance(Calendar,$H1137,B1138,"f",FALSE)</f>
        <v>47261</v>
      </c>
      <c r="I1138" s="177">
        <f>_xll.qlInterestRateIndexValueDate(Index1M,$H1138)</f>
        <v>47261</v>
      </c>
      <c r="J1138" s="182">
        <f>IFERROR(_xll.qlIndexFixing(Index1M,$H1138,TRUE,_xll.ohTrigger(RecalcTrigger,Trigger1M)),NA())</f>
        <v>2.7267301957691319E-2</v>
      </c>
      <c r="K1138" s="44">
        <f>IFERROR(_xll.qlIndexFixing(Index3M,H1138,TRUE,_xll.ohTrigger(RecalcTrigger,Trigger3M)),NA())</f>
        <v>2.7886888055641785E-2</v>
      </c>
      <c r="L1138" s="44">
        <f>IFERROR(_xll.qlIndexFixing(Index6M,$H1138,TRUE,_xll.ohTrigger(RecalcTrigger,Trigger6M)),NA())</f>
        <v>2.8035300472899215E-2</v>
      </c>
      <c r="M1138" s="183">
        <f>IFERROR(_xll.qlIndexFixing(Index1Y,$H1138,TRUE,_xll.ohTrigger(RecalcTrigger,Trigger1Y)),NA())</f>
        <v>2.8569191857231724E-2</v>
      </c>
      <c r="N1138" s="182">
        <f>IFERROR(_xll.qlIndexFixing(ONIndex1M,I1138,TRUE,_xll.ohTrigger(RecalcTrigger,Trigger1M)),NA())</f>
        <v>2.7249382176155468E-2</v>
      </c>
      <c r="O1138" s="44">
        <f>IFERROR(_xll.qlIndexFixing(ONIndex3M,I1138,TRUE,_xll.ohTrigger(RecalcTrigger,Trigger3M)),NA())</f>
        <v>2.7828996977339315E-2</v>
      </c>
      <c r="P1138" s="44">
        <f>IFERROR(_xll.qlIndexFixing(ONIndex6M,I1138,TRUE,_xll.ohTrigger(RecalcTrigger,Trigger6M)),NA())</f>
        <v>2.793978450868817E-2</v>
      </c>
      <c r="Q1138" s="183">
        <f>IFERROR(_xll.qlIndexFixing(ONIndex1Y,I1138,TRUE,_xll.ohTrigger(RecalcTrigger,Trigger1Y)),NA())</f>
        <v>2.837501982717261E-2</v>
      </c>
    </row>
    <row r="1139" spans="2:17" x14ac:dyDescent="0.2">
      <c r="B1139" s="39" t="s">
        <v>42</v>
      </c>
      <c r="D1139" s="42">
        <f>_xll.qlCalendarAdvance(Calendar,$D1138,B1139,"f",FALSE)</f>
        <v>47268</v>
      </c>
      <c r="E1139" s="177">
        <f>_xll.qlInterestRateIndexValueDate(IndexON,D1139)</f>
        <v>47268</v>
      </c>
      <c r="F1139" s="193">
        <f>IFERROR(_xll.qlIndexFixing(IndexON,D1139,TRUE,_xll.ohTrigger(RecalcTrigger,TriggerON)),NA())</f>
        <v>2.6754628188287999E-2</v>
      </c>
      <c r="H1139" s="42">
        <f>_xll.qlCalendarAdvance(Calendar,$H1138,B1139,"f",FALSE)</f>
        <v>47268</v>
      </c>
      <c r="I1139" s="177">
        <f>_xll.qlInterestRateIndexValueDate(Index1M,$H1139)</f>
        <v>47268</v>
      </c>
      <c r="J1139" s="182">
        <f>IFERROR(_xll.qlIndexFixing(Index1M,$H1139,TRUE,_xll.ohTrigger(RecalcTrigger,Trigger1M)),NA())</f>
        <v>2.7259151591204143E-2</v>
      </c>
      <c r="K1139" s="44">
        <f>IFERROR(_xll.qlIndexFixing(Index3M,H1139,TRUE,_xll.ohTrigger(RecalcTrigger,Trigger3M)),NA())</f>
        <v>2.7880603731435187E-2</v>
      </c>
      <c r="L1139" s="44">
        <f>IFERROR(_xll.qlIndexFixing(Index6M,$H1139,TRUE,_xll.ohTrigger(RecalcTrigger,Trigger6M)),NA())</f>
        <v>2.8027199985864632E-2</v>
      </c>
      <c r="M1139" s="183">
        <f>IFERROR(_xll.qlIndexFixing(Index1Y,$H1139,TRUE,_xll.ohTrigger(RecalcTrigger,Trigger1Y)),NA())</f>
        <v>2.8560279817570589E-2</v>
      </c>
      <c r="N1139" s="182">
        <f>IFERROR(_xll.qlIndexFixing(ONIndex1M,I1139,TRUE,_xll.ohTrigger(RecalcTrigger,Trigger1M)),NA())</f>
        <v>2.7243074036874537E-2</v>
      </c>
      <c r="O1139" s="44">
        <f>IFERROR(_xll.qlIndexFixing(ONIndex3M,I1139,TRUE,_xll.ohTrigger(RecalcTrigger,Trigger3M)),NA())</f>
        <v>2.7823498851221595E-2</v>
      </c>
      <c r="P1139" s="44">
        <f>IFERROR(_xll.qlIndexFixing(ONIndex6M,I1139,TRUE,_xll.ohTrigger(RecalcTrigger,Trigger6M)),NA())</f>
        <v>2.7932775448752389E-2</v>
      </c>
      <c r="Q1139" s="183">
        <f>IFERROR(_xll.qlIndexFixing(ONIndex1Y,I1139,TRUE,_xll.ohTrigger(RecalcTrigger,Trigger1Y)),NA())</f>
        <v>2.8368549225191719E-2</v>
      </c>
    </row>
    <row r="1140" spans="2:17" x14ac:dyDescent="0.2">
      <c r="B1140" s="39" t="s">
        <v>42</v>
      </c>
      <c r="D1140" s="42">
        <f>_xll.qlCalendarAdvance(Calendar,$D1139,B1140,"f",FALSE)</f>
        <v>47275</v>
      </c>
      <c r="E1140" s="177">
        <f>_xll.qlInterestRateIndexValueDate(IndexON,D1140)</f>
        <v>47275</v>
      </c>
      <c r="F1140" s="193">
        <f>IFERROR(_xll.qlIndexFixing(IndexON,D1140,TRUE,_xll.ohTrigger(RecalcTrigger,TriggerON)),NA())</f>
        <v>2.6751759581600254E-2</v>
      </c>
      <c r="H1140" s="42">
        <f>_xll.qlCalendarAdvance(Calendar,$H1139,B1140,"f",FALSE)</f>
        <v>47275</v>
      </c>
      <c r="I1140" s="177">
        <f>_xll.qlInterestRateIndexValueDate(Index1M,$H1140)</f>
        <v>47275</v>
      </c>
      <c r="J1140" s="182">
        <f>IFERROR(_xll.qlIndexFixing(Index1M,$H1140,TRUE,_xll.ohTrigger(RecalcTrigger,Trigger1M)),NA())</f>
        <v>2.7252571429696504E-2</v>
      </c>
      <c r="K1140" s="44">
        <f>IFERROR(_xll.qlIndexFixing(Index3M,H1140,TRUE,_xll.ohTrigger(RecalcTrigger,Trigger3M)),NA())</f>
        <v>2.7874204343837226E-2</v>
      </c>
      <c r="L1140" s="44">
        <f>IFERROR(_xll.qlIndexFixing(Index6M,$H1140,TRUE,_xll.ohTrigger(RecalcTrigger,Trigger6M)),NA())</f>
        <v>2.8018563399731463E-2</v>
      </c>
      <c r="M1140" s="183">
        <f>IFERROR(_xll.qlIndexFixing(Index1Y,$H1140,TRUE,_xll.ohTrigger(RecalcTrigger,Trigger1Y)),NA())</f>
        <v>2.8551281043800225E-2</v>
      </c>
      <c r="N1140" s="182">
        <f>IFERROR(_xll.qlIndexFixing(ONIndex1M,I1140,TRUE,_xll.ohTrigger(RecalcTrigger,Trigger1M)),NA())</f>
        <v>2.7236681961364528E-2</v>
      </c>
      <c r="O1140" s="44">
        <f>IFERROR(_xll.qlIndexFixing(ONIndex3M,I1140,TRUE,_xll.ohTrigger(RecalcTrigger,Trigger3M)),NA())</f>
        <v>2.7817886446038775E-2</v>
      </c>
      <c r="P1140" s="44">
        <f>IFERROR(_xll.qlIndexFixing(ONIndex6M,I1140,TRUE,_xll.ohTrigger(RecalcTrigger,Trigger6M)),NA())</f>
        <v>2.7925691480008563E-2</v>
      </c>
      <c r="Q1140" s="183">
        <f>IFERROR(_xll.qlIndexFixing(ONIndex1Y,I1140,TRUE,_xll.ohTrigger(RecalcTrigger,Trigger1Y)),NA())</f>
        <v>2.8361994215292397E-2</v>
      </c>
    </row>
    <row r="1141" spans="2:17" x14ac:dyDescent="0.2">
      <c r="B1141" s="39" t="s">
        <v>42</v>
      </c>
      <c r="D1141" s="42">
        <f>_xll.qlCalendarAdvance(Calendar,$D1140,B1141,"f",FALSE)</f>
        <v>47282</v>
      </c>
      <c r="E1141" s="177">
        <f>_xll.qlInterestRateIndexValueDate(IndexON,D1141)</f>
        <v>47282</v>
      </c>
      <c r="F1141" s="193">
        <f>IFERROR(_xll.qlIndexFixing(IndexON,D1141,TRUE,_xll.ohTrigger(RecalcTrigger,TriggerON)),NA())</f>
        <v>2.6748770239133357E-2</v>
      </c>
      <c r="H1141" s="42">
        <f>_xll.qlCalendarAdvance(Calendar,$H1140,B1141,"f",FALSE)</f>
        <v>47282</v>
      </c>
      <c r="I1141" s="177">
        <f>_xll.qlInterestRateIndexValueDate(Index1M,$H1141)</f>
        <v>47282</v>
      </c>
      <c r="J1141" s="182">
        <f>IFERROR(_xll.qlIndexFixing(Index1M,$H1141,TRUE,_xll.ohTrigger(RecalcTrigger,Trigger1M)),NA())</f>
        <v>2.7245907153760629E-2</v>
      </c>
      <c r="K1141" s="44">
        <f>IFERROR(_xll.qlIndexFixing(Index3M,H1141,TRUE,_xll.ohTrigger(RecalcTrigger,Trigger3M)),NA())</f>
        <v>2.7867689893403772E-2</v>
      </c>
      <c r="L1141" s="44">
        <f>IFERROR(_xll.qlIndexFixing(Index6M,$H1141,TRUE,_xll.ohTrigger(RecalcTrigger,Trigger6M)),NA())</f>
        <v>2.8010317108294127E-2</v>
      </c>
      <c r="M1141" s="183">
        <f>IFERROR(_xll.qlIndexFixing(Index1Y,$H1141,TRUE,_xll.ohTrigger(RecalcTrigger,Trigger1Y)),NA())</f>
        <v>2.8542195538197923E-2</v>
      </c>
      <c r="N1141" s="182">
        <f>IFERROR(_xll.qlIndexFixing(ONIndex1M,I1141,TRUE,_xll.ohTrigger(RecalcTrigger,Trigger1M)),NA())</f>
        <v>2.7230205949706487E-2</v>
      </c>
      <c r="O1141" s="44">
        <f>IFERROR(_xll.qlIndexFixing(ONIndex3M,I1141,TRUE,_xll.ohTrigger(RecalcTrigger,Trigger3M)),NA())</f>
        <v>2.7812159761871902E-2</v>
      </c>
      <c r="P1141" s="44">
        <f>IFERROR(_xll.qlIndexFixing(ONIndex6M,I1141,TRUE,_xll.ohTrigger(RecalcTrigger,Trigger6M)),NA())</f>
        <v>2.7918532602375645E-2</v>
      </c>
      <c r="Q1141" s="183">
        <f>IFERROR(_xll.qlIndexFixing(ONIndex1Y,I1141,TRUE,_xll.ohTrigger(RecalcTrigger,Trigger1Y)),NA())</f>
        <v>2.8355354797312549E-2</v>
      </c>
    </row>
    <row r="1142" spans="2:17" x14ac:dyDescent="0.2">
      <c r="B1142" s="39" t="s">
        <v>42</v>
      </c>
      <c r="D1142" s="42">
        <f>_xll.qlCalendarAdvance(Calendar,$D1141,B1142,"f",FALSE)</f>
        <v>47289</v>
      </c>
      <c r="E1142" s="177">
        <f>_xll.qlInterestRateIndexValueDate(IndexON,D1142)</f>
        <v>47289</v>
      </c>
      <c r="F1142" s="193">
        <f>IFERROR(_xll.qlIndexFixing(IndexON,D1142,TRUE,_xll.ohTrigger(RecalcTrigger,TriggerON)),NA())</f>
        <v>2.6745660160644169E-2</v>
      </c>
      <c r="H1142" s="42">
        <f>_xll.qlCalendarAdvance(Calendar,$H1141,B1142,"f",FALSE)</f>
        <v>47289</v>
      </c>
      <c r="I1142" s="177">
        <f>_xll.qlInterestRateIndexValueDate(Index1M,$H1142)</f>
        <v>47289</v>
      </c>
      <c r="J1142" s="182">
        <f>IFERROR(_xll.qlIndexFixing(Index1M,$H1142,TRUE,_xll.ohTrigger(RecalcTrigger,Trigger1M)),NA())</f>
        <v>2.7239158763542402E-2</v>
      </c>
      <c r="K1142" s="44">
        <f>IFERROR(_xll.qlIndexFixing(Index3M,H1142,TRUE,_xll.ohTrigger(RecalcTrigger,Trigger3M)),NA())</f>
        <v>2.7861060380695989E-2</v>
      </c>
      <c r="L1142" s="44">
        <f>IFERROR(_xll.qlIndexFixing(Index6M,$H1142,TRUE,_xll.ohTrigger(RecalcTrigger,Trigger6M)),NA())</f>
        <v>2.800199489567928E-2</v>
      </c>
      <c r="M1142" s="183">
        <f>IFERROR(_xll.qlIndexFixing(Index1Y,$H1142,TRUE,_xll.ohTrigger(RecalcTrigger,Trigger1Y)),NA())</f>
        <v>2.8533023303063842E-2</v>
      </c>
      <c r="N1142" s="182">
        <f>IFERROR(_xll.qlIndexFixing(ONIndex1M,I1142,TRUE,_xll.ohTrigger(RecalcTrigger,Trigger1M)),NA())</f>
        <v>2.7223646001819368E-2</v>
      </c>
      <c r="O1142" s="44">
        <f>IFERROR(_xll.qlIndexFixing(ONIndex3M,I1142,TRUE,_xll.ohTrigger(RecalcTrigger,Trigger3M)),NA())</f>
        <v>2.7806318798558882E-2</v>
      </c>
      <c r="P1142" s="44">
        <f>IFERROR(_xll.qlIndexFixing(ONIndex6M,I1142,TRUE,_xll.ohTrigger(RecalcTrigger,Trigger6M)),NA())</f>
        <v>2.7911298815934682E-2</v>
      </c>
      <c r="Q1142" s="183">
        <f>IFERROR(_xll.qlIndexFixing(ONIndex1Y,I1142,TRUE,_xll.ohTrigger(RecalcTrigger,Trigger1Y)),NA())</f>
        <v>2.8348630971333222E-2</v>
      </c>
    </row>
    <row r="1143" spans="2:17" x14ac:dyDescent="0.2">
      <c r="B1143" s="39" t="s">
        <v>42</v>
      </c>
      <c r="D1143" s="42">
        <f>_xll.qlCalendarAdvance(Calendar,$D1142,B1143,"f",FALSE)</f>
        <v>47296</v>
      </c>
      <c r="E1143" s="177">
        <f>_xll.qlInterestRateIndexValueDate(IndexON,D1143)</f>
        <v>47296</v>
      </c>
      <c r="F1143" s="193">
        <f>IFERROR(_xll.qlIndexFixing(IndexON,D1143,TRUE,_xll.ohTrigger(RecalcTrigger,TriggerON)),NA())</f>
        <v>2.6742429346294783E-2</v>
      </c>
      <c r="H1143" s="42">
        <f>_xll.qlCalendarAdvance(Calendar,$H1142,B1143,"f",FALSE)</f>
        <v>47296</v>
      </c>
      <c r="I1143" s="177">
        <f>_xll.qlInterestRateIndexValueDate(Index1M,$H1143)</f>
        <v>47296</v>
      </c>
      <c r="J1143" s="182">
        <f>IFERROR(_xll.qlIndexFixing(Index1M,$H1143,TRUE,_xll.ohTrigger(RecalcTrigger,Trigger1M)),NA())</f>
        <v>2.7232326259179596E-2</v>
      </c>
      <c r="K1143" s="44">
        <f>IFERROR(_xll.qlIndexFixing(Index3M,H1143,TRUE,_xll.ohTrigger(RecalcTrigger,Trigger3M)),NA())</f>
        <v>2.7854315806286476E-2</v>
      </c>
      <c r="L1143" s="44">
        <f>IFERROR(_xll.qlIndexFixing(Index6M,$H1143,TRUE,_xll.ohTrigger(RecalcTrigger,Trigger6M)),NA())</f>
        <v>2.7993596762823605E-2</v>
      </c>
      <c r="M1143" s="183">
        <f>IFERROR(_xll.qlIndexFixing(Index1Y,$H1143,TRUE,_xll.ohTrigger(RecalcTrigger,Trigger1Y)),NA())</f>
        <v>2.8523764347822222E-2</v>
      </c>
      <c r="N1143" s="182">
        <f>IFERROR(_xll.qlIndexFixing(ONIndex1M,I1143,TRUE,_xll.ohTrigger(RecalcTrigger,Trigger1M)),NA())</f>
        <v>2.7217002117865263E-2</v>
      </c>
      <c r="O1143" s="44">
        <f>IFERROR(_xll.qlIndexFixing(ONIndex3M,I1143,TRUE,_xll.ohTrigger(RecalcTrigger,Trigger3M)),NA())</f>
        <v>2.7800363556261809E-2</v>
      </c>
      <c r="P1143" s="44">
        <f>IFERROR(_xll.qlIndexFixing(ONIndex6M,I1143,TRUE,_xll.ohTrigger(RecalcTrigger,Trigger6M)),NA())</f>
        <v>2.7903990120847766E-2</v>
      </c>
      <c r="Q1143" s="183">
        <f>IFERROR(_xll.qlIndexFixing(ONIndex1Y,I1143,TRUE,_xll.ohTrigger(RecalcTrigger,Trigger1Y)),NA())</f>
        <v>2.8341822737435463E-2</v>
      </c>
    </row>
    <row r="1144" spans="2:17" x14ac:dyDescent="0.2">
      <c r="B1144" s="39" t="s">
        <v>42</v>
      </c>
      <c r="D1144" s="42">
        <f>_xll.qlCalendarAdvance(Calendar,$D1143,B1144,"f",FALSE)</f>
        <v>47303</v>
      </c>
      <c r="E1144" s="177">
        <f>_xll.qlInterestRateIndexValueDate(IndexON,D1144)</f>
        <v>47303</v>
      </c>
      <c r="F1144" s="193">
        <f>IFERROR(_xll.qlIndexFixing(IndexON,D1144,TRUE,_xll.ohTrigger(RecalcTrigger,TriggerON)),NA())</f>
        <v>2.6739077796166244E-2</v>
      </c>
      <c r="H1144" s="42">
        <f>_xll.qlCalendarAdvance(Calendar,$H1143,B1144,"f",FALSE)</f>
        <v>47303</v>
      </c>
      <c r="I1144" s="177">
        <f>_xll.qlInterestRateIndexValueDate(Index1M,$H1144)</f>
        <v>47303</v>
      </c>
      <c r="J1144" s="182">
        <f>IFERROR(_xll.qlIndexFixing(Index1M,$H1144,TRUE,_xll.ohTrigger(RecalcTrigger,Trigger1M)),NA())</f>
        <v>2.7226946788099091E-2</v>
      </c>
      <c r="K1144" s="44">
        <f>IFERROR(_xll.qlIndexFixing(Index3M,H1144,TRUE,_xll.ohTrigger(RecalcTrigger,Trigger3M)),NA())</f>
        <v>2.7847456170758421E-2</v>
      </c>
      <c r="L1144" s="44">
        <f>IFERROR(_xll.qlIndexFixing(Index6M,$H1144,TRUE,_xll.ohTrigger(RecalcTrigger,Trigger6M)),NA())</f>
        <v>2.7985558640773622E-2</v>
      </c>
      <c r="M1144" s="183">
        <f>IFERROR(_xll.qlIndexFixing(Index1Y,$H1144,TRUE,_xll.ohTrigger(RecalcTrigger,Trigger1Y)),NA())</f>
        <v>2.8514419300747162E-2</v>
      </c>
      <c r="N1144" s="182">
        <f>IFERROR(_xll.qlIndexFixing(ONIndex1M,I1144,TRUE,_xll.ohTrigger(RecalcTrigger,Trigger1M)),NA())</f>
        <v>2.721027429768208E-2</v>
      </c>
      <c r="O1144" s="44">
        <f>IFERROR(_xll.qlIndexFixing(ONIndex3M,I1144,TRUE,_xll.ohTrigger(RecalcTrigger,Trigger3M)),NA())</f>
        <v>2.7794294034980682E-2</v>
      </c>
      <c r="P1144" s="44">
        <f>IFERROR(_xll.qlIndexFixing(ONIndex6M,I1144,TRUE,_xll.ohTrigger(RecalcTrigger,Trigger6M)),NA())</f>
        <v>2.7896606516952804E-2</v>
      </c>
      <c r="Q1144" s="183">
        <f>IFERROR(_xll.qlIndexFixing(ONIndex1Y,I1144,TRUE,_xll.ohTrigger(RecalcTrigger,Trigger1Y)),NA())</f>
        <v>2.8334930095538224E-2</v>
      </c>
    </row>
    <row r="1145" spans="2:17" x14ac:dyDescent="0.2">
      <c r="B1145" s="39" t="s">
        <v>42</v>
      </c>
      <c r="D1145" s="42">
        <f>_xll.qlCalendarAdvance(Calendar,$D1144,B1145,"f",FALSE)</f>
        <v>47310</v>
      </c>
      <c r="E1145" s="177">
        <f>_xll.qlInterestRateIndexValueDate(IndexON,D1145)</f>
        <v>47310</v>
      </c>
      <c r="F1145" s="193">
        <f>IFERROR(_xll.qlIndexFixing(IndexON,D1145,TRUE,_xll.ohTrigger(RecalcTrigger,TriggerON)),NA())</f>
        <v>2.6735605510096461E-2</v>
      </c>
      <c r="H1145" s="42">
        <f>_xll.qlCalendarAdvance(Calendar,$H1144,B1145,"f",FALSE)</f>
        <v>47310</v>
      </c>
      <c r="I1145" s="177">
        <f>_xll.qlInterestRateIndexValueDate(Index1M,$H1145)</f>
        <v>47310</v>
      </c>
      <c r="J1145" s="182">
        <f>IFERROR(_xll.qlIndexFixing(Index1M,$H1145,TRUE,_xll.ohTrigger(RecalcTrigger,Trigger1M)),NA())</f>
        <v>2.7219926462774487E-2</v>
      </c>
      <c r="K1145" s="44">
        <f>IFERROR(_xll.qlIndexFixing(Index3M,H1145,TRUE,_xll.ohTrigger(RecalcTrigger,Trigger3M)),NA())</f>
        <v>2.7840481474703815E-2</v>
      </c>
      <c r="L1145" s="44">
        <f>IFERROR(_xll.qlIndexFixing(Index6M,$H1145,TRUE,_xll.ohTrigger(RecalcTrigger,Trigger6M)),NA())</f>
        <v>2.797700259637434E-2</v>
      </c>
      <c r="M1145" s="183">
        <f>IFERROR(_xll.qlIndexFixing(Index1Y,$H1145,TRUE,_xll.ohTrigger(RecalcTrigger,Trigger1Y)),NA())</f>
        <v>2.8504989880374199E-2</v>
      </c>
      <c r="N1145" s="182">
        <f>IFERROR(_xll.qlIndexFixing(ONIndex1M,I1145,TRUE,_xll.ohTrigger(RecalcTrigger,Trigger1M)),NA())</f>
        <v>2.7203462541431911E-2</v>
      </c>
      <c r="O1145" s="44">
        <f>IFERROR(_xll.qlIndexFixing(ONIndex3M,I1145,TRUE,_xll.ohTrigger(RecalcTrigger,Trigger3M)),NA())</f>
        <v>2.7788110234553409E-2</v>
      </c>
      <c r="P1145" s="44">
        <f>IFERROR(_xll.qlIndexFixing(ONIndex6M,I1145,TRUE,_xll.ohTrigger(RecalcTrigger,Trigger6M)),NA())</f>
        <v>2.7889148004087705E-2</v>
      </c>
      <c r="Q1145" s="183">
        <f>IFERROR(_xll.qlIndexFixing(ONIndex1Y,I1145,TRUE,_xll.ohTrigger(RecalcTrigger,Trigger1Y)),NA())</f>
        <v>2.8327953045722554E-2</v>
      </c>
    </row>
    <row r="1146" spans="2:17" x14ac:dyDescent="0.2">
      <c r="B1146" s="39" t="s">
        <v>42</v>
      </c>
      <c r="D1146" s="42">
        <f>_xll.qlCalendarAdvance(Calendar,$D1145,B1146,"f",FALSE)</f>
        <v>47317</v>
      </c>
      <c r="E1146" s="177">
        <f>_xll.qlInterestRateIndexValueDate(IndexON,D1146)</f>
        <v>47317</v>
      </c>
      <c r="F1146" s="193">
        <f>IFERROR(_xll.qlIndexFixing(IndexON,D1146,TRUE,_xll.ohTrigger(RecalcTrigger,TriggerON)),NA())</f>
        <v>2.6732012488166479E-2</v>
      </c>
      <c r="H1146" s="42">
        <f>_xll.qlCalendarAdvance(Calendar,$H1145,B1146,"f",FALSE)</f>
        <v>47317</v>
      </c>
      <c r="I1146" s="177">
        <f>_xll.qlInterestRateIndexValueDate(Index1M,$H1146)</f>
        <v>47317</v>
      </c>
      <c r="J1146" s="182">
        <f>IFERROR(_xll.qlIndexFixing(Index1M,$H1146,TRUE,_xll.ohTrigger(RecalcTrigger,Trigger1M)),NA())</f>
        <v>2.7212822005376149E-2</v>
      </c>
      <c r="K1146" s="44">
        <f>IFERROR(_xll.qlIndexFixing(Index3M,H1146,TRUE,_xll.ohTrigger(RecalcTrigger,Trigger3M)),NA())</f>
        <v>2.7833391718726976E-2</v>
      </c>
      <c r="L1146" s="44">
        <f>IFERROR(_xll.qlIndexFixing(Index6M,$H1146,TRUE,_xll.ohTrigger(RecalcTrigger,Trigger6M)),NA())</f>
        <v>2.7968370629089519E-2</v>
      </c>
      <c r="M1146" s="183">
        <f>IFERROR(_xll.qlIndexFixing(Index1Y,$H1146,TRUE,_xll.ohTrigger(RecalcTrigger,Trigger1Y)),NA())</f>
        <v>2.8495477916175904E-2</v>
      </c>
      <c r="N1146" s="182">
        <f>IFERROR(_xll.qlIndexFixing(ONIndex1M,I1146,TRUE,_xll.ohTrigger(RecalcTrigger,Trigger1M)),NA())</f>
        <v>2.7196566848952664E-2</v>
      </c>
      <c r="O1146" s="44">
        <f>IFERROR(_xll.qlIndexFixing(ONIndex3M,I1146,TRUE,_xll.ohTrigger(RecalcTrigger,Trigger3M)),NA())</f>
        <v>2.7781812155223129E-2</v>
      </c>
      <c r="P1146" s="44">
        <f>IFERROR(_xll.qlIndexFixing(ONIndex6M,I1146,TRUE,_xll.ohTrigger(RecalcTrigger,Trigger6M)),NA())</f>
        <v>2.7881614582657699E-2</v>
      </c>
      <c r="Q1146" s="183">
        <f>IFERROR(_xll.qlIndexFixing(ONIndex1Y,I1146,TRUE,_xll.ohTrigger(RecalcTrigger,Trigger1Y)),NA())</f>
        <v>2.8320891587826358E-2</v>
      </c>
    </row>
    <row r="1147" spans="2:17" x14ac:dyDescent="0.2">
      <c r="B1147" s="39" t="s">
        <v>42</v>
      </c>
      <c r="D1147" s="42">
        <f>_xll.qlCalendarAdvance(Calendar,$D1146,B1147,"f",FALSE)</f>
        <v>47324</v>
      </c>
      <c r="E1147" s="177">
        <f>_xll.qlInterestRateIndexValueDate(IndexON,D1147)</f>
        <v>47324</v>
      </c>
      <c r="F1147" s="193">
        <f>IFERROR(_xll.qlIndexFixing(IndexON,D1147,TRUE,_xll.ohTrigger(RecalcTrigger,TriggerON)),NA())</f>
        <v>2.6728298730457345E-2</v>
      </c>
      <c r="H1147" s="42">
        <f>_xll.qlCalendarAdvance(Calendar,$H1146,B1147,"f",FALSE)</f>
        <v>47324</v>
      </c>
      <c r="I1147" s="177">
        <f>_xll.qlInterestRateIndexValueDate(Index1M,$H1147)</f>
        <v>47324</v>
      </c>
      <c r="J1147" s="182">
        <f>IFERROR(_xll.qlIndexFixing(Index1M,$H1147,TRUE,_xll.ohTrigger(RecalcTrigger,Trigger1M)),NA())</f>
        <v>2.7206124987939617E-2</v>
      </c>
      <c r="K1147" s="44">
        <f>IFERROR(_xll.qlIndexFixing(Index3M,H1147,TRUE,_xll.ohTrigger(RecalcTrigger,Trigger3M)),NA())</f>
        <v>2.7826186903439281E-2</v>
      </c>
      <c r="L1147" s="44">
        <f>IFERROR(_xll.qlIndexFixing(Index6M,$H1147,TRUE,_xll.ohTrigger(RecalcTrigger,Trigger6M)),NA())</f>
        <v>2.7959662739896123E-2</v>
      </c>
      <c r="M1147" s="183">
        <f>IFERROR(_xll.qlIndexFixing(Index1Y,$H1147,TRUE,_xll.ohTrigger(RecalcTrigger,Trigger1Y)),NA())</f>
        <v>2.8485885237577113E-2</v>
      </c>
      <c r="N1147" s="182">
        <f>IFERROR(_xll.qlIndexFixing(ONIndex1M,I1147,TRUE,_xll.ohTrigger(RecalcTrigger,Trigger1M)),NA())</f>
        <v>2.718958722040643E-2</v>
      </c>
      <c r="O1147" s="44">
        <f>IFERROR(_xll.qlIndexFixing(ONIndex3M,I1147,TRUE,_xll.ohTrigger(RecalcTrigger,Trigger3M)),NA())</f>
        <v>2.7775399796827749E-2</v>
      </c>
      <c r="P1147" s="44">
        <f>IFERROR(_xll.qlIndexFixing(ONIndex6M,I1147,TRUE,_xll.ohTrigger(RecalcTrigger,Trigger6M)),NA())</f>
        <v>2.7874006252419647E-2</v>
      </c>
      <c r="Q1147" s="183">
        <f>IFERROR(_xll.qlIndexFixing(ONIndex1Y,I1147,TRUE,_xll.ohTrigger(RecalcTrigger,Trigger1Y)),NA())</f>
        <v>2.8313745722011729E-2</v>
      </c>
    </row>
    <row r="1148" spans="2:17" x14ac:dyDescent="0.2">
      <c r="B1148" s="39" t="s">
        <v>42</v>
      </c>
      <c r="D1148" s="42">
        <f>_xll.qlCalendarAdvance(Calendar,$D1147,B1148,"f",FALSE)</f>
        <v>47331</v>
      </c>
      <c r="E1148" s="177">
        <f>_xll.qlInterestRateIndexValueDate(IndexON,D1148)</f>
        <v>47331</v>
      </c>
      <c r="F1148" s="193">
        <f>IFERROR(_xll.qlIndexFixing(IndexON,D1148,TRUE,_xll.ohTrigger(RecalcTrigger,TriggerON)),NA())</f>
        <v>2.6724464236806966E-2</v>
      </c>
      <c r="H1148" s="42">
        <f>_xll.qlCalendarAdvance(Calendar,$H1147,B1148,"f",FALSE)</f>
        <v>47331</v>
      </c>
      <c r="I1148" s="177">
        <f>_xll.qlInterestRateIndexValueDate(Index1M,$H1148)</f>
        <v>47331</v>
      </c>
      <c r="J1148" s="182">
        <f>IFERROR(_xll.qlIndexFixing(Index1M,$H1148,TRUE,_xll.ohTrigger(RecalcTrigger,Trigger1M)),NA())</f>
        <v>2.7198360695011563E-2</v>
      </c>
      <c r="K1148" s="44">
        <f>IFERROR(_xll.qlIndexFixing(Index3M,H1148,TRUE,_xll.ohTrigger(RecalcTrigger,Trigger3M)),NA())</f>
        <v>2.7818867029463547E-2</v>
      </c>
      <c r="L1148" s="44">
        <f>IFERROR(_xll.qlIndexFixing(Index6M,$H1148,TRUE,_xll.ohTrigger(RecalcTrigger,Trigger6M)),NA())</f>
        <v>2.7950878929780792E-2</v>
      </c>
      <c r="M1148" s="183">
        <f>IFERROR(_xll.qlIndexFixing(Index1Y,$H1148,TRUE,_xll.ohTrigger(RecalcTrigger,Trigger1Y)),NA())</f>
        <v>2.8476213673953588E-2</v>
      </c>
      <c r="N1148" s="182">
        <f>IFERROR(_xll.qlIndexFixing(ONIndex1M,I1148,TRUE,_xll.ohTrigger(RecalcTrigger,Trigger1M)),NA())</f>
        <v>2.7182523655631119E-2</v>
      </c>
      <c r="O1148" s="44">
        <f>IFERROR(_xll.qlIndexFixing(ONIndex3M,I1148,TRUE,_xll.ohTrigger(RecalcTrigger,Trigger3M)),NA())</f>
        <v>2.7768873159448315E-2</v>
      </c>
      <c r="P1148" s="44">
        <f>IFERROR(_xll.qlIndexFixing(ONIndex6M,I1148,TRUE,_xll.ohTrigger(RecalcTrigger,Trigger6M)),NA())</f>
        <v>2.7866323013454597E-2</v>
      </c>
      <c r="Q1148" s="183">
        <f>IFERROR(_xll.qlIndexFixing(ONIndex1Y,I1148,TRUE,_xll.ohTrigger(RecalcTrigger,Trigger1Y)),NA())</f>
        <v>2.8306515448278669E-2</v>
      </c>
    </row>
    <row r="1149" spans="2:17" x14ac:dyDescent="0.2">
      <c r="B1149" s="39" t="s">
        <v>42</v>
      </c>
      <c r="D1149" s="42">
        <f>_xll.qlCalendarAdvance(Calendar,$D1148,B1149,"f",FALSE)</f>
        <v>47338</v>
      </c>
      <c r="E1149" s="177">
        <f>_xll.qlInterestRateIndexValueDate(IndexON,D1149)</f>
        <v>47338</v>
      </c>
      <c r="F1149" s="193">
        <f>IFERROR(_xll.qlIndexFixing(IndexON,D1149,TRUE,_xll.ohTrigger(RecalcTrigger,TriggerON)),NA())</f>
        <v>2.6720509007215343E-2</v>
      </c>
      <c r="H1149" s="42">
        <f>_xll.qlCalendarAdvance(Calendar,$H1148,B1149,"f",FALSE)</f>
        <v>47338</v>
      </c>
      <c r="I1149" s="177">
        <f>_xll.qlInterestRateIndexValueDate(Index1M,$H1149)</f>
        <v>47338</v>
      </c>
      <c r="J1149" s="182">
        <f>IFERROR(_xll.qlIndexFixing(Index1M,$H1149,TRUE,_xll.ohTrigger(RecalcTrigger,Trigger1M)),NA())</f>
        <v>2.7191003842374408E-2</v>
      </c>
      <c r="K1149" s="44">
        <f>IFERROR(_xll.qlIndexFixing(Index3M,H1149,TRUE,_xll.ohTrigger(RecalcTrigger,Trigger3M)),NA())</f>
        <v>2.7811432097431411E-2</v>
      </c>
      <c r="L1149" s="44">
        <f>IFERROR(_xll.qlIndexFixing(Index6M,$H1149,TRUE,_xll.ohTrigger(RecalcTrigger,Trigger6M)),NA())</f>
        <v>2.7942019199738558E-2</v>
      </c>
      <c r="M1149" s="183">
        <f>IFERROR(_xll.qlIndexFixing(Index1Y,$H1149,TRUE,_xll.ohTrigger(RecalcTrigger,Trigger1Y)),NA())</f>
        <v>2.8466465054631795E-2</v>
      </c>
      <c r="N1149" s="182">
        <f>IFERROR(_xll.qlIndexFixing(ONIndex1M,I1149,TRUE,_xll.ohTrigger(RecalcTrigger,Trigger1M)),NA())</f>
        <v>2.7175376154788822E-2</v>
      </c>
      <c r="O1149" s="44">
        <f>IFERROR(_xll.qlIndexFixing(ONIndex3M,I1149,TRUE,_xll.ohTrigger(RecalcTrigger,Trigger3M)),NA())</f>
        <v>2.7762232243003782E-2</v>
      </c>
      <c r="P1149" s="44">
        <f>IFERROR(_xll.qlIndexFixing(ONIndex6M,I1149,TRUE,_xll.ohTrigger(RecalcTrigger,Trigger6M)),NA())</f>
        <v>2.7858564865600455E-2</v>
      </c>
      <c r="Q1149" s="183">
        <f>IFERROR(_xll.qlIndexFixing(ONIndex1Y,I1149,TRUE,_xll.ohTrigger(RecalcTrigger,Trigger1Y)),NA())</f>
        <v>2.8299200766627175E-2</v>
      </c>
    </row>
    <row r="1150" spans="2:17" x14ac:dyDescent="0.2">
      <c r="B1150" s="39" t="s">
        <v>42</v>
      </c>
      <c r="D1150" s="42">
        <f>_xll.qlCalendarAdvance(Calendar,$D1149,B1150,"f",FALSE)</f>
        <v>47345</v>
      </c>
      <c r="E1150" s="177">
        <f>_xll.qlInterestRateIndexValueDate(IndexON,D1150)</f>
        <v>47345</v>
      </c>
      <c r="F1150" s="193">
        <f>IFERROR(_xll.qlIndexFixing(IndexON,D1150,TRUE,_xll.ohTrigger(RecalcTrigger,TriggerON)),NA())</f>
        <v>2.6716433041925614E-2</v>
      </c>
      <c r="H1150" s="42">
        <f>_xll.qlCalendarAdvance(Calendar,$H1149,B1150,"f",FALSE)</f>
        <v>47345</v>
      </c>
      <c r="I1150" s="177">
        <f>_xll.qlInterestRateIndexValueDate(Index1M,$H1150)</f>
        <v>47345</v>
      </c>
      <c r="J1150" s="182">
        <f>IFERROR(_xll.qlIndexFixing(Index1M,$H1150,TRUE,_xll.ohTrigger(RecalcTrigger,Trigger1M)),NA())</f>
        <v>2.7183562858319264E-2</v>
      </c>
      <c r="K1150" s="44">
        <f>IFERROR(_xll.qlIndexFixing(Index3M,H1150,TRUE,_xll.ohTrigger(RecalcTrigger,Trigger3M)),NA())</f>
        <v>2.7803882107986833E-2</v>
      </c>
      <c r="L1150" s="44">
        <f>IFERROR(_xll.qlIndexFixing(Index6M,$H1150,TRUE,_xll.ohTrigger(RecalcTrigger,Trigger6M)),NA())</f>
        <v>2.7933083550771919E-2</v>
      </c>
      <c r="M1150" s="183">
        <f>IFERROR(_xll.qlIndexFixing(Index1Y,$H1150,TRUE,_xll.ohTrigger(RecalcTrigger,Trigger1Y)),NA())</f>
        <v>2.8456641208885358E-2</v>
      </c>
      <c r="N1150" s="182">
        <f>IFERROR(_xll.qlIndexFixing(ONIndex1M,I1150,TRUE,_xll.ohTrigger(RecalcTrigger,Trigger1M)),NA())</f>
        <v>2.7168144717798492E-2</v>
      </c>
      <c r="O1150" s="44">
        <f>IFERROR(_xll.qlIndexFixing(ONIndex3M,I1150,TRUE,_xll.ohTrigger(RecalcTrigger,Trigger3M)),NA())</f>
        <v>2.7755477047575194E-2</v>
      </c>
      <c r="P1150" s="44">
        <f>IFERROR(_xll.qlIndexFixing(ONIndex6M,I1150,TRUE,_xll.ohTrigger(RecalcTrigger,Trigger6M)),NA())</f>
        <v>2.785073180910036E-2</v>
      </c>
      <c r="Q1150" s="183">
        <f>IFERROR(_xll.qlIndexFixing(ONIndex1Y,I1150,TRUE,_xll.ohTrigger(RecalcTrigger,Trigger1Y)),NA())</f>
        <v>2.8291801676976203E-2</v>
      </c>
    </row>
    <row r="1151" spans="2:17" x14ac:dyDescent="0.2">
      <c r="B1151" s="39" t="s">
        <v>42</v>
      </c>
      <c r="D1151" s="42">
        <f>_xll.qlCalendarAdvance(Calendar,$D1150,B1151,"f",FALSE)</f>
        <v>47352</v>
      </c>
      <c r="E1151" s="177">
        <f>_xll.qlInterestRateIndexValueDate(IndexON,D1151)</f>
        <v>47352</v>
      </c>
      <c r="F1151" s="193">
        <f>IFERROR(_xll.qlIndexFixing(IndexON,D1151,TRUE,_xll.ohTrigger(RecalcTrigger,TriggerON)),NA())</f>
        <v>2.6712236340694639E-2</v>
      </c>
      <c r="H1151" s="42">
        <f>_xll.qlCalendarAdvance(Calendar,$H1150,B1151,"f",FALSE)</f>
        <v>47352</v>
      </c>
      <c r="I1151" s="177">
        <f>_xll.qlInterestRateIndexValueDate(Index1M,$H1151)</f>
        <v>47352</v>
      </c>
      <c r="J1151" s="182">
        <f>IFERROR(_xll.qlIndexFixing(Index1M,$H1151,TRUE,_xll.ohTrigger(RecalcTrigger,Trigger1M)),NA())</f>
        <v>2.7176037743020492E-2</v>
      </c>
      <c r="K1151" s="44">
        <f>IFERROR(_xll.qlIndexFixing(Index3M,H1151,TRUE,_xll.ohTrigger(RecalcTrigger,Trigger3M)),NA())</f>
        <v>2.7796217061780835E-2</v>
      </c>
      <c r="L1151" s="44">
        <f>IFERROR(_xll.qlIndexFixing(Index6M,$H1151,TRUE,_xll.ohTrigger(RecalcTrigger,Trigger6M)),NA())</f>
        <v>2.7924071983893958E-2</v>
      </c>
      <c r="M1151" s="183">
        <f>IFERROR(_xll.qlIndexFixing(Index1Y,$H1151,TRUE,_xll.ohTrigger(RecalcTrigger,Trigger1Y)),NA())</f>
        <v>2.8446743965935495E-2</v>
      </c>
      <c r="N1151" s="182">
        <f>IFERROR(_xll.qlIndexFixing(ONIndex1M,I1151,TRUE,_xll.ohTrigger(RecalcTrigger,Trigger1M)),NA())</f>
        <v>2.7160829344660131E-2</v>
      </c>
      <c r="O1151" s="44">
        <f>IFERROR(_xll.qlIndexFixing(ONIndex3M,I1151,TRUE,_xll.ohTrigger(RecalcTrigger,Trigger3M)),NA())</f>
        <v>2.7748607573162554E-2</v>
      </c>
      <c r="P1151" s="44">
        <f>IFERROR(_xll.qlIndexFixing(ONIndex6M,I1151,TRUE,_xll.ohTrigger(RecalcTrigger,Trigger6M)),NA())</f>
        <v>2.7842823843711173E-2</v>
      </c>
      <c r="Q1151" s="183">
        <f>IFERROR(_xll.qlIndexFixing(ONIndex1Y,I1151,TRUE,_xll.ohTrigger(RecalcTrigger,Trigger1Y)),NA())</f>
        <v>2.8284318179406798E-2</v>
      </c>
    </row>
    <row r="1152" spans="2:17" x14ac:dyDescent="0.2">
      <c r="B1152" s="39" t="s">
        <v>42</v>
      </c>
      <c r="D1152" s="42">
        <f>_xll.qlCalendarAdvance(Calendar,$D1151,B1152,"f",FALSE)</f>
        <v>47359</v>
      </c>
      <c r="E1152" s="177">
        <f>_xll.qlInterestRateIndexValueDate(IndexON,D1152)</f>
        <v>47359</v>
      </c>
      <c r="F1152" s="193">
        <f>IFERROR(_xll.qlIndexFixing(IndexON,D1152,TRUE,_xll.ohTrigger(RecalcTrigger,TriggerON)),NA())</f>
        <v>2.6707918903603467E-2</v>
      </c>
      <c r="H1152" s="42">
        <f>_xll.qlCalendarAdvance(Calendar,$H1151,B1152,"f",FALSE)</f>
        <v>47359</v>
      </c>
      <c r="I1152" s="177">
        <f>_xll.qlInterestRateIndexValueDate(Index1M,$H1152)</f>
        <v>47359</v>
      </c>
      <c r="J1152" s="182">
        <f>IFERROR(_xll.qlIndexFixing(Index1M,$H1152,TRUE,_xll.ohTrigger(RecalcTrigger,Trigger1M)),NA())</f>
        <v>2.7167048607254978E-2</v>
      </c>
      <c r="K1152" s="44">
        <f>IFERROR(_xll.qlIndexFixing(Index3M,H1152,TRUE,_xll.ohTrigger(RecalcTrigger,Trigger3M)),NA())</f>
        <v>2.7788436959476755E-2</v>
      </c>
      <c r="L1152" s="44">
        <f>IFERROR(_xll.qlIndexFixing(Index6M,$H1152,TRUE,_xll.ohTrigger(RecalcTrigger,Trigger6M)),NA())</f>
        <v>2.7914597315211238E-2</v>
      </c>
      <c r="M1152" s="183">
        <f>IFERROR(_xll.qlIndexFixing(Index1Y,$H1152,TRUE,_xll.ohTrigger(RecalcTrigger,Trigger1Y)),NA())</f>
        <v>2.8436775154948579E-2</v>
      </c>
      <c r="N1152" s="182">
        <f>IFERROR(_xll.qlIndexFixing(ONIndex1M,I1152,TRUE,_xll.ohTrigger(RecalcTrigger,Trigger1M)),NA())</f>
        <v>2.7153430035373738E-2</v>
      </c>
      <c r="O1152" s="44">
        <f>IFERROR(_xll.qlIndexFixing(ONIndex3M,I1152,TRUE,_xll.ohTrigger(RecalcTrigger,Trigger3M)),NA())</f>
        <v>2.7741623819846906E-2</v>
      </c>
      <c r="P1152" s="44">
        <f>IFERROR(_xll.qlIndexFixing(ONIndex6M,I1152,TRUE,_xll.ohTrigger(RecalcTrigger,Trigger6M)),NA())</f>
        <v>2.7834840969676033E-2</v>
      </c>
      <c r="Q1152" s="183">
        <f>IFERROR(_xll.qlIndexFixing(ONIndex1Y,I1152,TRUE,_xll.ohTrigger(RecalcTrigger,Trigger1Y)),NA())</f>
        <v>2.8276750273837914E-2</v>
      </c>
    </row>
    <row r="1153" spans="2:17" x14ac:dyDescent="0.2">
      <c r="B1153" s="39" t="s">
        <v>42</v>
      </c>
      <c r="D1153" s="42">
        <f>_xll.qlCalendarAdvance(Calendar,$D1152,B1153,"f",FALSE)</f>
        <v>47366</v>
      </c>
      <c r="E1153" s="177">
        <f>_xll.qlInterestRateIndexValueDate(IndexON,D1153)</f>
        <v>47366</v>
      </c>
      <c r="F1153" s="193">
        <f>IFERROR(_xll.qlIndexFixing(IndexON,D1153,TRUE,_xll.ohTrigger(RecalcTrigger,TriggerON)),NA())</f>
        <v>2.6703480730733142E-2</v>
      </c>
      <c r="H1153" s="42">
        <f>_xll.qlCalendarAdvance(Calendar,$H1152,B1153,"f",FALSE)</f>
        <v>47366</v>
      </c>
      <c r="I1153" s="177">
        <f>_xll.qlInterestRateIndexValueDate(Index1M,$H1153)</f>
        <v>47366</v>
      </c>
      <c r="J1153" s="182">
        <f>IFERROR(_xll.qlIndexFixing(Index1M,$H1153,TRUE,_xll.ohTrigger(RecalcTrigger,Trigger1M)),NA())</f>
        <v>2.7159374969497017E-2</v>
      </c>
      <c r="K1153" s="44">
        <f>IFERROR(_xll.qlIndexFixing(Index3M,H1153,TRUE,_xll.ohTrigger(RecalcTrigger,Trigger3M)),NA())</f>
        <v>2.7780072701396902E-2</v>
      </c>
      <c r="L1153" s="44">
        <f>IFERROR(_xll.qlIndexFixing(Index6M,$H1153,TRUE,_xll.ohTrigger(RecalcTrigger,Trigger6M)),NA())</f>
        <v>2.79046762014168E-2</v>
      </c>
      <c r="M1153" s="183">
        <f>IFERROR(_xll.qlIndexFixing(Index1Y,$H1153,TRUE,_xll.ohTrigger(RecalcTrigger,Trigger1Y)),NA())</f>
        <v>2.8426736605036362E-2</v>
      </c>
      <c r="N1153" s="182">
        <f>IFERROR(_xll.qlIndexFixing(ONIndex1M,I1153,TRUE,_xll.ohTrigger(RecalcTrigger,Trigger1M)),NA())</f>
        <v>2.7145946790101405E-2</v>
      </c>
      <c r="O1153" s="44">
        <f>IFERROR(_xll.qlIndexFixing(ONIndex3M,I1153,TRUE,_xll.ohTrigger(RecalcTrigger,Trigger3M)),NA())</f>
        <v>2.7734525787466158E-2</v>
      </c>
      <c r="P1153" s="44">
        <f>IFERROR(_xll.qlIndexFixing(ONIndex6M,I1153,TRUE,_xll.ohTrigger(RecalcTrigger,Trigger6M)),NA())</f>
        <v>2.7826783186913895E-2</v>
      </c>
      <c r="Q1153" s="183">
        <f>IFERROR(_xll.qlIndexFixing(ONIndex1Y,I1153,TRUE,_xll.ohTrigger(RecalcTrigger,Trigger1Y)),NA())</f>
        <v>2.8269097960350598E-2</v>
      </c>
    </row>
    <row r="1154" spans="2:17" x14ac:dyDescent="0.2">
      <c r="B1154" s="39" t="s">
        <v>42</v>
      </c>
      <c r="D1154" s="42">
        <f>_xll.qlCalendarAdvance(Calendar,$D1153,B1154,"f",FALSE)</f>
        <v>47373</v>
      </c>
      <c r="E1154" s="177">
        <f>_xll.qlInterestRateIndexValueDate(IndexON,D1154)</f>
        <v>47373</v>
      </c>
      <c r="F1154" s="193">
        <f>IFERROR(_xll.qlIndexFixing(IndexON,D1154,TRUE,_xll.ohTrigger(RecalcTrigger,TriggerON)),NA())</f>
        <v>2.6698921822002619E-2</v>
      </c>
      <c r="H1154" s="42">
        <f>_xll.qlCalendarAdvance(Calendar,$H1153,B1154,"f",FALSE)</f>
        <v>47373</v>
      </c>
      <c r="I1154" s="177">
        <f>_xll.qlInterestRateIndexValueDate(Index1M,$H1154)</f>
        <v>47373</v>
      </c>
      <c r="J1154" s="182">
        <f>IFERROR(_xll.qlIndexFixing(Index1M,$H1154,TRUE,_xll.ohTrigger(RecalcTrigger,Trigger1M)),NA())</f>
        <v>2.7151617219247824E-2</v>
      </c>
      <c r="K1154" s="44">
        <f>IFERROR(_xll.qlIndexFixing(Index3M,H1154,TRUE,_xll.ohTrigger(RecalcTrigger,Trigger3M)),NA())</f>
        <v>2.7772071313879685E-2</v>
      </c>
      <c r="L1154" s="44">
        <f>IFERROR(_xll.qlIndexFixing(Index6M,$H1154,TRUE,_xll.ohTrigger(RecalcTrigger,Trigger6M)),NA())</f>
        <v>2.7895455254264515E-2</v>
      </c>
      <c r="M1154" s="183">
        <f>IFERROR(_xll.qlIndexFixing(Index1Y,$H1154,TRUE,_xll.ohTrigger(RecalcTrigger,Trigger1Y)),NA())</f>
        <v>2.8416630145252864E-2</v>
      </c>
      <c r="N1154" s="182">
        <f>IFERROR(_xll.qlIndexFixing(ONIndex1M,I1154,TRUE,_xll.ohTrigger(RecalcTrigger,Trigger1M)),NA())</f>
        <v>2.7138379608599994E-2</v>
      </c>
      <c r="O1154" s="44">
        <f>IFERROR(_xll.qlIndexFixing(ONIndex3M,I1154,TRUE,_xll.ohTrigger(RecalcTrigger,Trigger3M)),NA())</f>
        <v>2.7727313476101356E-2</v>
      </c>
      <c r="P1154" s="44">
        <f>IFERROR(_xll.qlIndexFixing(ONIndex6M,I1154,TRUE,_xll.ohTrigger(RecalcTrigger,Trigger6M)),NA())</f>
        <v>2.7818650495424757E-2</v>
      </c>
      <c r="Q1154" s="183">
        <f>IFERROR(_xll.qlIndexFixing(ONIndex1Y,I1154,TRUE,_xll.ohTrigger(RecalcTrigger,Trigger1Y)),NA())</f>
        <v>2.8261361238944849E-2</v>
      </c>
    </row>
    <row r="1155" spans="2:17" x14ac:dyDescent="0.2">
      <c r="B1155" s="39" t="s">
        <v>42</v>
      </c>
      <c r="D1155" s="42">
        <f>_xll.qlCalendarAdvance(Calendar,$D1154,B1155,"f",FALSE)</f>
        <v>47380</v>
      </c>
      <c r="E1155" s="177">
        <f>_xll.qlInterestRateIndexValueDate(IndexON,D1155)</f>
        <v>47380</v>
      </c>
      <c r="F1155" s="193">
        <f>IFERROR(_xll.qlIndexFixing(IndexON,D1155,TRUE,_xll.ohTrigger(RecalcTrigger,TriggerON)),NA())</f>
        <v>2.6694242177492944E-2</v>
      </c>
      <c r="H1155" s="42">
        <f>_xll.qlCalendarAdvance(Calendar,$H1154,B1155,"f",FALSE)</f>
        <v>47380</v>
      </c>
      <c r="I1155" s="177">
        <f>_xll.qlInterestRateIndexValueDate(Index1M,$H1155)</f>
        <v>47380</v>
      </c>
      <c r="J1155" s="182">
        <f>IFERROR(_xll.qlIndexFixing(Index1M,$H1155,TRUE,_xll.ohTrigger(RecalcTrigger,Trigger1M)),NA())</f>
        <v>2.7143775356661386E-2</v>
      </c>
      <c r="K1155" s="44">
        <f>IFERROR(_xll.qlIndexFixing(Index3M,H1155,TRUE,_xll.ohTrigger(RecalcTrigger,Trigger3M)),NA())</f>
        <v>2.7763954880806171E-2</v>
      </c>
      <c r="L1155" s="44">
        <f>IFERROR(_xll.qlIndexFixing(Index6M,$H1155,TRUE,_xll.ohTrigger(RecalcTrigger,Trigger6M)),NA())</f>
        <v>2.7886158409696278E-2</v>
      </c>
      <c r="M1155" s="183">
        <f>IFERROR(_xll.qlIndexFixing(Index1Y,$H1155,TRUE,_xll.ohTrigger(RecalcTrigger,Trigger1Y)),NA())</f>
        <v>2.8406457604593705E-2</v>
      </c>
      <c r="N1155" s="182">
        <f>IFERROR(_xll.qlIndexFixing(ONIndex1M,I1155,TRUE,_xll.ohTrigger(RecalcTrigger,Trigger1M)),NA())</f>
        <v>2.7130728491031597E-2</v>
      </c>
      <c r="O1155" s="44">
        <f>IFERROR(_xll.qlIndexFixing(ONIndex3M,I1155,TRUE,_xll.ohTrigger(RecalcTrigger,Trigger3M)),NA())</f>
        <v>2.7719986885833547E-2</v>
      </c>
      <c r="P1155" s="44">
        <f>IFERROR(_xll.qlIndexFixing(ONIndex6M,I1155,TRUE,_xll.ohTrigger(RecalcTrigger,Trigger6M)),NA())</f>
        <v>2.7810442895127574E-2</v>
      </c>
      <c r="Q1155" s="183">
        <f>IFERROR(_xll.qlIndexFixing(ONIndex1Y,I1155,TRUE,_xll.ohTrigger(RecalcTrigger,Trigger1Y)),NA())</f>
        <v>2.8253540109701714E-2</v>
      </c>
    </row>
    <row r="1156" spans="2:17" x14ac:dyDescent="0.2">
      <c r="B1156" s="39" t="s">
        <v>42</v>
      </c>
      <c r="D1156" s="42">
        <f>_xll.qlCalendarAdvance(Calendar,$D1155,B1156,"f",FALSE)</f>
        <v>47387</v>
      </c>
      <c r="E1156" s="177">
        <f>_xll.qlInterestRateIndexValueDate(IndexON,D1156)</f>
        <v>47387</v>
      </c>
      <c r="F1156" s="193">
        <f>IFERROR(_xll.qlIndexFixing(IndexON,D1156,TRUE,_xll.ohTrigger(RecalcTrigger,TriggerON)),NA())</f>
        <v>2.6689441797042024E-2</v>
      </c>
      <c r="H1156" s="42">
        <f>_xll.qlCalendarAdvance(Calendar,$H1155,B1156,"f",FALSE)</f>
        <v>47387</v>
      </c>
      <c r="I1156" s="177">
        <f>_xll.qlInterestRateIndexValueDate(Index1M,$H1156)</f>
        <v>47387</v>
      </c>
      <c r="J1156" s="182">
        <f>IFERROR(_xll.qlIndexFixing(Index1M,$H1156,TRUE,_xll.ohTrigger(RecalcTrigger,Trigger1M)),NA())</f>
        <v>2.7135849381905202E-2</v>
      </c>
      <c r="K1156" s="44">
        <f>IFERROR(_xll.qlIndexFixing(Index3M,H1156,TRUE,_xll.ohTrigger(RecalcTrigger,Trigger3M)),NA())</f>
        <v>2.7756166002866355E-2</v>
      </c>
      <c r="L1156" s="44">
        <f>IFERROR(_xll.qlIndexFixing(Index6M,$H1156,TRUE,_xll.ohTrigger(RecalcTrigger,Trigger6M)),NA())</f>
        <v>2.7876785668747333E-2</v>
      </c>
      <c r="M1156" s="183">
        <f>IFERROR(_xll.qlIndexFixing(Index1Y,$H1156,TRUE,_xll.ohTrigger(RecalcTrigger,Trigger1Y)),NA())</f>
        <v>2.8396220811996109E-2</v>
      </c>
      <c r="N1156" s="182">
        <f>IFERROR(_xll.qlIndexFixing(ONIndex1M,I1156,TRUE,_xll.ohTrigger(RecalcTrigger,Trigger1M)),NA())</f>
        <v>2.7122993437396214E-2</v>
      </c>
      <c r="O1156" s="44">
        <f>IFERROR(_xll.qlIndexFixing(ONIndex3M,I1156,TRUE,_xll.ohTrigger(RecalcTrigger,Trigger3M)),NA())</f>
        <v>2.7712546016500639E-2</v>
      </c>
      <c r="P1156" s="44">
        <f>IFERROR(_xll.qlIndexFixing(ONIndex6M,I1156,TRUE,_xll.ohTrigger(RecalcTrigger,Trigger6M)),NA())</f>
        <v>2.7802160386103392E-2</v>
      </c>
      <c r="Q1156" s="183">
        <f>IFERROR(_xll.qlIndexFixing(ONIndex1Y,I1156,TRUE,_xll.ohTrigger(RecalcTrigger,Trigger1Y)),NA())</f>
        <v>2.8245634572378053E-2</v>
      </c>
    </row>
    <row r="1157" spans="2:17" x14ac:dyDescent="0.2">
      <c r="B1157" s="39" t="s">
        <v>42</v>
      </c>
      <c r="D1157" s="42">
        <f>_xll.qlCalendarAdvance(Calendar,$D1156,B1157,"f",FALSE)</f>
        <v>47394</v>
      </c>
      <c r="E1157" s="177">
        <f>_xll.qlInterestRateIndexValueDate(IndexON,D1157)</f>
        <v>47394</v>
      </c>
      <c r="F1157" s="193">
        <f>IFERROR(_xll.qlIndexFixing(IndexON,D1157,TRUE,_xll.ohTrigger(RecalcTrigger,TriggerON)),NA())</f>
        <v>2.6684520680811952E-2</v>
      </c>
      <c r="H1157" s="42">
        <f>_xll.qlCalendarAdvance(Calendar,$H1156,B1157,"f",FALSE)</f>
        <v>47394</v>
      </c>
      <c r="I1157" s="177">
        <f>_xll.qlInterestRateIndexValueDate(Index1M,$H1157)</f>
        <v>47394</v>
      </c>
      <c r="J1157" s="182">
        <f>IFERROR(_xll.qlIndexFixing(Index1M,$H1157,TRUE,_xll.ohTrigger(RecalcTrigger,Trigger1M)),NA())</f>
        <v>2.7129120304795633E-2</v>
      </c>
      <c r="K1157" s="44">
        <f>IFERROR(_xll.qlIndexFixing(Index3M,H1157,TRUE,_xll.ohTrigger(RecalcTrigger,Trigger3M)),NA())</f>
        <v>2.7747810630351546E-2</v>
      </c>
      <c r="L1157" s="44">
        <f>IFERROR(_xll.qlIndexFixing(Index6M,$H1157,TRUE,_xll.ohTrigger(RecalcTrigger,Trigger6M)),NA())</f>
        <v>2.7867694712279133E-2</v>
      </c>
      <c r="M1157" s="183">
        <f>IFERROR(_xll.qlIndexFixing(Index1Y,$H1157,TRUE,_xll.ohTrigger(RecalcTrigger,Trigger1Y)),NA())</f>
        <v>2.8385921596336017E-2</v>
      </c>
      <c r="N1157" s="182">
        <f>IFERROR(_xll.qlIndexFixing(ONIndex1M,I1157,TRUE,_xll.ohTrigger(RecalcTrigger,Trigger1M)),NA())</f>
        <v>2.71151744476128E-2</v>
      </c>
      <c r="O1157" s="44">
        <f>IFERROR(_xll.qlIndexFixing(ONIndex3M,I1157,TRUE,_xll.ohTrigger(RecalcTrigger,Trigger3M)),NA())</f>
        <v>2.7704990868426815E-2</v>
      </c>
      <c r="P1157" s="44">
        <f>IFERROR(_xll.qlIndexFixing(ONIndex6M,I1157,TRUE,_xll.ohTrigger(RecalcTrigger,Trigger6M)),NA())</f>
        <v>2.7793802968433257E-2</v>
      </c>
      <c r="Q1157" s="183">
        <f>IFERROR(_xll.qlIndexFixing(ONIndex1Y,I1157,TRUE,_xll.ohTrigger(RecalcTrigger,Trigger1Y)),NA())</f>
        <v>2.8237644627298053E-2</v>
      </c>
    </row>
    <row r="1158" spans="2:17" x14ac:dyDescent="0.2">
      <c r="B1158" s="39" t="s">
        <v>42</v>
      </c>
      <c r="D1158" s="42">
        <f>_xll.qlCalendarAdvance(Calendar,$D1157,B1158,"f",FALSE)</f>
        <v>47401</v>
      </c>
      <c r="E1158" s="177">
        <f>_xll.qlInterestRateIndexValueDate(IndexON,D1158)</f>
        <v>47401</v>
      </c>
      <c r="F1158" s="193">
        <f>IFERROR(_xll.qlIndexFixing(IndexON,D1158,TRUE,_xll.ohTrigger(RecalcTrigger,TriggerON)),NA())</f>
        <v>2.6679478828883774E-2</v>
      </c>
      <c r="H1158" s="42">
        <f>_xll.qlCalendarAdvance(Calendar,$H1157,B1158,"f",FALSE)</f>
        <v>47401</v>
      </c>
      <c r="I1158" s="177">
        <f>_xll.qlInterestRateIndexValueDate(Index1M,$H1158)</f>
        <v>47401</v>
      </c>
      <c r="J1158" s="182">
        <f>IFERROR(_xll.qlIndexFixing(Index1M,$H1158,TRUE,_xll.ohTrigger(RecalcTrigger,Trigger1M)),NA())</f>
        <v>2.712100627568376E-2</v>
      </c>
      <c r="K1158" s="44">
        <f>IFERROR(_xll.qlIndexFixing(Index3M,H1158,TRUE,_xll.ohTrigger(RecalcTrigger,Trigger3M)),NA())</f>
        <v>2.7739340205919588E-2</v>
      </c>
      <c r="L1158" s="44">
        <f>IFERROR(_xll.qlIndexFixing(Index6M,$H1158,TRUE,_xll.ohTrigger(RecalcTrigger,Trigger6M)),NA())</f>
        <v>2.7858164038334191E-2</v>
      </c>
      <c r="M1158" s="183">
        <f>IFERROR(_xll.qlIndexFixing(Index1Y,$H1158,TRUE,_xll.ohTrigger(RecalcTrigger,Trigger1Y)),NA())</f>
        <v>2.8375561786428527E-2</v>
      </c>
      <c r="N1158" s="182">
        <f>IFERROR(_xll.qlIndexFixing(ONIndex1M,I1158,TRUE,_xll.ohTrigger(RecalcTrigger,Trigger1M)),NA())</f>
        <v>2.7107271521843446E-2</v>
      </c>
      <c r="O1158" s="44">
        <f>IFERROR(_xll.qlIndexFixing(ONIndex3M,I1158,TRUE,_xll.ohTrigger(RecalcTrigger,Trigger3M)),NA())</f>
        <v>2.7697321441206846E-2</v>
      </c>
      <c r="P1158" s="44">
        <f>IFERROR(_xll.qlIndexFixing(ONIndex6M,I1158,TRUE,_xll.ohTrigger(RecalcTrigger,Trigger6M)),NA())</f>
        <v>2.7785370642036122E-2</v>
      </c>
      <c r="Q1158" s="183">
        <f>IFERROR(_xll.qlIndexFixing(ONIndex1Y,I1158,TRUE,_xll.ohTrigger(RecalcTrigger,Trigger1Y)),NA())</f>
        <v>2.822957027429962E-2</v>
      </c>
    </row>
    <row r="1159" spans="2:17" x14ac:dyDescent="0.2">
      <c r="B1159" s="39" t="s">
        <v>42</v>
      </c>
      <c r="D1159" s="42">
        <f>_xll.qlCalendarAdvance(Calendar,$D1158,B1159,"f",FALSE)</f>
        <v>47408</v>
      </c>
      <c r="E1159" s="177">
        <f>_xll.qlInterestRateIndexValueDate(IndexON,D1159)</f>
        <v>47408</v>
      </c>
      <c r="F1159" s="193">
        <f>IFERROR(_xll.qlIndexFixing(IndexON,D1159,TRUE,_xll.ohTrigger(RecalcTrigger,TriggerON)),NA())</f>
        <v>2.6674316241014351E-2</v>
      </c>
      <c r="H1159" s="42">
        <f>_xll.qlCalendarAdvance(Calendar,$H1158,B1159,"f",FALSE)</f>
        <v>47408</v>
      </c>
      <c r="I1159" s="177">
        <f>_xll.qlInterestRateIndexValueDate(Index1M,$H1159)</f>
        <v>47408</v>
      </c>
      <c r="J1159" s="182">
        <f>IFERROR(_xll.qlIndexFixing(Index1M,$H1159,TRUE,_xll.ohTrigger(RecalcTrigger,Trigger1M)),NA())</f>
        <v>2.7112808116747805E-2</v>
      </c>
      <c r="K1159" s="44">
        <f>IFERROR(_xll.qlIndexFixing(Index3M,H1159,TRUE,_xll.ohTrigger(RecalcTrigger,Trigger3M)),NA())</f>
        <v>2.7730754730303422E-2</v>
      </c>
      <c r="L1159" s="44">
        <f>IFERROR(_xll.qlIndexFixing(Index6M,$H1159,TRUE,_xll.ohTrigger(RecalcTrigger,Trigger6M)),NA())</f>
        <v>2.784855746573893E-2</v>
      </c>
      <c r="M1159" s="183">
        <f>IFERROR(_xll.qlIndexFixing(Index1Y,$H1159,TRUE,_xll.ohTrigger(RecalcTrigger,Trigger1Y)),NA())</f>
        <v>2.8365143211025234E-2</v>
      </c>
      <c r="N1159" s="182">
        <f>IFERROR(_xll.qlIndexFixing(ONIndex1M,I1159,TRUE,_xll.ohTrigger(RecalcTrigger,Trigger1M)),NA())</f>
        <v>2.7099284659845013E-2</v>
      </c>
      <c r="O1159" s="44">
        <f>IFERROR(_xll.qlIndexFixing(ONIndex3M,I1159,TRUE,_xll.ohTrigger(RecalcTrigger,Trigger3M)),NA())</f>
        <v>2.7689537735083869E-2</v>
      </c>
      <c r="P1159" s="44">
        <f>IFERROR(_xll.qlIndexFixing(ONIndex6M,I1159,TRUE,_xll.ohTrigger(RecalcTrigger,Trigger6M)),NA())</f>
        <v>2.7776863406911989E-2</v>
      </c>
      <c r="Q1159" s="183">
        <f>IFERROR(_xll.qlIndexFixing(ONIndex1Y,I1159,TRUE,_xll.ohTrigger(RecalcTrigger,Trigger1Y)),NA())</f>
        <v>2.8221411513301708E-2</v>
      </c>
    </row>
    <row r="1160" spans="2:17" x14ac:dyDescent="0.2">
      <c r="B1160" s="39" t="s">
        <v>42</v>
      </c>
      <c r="D1160" s="42">
        <f>_xll.qlCalendarAdvance(Calendar,$D1159,B1160,"f",FALSE)</f>
        <v>47415</v>
      </c>
      <c r="E1160" s="177">
        <f>_xll.qlInterestRateIndexValueDate(IndexON,D1160)</f>
        <v>47415</v>
      </c>
      <c r="F1160" s="193">
        <f>IFERROR(_xll.qlIndexFixing(IndexON,D1160,TRUE,_xll.ohTrigger(RecalcTrigger,TriggerON)),NA())</f>
        <v>2.6669032917365776E-2</v>
      </c>
      <c r="H1160" s="42">
        <f>_xll.qlCalendarAdvance(Calendar,$H1159,B1160,"f",FALSE)</f>
        <v>47415</v>
      </c>
      <c r="I1160" s="177">
        <f>_xll.qlInterestRateIndexValueDate(Index1M,$H1160)</f>
        <v>47415</v>
      </c>
      <c r="J1160" s="182">
        <f>IFERROR(_xll.qlIndexFixing(Index1M,$H1160,TRUE,_xll.ohTrigger(RecalcTrigger,Trigger1M)),NA())</f>
        <v>2.7104525828179332E-2</v>
      </c>
      <c r="K1160" s="44">
        <f>IFERROR(_xll.qlIndexFixing(Index3M,H1160,TRUE,_xll.ohTrigger(RecalcTrigger,Trigger3M)),NA())</f>
        <v>2.7722054204244798E-2</v>
      </c>
      <c r="L1160" s="44">
        <f>IFERROR(_xll.qlIndexFixing(Index6M,$H1160,TRUE,_xll.ohTrigger(RecalcTrigger,Trigger6M)),NA())</f>
        <v>2.7838874995569661E-2</v>
      </c>
      <c r="M1160" s="183">
        <f>IFERROR(_xll.qlIndexFixing(Index1Y,$H1160,TRUE,_xll.ohTrigger(RecalcTrigger,Trigger1Y)),NA())</f>
        <v>2.8354667698814673E-2</v>
      </c>
      <c r="N1160" s="182">
        <f>IFERROR(_xll.qlIndexFixing(ONIndex1M,I1160,TRUE,_xll.ohTrigger(RecalcTrigger,Trigger1M)),NA())</f>
        <v>2.7091213861941688E-2</v>
      </c>
      <c r="O1160" s="44">
        <f>IFERROR(_xll.qlIndexFixing(ONIndex3M,I1160,TRUE,_xll.ohTrigger(RecalcTrigger,Trigger3M)),NA())</f>
        <v>2.7681639750138931E-2</v>
      </c>
      <c r="P1160" s="44">
        <f>IFERROR(_xll.qlIndexFixing(ONIndex6M,I1160,TRUE,_xll.ohTrigger(RecalcTrigger,Trigger6M)),NA())</f>
        <v>2.7768281263060857E-2</v>
      </c>
      <c r="Q1160" s="183">
        <f>IFERROR(_xll.qlIndexFixing(ONIndex1Y,I1160,TRUE,_xll.ohTrigger(RecalcTrigger,Trigger1Y)),NA())</f>
        <v>2.8213168344466411E-2</v>
      </c>
    </row>
    <row r="1161" spans="2:17" x14ac:dyDescent="0.2">
      <c r="B1161" s="39" t="s">
        <v>42</v>
      </c>
      <c r="D1161" s="42">
        <f>_xll.qlCalendarAdvance(Calendar,$D1160,B1161,"f",FALSE)</f>
        <v>47422</v>
      </c>
      <c r="E1161" s="177">
        <f>_xll.qlInterestRateIndexValueDate(IndexON,D1161)</f>
        <v>47422</v>
      </c>
      <c r="F1161" s="193">
        <f>IFERROR(_xll.qlIndexFixing(IndexON,D1161,TRUE,_xll.ohTrigger(RecalcTrigger,TriggerON)),NA())</f>
        <v>2.6663628857857002E-2</v>
      </c>
      <c r="H1161" s="42">
        <f>_xll.qlCalendarAdvance(Calendar,$H1160,B1161,"f",FALSE)</f>
        <v>47422</v>
      </c>
      <c r="I1161" s="177">
        <f>_xll.qlInterestRateIndexValueDate(Index1M,$H1161)</f>
        <v>47422</v>
      </c>
      <c r="J1161" s="182">
        <f>IFERROR(_xll.qlIndexFixing(Index1M,$H1161,TRUE,_xll.ohTrigger(RecalcTrigger,Trigger1M)),NA())</f>
        <v>2.7094957831351262E-2</v>
      </c>
      <c r="K1161" s="44">
        <f>IFERROR(_xll.qlIndexFixing(Index3M,H1161,TRUE,_xll.ohTrigger(RecalcTrigger,Trigger3M)),NA())</f>
        <v>2.7713238628496038E-2</v>
      </c>
      <c r="L1161" s="44">
        <f>IFERROR(_xll.qlIndexFixing(Index6M,$H1161,TRUE,_xll.ohTrigger(RecalcTrigger,Trigger6M)),NA())</f>
        <v>2.7828783555143854E-2</v>
      </c>
      <c r="M1161" s="183">
        <f>IFERROR(_xll.qlIndexFixing(Index1Y,$H1161,TRUE,_xll.ohTrigger(RecalcTrigger,Trigger1Y)),NA())</f>
        <v>2.8344137078420095E-2</v>
      </c>
      <c r="N1161" s="182">
        <f>IFERROR(_xll.qlIndexFixing(ONIndex1M,I1161,TRUE,_xll.ohTrigger(RecalcTrigger,Trigger1M)),NA())</f>
        <v>2.7083059127809284E-2</v>
      </c>
      <c r="O1161" s="44">
        <f>IFERROR(_xll.qlIndexFixing(ONIndex3M,I1161,TRUE,_xll.ohTrigger(RecalcTrigger,Trigger3M)),NA())</f>
        <v>2.7673627486128893E-2</v>
      </c>
      <c r="P1161" s="44">
        <f>IFERROR(_xll.qlIndexFixing(ONIndex6M,I1161,TRUE,_xll.ohTrigger(RecalcTrigger,Trigger6M)),NA())</f>
        <v>2.7759624210563771E-2</v>
      </c>
      <c r="Q1161" s="183">
        <f>IFERROR(_xll.qlIndexFixing(ONIndex1Y,I1161,TRUE,_xll.ohTrigger(RecalcTrigger,Trigger1Y)),NA())</f>
        <v>2.820484076771268E-2</v>
      </c>
    </row>
    <row r="1162" spans="2:17" x14ac:dyDescent="0.2">
      <c r="B1162" s="39" t="s">
        <v>42</v>
      </c>
      <c r="D1162" s="42">
        <f>_xll.qlCalendarAdvance(Calendar,$D1161,B1162,"f",FALSE)</f>
        <v>47429</v>
      </c>
      <c r="E1162" s="177">
        <f>_xll.qlInterestRateIndexValueDate(IndexON,D1162)</f>
        <v>47429</v>
      </c>
      <c r="F1162" s="193">
        <f>IFERROR(_xll.qlIndexFixing(IndexON,D1162,TRUE,_xll.ohTrigger(RecalcTrigger,TriggerON)),NA())</f>
        <v>2.6658104062650123E-2</v>
      </c>
      <c r="H1162" s="42">
        <f>_xll.qlCalendarAdvance(Calendar,$H1161,B1162,"f",FALSE)</f>
        <v>47429</v>
      </c>
      <c r="I1162" s="177">
        <f>_xll.qlInterestRateIndexValueDate(Index1M,$H1162)</f>
        <v>47429</v>
      </c>
      <c r="J1162" s="182">
        <f>IFERROR(_xll.qlIndexFixing(Index1M,$H1162,TRUE,_xll.ohTrigger(RecalcTrigger,Trigger1M)),NA())</f>
        <v>2.7086527187069685E-2</v>
      </c>
      <c r="K1162" s="44">
        <f>IFERROR(_xll.qlIndexFixing(Index3M,H1162,TRUE,_xll.ohTrigger(RecalcTrigger,Trigger3M)),NA())</f>
        <v>2.7704308003818272E-2</v>
      </c>
      <c r="L1162" s="44">
        <f>IFERROR(_xll.qlIndexFixing(Index6M,$H1162,TRUE,_xll.ohTrigger(RecalcTrigger,Trigger6M)),NA())</f>
        <v>2.7818955458137937E-2</v>
      </c>
      <c r="M1162" s="183">
        <f>IFERROR(_xll.qlIndexFixing(Index1Y,$H1162,TRUE,_xll.ohTrigger(RecalcTrigger,Trigger1Y)),NA())</f>
        <v>2.8333553178399473E-2</v>
      </c>
      <c r="N1162" s="182">
        <f>IFERROR(_xll.qlIndexFixing(ONIndex1M,I1162,TRUE,_xll.ohTrigger(RecalcTrigger,Trigger1M)),NA())</f>
        <v>2.707482045769094E-2</v>
      </c>
      <c r="O1162" s="44">
        <f>IFERROR(_xll.qlIndexFixing(ONIndex3M,I1162,TRUE,_xll.ohTrigger(RecalcTrigger,Trigger3M)),NA())</f>
        <v>2.7665500943296895E-2</v>
      </c>
      <c r="P1162" s="44">
        <f>IFERROR(_xll.qlIndexFixing(ONIndex6M,I1162,TRUE,_xll.ohTrigger(RecalcTrigger,Trigger6M)),NA())</f>
        <v>2.7750892249258641E-2</v>
      </c>
      <c r="Q1162" s="183">
        <f>IFERROR(_xll.qlIndexFixing(ONIndex1Y,I1162,TRUE,_xll.ohTrigger(RecalcTrigger,Trigger1Y)),NA())</f>
        <v>2.8196428783121563E-2</v>
      </c>
    </row>
    <row r="1163" spans="2:17" x14ac:dyDescent="0.2">
      <c r="B1163" s="39" t="s">
        <v>42</v>
      </c>
      <c r="D1163" s="42">
        <f>_xll.qlCalendarAdvance(Calendar,$D1162,B1163,"f",FALSE)</f>
        <v>47436</v>
      </c>
      <c r="E1163" s="177">
        <f>_xll.qlInterestRateIndexValueDate(IndexON,D1163)</f>
        <v>47436</v>
      </c>
      <c r="F1163" s="193">
        <f>IFERROR(_xll.qlIndexFixing(IndexON,D1163,TRUE,_xll.ohTrigger(RecalcTrigger,TriggerON)),NA())</f>
        <v>2.6652458531583045E-2</v>
      </c>
      <c r="H1163" s="42">
        <f>_xll.qlCalendarAdvance(Calendar,$H1162,B1163,"f",FALSE)</f>
        <v>47436</v>
      </c>
      <c r="I1163" s="177">
        <f>_xll.qlInterestRateIndexValueDate(Index1M,$H1163)</f>
        <v>47436</v>
      </c>
      <c r="J1163" s="182">
        <f>IFERROR(_xll.qlIndexFixing(Index1M,$H1163,TRUE,_xll.ohTrigger(RecalcTrigger,Trigger1M)),NA())</f>
        <v>2.7078012431801635E-2</v>
      </c>
      <c r="K1163" s="44">
        <f>IFERROR(_xll.qlIndexFixing(Index3M,H1163,TRUE,_xll.ohTrigger(RecalcTrigger,Trigger3M)),NA())</f>
        <v>2.7695262330983197E-2</v>
      </c>
      <c r="L1163" s="44">
        <f>IFERROR(_xll.qlIndexFixing(Index6M,$H1163,TRUE,_xll.ohTrigger(RecalcTrigger,Trigger6M)),NA())</f>
        <v>2.7809051472238909E-2</v>
      </c>
      <c r="M1163" s="183">
        <f>IFERROR(_xll.qlIndexFixing(Index1Y,$H1163,TRUE,_xll.ohTrigger(RecalcTrigger,Trigger1Y)),NA())</f>
        <v>2.8322917827243499E-2</v>
      </c>
      <c r="N1163" s="182">
        <f>IFERROR(_xll.qlIndexFixing(ONIndex1M,I1163,TRUE,_xll.ohTrigger(RecalcTrigger,Trigger1M)),NA())</f>
        <v>2.7066497851505611E-2</v>
      </c>
      <c r="O1163" s="44">
        <f>IFERROR(_xll.qlIndexFixing(ONIndex3M,I1163,TRUE,_xll.ohTrigger(RecalcTrigger,Trigger3M)),NA())</f>
        <v>2.7657260121561889E-2</v>
      </c>
      <c r="P1163" s="44">
        <f>IFERROR(_xll.qlIndexFixing(ONIndex6M,I1163,TRUE,_xll.ohTrigger(RecalcTrigger,Trigger6M)),NA())</f>
        <v>2.7742085379388604E-2</v>
      </c>
      <c r="Q1163" s="183">
        <f>IFERROR(_xll.qlIndexFixing(ONIndex1Y,I1163,TRUE,_xll.ohTrigger(RecalcTrigger,Trigger1Y)),NA())</f>
        <v>2.818793239069306E-2</v>
      </c>
    </row>
    <row r="1164" spans="2:17" x14ac:dyDescent="0.2">
      <c r="B1164" s="39" t="s">
        <v>42</v>
      </c>
      <c r="D1164" s="42">
        <f>_xll.qlCalendarAdvance(Calendar,$D1163,B1164,"f",FALSE)</f>
        <v>47443</v>
      </c>
      <c r="E1164" s="177">
        <f>_xll.qlInterestRateIndexValueDate(IndexON,D1164)</f>
        <v>47443</v>
      </c>
      <c r="F1164" s="193">
        <f>IFERROR(_xll.qlIndexFixing(IndexON,D1164,TRUE,_xll.ohTrigger(RecalcTrigger,TriggerON)),NA())</f>
        <v>2.6646692264817862E-2</v>
      </c>
      <c r="H1164" s="42">
        <f>_xll.qlCalendarAdvance(Calendar,$H1163,B1164,"f",FALSE)</f>
        <v>47443</v>
      </c>
      <c r="I1164" s="177">
        <f>_xll.qlInterestRateIndexValueDate(Index1M,$H1164)</f>
        <v>47443</v>
      </c>
      <c r="J1164" s="182">
        <f>IFERROR(_xll.qlIndexFixing(Index1M,$H1164,TRUE,_xll.ohTrigger(RecalcTrigger,Trigger1M)),NA())</f>
        <v>2.7069413565722716E-2</v>
      </c>
      <c r="K1164" s="44">
        <f>IFERROR(_xll.qlIndexFixing(Index3M,H1164,TRUE,_xll.ohTrigger(RecalcTrigger,Trigger3M)),NA())</f>
        <v>2.7686101610771331E-2</v>
      </c>
      <c r="L1164" s="44">
        <f>IFERROR(_xll.qlIndexFixing(Index6M,$H1164,TRUE,_xll.ohTrigger(RecalcTrigger,Trigger6M)),NA())</f>
        <v>2.7799071598550079E-2</v>
      </c>
      <c r="M1164" s="183">
        <f>IFERROR(_xll.qlIndexFixing(Index1Y,$H1164,TRUE,_xll.ohTrigger(RecalcTrigger,Trigger1Y)),NA())</f>
        <v>2.8312232853375585E-2</v>
      </c>
      <c r="N1164" s="182">
        <f>IFERROR(_xll.qlIndexFixing(ONIndex1M,I1164,TRUE,_xll.ohTrigger(RecalcTrigger,Trigger1M)),NA())</f>
        <v>2.7058091309253296E-2</v>
      </c>
      <c r="O1164" s="44">
        <f>IFERROR(_xll.qlIndexFixing(ONIndex3M,I1164,TRUE,_xll.ohTrigger(RecalcTrigger,Trigger3M)),NA())</f>
        <v>2.7648905020842829E-2</v>
      </c>
      <c r="P1164" s="44">
        <f>IFERROR(_xll.qlIndexFixing(ONIndex6M,I1164,TRUE,_xll.ohTrigger(RecalcTrigger,Trigger6M)),NA())</f>
        <v>2.7733203600791567E-2</v>
      </c>
      <c r="Q1164" s="183">
        <f>IFERROR(_xll.qlIndexFixing(ONIndex1Y,I1164,TRUE,_xll.ohTrigger(RecalcTrigger,Trigger1Y)),NA())</f>
        <v>2.8179351590346124E-2</v>
      </c>
    </row>
    <row r="1165" spans="2:17" x14ac:dyDescent="0.2">
      <c r="B1165" s="39" t="s">
        <v>42</v>
      </c>
      <c r="D1165" s="42">
        <f>_xll.qlCalendarAdvance(Calendar,$D1164,B1165,"f",FALSE)</f>
        <v>47450</v>
      </c>
      <c r="E1165" s="177">
        <f>_xll.qlInterestRateIndexValueDate(IndexON,D1165)</f>
        <v>47450</v>
      </c>
      <c r="F1165" s="193">
        <f>IFERROR(_xll.qlIndexFixing(IndexON,D1165,TRUE,_xll.ohTrigger(RecalcTrigger,TriggerON)),NA())</f>
        <v>2.6640805262111433E-2</v>
      </c>
      <c r="H1165" s="42">
        <f>_xll.qlCalendarAdvance(Calendar,$H1164,B1165,"f",FALSE)</f>
        <v>47450</v>
      </c>
      <c r="I1165" s="177">
        <f>_xll.qlInterestRateIndexValueDate(Index1M,$H1165)</f>
        <v>47450</v>
      </c>
      <c r="J1165" s="182">
        <f>IFERROR(_xll.qlIndexFixing(Index1M,$H1165,TRUE,_xll.ohTrigger(RecalcTrigger,Trigger1M)),NA())</f>
        <v>2.7060730589011227E-2</v>
      </c>
      <c r="K1165" s="44">
        <f>IFERROR(_xll.qlIndexFixing(Index3M,H1165,TRUE,_xll.ohTrigger(RecalcTrigger,Trigger3M)),NA())</f>
        <v>2.7676825843975513E-2</v>
      </c>
      <c r="L1165" s="44">
        <f>IFERROR(_xll.qlIndexFixing(Index6M,$H1165,TRUE,_xll.ohTrigger(RecalcTrigger,Trigger6M)),NA())</f>
        <v>2.7789015838182812E-2</v>
      </c>
      <c r="M1165" s="183">
        <f>IFERROR(_xll.qlIndexFixing(Index1Y,$H1165,TRUE,_xll.ohTrigger(RecalcTrigger,Trigger1Y)),NA())</f>
        <v>2.8301500085150533E-2</v>
      </c>
      <c r="N1165" s="182">
        <f>IFERROR(_xll.qlIndexFixing(ONIndex1M,I1165,TRUE,_xll.ohTrigger(RecalcTrigger,Trigger1M)),NA())</f>
        <v>2.7049600830933995E-2</v>
      </c>
      <c r="O1165" s="44">
        <f>IFERROR(_xll.qlIndexFixing(ONIndex3M,I1165,TRUE,_xll.ohTrigger(RecalcTrigger,Trigger3M)),NA())</f>
        <v>2.7640435641382854E-2</v>
      </c>
      <c r="P1165" s="44">
        <f>IFERROR(_xll.qlIndexFixing(ONIndex6M,I1165,TRUE,_xll.ohTrigger(RecalcTrigger,Trigger6M)),NA())</f>
        <v>2.7724246913548578E-2</v>
      </c>
      <c r="Q1165" s="183">
        <f>IFERROR(_xll.qlIndexFixing(ONIndex1Y,I1165,TRUE,_xll.ohTrigger(RecalcTrigger,Trigger1Y)),NA())</f>
        <v>2.8170686382080756E-2</v>
      </c>
    </row>
    <row r="1166" spans="2:17" x14ac:dyDescent="0.2">
      <c r="B1166" s="39" t="s">
        <v>42</v>
      </c>
      <c r="D1166" s="42">
        <f>_xll.qlCalendarAdvance(Calendar,$D1165,B1166,"f",FALSE)</f>
        <v>47457</v>
      </c>
      <c r="E1166" s="177">
        <f>_xll.qlInterestRateIndexValueDate(IndexON,D1166)</f>
        <v>47457</v>
      </c>
      <c r="F1166" s="193">
        <f>IFERROR(_xll.qlIndexFixing(IndexON,D1166,TRUE,_xll.ohTrigger(RecalcTrigger,TriggerON)),NA())</f>
        <v>2.6634797523787945E-2</v>
      </c>
      <c r="H1166" s="42">
        <f>_xll.qlCalendarAdvance(Calendar,$H1165,B1166,"f",FALSE)</f>
        <v>47457</v>
      </c>
      <c r="I1166" s="177">
        <f>_xll.qlInterestRateIndexValueDate(Index1M,$H1166)</f>
        <v>47457</v>
      </c>
      <c r="J1166" s="182">
        <f>IFERROR(_xll.qlIndexFixing(Index1M,$H1166,TRUE,_xll.ohTrigger(RecalcTrigger,Trigger1M)),NA())</f>
        <v>2.7053065385119823E-2</v>
      </c>
      <c r="K1166" s="44">
        <f>IFERROR(_xll.qlIndexFixing(Index3M,H1166,TRUE,_xll.ohTrigger(RecalcTrigger,Trigger3M)),NA())</f>
        <v>2.7666726765707684E-2</v>
      </c>
      <c r="L1166" s="44">
        <f>IFERROR(_xll.qlIndexFixing(Index6M,$H1166,TRUE,_xll.ohTrigger(RecalcTrigger,Trigger6M)),NA())</f>
        <v>2.7779186386822096E-2</v>
      </c>
      <c r="M1166" s="183">
        <f>IFERROR(_xll.qlIndexFixing(Index1Y,$H1166,TRUE,_xll.ohTrigger(RecalcTrigger,Trigger1Y)),NA())</f>
        <v>2.8290721350853421E-2</v>
      </c>
      <c r="N1166" s="182">
        <f>IFERROR(_xll.qlIndexFixing(ONIndex1M,I1166,TRUE,_xll.ohTrigger(RecalcTrigger,Trigger1M)),NA())</f>
        <v>2.7041026416628755E-2</v>
      </c>
      <c r="O1166" s="44">
        <f>IFERROR(_xll.qlIndexFixing(ONIndex3M,I1166,TRUE,_xll.ohTrigger(RecalcTrigger,Trigger3M)),NA())</f>
        <v>2.763185198285778E-2</v>
      </c>
      <c r="P1166" s="44">
        <f>IFERROR(_xll.qlIndexFixing(ONIndex6M,I1166,TRUE,_xll.ohTrigger(RecalcTrigger,Trigger6M)),NA())</f>
        <v>2.7715215317497544E-2</v>
      </c>
      <c r="Q1166" s="183">
        <f>IFERROR(_xll.qlIndexFixing(ONIndex1Y,I1166,TRUE,_xll.ohTrigger(RecalcTrigger,Trigger1Y)),NA())</f>
        <v>2.8161936766059048E-2</v>
      </c>
    </row>
    <row r="1167" spans="2:17" x14ac:dyDescent="0.2">
      <c r="B1167" s="39" t="s">
        <v>42</v>
      </c>
      <c r="D1167" s="42">
        <f>_xll.qlCalendarAdvance(Calendar,$D1166,B1167,"f",FALSE)</f>
        <v>47464</v>
      </c>
      <c r="E1167" s="177">
        <f>_xll.qlInterestRateIndexValueDate(IndexON,D1167)</f>
        <v>47464</v>
      </c>
      <c r="F1167" s="193">
        <f>IFERROR(_xll.qlIndexFixing(IndexON,D1167,TRUE,_xll.ohTrigger(RecalcTrigger,TriggerON)),NA())</f>
        <v>2.6628669049685305E-2</v>
      </c>
      <c r="H1167" s="42">
        <f>_xll.qlCalendarAdvance(Calendar,$H1166,B1167,"f",FALSE)</f>
        <v>47464</v>
      </c>
      <c r="I1167" s="177">
        <f>_xll.qlInterestRateIndexValueDate(Index1M,$H1167)</f>
        <v>47464</v>
      </c>
      <c r="J1167" s="182">
        <f>IFERROR(_xll.qlIndexFixing(Index1M,$H1167,TRUE,_xll.ohTrigger(RecalcTrigger,Trigger1M)),NA())</f>
        <v>2.7044194194492412E-2</v>
      </c>
      <c r="K1167" s="44">
        <f>IFERROR(_xll.qlIndexFixing(Index3M,H1167,TRUE,_xll.ohTrigger(RecalcTrigger,Trigger3M)),NA())</f>
        <v>2.7657238776363294E-2</v>
      </c>
      <c r="L1167" s="44">
        <f>IFERROR(_xll.qlIndexFixing(Index6M,$H1167,TRUE,_xll.ohTrigger(RecalcTrigger,Trigger6M)),NA())</f>
        <v>2.7768972664477788E-2</v>
      </c>
      <c r="M1167" s="183">
        <f>IFERROR(_xll.qlIndexFixing(Index1Y,$H1167,TRUE,_xll.ohTrigger(RecalcTrigger,Trigger1Y)),NA())</f>
        <v>2.8279898478699828E-2</v>
      </c>
      <c r="N1167" s="182">
        <f>IFERROR(_xll.qlIndexFixing(ONIndex1M,I1167,TRUE,_xll.ohTrigger(RecalcTrigger,Trigger1M)),NA())</f>
        <v>2.7032368066256529E-2</v>
      </c>
      <c r="O1167" s="44">
        <f>IFERROR(_xll.qlIndexFixing(ONIndex3M,I1167,TRUE,_xll.ohTrigger(RecalcTrigger,Trigger3M)),NA())</f>
        <v>2.7623154045591791E-2</v>
      </c>
      <c r="P1167" s="44">
        <f>IFERROR(_xll.qlIndexFixing(ONIndex6M,I1167,TRUE,_xll.ohTrigger(RecalcTrigger,Trigger6M)),NA())</f>
        <v>2.7706108812881602E-2</v>
      </c>
      <c r="Q1167" s="183">
        <f>IFERROR(_xll.qlIndexFixing(ONIndex1Y,I1167,TRUE,_xll.ohTrigger(RecalcTrigger,Trigger1Y)),NA())</f>
        <v>2.8153102742118907E-2</v>
      </c>
    </row>
    <row r="1168" spans="2:17" x14ac:dyDescent="0.2">
      <c r="B1168" s="39" t="s">
        <v>42</v>
      </c>
      <c r="D1168" s="42">
        <f>_xll.qlCalendarAdvance(Calendar,$D1167,B1168,"f",FALSE)</f>
        <v>47471</v>
      </c>
      <c r="E1168" s="177">
        <f>_xll.qlInterestRateIndexValueDate(IndexON,D1168)</f>
        <v>47471</v>
      </c>
      <c r="F1168" s="193">
        <f>IFERROR(_xll.qlIndexFixing(IndexON,D1168,TRUE,_xll.ohTrigger(RecalcTrigger,TriggerON)),NA())</f>
        <v>2.6622419839722467E-2</v>
      </c>
      <c r="H1168" s="42">
        <f>_xll.qlCalendarAdvance(Calendar,$H1167,B1168,"f",FALSE)</f>
        <v>47471</v>
      </c>
      <c r="I1168" s="177">
        <f>_xll.qlInterestRateIndexValueDate(Index1M,$H1168)</f>
        <v>47471</v>
      </c>
      <c r="J1168" s="182">
        <f>IFERROR(_xll.qlIndexFixing(Index1M,$H1168,TRUE,_xll.ohTrigger(RecalcTrigger,Trigger1M)),NA())</f>
        <v>2.7035238875794464E-2</v>
      </c>
      <c r="K1168" s="44">
        <f>IFERROR(_xll.qlIndexFixing(Index3M,H1168,TRUE,_xll.ohTrigger(RecalcTrigger,Trigger3M)),NA())</f>
        <v>2.7647635759628281E-2</v>
      </c>
      <c r="L1168" s="44">
        <f>IFERROR(_xll.qlIndexFixing(Index6M,$H1168,TRUE,_xll.ohTrigger(RecalcTrigger,Trigger6M)),NA())</f>
        <v>2.7758683053474117E-2</v>
      </c>
      <c r="M1168" s="183">
        <f>IFERROR(_xll.qlIndexFixing(Index1Y,$H1168,TRUE,_xll.ohTrigger(RecalcTrigger,Trigger1Y)),NA())</f>
        <v>2.8269033296832946E-2</v>
      </c>
      <c r="N1168" s="182">
        <f>IFERROR(_xll.qlIndexFixing(ONIndex1M,I1168,TRUE,_xll.ohTrigger(RecalcTrigger,Trigger1M)),NA())</f>
        <v>2.7023625779817317E-2</v>
      </c>
      <c r="O1168" s="44">
        <f>IFERROR(_xll.qlIndexFixing(ONIndex3M,I1168,TRUE,_xll.ohTrigger(RecalcTrigger,Trigger3M)),NA())</f>
        <v>2.7614341829422795E-2</v>
      </c>
      <c r="P1168" s="44">
        <f>IFERROR(_xll.qlIndexFixing(ONIndex6M,I1168,TRUE,_xll.ohTrigger(RecalcTrigger,Trigger6M)),NA())</f>
        <v>2.7696927399619709E-2</v>
      </c>
      <c r="Q1168" s="183">
        <f>IFERROR(_xll.qlIndexFixing(ONIndex1Y,I1168,TRUE,_xll.ohTrigger(RecalcTrigger,Trigger1Y)),NA())</f>
        <v>2.814418431034138E-2</v>
      </c>
    </row>
    <row r="1169" spans="2:17" x14ac:dyDescent="0.2">
      <c r="B1169" s="39" t="s">
        <v>42</v>
      </c>
      <c r="D1169" s="42">
        <f>_xll.qlCalendarAdvance(Calendar,$D1168,B1169,"f",FALSE)</f>
        <v>47479</v>
      </c>
      <c r="E1169" s="177">
        <f>_xll.qlInterestRateIndexValueDate(IndexON,D1169)</f>
        <v>47479</v>
      </c>
      <c r="F1169" s="193">
        <f>IFERROR(_xll.qlIndexFixing(IndexON,D1169,TRUE,_xll.ohTrigger(RecalcTrigger,TriggerON)),NA())</f>
        <v>2.661513004576288E-2</v>
      </c>
      <c r="H1169" s="42">
        <f>_xll.qlCalendarAdvance(Calendar,$H1168,B1169,"f",FALSE)</f>
        <v>47479</v>
      </c>
      <c r="I1169" s="177">
        <f>_xll.qlInterestRateIndexValueDate(Index1M,$H1169)</f>
        <v>47479</v>
      </c>
      <c r="J1169" s="182">
        <f>IFERROR(_xll.qlIndexFixing(Index1M,$H1169,TRUE,_xll.ohTrigger(RecalcTrigger,Trigger1M)),NA())</f>
        <v>2.7024555502751756E-2</v>
      </c>
      <c r="K1169" s="44">
        <f>IFERROR(_xll.qlIndexFixing(Index3M,H1169,TRUE,_xll.ohTrigger(RecalcTrigger,Trigger3M)),NA())</f>
        <v>2.7636520034533568E-2</v>
      </c>
      <c r="L1169" s="44">
        <f>IFERROR(_xll.qlIndexFixing(Index6M,$H1169,TRUE,_xll.ohTrigger(RecalcTrigger,Trigger6M)),NA())</f>
        <v>2.7746830587901821E-2</v>
      </c>
      <c r="M1169" s="183">
        <f>IFERROR(_xll.qlIndexFixing(Index1Y,$H1169,TRUE,_xll.ohTrigger(RecalcTrigger,Trigger1Y)),NA())</f>
        <v>2.8256566483362278E-2</v>
      </c>
      <c r="N1169" s="182">
        <f>IFERROR(_xll.qlIndexFixing(ONIndex1M,I1169,TRUE,_xll.ohTrigger(RecalcTrigger,Trigger1M)),NA())</f>
        <v>2.7013531816555414E-2</v>
      </c>
      <c r="O1169" s="44">
        <f>IFERROR(_xll.qlIndexFixing(ONIndex3M,I1169,TRUE,_xll.ohTrigger(RecalcTrigger,Trigger3M)),NA())</f>
        <v>2.7604130791890613E-2</v>
      </c>
      <c r="P1169" s="44">
        <f>IFERROR(_xll.qlIndexFixing(ONIndex6M,I1169,TRUE,_xll.ohTrigger(RecalcTrigger,Trigger6M)),NA())</f>
        <v>2.7686342631022542E-2</v>
      </c>
      <c r="Q1169" s="183">
        <f>IFERROR(_xll.qlIndexFixing(ONIndex1Y,I1169,TRUE,_xll.ohTrigger(RecalcTrigger,Trigger1Y)),NA())</f>
        <v>2.8133888460388778E-2</v>
      </c>
    </row>
    <row r="1170" spans="2:17" x14ac:dyDescent="0.2">
      <c r="B1170" s="39" t="s">
        <v>42</v>
      </c>
      <c r="D1170" s="42">
        <f>_xll.qlCalendarAdvance(Calendar,$D1169,B1170,"f",FALSE)</f>
        <v>47486</v>
      </c>
      <c r="E1170" s="177">
        <f>_xll.qlInterestRateIndexValueDate(IndexON,D1170)</f>
        <v>47486</v>
      </c>
      <c r="F1170" s="193">
        <f>IFERROR(_xll.qlIndexFixing(IndexON,D1170,TRUE,_xll.ohTrigger(RecalcTrigger,TriggerON)),NA())</f>
        <v>2.6608622116458536E-2</v>
      </c>
      <c r="H1170" s="42">
        <f>_xll.qlCalendarAdvance(Calendar,$H1169,B1170,"f",FALSE)</f>
        <v>47486</v>
      </c>
      <c r="I1170" s="177">
        <f>_xll.qlInterestRateIndexValueDate(Index1M,$H1170)</f>
        <v>47486</v>
      </c>
      <c r="J1170" s="182">
        <f>IFERROR(_xll.qlIndexFixing(Index1M,$H1170,TRUE,_xll.ohTrigger(RecalcTrigger,Trigger1M)),NA())</f>
        <v>2.7015426594421237E-2</v>
      </c>
      <c r="K1170" s="44">
        <f>IFERROR(_xll.qlIndexFixing(Index3M,H1170,TRUE,_xll.ohTrigger(RecalcTrigger,Trigger3M)),NA())</f>
        <v>2.7626670533276537E-2</v>
      </c>
      <c r="L1170" s="44">
        <f>IFERROR(_xll.qlIndexFixing(Index6M,$H1170,TRUE,_xll.ohTrigger(RecalcTrigger,Trigger6M)),NA())</f>
        <v>2.7736102695769226E-2</v>
      </c>
      <c r="M1170" s="183">
        <f>IFERROR(_xll.qlIndexFixing(Index1Y,$H1170,TRUE,_xll.ohTrigger(RecalcTrigger,Trigger1Y)),NA())</f>
        <v>2.8245616793485029E-2</v>
      </c>
      <c r="N1170" s="182">
        <f>IFERROR(_xll.qlIndexFixing(ONIndex1M,I1170,TRUE,_xll.ohTrigger(RecalcTrigger,Trigger1M)),NA())</f>
        <v>2.7004609667266033E-2</v>
      </c>
      <c r="O1170" s="44">
        <f>IFERROR(_xll.qlIndexFixing(ONIndex3M,I1170,TRUE,_xll.ohTrigger(RecalcTrigger,Trigger3M)),NA())</f>
        <v>2.7595073692439076E-2</v>
      </c>
      <c r="P1170" s="44">
        <f>IFERROR(_xll.qlIndexFixing(ONIndex6M,I1170,TRUE,_xll.ohTrigger(RecalcTrigger,Trigger6M)),NA())</f>
        <v>2.7677000699117826E-2</v>
      </c>
      <c r="Q1170" s="183">
        <f>IFERROR(_xll.qlIndexFixing(ONIndex1Y,I1170,TRUE,_xll.ohTrigger(RecalcTrigger,Trigger1Y)),NA())</f>
        <v>2.8124789154627683E-2</v>
      </c>
    </row>
    <row r="1171" spans="2:17" x14ac:dyDescent="0.2">
      <c r="B1171" s="39" t="s">
        <v>42</v>
      </c>
      <c r="D1171" s="42">
        <f>_xll.qlCalendarAdvance(Calendar,$D1170,B1171,"f",FALSE)</f>
        <v>47493</v>
      </c>
      <c r="E1171" s="177">
        <f>_xll.qlInterestRateIndexValueDate(IndexON,D1171)</f>
        <v>47493</v>
      </c>
      <c r="F1171" s="193">
        <f>IFERROR(_xll.qlIndexFixing(IndexON,D1171,TRUE,_xll.ohTrigger(RecalcTrigger,TriggerON)),NA())</f>
        <v>2.6601993451293993E-2</v>
      </c>
      <c r="H1171" s="42">
        <f>_xll.qlCalendarAdvance(Calendar,$H1170,B1171,"f",FALSE)</f>
        <v>47493</v>
      </c>
      <c r="I1171" s="177">
        <f>_xll.qlInterestRateIndexValueDate(Index1M,$H1171)</f>
        <v>47493</v>
      </c>
      <c r="J1171" s="182">
        <f>IFERROR(_xll.qlIndexFixing(Index1M,$H1171,TRUE,_xll.ohTrigger(RecalcTrigger,Trigger1M)),NA())</f>
        <v>2.7006213564637963E-2</v>
      </c>
      <c r="K1171" s="44">
        <f>IFERROR(_xll.qlIndexFixing(Index3M,H1171,TRUE,_xll.ohTrigger(RecalcTrigger,Trigger3M)),NA())</f>
        <v>2.7616706007212458E-2</v>
      </c>
      <c r="L1171" s="44">
        <f>IFERROR(_xll.qlIndexFixing(Index6M,$H1171,TRUE,_xll.ohTrigger(RecalcTrigger,Trigger6M)),NA())</f>
        <v>2.772558557422887E-2</v>
      </c>
      <c r="M1171" s="183">
        <f>IFERROR(_xll.qlIndexFixing(Index1Y,$H1171,TRUE,_xll.ohTrigger(RecalcTrigger,Trigger1Y)),NA())</f>
        <v>2.8234630539019756E-2</v>
      </c>
      <c r="N1171" s="182">
        <f>IFERROR(_xll.qlIndexFixing(ONIndex1M,I1171,TRUE,_xll.ohTrigger(RecalcTrigger,Trigger1M)),NA())</f>
        <v>2.6995603581909666E-2</v>
      </c>
      <c r="O1171" s="44">
        <f>IFERROR(_xll.qlIndexFixing(ONIndex3M,I1171,TRUE,_xll.ohTrigger(RecalcTrigger,Trigger3M)),NA())</f>
        <v>2.7585902314165578E-2</v>
      </c>
      <c r="P1171" s="44">
        <f>IFERROR(_xll.qlIndexFixing(ONIndex6M,I1171,TRUE,_xll.ohTrigger(RecalcTrigger,Trigger6M)),NA())</f>
        <v>2.766758385872925E-2</v>
      </c>
      <c r="Q1171" s="183">
        <f>IFERROR(_xll.qlIndexFixing(ONIndex1Y,I1171,TRUE,_xll.ohTrigger(RecalcTrigger,Trigger1Y)),NA())</f>
        <v>2.8115605441110247E-2</v>
      </c>
    </row>
    <row r="1172" spans="2:17" x14ac:dyDescent="0.2">
      <c r="B1172" s="39" t="s">
        <v>42</v>
      </c>
      <c r="D1172" s="42">
        <f>_xll.qlCalendarAdvance(Calendar,$D1171,B1172,"f",FALSE)</f>
        <v>47500</v>
      </c>
      <c r="E1172" s="177">
        <f>_xll.qlInterestRateIndexValueDate(IndexON,D1172)</f>
        <v>47500</v>
      </c>
      <c r="F1172" s="193">
        <f>IFERROR(_xll.qlIndexFixing(IndexON,D1172,TRUE,_xll.ohTrigger(RecalcTrigger,TriggerON)),NA())</f>
        <v>2.6595244050431344E-2</v>
      </c>
      <c r="H1172" s="42">
        <f>_xll.qlCalendarAdvance(Calendar,$H1171,B1172,"f",FALSE)</f>
        <v>47500</v>
      </c>
      <c r="I1172" s="177">
        <f>_xll.qlInterestRateIndexValueDate(Index1M,$H1172)</f>
        <v>47500</v>
      </c>
      <c r="J1172" s="182">
        <f>IFERROR(_xll.qlIndexFixing(Index1M,$H1172,TRUE,_xll.ohTrigger(RecalcTrigger,Trigger1M)),NA())</f>
        <v>2.6996916413604549E-2</v>
      </c>
      <c r="K1172" s="44">
        <f>IFERROR(_xll.qlIndexFixing(Index3M,H1172,TRUE,_xll.ohTrigger(RecalcTrigger,Trigger3M)),NA())</f>
        <v>2.7606626457184209E-2</v>
      </c>
      <c r="L1172" s="44">
        <f>IFERROR(_xll.qlIndexFixing(Index6M,$H1172,TRUE,_xll.ohTrigger(RecalcTrigger,Trigger6M)),NA())</f>
        <v>2.7714999929180657E-2</v>
      </c>
      <c r="M1172" s="183">
        <f>IFERROR(_xll.qlIndexFixing(Index1Y,$H1172,TRUE,_xll.ohTrigger(RecalcTrigger,Trigger1Y)),NA())</f>
        <v>2.8223609547807227E-2</v>
      </c>
      <c r="N1172" s="182">
        <f>IFERROR(_xll.qlIndexFixing(ONIndex1M,I1172,TRUE,_xll.ohTrigger(RecalcTrigger,Trigger1M)),NA())</f>
        <v>2.6986513560648406E-2</v>
      </c>
      <c r="O1172" s="44">
        <f>IFERROR(_xll.qlIndexFixing(ONIndex3M,I1172,TRUE,_xll.ohTrigger(RecalcTrigger,Trigger3M)),NA())</f>
        <v>2.7576616657070119E-2</v>
      </c>
      <c r="P1172" s="44">
        <f>IFERROR(_xll.qlIndexFixing(ONIndex6M,I1172,TRUE,_xll.ohTrigger(RecalcTrigger,Trigger6M)),NA())</f>
        <v>2.7658092109532628E-2</v>
      </c>
      <c r="Q1172" s="183">
        <f>IFERROR(_xll.qlIndexFixing(ONIndex1Y,I1172,TRUE,_xll.ohTrigger(RecalcTrigger,Trigger1Y)),NA())</f>
        <v>2.8106337319755426E-2</v>
      </c>
    </row>
    <row r="1173" spans="2:17" x14ac:dyDescent="0.2">
      <c r="B1173" s="39" t="s">
        <v>42</v>
      </c>
      <c r="D1173" s="42">
        <f>_xll.qlCalendarAdvance(Calendar,$D1172,B1173,"f",FALSE)</f>
        <v>47507</v>
      </c>
      <c r="E1173" s="177">
        <f>_xll.qlInterestRateIndexValueDate(IndexON,D1173)</f>
        <v>47507</v>
      </c>
      <c r="F1173" s="193">
        <f>IFERROR(_xll.qlIndexFixing(IndexON,D1173,TRUE,_xll.ohTrigger(RecalcTrigger,TriggerON)),NA())</f>
        <v>2.6588373913789543E-2</v>
      </c>
      <c r="H1173" s="42">
        <f>_xll.qlCalendarAdvance(Calendar,$H1172,B1173,"f",FALSE)</f>
        <v>47507</v>
      </c>
      <c r="I1173" s="177">
        <f>_xll.qlInterestRateIndexValueDate(Index1M,$H1173)</f>
        <v>47507</v>
      </c>
      <c r="J1173" s="182">
        <f>IFERROR(_xll.qlIndexFixing(Index1M,$H1173,TRUE,_xll.ohTrigger(RecalcTrigger,Trigger1M)),NA())</f>
        <v>2.698753514153121E-2</v>
      </c>
      <c r="K1173" s="44">
        <f>IFERROR(_xll.qlIndexFixing(Index3M,H1173,TRUE,_xll.ohTrigger(RecalcTrigger,Trigger3M)),NA())</f>
        <v>2.7596431884041879E-2</v>
      </c>
      <c r="L1173" s="44">
        <f>IFERROR(_xll.qlIndexFixing(Index6M,$H1173,TRUE,_xll.ohTrigger(RecalcTrigger,Trigger6M)),NA())</f>
        <v>2.770434919401997E-2</v>
      </c>
      <c r="M1173" s="183">
        <f>IFERROR(_xll.qlIndexFixing(Index1Y,$H1173,TRUE,_xll.ohTrigger(RecalcTrigger,Trigger1Y)),NA())</f>
        <v>2.8212555647615156E-2</v>
      </c>
      <c r="N1173" s="182">
        <f>IFERROR(_xll.qlIndexFixing(ONIndex1M,I1173,TRUE,_xll.ohTrigger(RecalcTrigger,Trigger1M)),NA())</f>
        <v>2.6977339603320161E-2</v>
      </c>
      <c r="O1173" s="44">
        <f>IFERROR(_xll.qlIndexFixing(ONIndex3M,I1173,TRUE,_xll.ohTrigger(RecalcTrigger,Trigger3M)),NA())</f>
        <v>2.7567216721233745E-2</v>
      </c>
      <c r="P1173" s="44">
        <f>IFERROR(_xll.qlIndexFixing(ONIndex6M,I1173,TRUE,_xll.ohTrigger(RecalcTrigger,Trigger6M)),NA())</f>
        <v>2.7648525451852146E-2</v>
      </c>
      <c r="Q1173" s="183">
        <f>IFERROR(_xll.qlIndexFixing(ONIndex1Y,I1173,TRUE,_xll.ohTrigger(RecalcTrigger,Trigger1Y)),NA())</f>
        <v>2.8096984790644264E-2</v>
      </c>
    </row>
    <row r="1174" spans="2:17" x14ac:dyDescent="0.2">
      <c r="B1174" s="39" t="s">
        <v>42</v>
      </c>
      <c r="D1174" s="42">
        <f>_xll.qlCalendarAdvance(Calendar,$D1173,B1174,"f",FALSE)</f>
        <v>47514</v>
      </c>
      <c r="E1174" s="177">
        <f>_xll.qlInterestRateIndexValueDate(IndexON,D1174)</f>
        <v>47514</v>
      </c>
      <c r="F1174" s="193">
        <f>IFERROR(_xll.qlIndexFixing(IndexON,D1174,TRUE,_xll.ohTrigger(RecalcTrigger,TriggerON)),NA())</f>
        <v>2.6581383041530682E-2</v>
      </c>
      <c r="H1174" s="42">
        <f>_xll.qlCalendarAdvance(Calendar,$H1173,B1174,"f",FALSE)</f>
        <v>47514</v>
      </c>
      <c r="I1174" s="177">
        <f>_xll.qlInterestRateIndexValueDate(Index1M,$H1174)</f>
        <v>47514</v>
      </c>
      <c r="J1174" s="182">
        <f>IFERROR(_xll.qlIndexFixing(Index1M,$H1174,TRUE,_xll.ohTrigger(RecalcTrigger,Trigger1M)),NA())</f>
        <v>2.6976814591814502E-2</v>
      </c>
      <c r="K1174" s="44">
        <f>IFERROR(_xll.qlIndexFixing(Index3M,H1174,TRUE,_xll.ohTrigger(RecalcTrigger,Trigger3M)),NA())</f>
        <v>2.7585839881269583E-2</v>
      </c>
      <c r="L1174" s="44">
        <f>IFERROR(_xll.qlIndexFixing(Index6M,$H1174,TRUE,_xll.ohTrigger(RecalcTrigger,Trigger6M)),NA())</f>
        <v>2.7693636802076826E-2</v>
      </c>
      <c r="M1174" s="183">
        <f>IFERROR(_xll.qlIndexFixing(Index1Y,$H1174,TRUE,_xll.ohTrigger(RecalcTrigger,Trigger1Y)),NA())</f>
        <v>2.8201470666135098E-2</v>
      </c>
      <c r="N1174" s="182">
        <f>IFERROR(_xll.qlIndexFixing(ONIndex1M,I1174,TRUE,_xll.ohTrigger(RecalcTrigger,Trigger1M)),NA())</f>
        <v>2.6968081709924929E-2</v>
      </c>
      <c r="O1174" s="44">
        <f>IFERROR(_xll.qlIndexFixing(ONIndex3M,I1174,TRUE,_xll.ohTrigger(RecalcTrigger,Trigger3M)),NA())</f>
        <v>2.7557702506413317E-2</v>
      </c>
      <c r="P1174" s="44">
        <f>IFERROR(_xll.qlIndexFixing(ONIndex6M,I1174,TRUE,_xll.ohTrigger(RecalcTrigger,Trigger6M)),NA())</f>
        <v>2.7638883885525711E-2</v>
      </c>
      <c r="Q1174" s="183">
        <f>IFERROR(_xll.qlIndexFixing(ONIndex1Y,I1174,TRUE,_xll.ohTrigger(RecalcTrigger,Trigger1Y)),NA())</f>
        <v>2.8087547853695716E-2</v>
      </c>
    </row>
    <row r="1175" spans="2:17" x14ac:dyDescent="0.2">
      <c r="B1175" s="39" t="s">
        <v>42</v>
      </c>
      <c r="D1175" s="42">
        <f>_xll.qlCalendarAdvance(Calendar,$D1174,B1175,"f",FALSE)</f>
        <v>47521</v>
      </c>
      <c r="E1175" s="177">
        <f>_xll.qlInterestRateIndexValueDate(IndexON,D1175)</f>
        <v>47521</v>
      </c>
      <c r="F1175" s="193">
        <f>IFERROR(_xll.qlIndexFixing(IndexON,D1175,TRUE,_xll.ohTrigger(RecalcTrigger,TriggerON)),NA())</f>
        <v>2.6574271433492669E-2</v>
      </c>
      <c r="H1175" s="42">
        <f>_xll.qlCalendarAdvance(Calendar,$H1174,B1175,"f",FALSE)</f>
        <v>47521</v>
      </c>
      <c r="I1175" s="177">
        <f>_xll.qlInterestRateIndexValueDate(Index1M,$H1175)</f>
        <v>47521</v>
      </c>
      <c r="J1175" s="182">
        <f>IFERROR(_xll.qlIndexFixing(Index1M,$H1175,TRUE,_xll.ohTrigger(RecalcTrigger,Trigger1M)),NA())</f>
        <v>2.6967291924964006E-2</v>
      </c>
      <c r="K1175" s="44">
        <f>IFERROR(_xll.qlIndexFixing(Index3M,H1175,TRUE,_xll.ohTrigger(RecalcTrigger,Trigger3M)),NA())</f>
        <v>2.7575424264669222E-2</v>
      </c>
      <c r="L1175" s="44">
        <f>IFERROR(_xll.qlIndexFixing(Index6M,$H1175,TRUE,_xll.ohTrigger(RecalcTrigger,Trigger6M)),NA())</f>
        <v>2.7682866186615855E-2</v>
      </c>
      <c r="M1175" s="183">
        <f>IFERROR(_xll.qlIndexFixing(Index1Y,$H1175,TRUE,_xll.ohTrigger(RecalcTrigger,Trigger1Y)),NA())</f>
        <v>2.819035643098311E-2</v>
      </c>
      <c r="N1175" s="182">
        <f>IFERROR(_xll.qlIndexFixing(ONIndex1M,I1175,TRUE,_xll.ohTrigger(RecalcTrigger,Trigger1M)),NA())</f>
        <v>2.6958739880705851E-2</v>
      </c>
      <c r="O1175" s="44">
        <f>IFERROR(_xll.qlIndexFixing(ONIndex3M,I1175,TRUE,_xll.ohTrigger(RecalcTrigger,Trigger3M)),NA())</f>
        <v>2.7548074012851975E-2</v>
      </c>
      <c r="P1175" s="44">
        <f>IFERROR(_xll.qlIndexFixing(ONIndex6M,I1175,TRUE,_xll.ohTrigger(RecalcTrigger,Trigger6M)),NA())</f>
        <v>2.7629167410472277E-2</v>
      </c>
      <c r="Q1175" s="183">
        <f>IFERROR(_xll.qlIndexFixing(ONIndex1Y,I1175,TRUE,_xll.ohTrigger(RecalcTrigger,Trigger1Y)),NA())</f>
        <v>2.8078026508828735E-2</v>
      </c>
    </row>
    <row r="1176" spans="2:17" x14ac:dyDescent="0.2">
      <c r="B1176" s="39" t="s">
        <v>42</v>
      </c>
      <c r="D1176" s="42">
        <f>_xll.qlCalendarAdvance(Calendar,$D1175,B1176,"f",FALSE)</f>
        <v>47528</v>
      </c>
      <c r="E1176" s="177">
        <f>_xll.qlInterestRateIndexValueDate(IndexON,D1176)</f>
        <v>47528</v>
      </c>
      <c r="F1176" s="193">
        <f>IFERROR(_xll.qlIndexFixing(IndexON,D1176,TRUE,_xll.ohTrigger(RecalcTrigger,TriggerON)),NA())</f>
        <v>2.6567039089675504E-2</v>
      </c>
      <c r="H1176" s="42">
        <f>_xll.qlCalendarAdvance(Calendar,$H1175,B1176,"f",FALSE)</f>
        <v>47528</v>
      </c>
      <c r="I1176" s="177">
        <f>_xll.qlInterestRateIndexValueDate(Index1M,$H1176)</f>
        <v>47528</v>
      </c>
      <c r="J1176" s="182">
        <f>IFERROR(_xll.qlIndexFixing(Index1M,$H1176,TRUE,_xll.ohTrigger(RecalcTrigger,Trigger1M)),NA())</f>
        <v>2.6957685161464896E-2</v>
      </c>
      <c r="K1176" s="44">
        <f>IFERROR(_xll.qlIndexFixing(Index3M,H1176,TRUE,_xll.ohTrigger(RecalcTrigger,Trigger3M)),NA())</f>
        <v>2.7564893635868209E-2</v>
      </c>
      <c r="L1176" s="44">
        <f>IFERROR(_xll.qlIndexFixing(Index6M,$H1176,TRUE,_xll.ohTrigger(RecalcTrigger,Trigger6M)),NA())</f>
        <v>2.7672040780833188E-2</v>
      </c>
      <c r="M1176" s="183">
        <f>IFERROR(_xll.qlIndexFixing(Index1Y,$H1176,TRUE,_xll.ohTrigger(RecalcTrigger,Trigger1Y)),NA())</f>
        <v>2.8179214769698868E-2</v>
      </c>
      <c r="N1176" s="182">
        <f>IFERROR(_xll.qlIndexFixing(ONIndex1M,I1176,TRUE,_xll.ohTrigger(RecalcTrigger,Trigger1M)),NA())</f>
        <v>2.6949314115338741E-2</v>
      </c>
      <c r="O1176" s="44">
        <f>IFERROR(_xll.qlIndexFixing(ONIndex3M,I1176,TRUE,_xll.ohTrigger(RecalcTrigger,Trigger3M)),NA())</f>
        <v>2.7538331240468672E-2</v>
      </c>
      <c r="P1176" s="44">
        <f>IFERROR(_xll.qlIndexFixing(ONIndex6M,I1176,TRUE,_xll.ohTrigger(RecalcTrigger,Trigger6M)),NA())</f>
        <v>2.7619376026853937E-2</v>
      </c>
      <c r="Q1176" s="183">
        <f>IFERROR(_xll.qlIndexFixing(ONIndex1Y,I1176,TRUE,_xll.ohTrigger(RecalcTrigger,Trigger1Y)),NA())</f>
        <v>2.8068420756286461E-2</v>
      </c>
    </row>
    <row r="1177" spans="2:17" x14ac:dyDescent="0.2">
      <c r="B1177" s="39" t="s">
        <v>42</v>
      </c>
      <c r="D1177" s="42">
        <f>_xll.qlCalendarAdvance(Calendar,$D1176,B1177,"f",FALSE)</f>
        <v>47535</v>
      </c>
      <c r="E1177" s="177">
        <f>_xll.qlInterestRateIndexValueDate(IndexON,D1177)</f>
        <v>47535</v>
      </c>
      <c r="F1177" s="193">
        <f>IFERROR(_xll.qlIndexFixing(IndexON,D1177,TRUE,_xll.ohTrigger(RecalcTrigger,TriggerON)),NA())</f>
        <v>2.6559686010322325E-2</v>
      </c>
      <c r="H1177" s="42">
        <f>_xll.qlCalendarAdvance(Calendar,$H1176,B1177,"f",FALSE)</f>
        <v>47535</v>
      </c>
      <c r="I1177" s="177">
        <f>_xll.qlInterestRateIndexValueDate(Index1M,$H1177)</f>
        <v>47535</v>
      </c>
      <c r="J1177" s="182">
        <f>IFERROR(_xll.qlIndexFixing(Index1M,$H1177,TRUE,_xll.ohTrigger(RecalcTrigger,Trigger1M)),NA())</f>
        <v>2.6947994301508214E-2</v>
      </c>
      <c r="K1177" s="44">
        <f>IFERROR(_xll.qlIndexFixing(Index3M,H1177,TRUE,_xll.ohTrigger(RecalcTrigger,Trigger3M)),NA())</f>
        <v>2.7554247995746219E-2</v>
      </c>
      <c r="L1177" s="44">
        <f>IFERROR(_xll.qlIndexFixing(Index6M,$H1177,TRUE,_xll.ohTrigger(RecalcTrigger,Trigger6M)),NA())</f>
        <v>2.7661164017858682E-2</v>
      </c>
      <c r="M1177" s="183">
        <f>IFERROR(_xll.qlIndexFixing(Index1Y,$H1177,TRUE,_xll.ohTrigger(RecalcTrigger,Trigger1Y)),NA())</f>
        <v>2.8168047509744998E-2</v>
      </c>
      <c r="N1177" s="182">
        <f>IFERROR(_xll.qlIndexFixing(ONIndex1M,I1177,TRUE,_xll.ohTrigger(RecalcTrigger,Trigger1M)),NA())</f>
        <v>2.693980441422883E-2</v>
      </c>
      <c r="O1177" s="44">
        <f>IFERROR(_xll.qlIndexFixing(ONIndex3M,I1177,TRUE,_xll.ohTrigger(RecalcTrigger,Trigger3M)),NA())</f>
        <v>2.7528474189344454E-2</v>
      </c>
      <c r="P1177" s="44">
        <f>IFERROR(_xll.qlIndexFixing(ONIndex6M,I1177,TRUE,_xll.ohTrigger(RecalcTrigger,Trigger6M)),NA())</f>
        <v>2.7609509734589643E-2</v>
      </c>
      <c r="Q1177" s="183">
        <f>IFERROR(_xll.qlIndexFixing(ONIndex1Y,I1177,TRUE,_xll.ohTrigger(RecalcTrigger,Trigger1Y)),NA())</f>
        <v>2.8058730595987846E-2</v>
      </c>
    </row>
    <row r="1178" spans="2:17" x14ac:dyDescent="0.2">
      <c r="B1178" s="39" t="s">
        <v>42</v>
      </c>
      <c r="D1178" s="42">
        <f>_xll.qlCalendarAdvance(Calendar,$D1177,B1178,"f",FALSE)</f>
        <v>47542</v>
      </c>
      <c r="E1178" s="177">
        <f>_xll.qlInterestRateIndexValueDate(IndexON,D1178)</f>
        <v>47542</v>
      </c>
      <c r="F1178" s="193">
        <f>IFERROR(_xll.qlIndexFixing(IndexON,D1178,TRUE,_xll.ohTrigger(RecalcTrigger,TriggerON)),NA())</f>
        <v>2.6552212195189995E-2</v>
      </c>
      <c r="H1178" s="42">
        <f>_xll.qlCalendarAdvance(Calendar,$H1177,B1178,"f",FALSE)</f>
        <v>47542</v>
      </c>
      <c r="I1178" s="177">
        <f>_xll.qlInterestRateIndexValueDate(Index1M,$H1178)</f>
        <v>47542</v>
      </c>
      <c r="J1178" s="182">
        <f>IFERROR(_xll.qlIndexFixing(Index1M,$H1178,TRUE,_xll.ohTrigger(RecalcTrigger,Trigger1M)),NA())</f>
        <v>2.6938507193363579E-2</v>
      </c>
      <c r="K1178" s="44">
        <f>IFERROR(_xll.qlIndexFixing(Index3M,H1178,TRUE,_xll.ohTrigger(RecalcTrigger,Trigger3M)),NA())</f>
        <v>2.754422386753768E-2</v>
      </c>
      <c r="L1178" s="44">
        <f>IFERROR(_xll.qlIndexFixing(Index6M,$H1178,TRUE,_xll.ohTrigger(RecalcTrigger,Trigger6M)),NA())</f>
        <v>2.765072914505581E-2</v>
      </c>
      <c r="M1178" s="183">
        <f>IFERROR(_xll.qlIndexFixing(Index1Y,$H1178,TRUE,_xll.ohTrigger(RecalcTrigger,Trigger1Y)),NA())</f>
        <v>2.8156856478506409E-2</v>
      </c>
      <c r="N1178" s="182">
        <f>IFERROR(_xll.qlIndexFixing(ONIndex1M,I1178,TRUE,_xll.ohTrigger(RecalcTrigger,Trigger1M)),NA())</f>
        <v>2.693021077688984E-2</v>
      </c>
      <c r="O1178" s="44">
        <f>IFERROR(_xll.qlIndexFixing(ONIndex3M,I1178,TRUE,_xll.ohTrigger(RecalcTrigger,Trigger3M)),NA())</f>
        <v>2.7518502859479321E-2</v>
      </c>
      <c r="P1178" s="44">
        <f>IFERROR(_xll.qlIndexFixing(ONIndex6M,I1178,TRUE,_xll.ohTrigger(RecalcTrigger,Trigger6M)),NA())</f>
        <v>2.759956853384149E-2</v>
      </c>
      <c r="Q1178" s="183">
        <f>IFERROR(_xll.qlIndexFixing(ONIndex1Y,I1178,TRUE,_xll.ohTrigger(RecalcTrigger,Trigger1Y)),NA())</f>
        <v>2.8048956027770799E-2</v>
      </c>
    </row>
    <row r="1179" spans="2:17" x14ac:dyDescent="0.2">
      <c r="B1179" s="39" t="s">
        <v>42</v>
      </c>
      <c r="D1179" s="42">
        <f>_xll.qlCalendarAdvance(Calendar,$D1178,B1179,"f",FALSE)</f>
        <v>47549</v>
      </c>
      <c r="E1179" s="177">
        <f>_xll.qlInterestRateIndexValueDate(IndexON,D1179)</f>
        <v>47549</v>
      </c>
      <c r="F1179" s="193">
        <f>IFERROR(_xll.qlIndexFixing(IndexON,D1179,TRUE,_xll.ohTrigger(RecalcTrigger,TriggerON)),NA())</f>
        <v>2.6544617644359558E-2</v>
      </c>
      <c r="H1179" s="42">
        <f>_xll.qlCalendarAdvance(Calendar,$H1178,B1179,"f",FALSE)</f>
        <v>47549</v>
      </c>
      <c r="I1179" s="177">
        <f>_xll.qlInterestRateIndexValueDate(Index1M,$H1179)</f>
        <v>47549</v>
      </c>
      <c r="J1179" s="182">
        <f>IFERROR(_xll.qlIndexFixing(Index1M,$H1179,TRUE,_xll.ohTrigger(RecalcTrigger,Trigger1M)),NA())</f>
        <v>2.6929480978910743E-2</v>
      </c>
      <c r="K1179" s="44">
        <f>IFERROR(_xll.qlIndexFixing(Index3M,H1179,TRUE,_xll.ohTrigger(RecalcTrigger,Trigger3M)),NA())</f>
        <v>2.7533321103816875E-2</v>
      </c>
      <c r="L1179" s="44">
        <f>IFERROR(_xll.qlIndexFixing(Index6M,$H1179,TRUE,_xll.ohTrigger(RecalcTrigger,Trigger6M)),NA())</f>
        <v>2.764048199793084E-2</v>
      </c>
      <c r="M1179" s="183">
        <f>IFERROR(_xll.qlIndexFixing(Index1Y,$H1179,TRUE,_xll.ohTrigger(RecalcTrigger,Trigger1Y)),NA())</f>
        <v>2.8145643503291407E-2</v>
      </c>
      <c r="N1179" s="182">
        <f>IFERROR(_xll.qlIndexFixing(ONIndex1M,I1179,TRUE,_xll.ohTrigger(RecalcTrigger,Trigger1M)),NA())</f>
        <v>2.6920533203727004E-2</v>
      </c>
      <c r="O1179" s="44">
        <f>IFERROR(_xll.qlIndexFixing(ONIndex3M,I1179,TRUE,_xll.ohTrigger(RecalcTrigger,Trigger3M)),NA())</f>
        <v>2.7508417250873274E-2</v>
      </c>
      <c r="P1179" s="44">
        <f>IFERROR(_xll.qlIndexFixing(ONIndex6M,I1179,TRUE,_xll.ohTrigger(RecalcTrigger,Trigger6M)),NA())</f>
        <v>2.7589552424447383E-2</v>
      </c>
      <c r="Q1179" s="183">
        <f>IFERROR(_xll.qlIndexFixing(ONIndex1Y,I1179,TRUE,_xll.ohTrigger(RecalcTrigger,Trigger1Y)),NA())</f>
        <v>2.8039097051878459E-2</v>
      </c>
    </row>
    <row r="1180" spans="2:17" x14ac:dyDescent="0.2">
      <c r="B1180" s="39" t="s">
        <v>42</v>
      </c>
      <c r="D1180" s="42">
        <f>_xll.qlCalendarAdvance(Calendar,$D1179,B1180,"f",FALSE)</f>
        <v>47556</v>
      </c>
      <c r="E1180" s="177">
        <f>_xll.qlInterestRateIndexValueDate(IndexON,D1180)</f>
        <v>47556</v>
      </c>
      <c r="F1180" s="193">
        <f>IFERROR(_xll.qlIndexFixing(IndexON,D1180,TRUE,_xll.ohTrigger(RecalcTrigger,TriggerON)),NA())</f>
        <v>2.6536902357912062E-2</v>
      </c>
      <c r="H1180" s="42">
        <f>_xll.qlCalendarAdvance(Calendar,$H1179,B1180,"f",FALSE)</f>
        <v>47556</v>
      </c>
      <c r="I1180" s="177">
        <f>_xll.qlInterestRateIndexValueDate(Index1M,$H1180)</f>
        <v>47556</v>
      </c>
      <c r="J1180" s="182">
        <f>IFERROR(_xll.qlIndexFixing(Index1M,$H1180,TRUE,_xll.ohTrigger(RecalcTrigger,Trigger1M)),NA())</f>
        <v>2.6919510865441379E-2</v>
      </c>
      <c r="K1180" s="44">
        <f>IFERROR(_xll.qlIndexFixing(Index3M,H1180,TRUE,_xll.ohTrigger(RecalcTrigger,Trigger3M)),NA())</f>
        <v>2.752230330671121E-2</v>
      </c>
      <c r="L1180" s="44">
        <f>IFERROR(_xll.qlIndexFixing(Index6M,$H1180,TRUE,_xll.ohTrigger(RecalcTrigger,Trigger6M)),NA())</f>
        <v>2.762946153647633E-2</v>
      </c>
      <c r="M1180" s="183">
        <f>IFERROR(_xll.qlIndexFixing(Index1Y,$H1180,TRUE,_xll.ohTrigger(RecalcTrigger,Trigger1Y)),NA())</f>
        <v>2.8134410411329247E-2</v>
      </c>
      <c r="N1180" s="182">
        <f>IFERROR(_xll.qlIndexFixing(ONIndex1M,I1180,TRUE,_xll.ohTrigger(RecalcTrigger,Trigger1M)),NA())</f>
        <v>2.6910771694659275E-2</v>
      </c>
      <c r="O1180" s="44">
        <f>IFERROR(_xll.qlIndexFixing(ONIndex3M,I1180,TRUE,_xll.ohTrigger(RecalcTrigger,Trigger3M)),NA())</f>
        <v>2.7498217363364219E-2</v>
      </c>
      <c r="P1180" s="44">
        <f>IFERROR(_xll.qlIndexFixing(ONIndex6M,I1180,TRUE,_xll.ohTrigger(RecalcTrigger,Trigger6M)),NA())</f>
        <v>2.757946140648837E-2</v>
      </c>
      <c r="Q1180" s="183">
        <f>IFERROR(_xll.qlIndexFixing(ONIndex1Y,I1180,TRUE,_xll.ohTrigger(RecalcTrigger,Trigger1Y)),NA())</f>
        <v>2.8029153668229778E-2</v>
      </c>
    </row>
    <row r="1181" spans="2:17" x14ac:dyDescent="0.2">
      <c r="B1181" s="39" t="s">
        <v>42</v>
      </c>
      <c r="D1181" s="42">
        <f>_xll.qlCalendarAdvance(Calendar,$D1180,B1181,"f",FALSE)</f>
        <v>47563</v>
      </c>
      <c r="E1181" s="177">
        <f>_xll.qlInterestRateIndexValueDate(IndexON,D1181)</f>
        <v>47563</v>
      </c>
      <c r="F1181" s="193">
        <f>IFERROR(_xll.qlIndexFixing(IndexON,D1181,TRUE,_xll.ohTrigger(RecalcTrigger,TriggerON)),NA())</f>
        <v>2.6529066335685414E-2</v>
      </c>
      <c r="H1181" s="42">
        <f>_xll.qlCalendarAdvance(Calendar,$H1180,B1181,"f",FALSE)</f>
        <v>47563</v>
      </c>
      <c r="I1181" s="177">
        <f>_xll.qlInterestRateIndexValueDate(Index1M,$H1181)</f>
        <v>47563</v>
      </c>
      <c r="J1181" s="182">
        <f>IFERROR(_xll.qlIndexFixing(Index1M,$H1181,TRUE,_xll.ohTrigger(RecalcTrigger,Trigger1M)),NA())</f>
        <v>2.6909721739737883E-2</v>
      </c>
      <c r="K1181" s="44">
        <f>IFERROR(_xll.qlIndexFixing(Index3M,H1181,TRUE,_xll.ohTrigger(RecalcTrigger,Trigger3M)),NA())</f>
        <v>2.7511170477174746E-2</v>
      </c>
      <c r="L1181" s="44">
        <f>IFERROR(_xll.qlIndexFixing(Index6M,$H1181,TRUE,_xll.ohTrigger(RecalcTrigger,Trigger6M)),NA())</f>
        <v>2.761840479538059E-2</v>
      </c>
      <c r="M1181" s="183">
        <f>IFERROR(_xll.qlIndexFixing(Index1Y,$H1181,TRUE,_xll.ohTrigger(RecalcTrigger,Trigger1Y)),NA())</f>
        <v>2.8123159029770362E-2</v>
      </c>
      <c r="N1181" s="182">
        <f>IFERROR(_xll.qlIndexFixing(ONIndex1M,I1181,TRUE,_xll.ohTrigger(RecalcTrigger,Trigger1M)),NA())</f>
        <v>2.6900926249524559E-2</v>
      </c>
      <c r="O1181" s="44">
        <f>IFERROR(_xll.qlIndexFixing(ONIndex3M,I1181,TRUE,_xll.ohTrigger(RecalcTrigger,Trigger3M)),NA())</f>
        <v>2.7487903197195296E-2</v>
      </c>
      <c r="P1181" s="44">
        <f>IFERROR(_xll.qlIndexFixing(ONIndex6M,I1181,TRUE,_xll.ohTrigger(RecalcTrigger,Trigger6M)),NA())</f>
        <v>2.7569295479883404E-2</v>
      </c>
      <c r="Q1181" s="183">
        <f>IFERROR(_xll.qlIndexFixing(ONIndex1Y,I1181,TRUE,_xll.ohTrigger(RecalcTrigger,Trigger1Y)),NA())</f>
        <v>2.8019125876824758E-2</v>
      </c>
    </row>
    <row r="1182" spans="2:17" x14ac:dyDescent="0.2">
      <c r="B1182" s="39" t="s">
        <v>42</v>
      </c>
      <c r="D1182" s="42">
        <f>_xll.qlCalendarAdvance(Calendar,$D1181,B1182,"f",FALSE)</f>
        <v>47570</v>
      </c>
      <c r="E1182" s="177">
        <f>_xll.qlInterestRateIndexValueDate(IndexON,D1182)</f>
        <v>47570</v>
      </c>
      <c r="F1182" s="193">
        <f>IFERROR(_xll.qlIndexFixing(IndexON,D1182,TRUE,_xll.ohTrigger(RecalcTrigger,TriggerON)),NA())</f>
        <v>2.6521109577841706E-2</v>
      </c>
      <c r="H1182" s="42">
        <f>_xll.qlCalendarAdvance(Calendar,$H1181,B1182,"f",FALSE)</f>
        <v>47570</v>
      </c>
      <c r="I1182" s="177">
        <f>_xll.qlInterestRateIndexValueDate(Index1M,$H1182)</f>
        <v>47570</v>
      </c>
      <c r="J1182" s="182">
        <f>IFERROR(_xll.qlIndexFixing(Index1M,$H1182,TRUE,_xll.ohTrigger(RecalcTrigger,Trigger1M)),NA())</f>
        <v>2.6899318280716733E-2</v>
      </c>
      <c r="K1182" s="44">
        <f>IFERROR(_xll.qlIndexFixing(Index3M,H1182,TRUE,_xll.ohTrigger(RecalcTrigger,Trigger3M)),NA())</f>
        <v>2.7499922747179009E-2</v>
      </c>
      <c r="L1182" s="44">
        <f>IFERROR(_xll.qlIndexFixing(Index6M,$H1182,TRUE,_xll.ohTrigger(RecalcTrigger,Trigger6M)),NA())</f>
        <v>2.7607315116401382E-2</v>
      </c>
      <c r="M1182" s="183">
        <f>IFERROR(_xll.qlIndexFixing(Index1Y,$H1182,TRUE,_xll.ohTrigger(RecalcTrigger,Trigger1Y)),NA())</f>
        <v>2.8111891185686799E-2</v>
      </c>
      <c r="N1182" s="182">
        <f>IFERROR(_xll.qlIndexFixing(ONIndex1M,I1182,TRUE,_xll.ohTrigger(RecalcTrigger,Trigger1M)),NA())</f>
        <v>2.6890996868565997E-2</v>
      </c>
      <c r="O1182" s="44">
        <f>IFERROR(_xll.qlIndexFixing(ONIndex3M,I1182,TRUE,_xll.ohTrigger(RecalcTrigger,Trigger3M)),NA())</f>
        <v>2.7477474752285458E-2</v>
      </c>
      <c r="P1182" s="44">
        <f>IFERROR(_xll.qlIndexFixing(ONIndex6M,I1182,TRUE,_xll.ohTrigger(RecalcTrigger,Trigger6M)),NA())</f>
        <v>2.7559054644713532E-2</v>
      </c>
      <c r="Q1182" s="183">
        <f>IFERROR(_xll.qlIndexFixing(ONIndex1Y,I1182,TRUE,_xll.ohTrigger(RecalcTrigger,Trigger1Y)),NA())</f>
        <v>2.8009013677582351E-2</v>
      </c>
    </row>
    <row r="1183" spans="2:17" x14ac:dyDescent="0.2">
      <c r="B1183" s="39" t="s">
        <v>42</v>
      </c>
      <c r="D1183" s="42">
        <f>_xll.qlCalendarAdvance(Calendar,$D1182,B1183,"f",FALSE)</f>
        <v>47577</v>
      </c>
      <c r="E1183" s="177">
        <f>_xll.qlInterestRateIndexValueDate(IndexON,D1183)</f>
        <v>47577</v>
      </c>
      <c r="F1183" s="193">
        <f>IFERROR(_xll.qlIndexFixing(IndexON,D1183,TRUE,_xll.ohTrigger(RecalcTrigger,TriggerON)),NA())</f>
        <v>2.6513032084380939E-2</v>
      </c>
      <c r="H1183" s="42">
        <f>_xll.qlCalendarAdvance(Calendar,$H1182,B1183,"f",FALSE)</f>
        <v>47577</v>
      </c>
      <c r="I1183" s="177">
        <f>_xll.qlInterestRateIndexValueDate(Index1M,$H1183)</f>
        <v>47577</v>
      </c>
      <c r="J1183" s="182">
        <f>IFERROR(_xll.qlIndexFixing(Index1M,$H1183,TRUE,_xll.ohTrigger(RecalcTrigger,Trigger1M)),NA())</f>
        <v>2.688934740038032E-2</v>
      </c>
      <c r="K1183" s="44">
        <f>IFERROR(_xll.qlIndexFixing(Index3M,H1183,TRUE,_xll.ohTrigger(RecalcTrigger,Trigger3M)),NA())</f>
        <v>2.7488363904032153E-2</v>
      </c>
      <c r="L1183" s="44">
        <f>IFERROR(_xll.qlIndexFixing(Index6M,$H1183,TRUE,_xll.ohTrigger(RecalcTrigger,Trigger6M)),NA())</f>
        <v>2.7595488752755123E-2</v>
      </c>
      <c r="M1183" s="183">
        <f>IFERROR(_xll.qlIndexFixing(Index1Y,$H1183,TRUE,_xll.ohTrigger(RecalcTrigger,Trigger1Y)),NA())</f>
        <v>2.8100608706071339E-2</v>
      </c>
      <c r="N1183" s="182">
        <f>IFERROR(_xll.qlIndexFixing(ONIndex1M,I1183,TRUE,_xll.ohTrigger(RecalcTrigger,Trigger1M)),NA())</f>
        <v>2.6880983551621496E-2</v>
      </c>
      <c r="O1183" s="44">
        <f>IFERROR(_xll.qlIndexFixing(ONIndex3M,I1183,TRUE,_xll.ohTrigger(RecalcTrigger,Trigger3M)),NA())</f>
        <v>2.7466932028634705E-2</v>
      </c>
      <c r="P1183" s="44">
        <f>IFERROR(_xll.qlIndexFixing(ONIndex6M,I1183,TRUE,_xll.ohTrigger(RecalcTrigger,Trigger6M)),NA())</f>
        <v>2.7548738900978753E-2</v>
      </c>
      <c r="Q1183" s="183">
        <f>IFERROR(_xll.qlIndexFixing(ONIndex1Y,I1183,TRUE,_xll.ohTrigger(RecalcTrigger,Trigger1Y)),NA())</f>
        <v>2.799881707066465E-2</v>
      </c>
    </row>
    <row r="1184" spans="2:17" x14ac:dyDescent="0.2">
      <c r="B1184" s="39" t="s">
        <v>42</v>
      </c>
      <c r="D1184" s="42">
        <f>_xll.qlCalendarAdvance(Calendar,$D1183,B1184,"f",FALSE)</f>
        <v>47584</v>
      </c>
      <c r="E1184" s="177">
        <f>_xll.qlInterestRateIndexValueDate(IndexON,D1184)</f>
        <v>47584</v>
      </c>
      <c r="F1184" s="193">
        <f>IFERROR(_xll.qlIndexFixing(IndexON,D1184,TRUE,_xll.ohTrigger(RecalcTrigger,TriggerON)),NA())</f>
        <v>2.6504833855222065E-2</v>
      </c>
      <c r="H1184" s="42">
        <f>_xll.qlCalendarAdvance(Calendar,$H1183,B1184,"f",FALSE)</f>
        <v>47584</v>
      </c>
      <c r="I1184" s="177">
        <f>_xll.qlInterestRateIndexValueDate(Index1M,$H1184)</f>
        <v>47584</v>
      </c>
      <c r="J1184" s="182">
        <f>IFERROR(_xll.qlIndexFixing(Index1M,$H1184,TRUE,_xll.ohTrigger(RecalcTrigger,Trigger1M)),NA())</f>
        <v>2.687878922044102E-2</v>
      </c>
      <c r="K1184" s="44">
        <f>IFERROR(_xll.qlIndexFixing(Index3M,H1184,TRUE,_xll.ohTrigger(RecalcTrigger,Trigger3M)),NA())</f>
        <v>2.7476911575730591E-2</v>
      </c>
      <c r="L1184" s="44">
        <f>IFERROR(_xll.qlIndexFixing(Index6M,$H1184,TRUE,_xll.ohTrigger(RecalcTrigger,Trigger6M)),NA())</f>
        <v>2.7584346417964402E-2</v>
      </c>
      <c r="M1184" s="183">
        <f>IFERROR(_xll.qlIndexFixing(Index1Y,$H1184,TRUE,_xll.ohTrigger(RecalcTrigger,Trigger1Y)),NA())</f>
        <v>2.8090362993880329E-2</v>
      </c>
      <c r="N1184" s="182">
        <f>IFERROR(_xll.qlIndexFixing(ONIndex1M,I1184,TRUE,_xll.ohTrigger(RecalcTrigger,Trigger1M)),NA())</f>
        <v>2.6870886298691055E-2</v>
      </c>
      <c r="O1184" s="44">
        <f>IFERROR(_xll.qlIndexFixing(ONIndex3M,I1184,TRUE,_xll.ohTrigger(RecalcTrigger,Trigger3M)),NA())</f>
        <v>2.7456275026243038E-2</v>
      </c>
      <c r="P1184" s="44">
        <f>IFERROR(_xll.qlIndexFixing(ONIndex6M,I1184,TRUE,_xll.ohTrigger(RecalcTrigger,Trigger6M)),NA())</f>
        <v>2.7538348248679068E-2</v>
      </c>
      <c r="Q1184" s="183">
        <f>IFERROR(_xll.qlIndexFixing(ONIndex1Y,I1184,TRUE,_xll.ohTrigger(RecalcTrigger,Trigger1Y)),NA())</f>
        <v>2.7988536055990609E-2</v>
      </c>
    </row>
    <row r="1185" spans="2:17" x14ac:dyDescent="0.2">
      <c r="B1185" s="39" t="s">
        <v>42</v>
      </c>
      <c r="D1185" s="42">
        <f>_xll.qlCalendarAdvance(Calendar,$D1184,B1185,"f",FALSE)</f>
        <v>47591</v>
      </c>
      <c r="E1185" s="177">
        <f>_xll.qlInterestRateIndexValueDate(IndexON,D1185)</f>
        <v>47591</v>
      </c>
      <c r="F1185" s="193">
        <f>IFERROR(_xll.qlIndexFixing(IndexON,D1185,TRUE,_xll.ohTrigger(RecalcTrigger,TriggerON)),NA())</f>
        <v>2.649795991848225E-2</v>
      </c>
      <c r="H1185" s="42">
        <f>_xll.qlCalendarAdvance(Calendar,$H1184,B1185,"f",FALSE)</f>
        <v>47591</v>
      </c>
      <c r="I1185" s="177">
        <f>_xll.qlInterestRateIndexValueDate(Index1M,$H1185)</f>
        <v>47591</v>
      </c>
      <c r="J1185" s="182">
        <f>IFERROR(_xll.qlIndexFixing(Index1M,$H1185,TRUE,_xll.ohTrigger(RecalcTrigger,Trigger1M)),NA())</f>
        <v>2.6868398512533455E-2</v>
      </c>
      <c r="K1185" s="44">
        <f>IFERROR(_xll.qlIndexFixing(Index3M,H1185,TRUE,_xll.ohTrigger(RecalcTrigger,Trigger3M)),NA())</f>
        <v>2.746536730097298E-2</v>
      </c>
      <c r="L1185" s="44">
        <f>IFERROR(_xll.qlIndexFixing(Index6M,$H1185,TRUE,_xll.ohTrigger(RecalcTrigger,Trigger6M)),NA())</f>
        <v>2.7573180587522506E-2</v>
      </c>
      <c r="M1185" s="183">
        <f>IFERROR(_xll.qlIndexFixing(Index1Y,$H1185,TRUE,_xll.ohTrigger(RecalcTrigger,Trigger1Y)),NA())</f>
        <v>2.807800714781794E-2</v>
      </c>
      <c r="N1185" s="182">
        <f>IFERROR(_xll.qlIndexFixing(ONIndex1M,I1185,TRUE,_xll.ohTrigger(RecalcTrigger,Trigger1M)),NA())</f>
        <v>2.6861731909452402E-2</v>
      </c>
      <c r="O1185" s="44">
        <f>IFERROR(_xll.qlIndexFixing(ONIndex3M,I1185,TRUE,_xll.ohTrigger(RecalcTrigger,Trigger3M)),NA())</f>
        <v>2.7446529720093649E-2</v>
      </c>
      <c r="P1185" s="44">
        <f>IFERROR(_xll.qlIndexFixing(ONIndex6M,I1185,TRUE,_xll.ohTrigger(RecalcTrigger,Trigger6M)),NA())</f>
        <v>2.7529028889427876E-2</v>
      </c>
      <c r="Q1185" s="183">
        <f>IFERROR(_xll.qlIndexFixing(ONIndex1Y,I1185,TRUE,_xll.ohTrigger(RecalcTrigger,Trigger1Y)),NA())</f>
        <v>2.7979480468360185E-2</v>
      </c>
    </row>
    <row r="1186" spans="2:17" x14ac:dyDescent="0.2">
      <c r="B1186" s="39" t="s">
        <v>42</v>
      </c>
      <c r="D1186" s="42">
        <f>_xll.qlCalendarAdvance(Calendar,$D1185,B1186,"f",FALSE)</f>
        <v>47598</v>
      </c>
      <c r="E1186" s="177">
        <f>_xll.qlInterestRateIndexValueDate(IndexON,D1186)</f>
        <v>47598</v>
      </c>
      <c r="F1186" s="193">
        <f>IFERROR(_xll.qlIndexFixing(IndexON,D1186,TRUE,_xll.ohTrigger(RecalcTrigger,TriggerON)),NA())</f>
        <v>2.648807519005314E-2</v>
      </c>
      <c r="H1186" s="42">
        <f>_xll.qlCalendarAdvance(Calendar,$H1185,B1186,"f",FALSE)</f>
        <v>47598</v>
      </c>
      <c r="I1186" s="177">
        <f>_xll.qlInterestRateIndexValueDate(Index1M,$H1186)</f>
        <v>47598</v>
      </c>
      <c r="J1186" s="182">
        <f>IFERROR(_xll.qlIndexFixing(Index1M,$H1186,TRUE,_xll.ohTrigger(RecalcTrigger,Trigger1M)),NA())</f>
        <v>2.6858154957825467E-2</v>
      </c>
      <c r="K1186" s="44">
        <f>IFERROR(_xll.qlIndexFixing(Index3M,H1186,TRUE,_xll.ohTrigger(RecalcTrigger,Trigger3M)),NA())</f>
        <v>2.7453741175380124E-2</v>
      </c>
      <c r="L1186" s="44">
        <f>IFERROR(_xll.qlIndexFixing(Index6M,$H1186,TRUE,_xll.ohTrigger(RecalcTrigger,Trigger6M)),NA())</f>
        <v>2.7561994656907656E-2</v>
      </c>
      <c r="M1186" s="183">
        <f>IFERROR(_xll.qlIndexFixing(Index1Y,$H1186,TRUE,_xll.ohTrigger(RecalcTrigger,Trigger1Y)),NA())</f>
        <v>2.8066691722766768E-2</v>
      </c>
      <c r="N1186" s="182">
        <f>IFERROR(_xll.qlIndexFixing(ONIndex1M,I1186,TRUE,_xll.ohTrigger(RecalcTrigger,Trigger1M)),NA())</f>
        <v>2.6850439985196539E-2</v>
      </c>
      <c r="O1186" s="44">
        <f>IFERROR(_xll.qlIndexFixing(ONIndex3M,I1186,TRUE,_xll.ohTrigger(RecalcTrigger,Trigger3M)),NA())</f>
        <v>2.7434618185318005E-2</v>
      </c>
      <c r="P1186" s="44">
        <f>IFERROR(_xll.qlIndexFixing(ONIndex6M,I1186,TRUE,_xll.ohTrigger(RecalcTrigger,Trigger6M)),NA())</f>
        <v>2.7517342218384977E-2</v>
      </c>
      <c r="Q1186" s="183">
        <f>IFERROR(_xll.qlIndexFixing(ONIndex1Y,I1186,TRUE,_xll.ohTrigger(RecalcTrigger,Trigger1Y)),NA())</f>
        <v>2.7967720803454554E-2</v>
      </c>
    </row>
    <row r="1187" spans="2:17" x14ac:dyDescent="0.2">
      <c r="B1187" s="39" t="s">
        <v>42</v>
      </c>
      <c r="D1187" s="42">
        <f>_xll.qlCalendarAdvance(Calendar,$D1186,B1187,"f",FALSE)</f>
        <v>47605</v>
      </c>
      <c r="E1187" s="177">
        <f>_xll.qlInterestRateIndexValueDate(IndexON,D1187)</f>
        <v>47605</v>
      </c>
      <c r="F1187" s="193">
        <f>IFERROR(_xll.qlIndexFixing(IndexON,D1187,TRUE,_xll.ohTrigger(RecalcTrigger,TriggerON)),NA())</f>
        <v>2.6479514754043088E-2</v>
      </c>
      <c r="H1187" s="42">
        <f>_xll.qlCalendarAdvance(Calendar,$H1186,B1187,"f",FALSE)</f>
        <v>47605</v>
      </c>
      <c r="I1187" s="177">
        <f>_xll.qlInterestRateIndexValueDate(Index1M,$H1187)</f>
        <v>47605</v>
      </c>
      <c r="J1187" s="182">
        <f>IFERROR(_xll.qlIndexFixing(Index1M,$H1187,TRUE,_xll.ohTrigger(RecalcTrigger,Trigger1M)),NA())</f>
        <v>2.6847364742336351E-2</v>
      </c>
      <c r="K1187" s="44">
        <f>IFERROR(_xll.qlIndexFixing(Index3M,H1187,TRUE,_xll.ohTrigger(RecalcTrigger,Trigger3M)),NA())</f>
        <v>2.7442224123212556E-2</v>
      </c>
      <c r="L1187" s="44">
        <f>IFERROR(_xll.qlIndexFixing(Index6M,$H1187,TRUE,_xll.ohTrigger(RecalcTrigger,Trigger6M)),NA())</f>
        <v>2.7551489609592146E-2</v>
      </c>
      <c r="M1187" s="183">
        <f>IFERROR(_xll.qlIndexFixing(Index1Y,$H1187,TRUE,_xll.ohTrigger(RecalcTrigger,Trigger1Y)),NA())</f>
        <v>2.8055368969357231E-2</v>
      </c>
      <c r="N1187" s="182">
        <f>IFERROR(_xll.qlIndexFixing(ONIndex1M,I1187,TRUE,_xll.ohTrigger(RecalcTrigger,Trigger1M)),NA())</f>
        <v>2.6840090924551419E-2</v>
      </c>
      <c r="O1187" s="44">
        <f>IFERROR(_xll.qlIndexFixing(ONIndex3M,I1187,TRUE,_xll.ohTrigger(RecalcTrigger,Trigger3M)),NA())</f>
        <v>2.7423618346865686E-2</v>
      </c>
      <c r="P1187" s="44">
        <f>IFERROR(_xll.qlIndexFixing(ONIndex6M,I1187,TRUE,_xll.ohTrigger(RecalcTrigger,Trigger6M)),NA())</f>
        <v>2.7506726840471618E-2</v>
      </c>
      <c r="Q1187" s="183">
        <f>IFERROR(_xll.qlIndexFixing(ONIndex1Y,I1187,TRUE,_xll.ohTrigger(RecalcTrigger,Trigger1Y)),NA())</f>
        <v>2.795718656559254E-2</v>
      </c>
    </row>
    <row r="1188" spans="2:17" x14ac:dyDescent="0.2">
      <c r="B1188" s="39" t="s">
        <v>42</v>
      </c>
      <c r="D1188" s="42">
        <f>_xll.qlCalendarAdvance(Calendar,$D1187,B1188,"f",FALSE)</f>
        <v>47612</v>
      </c>
      <c r="E1188" s="177">
        <f>_xll.qlInterestRateIndexValueDate(IndexON,D1188)</f>
        <v>47612</v>
      </c>
      <c r="F1188" s="193">
        <f>IFERROR(_xll.qlIndexFixing(IndexON,D1188,TRUE,_xll.ohTrigger(RecalcTrigger,TriggerON)),NA())</f>
        <v>2.6470833582334929E-2</v>
      </c>
      <c r="H1188" s="42">
        <f>_xll.qlCalendarAdvance(Calendar,$H1187,B1188,"f",FALSE)</f>
        <v>47612</v>
      </c>
      <c r="I1188" s="177">
        <f>_xll.qlInterestRateIndexValueDate(Index1M,$H1188)</f>
        <v>47612</v>
      </c>
      <c r="J1188" s="182">
        <f>IFERROR(_xll.qlIndexFixing(Index1M,$H1188,TRUE,_xll.ohTrigger(RecalcTrigger,Trigger1M)),NA())</f>
        <v>2.6836721680510295E-2</v>
      </c>
      <c r="K1188" s="44">
        <f>IFERROR(_xll.qlIndexFixing(Index3M,H1188,TRUE,_xll.ohTrigger(RecalcTrigger,Trigger3M)),NA())</f>
        <v>2.7430461999539482E-2</v>
      </c>
      <c r="L1188" s="44">
        <f>IFERROR(_xll.qlIndexFixing(Index6M,$H1188,TRUE,_xll.ohTrigger(RecalcTrigger,Trigger6M)),NA())</f>
        <v>2.7540272476084038E-2</v>
      </c>
      <c r="M1188" s="183">
        <f>IFERROR(_xll.qlIndexFixing(Index1Y,$H1188,TRUE,_xll.ohTrigger(RecalcTrigger,Trigger1Y)),NA())</f>
        <v>2.8044040714182206E-2</v>
      </c>
      <c r="N1188" s="182">
        <f>IFERROR(_xll.qlIndexFixing(ONIndex1M,I1188,TRUE,_xll.ohTrigger(RecalcTrigger,Trigger1M)),NA())</f>
        <v>2.6829657928082451E-2</v>
      </c>
      <c r="O1188" s="44">
        <f>IFERROR(_xll.qlIndexFixing(ONIndex3M,I1188,TRUE,_xll.ohTrigger(RecalcTrigger,Trigger3M)),NA())</f>
        <v>2.7412504229672452E-2</v>
      </c>
      <c r="P1188" s="44">
        <f>IFERROR(_xll.qlIndexFixing(ONIndex6M,I1188,TRUE,_xll.ohTrigger(RecalcTrigger,Trigger6M)),NA())</f>
        <v>2.7496036553912306E-2</v>
      </c>
      <c r="Q1188" s="183">
        <f>IFERROR(_xll.qlIndexFixing(ONIndex1Y,I1188,TRUE,_xll.ohTrigger(RecalcTrigger,Trigger1Y)),NA())</f>
        <v>2.7946567920055232E-2</v>
      </c>
    </row>
    <row r="1189" spans="2:17" x14ac:dyDescent="0.2">
      <c r="B1189" s="39" t="s">
        <v>42</v>
      </c>
      <c r="D1189" s="42">
        <f>_xll.qlCalendarAdvance(Calendar,$D1188,B1189,"f",FALSE)</f>
        <v>47619</v>
      </c>
      <c r="E1189" s="177">
        <f>_xll.qlInterestRateIndexValueDate(IndexON,D1189)</f>
        <v>47619</v>
      </c>
      <c r="F1189" s="193">
        <f>IFERROR(_xll.qlIndexFixing(IndexON,D1189,TRUE,_xll.ohTrigger(RecalcTrigger,TriggerON)),NA())</f>
        <v>2.6462031675090758E-2</v>
      </c>
      <c r="H1189" s="42">
        <f>_xll.qlCalendarAdvance(Calendar,$H1188,B1189,"f",FALSE)</f>
        <v>47619</v>
      </c>
      <c r="I1189" s="177">
        <f>_xll.qlInterestRateIndexValueDate(Index1M,$H1189)</f>
        <v>47619</v>
      </c>
      <c r="J1189" s="182">
        <f>IFERROR(_xll.qlIndexFixing(Index1M,$H1189,TRUE,_xll.ohTrigger(RecalcTrigger,Trigger1M)),NA())</f>
        <v>2.6825994501174892E-2</v>
      </c>
      <c r="K1189" s="44">
        <f>IFERROR(_xll.qlIndexFixing(Index3M,H1189,TRUE,_xll.ohTrigger(RecalcTrigger,Trigger3M)),NA())</f>
        <v>2.7418649044538529E-2</v>
      </c>
      <c r="L1189" s="44">
        <f>IFERROR(_xll.qlIndexFixing(Index6M,$H1189,TRUE,_xll.ohTrigger(RecalcTrigger,Trigger6M)),NA())</f>
        <v>2.7529045794924049E-2</v>
      </c>
      <c r="M1189" s="183">
        <f>IFERROR(_xll.qlIndexFixing(Index1Y,$H1189,TRUE,_xll.ohTrigger(RecalcTrigger,Trigger1Y)),NA())</f>
        <v>2.8032708783754634E-2</v>
      </c>
      <c r="N1189" s="182">
        <f>IFERROR(_xll.qlIndexFixing(ONIndex1M,I1189,TRUE,_xll.ohTrigger(RecalcTrigger,Trigger1M)),NA())</f>
        <v>2.6819140995627544E-2</v>
      </c>
      <c r="O1189" s="44">
        <f>IFERROR(_xll.qlIndexFixing(ONIndex3M,I1189,TRUE,_xll.ohTrigger(RecalcTrigger,Trigger3M)),NA())</f>
        <v>2.7401275833900396E-2</v>
      </c>
      <c r="P1189" s="44">
        <f>IFERROR(_xll.qlIndexFixing(ONIndex6M,I1189,TRUE,_xll.ohTrigger(RecalcTrigger,Trigger6M)),NA())</f>
        <v>2.7485271358950181E-2</v>
      </c>
      <c r="Q1189" s="183">
        <f>IFERROR(_xll.qlIndexFixing(ONIndex1Y,I1189,TRUE,_xll.ohTrigger(RecalcTrigger,Trigger1Y)),NA())</f>
        <v>2.7935864866761584E-2</v>
      </c>
    </row>
    <row r="1190" spans="2:17" x14ac:dyDescent="0.2">
      <c r="B1190" s="39" t="s">
        <v>42</v>
      </c>
      <c r="D1190" s="42">
        <f>_xll.qlCalendarAdvance(Calendar,$D1189,B1190,"f",FALSE)</f>
        <v>47626</v>
      </c>
      <c r="E1190" s="177">
        <f>_xll.qlInterestRateIndexValueDate(IndexON,D1190)</f>
        <v>47626</v>
      </c>
      <c r="F1190" s="193">
        <f>IFERROR(_xll.qlIndexFixing(IndexON,D1190,TRUE,_xll.ohTrigger(RecalcTrigger,TriggerON)),NA())</f>
        <v>2.6453109032229527E-2</v>
      </c>
      <c r="H1190" s="42">
        <f>_xll.qlCalendarAdvance(Calendar,$H1189,B1190,"f",FALSE)</f>
        <v>47626</v>
      </c>
      <c r="I1190" s="177">
        <f>_xll.qlInterestRateIndexValueDate(Index1M,$H1190)</f>
        <v>47626</v>
      </c>
      <c r="J1190" s="182">
        <f>IFERROR(_xll.qlIndexFixing(Index1M,$H1190,TRUE,_xll.ohTrigger(RecalcTrigger,Trigger1M)),NA())</f>
        <v>2.6815183204573281E-2</v>
      </c>
      <c r="K1190" s="44">
        <f>IFERROR(_xll.qlIndexFixing(Index3M,H1190,TRUE,_xll.ohTrigger(RecalcTrigger,Trigger3M)),NA())</f>
        <v>2.7406795244397663E-2</v>
      </c>
      <c r="L1190" s="44">
        <f>IFERROR(_xll.qlIndexFixing(Index6M,$H1190,TRUE,_xll.ohTrigger(RecalcTrigger,Trigger6M)),NA())</f>
        <v>2.7517812907276042E-2</v>
      </c>
      <c r="M1190" s="183">
        <f>IFERROR(_xll.qlIndexFixing(Index1Y,$H1190,TRUE,_xll.ohTrigger(RecalcTrigger,Trigger1Y)),NA())</f>
        <v>2.8021375004506854E-2</v>
      </c>
      <c r="N1190" s="182">
        <f>IFERROR(_xll.qlIndexFixing(ONIndex1M,I1190,TRUE,_xll.ohTrigger(RecalcTrigger,Trigger1M)),NA())</f>
        <v>2.680854012734879E-2</v>
      </c>
      <c r="O1190" s="44">
        <f>IFERROR(_xll.qlIndexFixing(ONIndex3M,I1190,TRUE,_xll.ohTrigger(RecalcTrigger,Trigger3M)),NA())</f>
        <v>2.7389933159387425E-2</v>
      </c>
      <c r="P1190" s="44">
        <f>IFERROR(_xll.qlIndexFixing(ONIndex6M,I1190,TRUE,_xll.ohTrigger(RecalcTrigger,Trigger6M)),NA())</f>
        <v>2.7474431255423148E-2</v>
      </c>
      <c r="Q1190" s="183">
        <f>IFERROR(_xll.qlIndexFixing(ONIndex1Y,I1190,TRUE,_xll.ohTrigger(RecalcTrigger,Trigger1Y)),NA())</f>
        <v>2.7925077405792642E-2</v>
      </c>
    </row>
    <row r="1191" spans="2:17" x14ac:dyDescent="0.2">
      <c r="B1191" s="39" t="s">
        <v>42</v>
      </c>
      <c r="D1191" s="42">
        <f>_xll.qlCalendarAdvance(Calendar,$D1190,B1191,"f",FALSE)</f>
        <v>47633</v>
      </c>
      <c r="E1191" s="177">
        <f>_xll.qlInterestRateIndexValueDate(IndexON,D1191)</f>
        <v>47633</v>
      </c>
      <c r="F1191" s="193">
        <f>IFERROR(_xll.qlIndexFixing(IndexON,D1191,TRUE,_xll.ohTrigger(RecalcTrigger,TriggerON)),NA())</f>
        <v>2.6444065653832283E-2</v>
      </c>
      <c r="H1191" s="42">
        <f>_xll.qlCalendarAdvance(Calendar,$H1190,B1191,"f",FALSE)</f>
        <v>47633</v>
      </c>
      <c r="I1191" s="177">
        <f>_xll.qlInterestRateIndexValueDate(Index1M,$H1191)</f>
        <v>47633</v>
      </c>
      <c r="J1191" s="182">
        <f>IFERROR(_xll.qlIndexFixing(Index1M,$H1191,TRUE,_xll.ohTrigger(RecalcTrigger,Trigger1M)),NA())</f>
        <v>2.6803692392372049E-2</v>
      </c>
      <c r="K1191" s="44">
        <f>IFERROR(_xll.qlIndexFixing(Index3M,H1191,TRUE,_xll.ohTrigger(RecalcTrigger,Trigger3M)),NA())</f>
        <v>2.7394910585182394E-2</v>
      </c>
      <c r="L1191" s="44">
        <f>IFERROR(_xll.qlIndexFixing(Index6M,$H1191,TRUE,_xll.ohTrigger(RecalcTrigger,Trigger6M)),NA())</f>
        <v>2.7505882337732341E-2</v>
      </c>
      <c r="M1191" s="183">
        <f>IFERROR(_xll.qlIndexFixing(Index1Y,$H1191,TRUE,_xll.ohTrigger(RecalcTrigger,Trigger1Y)),NA())</f>
        <v>2.8010041202790381E-2</v>
      </c>
      <c r="N1191" s="182">
        <f>IFERROR(_xll.qlIndexFixing(ONIndex1M,I1191,TRUE,_xll.ohTrigger(RecalcTrigger,Trigger1M)),NA())</f>
        <v>2.6797855323246189E-2</v>
      </c>
      <c r="O1191" s="44">
        <f>IFERROR(_xll.qlIndexFixing(ONIndex3M,I1191,TRUE,_xll.ohTrigger(RecalcTrigger,Trigger3M)),NA())</f>
        <v>2.7378476206295632E-2</v>
      </c>
      <c r="P1191" s="44">
        <f>IFERROR(_xll.qlIndexFixing(ONIndex6M,I1191,TRUE,_xll.ohTrigger(RecalcTrigger,Trigger6M)),NA())</f>
        <v>2.746351624333121E-2</v>
      </c>
      <c r="Q1191" s="183">
        <f>IFERROR(_xll.qlIndexFixing(ONIndex1Y,I1191,TRUE,_xll.ohTrigger(RecalcTrigger,Trigger1Y)),NA())</f>
        <v>2.7914205537148407E-2</v>
      </c>
    </row>
    <row r="1192" spans="2:17" x14ac:dyDescent="0.2">
      <c r="B1192" s="39" t="s">
        <v>42</v>
      </c>
      <c r="D1192" s="42">
        <f>_xll.qlCalendarAdvance(Calendar,$D1191,B1192,"f",FALSE)</f>
        <v>47640</v>
      </c>
      <c r="E1192" s="177">
        <f>_xll.qlInterestRateIndexValueDate(IndexON,D1192)</f>
        <v>47640</v>
      </c>
      <c r="F1192" s="193">
        <f>IFERROR(_xll.qlIndexFixing(IndexON,D1192,TRUE,_xll.ohTrigger(RecalcTrigger,TriggerON)),NA())</f>
        <v>2.6434901539736932E-2</v>
      </c>
      <c r="H1192" s="42">
        <f>_xll.qlCalendarAdvance(Calendar,$H1191,B1192,"f",FALSE)</f>
        <v>47640</v>
      </c>
      <c r="I1192" s="177">
        <f>_xll.qlInterestRateIndexValueDate(Index1M,$H1192)</f>
        <v>47640</v>
      </c>
      <c r="J1192" s="182">
        <f>IFERROR(_xll.qlIndexFixing(Index1M,$H1192,TRUE,_xll.ohTrigger(RecalcTrigger,Trigger1M)),NA())</f>
        <v>2.6793330744175267E-2</v>
      </c>
      <c r="K1192" s="44">
        <f>IFERROR(_xll.qlIndexFixing(Index3M,H1192,TRUE,_xll.ohTrigger(RecalcTrigger,Trigger3M)),NA())</f>
        <v>2.7383005052843711E-2</v>
      </c>
      <c r="L1192" s="44">
        <f>IFERROR(_xll.qlIndexFixing(Index6M,$H1192,TRUE,_xll.ohTrigger(RecalcTrigger,Trigger6M)),NA())</f>
        <v>2.7494647106925292E-2</v>
      </c>
      <c r="M1192" s="183">
        <f>IFERROR(_xll.qlIndexFixing(Index1Y,$H1192,TRUE,_xll.ohTrigger(RecalcTrigger,Trigger1Y)),NA())</f>
        <v>2.7998709204876349E-2</v>
      </c>
      <c r="N1192" s="182">
        <f>IFERROR(_xll.qlIndexFixing(ONIndex1M,I1192,TRUE,_xll.ohTrigger(RecalcTrigger,Trigger1M)),NA())</f>
        <v>2.6787086583238695E-2</v>
      </c>
      <c r="O1192" s="44">
        <f>IFERROR(_xll.qlIndexFixing(ONIndex3M,I1192,TRUE,_xll.ohTrigger(RecalcTrigger,Trigger3M)),NA())</f>
        <v>2.7366904974543971E-2</v>
      </c>
      <c r="P1192" s="44">
        <f>IFERROR(_xll.qlIndexFixing(ONIndex6M,I1192,TRUE,_xll.ohTrigger(RecalcTrigger,Trigger6M)),NA())</f>
        <v>2.7452526322674364E-2</v>
      </c>
      <c r="Q1192" s="183">
        <f>IFERROR(_xll.qlIndexFixing(ONIndex1Y,I1192,TRUE,_xll.ohTrigger(RecalcTrigger,Trigger1Y)),NA())</f>
        <v>2.7903249260909924E-2</v>
      </c>
    </row>
    <row r="1193" spans="2:17" x14ac:dyDescent="0.2">
      <c r="B1193" s="39" t="s">
        <v>42</v>
      </c>
      <c r="D1193" s="42">
        <f>_xll.qlCalendarAdvance(Calendar,$D1192,B1193,"f",FALSE)</f>
        <v>47647</v>
      </c>
      <c r="E1193" s="177">
        <f>_xll.qlInterestRateIndexValueDate(IndexON,D1193)</f>
        <v>47647</v>
      </c>
      <c r="F1193" s="193">
        <f>IFERROR(_xll.qlIndexFixing(IndexON,D1193,TRUE,_xll.ohTrigger(RecalcTrigger,TriggerON)),NA())</f>
        <v>2.6425616690186615E-2</v>
      </c>
      <c r="H1193" s="42">
        <f>_xll.qlCalendarAdvance(Calendar,$H1192,B1193,"f",FALSE)</f>
        <v>47647</v>
      </c>
      <c r="I1193" s="177">
        <f>_xll.qlInterestRateIndexValueDate(Index1M,$H1193)</f>
        <v>47647</v>
      </c>
      <c r="J1193" s="182">
        <f>IFERROR(_xll.qlIndexFixing(Index1M,$H1193,TRUE,_xll.ohTrigger(RecalcTrigger,Trigger1M)),NA())</f>
        <v>2.6782326483878391E-2</v>
      </c>
      <c r="K1193" s="44">
        <f>IFERROR(_xll.qlIndexFixing(Index3M,H1193,TRUE,_xll.ohTrigger(RecalcTrigger,Trigger3M)),NA())</f>
        <v>2.7371088633212803E-2</v>
      </c>
      <c r="L1193" s="44">
        <f>IFERROR(_xll.qlIndexFixing(Index6M,$H1193,TRUE,_xll.ohTrigger(RecalcTrigger,Trigger6M)),NA())</f>
        <v>2.7483415542191841E-2</v>
      </c>
      <c r="M1193" s="183">
        <f>IFERROR(_xll.qlIndexFixing(Index1Y,$H1193,TRUE,_xll.ohTrigger(RecalcTrigger,Trigger1Y)),NA())</f>
        <v>2.7987380836955511E-2</v>
      </c>
      <c r="N1193" s="182">
        <f>IFERROR(_xll.qlIndexFixing(ONIndex1M,I1193,TRUE,_xll.ohTrigger(RecalcTrigger,Trigger1M)),NA())</f>
        <v>2.6776233907326308E-2</v>
      </c>
      <c r="O1193" s="44">
        <f>IFERROR(_xll.qlIndexFixing(ONIndex3M,I1193,TRUE,_xll.ohTrigger(RecalcTrigger,Trigger3M)),NA())</f>
        <v>2.7355219464132441E-2</v>
      </c>
      <c r="P1193" s="44">
        <f>IFERROR(_xll.qlIndexFixing(ONIndex6M,I1193,TRUE,_xll.ohTrigger(RecalcTrigger,Trigger6M)),NA())</f>
        <v>2.7441461493614705E-2</v>
      </c>
      <c r="Q1193" s="183">
        <f>IFERROR(_xll.qlIndexFixing(ONIndex1Y,I1193,TRUE,_xll.ohTrigger(RecalcTrigger,Trigger1Y)),NA())</f>
        <v>2.7892208576915101E-2</v>
      </c>
    </row>
    <row r="1194" spans="2:17" x14ac:dyDescent="0.2">
      <c r="B1194" s="39" t="s">
        <v>42</v>
      </c>
      <c r="D1194" s="42">
        <f>_xll.qlCalendarAdvance(Calendar,$D1193,B1194,"f",FALSE)</f>
        <v>47654</v>
      </c>
      <c r="E1194" s="177">
        <f>_xll.qlInterestRateIndexValueDate(IndexON,D1194)</f>
        <v>47654</v>
      </c>
      <c r="F1194" s="193">
        <f>IFERROR(_xll.qlIndexFixing(IndexON,D1194,TRUE,_xll.ohTrigger(RecalcTrigger,TriggerON)),NA())</f>
        <v>2.6416211105100285E-2</v>
      </c>
      <c r="H1194" s="42">
        <f>_xll.qlCalendarAdvance(Calendar,$H1193,B1194,"f",FALSE)</f>
        <v>47654</v>
      </c>
      <c r="I1194" s="177">
        <f>_xll.qlInterestRateIndexValueDate(Index1M,$H1194)</f>
        <v>47654</v>
      </c>
      <c r="J1194" s="182">
        <f>IFERROR(_xll.qlIndexFixing(Index1M,$H1194,TRUE,_xll.ohTrigger(RecalcTrigger,Trigger1M)),NA())</f>
        <v>2.677129828180861E-2</v>
      </c>
      <c r="K1194" s="44">
        <f>IFERROR(_xll.qlIndexFixing(Index3M,H1194,TRUE,_xll.ohTrigger(RecalcTrigger,Trigger3M)),NA())</f>
        <v>2.7359171312002807E-2</v>
      </c>
      <c r="L1194" s="44">
        <f>IFERROR(_xll.qlIndexFixing(Index6M,$H1194,TRUE,_xll.ohTrigger(RecalcTrigger,Trigger6M)),NA())</f>
        <v>2.7472191038409224E-2</v>
      </c>
      <c r="M1194" s="183">
        <f>IFERROR(_xll.qlIndexFixing(Index1Y,$H1194,TRUE,_xll.ohTrigger(RecalcTrigger,Trigger1Y)),NA())</f>
        <v>2.797605792513802E-2</v>
      </c>
      <c r="N1194" s="182">
        <f>IFERROR(_xll.qlIndexFixing(ONIndex1M,I1194,TRUE,_xll.ohTrigger(RecalcTrigger,Trigger1M)),NA())</f>
        <v>2.6765297295590074E-2</v>
      </c>
      <c r="O1194" s="44">
        <f>IFERROR(_xll.qlIndexFixing(ONIndex3M,I1194,TRUE,_xll.ohTrigger(RecalcTrigger,Trigger3M)),NA())</f>
        <v>2.7343419675061043E-2</v>
      </c>
      <c r="P1194" s="44">
        <f>IFERROR(_xll.qlIndexFixing(ONIndex6M,I1194,TRUE,_xll.ohTrigger(RecalcTrigger,Trigger6M)),NA())</f>
        <v>2.7430321756071185E-2</v>
      </c>
      <c r="Q1194" s="183">
        <f>IFERROR(_xll.qlIndexFixing(ONIndex1Y,I1194,TRUE,_xll.ohTrigger(RecalcTrigger,Trigger1Y)),NA())</f>
        <v>2.7881083485163938E-2</v>
      </c>
    </row>
    <row r="1195" spans="2:17" x14ac:dyDescent="0.2">
      <c r="B1195" s="39" t="s">
        <v>42</v>
      </c>
      <c r="D1195" s="42">
        <f>_xll.qlCalendarAdvance(Calendar,$D1194,B1195,"f",FALSE)</f>
        <v>47661</v>
      </c>
      <c r="E1195" s="177">
        <f>_xll.qlInterestRateIndexValueDate(IndexON,D1195)</f>
        <v>47661</v>
      </c>
      <c r="F1195" s="193">
        <f>IFERROR(_xll.qlIndexFixing(IndexON,D1195,TRUE,_xll.ohTrigger(RecalcTrigger,TriggerON)),NA())</f>
        <v>2.6406693237686074E-2</v>
      </c>
      <c r="H1195" s="42">
        <f>_xll.qlCalendarAdvance(Calendar,$H1194,B1195,"f",FALSE)</f>
        <v>47661</v>
      </c>
      <c r="I1195" s="177">
        <f>_xll.qlInterestRateIndexValueDate(Index1M,$H1195)</f>
        <v>47661</v>
      </c>
      <c r="J1195" s="182">
        <f>IFERROR(_xll.qlIndexFixing(Index1M,$H1195,TRUE,_xll.ohTrigger(RecalcTrigger,Trigger1M)),NA())</f>
        <v>2.6760267117266791E-2</v>
      </c>
      <c r="K1195" s="44">
        <f>IFERROR(_xll.qlIndexFixing(Index3M,H1195,TRUE,_xll.ohTrigger(RecalcTrigger,Trigger3M)),NA())</f>
        <v>2.7347263035990287E-2</v>
      </c>
      <c r="L1195" s="44">
        <f>IFERROR(_xll.qlIndexFixing(Index6M,$H1195,TRUE,_xll.ohTrigger(RecalcTrigger,Trigger6M)),NA())</f>
        <v>2.7460976977181691E-2</v>
      </c>
      <c r="M1195" s="183">
        <f>IFERROR(_xll.qlIndexFixing(Index1Y,$H1195,TRUE,_xll.ohTrigger(RecalcTrigger,Trigger1Y)),NA())</f>
        <v>2.7964742288354882E-2</v>
      </c>
      <c r="N1195" s="182">
        <f>IFERROR(_xll.qlIndexFixing(ONIndex1M,I1195,TRUE,_xll.ohTrigger(RecalcTrigger,Trigger1M)),NA())</f>
        <v>2.6754282956013009E-2</v>
      </c>
      <c r="O1195" s="44">
        <f>IFERROR(_xll.qlIndexFixing(ONIndex3M,I1195,TRUE,_xll.ohTrigger(RecalcTrigger,Trigger3M)),NA())</f>
        <v>2.7331514031442294E-2</v>
      </c>
      <c r="P1195" s="44">
        <f>IFERROR(_xll.qlIndexFixing(ONIndex6M,I1195,TRUE,_xll.ohTrigger(RecalcTrigger,Trigger6M)),NA())</f>
        <v>2.7419112768208853E-2</v>
      </c>
      <c r="Q1195" s="183">
        <f>IFERROR(_xll.qlIndexFixing(ONIndex1Y,I1195,TRUE,_xll.ohTrigger(RecalcTrigger,Trigger1Y)),NA())</f>
        <v>2.7869879972869382E-2</v>
      </c>
    </row>
    <row r="1196" spans="2:17" x14ac:dyDescent="0.2">
      <c r="B1196" s="39" t="s">
        <v>42</v>
      </c>
      <c r="D1196" s="42">
        <f>_xll.qlCalendarAdvance(Calendar,$D1195,B1196,"f",FALSE)</f>
        <v>47668</v>
      </c>
      <c r="E1196" s="177">
        <f>_xll.qlInterestRateIndexValueDate(IndexON,D1196)</f>
        <v>47668</v>
      </c>
      <c r="F1196" s="193">
        <f>IFERROR(_xll.qlIndexFixing(IndexON,D1196,TRUE,_xll.ohTrigger(RecalcTrigger,TriggerON)),NA())</f>
        <v>2.6397158299817924E-2</v>
      </c>
      <c r="H1196" s="42">
        <f>_xll.qlCalendarAdvance(Calendar,$H1195,B1196,"f",FALSE)</f>
        <v>47668</v>
      </c>
      <c r="I1196" s="177">
        <f>_xll.qlInterestRateIndexValueDate(Index1M,$H1196)</f>
        <v>47668</v>
      </c>
      <c r="J1196" s="182">
        <f>IFERROR(_xll.qlIndexFixing(Index1M,$H1196,TRUE,_xll.ohTrigger(RecalcTrigger,Trigger1M)),NA())</f>
        <v>2.6749246836541458E-2</v>
      </c>
      <c r="K1196" s="44">
        <f>IFERROR(_xll.qlIndexFixing(Index3M,H1196,TRUE,_xll.ohTrigger(RecalcTrigger,Trigger3M)),NA())</f>
        <v>2.7335370369942488E-2</v>
      </c>
      <c r="L1196" s="44">
        <f>IFERROR(_xll.qlIndexFixing(Index6M,$H1196,TRUE,_xll.ohTrigger(RecalcTrigger,Trigger6M)),NA())</f>
        <v>2.7450471157320359E-2</v>
      </c>
      <c r="M1196" s="183">
        <f>IFERROR(_xll.qlIndexFixing(Index1Y,$H1196,TRUE,_xll.ohTrigger(RecalcTrigger,Trigger1Y)),NA())</f>
        <v>2.7953435126967019E-2</v>
      </c>
      <c r="N1196" s="182">
        <f>IFERROR(_xll.qlIndexFixing(ONIndex1M,I1196,TRUE,_xll.ohTrigger(RecalcTrigger,Trigger1M)),NA())</f>
        <v>2.6743260810625502E-2</v>
      </c>
      <c r="O1196" s="44">
        <f>IFERROR(_xll.qlIndexFixing(ONIndex3M,I1196,TRUE,_xll.ohTrigger(RecalcTrigger,Trigger3M)),NA())</f>
        <v>2.7319597414238173E-2</v>
      </c>
      <c r="P1196" s="44">
        <f>IFERROR(_xll.qlIndexFixing(ONIndex6M,I1196,TRUE,_xll.ohTrigger(RecalcTrigger,Trigger6M)),NA())</f>
        <v>2.7407898259960151E-2</v>
      </c>
      <c r="Q1196" s="183">
        <f>IFERROR(_xll.qlIndexFixing(ONIndex1Y,I1196,TRUE,_xll.ohTrigger(RecalcTrigger,Trigger1Y)),NA())</f>
        <v>2.7858665471833799E-2</v>
      </c>
    </row>
    <row r="1197" spans="2:17" x14ac:dyDescent="0.2">
      <c r="B1197" s="39" t="s">
        <v>42</v>
      </c>
      <c r="D1197" s="42">
        <f>_xll.qlCalendarAdvance(Calendar,$D1196,B1197,"f",FALSE)</f>
        <v>47675</v>
      </c>
      <c r="E1197" s="177">
        <f>_xll.qlInterestRateIndexValueDate(IndexON,D1197)</f>
        <v>47675</v>
      </c>
      <c r="F1197" s="193">
        <f>IFERROR(_xll.qlIndexFixing(IndexON,D1197,TRUE,_xll.ohTrigger(RecalcTrigger,TriggerON)),NA())</f>
        <v>2.6387633431058655E-2</v>
      </c>
      <c r="H1197" s="42">
        <f>_xll.qlCalendarAdvance(Calendar,$H1196,B1197,"f",FALSE)</f>
        <v>47675</v>
      </c>
      <c r="I1197" s="177">
        <f>_xll.qlInterestRateIndexValueDate(Index1M,$H1197)</f>
        <v>47675</v>
      </c>
      <c r="J1197" s="182">
        <f>IFERROR(_xll.qlIndexFixing(Index1M,$H1197,TRUE,_xll.ohTrigger(RecalcTrigger,Trigger1M)),NA())</f>
        <v>2.6738238718824053E-2</v>
      </c>
      <c r="K1197" s="44">
        <f>IFERROR(_xll.qlIndexFixing(Index3M,H1197,TRUE,_xll.ohTrigger(RecalcTrigger,Trigger3M)),NA())</f>
        <v>2.7323493920225664E-2</v>
      </c>
      <c r="L1197" s="44">
        <f>IFERROR(_xll.qlIndexFixing(Index6M,$H1197,TRUE,_xll.ohTrigger(RecalcTrigger,Trigger6M)),NA())</f>
        <v>2.7439282904647005E-2</v>
      </c>
      <c r="M1197" s="183">
        <f>IFERROR(_xll.qlIndexFixing(Index1Y,$H1197,TRUE,_xll.ohTrigger(RecalcTrigger,Trigger1Y)),NA())</f>
        <v>2.7942136551615926E-2</v>
      </c>
      <c r="N1197" s="182">
        <f>IFERROR(_xll.qlIndexFixing(ONIndex1M,I1197,TRUE,_xll.ohTrigger(RecalcTrigger,Trigger1M)),NA())</f>
        <v>2.6732250790409973E-2</v>
      </c>
      <c r="O1197" s="44">
        <f>IFERROR(_xll.qlIndexFixing(ONIndex3M,I1197,TRUE,_xll.ohTrigger(RecalcTrigger,Trigger3M)),NA())</f>
        <v>2.7307696868835718E-2</v>
      </c>
      <c r="P1197" s="44">
        <f>IFERROR(_xll.qlIndexFixing(ONIndex6M,I1197,TRUE,_xll.ohTrigger(RecalcTrigger,Trigger6M)),NA())</f>
        <v>2.7396696397362641E-2</v>
      </c>
      <c r="Q1197" s="183">
        <f>IFERROR(_xll.qlIndexFixing(ONIndex1Y,I1197,TRUE,_xll.ohTrigger(RecalcTrigger,Trigger1Y)),NA())</f>
        <v>2.7847459203398373E-2</v>
      </c>
    </row>
    <row r="1198" spans="2:17" x14ac:dyDescent="0.2">
      <c r="B1198" s="39" t="s">
        <v>42</v>
      </c>
      <c r="D1198" s="42">
        <f>_xll.qlCalendarAdvance(Calendar,$D1197,B1198,"f",FALSE)</f>
        <v>47682</v>
      </c>
      <c r="E1198" s="177">
        <f>_xll.qlInterestRateIndexValueDate(IndexON,D1198)</f>
        <v>47682</v>
      </c>
      <c r="F1198" s="193">
        <f>IFERROR(_xll.qlIndexFixing(IndexON,D1198,TRUE,_xll.ohTrigger(RecalcTrigger,TriggerON)),NA())</f>
        <v>2.6378118631570358E-2</v>
      </c>
      <c r="H1198" s="42">
        <f>_xll.qlCalendarAdvance(Calendar,$H1197,B1198,"f",FALSE)</f>
        <v>47682</v>
      </c>
      <c r="I1198" s="177">
        <f>_xll.qlInterestRateIndexValueDate(Index1M,$H1198)</f>
        <v>47682</v>
      </c>
      <c r="J1198" s="182">
        <f>IFERROR(_xll.qlIndexFixing(Index1M,$H1198,TRUE,_xll.ohTrigger(RecalcTrigger,Trigger1M)),NA())</f>
        <v>2.6727242764079118E-2</v>
      </c>
      <c r="K1198" s="44">
        <f>IFERROR(_xll.qlIndexFixing(Index3M,H1198,TRUE,_xll.ohTrigger(RecalcTrigger,Trigger3M)),NA())</f>
        <v>2.7311633686696216E-2</v>
      </c>
      <c r="L1198" s="44">
        <f>IFERROR(_xll.qlIndexFixing(Index6M,$H1198,TRUE,_xll.ohTrigger(RecalcTrigger,Trigger6M)),NA())</f>
        <v>2.742810753591006E-2</v>
      </c>
      <c r="M1198" s="183">
        <f>IFERROR(_xll.qlIndexFixing(Index1Y,$H1198,TRUE,_xll.ohTrigger(RecalcTrigger,Trigger1Y)),NA())</f>
        <v>2.7930846562021383E-2</v>
      </c>
      <c r="N1198" s="182">
        <f>IFERROR(_xll.qlIndexFixing(ONIndex1M,I1198,TRUE,_xll.ohTrigger(RecalcTrigger,Trigger1M)),NA())</f>
        <v>2.6721252895366421E-2</v>
      </c>
      <c r="O1198" s="44">
        <f>IFERROR(_xll.qlIndexFixing(ONIndex3M,I1198,TRUE,_xll.ohTrigger(RecalcTrigger,Trigger3M)),NA())</f>
        <v>2.7295812395234931E-2</v>
      </c>
      <c r="P1198" s="44">
        <f>IFERROR(_xll.qlIndexFixing(ONIndex6M,I1198,TRUE,_xll.ohTrigger(RecalcTrigger,Trigger6M)),NA())</f>
        <v>2.7385507180254232E-2</v>
      </c>
      <c r="Q1198" s="183">
        <f>IFERROR(_xll.qlIndexFixing(ONIndex1Y,I1198,TRUE,_xll.ohTrigger(RecalcTrigger,Trigger1Y)),NA())</f>
        <v>2.783626116764415E-2</v>
      </c>
    </row>
    <row r="1199" spans="2:17" x14ac:dyDescent="0.2">
      <c r="B1199" s="39" t="s">
        <v>42</v>
      </c>
      <c r="D1199" s="42">
        <f>_xll.qlCalendarAdvance(Calendar,$D1198,B1199,"f",FALSE)</f>
        <v>47689</v>
      </c>
      <c r="E1199" s="177">
        <f>_xll.qlInterestRateIndexValueDate(IndexON,D1199)</f>
        <v>47689</v>
      </c>
      <c r="F1199" s="193">
        <f>IFERROR(_xll.qlIndexFixing(IndexON,D1199,TRUE,_xll.ohTrigger(RecalcTrigger,TriggerON)),NA())</f>
        <v>2.636861390119094E-2</v>
      </c>
      <c r="H1199" s="42">
        <f>_xll.qlCalendarAdvance(Calendar,$H1198,B1199,"f",FALSE)</f>
        <v>47689</v>
      </c>
      <c r="I1199" s="177">
        <f>_xll.qlInterestRateIndexValueDate(Index1M,$H1199)</f>
        <v>47689</v>
      </c>
      <c r="J1199" s="182">
        <f>IFERROR(_xll.qlIndexFixing(Index1M,$H1199,TRUE,_xll.ohTrigger(RecalcTrigger,Trigger1M)),NA())</f>
        <v>2.6716452508232867E-2</v>
      </c>
      <c r="K1199" s="44">
        <f>IFERROR(_xll.qlIndexFixing(Index3M,H1199,TRUE,_xll.ohTrigger(RecalcTrigger,Trigger3M)),NA())</f>
        <v>2.7299789669210553E-2</v>
      </c>
      <c r="L1199" s="44">
        <f>IFERROR(_xll.qlIndexFixing(Index6M,$H1199,TRUE,_xll.ohTrigger(RecalcTrigger,Trigger6M)),NA())</f>
        <v>2.7416945050892528E-2</v>
      </c>
      <c r="M1199" s="183">
        <f>IFERROR(_xll.qlIndexFixing(Index1Y,$H1199,TRUE,_xll.ohTrigger(RecalcTrigger,Trigger1Y)),NA())</f>
        <v>2.791956515790317E-2</v>
      </c>
      <c r="N1199" s="182">
        <f>IFERROR(_xll.qlIndexFixing(ONIndex1M,I1199,TRUE,_xll.ohTrigger(RecalcTrigger,Trigger1M)),NA())</f>
        <v>2.6710267125494846E-2</v>
      </c>
      <c r="O1199" s="44">
        <f>IFERROR(_xll.qlIndexFixing(ONIndex3M,I1199,TRUE,_xll.ohTrigger(RecalcTrigger,Trigger3M)),NA())</f>
        <v>2.7283943993435811E-2</v>
      </c>
      <c r="P1199" s="44">
        <f>IFERROR(_xll.qlIndexFixing(ONIndex6M,I1199,TRUE,_xll.ohTrigger(RecalcTrigger,Trigger6M)),NA())</f>
        <v>2.7374330608878061E-2</v>
      </c>
      <c r="Q1199" s="183">
        <f>IFERROR(_xll.qlIndexFixing(ONIndex1Y,I1199,TRUE,_xll.ohTrigger(RecalcTrigger,Trigger1Y)),NA())</f>
        <v>2.7825071364490084E-2</v>
      </c>
    </row>
    <row r="1200" spans="2:17" x14ac:dyDescent="0.2">
      <c r="B1200" s="39" t="s">
        <v>42</v>
      </c>
      <c r="D1200" s="42">
        <f>_xll.qlCalendarAdvance(Calendar,$D1199,B1200,"f",FALSE)</f>
        <v>47696</v>
      </c>
      <c r="E1200" s="177">
        <f>_xll.qlInterestRateIndexValueDate(IndexON,D1200)</f>
        <v>47696</v>
      </c>
      <c r="F1200" s="193">
        <f>IFERROR(_xll.qlIndexFixing(IndexON,D1200,TRUE,_xll.ohTrigger(RecalcTrigger,TriggerON)),NA())</f>
        <v>2.6359119240082496E-2</v>
      </c>
      <c r="H1200" s="42">
        <f>_xll.qlCalendarAdvance(Calendar,$H1199,B1200,"f",FALSE)</f>
        <v>47696</v>
      </c>
      <c r="I1200" s="177">
        <f>_xll.qlInterestRateIndexValueDate(Index1M,$H1200)</f>
        <v>47696</v>
      </c>
      <c r="J1200" s="182">
        <f>IFERROR(_xll.qlIndexFixing(Index1M,$H1200,TRUE,_xll.ohTrigger(RecalcTrigger,Trigger1M)),NA())</f>
        <v>2.6705287343367357E-2</v>
      </c>
      <c r="K1200" s="44">
        <f>IFERROR(_xll.qlIndexFixing(Index3M,H1200,TRUE,_xll.ohTrigger(RecalcTrigger,Trigger3M)),NA())</f>
        <v>2.728796186762332E-2</v>
      </c>
      <c r="L1200" s="44">
        <f>IFERROR(_xll.qlIndexFixing(Index6M,$H1200,TRUE,_xll.ohTrigger(RecalcTrigger,Trigger6M)),NA())</f>
        <v>2.7405795449378288E-2</v>
      </c>
      <c r="M1200" s="183">
        <f>IFERROR(_xll.qlIndexFixing(Index1Y,$H1200,TRUE,_xll.ohTrigger(RecalcTrigger,Trigger1Y)),NA())</f>
        <v>2.7908292338981289E-2</v>
      </c>
      <c r="N1200" s="182">
        <f>IFERROR(_xll.qlIndexFixing(ONIndex1M,I1200,TRUE,_xll.ohTrigger(RecalcTrigger,Trigger1M)),NA())</f>
        <v>2.669929348079525E-2</v>
      </c>
      <c r="O1200" s="44">
        <f>IFERROR(_xll.qlIndexFixing(ONIndex3M,I1200,TRUE,_xll.ohTrigger(RecalcTrigger,Trigger3M)),NA())</f>
        <v>2.7272091663600451E-2</v>
      </c>
      <c r="P1200" s="44">
        <f>IFERROR(_xll.qlIndexFixing(ONIndex6M,I1200,TRUE,_xll.ohTrigger(RecalcTrigger,Trigger6M)),NA())</f>
        <v>2.7363166683072038E-2</v>
      </c>
      <c r="Q1200" s="183">
        <f>IFERROR(_xll.qlIndexFixing(ONIndex1Y,I1200,TRUE,_xll.ohTrigger(RecalcTrigger,Trigger1Y)),NA())</f>
        <v>2.7813889794017221E-2</v>
      </c>
    </row>
    <row r="1201" spans="2:17" x14ac:dyDescent="0.2">
      <c r="B1201" s="39" t="s">
        <v>42</v>
      </c>
      <c r="D1201" s="42">
        <f>_xll.qlCalendarAdvance(Calendar,$D1200,B1201,"f",FALSE)</f>
        <v>47703</v>
      </c>
      <c r="E1201" s="177">
        <f>_xll.qlInterestRateIndexValueDate(IndexON,D1201)</f>
        <v>47703</v>
      </c>
      <c r="F1201" s="193">
        <f>IFERROR(_xll.qlIndexFixing(IndexON,D1201,TRUE,_xll.ohTrigger(RecalcTrigger,TriggerON)),NA())</f>
        <v>2.6349634648082931E-2</v>
      </c>
      <c r="H1201" s="42">
        <f>_xll.qlCalendarAdvance(Calendar,$H1200,B1201,"f",FALSE)</f>
        <v>47703</v>
      </c>
      <c r="I1201" s="177">
        <f>_xll.qlInterestRateIndexValueDate(Index1M,$H1201)</f>
        <v>47703</v>
      </c>
      <c r="J1201" s="182">
        <f>IFERROR(_xll.qlIndexFixing(Index1M,$H1201,TRUE,_xll.ohTrigger(RecalcTrigger,Trigger1M)),NA())</f>
        <v>2.6694327877327083E-2</v>
      </c>
      <c r="K1201" s="44">
        <f>IFERROR(_xll.qlIndexFixing(Index3M,H1201,TRUE,_xll.ohTrigger(RecalcTrigger,Trigger3M)),NA())</f>
        <v>2.7276150281790045E-2</v>
      </c>
      <c r="L1201" s="44">
        <f>IFERROR(_xll.qlIndexFixing(Index6M,$H1201,TRUE,_xll.ohTrigger(RecalcTrigger,Trigger6M)),NA())</f>
        <v>2.7394658731151648E-2</v>
      </c>
      <c r="M1201" s="183">
        <f>IFERROR(_xll.qlIndexFixing(Index1Y,$H1201,TRUE,_xll.ohTrigger(RecalcTrigger,Trigger1Y)),NA())</f>
        <v>2.7897028104976407E-2</v>
      </c>
      <c r="N1201" s="182">
        <f>IFERROR(_xll.qlIndexFixing(ONIndex1M,I1201,TRUE,_xll.ohTrigger(RecalcTrigger,Trigger1M)),NA())</f>
        <v>2.6688331961348677E-2</v>
      </c>
      <c r="O1201" s="44">
        <f>IFERROR(_xll.qlIndexFixing(ONIndex3M,I1201,TRUE,_xll.ohTrigger(RecalcTrigger,Trigger3M)),NA())</f>
        <v>2.7260255405485712E-2</v>
      </c>
      <c r="P1201" s="44">
        <f>IFERROR(_xll.qlIndexFixing(ONIndex6M,I1201,TRUE,_xll.ohTrigger(RecalcTrigger,Trigger6M)),NA())</f>
        <v>2.7352015402755114E-2</v>
      </c>
      <c r="Q1201" s="183">
        <f>IFERROR(_xll.qlIndexFixing(ONIndex1Y,I1201,TRUE,_xll.ohTrigger(RecalcTrigger,Trigger1Y)),NA())</f>
        <v>2.780271645606347E-2</v>
      </c>
    </row>
    <row r="1202" spans="2:17" x14ac:dyDescent="0.2">
      <c r="B1202" s="39" t="s">
        <v>42</v>
      </c>
      <c r="D1202" s="42">
        <f>_xll.qlCalendarAdvance(Calendar,$D1201,B1202,"f",FALSE)</f>
        <v>47710</v>
      </c>
      <c r="E1202" s="177">
        <f>_xll.qlInterestRateIndexValueDate(IndexON,D1202)</f>
        <v>47710</v>
      </c>
      <c r="F1202" s="193">
        <f>IFERROR(_xll.qlIndexFixing(IndexON,D1202,TRUE,_xll.ohTrigger(RecalcTrigger,TriggerON)),NA())</f>
        <v>2.6340160125354339E-2</v>
      </c>
      <c r="H1202" s="42">
        <f>_xll.qlCalendarAdvance(Calendar,$H1201,B1202,"f",FALSE)</f>
        <v>47710</v>
      </c>
      <c r="I1202" s="177">
        <f>_xll.qlInterestRateIndexValueDate(Index1M,$H1202)</f>
        <v>47710</v>
      </c>
      <c r="J1202" s="182">
        <f>IFERROR(_xll.qlIndexFixing(Index1M,$H1202,TRUE,_xll.ohTrigger(RecalcTrigger,Trigger1M)),NA())</f>
        <v>2.668338057411998E-2</v>
      </c>
      <c r="K1202" s="44">
        <f>IFERROR(_xll.qlIndexFixing(Index3M,H1202,TRUE,_xll.ohTrigger(RecalcTrigger,Trigger3M)),NA())</f>
        <v>2.7264354911569776E-2</v>
      </c>
      <c r="L1202" s="44">
        <f>IFERROR(_xll.qlIndexFixing(Index6M,$H1202,TRUE,_xll.ohTrigger(RecalcTrigger,Trigger6M)),NA())</f>
        <v>2.7383534895996927E-2</v>
      </c>
      <c r="M1202" s="183">
        <f>IFERROR(_xll.qlIndexFixing(Index1Y,$H1202,TRUE,_xll.ohTrigger(RecalcTrigger,Trigger1Y)),NA())</f>
        <v>2.7885772455608526E-2</v>
      </c>
      <c r="N1202" s="182">
        <f>IFERROR(_xll.qlIndexFixing(ONIndex1M,I1202,TRUE,_xll.ohTrigger(RecalcTrigger,Trigger1M)),NA())</f>
        <v>2.6677382567074082E-2</v>
      </c>
      <c r="O1202" s="44">
        <f>IFERROR(_xll.qlIndexFixing(ONIndex3M,I1202,TRUE,_xll.ohTrigger(RecalcTrigger,Trigger3M)),NA())</f>
        <v>2.7248435219253686E-2</v>
      </c>
      <c r="P1202" s="44">
        <f>IFERROR(_xll.qlIndexFixing(ONIndex6M,I1202,TRUE,_xll.ohTrigger(RecalcTrigger,Trigger6M)),NA())</f>
        <v>2.7340876768089384E-2</v>
      </c>
      <c r="Q1202" s="183">
        <f>IFERROR(_xll.qlIndexFixing(ONIndex1Y,I1202,TRUE,_xll.ohTrigger(RecalcTrigger,Trigger1Y)),NA())</f>
        <v>2.7791551350871968E-2</v>
      </c>
    </row>
    <row r="1203" spans="2:17" x14ac:dyDescent="0.2">
      <c r="B1203" s="39" t="s">
        <v>42</v>
      </c>
      <c r="D1203" s="42">
        <f>_xll.qlCalendarAdvance(Calendar,$D1202,B1203,"f",FALSE)</f>
        <v>47717</v>
      </c>
      <c r="E1203" s="177">
        <f>_xll.qlInterestRateIndexValueDate(IndexON,D1203)</f>
        <v>47717</v>
      </c>
      <c r="F1203" s="193">
        <f>IFERROR(_xll.qlIndexFixing(IndexON,D1203,TRUE,_xll.ohTrigger(RecalcTrigger,TriggerON)),NA())</f>
        <v>2.6330695671734627E-2</v>
      </c>
      <c r="H1203" s="42">
        <f>_xll.qlCalendarAdvance(Calendar,$H1202,B1203,"f",FALSE)</f>
        <v>47717</v>
      </c>
      <c r="I1203" s="177">
        <f>_xll.qlInterestRateIndexValueDate(Index1M,$H1203)</f>
        <v>47717</v>
      </c>
      <c r="J1203" s="182">
        <f>IFERROR(_xll.qlIndexFixing(Index1M,$H1203,TRUE,_xll.ohTrigger(RecalcTrigger,Trigger1M)),NA())</f>
        <v>2.6672445433708059E-2</v>
      </c>
      <c r="K1203" s="44">
        <f>IFERROR(_xll.qlIndexFixing(Index3M,H1203,TRUE,_xll.ohTrigger(RecalcTrigger,Trigger3M)),NA())</f>
        <v>2.7252575756817162E-2</v>
      </c>
      <c r="L1203" s="44">
        <f>IFERROR(_xll.qlIndexFixing(Index6M,$H1203,TRUE,_xll.ohTrigger(RecalcTrigger,Trigger6M)),NA())</f>
        <v>2.7372423943698432E-2</v>
      </c>
      <c r="M1203" s="183">
        <f>IFERROR(_xll.qlIndexFixing(Index1Y,$H1203,TRUE,_xll.ohTrigger(RecalcTrigger,Trigger1Y)),NA())</f>
        <v>2.7874525390598537E-2</v>
      </c>
      <c r="N1203" s="182">
        <f>IFERROR(_xll.qlIndexFixing(ONIndex1M,I1203,TRUE,_xll.ohTrigger(RecalcTrigger,Trigger1M)),NA())</f>
        <v>2.6666445297809371E-2</v>
      </c>
      <c r="O1203" s="44">
        <f>IFERROR(_xll.qlIndexFixing(ONIndex3M,I1203,TRUE,_xll.ohTrigger(RecalcTrigger,Trigger3M)),NA())</f>
        <v>2.7236631104823328E-2</v>
      </c>
      <c r="P1203" s="44">
        <f>IFERROR(_xll.qlIndexFixing(ONIndex6M,I1203,TRUE,_xll.ohTrigger(RecalcTrigger,Trigger6M)),NA())</f>
        <v>2.7329750778912754E-2</v>
      </c>
      <c r="Q1203" s="183">
        <f>IFERROR(_xll.qlIndexFixing(ONIndex1Y,I1203,TRUE,_xll.ohTrigger(RecalcTrigger,Trigger1Y)),NA())</f>
        <v>2.7780394478118531E-2</v>
      </c>
    </row>
    <row r="1204" spans="2:17" x14ac:dyDescent="0.2">
      <c r="B1204" s="39" t="s">
        <v>42</v>
      </c>
      <c r="D1204" s="42">
        <f>_xll.qlCalendarAdvance(Calendar,$D1203,B1204,"f",FALSE)</f>
        <v>47724</v>
      </c>
      <c r="E1204" s="177">
        <f>_xll.qlInterestRateIndexValueDate(IndexON,D1204)</f>
        <v>47724</v>
      </c>
      <c r="F1204" s="193">
        <f>IFERROR(_xll.qlIndexFixing(IndexON,D1204,TRUE,_xll.ohTrigger(RecalcTrigger,TriggerON)),NA())</f>
        <v>2.6321241287385888E-2</v>
      </c>
      <c r="H1204" s="42">
        <f>_xll.qlCalendarAdvance(Calendar,$H1203,B1204,"f",FALSE)</f>
        <v>47724</v>
      </c>
      <c r="I1204" s="177">
        <f>_xll.qlInterestRateIndexValueDate(Index1M,$H1204)</f>
        <v>47724</v>
      </c>
      <c r="J1204" s="182">
        <f>IFERROR(_xll.qlIndexFixing(Index1M,$H1204,TRUE,_xll.ohTrigger(RecalcTrigger,Trigger1M)),NA())</f>
        <v>2.6661522456058392E-2</v>
      </c>
      <c r="K1204" s="44">
        <f>IFERROR(_xll.qlIndexFixing(Index3M,H1204,TRUE,_xll.ohTrigger(RecalcTrigger,Trigger3M)),NA())</f>
        <v>2.7240812817389486E-2</v>
      </c>
      <c r="L1204" s="44">
        <f>IFERROR(_xll.qlIndexFixing(Index6M,$H1204,TRUE,_xll.ohTrigger(RecalcTrigger,Trigger6M)),NA())</f>
        <v>2.7360628167673706E-2</v>
      </c>
      <c r="M1204" s="183">
        <f>IFERROR(_xll.qlIndexFixing(Index1Y,$H1204,TRUE,_xll.ohTrigger(RecalcTrigger,Trigger1Y)),NA())</f>
        <v>2.7863286909667329E-2</v>
      </c>
      <c r="N1204" s="182">
        <f>IFERROR(_xll.qlIndexFixing(ONIndex1M,I1204,TRUE,_xll.ohTrigger(RecalcTrigger,Trigger1M)),NA())</f>
        <v>2.6655520153959777E-2</v>
      </c>
      <c r="O1204" s="44">
        <f>IFERROR(_xll.qlIndexFixing(ONIndex3M,I1204,TRUE,_xll.ohTrigger(RecalcTrigger,Trigger3M)),NA())</f>
        <v>2.7224843062275683E-2</v>
      </c>
      <c r="P1204" s="44">
        <f>IFERROR(_xll.qlIndexFixing(ONIndex6M,I1204,TRUE,_xll.ohTrigger(RecalcTrigger,Trigger6M)),NA())</f>
        <v>2.7318637435468363E-2</v>
      </c>
      <c r="Q1204" s="183">
        <f>IFERROR(_xll.qlIndexFixing(ONIndex1Y,I1204,TRUE,_xll.ohTrigger(RecalcTrigger,Trigger1Y)),NA())</f>
        <v>2.7769245838127343E-2</v>
      </c>
    </row>
    <row r="1205" spans="2:17" x14ac:dyDescent="0.2">
      <c r="B1205" s="39" t="s">
        <v>42</v>
      </c>
      <c r="D1205" s="42">
        <f>_xll.qlCalendarAdvance(Calendar,$D1204,B1205,"f",FALSE)</f>
        <v>47731</v>
      </c>
      <c r="E1205" s="177">
        <f>_xll.qlInterestRateIndexValueDate(IndexON,D1205)</f>
        <v>47731</v>
      </c>
      <c r="F1205" s="193">
        <f>IFERROR(_xll.qlIndexFixing(IndexON,D1205,TRUE,_xll.ohTrigger(RecalcTrigger,TriggerON)),NA())</f>
        <v>2.6311796972064982E-2</v>
      </c>
      <c r="H1205" s="42">
        <f>_xll.qlCalendarAdvance(Calendar,$H1204,B1205,"f",FALSE)</f>
        <v>47731</v>
      </c>
      <c r="I1205" s="177">
        <f>_xll.qlInterestRateIndexValueDate(Index1M,$H1205)</f>
        <v>47731</v>
      </c>
      <c r="J1205" s="182">
        <f>IFERROR(_xll.qlIndexFixing(Index1M,$H1205,TRUE,_xll.ohTrigger(RecalcTrigger,Trigger1M)),NA())</f>
        <v>2.6650611641138057E-2</v>
      </c>
      <c r="K1205" s="44">
        <f>IFERROR(_xll.qlIndexFixing(Index3M,H1205,TRUE,_xll.ohTrigger(RecalcTrigger,Trigger3M)),NA())</f>
        <v>2.7228888721177062E-2</v>
      </c>
      <c r="L1205" s="44">
        <f>IFERROR(_xll.qlIndexFixing(Index6M,$H1205,TRUE,_xll.ohTrigger(RecalcTrigger,Trigger6M)),NA())</f>
        <v>2.7349077473281538E-2</v>
      </c>
      <c r="M1205" s="183">
        <f>IFERROR(_xll.qlIndexFixing(Index1Y,$H1205,TRUE,_xll.ohTrigger(RecalcTrigger,Trigger1Y)),NA())</f>
        <v>2.7852057012536013E-2</v>
      </c>
      <c r="N1205" s="182">
        <f>IFERROR(_xll.qlIndexFixing(ONIndex1M,I1205,TRUE,_xll.ohTrigger(RecalcTrigger,Trigger1M)),NA())</f>
        <v>2.6644607135120069E-2</v>
      </c>
      <c r="O1205" s="44">
        <f>IFERROR(_xll.qlIndexFixing(ONIndex3M,I1205,TRUE,_xll.ohTrigger(RecalcTrigger,Trigger3M)),NA())</f>
        <v>2.7213071091529706E-2</v>
      </c>
      <c r="P1205" s="44">
        <f>IFERROR(_xll.qlIndexFixing(ONIndex6M,I1205,TRUE,_xll.ohTrigger(RecalcTrigger,Trigger6M)),NA())</f>
        <v>2.7307536737432025E-2</v>
      </c>
      <c r="Q1205" s="183">
        <f>IFERROR(_xll.qlIndexFixing(ONIndex1Y,I1205,TRUE,_xll.ohTrigger(RecalcTrigger,Trigger1Y)),NA())</f>
        <v>2.7758105430655267E-2</v>
      </c>
    </row>
    <row r="1206" spans="2:17" x14ac:dyDescent="0.2">
      <c r="B1206" s="39" t="s">
        <v>42</v>
      </c>
      <c r="D1206" s="42">
        <f>_xll.qlCalendarAdvance(Calendar,$D1205,B1206,"f",FALSE)</f>
        <v>47738</v>
      </c>
      <c r="E1206" s="177">
        <f>_xll.qlInterestRateIndexValueDate(IndexON,D1206)</f>
        <v>47738</v>
      </c>
      <c r="F1206" s="193">
        <f>IFERROR(_xll.qlIndexFixing(IndexON,D1206,TRUE,_xll.ohTrigger(RecalcTrigger,TriggerON)),NA())</f>
        <v>2.6302362726015049E-2</v>
      </c>
      <c r="H1206" s="42">
        <f>_xll.qlCalendarAdvance(Calendar,$H1205,B1206,"f",FALSE)</f>
        <v>47738</v>
      </c>
      <c r="I1206" s="177">
        <f>_xll.qlInterestRateIndexValueDate(Index1M,$H1206)</f>
        <v>47738</v>
      </c>
      <c r="J1206" s="182">
        <f>IFERROR(_xll.qlIndexFixing(Index1M,$H1206,TRUE,_xll.ohTrigger(RecalcTrigger,Trigger1M)),NA())</f>
        <v>2.6639712988906529E-2</v>
      </c>
      <c r="K1206" s="44">
        <f>IFERROR(_xll.qlIndexFixing(Index3M,H1206,TRUE,_xll.ohTrigger(RecalcTrigger,Trigger3M)),NA())</f>
        <v>2.7217157925767826E-2</v>
      </c>
      <c r="L1206" s="44">
        <f>IFERROR(_xll.qlIndexFixing(Index6M,$H1206,TRUE,_xll.ohTrigger(RecalcTrigger,Trigger6M)),NA())</f>
        <v>2.7338004688031183E-2</v>
      </c>
      <c r="M1206" s="183">
        <f>IFERROR(_xll.qlIndexFixing(Index1Y,$H1206,TRUE,_xll.ohTrigger(RecalcTrigger,Trigger1Y)),NA())</f>
        <v>2.7840835698926147E-2</v>
      </c>
      <c r="N1206" s="182">
        <f>IFERROR(_xll.qlIndexFixing(ONIndex1M,I1206,TRUE,_xll.ohTrigger(RecalcTrigger,Trigger1M)),NA())</f>
        <v>2.6633706241533384E-2</v>
      </c>
      <c r="O1206" s="44">
        <f>IFERROR(_xll.qlIndexFixing(ONIndex3M,I1206,TRUE,_xll.ohTrigger(RecalcTrigger,Trigger3M)),NA())</f>
        <v>2.7201315192585396E-2</v>
      </c>
      <c r="P1206" s="44">
        <f>IFERROR(_xll.qlIndexFixing(ONIndex6M,I1206,TRUE,_xll.ohTrigger(RecalcTrigger,Trigger6M)),NA())</f>
        <v>2.7296448685127928E-2</v>
      </c>
      <c r="Q1206" s="183">
        <f>IFERROR(_xll.qlIndexFixing(ONIndex1Y,I1206,TRUE,_xll.ohTrigger(RecalcTrigger,Trigger1Y)),NA())</f>
        <v>2.774697325594544E-2</v>
      </c>
    </row>
    <row r="1207" spans="2:17" x14ac:dyDescent="0.2">
      <c r="B1207" s="39" t="s">
        <v>42</v>
      </c>
      <c r="D1207" s="42">
        <f>_xll.qlCalendarAdvance(Calendar,$D1206,B1207,"f",FALSE)</f>
        <v>47745</v>
      </c>
      <c r="E1207" s="177">
        <f>_xll.qlInterestRateIndexValueDate(IndexON,D1207)</f>
        <v>47745</v>
      </c>
      <c r="F1207" s="193">
        <f>IFERROR(_xll.qlIndexFixing(IndexON,D1207,TRUE,_xll.ohTrigger(RecalcTrigger,TriggerON)),NA())</f>
        <v>2.6292938549155043E-2</v>
      </c>
      <c r="H1207" s="42">
        <f>_xll.qlCalendarAdvance(Calendar,$H1206,B1207,"f",FALSE)</f>
        <v>47745</v>
      </c>
      <c r="I1207" s="177">
        <f>_xll.qlInterestRateIndexValueDate(Index1M,$H1207)</f>
        <v>47745</v>
      </c>
      <c r="J1207" s="182">
        <f>IFERROR(_xll.qlIndexFixing(Index1M,$H1207,TRUE,_xll.ohTrigger(RecalcTrigger,Trigger1M)),NA())</f>
        <v>2.6628826499335949E-2</v>
      </c>
      <c r="K1207" s="44">
        <f>IFERROR(_xll.qlIndexFixing(Index3M,H1207,TRUE,_xll.ohTrigger(RecalcTrigger,Trigger3M)),NA())</f>
        <v>2.7205443343684875E-2</v>
      </c>
      <c r="L1207" s="44">
        <f>IFERROR(_xll.qlIndexFixing(Index6M,$H1207,TRUE,_xll.ohTrigger(RecalcTrigger,Trigger6M)),NA())</f>
        <v>2.7326944778408677E-2</v>
      </c>
      <c r="M1207" s="183">
        <f>IFERROR(_xll.qlIndexFixing(Index1Y,$H1207,TRUE,_xll.ohTrigger(RecalcTrigger,Trigger1Y)),NA())</f>
        <v>2.7829622968558843E-2</v>
      </c>
      <c r="N1207" s="182">
        <f>IFERROR(_xll.qlIndexFixing(ONIndex1M,I1207,TRUE,_xll.ohTrigger(RecalcTrigger,Trigger1M)),NA())</f>
        <v>2.662281747303763E-2</v>
      </c>
      <c r="O1207" s="44">
        <f>IFERROR(_xll.qlIndexFixing(ONIndex3M,I1207,TRUE,_xll.ohTrigger(RecalcTrigger,Trigger3M)),NA())</f>
        <v>2.7189575365442753E-2</v>
      </c>
      <c r="P1207" s="44">
        <f>IFERROR(_xll.qlIndexFixing(ONIndex6M,I1207,TRUE,_xll.ohTrigger(RecalcTrigger,Trigger6M)),NA())</f>
        <v>2.728537327831293E-2</v>
      </c>
      <c r="Q1207" s="183">
        <f>IFERROR(_xll.qlIndexFixing(ONIndex1Y,I1207,TRUE,_xll.ohTrigger(RecalcTrigger,Trigger1Y)),NA())</f>
        <v>2.7735849313673677E-2</v>
      </c>
    </row>
    <row r="1208" spans="2:17" x14ac:dyDescent="0.2">
      <c r="B1208" s="39" t="s">
        <v>42</v>
      </c>
      <c r="D1208" s="42">
        <f>_xll.qlCalendarAdvance(Calendar,$D1207,B1208,"f",FALSE)</f>
        <v>47752</v>
      </c>
      <c r="E1208" s="177">
        <f>_xll.qlInterestRateIndexValueDate(IndexON,D1208)</f>
        <v>47752</v>
      </c>
      <c r="F1208" s="193">
        <f>IFERROR(_xll.qlIndexFixing(IndexON,D1208,TRUE,_xll.ohTrigger(RecalcTrigger,TriggerON)),NA())</f>
        <v>2.6283524441484962E-2</v>
      </c>
      <c r="H1208" s="42">
        <f>_xll.qlCalendarAdvance(Calendar,$H1207,B1208,"f",FALSE)</f>
        <v>47752</v>
      </c>
      <c r="I1208" s="177">
        <f>_xll.qlInterestRateIndexValueDate(Index1M,$H1208)</f>
        <v>47752</v>
      </c>
      <c r="J1208" s="182">
        <f>IFERROR(_xll.qlIndexFixing(Index1M,$H1208,TRUE,_xll.ohTrigger(RecalcTrigger,Trigger1M)),NA())</f>
        <v>2.6617952172388326E-2</v>
      </c>
      <c r="K1208" s="44">
        <f>IFERROR(_xll.qlIndexFixing(Index3M,H1208,TRUE,_xll.ohTrigger(RecalcTrigger,Trigger3M)),NA())</f>
        <v>2.7193923210070425E-2</v>
      </c>
      <c r="L1208" s="44">
        <f>IFERROR(_xll.qlIndexFixing(Index6M,$H1208,TRUE,_xll.ohTrigger(RecalcTrigger,Trigger6M)),NA())</f>
        <v>2.731589774420581E-2</v>
      </c>
      <c r="M1208" s="183">
        <f>IFERROR(_xll.qlIndexFixing(Index1Y,$H1208,TRUE,_xll.ohTrigger(RecalcTrigger,Trigger1Y)),NA())</f>
        <v>2.7818418821156321E-2</v>
      </c>
      <c r="N1208" s="182">
        <f>IFERROR(_xll.qlIndexFixing(ONIndex1M,I1208,TRUE,_xll.ohTrigger(RecalcTrigger,Trigger1M)),NA())</f>
        <v>2.66119408297949E-2</v>
      </c>
      <c r="O1208" s="44">
        <f>IFERROR(_xll.qlIndexFixing(ONIndex3M,I1208,TRUE,_xll.ohTrigger(RecalcTrigger,Trigger3M)),NA())</f>
        <v>2.7177851610182824E-2</v>
      </c>
      <c r="P1208" s="44">
        <f>IFERROR(_xll.qlIndexFixing(ONIndex6M,I1208,TRUE,_xll.ohTrigger(RecalcTrigger,Trigger6M)),NA())</f>
        <v>2.7274310517149125E-2</v>
      </c>
      <c r="Q1208" s="183">
        <f>IFERROR(_xll.qlIndexFixing(ONIndex1Y,I1208,TRUE,_xll.ohTrigger(RecalcTrigger,Trigger1Y)),NA())</f>
        <v>2.7724733604164165E-2</v>
      </c>
    </row>
    <row r="1209" spans="2:17" x14ac:dyDescent="0.2">
      <c r="B1209" s="39" t="s">
        <v>42</v>
      </c>
      <c r="D1209" s="42">
        <f>_xll.qlCalendarAdvance(Calendar,$D1208,B1209,"f",FALSE)</f>
        <v>47759</v>
      </c>
      <c r="E1209" s="177">
        <f>_xll.qlInterestRateIndexValueDate(IndexON,D1209)</f>
        <v>47759</v>
      </c>
      <c r="F1209" s="193">
        <f>IFERROR(_xll.qlIndexFixing(IndexON,D1209,TRUE,_xll.ohTrigger(RecalcTrigger,TriggerON)),NA())</f>
        <v>2.6274120403004808E-2</v>
      </c>
      <c r="H1209" s="42">
        <f>_xll.qlCalendarAdvance(Calendar,$H1208,B1209,"f",FALSE)</f>
        <v>47759</v>
      </c>
      <c r="I1209" s="177">
        <f>_xll.qlInterestRateIndexValueDate(Index1M,$H1209)</f>
        <v>47759</v>
      </c>
      <c r="J1209" s="182">
        <f>IFERROR(_xll.qlIndexFixing(Index1M,$H1209,TRUE,_xll.ohTrigger(RecalcTrigger,Trigger1M)),NA())</f>
        <v>2.660709000802567E-2</v>
      </c>
      <c r="K1209" s="44">
        <f>IFERROR(_xll.qlIndexFixing(Index3M,H1209,TRUE,_xll.ohTrigger(RecalcTrigger,Trigger3M)),NA())</f>
        <v>2.7182241345125889E-2</v>
      </c>
      <c r="L1209" s="44">
        <f>IFERROR(_xll.qlIndexFixing(Index6M,$H1209,TRUE,_xll.ohTrigger(RecalcTrigger,Trigger6M)),NA())</f>
        <v>2.7305096576829856E-2</v>
      </c>
      <c r="M1209" s="183">
        <f>IFERROR(_xll.qlIndexFixing(Index1Y,$H1209,TRUE,_xll.ohTrigger(RecalcTrigger,Trigger1Y)),NA())</f>
        <v>2.7807223256439917E-2</v>
      </c>
      <c r="N1209" s="182">
        <f>IFERROR(_xll.qlIndexFixing(ONIndex1M,I1209,TRUE,_xll.ohTrigger(RecalcTrigger,Trigger1M)),NA())</f>
        <v>2.6601076311805194E-2</v>
      </c>
      <c r="O1209" s="44">
        <f>IFERROR(_xll.qlIndexFixing(ONIndex3M,I1209,TRUE,_xll.ohTrigger(RecalcTrigger,Trigger3M)),NA())</f>
        <v>2.7166143926805608E-2</v>
      </c>
      <c r="P1209" s="44">
        <f>IFERROR(_xll.qlIndexFixing(ONIndex6M,I1209,TRUE,_xll.ohTrigger(RecalcTrigger,Trigger6M)),NA())</f>
        <v>2.7263260401474421E-2</v>
      </c>
      <c r="Q1209" s="183">
        <f>IFERROR(_xll.qlIndexFixing(ONIndex1Y,I1209,TRUE,_xll.ohTrigger(RecalcTrigger,Trigger1Y)),NA())</f>
        <v>2.7713626127254809E-2</v>
      </c>
    </row>
    <row r="1210" spans="2:17" x14ac:dyDescent="0.2">
      <c r="B1210" s="39" t="s">
        <v>42</v>
      </c>
      <c r="D1210" s="42">
        <f>_xll.qlCalendarAdvance(Calendar,$D1209,B1210,"f",FALSE)</f>
        <v>47766</v>
      </c>
      <c r="E1210" s="177">
        <f>_xll.qlInterestRateIndexValueDate(IndexON,D1210)</f>
        <v>47766</v>
      </c>
      <c r="F1210" s="193">
        <f>IFERROR(_xll.qlIndexFixing(IndexON,D1210,TRUE,_xll.ohTrigger(RecalcTrigger,TriggerON)),NA())</f>
        <v>2.626472643371458E-2</v>
      </c>
      <c r="H1210" s="42">
        <f>_xll.qlCalendarAdvance(Calendar,$H1209,B1210,"f",FALSE)</f>
        <v>47766</v>
      </c>
      <c r="I1210" s="177">
        <f>_xll.qlInterestRateIndexValueDate(Index1M,$H1210)</f>
        <v>47766</v>
      </c>
      <c r="J1210" s="182">
        <f>IFERROR(_xll.qlIndexFixing(Index1M,$H1210,TRUE,_xll.ohTrigger(RecalcTrigger,Trigger1M)),NA())</f>
        <v>2.6596240006217589E-2</v>
      </c>
      <c r="K1210" s="44">
        <f>IFERROR(_xll.qlIndexFixing(Index3M,H1210,TRUE,_xll.ohTrigger(RecalcTrigger,Trigger3M)),NA())</f>
        <v>2.7170575694650905E-2</v>
      </c>
      <c r="L1210" s="44">
        <f>IFERROR(_xll.qlIndexFixing(Index6M,$H1210,TRUE,_xll.ohTrigger(RecalcTrigger,Trigger6M)),NA())</f>
        <v>2.729407539373423E-2</v>
      </c>
      <c r="M1210" s="183">
        <f>IFERROR(_xll.qlIndexFixing(Index1Y,$H1210,TRUE,_xll.ohTrigger(RecalcTrigger,Trigger1Y)),NA())</f>
        <v>2.779603627413274E-2</v>
      </c>
      <c r="N1210" s="182">
        <f>IFERROR(_xll.qlIndexFixing(ONIndex1M,I1210,TRUE,_xll.ohTrigger(RecalcTrigger,Trigger1M)),NA())</f>
        <v>2.6590223918825373E-2</v>
      </c>
      <c r="O1210" s="44">
        <f>IFERROR(_xll.qlIndexFixing(ONIndex3M,I1210,TRUE,_xll.ohTrigger(RecalcTrigger,Trigger3M)),NA())</f>
        <v>2.7154452315149014E-2</v>
      </c>
      <c r="P1210" s="44">
        <f>IFERROR(_xll.qlIndexFixing(ONIndex6M,I1210,TRUE,_xll.ohTrigger(RecalcTrigger,Trigger6M)),NA())</f>
        <v>2.7252222931450909E-2</v>
      </c>
      <c r="Q1210" s="183">
        <f>IFERROR(_xll.qlIndexFixing(ONIndex1Y,I1210,TRUE,_xll.ohTrigger(RecalcTrigger,Trigger1Y)),NA())</f>
        <v>2.7702526882945611E-2</v>
      </c>
    </row>
    <row r="1211" spans="2:17" x14ac:dyDescent="0.2">
      <c r="B1211" s="39" t="s">
        <v>42</v>
      </c>
      <c r="D1211" s="42">
        <f>_xll.qlCalendarAdvance(Calendar,$D1210,B1211,"f",FALSE)</f>
        <v>47773</v>
      </c>
      <c r="E1211" s="177">
        <f>_xll.qlInterestRateIndexValueDate(IndexON,D1211)</f>
        <v>47773</v>
      </c>
      <c r="F1211" s="193">
        <f>IFERROR(_xll.qlIndexFixing(IndexON,D1211,TRUE,_xll.ohTrigger(RecalcTrigger,TriggerON)),NA())</f>
        <v>2.6255342533533232E-2</v>
      </c>
      <c r="H1211" s="42">
        <f>_xll.qlCalendarAdvance(Calendar,$H1210,B1211,"f",FALSE)</f>
        <v>47773</v>
      </c>
      <c r="I1211" s="177">
        <f>_xll.qlInterestRateIndexValueDate(Index1M,$H1211)</f>
        <v>47773</v>
      </c>
      <c r="J1211" s="182">
        <f>IFERROR(_xll.qlIndexFixing(Index1M,$H1211,TRUE,_xll.ohTrigger(RecalcTrigger,Trigger1M)),NA())</f>
        <v>2.6585402166928625E-2</v>
      </c>
      <c r="K1211" s="44">
        <f>IFERROR(_xll.qlIndexFixing(Index3M,H1211,TRUE,_xll.ohTrigger(RecalcTrigger,Trigger3M)),NA())</f>
        <v>2.7158926258502761E-2</v>
      </c>
      <c r="L1211" s="44">
        <f>IFERROR(_xll.qlIndexFixing(Index6M,$H1211,TRUE,_xll.ohTrigger(RecalcTrigger,Trigger6M)),NA())</f>
        <v>2.728306708670393E-2</v>
      </c>
      <c r="M1211" s="183">
        <f>IFERROR(_xll.qlIndexFixing(Index1Y,$H1211,TRUE,_xll.ohTrigger(RecalcTrigger,Trigger1Y)),NA())</f>
        <v>2.778485787395657E-2</v>
      </c>
      <c r="N1211" s="182">
        <f>IFERROR(_xll.qlIndexFixing(ONIndex1M,I1211,TRUE,_xll.ohTrigger(RecalcTrigger,Trigger1M)),NA())</f>
        <v>2.6579383651098576E-2</v>
      </c>
      <c r="O1211" s="44">
        <f>IFERROR(_xll.qlIndexFixing(ONIndex3M,I1211,TRUE,_xll.ohTrigger(RecalcTrigger,Trigger3M)),NA())</f>
        <v>2.7142776775375133E-2</v>
      </c>
      <c r="P1211" s="44">
        <f>IFERROR(_xll.qlIndexFixing(ONIndex6M,I1211,TRUE,_xll.ohTrigger(RecalcTrigger,Trigger6M)),NA())</f>
        <v>2.7241198106997544E-2</v>
      </c>
      <c r="Q1211" s="183">
        <f>IFERROR(_xll.qlIndexFixing(ONIndex1Y,I1211,TRUE,_xll.ohTrigger(RecalcTrigger,Trigger1Y)),NA())</f>
        <v>2.7691435871236569E-2</v>
      </c>
    </row>
    <row r="1212" spans="2:17" x14ac:dyDescent="0.2">
      <c r="B1212" s="39" t="s">
        <v>42</v>
      </c>
      <c r="D1212" s="42">
        <f>_xll.qlCalendarAdvance(Calendar,$D1211,B1212,"f",FALSE)</f>
        <v>47780</v>
      </c>
      <c r="E1212" s="177">
        <f>_xll.qlInterestRateIndexValueDate(IndexON,D1212)</f>
        <v>47780</v>
      </c>
      <c r="F1212" s="193">
        <f>IFERROR(_xll.qlIndexFixing(IndexON,D1212,TRUE,_xll.ohTrigger(RecalcTrigger,TriggerON)),NA())</f>
        <v>2.6245968702622857E-2</v>
      </c>
      <c r="H1212" s="42">
        <f>_xll.qlCalendarAdvance(Calendar,$H1211,B1212,"f",FALSE)</f>
        <v>47780</v>
      </c>
      <c r="I1212" s="177">
        <f>_xll.qlInterestRateIndexValueDate(Index1M,$H1212)</f>
        <v>47780</v>
      </c>
      <c r="J1212" s="182">
        <f>IFERROR(_xll.qlIndexFixing(Index1M,$H1212,TRUE,_xll.ohTrigger(RecalcTrigger,Trigger1M)),NA())</f>
        <v>2.6574576490125852E-2</v>
      </c>
      <c r="K1212" s="44">
        <f>IFERROR(_xll.qlIndexFixing(Index3M,H1212,TRUE,_xll.ohTrigger(RecalcTrigger,Trigger3M)),NA())</f>
        <v>2.714729303654138E-2</v>
      </c>
      <c r="L1212" s="44">
        <f>IFERROR(_xll.qlIndexFixing(Index6M,$H1212,TRUE,_xll.ohTrigger(RecalcTrigger,Trigger6M)),NA())</f>
        <v>2.7272071655530548E-2</v>
      </c>
      <c r="M1212" s="183">
        <f>IFERROR(_xll.qlIndexFixing(Index1Y,$H1212,TRUE,_xll.ohTrigger(RecalcTrigger,Trigger1Y)),NA())</f>
        <v>2.7773688055633849E-2</v>
      </c>
      <c r="N1212" s="182">
        <f>IFERROR(_xll.qlIndexFixing(ONIndex1M,I1212,TRUE,_xll.ohTrigger(RecalcTrigger,Trigger1M)),NA())</f>
        <v>2.656855550846271E-2</v>
      </c>
      <c r="O1212" s="44">
        <f>IFERROR(_xll.qlIndexFixing(ONIndex3M,I1212,TRUE,_xll.ohTrigger(RecalcTrigger,Trigger3M)),NA())</f>
        <v>2.7131117307402919E-2</v>
      </c>
      <c r="P1212" s="44">
        <f>IFERROR(_xll.qlIndexFixing(ONIndex6M,I1212,TRUE,_xll.ohTrigger(RecalcTrigger,Trigger6M)),NA())</f>
        <v>2.7230185928114325E-2</v>
      </c>
      <c r="Q1212" s="183">
        <f>IFERROR(_xll.qlIndexFixing(ONIndex1Y,I1212,TRUE,_xll.ohTrigger(RecalcTrigger,Trigger1Y)),NA())</f>
        <v>2.7680353092127685E-2</v>
      </c>
    </row>
    <row r="1213" spans="2:17" x14ac:dyDescent="0.2">
      <c r="B1213" s="39" t="s">
        <v>42</v>
      </c>
      <c r="D1213" s="42">
        <f>_xll.qlCalendarAdvance(Calendar,$D1212,B1213,"f",FALSE)</f>
        <v>47787</v>
      </c>
      <c r="E1213" s="177">
        <f>_xll.qlInterestRateIndexValueDate(IndexON,D1213)</f>
        <v>47787</v>
      </c>
      <c r="F1213" s="193">
        <f>IFERROR(_xll.qlIndexFixing(IndexON,D1213,TRUE,_xll.ohTrigger(RecalcTrigger,TriggerON)),NA())</f>
        <v>2.6236604940740316E-2</v>
      </c>
      <c r="H1213" s="42">
        <f>_xll.qlCalendarAdvance(Calendar,$H1212,B1213,"f",FALSE)</f>
        <v>47787</v>
      </c>
      <c r="I1213" s="177">
        <f>_xll.qlInterestRateIndexValueDate(Index1M,$H1213)</f>
        <v>47787</v>
      </c>
      <c r="J1213" s="182">
        <f>IFERROR(_xll.qlIndexFixing(Index1M,$H1213,TRUE,_xll.ohTrigger(RecalcTrigger,Trigger1M)),NA())</f>
        <v>2.656317933332928E-2</v>
      </c>
      <c r="K1213" s="44">
        <f>IFERROR(_xll.qlIndexFixing(Index3M,H1213,TRUE,_xll.ohTrigger(RecalcTrigger,Trigger3M)),NA())</f>
        <v>2.7135676028624059E-2</v>
      </c>
      <c r="L1213" s="44">
        <f>IFERROR(_xll.qlIndexFixing(Index6M,$H1213,TRUE,_xll.ohTrigger(RecalcTrigger,Trigger6M)),NA())</f>
        <v>2.72608556972062E-2</v>
      </c>
      <c r="M1213" s="183">
        <f>IFERROR(_xll.qlIndexFixing(Index1Y,$H1213,TRUE,_xll.ohTrigger(RecalcTrigger,Trigger1Y)),NA())</f>
        <v>2.7762526818888134E-2</v>
      </c>
      <c r="N1213" s="182">
        <f>IFERROR(_xll.qlIndexFixing(ONIndex1M,I1213,TRUE,_xll.ohTrigger(RecalcTrigger,Trigger1M)),NA())</f>
        <v>2.6557739491079868E-2</v>
      </c>
      <c r="O1213" s="44">
        <f>IFERROR(_xll.qlIndexFixing(ONIndex3M,I1213,TRUE,_xll.ohTrigger(RecalcTrigger,Trigger3M)),NA())</f>
        <v>2.7119473911232372E-2</v>
      </c>
      <c r="P1213" s="44">
        <f>IFERROR(_xll.qlIndexFixing(ONIndex6M,I1213,TRUE,_xll.ohTrigger(RecalcTrigger,Trigger6M)),NA())</f>
        <v>2.7219186394720207E-2</v>
      </c>
      <c r="Q1213" s="183">
        <f>IFERROR(_xll.qlIndexFixing(ONIndex1Y,I1213,TRUE,_xll.ohTrigger(RecalcTrigger,Trigger1Y)),NA())</f>
        <v>2.7669278545618958E-2</v>
      </c>
    </row>
    <row r="1214" spans="2:17" x14ac:dyDescent="0.2">
      <c r="B1214" s="39" t="s">
        <v>42</v>
      </c>
      <c r="D1214" s="42">
        <f>_xll.qlCalendarAdvance(Calendar,$D1213,B1214,"f",FALSE)</f>
        <v>47794</v>
      </c>
      <c r="E1214" s="177">
        <f>_xll.qlInterestRateIndexValueDate(IndexON,D1214)</f>
        <v>47794</v>
      </c>
      <c r="F1214" s="193">
        <f>IFERROR(_xll.qlIndexFixing(IndexON,D1214,TRUE,_xll.ohTrigger(RecalcTrigger,TriggerON)),NA())</f>
        <v>2.6227251248128747E-2</v>
      </c>
      <c r="H1214" s="42">
        <f>_xll.qlCalendarAdvance(Calendar,$H1213,B1214,"f",FALSE)</f>
        <v>47794</v>
      </c>
      <c r="I1214" s="177">
        <f>_xll.qlInterestRateIndexValueDate(Index1M,$H1214)</f>
        <v>47794</v>
      </c>
      <c r="J1214" s="182">
        <f>IFERROR(_xll.qlIndexFixing(Index1M,$H1214,TRUE,_xll.ohTrigger(RecalcTrigger,Trigger1M)),NA())</f>
        <v>2.6552961623831986E-2</v>
      </c>
      <c r="K1214" s="44">
        <f>IFERROR(_xll.qlIndexFixing(Index3M,H1214,TRUE,_xll.ohTrigger(RecalcTrigger,Trigger3M)),NA())</f>
        <v>2.7124075234610728E-2</v>
      </c>
      <c r="L1214" s="44">
        <f>IFERROR(_xll.qlIndexFixing(Index6M,$H1214,TRUE,_xll.ohTrigger(RecalcTrigger,Trigger6M)),NA())</f>
        <v>2.7249885911158091E-2</v>
      </c>
      <c r="M1214" s="183">
        <f>IFERROR(_xll.qlIndexFixing(Index1Y,$H1214,TRUE,_xll.ohTrigger(RecalcTrigger,Trigger1Y)),NA())</f>
        <v>2.7751374163441866E-2</v>
      </c>
      <c r="N1214" s="182">
        <f>IFERROR(_xll.qlIndexFixing(ONIndex1M,I1214,TRUE,_xll.ohTrigger(RecalcTrigger,Trigger1M)),NA())</f>
        <v>2.6546935598787957E-2</v>
      </c>
      <c r="O1214" s="44">
        <f>IFERROR(_xll.qlIndexFixing(ONIndex3M,I1214,TRUE,_xll.ohTrigger(RecalcTrigger,Trigger3M)),NA())</f>
        <v>2.7107846586782447E-2</v>
      </c>
      <c r="P1214" s="44">
        <f>IFERROR(_xll.qlIndexFixing(ONIndex6M,I1214,TRUE,_xll.ohTrigger(RecalcTrigger,Trigger6M)),NA())</f>
        <v>2.7208199506977282E-2</v>
      </c>
      <c r="Q1214" s="183">
        <f>IFERROR(_xll.qlIndexFixing(ONIndex1Y,I1214,TRUE,_xll.ohTrigger(RecalcTrigger,Trigger1Y)),NA())</f>
        <v>2.7658212231710388E-2</v>
      </c>
    </row>
    <row r="1215" spans="2:17" x14ac:dyDescent="0.2">
      <c r="B1215" s="39" t="s">
        <v>42</v>
      </c>
      <c r="D1215" s="42">
        <f>_xll.qlCalendarAdvance(Calendar,$D1214,B1215,"f",FALSE)</f>
        <v>47801</v>
      </c>
      <c r="E1215" s="177">
        <f>_xll.qlInterestRateIndexValueDate(IndexON,D1215)</f>
        <v>47801</v>
      </c>
      <c r="F1215" s="193">
        <f>IFERROR(_xll.qlIndexFixing(IndexON,D1215,TRUE,_xll.ohTrigger(RecalcTrigger,TriggerON)),NA())</f>
        <v>2.6217907624707104E-2</v>
      </c>
      <c r="H1215" s="42">
        <f>_xll.qlCalendarAdvance(Calendar,$H1214,B1215,"f",FALSE)</f>
        <v>47801</v>
      </c>
      <c r="I1215" s="177">
        <f>_xll.qlInterestRateIndexValueDate(Index1M,$H1215)</f>
        <v>47801</v>
      </c>
      <c r="J1215" s="182">
        <f>IFERROR(_xll.qlIndexFixing(Index1M,$H1215,TRUE,_xll.ohTrigger(RecalcTrigger,Trigger1M)),NA())</f>
        <v>2.6542172434275042E-2</v>
      </c>
      <c r="K1215" s="44">
        <f>IFERROR(_xll.qlIndexFixing(Index3M,H1215,TRUE,_xll.ohTrigger(RecalcTrigger,Trigger3M)),NA())</f>
        <v>2.7112490654359549E-2</v>
      </c>
      <c r="L1215" s="44">
        <f>IFERROR(_xll.qlIndexFixing(Index6M,$H1215,TRUE,_xll.ohTrigger(RecalcTrigger,Trigger6M)),NA())</f>
        <v>2.7238928999077056E-2</v>
      </c>
      <c r="M1215" s="183">
        <f>IFERROR(_xll.qlIndexFixing(Index1Y,$H1215,TRUE,_xll.ohTrigger(RecalcTrigger,Trigger1Y)),NA())</f>
        <v>2.7740230089018603E-2</v>
      </c>
      <c r="N1215" s="182">
        <f>IFERROR(_xll.qlIndexFixing(ONIndex1M,I1215,TRUE,_xll.ohTrigger(RecalcTrigger,Trigger1M)),NA())</f>
        <v>2.6536143831749071E-2</v>
      </c>
      <c r="O1215" s="44">
        <f>IFERROR(_xll.qlIndexFixing(ONIndex3M,I1215,TRUE,_xll.ohTrigger(RecalcTrigger,Trigger3M)),NA())</f>
        <v>2.7096235334296281E-2</v>
      </c>
      <c r="P1215" s="44">
        <f>IFERROR(_xll.qlIndexFixing(ONIndex6M,I1215,TRUE,_xll.ohTrigger(RecalcTrigger,Trigger6M)),NA())</f>
        <v>2.7197225264723457E-2</v>
      </c>
      <c r="Q1215" s="183">
        <f>IFERROR(_xll.qlIndexFixing(ONIndex1Y,I1215,TRUE,_xll.ohTrigger(RecalcTrigger,Trigger1Y)),NA())</f>
        <v>2.7647154150483022E-2</v>
      </c>
    </row>
    <row r="1216" spans="2:17" x14ac:dyDescent="0.2">
      <c r="B1216" s="39" t="s">
        <v>42</v>
      </c>
      <c r="D1216" s="42">
        <f>_xll.qlCalendarAdvance(Calendar,$D1215,B1216,"f",FALSE)</f>
        <v>47808</v>
      </c>
      <c r="E1216" s="177">
        <f>_xll.qlInterestRateIndexValueDate(IndexON,D1216)</f>
        <v>47808</v>
      </c>
      <c r="F1216" s="193">
        <f>IFERROR(_xll.qlIndexFixing(IndexON,D1216,TRUE,_xll.ohTrigger(RecalcTrigger,TriggerON)),NA())</f>
        <v>2.6208574070394342E-2</v>
      </c>
      <c r="H1216" s="42">
        <f>_xll.qlCalendarAdvance(Calendar,$H1215,B1216,"f",FALSE)</f>
        <v>47808</v>
      </c>
      <c r="I1216" s="177">
        <f>_xll.qlInterestRateIndexValueDate(Index1M,$H1216)</f>
        <v>47808</v>
      </c>
      <c r="J1216" s="182">
        <f>IFERROR(_xll.qlIndexFixing(Index1M,$H1216,TRUE,_xll.ohTrigger(RecalcTrigger,Trigger1M)),NA())</f>
        <v>2.6531395407062459E-2</v>
      </c>
      <c r="K1216" s="44">
        <f>IFERROR(_xll.qlIndexFixing(Index3M,H1216,TRUE,_xll.ohTrigger(RecalcTrigger,Trigger3M)),NA())</f>
        <v>2.7100922287729579E-2</v>
      </c>
      <c r="L1216" s="44">
        <f>IFERROR(_xll.qlIndexFixing(Index6M,$H1216,TRUE,_xll.ohTrigger(RecalcTrigger,Trigger6M)),NA())</f>
        <v>2.7227984960758018E-2</v>
      </c>
      <c r="M1216" s="183">
        <f>IFERROR(_xll.qlIndexFixing(Index1Y,$H1216,TRUE,_xll.ohTrigger(RecalcTrigger,Trigger1Y)),NA())</f>
        <v>2.7729094595342119E-2</v>
      </c>
      <c r="N1216" s="182">
        <f>IFERROR(_xll.qlIndexFixing(ONIndex1M,I1216,TRUE,_xll.ohTrigger(RecalcTrigger,Trigger1M)),NA())</f>
        <v>2.6525364189801115E-2</v>
      </c>
      <c r="O1216" s="44">
        <f>IFERROR(_xll.qlIndexFixing(ONIndex3M,I1216,TRUE,_xll.ohTrigger(RecalcTrigger,Trigger3M)),NA())</f>
        <v>2.7084640153530737E-2</v>
      </c>
      <c r="P1216" s="44">
        <f>IFERROR(_xll.qlIndexFixing(ONIndex6M,I1216,TRUE,_xll.ohTrigger(RecalcTrigger,Trigger6M)),NA())</f>
        <v>2.7186263668120825E-2</v>
      </c>
      <c r="Q1216" s="183">
        <f>IFERROR(_xll.qlIndexFixing(ONIndex1Y,I1216,TRUE,_xll.ohTrigger(RecalcTrigger,Trigger1Y)),NA())</f>
        <v>2.7636104301855813E-2</v>
      </c>
    </row>
    <row r="1217" spans="2:17" x14ac:dyDescent="0.2">
      <c r="B1217" s="39" t="s">
        <v>42</v>
      </c>
      <c r="D1217" s="42">
        <f>_xll.qlCalendarAdvance(Calendar,$D1216,B1217,"f",FALSE)</f>
        <v>47815</v>
      </c>
      <c r="E1217" s="177">
        <f>_xll.qlInterestRateIndexValueDate(IndexON,D1217)</f>
        <v>47815</v>
      </c>
      <c r="F1217" s="193">
        <f>IFERROR(_xll.qlIndexFixing(IndexON,D1217,TRUE,_xll.ohTrigger(RecalcTrigger,TriggerON)),NA())</f>
        <v>2.6199250585271505E-2</v>
      </c>
      <c r="H1217" s="42">
        <f>_xll.qlCalendarAdvance(Calendar,$H1216,B1217,"f",FALSE)</f>
        <v>47815</v>
      </c>
      <c r="I1217" s="177">
        <f>_xll.qlInterestRateIndexValueDate(Index1M,$H1217)</f>
        <v>47815</v>
      </c>
      <c r="J1217" s="182">
        <f>IFERROR(_xll.qlIndexFixing(Index1M,$H1217,TRUE,_xll.ohTrigger(RecalcTrigger,Trigger1M)),NA())</f>
        <v>2.6520630542161312E-2</v>
      </c>
      <c r="K1217" s="44">
        <f>IFERROR(_xll.qlIndexFixing(Index3M,H1217,TRUE,_xll.ohTrigger(RecalcTrigger,Trigger3M)),NA())</f>
        <v>2.7089370134580744E-2</v>
      </c>
      <c r="L1217" s="44">
        <f>IFERROR(_xll.qlIndexFixing(Index6M,$H1217,TRUE,_xll.ohTrigger(RecalcTrigger,Trigger6M)),NA())</f>
        <v>2.7217053795994105E-2</v>
      </c>
      <c r="M1217" s="183">
        <f>IFERROR(_xll.qlIndexFixing(Index1Y,$H1217,TRUE,_xll.ohTrigger(RecalcTrigger,Trigger1Y)),NA())</f>
        <v>2.7717967682135303E-2</v>
      </c>
      <c r="N1217" s="182">
        <f>IFERROR(_xll.qlIndexFixing(ONIndex1M,I1217,TRUE,_xll.ohTrigger(RecalcTrigger,Trigger1M)),NA())</f>
        <v>2.6514596673025137E-2</v>
      </c>
      <c r="O1217" s="44">
        <f>IFERROR(_xll.qlIndexFixing(ONIndex3M,I1217,TRUE,_xll.ohTrigger(RecalcTrigger,Trigger3M)),NA())</f>
        <v>2.7073061044647906E-2</v>
      </c>
      <c r="P1217" s="44">
        <f>IFERROR(_xll.qlIndexFixing(ONIndex6M,I1217,TRUE,_xll.ohTrigger(RecalcTrigger,Trigger6M)),NA())</f>
        <v>2.7175314717088339E-2</v>
      </c>
      <c r="Q1217" s="183">
        <f>IFERROR(_xll.qlIndexFixing(ONIndex1Y,I1217,TRUE,_xll.ohTrigger(RecalcTrigger,Trigger1Y)),NA())</f>
        <v>2.7625062685747714E-2</v>
      </c>
    </row>
    <row r="1218" spans="2:17" x14ac:dyDescent="0.2">
      <c r="B1218" s="39" t="s">
        <v>42</v>
      </c>
      <c r="D1218" s="42">
        <f>_xll.qlCalendarAdvance(Calendar,$D1217,B1218,"f",FALSE)</f>
        <v>47822</v>
      </c>
      <c r="E1218" s="177">
        <f>_xll.qlInterestRateIndexValueDate(IndexON,D1218)</f>
        <v>47822</v>
      </c>
      <c r="F1218" s="193">
        <f>IFERROR(_xll.qlIndexFixing(IndexON,D1218,TRUE,_xll.ohTrigger(RecalcTrigger,TriggerON)),NA())</f>
        <v>2.6189937169419641E-2</v>
      </c>
      <c r="H1218" s="42">
        <f>_xll.qlCalendarAdvance(Calendar,$H1217,B1218,"f",FALSE)</f>
        <v>47822</v>
      </c>
      <c r="I1218" s="177">
        <f>_xll.qlInterestRateIndexValueDate(Index1M,$H1218)</f>
        <v>47822</v>
      </c>
      <c r="J1218" s="182">
        <f>IFERROR(_xll.qlIndexFixing(Index1M,$H1218,TRUE,_xll.ohTrigger(RecalcTrigger,Trigger1M)),NA())</f>
        <v>2.6509877839538676E-2</v>
      </c>
      <c r="K1218" s="44">
        <f>IFERROR(_xll.qlIndexFixing(Index3M,H1218,TRUE,_xll.ohTrigger(RecalcTrigger,Trigger3M)),NA())</f>
        <v>2.7077471803969456E-2</v>
      </c>
      <c r="L1218" s="44">
        <f>IFERROR(_xll.qlIndexFixing(Index6M,$H1218,TRUE,_xll.ohTrigger(RecalcTrigger,Trigger6M)),NA())</f>
        <v>2.7206369449832707E-2</v>
      </c>
      <c r="M1218" s="183">
        <f>IFERROR(_xll.qlIndexFixing(Index1Y,$H1218,TRUE,_xll.ohTrigger(RecalcTrigger,Trigger1Y)),NA())</f>
        <v>2.770684934912282E-2</v>
      </c>
      <c r="N1218" s="182">
        <f>IFERROR(_xll.qlIndexFixing(ONIndex1M,I1218,TRUE,_xll.ohTrigger(RecalcTrigger,Trigger1M)),NA())</f>
        <v>2.6503841281421137E-2</v>
      </c>
      <c r="O1218" s="44">
        <f>IFERROR(_xll.qlIndexFixing(ONIndex3M,I1218,TRUE,_xll.ohTrigger(RecalcTrigger,Trigger3M)),NA())</f>
        <v>2.7061498007485696E-2</v>
      </c>
      <c r="P1218" s="44">
        <f>IFERROR(_xll.qlIndexFixing(ONIndex6M,I1218,TRUE,_xll.ohTrigger(RecalcTrigger,Trigger6M)),NA())</f>
        <v>2.7164378411626E-2</v>
      </c>
      <c r="Q1218" s="183">
        <f>IFERROR(_xll.qlIndexFixing(ONIndex1Y,I1218,TRUE,_xll.ohTrigger(RecalcTrigger,Trigger1Y)),NA())</f>
        <v>2.7614029302401866E-2</v>
      </c>
    </row>
    <row r="1219" spans="2:17" x14ac:dyDescent="0.2">
      <c r="B1219" s="39" t="s">
        <v>42</v>
      </c>
      <c r="D1219" s="42">
        <f>_xll.qlCalendarAdvance(Calendar,$D1218,B1219,"f",FALSE)</f>
        <v>47829</v>
      </c>
      <c r="E1219" s="177">
        <f>_xll.qlInterestRateIndexValueDate(IndexON,D1219)</f>
        <v>47829</v>
      </c>
      <c r="F1219" s="193">
        <f>IFERROR(_xll.qlIndexFixing(IndexON,D1219,TRUE,_xll.ohTrigger(RecalcTrigger,TriggerON)),NA())</f>
        <v>2.6180633822595611E-2</v>
      </c>
      <c r="H1219" s="42">
        <f>_xll.qlCalendarAdvance(Calendar,$H1218,B1219,"f",FALSE)</f>
        <v>47829</v>
      </c>
      <c r="I1219" s="177">
        <f>_xll.qlInterestRateIndexValueDate(Index1M,$H1219)</f>
        <v>47829</v>
      </c>
      <c r="J1219" s="182">
        <f>IFERROR(_xll.qlIndexFixing(Index1M,$H1219,TRUE,_xll.ohTrigger(RecalcTrigger,Trigger1M)),NA())</f>
        <v>2.6499137299161625E-2</v>
      </c>
      <c r="K1219" s="44">
        <f>IFERROR(_xll.qlIndexFixing(Index3M,H1219,TRUE,_xll.ohTrigger(RecalcTrigger,Trigger3M)),NA())</f>
        <v>2.7065951464565242E-2</v>
      </c>
      <c r="L1219" s="44">
        <f>IFERROR(_xll.qlIndexFixing(Index6M,$H1219,TRUE,_xll.ohTrigger(RecalcTrigger,Trigger6M)),NA())</f>
        <v>2.7195464143838013E-2</v>
      </c>
      <c r="M1219" s="183">
        <f>IFERROR(_xll.qlIndexFixing(Index1Y,$H1219,TRUE,_xll.ohTrigger(RecalcTrigger,Trigger1Y)),NA())</f>
        <v>2.7695739596028446E-2</v>
      </c>
      <c r="N1219" s="182">
        <f>IFERROR(_xll.qlIndexFixing(ONIndex1M,I1219,TRUE,_xll.ohTrigger(RecalcTrigger,Trigger1M)),NA())</f>
        <v>2.6493098014989114E-2</v>
      </c>
      <c r="O1219" s="44">
        <f>IFERROR(_xll.qlIndexFixing(ONIndex3M,I1219,TRUE,_xll.ohTrigger(RecalcTrigger,Trigger3M)),NA())</f>
        <v>2.70499510422062E-2</v>
      </c>
      <c r="P1219" s="44">
        <f>IFERROR(_xll.qlIndexFixing(ONIndex6M,I1219,TRUE,_xll.ohTrigger(RecalcTrigger,Trigger6M)),NA())</f>
        <v>2.7153454751733808E-2</v>
      </c>
      <c r="Q1219" s="183">
        <f>IFERROR(_xll.qlIndexFixing(ONIndex1Y,I1219,TRUE,_xll.ohTrigger(RecalcTrigger,Trigger1Y)),NA())</f>
        <v>2.7603004151575128E-2</v>
      </c>
    </row>
    <row r="1220" spans="2:17" x14ac:dyDescent="0.2">
      <c r="B1220" s="39" t="s">
        <v>42</v>
      </c>
      <c r="D1220" s="42">
        <f>_xll.qlCalendarAdvance(Calendar,$D1219,B1220,"f",FALSE)</f>
        <v>47836</v>
      </c>
      <c r="E1220" s="177">
        <f>_xll.qlInterestRateIndexValueDate(IndexON,D1220)</f>
        <v>47836</v>
      </c>
      <c r="F1220" s="193">
        <f>IFERROR(_xll.qlIndexFixing(IndexON,D1220,TRUE,_xll.ohTrigger(RecalcTrigger,TriggerON)),NA())</f>
        <v>2.6171340545042554E-2</v>
      </c>
      <c r="H1220" s="42">
        <f>_xll.qlCalendarAdvance(Calendar,$H1219,B1220,"f",FALSE)</f>
        <v>47836</v>
      </c>
      <c r="I1220" s="177">
        <f>_xll.qlInterestRateIndexValueDate(Index1M,$H1220)</f>
        <v>47836</v>
      </c>
      <c r="J1220" s="182">
        <f>IFERROR(_xll.qlIndexFixing(Index1M,$H1220,TRUE,_xll.ohTrigger(RecalcTrigger,Trigger1M)),NA())</f>
        <v>2.6488408920992169E-2</v>
      </c>
      <c r="K1220" s="44">
        <f>IFERROR(_xll.qlIndexFixing(Index3M,H1220,TRUE,_xll.ohTrigger(RecalcTrigger,Trigger3M)),NA())</f>
        <v>2.7054447335124091E-2</v>
      </c>
      <c r="L1220" s="44">
        <f>IFERROR(_xll.qlIndexFixing(Index6M,$H1220,TRUE,_xll.ohTrigger(RecalcTrigger,Trigger6M)),NA())</f>
        <v>2.7184571712040126E-2</v>
      </c>
      <c r="M1220" s="183">
        <f>IFERROR(_xll.qlIndexFixing(Index1Y,$H1220,TRUE,_xll.ohTrigger(RecalcTrigger,Trigger1Y)),NA())</f>
        <v>2.7684638422576624E-2</v>
      </c>
      <c r="N1220" s="182">
        <f>IFERROR(_xll.qlIndexFixing(ONIndex1M,I1220,TRUE,_xll.ohTrigger(RecalcTrigger,Trigger1M)),NA())</f>
        <v>2.6482366873729069E-2</v>
      </c>
      <c r="O1220" s="44">
        <f>IFERROR(_xll.qlIndexFixing(ONIndex3M,I1220,TRUE,_xll.ohTrigger(RecalcTrigger,Trigger3M)),NA())</f>
        <v>2.703842014872837E-2</v>
      </c>
      <c r="P1220" s="44">
        <f>IFERROR(_xll.qlIndexFixing(ONIndex6M,I1220,TRUE,_xll.ohTrigger(RecalcTrigger,Trigger6M)),NA())</f>
        <v>2.7142543737330715E-2</v>
      </c>
      <c r="Q1220" s="183">
        <f>IFERROR(_xll.qlIndexFixing(ONIndex1Y,I1220,TRUE,_xll.ohTrigger(RecalcTrigger,Trigger1Y)),NA())</f>
        <v>2.7591987233348547E-2</v>
      </c>
    </row>
    <row r="1221" spans="2:17" x14ac:dyDescent="0.2">
      <c r="B1221" s="39" t="s">
        <v>42</v>
      </c>
      <c r="D1221" s="42">
        <f>_xll.qlCalendarAdvance(Calendar,$D1220,B1221,"f",FALSE)</f>
        <v>47844</v>
      </c>
      <c r="E1221" s="177">
        <f>_xll.qlInterestRateIndexValueDate(IndexON,D1221)</f>
        <v>47844</v>
      </c>
      <c r="F1221" s="193">
        <f>IFERROR(_xll.qlIndexFixing(IndexON,D1221,TRUE,_xll.ohTrigger(RecalcTrigger,TriggerON)),NA())</f>
        <v>2.6161281788582201E-2</v>
      </c>
      <c r="H1221" s="42">
        <f>_xll.qlCalendarAdvance(Calendar,$H1220,B1221,"f",FALSE)</f>
        <v>47844</v>
      </c>
      <c r="I1221" s="177">
        <f>_xll.qlInterestRateIndexValueDate(Index1M,$H1221)</f>
        <v>47844</v>
      </c>
      <c r="J1221" s="182">
        <f>IFERROR(_xll.qlIndexFixing(Index1M,$H1221,TRUE,_xll.ohTrigger(RecalcTrigger,Trigger1M)),NA())</f>
        <v>2.6475967528872251E-2</v>
      </c>
      <c r="K1221" s="44">
        <f>IFERROR(_xll.qlIndexFixing(Index3M,H1221,TRUE,_xll.ohTrigger(RecalcTrigger,Trigger3M)),NA())</f>
        <v>2.7041319607376768E-2</v>
      </c>
      <c r="L1221" s="44">
        <f>IFERROR(_xll.qlIndexFixing(Index6M,$H1221,TRUE,_xll.ohTrigger(RecalcTrigger,Trigger6M)),NA())</f>
        <v>2.7172138982615203E-2</v>
      </c>
      <c r="M1221" s="183">
        <f>IFERROR(_xll.qlIndexFixing(Index1Y,$H1221,TRUE,_xll.ohTrigger(RecalcTrigger,Trigger1Y)),NA())</f>
        <v>2.76724673145054E-2</v>
      </c>
      <c r="N1221" s="182">
        <f>IFERROR(_xll.qlIndexFixing(ONIndex1M,I1221,TRUE,_xll.ohTrigger(RecalcTrigger,Trigger1M)),NA())</f>
        <v>2.6470507051570284E-2</v>
      </c>
      <c r="O1221" s="44">
        <f>IFERROR(_xll.qlIndexFixing(ONIndex3M,I1221,TRUE,_xll.ohTrigger(RecalcTrigger,Trigger3M)),NA())</f>
        <v>2.7025619244685682E-2</v>
      </c>
      <c r="P1221" s="44">
        <f>IFERROR(_xll.qlIndexFixing(ONIndex6M,I1221,TRUE,_xll.ohTrigger(RecalcTrigger,Trigger6M)),NA())</f>
        <v>2.713055032901868E-2</v>
      </c>
      <c r="Q1221" s="183">
        <f>IFERROR(_xll.qlIndexFixing(ONIndex1Y,I1221,TRUE,_xll.ohTrigger(RecalcTrigger,Trigger1Y)),NA())</f>
        <v>2.757991849251851E-2</v>
      </c>
    </row>
    <row r="1222" spans="2:17" x14ac:dyDescent="0.2">
      <c r="B1222" s="39" t="s">
        <v>42</v>
      </c>
      <c r="D1222" s="42">
        <f>_xll.qlCalendarAdvance(Calendar,$D1221,B1222,"f",FALSE)</f>
        <v>47851</v>
      </c>
      <c r="E1222" s="177">
        <f>_xll.qlInterestRateIndexValueDate(IndexON,D1222)</f>
        <v>47851</v>
      </c>
      <c r="F1222" s="193">
        <f>IFERROR(_xll.qlIndexFixing(IndexON,D1222,TRUE,_xll.ohTrigger(RecalcTrigger,TriggerON)),NA())</f>
        <v>2.6152010197636098E-2</v>
      </c>
      <c r="H1222" s="42">
        <f>_xll.qlCalendarAdvance(Calendar,$H1221,B1222,"f",FALSE)</f>
        <v>47851</v>
      </c>
      <c r="I1222" s="177">
        <f>_xll.qlInterestRateIndexValueDate(Index1M,$H1222)</f>
        <v>47851</v>
      </c>
      <c r="J1222" s="182">
        <f>IFERROR(_xll.qlIndexFixing(Index1M,$H1222,TRUE,_xll.ohTrigger(RecalcTrigger,Trigger1M)),NA())</f>
        <v>2.646526511905993E-2</v>
      </c>
      <c r="K1222" s="44">
        <f>IFERROR(_xll.qlIndexFixing(Index3M,H1222,TRUE,_xll.ohTrigger(RecalcTrigger,Trigger3M)),NA())</f>
        <v>2.7029850213107248E-2</v>
      </c>
      <c r="L1222" s="44">
        <f>IFERROR(_xll.qlIndexFixing(Index6M,$H1222,TRUE,_xll.ohTrigger(RecalcTrigger,Trigger6M)),NA())</f>
        <v>2.7161039719097661E-2</v>
      </c>
      <c r="M1222" s="183">
        <f>IFERROR(_xll.qlIndexFixing(Index1Y,$H1222,TRUE,_xll.ohTrigger(RecalcTrigger,Trigger1Y)),NA())</f>
        <v>2.766138409337562E-2</v>
      </c>
      <c r="N1222" s="182">
        <f>IFERROR(_xll.qlIndexFixing(ONIndex1M,I1222,TRUE,_xll.ohTrigger(RecalcTrigger,Trigger1M)),NA())</f>
        <v>2.6459802072833126E-2</v>
      </c>
      <c r="O1222" s="44">
        <f>IFERROR(_xll.qlIndexFixing(ONIndex3M,I1222,TRUE,_xll.ohTrigger(RecalcTrigger,Trigger3M)),NA())</f>
        <v>2.7014123385029624E-2</v>
      </c>
      <c r="P1222" s="44">
        <f>IFERROR(_xll.qlIndexFixing(ONIndex6M,I1222,TRUE,_xll.ohTrigger(RecalcTrigger,Trigger6M)),NA())</f>
        <v>2.71196666014395E-2</v>
      </c>
      <c r="Q1222" s="183">
        <f>IFERROR(_xll.qlIndexFixing(ONIndex1Y,I1222,TRUE,_xll.ohTrigger(RecalcTrigger,Trigger1Y)),NA())</f>
        <v>2.756891873003357E-2</v>
      </c>
    </row>
    <row r="1223" spans="2:17" x14ac:dyDescent="0.2">
      <c r="B1223" s="39" t="s">
        <v>42</v>
      </c>
      <c r="D1223" s="42">
        <f>_xll.qlCalendarAdvance(Calendar,$D1222,B1223,"f",FALSE)</f>
        <v>47858</v>
      </c>
      <c r="E1223" s="177">
        <f>_xll.qlInterestRateIndexValueDate(IndexON,D1223)</f>
        <v>47858</v>
      </c>
      <c r="F1223" s="193">
        <f>IFERROR(_xll.qlIndexFixing(IndexON,D1223,TRUE,_xll.ohTrigger(RecalcTrigger,TriggerON)),NA())</f>
        <v>2.6142748677771003E-2</v>
      </c>
      <c r="H1223" s="42">
        <f>_xll.qlCalendarAdvance(Calendar,$H1222,B1223,"f",FALSE)</f>
        <v>47858</v>
      </c>
      <c r="I1223" s="177">
        <f>_xll.qlInterestRateIndexValueDate(Index1M,$H1223)</f>
        <v>47858</v>
      </c>
      <c r="J1223" s="182">
        <f>IFERROR(_xll.qlIndexFixing(Index1M,$H1223,TRUE,_xll.ohTrigger(RecalcTrigger,Trigger1M)),NA())</f>
        <v>2.6454574870160993E-2</v>
      </c>
      <c r="K1223" s="44">
        <f>IFERROR(_xll.qlIndexFixing(Index3M,H1223,TRUE,_xll.ohTrigger(RecalcTrigger,Trigger3M)),NA())</f>
        <v>2.7018397028371242E-2</v>
      </c>
      <c r="L1223" s="44">
        <f>IFERROR(_xll.qlIndexFixing(Index6M,$H1223,TRUE,_xll.ohTrigger(RecalcTrigger,Trigger6M)),NA())</f>
        <v>2.7150187630234832E-2</v>
      </c>
      <c r="M1223" s="183">
        <f>IFERROR(_xll.qlIndexFixing(Index1Y,$H1223,TRUE,_xll.ohTrigger(RecalcTrigger,Trigger1Y)),NA())</f>
        <v>2.7650309452921004E-2</v>
      </c>
      <c r="N1223" s="182">
        <f>IFERROR(_xll.qlIndexFixing(ONIndex1M,I1223,TRUE,_xll.ohTrigger(RecalcTrigger,Trigger1M)),NA())</f>
        <v>2.6449109221645305E-2</v>
      </c>
      <c r="O1223" s="44">
        <f>IFERROR(_xll.qlIndexFixing(ONIndex3M,I1223,TRUE,_xll.ohTrigger(RecalcTrigger,Trigger3M)),NA())</f>
        <v>2.7002643600309021E-2</v>
      </c>
      <c r="P1223" s="44">
        <f>IFERROR(_xll.qlIndexFixing(ONIndex6M,I1223,TRUE,_xll.ohTrigger(RecalcTrigger,Trigger6M)),NA())</f>
        <v>2.7108795521969913E-2</v>
      </c>
      <c r="Q1223" s="183">
        <f>IFERROR(_xll.qlIndexFixing(ONIndex1Y,I1223,TRUE,_xll.ohTrigger(RecalcTrigger,Trigger1Y)),NA())</f>
        <v>2.755792720203987E-2</v>
      </c>
    </row>
    <row r="1224" spans="2:17" x14ac:dyDescent="0.2">
      <c r="B1224" s="39" t="s">
        <v>42</v>
      </c>
      <c r="D1224" s="42">
        <f>_xll.qlCalendarAdvance(Calendar,$D1223,B1224,"f",FALSE)</f>
        <v>47865</v>
      </c>
      <c r="E1224" s="177">
        <f>_xll.qlInterestRateIndexValueDate(IndexON,D1224)</f>
        <v>47865</v>
      </c>
      <c r="F1224" s="193">
        <f>IFERROR(_xll.qlIndexFixing(IndexON,D1224,TRUE,_xll.ohTrigger(RecalcTrigger,TriggerON)),NA())</f>
        <v>2.6133497229040941E-2</v>
      </c>
      <c r="H1224" s="42">
        <f>_xll.qlCalendarAdvance(Calendar,$H1223,B1224,"f",FALSE)</f>
        <v>47865</v>
      </c>
      <c r="I1224" s="177">
        <f>_xll.qlInterestRateIndexValueDate(Index1M,$H1224)</f>
        <v>47865</v>
      </c>
      <c r="J1224" s="182">
        <f>IFERROR(_xll.qlIndexFixing(Index1M,$H1224,TRUE,_xll.ohTrigger(RecalcTrigger,Trigger1M)),NA())</f>
        <v>2.6443896782138845E-2</v>
      </c>
      <c r="K1224" s="44">
        <f>IFERROR(_xll.qlIndexFixing(Index3M,H1224,TRUE,_xll.ohTrigger(RecalcTrigger,Trigger3M)),NA())</f>
        <v>2.7006960053030975E-2</v>
      </c>
      <c r="L1224" s="44">
        <f>IFERROR(_xll.qlIndexFixing(Index6M,$H1224,TRUE,_xll.ohTrigger(RecalcTrigger,Trigger6M)),NA())</f>
        <v>2.7139348413461127E-2</v>
      </c>
      <c r="M1224" s="183">
        <f>IFERROR(_xll.qlIndexFixing(Index1Y,$H1224,TRUE,_xll.ohTrigger(RecalcTrigger,Trigger1Y)),NA())</f>
        <v>2.7639243392865727E-2</v>
      </c>
      <c r="N1224" s="182">
        <f>IFERROR(_xll.qlIndexFixing(ONIndex1M,I1224,TRUE,_xll.ohTrigger(RecalcTrigger,Trigger1M)),NA())</f>
        <v>2.643842849800682E-2</v>
      </c>
      <c r="O1224" s="44">
        <f>IFERROR(_xll.qlIndexFixing(ONIndex3M,I1224,TRUE,_xll.ohTrigger(RecalcTrigger,Trigger3M)),NA())</f>
        <v>2.6991179890469844E-2</v>
      </c>
      <c r="P1224" s="44">
        <f>IFERROR(_xll.qlIndexFixing(ONIndex6M,I1224,TRUE,_xll.ohTrigger(RecalcTrigger,Trigger6M)),NA())</f>
        <v>2.7097937090555895E-2</v>
      </c>
      <c r="Q1224" s="183">
        <f>IFERROR(_xll.qlIndexFixing(ONIndex1Y,I1224,TRUE,_xll.ohTrigger(RecalcTrigger,Trigger1Y)),NA())</f>
        <v>2.7546943908591436E-2</v>
      </c>
    </row>
    <row r="1225" spans="2:17" x14ac:dyDescent="0.2">
      <c r="B1225" s="39" t="s">
        <v>42</v>
      </c>
      <c r="D1225" s="42">
        <f>_xll.qlCalendarAdvance(Calendar,$D1224,B1225,"f",FALSE)</f>
        <v>47872</v>
      </c>
      <c r="E1225" s="177">
        <f>_xll.qlInterestRateIndexValueDate(IndexON,D1225)</f>
        <v>47872</v>
      </c>
      <c r="F1225" s="193">
        <f>IFERROR(_xll.qlIndexFixing(IndexON,D1225,TRUE,_xll.ohTrigger(RecalcTrigger,TriggerON)),NA())</f>
        <v>2.6124255851310844E-2</v>
      </c>
      <c r="H1225" s="42">
        <f>_xll.qlCalendarAdvance(Calendar,$H1224,B1225,"f",FALSE)</f>
        <v>47872</v>
      </c>
      <c r="I1225" s="177">
        <f>_xll.qlInterestRateIndexValueDate(Index1M,$H1225)</f>
        <v>47872</v>
      </c>
      <c r="J1225" s="182">
        <f>IFERROR(_xll.qlIndexFixing(Index1M,$H1225,TRUE,_xll.ohTrigger(RecalcTrigger,Trigger1M)),NA())</f>
        <v>2.6433230854962107E-2</v>
      </c>
      <c r="K1225" s="44">
        <f>IFERROR(_xll.qlIndexFixing(Index3M,H1225,TRUE,_xll.ohTrigger(RecalcTrigger,Trigger3M)),NA())</f>
        <v>2.6995539286951371E-2</v>
      </c>
      <c r="L1225" s="44">
        <f>IFERROR(_xll.qlIndexFixing(Index6M,$H1225,TRUE,_xll.ohTrigger(RecalcTrigger,Trigger6M)),NA())</f>
        <v>2.7128522068573264E-2</v>
      </c>
      <c r="M1225" s="183">
        <f>IFERROR(_xll.qlIndexFixing(Index1Y,$H1225,TRUE,_xll.ohTrigger(RecalcTrigger,Trigger1Y)),NA())</f>
        <v>2.7628185912933527E-2</v>
      </c>
      <c r="N1225" s="182">
        <f>IFERROR(_xll.qlIndexFixing(ONIndex1M,I1225,TRUE,_xll.ohTrigger(RecalcTrigger,Trigger1M)),NA())</f>
        <v>2.6427759901890651E-2</v>
      </c>
      <c r="O1225" s="44">
        <f>IFERROR(_xll.qlIndexFixing(ONIndex3M,I1225,TRUE,_xll.ohTrigger(RecalcTrigger,Trigger3M)),NA())</f>
        <v>2.6979732255539107E-2</v>
      </c>
      <c r="P1225" s="44">
        <f>IFERROR(_xll.qlIndexFixing(ONIndex6M,I1225,TRUE,_xll.ohTrigger(RecalcTrigger,Trigger6M)),NA())</f>
        <v>2.7087091307251475E-2</v>
      </c>
      <c r="Q1225" s="183">
        <f>IFERROR(_xll.qlIndexFixing(ONIndex1Y,I1225,TRUE,_xll.ohTrigger(RecalcTrigger,Trigger1Y)),NA())</f>
        <v>2.7535968849607222E-2</v>
      </c>
    </row>
    <row r="1226" spans="2:17" x14ac:dyDescent="0.2">
      <c r="B1226" s="39" t="s">
        <v>42</v>
      </c>
      <c r="D1226" s="42">
        <f>_xll.qlCalendarAdvance(Calendar,$D1225,B1226,"f",FALSE)</f>
        <v>47879</v>
      </c>
      <c r="E1226" s="177">
        <f>_xll.qlInterestRateIndexValueDate(IndexON,D1226)</f>
        <v>47879</v>
      </c>
      <c r="F1226" s="193">
        <f>IFERROR(_xll.qlIndexFixing(IndexON,D1226,TRUE,_xll.ohTrigger(RecalcTrigger,TriggerON)),NA())</f>
        <v>2.6115024544688763E-2</v>
      </c>
      <c r="H1226" s="42">
        <f>_xll.qlCalendarAdvance(Calendar,$H1225,B1226,"f",FALSE)</f>
        <v>47879</v>
      </c>
      <c r="I1226" s="177">
        <f>_xll.qlInterestRateIndexValueDate(Index1M,$H1226)</f>
        <v>47879</v>
      </c>
      <c r="J1226" s="182">
        <f>IFERROR(_xll.qlIndexFixing(Index1M,$H1226,TRUE,_xll.ohTrigger(RecalcTrigger,Trigger1M)),NA())</f>
        <v>2.6421989922278597E-2</v>
      </c>
      <c r="K1226" s="44">
        <f>IFERROR(_xll.qlIndexFixing(Index3M,H1226,TRUE,_xll.ohTrigger(RecalcTrigger,Trigger3M)),NA())</f>
        <v>2.69839510539924E-2</v>
      </c>
      <c r="L1226" s="44">
        <f>IFERROR(_xll.qlIndexFixing(Index6M,$H1226,TRUE,_xll.ohTrigger(RecalcTrigger,Trigger6M)),NA())</f>
        <v>2.7117708595366167E-2</v>
      </c>
      <c r="M1226" s="183">
        <f>IFERROR(_xll.qlIndexFixing(Index1Y,$H1226,TRUE,_xll.ohTrigger(RecalcTrigger,Trigger1Y)),NA())</f>
        <v>2.7616382048392157E-2</v>
      </c>
      <c r="N1226" s="182">
        <f>IFERROR(_xll.qlIndexFixing(ONIndex1M,I1226,TRUE,_xll.ohTrigger(RecalcTrigger,Trigger1M)),NA())</f>
        <v>2.6417103433296805E-2</v>
      </c>
      <c r="O1226" s="44">
        <f>IFERROR(_xll.qlIndexFixing(ONIndex3M,I1226,TRUE,_xll.ohTrigger(RecalcTrigger,Trigger3M)),NA())</f>
        <v>2.6968300695462782E-2</v>
      </c>
      <c r="P1226" s="44">
        <f>IFERROR(_xll.qlIndexFixing(ONIndex6M,I1226,TRUE,_xll.ohTrigger(RecalcTrigger,Trigger6M)),NA())</f>
        <v>2.7076258171975603E-2</v>
      </c>
      <c r="Q1226" s="183">
        <f>IFERROR(_xll.qlIndexFixing(ONIndex1Y,I1226,TRUE,_xll.ohTrigger(RecalcTrigger,Trigger1Y)),NA())</f>
        <v>2.752500202516828E-2</v>
      </c>
    </row>
    <row r="1227" spans="2:17" x14ac:dyDescent="0.2">
      <c r="B1227" s="39" t="s">
        <v>42</v>
      </c>
      <c r="D1227" s="42">
        <f>_xll.qlCalendarAdvance(Calendar,$D1226,B1227,"f",FALSE)</f>
        <v>47886</v>
      </c>
      <c r="E1227" s="177">
        <f>_xll.qlInterestRateIndexValueDate(IndexON,D1227)</f>
        <v>47886</v>
      </c>
      <c r="F1227" s="193">
        <f>IFERROR(_xll.qlIndexFixing(IndexON,D1227,TRUE,_xll.ohTrigger(RecalcTrigger,TriggerON)),NA())</f>
        <v>2.6105803309147694E-2</v>
      </c>
      <c r="H1227" s="42">
        <f>_xll.qlCalendarAdvance(Calendar,$H1226,B1227,"f",FALSE)</f>
        <v>47886</v>
      </c>
      <c r="I1227" s="177">
        <f>_xll.qlInterestRateIndexValueDate(Index1M,$H1227)</f>
        <v>47886</v>
      </c>
      <c r="J1227" s="182">
        <f>IFERROR(_xll.qlIndexFixing(Index1M,$H1227,TRUE,_xll.ohTrigger(RecalcTrigger,Trigger1M)),NA())</f>
        <v>2.6411348019330053E-2</v>
      </c>
      <c r="K1227" s="44">
        <f>IFERROR(_xll.qlIndexFixing(Index3M,H1227,TRUE,_xll.ohTrigger(RecalcTrigger,Trigger3M)),NA())</f>
        <v>2.6972562387297755E-2</v>
      </c>
      <c r="L1227" s="44">
        <f>IFERROR(_xll.qlIndexFixing(Index6M,$H1227,TRUE,_xll.ohTrigger(RecalcTrigger,Trigger6M)),NA())</f>
        <v>2.7106907993637436E-2</v>
      </c>
      <c r="M1227" s="183">
        <f>IFERROR(_xll.qlIndexFixing(Index1Y,$H1227,TRUE,_xll.ohTrigger(RecalcTrigger,Trigger1Y)),NA())</f>
        <v>2.7606096692334842E-2</v>
      </c>
      <c r="N1227" s="182">
        <f>IFERROR(_xll.qlIndexFixing(ONIndex1M,I1227,TRUE,_xll.ohTrigger(RecalcTrigger,Trigger1M)),NA())</f>
        <v>2.6406459092252293E-2</v>
      </c>
      <c r="O1227" s="44">
        <f>IFERROR(_xll.qlIndexFixing(ONIndex3M,I1227,TRUE,_xll.ohTrigger(RecalcTrigger,Trigger3M)),NA())</f>
        <v>2.6956885210294899E-2</v>
      </c>
      <c r="P1227" s="44">
        <f>IFERROR(_xll.qlIndexFixing(ONIndex6M,I1227,TRUE,_xll.ohTrigger(RecalcTrigger,Trigger6M)),NA())</f>
        <v>2.7065437684836345E-2</v>
      </c>
      <c r="Q1227" s="183">
        <f>IFERROR(_xll.qlIndexFixing(ONIndex1Y,I1227,TRUE,_xll.ohTrigger(RecalcTrigger,Trigger1Y)),NA())</f>
        <v>2.7514043435193557E-2</v>
      </c>
    </row>
    <row r="1228" spans="2:17" x14ac:dyDescent="0.2">
      <c r="B1228" s="39" t="s">
        <v>42</v>
      </c>
      <c r="D1228" s="42">
        <f>_xll.qlCalendarAdvance(Calendar,$D1227,B1228,"f",FALSE)</f>
        <v>47893</v>
      </c>
      <c r="E1228" s="177">
        <f>_xll.qlInterestRateIndexValueDate(IndexON,D1228)</f>
        <v>47893</v>
      </c>
      <c r="F1228" s="193">
        <f>IFERROR(_xll.qlIndexFixing(IndexON,D1228,TRUE,_xll.ohTrigger(RecalcTrigger,TriggerON)),NA())</f>
        <v>2.6096592144660612E-2</v>
      </c>
      <c r="H1228" s="42">
        <f>_xll.qlCalendarAdvance(Calendar,$H1227,B1228,"f",FALSE)</f>
        <v>47893</v>
      </c>
      <c r="I1228" s="177">
        <f>_xll.qlInterestRateIndexValueDate(Index1M,$H1228)</f>
        <v>47893</v>
      </c>
      <c r="J1228" s="182">
        <f>IFERROR(_xll.qlIndexFixing(Index1M,$H1228,TRUE,_xll.ohTrigger(RecalcTrigger,Trigger1M)),NA())</f>
        <v>2.6400718273569664E-2</v>
      </c>
      <c r="K1228" s="44">
        <f>IFERROR(_xll.qlIndexFixing(Index3M,H1228,TRUE,_xll.ohTrigger(RecalcTrigger,Trigger3M)),NA())</f>
        <v>2.6961189927919623E-2</v>
      </c>
      <c r="L1228" s="44">
        <f>IFERROR(_xll.qlIndexFixing(Index6M,$H1228,TRUE,_xll.ohTrigger(RecalcTrigger,Trigger6M)),NA())</f>
        <v>2.7096120263182893E-2</v>
      </c>
      <c r="M1228" s="183">
        <f>IFERROR(_xll.qlIndexFixing(Index1Y,$H1228,TRUE,_xll.ohTrigger(RecalcTrigger,Trigger1Y)),NA())</f>
        <v>2.7595064951117597E-2</v>
      </c>
      <c r="N1228" s="182">
        <f>IFERROR(_xll.qlIndexFixing(ONIndex1M,I1228,TRUE,_xll.ohTrigger(RecalcTrigger,Trigger1M)),NA())</f>
        <v>2.6395826878730103E-2</v>
      </c>
      <c r="O1228" s="44">
        <f>IFERROR(_xll.qlIndexFixing(ONIndex3M,I1228,TRUE,_xll.ohTrigger(RecalcTrigger,Trigger3M)),NA())</f>
        <v>2.6945485799981427E-2</v>
      </c>
      <c r="P1228" s="44">
        <f>IFERROR(_xll.qlIndexFixing(ONIndex6M,I1228,TRUE,_xll.ohTrigger(RecalcTrigger,Trigger6M)),NA())</f>
        <v>2.7054629845725636E-2</v>
      </c>
      <c r="Q1228" s="183">
        <f>IFERROR(_xll.qlIndexFixing(ONIndex1Y,I1228,TRUE,_xll.ohTrigger(RecalcTrigger,Trigger1Y)),NA())</f>
        <v>2.7503093079737088E-2</v>
      </c>
    </row>
    <row r="1229" spans="2:17" x14ac:dyDescent="0.2">
      <c r="B1229" s="39" t="s">
        <v>42</v>
      </c>
      <c r="D1229" s="42">
        <f>_xll.qlCalendarAdvance(Calendar,$D1228,B1229,"f",FALSE)</f>
        <v>47900</v>
      </c>
      <c r="E1229" s="177">
        <f>_xll.qlInterestRateIndexValueDate(IndexON,D1229)</f>
        <v>47900</v>
      </c>
      <c r="F1229" s="193">
        <f>IFERROR(_xll.qlIndexFixing(IndexON,D1229,TRUE,_xll.ohTrigger(RecalcTrigger,TriggerON)),NA())</f>
        <v>2.608739105122752E-2</v>
      </c>
      <c r="H1229" s="42">
        <f>_xll.qlCalendarAdvance(Calendar,$H1228,B1229,"f",FALSE)</f>
        <v>47900</v>
      </c>
      <c r="I1229" s="177">
        <f>_xll.qlInterestRateIndexValueDate(Index1M,$H1229)</f>
        <v>47900</v>
      </c>
      <c r="J1229" s="182">
        <f>IFERROR(_xll.qlIndexFixing(Index1M,$H1229,TRUE,_xll.ohTrigger(RecalcTrigger,Trigger1M)),NA())</f>
        <v>2.6390100684971374E-2</v>
      </c>
      <c r="K1229" s="44">
        <f>IFERROR(_xll.qlIndexFixing(Index3M,H1229,TRUE,_xll.ohTrigger(RecalcTrigger,Trigger3M)),NA())</f>
        <v>2.6949833675725964E-2</v>
      </c>
      <c r="L1229" s="44">
        <f>IFERROR(_xll.qlIndexFixing(Index6M,$H1229,TRUE,_xll.ohTrigger(RecalcTrigger,Trigger6M)),NA())</f>
        <v>2.7085345403799251E-2</v>
      </c>
      <c r="M1229" s="183">
        <f>IFERROR(_xll.qlIndexFixing(Index1Y,$H1229,TRUE,_xll.ohTrigger(RecalcTrigger,Trigger1Y)),NA())</f>
        <v>2.7584041788921022E-2</v>
      </c>
      <c r="N1229" s="182">
        <f>IFERROR(_xll.qlIndexFixing(ONIndex1M,I1229,TRUE,_xll.ohTrigger(RecalcTrigger,Trigger1M)),NA())</f>
        <v>2.638520679273023E-2</v>
      </c>
      <c r="O1229" s="44">
        <f>IFERROR(_xll.qlIndexFixing(ONIndex3M,I1229,TRUE,_xll.ohTrigger(RecalcTrigger,Trigger3M)),NA())</f>
        <v>2.6934102464576396E-2</v>
      </c>
      <c r="P1229" s="44">
        <f>IFERROR(_xll.qlIndexFixing(ONIndex6M,I1229,TRUE,_xll.ohTrigger(RecalcTrigger,Trigger6M)),NA())</f>
        <v>2.7043834654697511E-2</v>
      </c>
      <c r="Q1229" s="183">
        <f>IFERROR(_xll.qlIndexFixing(ONIndex1Y,I1229,TRUE,_xll.ohTrigger(RecalcTrigger,Trigger1Y)),NA())</f>
        <v>2.749215095879887E-2</v>
      </c>
    </row>
    <row r="1230" spans="2:17" x14ac:dyDescent="0.2">
      <c r="B1230" s="39" t="s">
        <v>42</v>
      </c>
      <c r="D1230" s="42">
        <f>_xll.qlCalendarAdvance(Calendar,$D1229,B1230,"f",FALSE)</f>
        <v>47907</v>
      </c>
      <c r="E1230" s="177">
        <f>_xll.qlInterestRateIndexValueDate(IndexON,D1230)</f>
        <v>47907</v>
      </c>
      <c r="F1230" s="193">
        <f>IFERROR(_xll.qlIndexFixing(IndexON,D1230,TRUE,_xll.ohTrigger(RecalcTrigger,TriggerON)),NA())</f>
        <v>2.6078200028902453E-2</v>
      </c>
      <c r="H1230" s="42">
        <f>_xll.qlCalendarAdvance(Calendar,$H1229,B1230,"f",FALSE)</f>
        <v>47907</v>
      </c>
      <c r="I1230" s="177">
        <f>_xll.qlInterestRateIndexValueDate(Index1M,$H1230)</f>
        <v>47907</v>
      </c>
      <c r="J1230" s="182">
        <f>IFERROR(_xll.qlIndexFixing(Index1M,$H1230,TRUE,_xll.ohTrigger(RecalcTrigger,Trigger1M)),NA())</f>
        <v>2.6380083630588375E-2</v>
      </c>
      <c r="K1230" s="44">
        <f>IFERROR(_xll.qlIndexFixing(Index3M,H1230,TRUE,_xll.ohTrigger(RecalcTrigger,Trigger3M)),NA())</f>
        <v>2.6938863591003094E-2</v>
      </c>
      <c r="L1230" s="44">
        <f>IFERROR(_xll.qlIndexFixing(Index6M,$H1230,TRUE,_xll.ohTrigger(RecalcTrigger,Trigger6M)),NA())</f>
        <v>2.7074818808821725E-2</v>
      </c>
      <c r="M1230" s="183">
        <f>IFERROR(_xll.qlIndexFixing(Index1Y,$H1230,TRUE,_xll.ohTrigger(RecalcTrigger,Trigger1Y)),NA())</f>
        <v>2.7572274757810072E-2</v>
      </c>
      <c r="N1230" s="182">
        <f>IFERROR(_xll.qlIndexFixing(ONIndex1M,I1230,TRUE,_xll.ohTrigger(RecalcTrigger,Trigger1M)),NA())</f>
        <v>2.6374598834225663E-2</v>
      </c>
      <c r="O1230" s="44">
        <f>IFERROR(_xll.qlIndexFixing(ONIndex3M,I1230,TRUE,_xll.ohTrigger(RecalcTrigger,Trigger3M)),NA())</f>
        <v>2.6922735204052788E-2</v>
      </c>
      <c r="P1230" s="44">
        <f>IFERROR(_xll.qlIndexFixing(ONIndex6M,I1230,TRUE,_xll.ohTrigger(RecalcTrigger,Trigger6M)),NA())</f>
        <v>2.7033052111724947E-2</v>
      </c>
      <c r="Q1230" s="183">
        <f>IFERROR(_xll.qlIndexFixing(ONIndex1Y,I1230,TRUE,_xll.ohTrigger(RecalcTrigger,Trigger1Y)),NA())</f>
        <v>2.7481217072324874E-2</v>
      </c>
    </row>
    <row r="1231" spans="2:17" x14ac:dyDescent="0.2">
      <c r="B1231" s="39" t="s">
        <v>42</v>
      </c>
      <c r="D1231" s="42">
        <f>_xll.qlCalendarAdvance(Calendar,$D1230,B1231,"f",FALSE)</f>
        <v>47914</v>
      </c>
      <c r="E1231" s="177">
        <f>_xll.qlInterestRateIndexValueDate(IndexON,D1231)</f>
        <v>47914</v>
      </c>
      <c r="F1231" s="193">
        <f>IFERROR(_xll.qlIndexFixing(IndexON,D1231,TRUE,_xll.ohTrigger(RecalcTrigger,TriggerON)),NA())</f>
        <v>2.6069019077604359E-2</v>
      </c>
      <c r="H1231" s="42">
        <f>_xll.qlCalendarAdvance(Calendar,$H1230,B1231,"f",FALSE)</f>
        <v>47914</v>
      </c>
      <c r="I1231" s="177">
        <f>_xll.qlInterestRateIndexValueDate(Index1M,$H1231)</f>
        <v>47914</v>
      </c>
      <c r="J1231" s="182">
        <f>IFERROR(_xll.qlIndexFixing(Index1M,$H1231,TRUE,_xll.ohTrigger(RecalcTrigger,Trigger1M)),NA())</f>
        <v>2.6369490667788688E-2</v>
      </c>
      <c r="K1231" s="44">
        <f>IFERROR(_xll.qlIndexFixing(Index3M,H1231,TRUE,_xll.ohTrigger(RecalcTrigger,Trigger3M)),NA())</f>
        <v>2.6928096620722652E-2</v>
      </c>
      <c r="L1231" s="44">
        <f>IFERROR(_xll.qlIndexFixing(Index6M,$H1231,TRUE,_xll.ohTrigger(RecalcTrigger,Trigger6M)),NA())</f>
        <v>2.7064776526317318E-2</v>
      </c>
      <c r="M1231" s="183">
        <f>IFERROR(_xll.qlIndexFixing(Index1Y,$H1231,TRUE,_xll.ohTrigger(RecalcTrigger,Trigger1Y)),NA())</f>
        <v>2.756202120049123E-2</v>
      </c>
      <c r="N1231" s="182">
        <f>IFERROR(_xll.qlIndexFixing(ONIndex1M,I1231,TRUE,_xll.ohTrigger(RecalcTrigger,Trigger1M)),NA())</f>
        <v>2.636400300327043E-2</v>
      </c>
      <c r="O1231" s="44">
        <f>IFERROR(_xll.qlIndexFixing(ONIndex3M,I1231,TRUE,_xll.ohTrigger(RecalcTrigger,Trigger3M)),NA())</f>
        <v>2.691138401835658E-2</v>
      </c>
      <c r="P1231" s="44">
        <f>IFERROR(_xll.qlIndexFixing(ONIndex6M,I1231,TRUE,_xll.ohTrigger(RecalcTrigger,Trigger6M)),NA())</f>
        <v>2.7022282216834968E-2</v>
      </c>
      <c r="Q1231" s="183">
        <f>IFERROR(_xll.qlIndexFixing(ONIndex1Y,I1231,TRUE,_xll.ohTrigger(RecalcTrigger,Trigger1Y)),NA())</f>
        <v>2.7470291420396146E-2</v>
      </c>
    </row>
    <row r="1232" spans="2:17" x14ac:dyDescent="0.2">
      <c r="B1232" s="39" t="s">
        <v>42</v>
      </c>
      <c r="D1232" s="42">
        <f>_xll.qlCalendarAdvance(Calendar,$D1231,B1232,"f",FALSE)</f>
        <v>47921</v>
      </c>
      <c r="E1232" s="177">
        <f>_xll.qlInterestRateIndexValueDate(IndexON,D1232)</f>
        <v>47921</v>
      </c>
      <c r="F1232" s="193">
        <f>IFERROR(_xll.qlIndexFixing(IndexON,D1232,TRUE,_xll.ohTrigger(RecalcTrigger,TriggerON)),NA())</f>
        <v>2.6059848197387273E-2</v>
      </c>
      <c r="H1232" s="42">
        <f>_xll.qlCalendarAdvance(Calendar,$H1231,B1232,"f",FALSE)</f>
        <v>47921</v>
      </c>
      <c r="I1232" s="177">
        <f>_xll.qlInterestRateIndexValueDate(Index1M,$H1232)</f>
        <v>47921</v>
      </c>
      <c r="J1232" s="182">
        <f>IFERROR(_xll.qlIndexFixing(Index1M,$H1232,TRUE,_xll.ohTrigger(RecalcTrigger,Trigger1M)),NA())</f>
        <v>2.6359106239324491E-2</v>
      </c>
      <c r="K1232" s="44">
        <f>IFERROR(_xll.qlIndexFixing(Index3M,H1232,TRUE,_xll.ohTrigger(RecalcTrigger,Trigger3M)),NA())</f>
        <v>2.6916790622839276E-2</v>
      </c>
      <c r="L1232" s="44">
        <f>IFERROR(_xll.qlIndexFixing(Index6M,$H1232,TRUE,_xll.ohTrigger(RecalcTrigger,Trigger6M)),NA())</f>
        <v>2.7054040794593302E-2</v>
      </c>
      <c r="M1232" s="183">
        <f>IFERROR(_xll.qlIndexFixing(Index1Y,$H1232,TRUE,_xll.ohTrigger(RecalcTrigger,Trigger1Y)),NA())</f>
        <v>2.7551023773708355E-2</v>
      </c>
      <c r="N1232" s="182">
        <f>IFERROR(_xll.qlIndexFixing(ONIndex1M,I1232,TRUE,_xll.ohTrigger(RecalcTrigger,Trigger1M)),NA())</f>
        <v>2.6353419299810502E-2</v>
      </c>
      <c r="O1232" s="44">
        <f>IFERROR(_xll.qlIndexFixing(ONIndex3M,I1232,TRUE,_xll.ohTrigger(RecalcTrigger,Trigger3M)),NA())</f>
        <v>2.6900048907514778E-2</v>
      </c>
      <c r="P1232" s="44">
        <f>IFERROR(_xll.qlIndexFixing(ONIndex6M,I1232,TRUE,_xll.ohTrigger(RecalcTrigger,Trigger6M)),NA())</f>
        <v>2.7011524969946524E-2</v>
      </c>
      <c r="Q1232" s="183">
        <f>IFERROR(_xll.qlIndexFixing(ONIndex1Y,I1232,TRUE,_xll.ohTrigger(RecalcTrigger,Trigger1Y)),NA())</f>
        <v>2.7459374002904623E-2</v>
      </c>
    </row>
    <row r="1233" spans="2:17" x14ac:dyDescent="0.2">
      <c r="B1233" s="39" t="s">
        <v>42</v>
      </c>
      <c r="D1233" s="42">
        <f>_xll.qlCalendarAdvance(Calendar,$D1232,B1233,"f",FALSE)</f>
        <v>47928</v>
      </c>
      <c r="E1233" s="177">
        <f>_xll.qlInterestRateIndexValueDate(IndexON,D1233)</f>
        <v>47928</v>
      </c>
      <c r="F1233" s="193">
        <f>IFERROR(_xll.qlIndexFixing(IndexON,D1233,TRUE,_xll.ohTrigger(RecalcTrigger,TriggerON)),NA())</f>
        <v>2.6050687388224174E-2</v>
      </c>
      <c r="H1233" s="42">
        <f>_xll.qlCalendarAdvance(Calendar,$H1232,B1233,"f",FALSE)</f>
        <v>47928</v>
      </c>
      <c r="I1233" s="177">
        <f>_xll.qlInterestRateIndexValueDate(Index1M,$H1233)</f>
        <v>47928</v>
      </c>
      <c r="J1233" s="182">
        <f>IFERROR(_xll.qlIndexFixing(Index1M,$H1233,TRUE,_xll.ohTrigger(RecalcTrigger,Trigger1M)),NA())</f>
        <v>2.6348341223998751E-2</v>
      </c>
      <c r="K1233" s="44">
        <f>IFERROR(_xll.qlIndexFixing(Index3M,H1233,TRUE,_xll.ohTrigger(RecalcTrigger,Trigger3M)),NA())</f>
        <v>2.6905500839250723E-2</v>
      </c>
      <c r="L1233" s="44">
        <f>IFERROR(_xll.qlIndexFixing(Index6M,$H1233,TRUE,_xll.ohTrigger(RecalcTrigger,Trigger6M)),NA())</f>
        <v>2.7043317938107502E-2</v>
      </c>
      <c r="M1233" s="183">
        <f>IFERROR(_xll.qlIndexFixing(Index1Y,$H1233,TRUE,_xll.ohTrigger(RecalcTrigger,Trigger1Y)),NA())</f>
        <v>2.7540034924847721E-2</v>
      </c>
      <c r="N1233" s="182">
        <f>IFERROR(_xll.qlIndexFixing(ONIndex1M,I1233,TRUE,_xll.ohTrigger(RecalcTrigger,Trigger1M)),NA())</f>
        <v>2.6342847723845878E-2</v>
      </c>
      <c r="O1233" s="44">
        <f>IFERROR(_xll.qlIndexFixing(ONIndex3M,I1233,TRUE,_xll.ohTrigger(RecalcTrigger,Trigger3M)),NA())</f>
        <v>2.6888729871608435E-2</v>
      </c>
      <c r="P1233" s="44">
        <f>IFERROR(_xll.qlIndexFixing(ONIndex6M,I1233,TRUE,_xll.ohTrigger(RecalcTrigger,Trigger6M)),NA())</f>
        <v>2.7000780371167675E-2</v>
      </c>
      <c r="Q1233" s="183">
        <f>IFERROR(_xll.qlIndexFixing(ONIndex1Y,I1233,TRUE,_xll.ohTrigger(RecalcTrigger,Trigger1Y)),NA())</f>
        <v>2.7448464819904338E-2</v>
      </c>
    </row>
    <row r="1234" spans="2:17" x14ac:dyDescent="0.2">
      <c r="B1234" s="39" t="s">
        <v>42</v>
      </c>
      <c r="D1234" s="42">
        <f>_xll.qlCalendarAdvance(Calendar,$D1233,B1234,"f",FALSE)</f>
        <v>47935</v>
      </c>
      <c r="E1234" s="177">
        <f>_xll.qlInterestRateIndexValueDate(IndexON,D1234)</f>
        <v>47935</v>
      </c>
      <c r="F1234" s="193">
        <f>IFERROR(_xll.qlIndexFixing(IndexON,D1234,TRUE,_xll.ohTrigger(RecalcTrigger,TriggerON)),NA())</f>
        <v>2.6041536650142087E-2</v>
      </c>
      <c r="H1234" s="42">
        <f>_xll.qlCalendarAdvance(Calendar,$H1233,B1234,"f",FALSE)</f>
        <v>47935</v>
      </c>
      <c r="I1234" s="177">
        <f>_xll.qlInterestRateIndexValueDate(Index1M,$H1234)</f>
        <v>47935</v>
      </c>
      <c r="J1234" s="182">
        <f>IFERROR(_xll.qlIndexFixing(Index1M,$H1234,TRUE,_xll.ohTrigger(RecalcTrigger,Trigger1M)),NA())</f>
        <v>2.6337784742943141E-2</v>
      </c>
      <c r="K1234" s="44">
        <f>IFERROR(_xll.qlIndexFixing(Index3M,H1234,TRUE,_xll.ohTrigger(RecalcTrigger,Trigger3M)),NA())</f>
        <v>2.6894227269817318E-2</v>
      </c>
      <c r="L1234" s="44">
        <f>IFERROR(_xll.qlIndexFixing(Index6M,$H1234,TRUE,_xll.ohTrigger(RecalcTrigger,Trigger6M)),NA())</f>
        <v>2.7032607956652712E-2</v>
      </c>
      <c r="M1234" s="183">
        <f>IFERROR(_xll.qlIndexFixing(Index1Y,$H1234,TRUE,_xll.ohTrigger(RecalcTrigger,Trigger1Y)),NA())</f>
        <v>2.7529304632484545E-2</v>
      </c>
      <c r="N1234" s="182">
        <f>IFERROR(_xll.qlIndexFixing(ONIndex1M,I1234,TRUE,_xll.ohTrigger(RecalcTrigger,Trigger1M)),NA())</f>
        <v>2.6332288275403574E-2</v>
      </c>
      <c r="O1234" s="44">
        <f>IFERROR(_xll.qlIndexFixing(ONIndex3M,I1234,TRUE,_xll.ohTrigger(RecalcTrigger,Trigger3M)),NA())</f>
        <v>2.6877426910475458E-2</v>
      </c>
      <c r="P1234" s="44">
        <f>IFERROR(_xll.qlIndexFixing(ONIndex6M,I1234,TRUE,_xll.ohTrigger(RecalcTrigger,Trigger6M)),NA())</f>
        <v>2.6990048420444394E-2</v>
      </c>
      <c r="Q1234" s="183">
        <f>IFERROR(_xll.qlIndexFixing(ONIndex1Y,I1234,TRUE,_xll.ohTrigger(RecalcTrigger,Trigger1Y)),NA())</f>
        <v>2.7437563871422304E-2</v>
      </c>
    </row>
    <row r="1235" spans="2:17" x14ac:dyDescent="0.2">
      <c r="B1235" s="39" t="s">
        <v>42</v>
      </c>
      <c r="D1235" s="42">
        <f>_xll.qlCalendarAdvance(Calendar,$D1234,B1235,"f",FALSE)</f>
        <v>47942</v>
      </c>
      <c r="E1235" s="177">
        <f>_xll.qlInterestRateIndexValueDate(IndexON,D1235)</f>
        <v>47942</v>
      </c>
      <c r="F1235" s="193">
        <f>IFERROR(_xll.qlIndexFixing(IndexON,D1235,TRUE,_xll.ohTrigger(RecalcTrigger,TriggerON)),NA())</f>
        <v>2.6032395983086969E-2</v>
      </c>
      <c r="H1235" s="42">
        <f>_xll.qlCalendarAdvance(Calendar,$H1234,B1235,"f",FALSE)</f>
        <v>47942</v>
      </c>
      <c r="I1235" s="177">
        <f>_xll.qlInterestRateIndexValueDate(Index1M,$H1235)</f>
        <v>47942</v>
      </c>
      <c r="J1235" s="182">
        <f>IFERROR(_xll.qlIndexFixing(Index1M,$H1235,TRUE,_xll.ohTrigger(RecalcTrigger,Trigger1M)),NA())</f>
        <v>2.6327437119004378E-2</v>
      </c>
      <c r="K1235" s="44">
        <f>IFERROR(_xll.qlIndexFixing(Index3M,H1235,TRUE,_xll.ohTrigger(RecalcTrigger,Trigger3M)),NA())</f>
        <v>2.6882409746389176E-2</v>
      </c>
      <c r="L1235" s="44">
        <f>IFERROR(_xll.qlIndexFixing(Index6M,$H1235,TRUE,_xll.ohTrigger(RecalcTrigger,Trigger6M)),NA())</f>
        <v>2.7021910850023461E-2</v>
      </c>
      <c r="M1235" s="183">
        <f>IFERROR(_xll.qlIndexFixing(Index1Y,$H1235,TRUE,_xll.ohTrigger(RecalcTrigger,Trigger1Y)),NA())</f>
        <v>2.7518082959797161E-2</v>
      </c>
      <c r="N1235" s="182">
        <f>IFERROR(_xll.qlIndexFixing(ONIndex1M,I1235,TRUE,_xll.ohTrigger(RecalcTrigger,Trigger1M)),NA())</f>
        <v>2.6321740954483589E-2</v>
      </c>
      <c r="O1235" s="44">
        <f>IFERROR(_xll.qlIndexFixing(ONIndex3M,I1235,TRUE,_xll.ohTrigger(RecalcTrigger,Trigger3M)),NA())</f>
        <v>2.6866140024223904E-2</v>
      </c>
      <c r="P1235" s="44">
        <f>IFERROR(_xll.qlIndexFixing(ONIndex6M,I1235,TRUE,_xll.ohTrigger(RecalcTrigger,Trigger6M)),NA())</f>
        <v>2.6979329117749661E-2</v>
      </c>
      <c r="Q1235" s="183">
        <f>IFERROR(_xll.qlIndexFixing(ONIndex1Y,I1235,TRUE,_xll.ohTrigger(RecalcTrigger,Trigger1Y)),NA())</f>
        <v>2.7426671157431508E-2</v>
      </c>
    </row>
    <row r="1236" spans="2:17" x14ac:dyDescent="0.2">
      <c r="B1236" s="39" t="s">
        <v>42</v>
      </c>
      <c r="D1236" s="42">
        <f>_xll.qlCalendarAdvance(Calendar,$D1235,B1236,"f",FALSE)</f>
        <v>47953</v>
      </c>
      <c r="E1236" s="177">
        <f>_xll.qlInterestRateIndexValueDate(IndexON,D1236)</f>
        <v>47953</v>
      </c>
      <c r="F1236" s="193">
        <f>IFERROR(_xll.qlIndexFixing(IndexON,D1236,TRUE,_xll.ohTrigger(RecalcTrigger,TriggerON)),NA())</f>
        <v>2.6017500696049467E-2</v>
      </c>
      <c r="H1236" s="42">
        <f>_xll.qlCalendarAdvance(Calendar,$H1235,B1236,"f",FALSE)</f>
        <v>47953</v>
      </c>
      <c r="I1236" s="177">
        <f>_xll.qlInterestRateIndexValueDate(Index1M,$H1236)</f>
        <v>47953</v>
      </c>
      <c r="J1236" s="182">
        <f>IFERROR(_xll.qlIndexFixing(Index1M,$H1236,TRUE,_xll.ohTrigger(RecalcTrigger,Trigger1M)),NA())</f>
        <v>2.6310498495109729E-2</v>
      </c>
      <c r="K1236" s="44">
        <f>IFERROR(_xll.qlIndexFixing(Index3M,H1236,TRUE,_xll.ohTrigger(RecalcTrigger,Trigger3M)),NA())</f>
        <v>2.6864750803232938E-2</v>
      </c>
      <c r="L1236" s="44">
        <f>IFERROR(_xll.qlIndexFixing(Index6M,$H1236,TRUE,_xll.ohTrigger(RecalcTrigger,Trigger6M)),NA())</f>
        <v>2.7004654490741131E-2</v>
      </c>
      <c r="M1236" s="183">
        <f>IFERROR(_xll.qlIndexFixing(Index1Y,$H1236,TRUE,_xll.ohTrigger(RecalcTrigger,Trigger1Y)),NA())</f>
        <v>2.7500609591802786E-2</v>
      </c>
      <c r="N1236" s="182">
        <f>IFERROR(_xll.qlIndexFixing(ONIndex1M,I1236,TRUE,_xll.ohTrigger(RecalcTrigger,Trigger1M)),NA())</f>
        <v>2.6304798529921403E-2</v>
      </c>
      <c r="O1236" s="44">
        <f>IFERROR(_xll.qlIndexFixing(ONIndex3M,I1236,TRUE,_xll.ohTrigger(RecalcTrigger,Trigger3M)),NA())</f>
        <v>2.6848068782145962E-2</v>
      </c>
      <c r="P1236" s="44">
        <f>IFERROR(_xll.qlIndexFixing(ONIndex6M,I1236,TRUE,_xll.ohTrigger(RecalcTrigger,Trigger6M)),NA())</f>
        <v>2.6962045984537664E-2</v>
      </c>
      <c r="Q1236" s="183">
        <f>IFERROR(_xll.qlIndexFixing(ONIndex1Y,I1236,TRUE,_xll.ohTrigger(RecalcTrigger,Trigger1Y)),NA())</f>
        <v>2.740906607616278E-2</v>
      </c>
    </row>
    <row r="1237" spans="2:17" x14ac:dyDescent="0.2">
      <c r="B1237" s="39" t="s">
        <v>42</v>
      </c>
      <c r="D1237" s="42">
        <f>_xll.qlCalendarAdvance(Calendar,$D1236,B1237,"f",FALSE)</f>
        <v>47960</v>
      </c>
      <c r="E1237" s="177">
        <f>_xll.qlInterestRateIndexValueDate(IndexON,D1237)</f>
        <v>47960</v>
      </c>
      <c r="F1237" s="193">
        <f>IFERROR(_xll.qlIndexFixing(IndexON,D1237,TRUE,_xll.ohTrigger(RecalcTrigger,TriggerON)),NA())</f>
        <v>2.6008385786528976E-2</v>
      </c>
      <c r="H1237" s="42">
        <f>_xll.qlCalendarAdvance(Calendar,$H1236,B1237,"f",FALSE)</f>
        <v>47960</v>
      </c>
      <c r="I1237" s="177">
        <f>_xll.qlInterestRateIndexValueDate(Index1M,$H1237)</f>
        <v>47960</v>
      </c>
      <c r="J1237" s="182">
        <f>IFERROR(_xll.qlIndexFixing(Index1M,$H1237,TRUE,_xll.ohTrigger(RecalcTrigger,Trigger1M)),NA())</f>
        <v>2.6299985332606322E-2</v>
      </c>
      <c r="K1237" s="44">
        <f>IFERROR(_xll.qlIndexFixing(Index3M,H1237,TRUE,_xll.ohTrigger(RecalcTrigger,Trigger3M)),NA())</f>
        <v>2.6853534134243188E-2</v>
      </c>
      <c r="L1237" s="44">
        <f>IFERROR(_xll.qlIndexFixing(Index6M,$H1237,TRUE,_xll.ohTrigger(RecalcTrigger,Trigger6M)),NA())</f>
        <v>2.699399021795024E-2</v>
      </c>
      <c r="M1237" s="183">
        <f>IFERROR(_xll.qlIndexFixing(Index1Y,$H1237,TRUE,_xll.ohTrigger(RecalcTrigger,Trigger1Y)),NA())</f>
        <v>2.7489660153936144E-2</v>
      </c>
      <c r="N1237" s="182">
        <f>IFERROR(_xll.qlIndexFixing(ONIndex1M,I1237,TRUE,_xll.ohTrigger(RecalcTrigger,Trigger1M)),NA())</f>
        <v>2.629428217702845E-2</v>
      </c>
      <c r="O1237" s="44">
        <f>IFERROR(_xll.qlIndexFixing(ONIndex3M,I1237,TRUE,_xll.ohTrigger(RecalcTrigger,Trigger3M)),NA())</f>
        <v>2.6836822588934828E-2</v>
      </c>
      <c r="P1237" s="44">
        <f>IFERROR(_xll.qlIndexFixing(ONIndex6M,I1237,TRUE,_xll.ohTrigger(RecalcTrigger,Trigger6M)),NA())</f>
        <v>2.6951358977029827E-2</v>
      </c>
      <c r="Q1237" s="183">
        <f>IFERROR(_xll.qlIndexFixing(ONIndex1Y,I1237,TRUE,_xll.ohTrigger(RecalcTrigger,Trigger1Y)),NA())</f>
        <v>2.7398194992532821E-2</v>
      </c>
    </row>
    <row r="1238" spans="2:17" x14ac:dyDescent="0.2">
      <c r="B1238" s="39" t="s">
        <v>42</v>
      </c>
      <c r="D1238" s="42">
        <f>_xll.qlCalendarAdvance(Calendar,$D1237,B1238,"f",FALSE)</f>
        <v>47967</v>
      </c>
      <c r="E1238" s="177">
        <f>_xll.qlInterestRateIndexValueDate(IndexON,D1238)</f>
        <v>47967</v>
      </c>
      <c r="F1238" s="193">
        <f>IFERROR(_xll.qlIndexFixing(IndexON,D1238,TRUE,_xll.ohTrigger(RecalcTrigger,TriggerON)),NA())</f>
        <v>2.5999280946117365E-2</v>
      </c>
      <c r="H1238" s="42">
        <f>_xll.qlCalendarAdvance(Calendar,$H1237,B1238,"f",FALSE)</f>
        <v>47967</v>
      </c>
      <c r="I1238" s="177">
        <f>_xll.qlInterestRateIndexValueDate(Index1M,$H1238)</f>
        <v>47967</v>
      </c>
      <c r="J1238" s="182">
        <f>IFERROR(_xll.qlIndexFixing(Index1M,$H1238,TRUE,_xll.ohTrigger(RecalcTrigger,Trigger1M)),NA())</f>
        <v>2.6289484329327838E-2</v>
      </c>
      <c r="K1238" s="44">
        <f>IFERROR(_xll.qlIndexFixing(Index3M,H1238,TRUE,_xll.ohTrigger(RecalcTrigger,Trigger3M)),NA())</f>
        <v>2.6842333674205895E-2</v>
      </c>
      <c r="L1238" s="44">
        <f>IFERROR(_xll.qlIndexFixing(Index6M,$H1238,TRUE,_xll.ohTrigger(RecalcTrigger,Trigger6M)),NA())</f>
        <v>2.6983338816774213E-2</v>
      </c>
      <c r="M1238" s="183">
        <f>IFERROR(_xll.qlIndexFixing(Index1Y,$H1238,TRUE,_xll.ohTrigger(RecalcTrigger,Trigger1Y)),NA())</f>
        <v>2.7478719291530191E-2</v>
      </c>
      <c r="N1238" s="182">
        <f>IFERROR(_xll.qlIndexFixing(ONIndex1M,I1238,TRUE,_xll.ohTrigger(RecalcTrigger,Trigger1M)),NA())</f>
        <v>2.6283777949226428E-2</v>
      </c>
      <c r="O1238" s="44">
        <f>IFERROR(_xll.qlIndexFixing(ONIndex3M,I1238,TRUE,_xll.ohTrigger(RecalcTrigger,Trigger3M)),NA())</f>
        <v>2.6825592467525361E-2</v>
      </c>
      <c r="P1238" s="44">
        <f>IFERROR(_xll.qlIndexFixing(ONIndex6M,I1238,TRUE,_xll.ohTrigger(RecalcTrigger,Trigger6M)),NA())</f>
        <v>2.6940684615173183E-2</v>
      </c>
      <c r="Q1238" s="183">
        <f>IFERROR(_xll.qlIndexFixing(ONIndex1Y,I1238,TRUE,_xll.ohTrigger(RecalcTrigger,Trigger1Y)),NA())</f>
        <v>2.7387332141584064E-2</v>
      </c>
    </row>
    <row r="1239" spans="2:17" x14ac:dyDescent="0.2">
      <c r="B1239" s="39" t="s">
        <v>42</v>
      </c>
      <c r="D1239" s="42">
        <f>_xll.qlCalendarAdvance(Calendar,$D1238,B1239,"f",FALSE)</f>
        <v>47974</v>
      </c>
      <c r="E1239" s="177">
        <f>_xll.qlInterestRateIndexValueDate(IndexON,D1239)</f>
        <v>47974</v>
      </c>
      <c r="F1239" s="193">
        <f>IFERROR(_xll.qlIndexFixing(IndexON,D1239,TRUE,_xll.ohTrigger(RecalcTrigger,TriggerON)),NA())</f>
        <v>2.5990186174976726E-2</v>
      </c>
      <c r="H1239" s="42">
        <f>_xll.qlCalendarAdvance(Calendar,$H1238,B1239,"f",FALSE)</f>
        <v>47974</v>
      </c>
      <c r="I1239" s="177">
        <f>_xll.qlInterestRateIndexValueDate(Index1M,$H1239)</f>
        <v>47974</v>
      </c>
      <c r="J1239" s="182">
        <f>IFERROR(_xll.qlIndexFixing(Index1M,$H1239,TRUE,_xll.ohTrigger(RecalcTrigger,Trigger1M)),NA())</f>
        <v>2.6279192673779962E-2</v>
      </c>
      <c r="K1239" s="44">
        <f>IFERROR(_xll.qlIndexFixing(Index3M,H1239,TRUE,_xll.ohTrigger(RecalcTrigger,Trigger3M)),NA())</f>
        <v>2.6831337638549738E-2</v>
      </c>
      <c r="L1239" s="44">
        <f>IFERROR(_xll.qlIndexFixing(Index6M,$H1239,TRUE,_xll.ohTrigger(RecalcTrigger,Trigger6M)),NA())</f>
        <v>2.697293700209678E-2</v>
      </c>
      <c r="M1239" s="183">
        <f>IFERROR(_xll.qlIndexFixing(Index1Y,$H1239,TRUE,_xll.ohTrigger(RecalcTrigger,Trigger1Y)),NA())</f>
        <v>2.746778700431278E-2</v>
      </c>
      <c r="N1239" s="182">
        <f>IFERROR(_xll.qlIndexFixing(ONIndex1M,I1239,TRUE,_xll.ohTrigger(RecalcTrigger,Trigger1M)),NA())</f>
        <v>2.6273285846596384E-2</v>
      </c>
      <c r="O1239" s="44">
        <f>IFERROR(_xll.qlIndexFixing(ONIndex3M,I1239,TRUE,_xll.ohTrigger(RecalcTrigger,Trigger3M)),NA())</f>
        <v>2.6814378417917561E-2</v>
      </c>
      <c r="P1239" s="44">
        <f>IFERROR(_xll.qlIndexFixing(ONIndex6M,I1239,TRUE,_xll.ohTrigger(RecalcTrigger,Trigger6M)),NA())</f>
        <v>2.6930022898886685E-2</v>
      </c>
      <c r="Q1239" s="183">
        <f>IFERROR(_xll.qlIndexFixing(ONIndex1Y,I1239,TRUE,_xll.ohTrigger(RecalcTrigger,Trigger1Y)),NA())</f>
        <v>2.7376477523235465E-2</v>
      </c>
    </row>
    <row r="1240" spans="2:17" x14ac:dyDescent="0.2">
      <c r="B1240" s="39" t="s">
        <v>42</v>
      </c>
      <c r="D1240" s="42">
        <f>_xll.qlCalendarAdvance(Calendar,$D1239,B1240,"f",FALSE)</f>
        <v>47981</v>
      </c>
      <c r="E1240" s="177">
        <f>_xll.qlInterestRateIndexValueDate(IndexON,D1240)</f>
        <v>47981</v>
      </c>
      <c r="F1240" s="193">
        <f>IFERROR(_xll.qlIndexFixing(IndexON,D1240,TRUE,_xll.ohTrigger(RecalcTrigger,TriggerON)),NA())</f>
        <v>2.5981101472944967E-2</v>
      </c>
      <c r="H1240" s="42">
        <f>_xll.qlCalendarAdvance(Calendar,$H1239,B1240,"f",FALSE)</f>
        <v>47981</v>
      </c>
      <c r="I1240" s="177">
        <f>_xll.qlInterestRateIndexValueDate(Index1M,$H1240)</f>
        <v>47981</v>
      </c>
      <c r="J1240" s="182">
        <f>IFERROR(_xll.qlIndexFixing(Index1M,$H1240,TRUE,_xll.ohTrigger(RecalcTrigger,Trigger1M)),NA())</f>
        <v>2.6268716104095778E-2</v>
      </c>
      <c r="K1240" s="44">
        <f>IFERROR(_xll.qlIndexFixing(Index3M,H1240,TRUE,_xll.ohTrigger(RecalcTrigger,Trigger3M)),NA())</f>
        <v>2.6820169935787935E-2</v>
      </c>
      <c r="L1240" s="44">
        <f>IFERROR(_xll.qlIndexFixing(Index6M,$H1240,TRUE,_xll.ohTrigger(RecalcTrigger,Trigger6M)),NA())</f>
        <v>2.6962311483146404E-2</v>
      </c>
      <c r="M1240" s="183">
        <f>IFERROR(_xll.qlIndexFixing(Index1Y,$H1240,TRUE,_xll.ohTrigger(RecalcTrigger,Trigger1Y)),NA())</f>
        <v>2.7456863292011767E-2</v>
      </c>
      <c r="N1240" s="182">
        <f>IFERROR(_xll.qlIndexFixing(ONIndex1M,I1240,TRUE,_xll.ohTrigger(RecalcTrigger,Trigger1M)),NA())</f>
        <v>2.6262805869057271E-2</v>
      </c>
      <c r="O1240" s="44">
        <f>IFERROR(_xll.qlIndexFixing(ONIndex3M,I1240,TRUE,_xll.ohTrigger(RecalcTrigger,Trigger3M)),NA())</f>
        <v>2.6803180440030383E-2</v>
      </c>
      <c r="P1240" s="44">
        <f>IFERROR(_xll.qlIndexFixing(ONIndex6M,I1240,TRUE,_xll.ohTrigger(RecalcTrigger,Trigger6M)),NA())</f>
        <v>2.6919373828008242E-2</v>
      </c>
      <c r="Q1240" s="183">
        <f>IFERROR(_xll.qlIndexFixing(ONIndex1Y,I1240,TRUE,_xll.ohTrigger(RecalcTrigger,Trigger1Y)),NA())</f>
        <v>2.7365631137487023E-2</v>
      </c>
    </row>
    <row r="1241" spans="2:17" x14ac:dyDescent="0.2">
      <c r="B1241" s="39" t="s">
        <v>42</v>
      </c>
      <c r="D1241" s="42">
        <f>_xll.qlCalendarAdvance(Calendar,$D1240,B1241,"f",FALSE)</f>
        <v>47988</v>
      </c>
      <c r="E1241" s="177">
        <f>_xll.qlInterestRateIndexValueDate(IndexON,D1241)</f>
        <v>47988</v>
      </c>
      <c r="F1241" s="193">
        <f>IFERROR(_xll.qlIndexFixing(IndexON,D1241,TRUE,_xll.ohTrigger(RecalcTrigger,TriggerON)),NA())</f>
        <v>2.5972026839941043E-2</v>
      </c>
      <c r="H1241" s="42">
        <f>_xll.qlCalendarAdvance(Calendar,$H1240,B1241,"f",FALSE)</f>
        <v>47988</v>
      </c>
      <c r="I1241" s="177">
        <f>_xll.qlInterestRateIndexValueDate(Index1M,$H1241)</f>
        <v>47988</v>
      </c>
      <c r="J1241" s="182">
        <f>IFERROR(_xll.qlIndexFixing(Index1M,$H1241,TRUE,_xll.ohTrigger(RecalcTrigger,Trigger1M)),NA())</f>
        <v>2.6258251694718446E-2</v>
      </c>
      <c r="K1241" s="44">
        <f>IFERROR(_xll.qlIndexFixing(Index3M,H1241,TRUE,_xll.ohTrigger(RecalcTrigger,Trigger3M)),NA())</f>
        <v>2.6809018443092757E-2</v>
      </c>
      <c r="L1241" s="44">
        <f>IFERROR(_xll.qlIndexFixing(Index6M,$H1241,TRUE,_xll.ohTrigger(RecalcTrigger,Trigger6M)),NA())</f>
        <v>2.6951698836438092E-2</v>
      </c>
      <c r="M1241" s="183">
        <f>IFERROR(_xll.qlIndexFixing(Index1Y,$H1241,TRUE,_xll.ohTrigger(RecalcTrigger,Trigger1Y)),NA())</f>
        <v>2.7445948154355446E-2</v>
      </c>
      <c r="N1241" s="182">
        <f>IFERROR(_xll.qlIndexFixing(ONIndex1M,I1241,TRUE,_xll.ohTrigger(RecalcTrigger,Trigger1M)),NA())</f>
        <v>2.6252338016771182E-2</v>
      </c>
      <c r="O1241" s="44">
        <f>IFERROR(_xll.qlIndexFixing(ONIndex3M,I1241,TRUE,_xll.ohTrigger(RecalcTrigger,Trigger3M)),NA())</f>
        <v>2.6791998534025918E-2</v>
      </c>
      <c r="P1241" s="44">
        <f>IFERROR(_xll.qlIndexFixing(ONIndex6M,I1241,TRUE,_xll.ohTrigger(RecalcTrigger,Trigger6M)),NA())</f>
        <v>2.6908737402862037E-2</v>
      </c>
      <c r="Q1241" s="183">
        <f>IFERROR(_xll.qlIndexFixing(ONIndex1Y,I1241,TRUE,_xll.ohTrigger(RecalcTrigger,Trigger1Y)),NA())</f>
        <v>2.7354792984257692E-2</v>
      </c>
    </row>
    <row r="1242" spans="2:17" x14ac:dyDescent="0.2">
      <c r="B1242" s="39" t="s">
        <v>42</v>
      </c>
      <c r="D1242" s="42">
        <f>_xll.qlCalendarAdvance(Calendar,$D1241,B1242,"f",FALSE)</f>
        <v>47995</v>
      </c>
      <c r="E1242" s="177">
        <f>_xll.qlInterestRateIndexValueDate(IndexON,D1242)</f>
        <v>47995</v>
      </c>
      <c r="F1242" s="193">
        <f>IFERROR(_xll.qlIndexFixing(IndexON,D1242,TRUE,_xll.ohTrigger(RecalcTrigger,TriggerON)),NA())</f>
        <v>2.596296227620809E-2</v>
      </c>
      <c r="H1242" s="42">
        <f>_xll.qlCalendarAdvance(Calendar,$H1241,B1242,"f",FALSE)</f>
        <v>47995</v>
      </c>
      <c r="I1242" s="177">
        <f>_xll.qlInterestRateIndexValueDate(Index1M,$H1242)</f>
        <v>47995</v>
      </c>
      <c r="J1242" s="182">
        <f>IFERROR(_xll.qlIndexFixing(Index1M,$H1242,TRUE,_xll.ohTrigger(RecalcTrigger,Trigger1M)),NA())</f>
        <v>2.6247799445606127E-2</v>
      </c>
      <c r="K1242" s="44">
        <f>IFERROR(_xll.qlIndexFixing(Index3M,H1242,TRUE,_xll.ohTrigger(RecalcTrigger,Trigger3M)),NA())</f>
        <v>2.6797883160329418E-2</v>
      </c>
      <c r="L1242" s="44">
        <f>IFERROR(_xll.qlIndexFixing(Index6M,$H1242,TRUE,_xll.ohTrigger(RecalcTrigger,Trigger6M)),NA())</f>
        <v>2.6941099061766578E-2</v>
      </c>
      <c r="M1242" s="183">
        <f>IFERROR(_xll.qlIndexFixing(Index1Y,$H1242,TRUE,_xll.ohTrigger(RecalcTrigger,Trigger1Y)),NA())</f>
        <v>2.7435041591072334E-2</v>
      </c>
      <c r="N1242" s="182">
        <f>IFERROR(_xll.qlIndexFixing(ONIndex1M,I1242,TRUE,_xll.ohTrigger(RecalcTrigger,Trigger1M)),NA())</f>
        <v>2.6241882289494978E-2</v>
      </c>
      <c r="O1242" s="44">
        <f>IFERROR(_xll.qlIndexFixing(ONIndex3M,I1242,TRUE,_xll.ohTrigger(RecalcTrigger,Trigger3M)),NA())</f>
        <v>2.6780832699661028E-2</v>
      </c>
      <c r="P1242" s="44">
        <f>IFERROR(_xll.qlIndexFixing(ONIndex6M,I1242,TRUE,_xll.ohTrigger(RecalcTrigger,Trigger6M)),NA())</f>
        <v>2.6898113623123887E-2</v>
      </c>
      <c r="Q1242" s="183">
        <f>IFERROR(_xll.qlIndexFixing(ONIndex1Y,I1242,TRUE,_xll.ohTrigger(RecalcTrigger,Trigger1Y)),NA())</f>
        <v>2.7343963063709564E-2</v>
      </c>
    </row>
    <row r="1243" spans="2:17" x14ac:dyDescent="0.2">
      <c r="B1243" s="39" t="s">
        <v>42</v>
      </c>
      <c r="D1243" s="42">
        <f>_xll.qlCalendarAdvance(Calendar,$D1242,B1243,"f",FALSE)</f>
        <v>48002</v>
      </c>
      <c r="E1243" s="177">
        <f>_xll.qlInterestRateIndexValueDate(IndexON,D1243)</f>
        <v>48002</v>
      </c>
      <c r="F1243" s="193">
        <f>IFERROR(_xll.qlIndexFixing(IndexON,D1243,TRUE,_xll.ohTrigger(RecalcTrigger,TriggerON)),NA())</f>
        <v>2.5953907781584018E-2</v>
      </c>
      <c r="H1243" s="42">
        <f>_xll.qlCalendarAdvance(Calendar,$H1242,B1243,"f",FALSE)</f>
        <v>48002</v>
      </c>
      <c r="I1243" s="177">
        <f>_xll.qlInterestRateIndexValueDate(Index1M,$H1243)</f>
        <v>48002</v>
      </c>
      <c r="J1243" s="182">
        <f>IFERROR(_xll.qlIndexFixing(Index1M,$H1243,TRUE,_xll.ohTrigger(RecalcTrigger,Trigger1M)),NA())</f>
        <v>2.6237161700225942E-2</v>
      </c>
      <c r="K1243" s="44">
        <f>IFERROR(_xll.qlIndexFixing(Index3M,H1243,TRUE,_xll.ohTrigger(RecalcTrigger,Trigger3M)),NA())</f>
        <v>2.6786764087361373E-2</v>
      </c>
      <c r="L1243" s="44">
        <f>IFERROR(_xll.qlIndexFixing(Index6M,$H1243,TRUE,_xll.ohTrigger(RecalcTrigger,Trigger6M)),NA())</f>
        <v>2.6930274878017347E-2</v>
      </c>
      <c r="M1243" s="183">
        <f>IFERROR(_xll.qlIndexFixing(Index1Y,$H1243,TRUE,_xll.ohTrigger(RecalcTrigger,Trigger1Y)),NA())</f>
        <v>2.7424143601891167E-2</v>
      </c>
      <c r="N1243" s="182">
        <f>IFERROR(_xll.qlIndexFixing(ONIndex1M,I1243,TRUE,_xll.ohTrigger(RecalcTrigger,Trigger1M)),NA())</f>
        <v>2.6231438687390751E-2</v>
      </c>
      <c r="O1243" s="44">
        <f>IFERROR(_xll.qlIndexFixing(ONIndex3M,I1243,TRUE,_xll.ohTrigger(RecalcTrigger,Trigger3M)),NA())</f>
        <v>2.6769682937097805E-2</v>
      </c>
      <c r="P1243" s="44">
        <f>IFERROR(_xll.qlIndexFixing(ONIndex6M,I1243,TRUE,_xll.ohTrigger(RecalcTrigger,Trigger6M)),NA())</f>
        <v>2.6887502488955883E-2</v>
      </c>
      <c r="Q1243" s="183">
        <f>IFERROR(_xll.qlIndexFixing(ONIndex1Y,I1243,TRUE,_xll.ohTrigger(RecalcTrigger,Trigger1Y)),NA())</f>
        <v>2.7333141375680547E-2</v>
      </c>
    </row>
    <row r="1244" spans="2:17" x14ac:dyDescent="0.2">
      <c r="B1244" s="39" t="s">
        <v>42</v>
      </c>
      <c r="D1244" s="42">
        <f>_xll.qlCalendarAdvance(Calendar,$D1243,B1244,"f",FALSE)</f>
        <v>48009</v>
      </c>
      <c r="E1244" s="177">
        <f>_xll.qlInterestRateIndexValueDate(IndexON,D1244)</f>
        <v>48009</v>
      </c>
      <c r="F1244" s="193">
        <f>IFERROR(_xll.qlIndexFixing(IndexON,D1244,TRUE,_xll.ohTrigger(RecalcTrigger,TriggerON)),NA())</f>
        <v>2.5944863356149872E-2</v>
      </c>
      <c r="H1244" s="42">
        <f>_xll.qlCalendarAdvance(Calendar,$H1243,B1244,"f",FALSE)</f>
        <v>48009</v>
      </c>
      <c r="I1244" s="177">
        <f>_xll.qlInterestRateIndexValueDate(Index1M,$H1244)</f>
        <v>48009</v>
      </c>
      <c r="J1244" s="182">
        <f>IFERROR(_xll.qlIndexFixing(Index1M,$H1244,TRUE,_xll.ohTrigger(RecalcTrigger,Trigger1M)),NA())</f>
        <v>2.6226733651640521E-2</v>
      </c>
      <c r="K1244" s="44">
        <f>IFERROR(_xll.qlIndexFixing(Index3M,H1244,TRUE,_xll.ohTrigger(RecalcTrigger,Trigger3M)),NA())</f>
        <v>2.6775661224053834E-2</v>
      </c>
      <c r="L1244" s="44">
        <f>IFERROR(_xll.qlIndexFixing(Index6M,$H1244,TRUE,_xll.ohTrigger(RecalcTrigger,Trigger6M)),NA())</f>
        <v>2.6919700702276256E-2</v>
      </c>
      <c r="M1244" s="183">
        <f>IFERROR(_xll.qlIndexFixing(Index1Y,$H1244,TRUE,_xll.ohTrigger(RecalcTrigger,Trigger1Y)),NA())</f>
        <v>2.7413254186540909E-2</v>
      </c>
      <c r="N1244" s="182">
        <f>IFERROR(_xll.qlIndexFixing(ONIndex1M,I1244,TRUE,_xll.ohTrigger(RecalcTrigger,Trigger1M)),NA())</f>
        <v>2.6221007210539549E-2</v>
      </c>
      <c r="O1244" s="44">
        <f>IFERROR(_xll.qlIndexFixing(ONIndex3M,I1244,TRUE,_xll.ohTrigger(RecalcTrigger,Trigger3M)),NA())</f>
        <v>2.675854924633625E-2</v>
      </c>
      <c r="P1244" s="44">
        <f>IFERROR(_xll.qlIndexFixing(ONIndex6M,I1244,TRUE,_xll.ohTrigger(RecalcTrigger,Trigger6M)),NA())</f>
        <v>2.6876904000358026E-2</v>
      </c>
      <c r="Q1244" s="183">
        <f>IFERROR(_xll.qlIndexFixing(ONIndex1Y,I1244,TRUE,_xll.ohTrigger(RecalcTrigger,Trigger1Y)),NA())</f>
        <v>2.7322327920251688E-2</v>
      </c>
    </row>
    <row r="1245" spans="2:17" x14ac:dyDescent="0.2">
      <c r="B1245" s="39" t="s">
        <v>42</v>
      </c>
      <c r="D1245" s="42">
        <f>_xll.qlCalendarAdvance(Calendar,$D1244,B1245,"f",FALSE)</f>
        <v>48016</v>
      </c>
      <c r="E1245" s="177">
        <f>_xll.qlInterestRateIndexValueDate(IndexON,D1245)</f>
        <v>48016</v>
      </c>
      <c r="F1245" s="193">
        <f>IFERROR(_xll.qlIndexFixing(IndexON,D1245,TRUE,_xll.ohTrigger(RecalcTrigger,TriggerON)),NA())</f>
        <v>2.5935828999824606E-2</v>
      </c>
      <c r="H1245" s="42">
        <f>_xll.qlCalendarAdvance(Calendar,$H1244,B1245,"f",FALSE)</f>
        <v>48016</v>
      </c>
      <c r="I1245" s="177">
        <f>_xll.qlInterestRateIndexValueDate(Index1M,$H1245)</f>
        <v>48016</v>
      </c>
      <c r="J1245" s="182">
        <f>IFERROR(_xll.qlIndexFixing(Index1M,$H1245,TRUE,_xll.ohTrigger(RecalcTrigger,Trigger1M)),NA())</f>
        <v>2.6216317762066604E-2</v>
      </c>
      <c r="K1245" s="44">
        <f>IFERROR(_xll.qlIndexFixing(Index3M,H1245,TRUE,_xll.ohTrigger(RecalcTrigger,Trigger3M)),NA())</f>
        <v>2.6764574570272027E-2</v>
      </c>
      <c r="L1245" s="44">
        <f>IFERROR(_xll.qlIndexFixing(Index6M,$H1245,TRUE,_xll.ohTrigger(RecalcTrigger,Trigger6M)),NA())</f>
        <v>2.6909139396734602E-2</v>
      </c>
      <c r="M1245" s="183">
        <f>IFERROR(_xll.qlIndexFixing(Index1Y,$H1245,TRUE,_xll.ohTrigger(RecalcTrigger,Trigger1Y)),NA())</f>
        <v>2.7402373344750521E-2</v>
      </c>
      <c r="N1245" s="182">
        <f>IFERROR(_xll.qlIndexFixing(ONIndex1M,I1245,TRUE,_xll.ohTrigger(RecalcTrigger,Trigger1M)),NA())</f>
        <v>2.6210587858698231E-2</v>
      </c>
      <c r="O1245" s="44">
        <f>IFERROR(_xll.qlIndexFixing(ONIndex3M,I1245,TRUE,_xll.ohTrigger(RecalcTrigger,Trigger3M)),NA())</f>
        <v>2.6747431627295315E-2</v>
      </c>
      <c r="P1245" s="44">
        <f>IFERROR(_xll.qlIndexFixing(ONIndex6M,I1245,TRUE,_xll.ohTrigger(RecalcTrigger,Trigger6M)),NA())</f>
        <v>2.6866318157168223E-2</v>
      </c>
      <c r="Q1245" s="183">
        <f>IFERROR(_xll.qlIndexFixing(ONIndex1Y,I1245,TRUE,_xll.ohTrigger(RecalcTrigger,Trigger1Y)),NA())</f>
        <v>2.7311522697422985E-2</v>
      </c>
    </row>
    <row r="1246" spans="2:17" x14ac:dyDescent="0.2">
      <c r="B1246" s="39" t="s">
        <v>42</v>
      </c>
      <c r="D1246" s="42">
        <f>_xll.qlCalendarAdvance(Calendar,$D1245,B1246,"f",FALSE)</f>
        <v>48023</v>
      </c>
      <c r="E1246" s="177">
        <f>_xll.qlInterestRateIndexValueDate(IndexON,D1246)</f>
        <v>48023</v>
      </c>
      <c r="F1246" s="193">
        <f>IFERROR(_xll.qlIndexFixing(IndexON,D1246,TRUE,_xll.ohTrigger(RecalcTrigger,TriggerON)),NA())</f>
        <v>2.5926804712689266E-2</v>
      </c>
      <c r="H1246" s="42">
        <f>_xll.qlCalendarAdvance(Calendar,$H1245,B1246,"f",FALSE)</f>
        <v>48023</v>
      </c>
      <c r="I1246" s="177">
        <f>_xll.qlInterestRateIndexValueDate(Index1M,$H1246)</f>
        <v>48023</v>
      </c>
      <c r="J1246" s="182">
        <f>IFERROR(_xll.qlIndexFixing(Index1M,$H1246,TRUE,_xll.ohTrigger(RecalcTrigger,Trigger1M)),NA())</f>
        <v>2.6205914031466365E-2</v>
      </c>
      <c r="K1246" s="44">
        <f>IFERROR(_xll.qlIndexFixing(Index3M,H1246,TRUE,_xll.ohTrigger(RecalcTrigger,Trigger3M)),NA())</f>
        <v>2.6753504125881161E-2</v>
      </c>
      <c r="L1246" s="44">
        <f>IFERROR(_xll.qlIndexFixing(Index6M,$H1246,TRUE,_xll.ohTrigger(RecalcTrigger,Trigger6M)),NA())</f>
        <v>2.6898590961190873E-2</v>
      </c>
      <c r="M1246" s="183">
        <f>IFERROR(_xll.qlIndexFixing(Index1Y,$H1246,TRUE,_xll.ohTrigger(RecalcTrigger,Trigger1Y)),NA())</f>
        <v>2.7391501076249401E-2</v>
      </c>
      <c r="N1246" s="182">
        <f>IFERROR(_xll.qlIndexFixing(ONIndex1M,I1246,TRUE,_xll.ohTrigger(RecalcTrigger,Trigger1M)),NA())</f>
        <v>2.6200180631947845E-2</v>
      </c>
      <c r="O1246" s="44">
        <f>IFERROR(_xll.qlIndexFixing(ONIndex3M,I1246,TRUE,_xll.ohTrigger(RecalcTrigger,Trigger3M)),NA())</f>
        <v>2.6736330080056048E-2</v>
      </c>
      <c r="P1246" s="44">
        <f>IFERROR(_xll.qlIndexFixing(ONIndex6M,I1246,TRUE,_xll.ohTrigger(RecalcTrigger,Trigger6M)),NA())</f>
        <v>2.6855744959629613E-2</v>
      </c>
      <c r="Q1246" s="183">
        <f>IFERROR(_xll.qlIndexFixing(ONIndex1Y,I1246,TRUE,_xll.ohTrigger(RecalcTrigger,Trigger1Y)),NA())</f>
        <v>2.730072570719444E-2</v>
      </c>
    </row>
    <row r="1247" spans="2:17" x14ac:dyDescent="0.2">
      <c r="B1247" s="39" t="s">
        <v>42</v>
      </c>
      <c r="D1247" s="42">
        <f>_xll.qlCalendarAdvance(Calendar,$D1246,B1247,"f",FALSE)</f>
        <v>48030</v>
      </c>
      <c r="E1247" s="177">
        <f>_xll.qlInterestRateIndexValueDate(IndexON,D1247)</f>
        <v>48030</v>
      </c>
      <c r="F1247" s="193">
        <f>IFERROR(_xll.qlIndexFixing(IndexON,D1247,TRUE,_xll.ohTrigger(RecalcTrigger,TriggerON)),NA())</f>
        <v>2.5917790494743853E-2</v>
      </c>
      <c r="H1247" s="42">
        <f>_xll.qlCalendarAdvance(Calendar,$H1246,B1247,"f",FALSE)</f>
        <v>48030</v>
      </c>
      <c r="I1247" s="177">
        <f>_xll.qlInterestRateIndexValueDate(Index1M,$H1247)</f>
        <v>48030</v>
      </c>
      <c r="J1247" s="182">
        <f>IFERROR(_xll.qlIndexFixing(Index1M,$H1247,TRUE,_xll.ohTrigger(RecalcTrigger,Trigger1M)),NA())</f>
        <v>2.6195720602997564E-2</v>
      </c>
      <c r="K1247" s="44">
        <f>IFERROR(_xll.qlIndexFixing(Index3M,H1247,TRUE,_xll.ohTrigger(RecalcTrigger,Trigger3M)),NA())</f>
        <v>2.6742449890747332E-2</v>
      </c>
      <c r="L1247" s="44">
        <f>IFERROR(_xll.qlIndexFixing(Index6M,$H1247,TRUE,_xll.ohTrigger(RecalcTrigger,Trigger6M)),NA())</f>
        <v>2.688853115446882E-2</v>
      </c>
      <c r="M1247" s="183">
        <f>IFERROR(_xll.qlIndexFixing(Index1Y,$H1247,TRUE,_xll.ohTrigger(RecalcTrigger,Trigger1Y)),NA())</f>
        <v>2.7380637380767178E-2</v>
      </c>
      <c r="N1247" s="182">
        <f>IFERROR(_xll.qlIndexFixing(ONIndex1M,I1247,TRUE,_xll.ohTrigger(RecalcTrigger,Trigger1M)),NA())</f>
        <v>2.6189785530450482E-2</v>
      </c>
      <c r="O1247" s="44">
        <f>IFERROR(_xll.qlIndexFixing(ONIndex3M,I1247,TRUE,_xll.ohTrigger(RecalcTrigger,Trigger3M)),NA())</f>
        <v>2.6725244604618448E-2</v>
      </c>
      <c r="P1247" s="44">
        <f>IFERROR(_xll.qlIndexFixing(ONIndex6M,I1247,TRUE,_xll.ohTrigger(RecalcTrigger,Trigger6M)),NA())</f>
        <v>2.6845184407661149E-2</v>
      </c>
      <c r="Q1247" s="183">
        <f>IFERROR(_xll.qlIndexFixing(ONIndex1Y,I1247,TRUE,_xll.ohTrigger(RecalcTrigger,Trigger1Y)),NA())</f>
        <v>2.7289936949566052E-2</v>
      </c>
    </row>
    <row r="1248" spans="2:17" x14ac:dyDescent="0.2">
      <c r="B1248" s="39" t="s">
        <v>42</v>
      </c>
      <c r="D1248" s="42">
        <f>_xll.qlCalendarAdvance(Calendar,$D1247,B1248,"f",FALSE)</f>
        <v>48037</v>
      </c>
      <c r="E1248" s="177">
        <f>_xll.qlInterestRateIndexValueDate(IndexON,D1248)</f>
        <v>48037</v>
      </c>
      <c r="F1248" s="193">
        <f>IFERROR(_xll.qlIndexFixing(IndexON,D1248,TRUE,_xll.ohTrigger(RecalcTrigger,TriggerON)),NA())</f>
        <v>2.590878634590732E-2</v>
      </c>
      <c r="H1248" s="42">
        <f>_xll.qlCalendarAdvance(Calendar,$H1247,B1248,"f",FALSE)</f>
        <v>48037</v>
      </c>
      <c r="I1248" s="177">
        <f>_xll.qlInterestRateIndexValueDate(Index1M,$H1248)</f>
        <v>48037</v>
      </c>
      <c r="J1248" s="182">
        <f>IFERROR(_xll.qlIndexFixing(Index1M,$H1248,TRUE,_xll.ohTrigger(RecalcTrigger,Trigger1M)),NA())</f>
        <v>2.6185341314837435E-2</v>
      </c>
      <c r="K1248" s="44">
        <f>IFERROR(_xll.qlIndexFixing(Index3M,H1248,TRUE,_xll.ohTrigger(RecalcTrigger,Trigger3M)),NA())</f>
        <v>2.6731411864734003E-2</v>
      </c>
      <c r="L1248" s="44">
        <f>IFERROR(_xll.qlIndexFixing(Index6M,$H1248,TRUE,_xll.ohTrigger(RecalcTrigger,Trigger6M)),NA())</f>
        <v>2.6877770715193323E-2</v>
      </c>
      <c r="M1248" s="183">
        <f>IFERROR(_xll.qlIndexFixing(Index1Y,$H1248,TRUE,_xll.ohTrigger(RecalcTrigger,Trigger1Y)),NA())</f>
        <v>2.736978225803325E-2</v>
      </c>
      <c r="N1248" s="182">
        <f>IFERROR(_xll.qlIndexFixing(ONIndex1M,I1248,TRUE,_xll.ohTrigger(RecalcTrigger,Trigger1M)),NA())</f>
        <v>2.6179402553963005E-2</v>
      </c>
      <c r="O1248" s="44">
        <f>IFERROR(_xll.qlIndexFixing(ONIndex3M,I1248,TRUE,_xll.ohTrigger(RecalcTrigger,Trigger3M)),NA())</f>
        <v>2.6714175200901469E-2</v>
      </c>
      <c r="P1248" s="44">
        <f>IFERROR(_xll.qlIndexFixing(ONIndex6M,I1248,TRUE,_xll.ohTrigger(RecalcTrigger,Trigger6M)),NA())</f>
        <v>2.6834636501100739E-2</v>
      </c>
      <c r="Q1248" s="183">
        <f>IFERROR(_xll.qlIndexFixing(ONIndex1Y,I1248,TRUE,_xll.ohTrigger(RecalcTrigger,Trigger1Y)),NA())</f>
        <v>2.727915642453782E-2</v>
      </c>
    </row>
    <row r="1249" spans="2:17" x14ac:dyDescent="0.2">
      <c r="B1249" s="39" t="s">
        <v>42</v>
      </c>
      <c r="D1249" s="42">
        <f>_xll.qlCalendarAdvance(Calendar,$D1248,B1249,"f",FALSE)</f>
        <v>48044</v>
      </c>
      <c r="E1249" s="177">
        <f>_xll.qlInterestRateIndexValueDate(IndexON,D1249)</f>
        <v>48044</v>
      </c>
      <c r="F1249" s="193">
        <f>IFERROR(_xll.qlIndexFixing(IndexON,D1249,TRUE,_xll.ohTrigger(RecalcTrigger,TriggerON)),NA())</f>
        <v>2.5899792266179666E-2</v>
      </c>
      <c r="H1249" s="42">
        <f>_xll.qlCalendarAdvance(Calendar,$H1248,B1249,"f",FALSE)</f>
        <v>48044</v>
      </c>
      <c r="I1249" s="177">
        <f>_xll.qlInterestRateIndexValueDate(Index1M,$H1249)</f>
        <v>48044</v>
      </c>
      <c r="J1249" s="182">
        <f>IFERROR(_xll.qlIndexFixing(Index1M,$H1249,TRUE,_xll.ohTrigger(RecalcTrigger,Trigger1M)),NA())</f>
        <v>2.6174974186722717E-2</v>
      </c>
      <c r="K1249" s="44">
        <f>IFERROR(_xll.qlIndexFixing(Index3M,H1249,TRUE,_xll.ohTrigger(RecalcTrigger,Trigger3M)),NA())</f>
        <v>2.6720390047709024E-2</v>
      </c>
      <c r="L1249" s="44">
        <f>IFERROR(_xll.qlIndexFixing(Index6M,$H1249,TRUE,_xll.ohTrigger(RecalcTrigger,Trigger6M)),NA())</f>
        <v>2.6867261039120266E-2</v>
      </c>
      <c r="M1249" s="183">
        <f>IFERROR(_xll.qlIndexFixing(Index1Y,$H1249,TRUE,_xll.ohTrigger(RecalcTrigger,Trigger1Y)),NA())</f>
        <v>2.7358935707778351E-2</v>
      </c>
      <c r="N1249" s="182">
        <f>IFERROR(_xll.qlIndexFixing(ONIndex1M,I1249,TRUE,_xll.ohTrigger(RecalcTrigger,Trigger1M)),NA())</f>
        <v>2.6169031702647505E-2</v>
      </c>
      <c r="O1249" s="44">
        <f>IFERROR(_xll.qlIndexFixing(ONIndex3M,I1249,TRUE,_xll.ohTrigger(RecalcTrigger,Trigger3M)),NA())</f>
        <v>2.6703121868986157E-2</v>
      </c>
      <c r="P1249" s="44">
        <f>IFERROR(_xll.qlIndexFixing(ONIndex6M,I1249,TRUE,_xll.ohTrigger(RecalcTrigger,Trigger6M)),NA())</f>
        <v>2.6824101240191522E-2</v>
      </c>
      <c r="Q1249" s="183">
        <f>IFERROR(_xll.qlIndexFixing(ONIndex1Y,I1249,TRUE,_xll.ohTrigger(RecalcTrigger,Trigger1Y)),NA())</f>
        <v>2.72683841320287E-2</v>
      </c>
    </row>
    <row r="1250" spans="2:17" x14ac:dyDescent="0.2">
      <c r="B1250" s="39" t="s">
        <v>42</v>
      </c>
      <c r="D1250" s="42">
        <f>_xll.qlCalendarAdvance(Calendar,$D1249,B1250,"f",FALSE)</f>
        <v>48051</v>
      </c>
      <c r="E1250" s="177">
        <f>_xll.qlInterestRateIndexValueDate(IndexON,D1250)</f>
        <v>48051</v>
      </c>
      <c r="F1250" s="193">
        <f>IFERROR(_xll.qlIndexFixing(IndexON,D1250,TRUE,_xll.ohTrigger(RecalcTrigger,TriggerON)),NA())</f>
        <v>2.5890808255641939E-2</v>
      </c>
      <c r="H1250" s="42">
        <f>_xll.qlCalendarAdvance(Calendar,$H1249,B1250,"f",FALSE)</f>
        <v>48051</v>
      </c>
      <c r="I1250" s="177">
        <f>_xll.qlInterestRateIndexValueDate(Index1M,$H1250)</f>
        <v>48051</v>
      </c>
      <c r="J1250" s="182">
        <f>IFERROR(_xll.qlIndexFixing(Index1M,$H1250,TRUE,_xll.ohTrigger(RecalcTrigger,Trigger1M)),NA())</f>
        <v>2.616461921862203E-2</v>
      </c>
      <c r="K1250" s="44">
        <f>IFERROR(_xll.qlIndexFixing(Index3M,H1250,TRUE,_xll.ohTrigger(RecalcTrigger,Trigger3M)),NA())</f>
        <v>2.670938443953674E-2</v>
      </c>
      <c r="L1250" s="44">
        <f>IFERROR(_xll.qlIndexFixing(Index6M,$H1250,TRUE,_xll.ohTrigger(RecalcTrigger,Trigger6M)),NA())</f>
        <v>2.6856764233467487E-2</v>
      </c>
      <c r="M1250" s="183">
        <f>IFERROR(_xll.qlIndexFixing(Index1Y,$H1250,TRUE,_xll.ohTrigger(RecalcTrigger,Trigger1Y)),NA())</f>
        <v>2.7348097729732106E-2</v>
      </c>
      <c r="N1250" s="182">
        <f>IFERROR(_xll.qlIndexFixing(ONIndex1M,I1250,TRUE,_xll.ohTrigger(RecalcTrigger,Trigger1M)),NA())</f>
        <v>2.6158672976503983E-2</v>
      </c>
      <c r="O1250" s="44">
        <f>IFERROR(_xll.qlIndexFixing(ONIndex3M,I1250,TRUE,_xll.ohTrigger(RecalcTrigger,Trigger3M)),NA())</f>
        <v>2.669208460871042E-2</v>
      </c>
      <c r="P1250" s="44">
        <f>IFERROR(_xll.qlIndexFixing(ONIndex6M,I1250,TRUE,_xll.ohTrigger(RecalcTrigger,Trigger6M)),NA())</f>
        <v>2.6813578624771406E-2</v>
      </c>
      <c r="Q1250" s="183">
        <f>IFERROR(_xll.qlIndexFixing(ONIndex1Y,I1250,TRUE,_xll.ohTrigger(RecalcTrigger,Trigger1Y)),NA())</f>
        <v>2.7257620072200783E-2</v>
      </c>
    </row>
    <row r="1251" spans="2:17" x14ac:dyDescent="0.2">
      <c r="B1251" s="39" t="s">
        <v>42</v>
      </c>
      <c r="D1251" s="42">
        <f>_xll.qlCalendarAdvance(Calendar,$D1250,B1251,"f",FALSE)</f>
        <v>48058</v>
      </c>
      <c r="E1251" s="177">
        <f>_xll.qlInterestRateIndexValueDate(IndexON,D1251)</f>
        <v>48058</v>
      </c>
      <c r="F1251" s="193">
        <f>IFERROR(_xll.qlIndexFixing(IndexON,D1251,TRUE,_xll.ohTrigger(RecalcTrigger,TriggerON)),NA())</f>
        <v>2.5881834314294139E-2</v>
      </c>
      <c r="H1251" s="42">
        <f>_xll.qlCalendarAdvance(Calendar,$H1250,B1251,"f",FALSE)</f>
        <v>48058</v>
      </c>
      <c r="I1251" s="177">
        <f>_xll.qlInterestRateIndexValueDate(Index1M,$H1251)</f>
        <v>48058</v>
      </c>
      <c r="J1251" s="182">
        <f>IFERROR(_xll.qlIndexFixing(Index1M,$H1251,TRUE,_xll.ohTrigger(RecalcTrigger,Trigger1M)),NA())</f>
        <v>2.615427641050401E-2</v>
      </c>
      <c r="K1251" s="44">
        <f>IFERROR(_xll.qlIndexFixing(Index3M,H1251,TRUE,_xll.ohTrigger(RecalcTrigger,Trigger3M)),NA())</f>
        <v>2.6698395040085882E-2</v>
      </c>
      <c r="L1251" s="44">
        <f>IFERROR(_xll.qlIndexFixing(Index6M,$H1251,TRUE,_xll.ohTrigger(RecalcTrigger,Trigger6M)),NA())</f>
        <v>2.6846280298035451E-2</v>
      </c>
      <c r="M1251" s="183">
        <f>IFERROR(_xll.qlIndexFixing(Index1Y,$H1251,TRUE,_xll.ohTrigger(RecalcTrigger,Trigger1Y)),NA())</f>
        <v>2.7337268323624802E-2</v>
      </c>
      <c r="N1251" s="182">
        <f>IFERROR(_xll.qlIndexFixing(ONIndex1M,I1251,TRUE,_xll.ohTrigger(RecalcTrigger,Trigger1M)),NA())</f>
        <v>2.6148326375532438E-2</v>
      </c>
      <c r="O1251" s="44">
        <f>IFERROR(_xll.qlIndexFixing(ONIndex3M,I1251,TRUE,_xll.ohTrigger(RecalcTrigger,Trigger3M)),NA())</f>
        <v>2.6681063420317397E-2</v>
      </c>
      <c r="P1251" s="44">
        <f>IFERROR(_xll.qlIndexFixing(ONIndex6M,I1251,TRUE,_xll.ohTrigger(RecalcTrigger,Trigger6M)),NA())</f>
        <v>2.680306865484039E-2</v>
      </c>
      <c r="Q1251" s="183">
        <f>IFERROR(_xll.qlIndexFixing(ONIndex1Y,I1251,TRUE,_xll.ohTrigger(RecalcTrigger,Trigger1Y)),NA())</f>
        <v>2.7246864244891977E-2</v>
      </c>
    </row>
    <row r="1252" spans="2:17" x14ac:dyDescent="0.2">
      <c r="B1252" s="39" t="s">
        <v>42</v>
      </c>
      <c r="D1252" s="42">
        <f>_xll.qlCalendarAdvance(Calendar,$D1251,B1252,"f",FALSE)</f>
        <v>48065</v>
      </c>
      <c r="E1252" s="177">
        <f>_xll.qlInterestRateIndexValueDate(IndexON,D1252)</f>
        <v>48065</v>
      </c>
      <c r="F1252" s="193">
        <f>IFERROR(_xll.qlIndexFixing(IndexON,D1252,TRUE,_xll.ohTrigger(RecalcTrigger,TriggerON)),NA())</f>
        <v>2.5872870441974172E-2</v>
      </c>
      <c r="H1252" s="42">
        <f>_xll.qlCalendarAdvance(Calendar,$H1251,B1252,"f",FALSE)</f>
        <v>48065</v>
      </c>
      <c r="I1252" s="177">
        <f>_xll.qlInterestRateIndexValueDate(Index1M,$H1252)</f>
        <v>48065</v>
      </c>
      <c r="J1252" s="182">
        <f>IFERROR(_xll.qlIndexFixing(Index1M,$H1252,TRUE,_xll.ohTrigger(RecalcTrigger,Trigger1M)),NA())</f>
        <v>2.6143945762334662E-2</v>
      </c>
      <c r="K1252" s="44">
        <f>IFERROR(_xll.qlIndexFixing(Index3M,H1252,TRUE,_xll.ohTrigger(RecalcTrigger,Trigger3M)),NA())</f>
        <v>2.6687421849219031E-2</v>
      </c>
      <c r="L1252" s="44">
        <f>IFERROR(_xll.qlIndexFixing(Index6M,$H1252,TRUE,_xll.ohTrigger(RecalcTrigger,Trigger6M)),NA())</f>
        <v>2.6835809232622871E-2</v>
      </c>
      <c r="M1252" s="183">
        <f>IFERROR(_xll.qlIndexFixing(Index1Y,$H1252,TRUE,_xll.ohTrigger(RecalcTrigger,Trigger1Y)),NA())</f>
        <v>2.7326447489187614E-2</v>
      </c>
      <c r="N1252" s="182">
        <f>IFERROR(_xll.qlIndexFixing(ONIndex1M,I1252,TRUE,_xll.ohTrigger(RecalcTrigger,Trigger1M)),NA())</f>
        <v>2.6137991899489732E-2</v>
      </c>
      <c r="O1252" s="44">
        <f>IFERROR(_xll.qlIndexFixing(ONIndex3M,I1252,TRUE,_xll.ohTrigger(RecalcTrigger,Trigger3M)),NA())</f>
        <v>2.6670058303644995E-2</v>
      </c>
      <c r="P1252" s="44">
        <f>IFERROR(_xll.qlIndexFixing(ONIndex6M,I1252,TRUE,_xll.ohTrigger(RecalcTrigger,Trigger6M)),NA())</f>
        <v>2.679257133047952E-2</v>
      </c>
      <c r="Q1252" s="183">
        <f>IFERROR(_xll.qlIndexFixing(ONIndex1Y,I1252,TRUE,_xll.ohTrigger(RecalcTrigger,Trigger1Y)),NA())</f>
        <v>2.7236116650183329E-2</v>
      </c>
    </row>
    <row r="1253" spans="2:17" x14ac:dyDescent="0.2">
      <c r="B1253" s="39" t="s">
        <v>42</v>
      </c>
      <c r="D1253" s="42">
        <f>_xll.qlCalendarAdvance(Calendar,$D1252,B1253,"f",FALSE)</f>
        <v>48072</v>
      </c>
      <c r="E1253" s="177">
        <f>_xll.qlInterestRateIndexValueDate(IndexON,D1253)</f>
        <v>48072</v>
      </c>
      <c r="F1253" s="193">
        <f>IFERROR(_xll.qlIndexFixing(IndexON,D1253,TRUE,_xll.ohTrigger(RecalcTrigger,TriggerON)),NA())</f>
        <v>2.5863916638844131E-2</v>
      </c>
      <c r="H1253" s="42">
        <f>_xll.qlCalendarAdvance(Calendar,$H1252,B1253,"f",FALSE)</f>
        <v>48072</v>
      </c>
      <c r="I1253" s="177">
        <f>_xll.qlInterestRateIndexValueDate(Index1M,$H1253)</f>
        <v>48072</v>
      </c>
      <c r="J1253" s="182">
        <f>IFERROR(_xll.qlIndexFixing(Index1M,$H1253,TRUE,_xll.ohTrigger(RecalcTrigger,Trigger1M)),NA())</f>
        <v>2.6133627274077389E-2</v>
      </c>
      <c r="K1253" s="44">
        <f>IFERROR(_xll.qlIndexFixing(Index3M,H1253,TRUE,_xll.ohTrigger(RecalcTrigger,Trigger3M)),NA())</f>
        <v>2.6676464866805801E-2</v>
      </c>
      <c r="L1253" s="44">
        <f>IFERROR(_xll.qlIndexFixing(Index6M,$H1253,TRUE,_xll.ohTrigger(RecalcTrigger,Trigger6M)),NA())</f>
        <v>2.6825351037028888E-2</v>
      </c>
      <c r="M1253" s="183">
        <f>IFERROR(_xll.qlIndexFixing(Index1Y,$H1253,TRUE,_xll.ohTrigger(RecalcTrigger,Trigger1Y)),NA())</f>
        <v>2.7315635226150832E-2</v>
      </c>
      <c r="N1253" s="182">
        <f>IFERROR(_xll.qlIndexFixing(ONIndex1M,I1253,TRUE,_xll.ohTrigger(RecalcTrigger,Trigger1M)),NA())</f>
        <v>2.612766954870005E-2</v>
      </c>
      <c r="O1253" s="44">
        <f>IFERROR(_xll.qlIndexFixing(ONIndex3M,I1253,TRUE,_xll.ohTrigger(RecalcTrigger,Trigger3M)),NA())</f>
        <v>2.6659069258693213E-2</v>
      </c>
      <c r="P1253" s="44">
        <f>IFERROR(_xll.qlIndexFixing(ONIndex6M,I1253,TRUE,_xll.ohTrigger(RecalcTrigger,Trigger6M)),NA())</f>
        <v>2.678208665160775E-2</v>
      </c>
      <c r="Q1253" s="183">
        <f>IFERROR(_xll.qlIndexFixing(ONIndex1Y,I1253,TRUE,_xll.ohTrigger(RecalcTrigger,Trigger1Y)),NA())</f>
        <v>2.7225377288074837E-2</v>
      </c>
    </row>
    <row r="1254" spans="2:17" x14ac:dyDescent="0.2">
      <c r="B1254" s="39" t="s">
        <v>42</v>
      </c>
      <c r="D1254" s="42">
        <f>_xll.qlCalendarAdvance(Calendar,$D1253,B1254,"f",FALSE)</f>
        <v>48079</v>
      </c>
      <c r="E1254" s="177">
        <f>_xll.qlInterestRateIndexValueDate(IndexON,D1254)</f>
        <v>48079</v>
      </c>
      <c r="F1254" s="193">
        <f>IFERROR(_xll.qlIndexFixing(IndexON,D1254,TRUE,_xll.ohTrigger(RecalcTrigger,TriggerON)),NA())</f>
        <v>2.5854972904904017E-2</v>
      </c>
      <c r="H1254" s="42">
        <f>_xll.qlCalendarAdvance(Calendar,$H1253,B1254,"f",FALSE)</f>
        <v>48079</v>
      </c>
      <c r="I1254" s="177">
        <f>_xll.qlInterestRateIndexValueDate(Index1M,$H1254)</f>
        <v>48079</v>
      </c>
      <c r="J1254" s="182">
        <f>IFERROR(_xll.qlIndexFixing(Index1M,$H1254,TRUE,_xll.ohTrigger(RecalcTrigger,Trigger1M)),NA())</f>
        <v>2.6123320945716504E-2</v>
      </c>
      <c r="K1254" s="44">
        <f>IFERROR(_xll.qlIndexFixing(Index3M,H1254,TRUE,_xll.ohTrigger(RecalcTrigger,Trigger3M)),NA())</f>
        <v>2.666552409271318E-2</v>
      </c>
      <c r="L1254" s="44">
        <f>IFERROR(_xll.qlIndexFixing(Index6M,$H1254,TRUE,_xll.ohTrigger(RecalcTrigger,Trigger6M)),NA())</f>
        <v>2.6814905711053532E-2</v>
      </c>
      <c r="M1254" s="183">
        <f>IFERROR(_xll.qlIndexFixing(Index1Y,$H1254,TRUE,_xll.ohTrigger(RecalcTrigger,Trigger1Y)),NA())</f>
        <v>2.7304831534245851E-2</v>
      </c>
      <c r="N1254" s="182">
        <f>IFERROR(_xll.qlIndexFixing(ONIndex1M,I1254,TRUE,_xll.ohTrigger(RecalcTrigger,Trigger1M)),NA())</f>
        <v>2.6117359323082345E-2</v>
      </c>
      <c r="O1254" s="44">
        <f>IFERROR(_xll.qlIndexFixing(ONIndex3M,I1254,TRUE,_xll.ohTrigger(RecalcTrigger,Trigger3M)),NA())</f>
        <v>2.6648096285543099E-2</v>
      </c>
      <c r="P1254" s="44">
        <f>IFERROR(_xll.qlIndexFixing(ONIndex6M,I1254,TRUE,_xll.ohTrigger(RecalcTrigger,Trigger6M)),NA())</f>
        <v>2.6771614618225081E-2</v>
      </c>
      <c r="Q1254" s="183">
        <f>IFERROR(_xll.qlIndexFixing(ONIndex1Y,I1254,TRUE,_xll.ohTrigger(RecalcTrigger,Trigger1Y)),NA())</f>
        <v>2.7214646158485456E-2</v>
      </c>
    </row>
    <row r="1255" spans="2:17" x14ac:dyDescent="0.2">
      <c r="B1255" s="39" t="s">
        <v>42</v>
      </c>
      <c r="D1255" s="42">
        <f>_xll.qlCalendarAdvance(Calendar,$D1254,B1255,"f",FALSE)</f>
        <v>48086</v>
      </c>
      <c r="E1255" s="177">
        <f>_xll.qlInterestRateIndexValueDate(IndexON,D1255)</f>
        <v>48086</v>
      </c>
      <c r="F1255" s="193">
        <f>IFERROR(_xll.qlIndexFixing(IndexON,D1255,TRUE,_xll.ohTrigger(RecalcTrigger,TriggerON)),NA())</f>
        <v>2.5846039240153829E-2</v>
      </c>
      <c r="H1255" s="42">
        <f>_xll.qlCalendarAdvance(Calendar,$H1254,B1255,"f",FALSE)</f>
        <v>48086</v>
      </c>
      <c r="I1255" s="177">
        <f>_xll.qlInterestRateIndexValueDate(Index1M,$H1255)</f>
        <v>48086</v>
      </c>
      <c r="J1255" s="182">
        <f>IFERROR(_xll.qlIndexFixing(Index1M,$H1255,TRUE,_xll.ohTrigger(RecalcTrigger,Trigger1M)),NA())</f>
        <v>2.6113026777202331E-2</v>
      </c>
      <c r="K1255" s="44">
        <f>IFERROR(_xll.qlIndexFixing(Index3M,H1255,TRUE,_xll.ohTrigger(RecalcTrigger,Trigger3M)),NA())</f>
        <v>2.6654599526805493E-2</v>
      </c>
      <c r="L1255" s="44">
        <f>IFERROR(_xll.qlIndexFixing(Index6M,$H1255,TRUE,_xll.ohTrigger(RecalcTrigger,Trigger6M)),NA())</f>
        <v>2.6804473254496388E-2</v>
      </c>
      <c r="M1255" s="183">
        <f>IFERROR(_xll.qlIndexFixing(Index1Y,$H1255,TRUE,_xll.ohTrigger(RecalcTrigger,Trigger1Y)),NA())</f>
        <v>2.7294036413203847E-2</v>
      </c>
      <c r="N1255" s="182">
        <f>IFERROR(_xll.qlIndexFixing(ONIndex1M,I1255,TRUE,_xll.ohTrigger(RecalcTrigger,Trigger1M)),NA())</f>
        <v>2.6107061222555572E-2</v>
      </c>
      <c r="O1255" s="44">
        <f>IFERROR(_xll.qlIndexFixing(ONIndex3M,I1255,TRUE,_xll.ohTrigger(RecalcTrigger,Trigger3M)),NA())</f>
        <v>2.6637139384194652E-2</v>
      </c>
      <c r="P1255" s="44">
        <f>IFERROR(_xll.qlIndexFixing(ONIndex6M,I1255,TRUE,_xll.ohTrigger(RecalcTrigger,Trigger6M)),NA())</f>
        <v>2.6761155230412559E-2</v>
      </c>
      <c r="Q1255" s="183">
        <f>IFERROR(_xll.qlIndexFixing(ONIndex1Y,I1255,TRUE,_xll.ohTrigger(RecalcTrigger,Trigger1Y)),NA())</f>
        <v>2.7203923261496232E-2</v>
      </c>
    </row>
    <row r="1256" spans="2:17" x14ac:dyDescent="0.2">
      <c r="B1256" s="39" t="s">
        <v>42</v>
      </c>
      <c r="D1256" s="42">
        <f>_xll.qlCalendarAdvance(Calendar,$D1255,B1256,"f",FALSE)</f>
        <v>48093</v>
      </c>
      <c r="E1256" s="177">
        <f>_xll.qlInterestRateIndexValueDate(IndexON,D1256)</f>
        <v>48093</v>
      </c>
      <c r="F1256" s="193">
        <f>IFERROR(_xll.qlIndexFixing(IndexON,D1256,TRUE,_xll.ohTrigger(RecalcTrigger,TriggerON)),NA())</f>
        <v>2.5837115644431474E-2</v>
      </c>
      <c r="H1256" s="42">
        <f>_xll.qlCalendarAdvance(Calendar,$H1255,B1256,"f",FALSE)</f>
        <v>48093</v>
      </c>
      <c r="I1256" s="177">
        <f>_xll.qlInterestRateIndexValueDate(Index1M,$H1256)</f>
        <v>48093</v>
      </c>
      <c r="J1256" s="182">
        <f>IFERROR(_xll.qlIndexFixing(Index1M,$H1256,TRUE,_xll.ohTrigger(RecalcTrigger,Trigger1M)),NA())</f>
        <v>2.6102545462305726E-2</v>
      </c>
      <c r="K1256" s="44">
        <f>IFERROR(_xll.qlIndexFixing(Index3M,H1256,TRUE,_xll.ohTrigger(RecalcTrigger,Trigger3M)),NA())</f>
        <v>2.6643496972058527E-2</v>
      </c>
      <c r="L1256" s="44">
        <f>IFERROR(_xll.qlIndexFixing(Index6M,$H1256,TRUE,_xll.ohTrigger(RecalcTrigger,Trigger6M)),NA())</f>
        <v>2.6793575183224606E-2</v>
      </c>
      <c r="M1256" s="183">
        <f>IFERROR(_xll.qlIndexFixing(Index1Y,$H1256,TRUE,_xll.ohTrigger(RecalcTrigger,Trigger1Y)),NA())</f>
        <v>2.7283249862756209E-2</v>
      </c>
      <c r="N1256" s="182">
        <f>IFERROR(_xll.qlIndexFixing(ONIndex1M,I1256,TRUE,_xll.ohTrigger(RecalcTrigger,Trigger1M)),NA())</f>
        <v>2.6096775247038684E-2</v>
      </c>
      <c r="O1256" s="44">
        <f>IFERROR(_xll.qlIndexFixing(ONIndex3M,I1256,TRUE,_xll.ohTrigger(RecalcTrigger,Trigger3M)),NA())</f>
        <v>2.662619855448578E-2</v>
      </c>
      <c r="P1256" s="44">
        <f>IFERROR(_xll.qlIndexFixing(ONIndex6M,I1256,TRUE,_xll.ohTrigger(RecalcTrigger,Trigger6M)),NA())</f>
        <v>2.6750708488170183E-2</v>
      </c>
      <c r="Q1256" s="183">
        <f>IFERROR(_xll.qlIndexFixing(ONIndex1Y,I1256,TRUE,_xll.ohTrigger(RecalcTrigger,Trigger1Y)),NA())</f>
        <v>2.7193208597107166E-2</v>
      </c>
    </row>
    <row r="1257" spans="2:17" x14ac:dyDescent="0.2">
      <c r="B1257" s="39" t="s">
        <v>42</v>
      </c>
      <c r="D1257" s="42">
        <f>_xll.qlCalendarAdvance(Calendar,$D1256,B1257,"f",FALSE)</f>
        <v>48100</v>
      </c>
      <c r="E1257" s="177">
        <f>_xll.qlInterestRateIndexValueDate(IndexON,D1257)</f>
        <v>48100</v>
      </c>
      <c r="F1257" s="193">
        <f>IFERROR(_xll.qlIndexFixing(IndexON,D1257,TRUE,_xll.ohTrigger(RecalcTrigger,TriggerON)),NA())</f>
        <v>2.5828202117899046E-2</v>
      </c>
      <c r="H1257" s="42">
        <f>_xll.qlCalendarAdvance(Calendar,$H1256,B1257,"f",FALSE)</f>
        <v>48100</v>
      </c>
      <c r="I1257" s="177">
        <f>_xll.qlInterestRateIndexValueDate(Index1M,$H1257)</f>
        <v>48100</v>
      </c>
      <c r="J1257" s="182">
        <f>IFERROR(_xll.qlIndexFixing(Index1M,$H1257,TRUE,_xll.ohTrigger(RecalcTrigger,Trigger1M)),NA())</f>
        <v>2.6092275478392511E-2</v>
      </c>
      <c r="K1257" s="44">
        <f>IFERROR(_xll.qlIndexFixing(Index3M,H1257,TRUE,_xll.ohTrigger(RecalcTrigger,Trigger3M)),NA())</f>
        <v>2.6632604456774511E-2</v>
      </c>
      <c r="L1257" s="44">
        <f>IFERROR(_xll.qlIndexFixing(Index6M,$H1257,TRUE,_xll.ohTrigger(RecalcTrigger,Trigger6M)),NA())</f>
        <v>2.678316814412976E-2</v>
      </c>
      <c r="M1257" s="183">
        <f>IFERROR(_xll.qlIndexFixing(Index1Y,$H1257,TRUE,_xll.ohTrigger(RecalcTrigger,Trigger1Y)),NA())</f>
        <v>2.7272471882634784E-2</v>
      </c>
      <c r="N1257" s="182">
        <f>IFERROR(_xll.qlIndexFixing(ONIndex1M,I1257,TRUE,_xll.ohTrigger(RecalcTrigger,Trigger1M)),NA())</f>
        <v>2.6086501396693773E-2</v>
      </c>
      <c r="O1257" s="44">
        <f>IFERROR(_xll.qlIndexFixing(ONIndex3M,I1257,TRUE,_xll.ohTrigger(RecalcTrigger,Trigger3M)),NA())</f>
        <v>2.6615273796578576E-2</v>
      </c>
      <c r="P1257" s="44">
        <f>IFERROR(_xll.qlIndexFixing(ONIndex6M,I1257,TRUE,_xll.ohTrigger(RecalcTrigger,Trigger6M)),NA())</f>
        <v>2.6740274391416907E-2</v>
      </c>
      <c r="Q1257" s="183">
        <f>IFERROR(_xll.qlIndexFixing(ONIndex1Y,I1257,TRUE,_xll.ohTrigger(RecalcTrigger,Trigger1Y)),NA())</f>
        <v>2.7182502165318256E-2</v>
      </c>
    </row>
    <row r="1258" spans="2:17" x14ac:dyDescent="0.2">
      <c r="B1258" s="39" t="s">
        <v>42</v>
      </c>
      <c r="D1258" s="42">
        <f>_xll.qlCalendarAdvance(Calendar,$D1257,B1258,"f",FALSE)</f>
        <v>48107</v>
      </c>
      <c r="E1258" s="177">
        <f>_xll.qlInterestRateIndexValueDate(IndexON,D1258)</f>
        <v>48107</v>
      </c>
      <c r="F1258" s="193">
        <f>IFERROR(_xll.qlIndexFixing(IndexON,D1258,TRUE,_xll.ohTrigger(RecalcTrigger,TriggerON)),NA())</f>
        <v>2.5819298660475498E-2</v>
      </c>
      <c r="H1258" s="42">
        <f>_xll.qlCalendarAdvance(Calendar,$H1257,B1258,"f",FALSE)</f>
        <v>48107</v>
      </c>
      <c r="I1258" s="177">
        <f>_xll.qlInterestRateIndexValueDate(Index1M,$H1258)</f>
        <v>48107</v>
      </c>
      <c r="J1258" s="182">
        <f>IFERROR(_xll.qlIndexFixing(Index1M,$H1258,TRUE,_xll.ohTrigger(RecalcTrigger,Trigger1M)),NA())</f>
        <v>2.6082017653085564E-2</v>
      </c>
      <c r="K1258" s="44">
        <f>IFERROR(_xll.qlIndexFixing(Index3M,H1258,TRUE,_xll.ohTrigger(RecalcTrigger,Trigger3M)),NA())</f>
        <v>2.6621728147788907E-2</v>
      </c>
      <c r="L1258" s="44">
        <f>IFERROR(_xll.qlIndexFixing(Index6M,$H1258,TRUE,_xll.ohTrigger(RecalcTrigger,Trigger6M)),NA())</f>
        <v>2.6772773971422775E-2</v>
      </c>
      <c r="M1258" s="183">
        <f>IFERROR(_xll.qlIndexFixing(Index1Y,$H1258,TRUE,_xll.ohTrigger(RecalcTrigger,Trigger1Y)),NA())</f>
        <v>2.7261702472571848E-2</v>
      </c>
      <c r="N1258" s="182">
        <f>IFERROR(_xll.qlIndexFixing(ONIndex1M,I1258,TRUE,_xll.ohTrigger(RecalcTrigger,Trigger1M)),NA())</f>
        <v>2.6076239671601886E-2</v>
      </c>
      <c r="O1258" s="44">
        <f>IFERROR(_xll.qlIndexFixing(ONIndex3M,I1258,TRUE,_xll.ohTrigger(RecalcTrigger,Trigger3M)),NA())</f>
        <v>2.6604365110391992E-2</v>
      </c>
      <c r="P1258" s="44">
        <f>IFERROR(_xll.qlIndexFixing(ONIndex6M,I1258,TRUE,_xll.ohTrigger(RecalcTrigger,Trigger6M)),NA())</f>
        <v>2.6729852940233778E-2</v>
      </c>
      <c r="Q1258" s="183">
        <f>IFERROR(_xll.qlIndexFixing(ONIndex1Y,I1258,TRUE,_xll.ohTrigger(RecalcTrigger,Trigger1Y)),NA())</f>
        <v>2.717180396621055E-2</v>
      </c>
    </row>
    <row r="1259" spans="2:17" x14ac:dyDescent="0.2">
      <c r="B1259" s="39" t="s">
        <v>42</v>
      </c>
      <c r="D1259" s="42">
        <f>_xll.qlCalendarAdvance(Calendar,$D1258,B1259,"f",FALSE)</f>
        <v>48114</v>
      </c>
      <c r="E1259" s="177">
        <f>_xll.qlInterestRateIndexValueDate(IndexON,D1259)</f>
        <v>48114</v>
      </c>
      <c r="F1259" s="193">
        <f>IFERROR(_xll.qlIndexFixing(IndexON,D1259,TRUE,_xll.ohTrigger(RecalcTrigger,TriggerON)),NA())</f>
        <v>2.5810405272322923E-2</v>
      </c>
      <c r="H1259" s="42">
        <f>_xll.qlCalendarAdvance(Calendar,$H1258,B1259,"f",FALSE)</f>
        <v>48114</v>
      </c>
      <c r="I1259" s="177">
        <f>_xll.qlInterestRateIndexValueDate(Index1M,$H1259)</f>
        <v>48114</v>
      </c>
      <c r="J1259" s="182">
        <f>IFERROR(_xll.qlIndexFixing(Index1M,$H1259,TRUE,_xll.ohTrigger(RecalcTrigger,Trigger1M)),NA())</f>
        <v>2.6071771986352466E-2</v>
      </c>
      <c r="K1259" s="44">
        <f>IFERROR(_xll.qlIndexFixing(Index3M,H1259,TRUE,_xll.ohTrigger(RecalcTrigger,Trigger3M)),NA())</f>
        <v>2.6610868044968129E-2</v>
      </c>
      <c r="L1259" s="44">
        <f>IFERROR(_xll.qlIndexFixing(Index6M,$H1259,TRUE,_xll.ohTrigger(RecalcTrigger,Trigger6M)),NA())</f>
        <v>2.6762392664905935E-2</v>
      </c>
      <c r="M1259" s="183">
        <f>IFERROR(_xll.qlIndexFixing(Index1Y,$H1259,TRUE,_xll.ohTrigger(RecalcTrigger,Trigger1Y)),NA())</f>
        <v>2.7250941632298357E-2</v>
      </c>
      <c r="N1259" s="182">
        <f>IFERROR(_xll.qlIndexFixing(ONIndex1M,I1259,TRUE,_xll.ohTrigger(RecalcTrigger,Trigger1M)),NA())</f>
        <v>2.6065990071519884E-2</v>
      </c>
      <c r="O1259" s="44">
        <f>IFERROR(_xll.qlIndexFixing(ONIndex3M,I1259,TRUE,_xll.ohTrigger(RecalcTrigger,Trigger3M)),NA())</f>
        <v>2.6593472496007076E-2</v>
      </c>
      <c r="P1259" s="44">
        <f>IFERROR(_xll.qlIndexFixing(ONIndex6M,I1259,TRUE,_xll.ohTrigger(RecalcTrigger,Trigger6M)),NA())</f>
        <v>2.6719444134458703E-2</v>
      </c>
      <c r="Q1259" s="183">
        <f>IFERROR(_xll.qlIndexFixing(ONIndex1Y,I1259,TRUE,_xll.ohTrigger(RecalcTrigger,Trigger1Y)),NA())</f>
        <v>2.7161113999459863E-2</v>
      </c>
    </row>
    <row r="1260" spans="2:17" x14ac:dyDescent="0.2">
      <c r="B1260" s="39" t="s">
        <v>42</v>
      </c>
      <c r="D1260" s="42">
        <f>_xll.qlCalendarAdvance(Calendar,$D1259,B1260,"f",FALSE)</f>
        <v>48121</v>
      </c>
      <c r="E1260" s="177">
        <f>_xll.qlInterestRateIndexValueDate(IndexON,D1260)</f>
        <v>48121</v>
      </c>
      <c r="F1260" s="193">
        <f>IFERROR(_xll.qlIndexFixing(IndexON,D1260,TRUE,_xll.ohTrigger(RecalcTrigger,TriggerON)),NA())</f>
        <v>2.5801521953117135E-2</v>
      </c>
      <c r="H1260" s="42">
        <f>_xll.qlCalendarAdvance(Calendar,$H1259,B1260,"f",FALSE)</f>
        <v>48121</v>
      </c>
      <c r="I1260" s="177">
        <f>_xll.qlInterestRateIndexValueDate(Index1M,$H1260)</f>
        <v>48121</v>
      </c>
      <c r="J1260" s="182">
        <f>IFERROR(_xll.qlIndexFixing(Index1M,$H1260,TRUE,_xll.ohTrigger(RecalcTrigger,Trigger1M)),NA())</f>
        <v>2.6061738331343932E-2</v>
      </c>
      <c r="K1260" s="44">
        <f>IFERROR(_xll.qlIndexFixing(Index3M,H1260,TRUE,_xll.ohTrigger(RecalcTrigger,Trigger3M)),NA())</f>
        <v>2.6600219815423282E-2</v>
      </c>
      <c r="L1260" s="44">
        <f>IFERROR(_xll.qlIndexFixing(Index6M,$H1260,TRUE,_xll.ohTrigger(RecalcTrigger,Trigger6M)),NA())</f>
        <v>2.6752264101359512E-2</v>
      </c>
      <c r="M1260" s="183">
        <f>IFERROR(_xll.qlIndexFixing(Index1Y,$H1260,TRUE,_xll.ohTrigger(RecalcTrigger,Trigger1Y)),NA())</f>
        <v>2.7240189361547922E-2</v>
      </c>
      <c r="N1260" s="182">
        <f>IFERROR(_xll.qlIndexFixing(ONIndex1M,I1260,TRUE,_xll.ohTrigger(RecalcTrigger,Trigger1M)),NA())</f>
        <v>2.6055752596528814E-2</v>
      </c>
      <c r="O1260" s="44">
        <f>IFERROR(_xll.qlIndexFixing(ONIndex3M,I1260,TRUE,_xll.ohTrigger(RecalcTrigger,Trigger3M)),NA())</f>
        <v>2.658259595334278E-2</v>
      </c>
      <c r="P1260" s="44">
        <f>IFERROR(_xll.qlIndexFixing(ONIndex6M,I1260,TRUE,_xll.ohTrigger(RecalcTrigger,Trigger6M)),NA())</f>
        <v>2.6709047974334821E-2</v>
      </c>
      <c r="Q1260" s="183">
        <f>IFERROR(_xll.qlIndexFixing(ONIndex1Y,I1260,TRUE,_xll.ohTrigger(RecalcTrigger,Trigger1Y)),NA())</f>
        <v>2.7150432265471425E-2</v>
      </c>
    </row>
    <row r="1261" spans="2:17" x14ac:dyDescent="0.2">
      <c r="B1261" s="39" t="s">
        <v>42</v>
      </c>
      <c r="D1261" s="42">
        <f>_xll.qlCalendarAdvance(Calendar,$D1260,B1261,"f",FALSE)</f>
        <v>48128</v>
      </c>
      <c r="E1261" s="177">
        <f>_xll.qlInterestRateIndexValueDate(IndexON,D1261)</f>
        <v>48128</v>
      </c>
      <c r="F1261" s="193">
        <f>IFERROR(_xll.qlIndexFixing(IndexON,D1261,TRUE,_xll.ohTrigger(RecalcTrigger,TriggerON)),NA())</f>
        <v>2.5792648703182319E-2</v>
      </c>
      <c r="H1261" s="42">
        <f>_xll.qlCalendarAdvance(Calendar,$H1260,B1261,"f",FALSE)</f>
        <v>48128</v>
      </c>
      <c r="I1261" s="177">
        <f>_xll.qlInterestRateIndexValueDate(Index1M,$H1261)</f>
        <v>48128</v>
      </c>
      <c r="J1261" s="182">
        <f>IFERROR(_xll.qlIndexFixing(Index1M,$H1261,TRUE,_xll.ohTrigger(RecalcTrigger,Trigger1M)),NA())</f>
        <v>2.6051517121287816E-2</v>
      </c>
      <c r="K1261" s="44">
        <f>IFERROR(_xll.qlIndexFixing(Index3M,H1261,TRUE,_xll.ohTrigger(RecalcTrigger,Trigger3M)),NA())</f>
        <v>2.658939249585204E-2</v>
      </c>
      <c r="L1261" s="44">
        <f>IFERROR(_xll.qlIndexFixing(Index6M,$H1261,TRUE,_xll.ohTrigger(RecalcTrigger,Trigger6M)),NA())</f>
        <v>2.6741908691822008E-2</v>
      </c>
      <c r="M1261" s="183">
        <f>IFERROR(_xll.qlIndexFixing(Index1Y,$H1261,TRUE,_xll.ohTrigger(RecalcTrigger,Trigger1Y)),NA())</f>
        <v>2.7229445660052375E-2</v>
      </c>
      <c r="N1261" s="182">
        <f>IFERROR(_xll.qlIndexFixing(ONIndex1M,I1261,TRUE,_xll.ohTrigger(RecalcTrigger,Trigger1M)),NA())</f>
        <v>2.6045527246709721E-2</v>
      </c>
      <c r="O1261" s="44">
        <f>IFERROR(_xll.qlIndexFixing(ONIndex3M,I1261,TRUE,_xll.ohTrigger(RecalcTrigger,Trigger3M)),NA())</f>
        <v>2.6571735482399106E-2</v>
      </c>
      <c r="P1261" s="44">
        <f>IFERROR(_xll.qlIndexFixing(ONIndex6M,I1261,TRUE,_xll.ohTrigger(RecalcTrigger,Trigger6M)),NA())</f>
        <v>2.6698664459618993E-2</v>
      </c>
      <c r="Q1261" s="183">
        <f>IFERROR(_xll.qlIndexFixing(ONIndex1Y,I1261,TRUE,_xll.ohTrigger(RecalcTrigger,Trigger1Y)),NA())</f>
        <v>2.7139758763921051E-2</v>
      </c>
    </row>
    <row r="1262" spans="2:17" x14ac:dyDescent="0.2">
      <c r="B1262" s="39" t="s">
        <v>42</v>
      </c>
      <c r="D1262" s="42">
        <f>_xll.qlCalendarAdvance(Calendar,$D1261,B1262,"f",FALSE)</f>
        <v>48135</v>
      </c>
      <c r="E1262" s="177">
        <f>_xll.qlInterestRateIndexValueDate(IndexON,D1262)</f>
        <v>48135</v>
      </c>
      <c r="F1262" s="193">
        <f>IFERROR(_xll.qlIndexFixing(IndexON,D1262,TRUE,_xll.ohTrigger(RecalcTrigger,TriggerON)),NA())</f>
        <v>2.5783785522356384E-2</v>
      </c>
      <c r="H1262" s="42">
        <f>_xll.qlCalendarAdvance(Calendar,$H1261,B1262,"f",FALSE)</f>
        <v>48135</v>
      </c>
      <c r="I1262" s="177">
        <f>_xll.qlInterestRateIndexValueDate(Index1M,$H1262)</f>
        <v>48135</v>
      </c>
      <c r="J1262" s="182">
        <f>IFERROR(_xll.qlIndexFixing(Index1M,$H1262,TRUE,_xll.ohTrigger(RecalcTrigger,Trigger1M)),NA())</f>
        <v>2.6041308070866648E-2</v>
      </c>
      <c r="K1262" s="44">
        <f>IFERROR(_xll.qlIndexFixing(Index3M,H1262,TRUE,_xll.ohTrigger(RecalcTrigger,Trigger3M)),NA())</f>
        <v>2.6578581383541633E-2</v>
      </c>
      <c r="L1262" s="44">
        <f>IFERROR(_xll.qlIndexFixing(Index6M,$H1262,TRUE,_xll.ohTrigger(RecalcTrigger,Trigger6M)),NA())</f>
        <v>2.6731566149097268E-2</v>
      </c>
      <c r="M1262" s="183">
        <f>IFERROR(_xll.qlIndexFixing(Index1Y,$H1262,TRUE,_xll.ohTrigger(RecalcTrigger,Trigger1Y)),NA())</f>
        <v>2.7218710527545112E-2</v>
      </c>
      <c r="N1262" s="182">
        <f>IFERROR(_xll.qlIndexFixing(ONIndex1M,I1262,TRUE,_xll.ohTrigger(RecalcTrigger,Trigger1M)),NA())</f>
        <v>2.6035314021981559E-2</v>
      </c>
      <c r="O1262" s="44">
        <f>IFERROR(_xll.qlIndexFixing(ONIndex3M,I1262,TRUE,_xll.ohTrigger(RecalcTrigger,Trigger3M)),NA())</f>
        <v>2.6560891083257099E-2</v>
      </c>
      <c r="P1262" s="44">
        <f>IFERROR(_xll.qlIndexFixing(ONIndex6M,I1262,TRUE,_xll.ohTrigger(RecalcTrigger,Trigger6M)),NA())</f>
        <v>2.6688293590473311E-2</v>
      </c>
      <c r="Q1262" s="183">
        <f>IFERROR(_xll.qlIndexFixing(ONIndex1Y,I1262,TRUE,_xll.ohTrigger(RecalcTrigger,Trigger1Y)),NA())</f>
        <v>2.7129093495051881E-2</v>
      </c>
    </row>
    <row r="1263" spans="2:17" x14ac:dyDescent="0.2">
      <c r="B1263" s="39" t="s">
        <v>42</v>
      </c>
      <c r="D1263" s="42">
        <f>_xll.qlCalendarAdvance(Calendar,$D1262,B1263,"f",FALSE)</f>
        <v>48142</v>
      </c>
      <c r="E1263" s="177">
        <f>_xll.qlInterestRateIndexValueDate(IndexON,D1263)</f>
        <v>48142</v>
      </c>
      <c r="F1263" s="193">
        <f>IFERROR(_xll.qlIndexFixing(IndexON,D1263,TRUE,_xll.ohTrigger(RecalcTrigger,TriggerON)),NA())</f>
        <v>2.5774932410720375E-2</v>
      </c>
      <c r="H1263" s="42">
        <f>_xll.qlCalendarAdvance(Calendar,$H1262,B1263,"f",FALSE)</f>
        <v>48142</v>
      </c>
      <c r="I1263" s="177">
        <f>_xll.qlInterestRateIndexValueDate(Index1M,$H1263)</f>
        <v>48142</v>
      </c>
      <c r="J1263" s="182">
        <f>IFERROR(_xll.qlIndexFixing(Index1M,$H1263,TRUE,_xll.ohTrigger(RecalcTrigger,Trigger1M)),NA())</f>
        <v>2.6031111180043826E-2</v>
      </c>
      <c r="K1263" s="44">
        <f>IFERROR(_xll.qlIndexFixing(Index3M,H1263,TRUE,_xll.ohTrigger(RecalcTrigger,Trigger3M)),NA())</f>
        <v>2.6567786478359921E-2</v>
      </c>
      <c r="L1263" s="44">
        <f>IFERROR(_xll.qlIndexFixing(Index6M,$H1263,TRUE,_xll.ohTrigger(RecalcTrigger,Trigger6M)),NA())</f>
        <v>2.6721236472989542E-2</v>
      </c>
      <c r="M1263" s="183">
        <f>IFERROR(_xll.qlIndexFixing(Index1Y,$H1263,TRUE,_xll.ohTrigger(RecalcTrigger,Trigger1Y)),NA())</f>
        <v>2.7207983963758415E-2</v>
      </c>
      <c r="N1263" s="182">
        <f>IFERROR(_xll.qlIndexFixing(ONIndex1M,I1263,TRUE,_xll.ohTrigger(RecalcTrigger,Trigger1M)),NA())</f>
        <v>2.6025112922344329E-2</v>
      </c>
      <c r="O1263" s="44">
        <f>IFERROR(_xll.qlIndexFixing(ONIndex3M,I1263,TRUE,_xll.ohTrigger(RecalcTrigger,Trigger3M)),NA())</f>
        <v>2.6550062755835713E-2</v>
      </c>
      <c r="P1263" s="44">
        <f>IFERROR(_xll.qlIndexFixing(ONIndex6M,I1263,TRUE,_xll.ohTrigger(RecalcTrigger,Trigger6M)),NA())</f>
        <v>2.667793536681673E-2</v>
      </c>
      <c r="Q1263" s="183">
        <f>IFERROR(_xll.qlIndexFixing(ONIndex1Y,I1263,TRUE,_xll.ohTrigger(RecalcTrigger,Trigger1Y)),NA())</f>
        <v>2.7118436458701822E-2</v>
      </c>
    </row>
    <row r="1264" spans="2:17" x14ac:dyDescent="0.2">
      <c r="B1264" s="39" t="s">
        <v>42</v>
      </c>
      <c r="D1264" s="42">
        <f>_xll.qlCalendarAdvance(Calendar,$D1263,B1264,"f",FALSE)</f>
        <v>48149</v>
      </c>
      <c r="E1264" s="177">
        <f>_xll.qlInterestRateIndexValueDate(IndexON,D1264)</f>
        <v>48149</v>
      </c>
      <c r="F1264" s="193">
        <f>IFERROR(_xll.qlIndexFixing(IndexON,D1264,TRUE,_xll.ohTrigger(RecalcTrigger,TriggerON)),NA())</f>
        <v>2.5766089368112199E-2</v>
      </c>
      <c r="H1264" s="42">
        <f>_xll.qlCalendarAdvance(Calendar,$H1263,B1264,"f",FALSE)</f>
        <v>48149</v>
      </c>
      <c r="I1264" s="177">
        <f>_xll.qlInterestRateIndexValueDate(Index1M,$H1264)</f>
        <v>48149</v>
      </c>
      <c r="J1264" s="182">
        <f>IFERROR(_xll.qlIndexFixing(Index1M,$H1264,TRUE,_xll.ohTrigger(RecalcTrigger,Trigger1M)),NA())</f>
        <v>2.6020926448790591E-2</v>
      </c>
      <c r="K1264" s="44">
        <f>IFERROR(_xll.qlIndexFixing(Index3M,H1264,TRUE,_xll.ohTrigger(RecalcTrigger,Trigger3M)),NA())</f>
        <v>2.6557007780176525E-2</v>
      </c>
      <c r="L1264" s="44">
        <f>IFERROR(_xll.qlIndexFixing(Index6M,$H1264,TRUE,_xll.ohTrigger(RecalcTrigger,Trigger6M)),NA())</f>
        <v>2.6710919663301306E-2</v>
      </c>
      <c r="M1264" s="183">
        <f>IFERROR(_xll.qlIndexFixing(Index1Y,$H1264,TRUE,_xll.ohTrigger(RecalcTrigger,Trigger1Y)),NA())</f>
        <v>2.7197265968425668E-2</v>
      </c>
      <c r="N1264" s="182">
        <f>IFERROR(_xll.qlIndexFixing(ONIndex1M,I1264,TRUE,_xll.ohTrigger(RecalcTrigger,Trigger1M)),NA())</f>
        <v>2.6014923947879076E-2</v>
      </c>
      <c r="O1264" s="44">
        <f>IFERROR(_xll.qlIndexFixing(ONIndex3M,I1264,TRUE,_xll.ohTrigger(RecalcTrigger,Trigger3M)),NA())</f>
        <v>2.6539250500053901E-2</v>
      </c>
      <c r="P1264" s="44">
        <f>IFERROR(_xll.qlIndexFixing(ONIndex6M,I1264,TRUE,_xll.ohTrigger(RecalcTrigger,Trigger6M)),NA())</f>
        <v>2.6667589788649249E-2</v>
      </c>
      <c r="Q1264" s="183">
        <f>IFERROR(_xll.qlIndexFixing(ONIndex1Y,I1264,TRUE,_xll.ohTrigger(RecalcTrigger,Trigger1Y)),NA())</f>
        <v>2.710778765495192E-2</v>
      </c>
    </row>
    <row r="1265" spans="2:17" x14ac:dyDescent="0.2">
      <c r="B1265" s="39" t="s">
        <v>42</v>
      </c>
      <c r="D1265" s="42">
        <f>_xll.qlCalendarAdvance(Calendar,$D1264,B1265,"f",FALSE)</f>
        <v>48156</v>
      </c>
      <c r="E1265" s="177">
        <f>_xll.qlInterestRateIndexValueDate(IndexON,D1265)</f>
        <v>48156</v>
      </c>
      <c r="F1265" s="193">
        <f>IFERROR(_xll.qlIndexFixing(IndexON,D1265,TRUE,_xll.ohTrigger(RecalcTrigger,TriggerON)),NA())</f>
        <v>2.575725639469395E-2</v>
      </c>
      <c r="H1265" s="42">
        <f>_xll.qlCalendarAdvance(Calendar,$H1264,B1265,"f",FALSE)</f>
        <v>48156</v>
      </c>
      <c r="I1265" s="177">
        <f>_xll.qlInterestRateIndexValueDate(Index1M,$H1265)</f>
        <v>48156</v>
      </c>
      <c r="J1265" s="182">
        <f>IFERROR(_xll.qlIndexFixing(Index1M,$H1265,TRUE,_xll.ohTrigger(RecalcTrigger,Trigger1M)),NA())</f>
        <v>2.6010553314286589E-2</v>
      </c>
      <c r="K1265" s="44">
        <f>IFERROR(_xll.qlIndexFixing(Index3M,H1265,TRUE,_xll.ohTrigger(RecalcTrigger,Trigger3M)),NA())</f>
        <v>2.6546245288860185E-2</v>
      </c>
      <c r="L1265" s="44">
        <f>IFERROR(_xll.qlIndexFixing(Index6M,$H1265,TRUE,_xll.ohTrigger(RecalcTrigger,Trigger6M)),NA())</f>
        <v>2.6700375004815761E-2</v>
      </c>
      <c r="M1265" s="183">
        <f>IFERROR(_xll.qlIndexFixing(Index1Y,$H1265,TRUE,_xll.ohTrigger(RecalcTrigger,Trigger1Y)),NA())</f>
        <v>2.7186556541280479E-2</v>
      </c>
      <c r="N1265" s="182">
        <f>IFERROR(_xll.qlIndexFixing(ONIndex1M,I1265,TRUE,_xll.ohTrigger(RecalcTrigger,Trigger1M)),NA())</f>
        <v>2.6004747098423708E-2</v>
      </c>
      <c r="O1265" s="44">
        <f>IFERROR(_xll.qlIndexFixing(ONIndex3M,I1265,TRUE,_xll.ohTrigger(RecalcTrigger,Trigger3M)),NA())</f>
        <v>2.6528454316154804E-2</v>
      </c>
      <c r="P1265" s="44">
        <f>IFERROR(_xll.qlIndexFixing(ONIndex6M,I1265,TRUE,_xll.ohTrigger(RecalcTrigger,Trigger6M)),NA())</f>
        <v>2.6657256856051914E-2</v>
      </c>
      <c r="Q1265" s="183">
        <f>IFERROR(_xll.qlIndexFixing(ONIndex1Y,I1265,TRUE,_xll.ohTrigger(RecalcTrigger,Trigger1Y)),NA())</f>
        <v>2.7097147083721129E-2</v>
      </c>
    </row>
    <row r="1266" spans="2:17" x14ac:dyDescent="0.2">
      <c r="B1266" s="39" t="s">
        <v>42</v>
      </c>
      <c r="D1266" s="42">
        <f>_xll.qlCalendarAdvance(Calendar,$D1265,B1266,"f",FALSE)</f>
        <v>48163</v>
      </c>
      <c r="E1266" s="177">
        <f>_xll.qlInterestRateIndexValueDate(IndexON,D1266)</f>
        <v>48163</v>
      </c>
      <c r="F1266" s="193">
        <f>IFERROR(_xll.qlIndexFixing(IndexON,D1266,TRUE,_xll.ohTrigger(RecalcTrigger,TriggerON)),NA())</f>
        <v>2.5748433490384581E-2</v>
      </c>
      <c r="H1266" s="42">
        <f>_xll.qlCalendarAdvance(Calendar,$H1265,B1266,"f",FALSE)</f>
        <v>48163</v>
      </c>
      <c r="I1266" s="177">
        <f>_xll.qlInterestRateIndexValueDate(Index1M,$H1266)</f>
        <v>48163</v>
      </c>
      <c r="J1266" s="182">
        <f>IFERROR(_xll.qlIndexFixing(Index1M,$H1266,TRUE,_xll.ohTrigger(RecalcTrigger,Trigger1M)),NA())</f>
        <v>2.6000392756714064E-2</v>
      </c>
      <c r="K1266" s="44">
        <f>IFERROR(_xll.qlIndexFixing(Index3M,H1266,TRUE,_xll.ohTrigger(RecalcTrigger,Trigger3M)),NA())</f>
        <v>2.653549900427964E-2</v>
      </c>
      <c r="L1266" s="44">
        <f>IFERROR(_xll.qlIndexFixing(Index6M,$H1266,TRUE,_xll.ohTrigger(RecalcTrigger,Trigger6M)),NA())</f>
        <v>2.6690083756141954E-2</v>
      </c>
      <c r="M1266" s="183">
        <f>IFERROR(_xll.qlIndexFixing(Index1Y,$H1266,TRUE,_xll.ohTrigger(RecalcTrigger,Trigger1Y)),NA())</f>
        <v>2.717585568205691E-2</v>
      </c>
      <c r="N1266" s="182">
        <f>IFERROR(_xll.qlIndexFixing(ONIndex1M,I1266,TRUE,_xll.ohTrigger(RecalcTrigger,Trigger1M)),NA())</f>
        <v>2.5994582374140318E-2</v>
      </c>
      <c r="O1266" s="44">
        <f>IFERROR(_xll.qlIndexFixing(ONIndex3M,I1266,TRUE,_xll.ohTrigger(RecalcTrigger,Trigger3M)),NA())</f>
        <v>2.6517674203895281E-2</v>
      </c>
      <c r="P1266" s="44">
        <f>IFERROR(_xll.qlIndexFixing(ONIndex6M,I1266,TRUE,_xll.ohTrigger(RecalcTrigger,Trigger6M)),NA())</f>
        <v>2.6646936569024726E-2</v>
      </c>
      <c r="Q1266" s="183">
        <f>IFERROR(_xll.qlIndexFixing(ONIndex1Y,I1266,TRUE,_xll.ohTrigger(RecalcTrigger,Trigger1Y)),NA())</f>
        <v>2.7086514745171542E-2</v>
      </c>
    </row>
    <row r="1267" spans="2:17" x14ac:dyDescent="0.2">
      <c r="B1267" s="39" t="s">
        <v>42</v>
      </c>
      <c r="D1267" s="42">
        <f>_xll.qlCalendarAdvance(Calendar,$D1266,B1267,"f",FALSE)</f>
        <v>48170</v>
      </c>
      <c r="E1267" s="177">
        <f>_xll.qlInterestRateIndexValueDate(IndexON,D1267)</f>
        <v>48170</v>
      </c>
      <c r="F1267" s="193">
        <f>IFERROR(_xll.qlIndexFixing(IndexON,D1267,TRUE,_xll.ohTrigger(RecalcTrigger,TriggerON)),NA())</f>
        <v>2.5739620655346185E-2</v>
      </c>
      <c r="H1267" s="42">
        <f>_xll.qlCalendarAdvance(Calendar,$H1266,B1267,"f",FALSE)</f>
        <v>48170</v>
      </c>
      <c r="I1267" s="177">
        <f>_xll.qlInterestRateIndexValueDate(Index1M,$H1267)</f>
        <v>48170</v>
      </c>
      <c r="J1267" s="182">
        <f>IFERROR(_xll.qlIndexFixing(Index1M,$H1267,TRUE,_xll.ohTrigger(RecalcTrigger,Trigger1M)),NA())</f>
        <v>2.5990244357472252E-2</v>
      </c>
      <c r="K1267" s="44">
        <f>IFERROR(_xll.qlIndexFixing(Index3M,H1267,TRUE,_xll.ohTrigger(RecalcTrigger,Trigger3M)),NA())</f>
        <v>2.6524768926305394E-2</v>
      </c>
      <c r="L1267" s="44">
        <f>IFERROR(_xll.qlIndexFixing(Index6M,$H1267,TRUE,_xll.ohTrigger(RecalcTrigger,Trigger6M)),NA())</f>
        <v>2.667980537209259E-2</v>
      </c>
      <c r="M1267" s="183">
        <f>IFERROR(_xll.qlIndexFixing(Index1Y,$H1267,TRUE,_xll.ohTrigger(RecalcTrigger,Trigger1Y)),NA())</f>
        <v>2.716516339048812E-2</v>
      </c>
      <c r="N1267" s="182">
        <f>IFERROR(_xll.qlIndexFixing(ONIndex1M,I1267,TRUE,_xll.ohTrigger(RecalcTrigger,Trigger1M)),NA())</f>
        <v>2.5984429775028905E-2</v>
      </c>
      <c r="O1267" s="44">
        <f>IFERROR(_xll.qlIndexFixing(ONIndex3M,I1267,TRUE,_xll.ohTrigger(RecalcTrigger,Trigger3M)),NA())</f>
        <v>2.6506910163437425E-2</v>
      </c>
      <c r="P1267" s="44">
        <f>IFERROR(_xll.qlIndexFixing(ONIndex6M,I1267,TRUE,_xll.ohTrigger(RecalcTrigger,Trigger6M)),NA())</f>
        <v>2.6636628927324546E-2</v>
      </c>
      <c r="Q1267" s="183">
        <f>IFERROR(_xll.qlIndexFixing(ONIndex1Y,I1267,TRUE,_xll.ohTrigger(RecalcTrigger,Trigger1Y)),NA())</f>
        <v>2.7075890639141065E-2</v>
      </c>
    </row>
    <row r="1268" spans="2:17" x14ac:dyDescent="0.2">
      <c r="B1268" s="39" t="s">
        <v>42</v>
      </c>
      <c r="D1268" s="42">
        <f>_xll.qlCalendarAdvance(Calendar,$D1267,B1268,"f",FALSE)</f>
        <v>48177</v>
      </c>
      <c r="E1268" s="177">
        <f>_xll.qlInterestRateIndexValueDate(IndexON,D1268)</f>
        <v>48177</v>
      </c>
      <c r="F1268" s="193">
        <f>IFERROR(_xll.qlIndexFixing(IndexON,D1268,TRUE,_xll.ohTrigger(RecalcTrigger,TriggerON)),NA())</f>
        <v>2.5730817889254576E-2</v>
      </c>
      <c r="H1268" s="42">
        <f>_xll.qlCalendarAdvance(Calendar,$H1267,B1268,"f",FALSE)</f>
        <v>48177</v>
      </c>
      <c r="I1268" s="177">
        <f>_xll.qlInterestRateIndexValueDate(Index1M,$H1268)</f>
        <v>48177</v>
      </c>
      <c r="J1268" s="182">
        <f>IFERROR(_xll.qlIndexFixing(Index1M,$H1268,TRUE,_xll.ohTrigger(RecalcTrigger,Trigger1M)),NA())</f>
        <v>2.5980912268064021E-2</v>
      </c>
      <c r="K1268" s="44">
        <f>IFERROR(_xll.qlIndexFixing(Index3M,H1268,TRUE,_xll.ohTrigger(RecalcTrigger,Trigger3M)),NA())</f>
        <v>2.6514055054804427E-2</v>
      </c>
      <c r="L1268" s="44">
        <f>IFERROR(_xll.qlIndexFixing(Index6M,$H1268,TRUE,_xll.ohTrigger(RecalcTrigger,Trigger6M)),NA())</f>
        <v>2.666953985247306E-2</v>
      </c>
      <c r="M1268" s="183">
        <f>IFERROR(_xll.qlIndexFixing(Index1Y,$H1268,TRUE,_xll.ohTrigger(RecalcTrigger,Trigger1Y)),NA())</f>
        <v>2.7154479666308167E-2</v>
      </c>
      <c r="N1268" s="182">
        <f>IFERROR(_xll.qlIndexFixing(ONIndex1M,I1268,TRUE,_xll.ohTrigger(RecalcTrigger,Trigger1M)),NA())</f>
        <v>2.5974289301008424E-2</v>
      </c>
      <c r="O1268" s="44">
        <f>IFERROR(_xll.qlIndexFixing(ONIndex3M,I1268,TRUE,_xll.ohTrigger(RecalcTrigger,Trigger3M)),NA())</f>
        <v>2.6496162194619144E-2</v>
      </c>
      <c r="P1268" s="44">
        <f>IFERROR(_xll.qlIndexFixing(ONIndex6M,I1268,TRUE,_xll.ohTrigger(RecalcTrigger,Trigger6M)),NA())</f>
        <v>2.6626333931275559E-2</v>
      </c>
      <c r="Q1268" s="183">
        <f>IFERROR(_xll.qlIndexFixing(ONIndex1Y,I1268,TRUE,_xll.ohTrigger(RecalcTrigger,Trigger1Y)),NA())</f>
        <v>2.7065274765629699E-2</v>
      </c>
    </row>
    <row r="1269" spans="2:17" x14ac:dyDescent="0.2">
      <c r="B1269" s="39" t="s">
        <v>42</v>
      </c>
      <c r="D1269" s="42">
        <f>_xll.qlCalendarAdvance(Calendar,$D1268,B1269,"f",FALSE)</f>
        <v>48184</v>
      </c>
      <c r="E1269" s="177">
        <f>_xll.qlInterestRateIndexValueDate(IndexON,D1269)</f>
        <v>48184</v>
      </c>
      <c r="F1269" s="193">
        <f>IFERROR(_xll.qlIndexFixing(IndexON,D1269,TRUE,_xll.ohTrigger(RecalcTrigger,TriggerON)),NA())</f>
        <v>2.5722025192433939E-2</v>
      </c>
      <c r="H1269" s="42">
        <f>_xll.qlCalendarAdvance(Calendar,$H1268,B1269,"f",FALSE)</f>
        <v>48184</v>
      </c>
      <c r="I1269" s="177">
        <f>_xll.qlInterestRateIndexValueDate(Index1M,$H1269)</f>
        <v>48184</v>
      </c>
      <c r="J1269" s="182">
        <f>IFERROR(_xll.qlIndexFixing(Index1M,$H1269,TRUE,_xll.ohTrigger(RecalcTrigger,Trigger1M)),NA())</f>
        <v>2.5970185184967576E-2</v>
      </c>
      <c r="K1269" s="44">
        <f>IFERROR(_xll.qlIndexFixing(Index3M,H1269,TRUE,_xll.ohTrigger(RecalcTrigger,Trigger3M)),NA())</f>
        <v>2.6503158327259892E-2</v>
      </c>
      <c r="L1269" s="44">
        <f>IFERROR(_xll.qlIndexFixing(Index6M,$H1269,TRUE,_xll.ohTrigger(RecalcTrigger,Trigger6M)),NA())</f>
        <v>2.6659528604289669E-2</v>
      </c>
      <c r="M1269" s="183">
        <f>IFERROR(_xll.qlIndexFixing(Index1Y,$H1269,TRUE,_xll.ohTrigger(RecalcTrigger,Trigger1Y)),NA())</f>
        <v>2.714380450925177E-2</v>
      </c>
      <c r="N1269" s="182">
        <f>IFERROR(_xll.qlIndexFixing(ONIndex1M,I1269,TRUE,_xll.ohTrigger(RecalcTrigger,Trigger1M)),NA())</f>
        <v>2.5964160951997828E-2</v>
      </c>
      <c r="O1269" s="44">
        <f>IFERROR(_xll.qlIndexFixing(ONIndex3M,I1269,TRUE,_xll.ohTrigger(RecalcTrigger,Trigger3M)),NA())</f>
        <v>2.6485430297683576E-2</v>
      </c>
      <c r="P1269" s="44">
        <f>IFERROR(_xll.qlIndexFixing(ONIndex6M,I1269,TRUE,_xll.ohTrigger(RecalcTrigger,Trigger6M)),NA())</f>
        <v>2.6616051580715672E-2</v>
      </c>
      <c r="Q1269" s="183">
        <f>IFERROR(_xll.qlIndexFixing(ONIndex1Y,I1269,TRUE,_xll.ohTrigger(RecalcTrigger,Trigger1Y)),NA())</f>
        <v>2.7054667124799536E-2</v>
      </c>
    </row>
    <row r="1270" spans="2:17" x14ac:dyDescent="0.2">
      <c r="B1270" s="39" t="s">
        <v>42</v>
      </c>
      <c r="D1270" s="42">
        <f>_xll.qlCalendarAdvance(Calendar,$D1269,B1270,"f",FALSE)</f>
        <v>48191</v>
      </c>
      <c r="E1270" s="177">
        <f>_xll.qlInterestRateIndexValueDate(IndexON,D1270)</f>
        <v>48191</v>
      </c>
      <c r="F1270" s="193">
        <f>IFERROR(_xll.qlIndexFixing(IndexON,D1270,TRUE,_xll.ohTrigger(RecalcTrigger,TriggerON)),NA())</f>
        <v>2.5713242564641137E-2</v>
      </c>
      <c r="H1270" s="42">
        <f>_xll.qlCalendarAdvance(Calendar,$H1269,B1270,"f",FALSE)</f>
        <v>48191</v>
      </c>
      <c r="I1270" s="177">
        <f>_xll.qlInterestRateIndexValueDate(Index1M,$H1270)</f>
        <v>48191</v>
      </c>
      <c r="J1270" s="182">
        <f>IFERROR(_xll.qlIndexFixing(Index1M,$H1270,TRUE,_xll.ohTrigger(RecalcTrigger,Trigger1M)),NA())</f>
        <v>2.5960073410470425E-2</v>
      </c>
      <c r="K1270" s="44">
        <f>IFERROR(_xll.qlIndexFixing(Index3M,H1270,TRUE,_xll.ohTrigger(RecalcTrigger,Trigger3M)),NA())</f>
        <v>2.6492476483688864E-2</v>
      </c>
      <c r="L1270" s="44">
        <f>IFERROR(_xll.qlIndexFixing(Index6M,$H1270,TRUE,_xll.ohTrigger(RecalcTrigger,Trigger6M)),NA())</f>
        <v>2.6649288989002286E-2</v>
      </c>
      <c r="M1270" s="183">
        <f>IFERROR(_xll.qlIndexFixing(Index1Y,$H1270,TRUE,_xll.ohTrigger(RecalcTrigger,Trigger1Y)),NA())</f>
        <v>2.7133137919053196E-2</v>
      </c>
      <c r="N1270" s="182">
        <f>IFERROR(_xll.qlIndexFixing(ONIndex1M,I1270,TRUE,_xll.ohTrigger(RecalcTrigger,Trigger1M)),NA())</f>
        <v>2.5954044728240255E-2</v>
      </c>
      <c r="O1270" s="44">
        <f>IFERROR(_xll.qlIndexFixing(ONIndex3M,I1270,TRUE,_xll.ohTrigger(RecalcTrigger,Trigger3M)),NA())</f>
        <v>2.6474714472306538E-2</v>
      </c>
      <c r="P1270" s="44">
        <f>IFERROR(_xll.qlIndexFixing(ONIndex6M,I1270,TRUE,_xll.ohTrigger(RecalcTrigger,Trigger6M)),NA())</f>
        <v>2.6605781875563839E-2</v>
      </c>
      <c r="Q1270" s="183">
        <f>IFERROR(_xll.qlIndexFixing(ONIndex1Y,I1270,TRUE,_xll.ohTrigger(RecalcTrigger,Trigger1Y)),NA())</f>
        <v>2.7044067716488485E-2</v>
      </c>
    </row>
    <row r="1271" spans="2:17" x14ac:dyDescent="0.2">
      <c r="B1271" s="39" t="s">
        <v>42</v>
      </c>
      <c r="D1271" s="42">
        <f>_xll.qlCalendarAdvance(Calendar,$D1270,B1271,"f",FALSE)</f>
        <v>48198</v>
      </c>
      <c r="E1271" s="177">
        <f>_xll.qlInterestRateIndexValueDate(IndexON,D1271)</f>
        <v>48198</v>
      </c>
      <c r="F1271" s="193">
        <f>IFERROR(_xll.qlIndexFixing(IndexON,D1271,TRUE,_xll.ohTrigger(RecalcTrigger,TriggerON)),NA())</f>
        <v>2.570447000603826E-2</v>
      </c>
      <c r="H1271" s="42">
        <f>_xll.qlCalendarAdvance(Calendar,$H1270,B1271,"f",FALSE)</f>
        <v>48198</v>
      </c>
      <c r="I1271" s="177">
        <f>_xll.qlInterestRateIndexValueDate(Index1M,$H1271)</f>
        <v>48198</v>
      </c>
      <c r="J1271" s="182">
        <f>IFERROR(_xll.qlIndexFixing(Index1M,$H1271,TRUE,_xll.ohTrigger(RecalcTrigger,Trigger1M)),NA())</f>
        <v>2.5949973795318024E-2</v>
      </c>
      <c r="K1271" s="44">
        <f>IFERROR(_xll.qlIndexFixing(Index3M,H1271,TRUE,_xll.ohTrigger(RecalcTrigger,Trigger3M)),NA())</f>
        <v>2.6481810844728535E-2</v>
      </c>
      <c r="L1271" s="44">
        <f>IFERROR(_xll.qlIndexFixing(Index6M,$H1271,TRUE,_xll.ohTrigger(RecalcTrigger,Trigger6M)),NA())</f>
        <v>2.6639062238764579E-2</v>
      </c>
      <c r="M1271" s="183">
        <f>IFERROR(_xll.qlIndexFixing(Index1Y,$H1271,TRUE,_xll.ohTrigger(RecalcTrigger,Trigger1Y)),NA())</f>
        <v>2.7122479895446947E-2</v>
      </c>
      <c r="N1271" s="182">
        <f>IFERROR(_xll.qlIndexFixing(ONIndex1M,I1271,TRUE,_xll.ohTrigger(RecalcTrigger,Trigger1M)),NA())</f>
        <v>2.5943940629411522E-2</v>
      </c>
      <c r="O1271" s="44">
        <f>IFERROR(_xll.qlIndexFixing(ONIndex3M,I1271,TRUE,_xll.ohTrigger(RecalcTrigger,Trigger3M)),NA())</f>
        <v>2.6464014718812212E-2</v>
      </c>
      <c r="P1271" s="44">
        <f>IFERROR(_xll.qlIndexFixing(ONIndex6M,I1271,TRUE,_xll.ohTrigger(RecalcTrigger,Trigger6M)),NA())</f>
        <v>2.6595524816063199E-2</v>
      </c>
      <c r="Q1271" s="183">
        <f>IFERROR(_xll.qlIndexFixing(ONIndex1Y,I1271,TRUE,_xll.ohTrigger(RecalcTrigger,Trigger1Y)),NA())</f>
        <v>2.7033476540696544E-2</v>
      </c>
    </row>
    <row r="1272" spans="2:17" x14ac:dyDescent="0.2">
      <c r="B1272" s="39" t="s">
        <v>42</v>
      </c>
      <c r="D1272" s="42">
        <f>_xll.qlCalendarAdvance(Calendar,$D1271,B1272,"f",FALSE)</f>
        <v>48205</v>
      </c>
      <c r="E1272" s="177">
        <f>_xll.qlInterestRateIndexValueDate(IndexON,D1272)</f>
        <v>48205</v>
      </c>
      <c r="F1272" s="193">
        <f>IFERROR(_xll.qlIndexFixing(IndexON,D1272,TRUE,_xll.ohTrigger(RecalcTrigger,TriggerON)),NA())</f>
        <v>2.5695707516544264E-2</v>
      </c>
      <c r="H1272" s="42">
        <f>_xll.qlCalendarAdvance(Calendar,$H1271,B1272,"f",FALSE)</f>
        <v>48205</v>
      </c>
      <c r="I1272" s="177">
        <f>_xll.qlInterestRateIndexValueDate(Index1M,$H1272)</f>
        <v>48205</v>
      </c>
      <c r="J1272" s="182">
        <f>IFERROR(_xll.qlIndexFixing(Index1M,$H1272,TRUE,_xll.ohTrigger(RecalcTrigger,Trigger1M)),NA())</f>
        <v>2.5939886339492072E-2</v>
      </c>
      <c r="K1272" s="44">
        <f>IFERROR(_xll.qlIndexFixing(Index3M,H1272,TRUE,_xll.ohTrigger(RecalcTrigger,Trigger3M)),NA())</f>
        <v>2.6471161410252429E-2</v>
      </c>
      <c r="L1272" s="44">
        <f>IFERROR(_xll.qlIndexFixing(Index6M,$H1272,TRUE,_xll.ohTrigger(RecalcTrigger,Trigger6M)),NA())</f>
        <v>2.6628848353382566E-2</v>
      </c>
      <c r="M1272" s="183">
        <f>IFERROR(_xll.qlIndexFixing(Index1Y,$H1272,TRUE,_xll.ohTrigger(RecalcTrigger,Trigger1Y)),NA())</f>
        <v>2.7111830438168401E-2</v>
      </c>
      <c r="N1272" s="182">
        <f>IFERROR(_xll.qlIndexFixing(ONIndex1M,I1272,TRUE,_xll.ohTrigger(RecalcTrigger,Trigger1M)),NA())</f>
        <v>2.5933848655754765E-2</v>
      </c>
      <c r="O1272" s="44">
        <f>IFERROR(_xll.qlIndexFixing(ONIndex3M,I1272,TRUE,_xll.ohTrigger(RecalcTrigger,Trigger3M)),NA())</f>
        <v>2.6453331036957461E-2</v>
      </c>
      <c r="P1272" s="44">
        <f>IFERROR(_xll.qlIndexFixing(ONIndex6M,I1272,TRUE,_xll.ohTrigger(RecalcTrigger,Trigger6M)),NA())</f>
        <v>2.6585280402051659E-2</v>
      </c>
      <c r="Q1272" s="183">
        <f>IFERROR(_xll.qlIndexFixing(ONIndex1Y,I1272,TRUE,_xll.ohTrigger(RecalcTrigger,Trigger1Y)),NA())</f>
        <v>2.702289359750476E-2</v>
      </c>
    </row>
    <row r="1273" spans="2:17" x14ac:dyDescent="0.2">
      <c r="B1273" s="39" t="s">
        <v>42</v>
      </c>
      <c r="D1273" s="42">
        <f>_xll.qlCalendarAdvance(Calendar,$D1272,B1273,"f",FALSE)</f>
        <v>48212</v>
      </c>
      <c r="E1273" s="177">
        <f>_xll.qlInterestRateIndexValueDate(IndexON,D1273)</f>
        <v>48212</v>
      </c>
      <c r="F1273" s="193">
        <f>IFERROR(_xll.qlIndexFixing(IndexON,D1273,TRUE,_xll.ohTrigger(RecalcTrigger,TriggerON)),NA())</f>
        <v>2.5686955096240194E-2</v>
      </c>
      <c r="H1273" s="42">
        <f>_xll.qlCalendarAdvance(Calendar,$H1272,B1273,"f",FALSE)</f>
        <v>48212</v>
      </c>
      <c r="I1273" s="177">
        <f>_xll.qlInterestRateIndexValueDate(Index1M,$H1273)</f>
        <v>48212</v>
      </c>
      <c r="J1273" s="182">
        <f>IFERROR(_xll.qlIndexFixing(Index1M,$H1273,TRUE,_xll.ohTrigger(RecalcTrigger,Trigger1M)),NA())</f>
        <v>2.5929811042950741E-2</v>
      </c>
      <c r="K1273" s="44">
        <f>IFERROR(_xll.qlIndexFixing(Index3M,H1273,TRUE,_xll.ohTrigger(RecalcTrigger,Trigger3M)),NA())</f>
        <v>2.6460528180130519E-2</v>
      </c>
      <c r="L1273" s="44">
        <f>IFERROR(_xll.qlIndexFixing(Index6M,$H1273,TRUE,_xll.ohTrigger(RecalcTrigger,Trigger6M)),NA())</f>
        <v>2.6618647332660499E-2</v>
      </c>
      <c r="M1273" s="183">
        <f>IFERROR(_xll.qlIndexFixing(Index1Y,$H1273,TRUE,_xll.ohTrigger(RecalcTrigger,Trigger1Y)),NA())</f>
        <v>2.7101189546952058E-2</v>
      </c>
      <c r="N1273" s="182">
        <f>IFERROR(_xll.qlIndexFixing(ONIndex1M,I1273,TRUE,_xll.ohTrigger(RecalcTrigger,Trigger1M)),NA())</f>
        <v>2.5923768807269987E-2</v>
      </c>
      <c r="O1273" s="44">
        <f>IFERROR(_xll.qlIndexFixing(ONIndex3M,I1273,TRUE,_xll.ohTrigger(RecalcTrigger,Trigger3M)),NA())</f>
        <v>2.6442663426823332E-2</v>
      </c>
      <c r="P1273" s="44">
        <f>IFERROR(_xll.qlIndexFixing(ONIndex6M,I1273,TRUE,_xll.ohTrigger(RecalcTrigger,Trigger6M)),NA())</f>
        <v>2.6575048633448173E-2</v>
      </c>
      <c r="Q1273" s="183">
        <f>IFERROR(_xll.qlIndexFixing(ONIndex1Y,I1273,TRUE,_xll.ohTrigger(RecalcTrigger,Trigger1Y)),NA())</f>
        <v>2.7012318886913134E-2</v>
      </c>
    </row>
    <row r="1274" spans="2:17" x14ac:dyDescent="0.2">
      <c r="B1274" s="39" t="s">
        <v>42</v>
      </c>
      <c r="D1274" s="42">
        <f>_xll.qlCalendarAdvance(Calendar,$D1273,B1274,"f",FALSE)</f>
        <v>48219</v>
      </c>
      <c r="E1274" s="177">
        <f>_xll.qlInterestRateIndexValueDate(IndexON,D1274)</f>
        <v>48219</v>
      </c>
      <c r="F1274" s="193">
        <f>IFERROR(_xll.qlIndexFixing(IndexON,D1274,TRUE,_xll.ohTrigger(RecalcTrigger,TriggerON)),NA())</f>
        <v>2.5678212744963957E-2</v>
      </c>
      <c r="H1274" s="42">
        <f>_xll.qlCalendarAdvance(Calendar,$H1273,B1274,"f",FALSE)</f>
        <v>48219</v>
      </c>
      <c r="I1274" s="177">
        <f>_xll.qlInterestRateIndexValueDate(Index1M,$H1274)</f>
        <v>48219</v>
      </c>
      <c r="J1274" s="182">
        <f>IFERROR(_xll.qlIndexFixing(Index1M,$H1274,TRUE,_xll.ohTrigger(RecalcTrigger,Trigger1M)),NA())</f>
        <v>2.5919747905665268E-2</v>
      </c>
      <c r="K1274" s="44">
        <f>IFERROR(_xll.qlIndexFixing(Index3M,H1274,TRUE,_xll.ohTrigger(RecalcTrigger,Trigger3M)),NA())</f>
        <v>2.6449911154237227E-2</v>
      </c>
      <c r="L1274" s="44">
        <f>IFERROR(_xll.qlIndexFixing(Index6M,$H1274,TRUE,_xll.ohTrigger(RecalcTrigger,Trigger6M)),NA())</f>
        <v>2.6608216876911176E-2</v>
      </c>
      <c r="M1274" s="183">
        <f>IFERROR(_xll.qlIndexFixing(Index1Y,$H1274,TRUE,_xll.ohTrigger(RecalcTrigger,Trigger1Y)),NA())</f>
        <v>2.7090557221534403E-2</v>
      </c>
      <c r="N1274" s="182">
        <f>IFERROR(_xll.qlIndexFixing(ONIndex1M,I1274,TRUE,_xll.ohTrigger(RecalcTrigger,Trigger1M)),NA())</f>
        <v>2.5913701083876139E-2</v>
      </c>
      <c r="O1274" s="44">
        <f>IFERROR(_xll.qlIndexFixing(ONIndex3M,I1274,TRUE,_xll.ohTrigger(RecalcTrigger,Trigger3M)),NA())</f>
        <v>2.6432011888490869E-2</v>
      </c>
      <c r="P1274" s="44">
        <f>IFERROR(_xll.qlIndexFixing(ONIndex6M,I1274,TRUE,_xll.ohTrigger(RecalcTrigger,Trigger6M)),NA())</f>
        <v>2.6564829510414834E-2</v>
      </c>
      <c r="Q1274" s="183">
        <f>IFERROR(_xll.qlIndexFixing(ONIndex1Y,I1274,TRUE,_xll.ohTrigger(RecalcTrigger,Trigger1Y)),NA())</f>
        <v>2.7001752408840618E-2</v>
      </c>
    </row>
    <row r="1275" spans="2:17" x14ac:dyDescent="0.2">
      <c r="B1275" s="39" t="s">
        <v>42</v>
      </c>
      <c r="D1275" s="42">
        <f>_xll.qlCalendarAdvance(Calendar,$D1274,B1275,"f",FALSE)</f>
        <v>48226</v>
      </c>
      <c r="E1275" s="177">
        <f>_xll.qlInterestRateIndexValueDate(IndexON,D1275)</f>
        <v>48226</v>
      </c>
      <c r="F1275" s="193">
        <f>IFERROR(_xll.qlIndexFixing(IndexON,D1275,TRUE,_xll.ohTrigger(RecalcTrigger,TriggerON)),NA())</f>
        <v>2.5669480462958694E-2</v>
      </c>
      <c r="H1275" s="42">
        <f>_xll.qlCalendarAdvance(Calendar,$H1274,B1275,"f",FALSE)</f>
        <v>48226</v>
      </c>
      <c r="I1275" s="177">
        <f>_xll.qlInterestRateIndexValueDate(Index1M,$H1275)</f>
        <v>48226</v>
      </c>
      <c r="J1275" s="182">
        <f>IFERROR(_xll.qlIndexFixing(Index1M,$H1275,TRUE,_xll.ohTrigger(RecalcTrigger,Trigger1M)),NA())</f>
        <v>2.5909696927604281E-2</v>
      </c>
      <c r="K1275" s="44">
        <f>IFERROR(_xll.qlIndexFixing(Index3M,H1275,TRUE,_xll.ohTrigger(RecalcTrigger,Trigger3M)),NA())</f>
        <v>2.6439310332442522E-2</v>
      </c>
      <c r="L1275" s="44">
        <f>IFERROR(_xll.qlIndexFixing(Index6M,$H1275,TRUE,_xll.ohTrigger(RecalcTrigger,Trigger6M)),NA())</f>
        <v>2.6598041402869976E-2</v>
      </c>
      <c r="M1275" s="183">
        <f>IFERROR(_xll.qlIndexFixing(Index1Y,$H1275,TRUE,_xll.ohTrigger(RecalcTrigger,Trigger1Y)),NA())</f>
        <v>2.7079933461649934E-2</v>
      </c>
      <c r="N1275" s="182">
        <f>IFERROR(_xll.qlIndexFixing(ONIndex1M,I1275,TRUE,_xll.ohTrigger(RecalcTrigger,Trigger1M)),NA())</f>
        <v>2.5903645485573223E-2</v>
      </c>
      <c r="O1275" s="44">
        <f>IFERROR(_xll.qlIndexFixing(ONIndex3M,I1275,TRUE,_xll.ohTrigger(RecalcTrigger,Trigger3M)),NA())</f>
        <v>2.6421376421797982E-2</v>
      </c>
      <c r="P1275" s="44">
        <f>IFERROR(_xll.qlIndexFixing(ONIndex6M,I1275,TRUE,_xll.ohTrigger(RecalcTrigger,Trigger6M)),NA())</f>
        <v>2.6554623032870595E-2</v>
      </c>
      <c r="Q1275" s="183">
        <f>IFERROR(_xll.qlIndexFixing(ONIndex1Y,I1275,TRUE,_xll.ohTrigger(RecalcTrigger,Trigger1Y)),NA())</f>
        <v>2.6991194163368259E-2</v>
      </c>
    </row>
    <row r="1276" spans="2:17" x14ac:dyDescent="0.2">
      <c r="B1276" s="39" t="s">
        <v>42</v>
      </c>
      <c r="D1276" s="42">
        <f>_xll.qlCalendarAdvance(Calendar,$D1275,B1276,"f",FALSE)</f>
        <v>48233</v>
      </c>
      <c r="E1276" s="177">
        <f>_xll.qlInterestRateIndexValueDate(IndexON,D1276)</f>
        <v>48233</v>
      </c>
      <c r="F1276" s="193">
        <f>IFERROR(_xll.qlIndexFixing(IndexON,D1276,TRUE,_xll.ohTrigger(RecalcTrigger,TriggerON)),NA())</f>
        <v>2.5660758249981264E-2</v>
      </c>
      <c r="H1276" s="42">
        <f>_xll.qlCalendarAdvance(Calendar,$H1275,B1276,"f",FALSE)</f>
        <v>48233</v>
      </c>
      <c r="I1276" s="177">
        <f>_xll.qlInterestRateIndexValueDate(Index1M,$H1276)</f>
        <v>48233</v>
      </c>
      <c r="J1276" s="182">
        <f>IFERROR(_xll.qlIndexFixing(Index1M,$H1276,TRUE,_xll.ohTrigger(RecalcTrigger,Trigger1M)),NA())</f>
        <v>2.5899658108736411E-2</v>
      </c>
      <c r="K1276" s="44">
        <f>IFERROR(_xll.qlIndexFixing(Index3M,H1276,TRUE,_xll.ohTrigger(RecalcTrigger,Trigger3M)),NA())</f>
        <v>2.6428725714620828E-2</v>
      </c>
      <c r="L1276" s="44">
        <f>IFERROR(_xll.qlIndexFixing(Index6M,$H1276,TRUE,_xll.ohTrigger(RecalcTrigger,Trigger6M)),NA())</f>
        <v>2.6587878791709828E-2</v>
      </c>
      <c r="M1276" s="183">
        <f>IFERROR(_xll.qlIndexFixing(Index1Y,$H1276,TRUE,_xll.ohTrigger(RecalcTrigger,Trigger1Y)),NA())</f>
        <v>2.7069318267034698E-2</v>
      </c>
      <c r="N1276" s="182">
        <f>IFERROR(_xll.qlIndexFixing(ONIndex1M,I1276,TRUE,_xll.ohTrigger(RecalcTrigger,Trigger1M)),NA())</f>
        <v>2.5893602012361239E-2</v>
      </c>
      <c r="O1276" s="44">
        <f>IFERROR(_xll.qlIndexFixing(ONIndex3M,I1276,TRUE,_xll.ohTrigger(RecalcTrigger,Trigger3M)),NA())</f>
        <v>2.6410757026906762E-2</v>
      </c>
      <c r="P1276" s="44">
        <f>IFERROR(_xll.qlIndexFixing(ONIndex6M,I1276,TRUE,_xll.ohTrigger(RecalcTrigger,Trigger6M)),NA())</f>
        <v>2.6544429200815456E-2</v>
      </c>
      <c r="Q1276" s="183">
        <f>IFERROR(_xll.qlIndexFixing(ONIndex1Y,I1276,TRUE,_xll.ohTrigger(RecalcTrigger,Trigger1Y)),NA())</f>
        <v>2.6980644150496058E-2</v>
      </c>
    </row>
    <row r="1277" spans="2:17" x14ac:dyDescent="0.2">
      <c r="B1277" s="39" t="s">
        <v>42</v>
      </c>
      <c r="D1277" s="42">
        <f>_xll.qlCalendarAdvance(Calendar,$D1276,B1277,"f",FALSE)</f>
        <v>48240</v>
      </c>
      <c r="E1277" s="177">
        <f>_xll.qlInterestRateIndexValueDate(IndexON,D1277)</f>
        <v>48240</v>
      </c>
      <c r="F1277" s="193">
        <f>IFERROR(_xll.qlIndexFixing(IndexON,D1277,TRUE,_xll.ohTrigger(RecalcTrigger,TriggerON)),NA())</f>
        <v>2.5652046106112714E-2</v>
      </c>
      <c r="H1277" s="42">
        <f>_xll.qlCalendarAdvance(Calendar,$H1276,B1277,"f",FALSE)</f>
        <v>48240</v>
      </c>
      <c r="I1277" s="177">
        <f>_xll.qlInterestRateIndexValueDate(Index1M,$H1277)</f>
        <v>48240</v>
      </c>
      <c r="J1277" s="182">
        <f>IFERROR(_xll.qlIndexFixing(Index1M,$H1277,TRUE,_xll.ohTrigger(RecalcTrigger,Trigger1M)),NA())</f>
        <v>2.5889631449032897E-2</v>
      </c>
      <c r="K1277" s="44">
        <f>IFERROR(_xll.qlIndexFixing(Index3M,H1277,TRUE,_xll.ohTrigger(RecalcTrigger,Trigger3M)),NA())</f>
        <v>2.6418157300643896E-2</v>
      </c>
      <c r="L1277" s="44">
        <f>IFERROR(_xll.qlIndexFixing(Index6M,$H1277,TRUE,_xll.ohTrigger(RecalcTrigger,Trigger6M)),NA())</f>
        <v>2.6577729043238803E-2</v>
      </c>
      <c r="M1277" s="183">
        <f>IFERROR(_xll.qlIndexFixing(Index1Y,$H1277,TRUE,_xll.ohTrigger(RecalcTrigger,Trigger1Y)),NA())</f>
        <v>2.7058711637424959E-2</v>
      </c>
      <c r="N1277" s="182">
        <f>IFERROR(_xll.qlIndexFixing(ONIndex1M,I1277,TRUE,_xll.ohTrigger(RecalcTrigger,Trigger1M)),NA())</f>
        <v>2.5883570664240185E-2</v>
      </c>
      <c r="O1277" s="44">
        <f>IFERROR(_xll.qlIndexFixing(ONIndex3M,I1277,TRUE,_xll.ohTrigger(RecalcTrigger,Trigger3M)),NA())</f>
        <v>2.6400153703655116E-2</v>
      </c>
      <c r="P1277" s="44">
        <f>IFERROR(_xll.qlIndexFixing(ONIndex6M,I1277,TRUE,_xll.ohTrigger(RecalcTrigger,Trigger6M)),NA())</f>
        <v>2.6534248014330464E-2</v>
      </c>
      <c r="Q1277" s="183">
        <f>IFERROR(_xll.qlIndexFixing(ONIndex1Y,I1277,TRUE,_xll.ohTrigger(RecalcTrigger,Trigger1Y)),NA())</f>
        <v>2.6970102370224014E-2</v>
      </c>
    </row>
    <row r="1278" spans="2:17" x14ac:dyDescent="0.2">
      <c r="B1278" s="39" t="s">
        <v>42</v>
      </c>
      <c r="D1278" s="42">
        <f>_xll.qlCalendarAdvance(Calendar,$D1277,B1278,"f",FALSE)</f>
        <v>48247</v>
      </c>
      <c r="E1278" s="177">
        <f>_xll.qlInterestRateIndexValueDate(IndexON,D1278)</f>
        <v>48247</v>
      </c>
      <c r="F1278" s="193">
        <f>IFERROR(_xll.qlIndexFixing(IndexON,D1278,TRUE,_xll.ohTrigger(RecalcTrigger,TriggerON)),NA())</f>
        <v>2.5643344031515136E-2</v>
      </c>
      <c r="H1278" s="42">
        <f>_xll.qlCalendarAdvance(Calendar,$H1277,B1278,"f",FALSE)</f>
        <v>48247</v>
      </c>
      <c r="I1278" s="177">
        <f>_xll.qlInterestRateIndexValueDate(Index1M,$H1278)</f>
        <v>48247</v>
      </c>
      <c r="J1278" s="182">
        <f>IFERROR(_xll.qlIndexFixing(Index1M,$H1278,TRUE,_xll.ohTrigger(RecalcTrigger,Trigger1M)),NA())</f>
        <v>2.5879211890220112E-2</v>
      </c>
      <c r="K1278" s="44">
        <f>IFERROR(_xll.qlIndexFixing(Index3M,H1278,TRUE,_xll.ohTrigger(RecalcTrigger,Trigger3M)),NA())</f>
        <v>2.6407605090385259E-2</v>
      </c>
      <c r="L1278" s="44">
        <f>IFERROR(_xll.qlIndexFixing(Index6M,$H1278,TRUE,_xll.ohTrigger(RecalcTrigger,Trigger6M)),NA())</f>
        <v>2.6567592157264085E-2</v>
      </c>
      <c r="M1278" s="183">
        <f>IFERROR(_xll.qlIndexFixing(Index1Y,$H1278,TRUE,_xll.ohTrigger(RecalcTrigger,Trigger1Y)),NA())</f>
        <v>2.7048113572556765E-2</v>
      </c>
      <c r="N1278" s="182">
        <f>IFERROR(_xll.qlIndexFixing(ONIndex1M,I1278,TRUE,_xll.ohTrigger(RecalcTrigger,Trigger1M)),NA())</f>
        <v>2.5873551441210063E-2</v>
      </c>
      <c r="O1278" s="44">
        <f>IFERROR(_xll.qlIndexFixing(ONIndex3M,I1278,TRUE,_xll.ohTrigger(RecalcTrigger,Trigger3M)),NA())</f>
        <v>2.6389566452205138E-2</v>
      </c>
      <c r="P1278" s="44">
        <f>IFERROR(_xll.qlIndexFixing(ONIndex6M,I1278,TRUE,_xll.ohTrigger(RecalcTrigger,Trigger6M)),NA())</f>
        <v>2.6524079473334572E-2</v>
      </c>
      <c r="Q1278" s="183">
        <f>IFERROR(_xll.qlIndexFixing(ONIndex1Y,I1278,TRUE,_xll.ohTrigger(RecalcTrigger,Trigger1Y)),NA())</f>
        <v>2.6959568822390034E-2</v>
      </c>
    </row>
    <row r="1279" spans="2:17" x14ac:dyDescent="0.2">
      <c r="B1279" s="39" t="s">
        <v>42</v>
      </c>
      <c r="D1279" s="42">
        <f>_xll.qlCalendarAdvance(Calendar,$D1278,B1279,"f",FALSE)</f>
        <v>48254</v>
      </c>
      <c r="E1279" s="177">
        <f>_xll.qlInterestRateIndexValueDate(IndexON,D1279)</f>
        <v>48254</v>
      </c>
      <c r="F1279" s="193">
        <f>IFERROR(_xll.qlIndexFixing(IndexON,D1279,TRUE,_xll.ohTrigger(RecalcTrigger,TriggerON)),NA())</f>
        <v>2.5634652025864346E-2</v>
      </c>
      <c r="H1279" s="42">
        <f>_xll.qlCalendarAdvance(Calendar,$H1278,B1279,"f",FALSE)</f>
        <v>48254</v>
      </c>
      <c r="I1279" s="177">
        <f>_xll.qlInterestRateIndexValueDate(Index1M,$H1279)</f>
        <v>48254</v>
      </c>
      <c r="J1279" s="182">
        <f>IFERROR(_xll.qlIndexFixing(Index1M,$H1279,TRUE,_xll.ohTrigger(RecalcTrigger,Trigger1M)),NA())</f>
        <v>2.5869209228525165E-2</v>
      </c>
      <c r="K1279" s="44">
        <f>IFERROR(_xll.qlIndexFixing(Index3M,H1279,TRUE,_xll.ohTrigger(RecalcTrigger,Trigger3M)),NA())</f>
        <v>2.639686615681552E-2</v>
      </c>
      <c r="L1279" s="44">
        <f>IFERROR(_xll.qlIndexFixing(Index6M,$H1279,TRUE,_xll.ohTrigger(RecalcTrigger,Trigger6M)),NA())</f>
        <v>2.6557468133593748E-2</v>
      </c>
      <c r="M1279" s="183">
        <f>IFERROR(_xll.qlIndexFixing(Index1Y,$H1279,TRUE,_xll.ohTrigger(RecalcTrigger,Trigger1Y)),NA())</f>
        <v>2.7037524072166606E-2</v>
      </c>
      <c r="N1279" s="182">
        <f>IFERROR(_xll.qlIndexFixing(ONIndex1M,I1279,TRUE,_xll.ohTrigger(RecalcTrigger,Trigger1M)),NA())</f>
        <v>2.5863544343270872E-2</v>
      </c>
      <c r="O1279" s="44">
        <f>IFERROR(_xll.qlIndexFixing(ONIndex3M,I1279,TRUE,_xll.ohTrigger(RecalcTrigger,Trigger3M)),NA())</f>
        <v>2.6378995272394734E-2</v>
      </c>
      <c r="P1279" s="44">
        <f>IFERROR(_xll.qlIndexFixing(ONIndex6M,I1279,TRUE,_xll.ohTrigger(RecalcTrigger,Trigger6M)),NA())</f>
        <v>2.6513923577746734E-2</v>
      </c>
      <c r="Q1279" s="183">
        <f>IFERROR(_xll.qlIndexFixing(ONIndex1Y,I1279,TRUE,_xll.ohTrigger(RecalcTrigger,Trigger1Y)),NA())</f>
        <v>2.6949043507156212E-2</v>
      </c>
    </row>
    <row r="1280" spans="2:17" x14ac:dyDescent="0.2">
      <c r="B1280" s="39" t="s">
        <v>42</v>
      </c>
      <c r="D1280" s="42">
        <f>_xll.qlCalendarAdvance(Calendar,$D1279,B1280,"f",FALSE)</f>
        <v>48261</v>
      </c>
      <c r="E1280" s="177">
        <f>_xll.qlInterestRateIndexValueDate(IndexON,D1280)</f>
        <v>48261</v>
      </c>
      <c r="F1280" s="193">
        <f>IFERROR(_xll.qlIndexFixing(IndexON,D1280,TRUE,_xll.ohTrigger(RecalcTrigger,TriggerON)),NA())</f>
        <v>2.5625970089403483E-2</v>
      </c>
      <c r="H1280" s="42">
        <f>_xll.qlCalendarAdvance(Calendar,$H1279,B1280,"f",FALSE)</f>
        <v>48261</v>
      </c>
      <c r="I1280" s="177">
        <f>_xll.qlInterestRateIndexValueDate(Index1M,$H1280)</f>
        <v>48261</v>
      </c>
      <c r="J1280" s="182">
        <f>IFERROR(_xll.qlIndexFixing(Index1M,$H1280,TRUE,_xll.ohTrigger(RecalcTrigger,Trigger1M)),NA())</f>
        <v>2.5859218723638194E-2</v>
      </c>
      <c r="K1280" s="44">
        <f>IFERROR(_xll.qlIndexFixing(Index3M,H1280,TRUE,_xll.ohTrigger(RecalcTrigger,Trigger3M)),NA())</f>
        <v>2.6386345954466466E-2</v>
      </c>
      <c r="L1280" s="44">
        <f>IFERROR(_xll.qlIndexFixing(Index6M,$H1280,TRUE,_xll.ohTrigger(RecalcTrigger,Trigger6M)),NA())</f>
        <v>2.6547356972036303E-2</v>
      </c>
      <c r="M1280" s="183">
        <f>IFERROR(_xll.qlIndexFixing(Index1Y,$H1280,TRUE,_xll.ohTrigger(RecalcTrigger,Trigger1Y)),NA())</f>
        <v>2.7026943135990748E-2</v>
      </c>
      <c r="N1280" s="182">
        <f>IFERROR(_xll.qlIndexFixing(ONIndex1M,I1280,TRUE,_xll.ohTrigger(RecalcTrigger,Trigger1M)),NA())</f>
        <v>2.5853549370422613E-2</v>
      </c>
      <c r="O1280" s="44">
        <f>IFERROR(_xll.qlIndexFixing(ONIndex3M,I1280,TRUE,_xll.ohTrigger(RecalcTrigger,Trigger3M)),NA())</f>
        <v>2.6368440164385998E-2</v>
      </c>
      <c r="P1280" s="44">
        <f>IFERROR(_xll.qlIndexFixing(ONIndex6M,I1280,TRUE,_xll.ohTrigger(RecalcTrigger,Trigger6M)),NA())</f>
        <v>2.6503780327729043E-2</v>
      </c>
      <c r="Q1280" s="183">
        <f>IFERROR(_xll.qlIndexFixing(ONIndex1Y,I1280,TRUE,_xll.ohTrigger(RecalcTrigger,Trigger1Y)),NA())</f>
        <v>2.6938526424522546E-2</v>
      </c>
    </row>
    <row r="1281" spans="2:17" x14ac:dyDescent="0.2">
      <c r="B1281" s="39" t="s">
        <v>42</v>
      </c>
      <c r="D1281" s="42">
        <f>_xll.qlCalendarAdvance(Calendar,$D1280,B1281,"f",FALSE)</f>
        <v>48268</v>
      </c>
      <c r="E1281" s="177">
        <f>_xll.qlInterestRateIndexValueDate(IndexON,D1281)</f>
        <v>48268</v>
      </c>
      <c r="F1281" s="193">
        <f>IFERROR(_xll.qlIndexFixing(IndexON,D1281,TRUE,_xll.ohTrigger(RecalcTrigger,TriggerON)),NA())</f>
        <v>2.5617298222051499E-2</v>
      </c>
      <c r="H1281" s="42">
        <f>_xll.qlCalendarAdvance(Calendar,$H1280,B1281,"f",FALSE)</f>
        <v>48268</v>
      </c>
      <c r="I1281" s="177">
        <f>_xll.qlInterestRateIndexValueDate(Index1M,$H1281)</f>
        <v>48268</v>
      </c>
      <c r="J1281" s="182">
        <f>IFERROR(_xll.qlIndexFixing(Index1M,$H1281,TRUE,_xll.ohTrigger(RecalcTrigger,Trigger1M)),NA())</f>
        <v>2.5849240375525662E-2</v>
      </c>
      <c r="K1281" s="44">
        <f>IFERROR(_xll.qlIndexFixing(Index3M,H1281,TRUE,_xll.ohTrigger(RecalcTrigger,Trigger3M)),NA())</f>
        <v>2.637584195399386E-2</v>
      </c>
      <c r="L1281" s="44">
        <f>IFERROR(_xll.qlIndexFixing(Index6M,$H1281,TRUE,_xll.ohTrigger(RecalcTrigger,Trigger6M)),NA())</f>
        <v>2.6537258672399824E-2</v>
      </c>
      <c r="M1281" s="183">
        <f>IFERROR(_xll.qlIndexFixing(Index1Y,$H1281,TRUE,_xll.ohTrigger(RecalcTrigger,Trigger1Y)),NA())</f>
        <v>2.7016370763766565E-2</v>
      </c>
      <c r="N1281" s="182">
        <f>IFERROR(_xll.qlIndexFixing(ONIndex1M,I1281,TRUE,_xll.ohTrigger(RecalcTrigger,Trigger1M)),NA())</f>
        <v>2.5843566522746331E-2</v>
      </c>
      <c r="O1281" s="44">
        <f>IFERROR(_xll.qlIndexFixing(ONIndex3M,I1281,TRUE,_xll.ohTrigger(RecalcTrigger,Trigger3M)),NA())</f>
        <v>2.6357901128016836E-2</v>
      </c>
      <c r="P1281" s="44">
        <f>IFERROR(_xll.qlIndexFixing(ONIndex6M,I1281,TRUE,_xll.ohTrigger(RecalcTrigger,Trigger6M)),NA())</f>
        <v>2.6493649723119406E-2</v>
      </c>
      <c r="Q1281" s="183">
        <f>IFERROR(_xll.qlIndexFixing(ONIndex1Y,I1281,TRUE,_xll.ohTrigger(RecalcTrigger,Trigger1Y)),NA())</f>
        <v>2.6928017574489038E-2</v>
      </c>
    </row>
    <row r="1282" spans="2:17" x14ac:dyDescent="0.2">
      <c r="B1282" s="39" t="s">
        <v>42</v>
      </c>
      <c r="D1282" s="42">
        <f>_xll.qlCalendarAdvance(Calendar,$D1281,B1282,"f",FALSE)</f>
        <v>48275</v>
      </c>
      <c r="E1282" s="177">
        <f>_xll.qlInterestRateIndexValueDate(IndexON,D1282)</f>
        <v>48275</v>
      </c>
      <c r="F1282" s="193">
        <f>IFERROR(_xll.qlIndexFixing(IndexON,D1282,TRUE,_xll.ohTrigger(RecalcTrigger,TriggerON)),NA())</f>
        <v>2.5608636423889442E-2</v>
      </c>
      <c r="H1282" s="42">
        <f>_xll.qlCalendarAdvance(Calendar,$H1281,B1282,"f",FALSE)</f>
        <v>48275</v>
      </c>
      <c r="I1282" s="177">
        <f>_xll.qlInterestRateIndexValueDate(Index1M,$H1282)</f>
        <v>48275</v>
      </c>
      <c r="J1282" s="182">
        <f>IFERROR(_xll.qlIndexFixing(Index1M,$H1282,TRUE,_xll.ohTrigger(RecalcTrigger,Trigger1M)),NA())</f>
        <v>2.5839680536874784E-2</v>
      </c>
      <c r="K1282" s="44">
        <f>IFERROR(_xll.qlIndexFixing(Index3M,H1282,TRUE,_xll.ohTrigger(RecalcTrigger,Trigger3M)),NA())</f>
        <v>2.6365762461086833E-2</v>
      </c>
      <c r="L1282" s="44">
        <f>IFERROR(_xll.qlIndexFixing(Index6M,$H1282,TRUE,_xll.ohTrigger(RecalcTrigger,Trigger6M)),NA())</f>
        <v>2.6527660843588291E-2</v>
      </c>
      <c r="M1282" s="183">
        <f>IFERROR(_xll.qlIndexFixing(Index1Y,$H1282,TRUE,_xll.ohTrigger(RecalcTrigger,Trigger1Y)),NA())</f>
        <v>2.7005565781324403E-2</v>
      </c>
      <c r="N1282" s="182">
        <f>IFERROR(_xll.qlIndexFixing(ONIndex1M,I1282,TRUE,_xll.ohTrigger(RecalcTrigger,Trigger1M)),NA())</f>
        <v>2.5833595799998887E-2</v>
      </c>
      <c r="O1282" s="44">
        <f>IFERROR(_xll.qlIndexFixing(ONIndex3M,I1282,TRUE,_xll.ohTrigger(RecalcTrigger,Trigger3M)),NA())</f>
        <v>2.6347378163368296E-2</v>
      </c>
      <c r="P1282" s="44">
        <f>IFERROR(_xll.qlIndexFixing(ONIndex6M,I1282,TRUE,_xll.ohTrigger(RecalcTrigger,Trigger6M)),NA())</f>
        <v>2.6483531764079915E-2</v>
      </c>
      <c r="Q1282" s="183">
        <f>IFERROR(_xll.qlIndexFixing(ONIndex1Y,I1282,TRUE,_xll.ohTrigger(RecalcTrigger,Trigger1Y)),NA())</f>
        <v>2.6917516956893595E-2</v>
      </c>
    </row>
    <row r="1283" spans="2:17" x14ac:dyDescent="0.2">
      <c r="B1283" s="39" t="s">
        <v>42</v>
      </c>
      <c r="D1283" s="42">
        <f>_xll.qlCalendarAdvance(Calendar,$D1282,B1283,"f",FALSE)</f>
        <v>48282</v>
      </c>
      <c r="E1283" s="177">
        <f>_xll.qlInterestRateIndexValueDate(IndexON,D1283)</f>
        <v>48282</v>
      </c>
      <c r="F1283" s="193">
        <f>IFERROR(_xll.qlIndexFixing(IndexON,D1283,TRUE,_xll.ohTrigger(RecalcTrigger,TriggerON)),NA())</f>
        <v>2.5599984694836264E-2</v>
      </c>
      <c r="H1283" s="42">
        <f>_xll.qlCalendarAdvance(Calendar,$H1282,B1283,"f",FALSE)</f>
        <v>48282</v>
      </c>
      <c r="I1283" s="177">
        <f>_xll.qlInterestRateIndexValueDate(Index1M,$H1283)</f>
        <v>48282</v>
      </c>
      <c r="J1283" s="182">
        <f>IFERROR(_xll.qlIndexFixing(Index1M,$H1283,TRUE,_xll.ohTrigger(RecalcTrigger,Trigger1M)),NA())</f>
        <v>2.5829726831498583E-2</v>
      </c>
      <c r="K1283" s="44">
        <f>IFERROR(_xll.qlIndexFixing(Index3M,H1283,TRUE,_xll.ohTrigger(RecalcTrigger,Trigger3M)),NA())</f>
        <v>2.63552916711902E-2</v>
      </c>
      <c r="L1283" s="44">
        <f>IFERROR(_xll.qlIndexFixing(Index6M,$H1283,TRUE,_xll.ohTrigger(RecalcTrigger,Trigger6M)),NA())</f>
        <v>2.6517588650547118E-2</v>
      </c>
      <c r="M1283" s="183">
        <f>IFERROR(_xll.qlIndexFixing(Index1Y,$H1283,TRUE,_xll.ohTrigger(RecalcTrigger,Trigger1Y)),NA())</f>
        <v>2.699501069507293E-2</v>
      </c>
      <c r="N1283" s="182">
        <f>IFERROR(_xll.qlIndexFixing(ONIndex1M,I1283,TRUE,_xll.ohTrigger(RecalcTrigger,Trigger1M)),NA())</f>
        <v>2.5823637202423422E-2</v>
      </c>
      <c r="O1283" s="44">
        <f>IFERROR(_xll.qlIndexFixing(ONIndex3M,I1283,TRUE,_xll.ohTrigger(RecalcTrigger,Trigger3M)),NA())</f>
        <v>2.6336871270440376E-2</v>
      </c>
      <c r="P1283" s="44">
        <f>IFERROR(_xll.qlIndexFixing(ONIndex6M,I1283,TRUE,_xll.ohTrigger(RecalcTrigger,Trigger6M)),NA())</f>
        <v>2.6473426450529525E-2</v>
      </c>
      <c r="Q1283" s="183">
        <f>IFERROR(_xll.qlIndexFixing(ONIndex1Y,I1283,TRUE,_xll.ohTrigger(RecalcTrigger,Trigger1Y)),NA())</f>
        <v>2.6907024571898308E-2</v>
      </c>
    </row>
    <row r="1284" spans="2:17" x14ac:dyDescent="0.2">
      <c r="B1284" s="39" t="s">
        <v>42</v>
      </c>
      <c r="D1284" s="42">
        <f>_xll.qlCalendarAdvance(Calendar,$D1283,B1284,"f",FALSE)</f>
        <v>48289</v>
      </c>
      <c r="E1284" s="177">
        <f>_xll.qlInterestRateIndexValueDate(IndexON,D1284)</f>
        <v>48289</v>
      </c>
      <c r="F1284" s="193">
        <f>IFERROR(_xll.qlIndexFixing(IndexON,D1284,TRUE,_xll.ohTrigger(RecalcTrigger,TriggerON)),NA())</f>
        <v>2.5591343034810921E-2</v>
      </c>
      <c r="H1284" s="42">
        <f>_xll.qlCalendarAdvance(Calendar,$H1283,B1284,"f",FALSE)</f>
        <v>48289</v>
      </c>
      <c r="I1284" s="177">
        <f>_xll.qlInterestRateIndexValueDate(Index1M,$H1284)</f>
        <v>48289</v>
      </c>
      <c r="J1284" s="182">
        <f>IFERROR(_xll.qlIndexFixing(Index1M,$H1284,TRUE,_xll.ohTrigger(RecalcTrigger,Trigger1M)),NA())</f>
        <v>2.5819785285072352E-2</v>
      </c>
      <c r="K1284" s="44">
        <f>IFERROR(_xll.qlIndexFixing(Index3M,H1284,TRUE,_xll.ohTrigger(RecalcTrigger,Trigger3M)),NA())</f>
        <v>2.6344837085707215E-2</v>
      </c>
      <c r="L1284" s="44">
        <f>IFERROR(_xll.qlIndexFixing(Index6M,$H1284,TRUE,_xll.ohTrigger(RecalcTrigger,Trigger6M)),NA())</f>
        <v>2.6507529321231092E-2</v>
      </c>
      <c r="M1284" s="183">
        <f>IFERROR(_xll.qlIndexFixing(Index1Y,$H1284,TRUE,_xll.ohTrigger(RecalcTrigger,Trigger1Y)),NA())</f>
        <v>2.6984464171081912E-2</v>
      </c>
      <c r="N1284" s="182">
        <f>IFERROR(_xll.qlIndexFixing(ONIndex1M,I1284,TRUE,_xll.ohTrigger(RecalcTrigger,Trigger1M)),NA())</f>
        <v>2.5813690730019934E-2</v>
      </c>
      <c r="O1284" s="44">
        <f>IFERROR(_xll.qlIndexFixing(ONIndex3M,I1284,TRUE,_xll.ohTrigger(RecalcTrigger,Trigger3M)),NA())</f>
        <v>2.6326380449314124E-2</v>
      </c>
      <c r="P1284" s="44">
        <f>IFERROR(_xll.qlIndexFixing(ONIndex6M,I1284,TRUE,_xll.ohTrigger(RecalcTrigger,Trigger6M)),NA())</f>
        <v>2.6463333782468235E-2</v>
      </c>
      <c r="Q1284" s="183">
        <f>IFERROR(_xll.qlIndexFixing(ONIndex1Y,I1284,TRUE,_xll.ohTrigger(RecalcTrigger,Trigger1Y)),NA())</f>
        <v>2.6896540419584225E-2</v>
      </c>
    </row>
    <row r="1285" spans="2:17" x14ac:dyDescent="0.2">
      <c r="B1285" s="39" t="s">
        <v>42</v>
      </c>
      <c r="D1285" s="42">
        <f>_xll.qlCalendarAdvance(Calendar,$D1284,B1285,"f",FALSE)</f>
        <v>48296</v>
      </c>
      <c r="E1285" s="177">
        <f>_xll.qlInterestRateIndexValueDate(IndexON,D1285)</f>
        <v>48296</v>
      </c>
      <c r="F1285" s="193">
        <f>IFERROR(_xll.qlIndexFixing(IndexON,D1285,TRUE,_xll.ohTrigger(RecalcTrigger,TriggerON)),NA())</f>
        <v>2.558271144405655E-2</v>
      </c>
      <c r="H1285" s="42">
        <f>_xll.qlCalendarAdvance(Calendar,$H1284,B1285,"f",FALSE)</f>
        <v>48296</v>
      </c>
      <c r="I1285" s="177">
        <f>_xll.qlInterestRateIndexValueDate(Index1M,$H1285)</f>
        <v>48296</v>
      </c>
      <c r="J1285" s="182">
        <f>IFERROR(_xll.qlIndexFixing(Index1M,$H1285,TRUE,_xll.ohTrigger(RecalcTrigger,Trigger1M)),NA())</f>
        <v>2.5809855897559499E-2</v>
      </c>
      <c r="K1285" s="44">
        <f>IFERROR(_xll.qlIndexFixing(Index3M,H1285,TRUE,_xll.ohTrigger(RecalcTrigger,Trigger3M)),NA())</f>
        <v>2.6334398704511899E-2</v>
      </c>
      <c r="L1285" s="44">
        <f>IFERROR(_xll.qlIndexFixing(Index6M,$H1285,TRUE,_xll.ohTrigger(RecalcTrigger,Trigger6M)),NA())</f>
        <v>2.6497482855447736E-2</v>
      </c>
      <c r="M1285" s="183">
        <f>IFERROR(_xll.qlIndexFixing(Index1Y,$H1285,TRUE,_xll.ohTrigger(RecalcTrigger,Trigger1Y)),NA())</f>
        <v>2.6973926209089338E-2</v>
      </c>
      <c r="N1285" s="182">
        <f>IFERROR(_xll.qlIndexFixing(ONIndex1M,I1285,TRUE,_xll.ohTrigger(RecalcTrigger,Trigger1M)),NA())</f>
        <v>2.5803756382707377E-2</v>
      </c>
      <c r="O1285" s="44">
        <f>IFERROR(_xll.qlIndexFixing(ONIndex3M,I1285,TRUE,_xll.ohTrigger(RecalcTrigger,Trigger3M)),NA())</f>
        <v>2.63159056997464E-2</v>
      </c>
      <c r="P1285" s="44">
        <f>IFERROR(_xll.qlIndexFixing(ONIndex6M,I1285,TRUE,_xll.ohTrigger(RecalcTrigger,Trigger6M)),NA())</f>
        <v>2.6453253759977091E-2</v>
      </c>
      <c r="Q1285" s="183">
        <f>IFERROR(_xll.qlIndexFixing(ONIndex1Y,I1285,TRUE,_xll.ohTrigger(RecalcTrigger,Trigger1Y)),NA())</f>
        <v>2.6886064499789253E-2</v>
      </c>
    </row>
    <row r="1286" spans="2:17" x14ac:dyDescent="0.2">
      <c r="B1286" s="39" t="s">
        <v>42</v>
      </c>
      <c r="D1286" s="42">
        <f>_xll.qlCalendarAdvance(Calendar,$D1285,B1286,"f",FALSE)</f>
        <v>48303</v>
      </c>
      <c r="E1286" s="177">
        <f>_xll.qlInterestRateIndexValueDate(IndexON,D1286)</f>
        <v>48303</v>
      </c>
      <c r="F1286" s="193">
        <f>IFERROR(_xll.qlIndexFixing(IndexON,D1286,TRUE,_xll.ohTrigger(RecalcTrigger,TriggerON)),NA())</f>
        <v>2.5574089922330012E-2</v>
      </c>
      <c r="H1286" s="42">
        <f>_xll.qlCalendarAdvance(Calendar,$H1285,B1286,"f",FALSE)</f>
        <v>48303</v>
      </c>
      <c r="I1286" s="177">
        <f>_xll.qlInterestRateIndexValueDate(Index1M,$H1286)</f>
        <v>48303</v>
      </c>
      <c r="J1286" s="182">
        <f>IFERROR(_xll.qlIndexFixing(Index1M,$H1286,TRUE,_xll.ohTrigger(RecalcTrigger,Trigger1M)),NA())</f>
        <v>2.5799938668931263E-2</v>
      </c>
      <c r="K1286" s="44">
        <f>IFERROR(_xll.qlIndexFixing(Index3M,H1286,TRUE,_xll.ohTrigger(RecalcTrigger,Trigger3M)),NA())</f>
        <v>2.6323976527475635E-2</v>
      </c>
      <c r="L1286" s="44">
        <f>IFERROR(_xll.qlIndexFixing(Index6M,$H1286,TRUE,_xll.ohTrigger(RecalcTrigger,Trigger6M)),NA())</f>
        <v>2.6487449253005002E-2</v>
      </c>
      <c r="M1286" s="183">
        <f>IFERROR(_xll.qlIndexFixing(Index1Y,$H1286,TRUE,_xll.ohTrigger(RecalcTrigger,Trigger1Y)),NA())</f>
        <v>2.6963396808833862E-2</v>
      </c>
      <c r="N1286" s="182">
        <f>IFERROR(_xll.qlIndexFixing(ONIndex1M,I1286,TRUE,_xll.ohTrigger(RecalcTrigger,Trigger1M)),NA())</f>
        <v>2.5793834160404705E-2</v>
      </c>
      <c r="O1286" s="44">
        <f>IFERROR(_xll.qlIndexFixing(ONIndex3M,I1286,TRUE,_xll.ohTrigger(RecalcTrigger,Trigger3M)),NA())</f>
        <v>2.6305447021980344E-2</v>
      </c>
      <c r="P1286" s="44">
        <f>IFERROR(_xll.qlIndexFixing(ONIndex6M,I1286,TRUE,_xll.ohTrigger(RecalcTrigger,Trigger6M)),NA())</f>
        <v>2.6443186382812955E-2</v>
      </c>
      <c r="Q1286" s="183">
        <f>IFERROR(_xll.qlIndexFixing(ONIndex1Y,I1286,TRUE,_xll.ohTrigger(RecalcTrigger,Trigger1Y)),NA())</f>
        <v>2.6875596812432345E-2</v>
      </c>
    </row>
    <row r="1287" spans="2:17" x14ac:dyDescent="0.2">
      <c r="B1287" s="39" t="s">
        <v>42</v>
      </c>
      <c r="D1287" s="42">
        <f>_xll.qlCalendarAdvance(Calendar,$D1286,B1287,"f",FALSE)</f>
        <v>48310</v>
      </c>
      <c r="E1287" s="177">
        <f>_xll.qlInterestRateIndexValueDate(IndexON,D1287)</f>
        <v>48310</v>
      </c>
      <c r="F1287" s="193">
        <f>IFERROR(_xll.qlIndexFixing(IndexON,D1287,TRUE,_xll.ohTrigger(RecalcTrigger,TriggerON)),NA())</f>
        <v>2.5565478469793401E-2</v>
      </c>
      <c r="H1287" s="42">
        <f>_xll.qlCalendarAdvance(Calendar,$H1286,B1287,"f",FALSE)</f>
        <v>48310</v>
      </c>
      <c r="I1287" s="177">
        <f>_xll.qlInterestRateIndexValueDate(Index1M,$H1287)</f>
        <v>48310</v>
      </c>
      <c r="J1287" s="182">
        <f>IFERROR(_xll.qlIndexFixing(Index1M,$H1287,TRUE,_xll.ohTrigger(RecalcTrigger,Trigger1M)),NA())</f>
        <v>2.5789829575459722E-2</v>
      </c>
      <c r="K1287" s="44">
        <f>IFERROR(_xll.qlIndexFixing(Index3M,H1287,TRUE,_xll.ohTrigger(RecalcTrigger,Trigger3M)),NA())</f>
        <v>2.6313364344472585E-2</v>
      </c>
      <c r="L1287" s="44">
        <f>IFERROR(_xll.qlIndexFixing(Index6M,$H1287,TRUE,_xll.ohTrigger(RecalcTrigger,Trigger6M)),NA())</f>
        <v>2.6477183723539539E-2</v>
      </c>
      <c r="M1287" s="183">
        <f>IFERROR(_xll.qlIndexFixing(Index1Y,$H1287,TRUE,_xll.ohTrigger(RecalcTrigger,Trigger1Y)),NA())</f>
        <v>2.6952875970054579E-2</v>
      </c>
      <c r="N1287" s="182">
        <f>IFERROR(_xll.qlIndexFixing(ONIndex1M,I1287,TRUE,_xll.ohTrigger(RecalcTrigger,Trigger1M)),NA())</f>
        <v>2.5783924063274011E-2</v>
      </c>
      <c r="O1287" s="44">
        <f>IFERROR(_xll.qlIndexFixing(ONIndex3M,I1287,TRUE,_xll.ohTrigger(RecalcTrigger,Trigger3M)),NA())</f>
        <v>2.6295004415934908E-2</v>
      </c>
      <c r="P1287" s="44">
        <f>IFERROR(_xll.qlIndexFixing(ONIndex6M,I1287,TRUE,_xll.ohTrigger(RecalcTrigger,Trigger6M)),NA())</f>
        <v>2.6433131651300013E-2</v>
      </c>
      <c r="Q1287" s="183">
        <f>IFERROR(_xll.qlIndexFixing(ONIndex1Y,I1287,TRUE,_xll.ohTrigger(RecalcTrigger,Trigger1Y)),NA())</f>
        <v>2.6865137357756641E-2</v>
      </c>
    </row>
    <row r="1288" spans="2:17" x14ac:dyDescent="0.2">
      <c r="B1288" s="39" t="s">
        <v>42</v>
      </c>
      <c r="D1288" s="42">
        <f>_xll.qlCalendarAdvance(Calendar,$D1287,B1288,"f",FALSE)</f>
        <v>48317</v>
      </c>
      <c r="E1288" s="177">
        <f>_xll.qlInterestRateIndexValueDate(IndexON,D1288)</f>
        <v>48317</v>
      </c>
      <c r="F1288" s="193">
        <f>IFERROR(_xll.qlIndexFixing(IndexON,D1288,TRUE,_xll.ohTrigger(RecalcTrigger,TriggerON)),NA())</f>
        <v>2.5556877086284624E-2</v>
      </c>
      <c r="H1288" s="42">
        <f>_xll.qlCalendarAdvance(Calendar,$H1287,B1288,"f",FALSE)</f>
        <v>48317</v>
      </c>
      <c r="I1288" s="177">
        <f>_xll.qlInterestRateIndexValueDate(Index1M,$H1288)</f>
        <v>48317</v>
      </c>
      <c r="J1288" s="182">
        <f>IFERROR(_xll.qlIndexFixing(Index1M,$H1288,TRUE,_xll.ohTrigger(RecalcTrigger,Trigger1M)),NA())</f>
        <v>2.5779936494192895E-2</v>
      </c>
      <c r="K1288" s="44">
        <f>IFERROR(_xll.qlIndexFixing(Index3M,H1288,TRUE,_xll.ohTrigger(RecalcTrigger,Trigger3M)),NA())</f>
        <v>2.6302974164442935E-2</v>
      </c>
      <c r="L1288" s="44">
        <f>IFERROR(_xll.qlIndexFixing(Index6M,$H1288,TRUE,_xll.ohTrigger(RecalcTrigger,Trigger6M)),NA())</f>
        <v>2.6467175649547144E-2</v>
      </c>
      <c r="M1288" s="183">
        <f>IFERROR(_xll.qlIndexFixing(Index1Y,$H1288,TRUE,_xll.ohTrigger(RecalcTrigger,Trigger1Y)),NA())</f>
        <v>2.6942363692490812E-2</v>
      </c>
      <c r="N1288" s="182">
        <f>IFERROR(_xll.qlIndexFixing(ONIndex1M,I1288,TRUE,_xll.ohTrigger(RecalcTrigger,Trigger1M)),NA())</f>
        <v>2.5774026091153202E-2</v>
      </c>
      <c r="O1288" s="44">
        <f>IFERROR(_xll.qlIndexFixing(ONIndex3M,I1288,TRUE,_xll.ohTrigger(RecalcTrigger,Trigger3M)),NA())</f>
        <v>2.6284577881529048E-2</v>
      </c>
      <c r="P1288" s="44">
        <f>IFERROR(_xll.qlIndexFixing(ONIndex6M,I1288,TRUE,_xll.ohTrigger(RecalcTrigger,Trigger6M)),NA())</f>
        <v>2.6423089565114077E-2</v>
      </c>
      <c r="Q1288" s="183">
        <f>IFERROR(_xll.qlIndexFixing(ONIndex1Y,I1288,TRUE,_xll.ohTrigger(RecalcTrigger,Trigger1Y)),NA())</f>
        <v>2.6854686135600048E-2</v>
      </c>
    </row>
    <row r="1289" spans="2:17" x14ac:dyDescent="0.2">
      <c r="B1289" s="39" t="s">
        <v>42</v>
      </c>
      <c r="D1289" s="42">
        <f>_xll.qlCalendarAdvance(Calendar,$D1288,B1289,"f",FALSE)</f>
        <v>48324</v>
      </c>
      <c r="E1289" s="177">
        <f>_xll.qlInterestRateIndexValueDate(IndexON,D1289)</f>
        <v>48324</v>
      </c>
      <c r="F1289" s="193">
        <f>IFERROR(_xll.qlIndexFixing(IndexON,D1289,TRUE,_xll.ohTrigger(RecalcTrigger,TriggerON)),NA())</f>
        <v>2.5548285771965773E-2</v>
      </c>
      <c r="H1289" s="42">
        <f>_xll.qlCalendarAdvance(Calendar,$H1288,B1289,"f",FALSE)</f>
        <v>48324</v>
      </c>
      <c r="I1289" s="177">
        <f>_xll.qlInterestRateIndexValueDate(Index1M,$H1289)</f>
        <v>48324</v>
      </c>
      <c r="J1289" s="182">
        <f>IFERROR(_xll.qlIndexFixing(Index1M,$H1289,TRUE,_xll.ohTrigger(RecalcTrigger,Trigger1M)),NA())</f>
        <v>2.5770055570597604E-2</v>
      </c>
      <c r="K1289" s="44">
        <f>IFERROR(_xll.qlIndexFixing(Index3M,H1289,TRUE,_xll.ohTrigger(RecalcTrigger,Trigger3M)),NA())</f>
        <v>2.6292600186745778E-2</v>
      </c>
      <c r="L1289" s="44">
        <f>IFERROR(_xll.qlIndexFixing(Index6M,$H1289,TRUE,_xll.ohTrigger(RecalcTrigger,Trigger6M)),NA())</f>
        <v>2.645718043713715E-2</v>
      </c>
      <c r="M1289" s="183">
        <f>IFERROR(_xll.qlIndexFixing(Index1Y,$H1289,TRUE,_xll.ohTrigger(RecalcTrigger,Trigger1Y)),NA())</f>
        <v>2.6931859975881212E-2</v>
      </c>
      <c r="N1289" s="182">
        <f>IFERROR(_xll.qlIndexFixing(ONIndex1M,I1289,TRUE,_xll.ohTrigger(RecalcTrigger,Trigger1M)),NA())</f>
        <v>2.576414024420437E-2</v>
      </c>
      <c r="O1289" s="44">
        <f>IFERROR(_xll.qlIndexFixing(ONIndex3M,I1289,TRUE,_xll.ohTrigger(RecalcTrigger,Trigger3M)),NA())</f>
        <v>2.6274167418924854E-2</v>
      </c>
      <c r="P1289" s="44">
        <f>IFERROR(_xll.qlIndexFixing(ONIndex6M,I1289,TRUE,_xll.ohTrigger(RecalcTrigger,Trigger6M)),NA())</f>
        <v>2.6413060124579335E-2</v>
      </c>
      <c r="Q1289" s="183">
        <f>IFERROR(_xll.qlIndexFixing(ONIndex1Y,I1289,TRUE,_xll.ohTrigger(RecalcTrigger,Trigger1Y)),NA())</f>
        <v>2.6844243146043612E-2</v>
      </c>
    </row>
    <row r="1290" spans="2:17" x14ac:dyDescent="0.2">
      <c r="B1290" s="39" t="s">
        <v>42</v>
      </c>
      <c r="D1290" s="42">
        <f>_xll.qlCalendarAdvance(Calendar,$D1289,B1290,"f",FALSE)</f>
        <v>48331</v>
      </c>
      <c r="E1290" s="177">
        <f>_xll.qlInterestRateIndexValueDate(IndexON,D1290)</f>
        <v>48331</v>
      </c>
      <c r="F1290" s="193">
        <f>IFERROR(_xll.qlIndexFixing(IndexON,D1290,TRUE,_xll.ohTrigger(RecalcTrigger,TriggerON)),NA())</f>
        <v>2.5539704526755802E-2</v>
      </c>
      <c r="H1290" s="42">
        <f>_xll.qlCalendarAdvance(Calendar,$H1289,B1290,"f",FALSE)</f>
        <v>48331</v>
      </c>
      <c r="I1290" s="177">
        <f>_xll.qlInterestRateIndexValueDate(Index1M,$H1290)</f>
        <v>48331</v>
      </c>
      <c r="J1290" s="182">
        <f>IFERROR(_xll.qlIndexFixing(Index1M,$H1290,TRUE,_xll.ohTrigger(RecalcTrigger,Trigger1M)),NA())</f>
        <v>2.576018680464413E-2</v>
      </c>
      <c r="K1290" s="44">
        <f>IFERROR(_xll.qlIndexFixing(Index3M,H1290,TRUE,_xll.ohTrigger(RecalcTrigger,Trigger3M)),NA())</f>
        <v>2.6282242411256429E-2</v>
      </c>
      <c r="L1290" s="44">
        <f>IFERROR(_xll.qlIndexFixing(Index6M,$H1290,TRUE,_xll.ohTrigger(RecalcTrigger,Trigger6M)),NA())</f>
        <v>2.6447198086117792E-2</v>
      </c>
      <c r="M1290" s="183">
        <f>IFERROR(_xll.qlIndexFixing(Index1Y,$H1290,TRUE,_xll.ohTrigger(RecalcTrigger,Trigger1Y)),NA())</f>
        <v>2.6921364819965765E-2</v>
      </c>
      <c r="N1290" s="182">
        <f>IFERROR(_xll.qlIndexFixing(ONIndex1M,I1290,TRUE,_xll.ohTrigger(RecalcTrigger,Trigger1M)),NA())</f>
        <v>2.5754266522265423E-2</v>
      </c>
      <c r="O1290" s="44">
        <f>IFERROR(_xll.qlIndexFixing(ONIndex3M,I1290,TRUE,_xll.ohTrigger(RecalcTrigger,Trigger3M)),NA())</f>
        <v>2.6263773027879189E-2</v>
      </c>
      <c r="P1290" s="44">
        <f>IFERROR(_xll.qlIndexFixing(ONIndex6M,I1290,TRUE,_xll.ohTrigger(RecalcTrigger,Trigger6M)),NA())</f>
        <v>2.6403043329452647E-2</v>
      </c>
      <c r="Q1290" s="183">
        <f>IFERROR(_xll.qlIndexFixing(ONIndex1Y,I1290,TRUE,_xll.ohTrigger(RecalcTrigger,Trigger1Y)),NA())</f>
        <v>2.6833808389006286E-2</v>
      </c>
    </row>
    <row r="1291" spans="2:17" x14ac:dyDescent="0.2">
      <c r="B1291" s="39" t="s">
        <v>42</v>
      </c>
      <c r="D1291" s="42">
        <f>_xll.qlCalendarAdvance(Calendar,$D1290,B1291,"f",FALSE)</f>
        <v>48338</v>
      </c>
      <c r="E1291" s="177">
        <f>_xll.qlInterestRateIndexValueDate(IndexON,D1291)</f>
        <v>48338</v>
      </c>
      <c r="F1291" s="193">
        <f>IFERROR(_xll.qlIndexFixing(IndexON,D1291,TRUE,_xll.ohTrigger(RecalcTrigger,TriggerON)),NA())</f>
        <v>2.5531133350573665E-2</v>
      </c>
      <c r="H1291" s="42">
        <f>_xll.qlCalendarAdvance(Calendar,$H1290,B1291,"f",FALSE)</f>
        <v>48338</v>
      </c>
      <c r="I1291" s="177">
        <f>_xll.qlInterestRateIndexValueDate(Index1M,$H1291)</f>
        <v>48338</v>
      </c>
      <c r="J1291" s="182">
        <f>IFERROR(_xll.qlIndexFixing(Index1M,$H1291,TRUE,_xll.ohTrigger(RecalcTrigger,Trigger1M)),NA())</f>
        <v>2.575053490800833E-2</v>
      </c>
      <c r="K1291" s="44">
        <f>IFERROR(_xll.qlIndexFixing(Index3M,H1291,TRUE,_xll.ohTrigger(RecalcTrigger,Trigger3M)),NA())</f>
        <v>2.627210870027543E-2</v>
      </c>
      <c r="L1291" s="44">
        <f>IFERROR(_xll.qlIndexFixing(Index6M,$H1291,TRUE,_xll.ohTrigger(RecalcTrigger,Trigger6M)),NA())</f>
        <v>2.6437474184183952E-2</v>
      </c>
      <c r="M1291" s="183">
        <f>IFERROR(_xll.qlIndexFixing(Index1Y,$H1291,TRUE,_xll.ohTrigger(RecalcTrigger,Trigger1Y)),NA())</f>
        <v>2.6910878224484236E-2</v>
      </c>
      <c r="N1291" s="182">
        <f>IFERROR(_xll.qlIndexFixing(ONIndex1M,I1291,TRUE,_xll.ohTrigger(RecalcTrigger,Trigger1M)),NA())</f>
        <v>2.5744404925417408E-2</v>
      </c>
      <c r="O1291" s="44">
        <f>IFERROR(_xll.qlIndexFixing(ONIndex3M,I1291,TRUE,_xll.ohTrigger(RecalcTrigger,Trigger3M)),NA())</f>
        <v>2.6253394708635192E-2</v>
      </c>
      <c r="P1291" s="44">
        <f>IFERROR(_xll.qlIndexFixing(ONIndex6M,I1291,TRUE,_xll.ohTrigger(RecalcTrigger,Trigger6M)),NA())</f>
        <v>2.6393039179815059E-2</v>
      </c>
      <c r="Q1291" s="183">
        <f>IFERROR(_xll.qlIndexFixing(ONIndex1Y,I1291,TRUE,_xll.ohTrigger(RecalcTrigger,Trigger1Y)),NA())</f>
        <v>2.6823381864488072E-2</v>
      </c>
    </row>
    <row r="1292" spans="2:17" x14ac:dyDescent="0.2">
      <c r="B1292" s="39" t="s">
        <v>42</v>
      </c>
      <c r="D1292" s="42">
        <f>_xll.qlCalendarAdvance(Calendar,$D1291,B1292,"f",FALSE)</f>
        <v>48345</v>
      </c>
      <c r="E1292" s="177">
        <f>_xll.qlInterestRateIndexValueDate(IndexON,D1292)</f>
        <v>48345</v>
      </c>
      <c r="F1292" s="193">
        <f>IFERROR(_xll.qlIndexFixing(IndexON,D1292,TRUE,_xll.ohTrigger(RecalcTrigger,TriggerON)),NA())</f>
        <v>2.5522572243581454E-2</v>
      </c>
      <c r="H1292" s="42">
        <f>_xll.qlCalendarAdvance(Calendar,$H1291,B1292,"f",FALSE)</f>
        <v>48345</v>
      </c>
      <c r="I1292" s="177">
        <f>_xll.qlInterestRateIndexValueDate(Index1M,$H1292)</f>
        <v>48345</v>
      </c>
      <c r="J1292" s="182">
        <f>IFERROR(_xll.qlIndexFixing(Index1M,$H1292,TRUE,_xll.ohTrigger(RecalcTrigger,Trigger1M)),NA())</f>
        <v>2.574069063205249E-2</v>
      </c>
      <c r="K1292" s="44">
        <f>IFERROR(_xll.qlIndexFixing(Index3M,H1292,TRUE,_xll.ohTrigger(RecalcTrigger,Trigger3M)),NA())</f>
        <v>2.6261783745548033E-2</v>
      </c>
      <c r="L1292" s="44">
        <f>IFERROR(_xll.qlIndexFixing(Index6M,$H1292,TRUE,_xll.ohTrigger(RecalcTrigger,Trigger6M)),NA())</f>
        <v>2.6427517757758184E-2</v>
      </c>
      <c r="M1292" s="183">
        <f>IFERROR(_xll.qlIndexFixing(Index1Y,$H1292,TRUE,_xll.ohTrigger(RecalcTrigger,Trigger1Y)),NA())</f>
        <v>2.6900400189176166E-2</v>
      </c>
      <c r="N1292" s="182">
        <f>IFERROR(_xll.qlIndexFixing(ONIndex1M,I1292,TRUE,_xll.ohTrigger(RecalcTrigger,Trigger1M)),NA())</f>
        <v>2.5734555453660324E-2</v>
      </c>
      <c r="O1292" s="44">
        <f>IFERROR(_xll.qlIndexFixing(ONIndex3M,I1292,TRUE,_xll.ohTrigger(RecalcTrigger,Trigger3M)),NA())</f>
        <v>2.6243032461111815E-2</v>
      </c>
      <c r="P1292" s="44">
        <f>IFERROR(_xll.qlIndexFixing(ONIndex6M,I1292,TRUE,_xll.ohTrigger(RecalcTrigger,Trigger6M)),NA())</f>
        <v>2.6383047675585525E-2</v>
      </c>
      <c r="Q1292" s="183">
        <f>IFERROR(_xll.qlIndexFixing(ONIndex1Y,I1292,TRUE,_xll.ohTrigger(RecalcTrigger,Trigger1Y)),NA())</f>
        <v>2.6812963572488968E-2</v>
      </c>
    </row>
    <row r="1293" spans="2:17" x14ac:dyDescent="0.2">
      <c r="B1293" s="39" t="s">
        <v>42</v>
      </c>
      <c r="D1293" s="42">
        <f>_xll.qlCalendarAdvance(Calendar,$D1292,B1293,"f",FALSE)</f>
        <v>48352</v>
      </c>
      <c r="E1293" s="177">
        <f>_xll.qlInterestRateIndexValueDate(IndexON,D1293)</f>
        <v>48352</v>
      </c>
      <c r="F1293" s="193">
        <f>IFERROR(_xll.qlIndexFixing(IndexON,D1293,TRUE,_xll.ohTrigger(RecalcTrigger,TriggerON)),NA())</f>
        <v>2.5514021205779169E-2</v>
      </c>
      <c r="H1293" s="42">
        <f>_xll.qlCalendarAdvance(Calendar,$H1292,B1293,"f",FALSE)</f>
        <v>48352</v>
      </c>
      <c r="I1293" s="177">
        <f>_xll.qlInterestRateIndexValueDate(Index1M,$H1293)</f>
        <v>48352</v>
      </c>
      <c r="J1293" s="182">
        <f>IFERROR(_xll.qlIndexFixing(Index1M,$H1293,TRUE,_xll.ohTrigger(RecalcTrigger,Trigger1M)),NA())</f>
        <v>2.57308585147695E-2</v>
      </c>
      <c r="K1293" s="44">
        <f>IFERROR(_xll.qlIndexFixing(Index3M,H1293,TRUE,_xll.ohTrigger(RecalcTrigger,Trigger3M)),NA())</f>
        <v>2.6251474994096986E-2</v>
      </c>
      <c r="L1293" s="44">
        <f>IFERROR(_xll.qlIndexFixing(Index6M,$H1293,TRUE,_xll.ohTrigger(RecalcTrigger,Trigger6M)),NA())</f>
        <v>2.6417574193333571E-2</v>
      </c>
      <c r="M1293" s="183">
        <f>IFERROR(_xll.qlIndexFixing(Index1Y,$H1293,TRUE,_xll.ohTrigger(RecalcTrigger,Trigger1Y)),NA())</f>
        <v>2.6889930713782206E-2</v>
      </c>
      <c r="N1293" s="182">
        <f>IFERROR(_xll.qlIndexFixing(ONIndex1M,I1293,TRUE,_xll.ohTrigger(RecalcTrigger,Trigger1M)),NA())</f>
        <v>2.5724718106994171E-2</v>
      </c>
      <c r="O1293" s="44">
        <f>IFERROR(_xll.qlIndexFixing(ONIndex3M,I1293,TRUE,_xll.ohTrigger(RecalcTrigger,Trigger3M)),NA())</f>
        <v>2.6232686285228013E-2</v>
      </c>
      <c r="P1293" s="44">
        <f>IFERROR(_xll.qlIndexFixing(ONIndex6M,I1293,TRUE,_xll.ohTrigger(RecalcTrigger,Trigger6M)),NA())</f>
        <v>2.6373068817007184E-2</v>
      </c>
      <c r="Q1293" s="183">
        <f>IFERROR(_xll.qlIndexFixing(ONIndex1Y,I1293,TRUE,_xll.ohTrigger(RecalcTrigger,Trigger1Y)),NA())</f>
        <v>2.6802553513171068E-2</v>
      </c>
    </row>
    <row r="1294" spans="2:17" x14ac:dyDescent="0.2">
      <c r="B1294" s="39" t="s">
        <v>42</v>
      </c>
      <c r="D1294" s="42">
        <f>_xll.qlCalendarAdvance(Calendar,$D1293,B1294,"f",FALSE)</f>
        <v>48359</v>
      </c>
      <c r="E1294" s="177">
        <f>_xll.qlInterestRateIndexValueDate(IndexON,D1294)</f>
        <v>48359</v>
      </c>
      <c r="F1294" s="193">
        <f>IFERROR(_xll.qlIndexFixing(IndexON,D1294,TRUE,_xll.ohTrigger(RecalcTrigger,TriggerON)),NA())</f>
        <v>2.5505480237004718E-2</v>
      </c>
      <c r="H1294" s="42">
        <f>_xll.qlCalendarAdvance(Calendar,$H1293,B1294,"f",FALSE)</f>
        <v>48359</v>
      </c>
      <c r="I1294" s="177">
        <f>_xll.qlInterestRateIndexValueDate(Index1M,$H1294)</f>
        <v>48359</v>
      </c>
      <c r="J1294" s="182">
        <f>IFERROR(_xll.qlIndexFixing(Index1M,$H1294,TRUE,_xll.ohTrigger(RecalcTrigger,Trigger1M)),NA())</f>
        <v>2.5721038556125373E-2</v>
      </c>
      <c r="K1294" s="44">
        <f>IFERROR(_xll.qlIndexFixing(Index3M,H1294,TRUE,_xll.ohTrigger(RecalcTrigger,Trigger3M)),NA())</f>
        <v>2.6241182445799843E-2</v>
      </c>
      <c r="L1294" s="44">
        <f>IFERROR(_xll.qlIndexFixing(Index6M,$H1294,TRUE,_xll.ohTrigger(RecalcTrigger,Trigger6M)),NA())</f>
        <v>2.640764349071939E-2</v>
      </c>
      <c r="M1294" s="183">
        <f>IFERROR(_xll.qlIndexFixing(Index1Y,$H1294,TRUE,_xll.ohTrigger(RecalcTrigger,Trigger1Y)),NA())</f>
        <v>2.6879469798042122E-2</v>
      </c>
      <c r="N1294" s="182">
        <f>IFERROR(_xll.qlIndexFixing(ONIndex1M,I1294,TRUE,_xll.ohTrigger(RecalcTrigger,Trigger1M)),NA())</f>
        <v>2.571489288541895E-2</v>
      </c>
      <c r="O1294" s="44">
        <f>IFERROR(_xll.qlIndexFixing(ONIndex3M,I1294,TRUE,_xll.ohTrigger(RecalcTrigger,Trigger3M)),NA())</f>
        <v>2.6222356181145878E-2</v>
      </c>
      <c r="P1294" s="44">
        <f>IFERROR(_xll.qlIndexFixing(ONIndex6M,I1294,TRUE,_xll.ohTrigger(RecalcTrigger,Trigger6M)),NA())</f>
        <v>2.636310260375585E-2</v>
      </c>
      <c r="Q1294" s="183">
        <f>IFERROR(_xll.qlIndexFixing(ONIndex1Y,I1294,TRUE,_xll.ohTrigger(RecalcTrigger,Trigger1Y)),NA())</f>
        <v>2.6792151686372279E-2</v>
      </c>
    </row>
    <row r="1295" spans="2:17" x14ac:dyDescent="0.2">
      <c r="B1295" s="39" t="s">
        <v>42</v>
      </c>
      <c r="D1295" s="42">
        <f>_xll.qlCalendarAdvance(Calendar,$D1294,B1295,"f",FALSE)</f>
        <v>48366</v>
      </c>
      <c r="E1295" s="177">
        <f>_xll.qlInterestRateIndexValueDate(IndexON,D1295)</f>
        <v>48366</v>
      </c>
      <c r="F1295" s="193">
        <f>IFERROR(_xll.qlIndexFixing(IndexON,D1295,TRUE,_xll.ohTrigger(RecalcTrigger,TriggerON)),NA())</f>
        <v>2.5496949337339148E-2</v>
      </c>
      <c r="H1295" s="42">
        <f>_xll.qlCalendarAdvance(Calendar,$H1294,B1295,"f",FALSE)</f>
        <v>48366</v>
      </c>
      <c r="I1295" s="177">
        <f>_xll.qlInterestRateIndexValueDate(Index1M,$H1295)</f>
        <v>48366</v>
      </c>
      <c r="J1295" s="182">
        <f>IFERROR(_xll.qlIndexFixing(Index1M,$H1295,TRUE,_xll.ohTrigger(RecalcTrigger,Trigger1M)),NA())</f>
        <v>2.5711025338453153E-2</v>
      </c>
      <c r="K1295" s="44">
        <f>IFERROR(_xll.qlIndexFixing(Index3M,H1295,TRUE,_xll.ohTrigger(RecalcTrigger,Trigger3M)),NA())</f>
        <v>2.6230906100527987E-2</v>
      </c>
      <c r="L1295" s="44">
        <f>IFERROR(_xll.qlIndexFixing(Index6M,$H1295,TRUE,_xll.ohTrigger(RecalcTrigger,Trigger6M)),NA())</f>
        <v>2.6397479245243587E-2</v>
      </c>
      <c r="M1295" s="183">
        <f>IFERROR(_xll.qlIndexFixing(Index1Y,$H1295,TRUE,_xll.ohTrigger(RecalcTrigger,Trigger1Y)),NA())</f>
        <v>2.6869017441697229E-2</v>
      </c>
      <c r="N1295" s="182">
        <f>IFERROR(_xll.qlIndexFixing(ONIndex1M,I1295,TRUE,_xll.ohTrigger(RecalcTrigger,Trigger1M)),NA())</f>
        <v>2.5705079788934659E-2</v>
      </c>
      <c r="O1295" s="44">
        <f>IFERROR(_xll.qlIndexFixing(ONIndex3M,I1295,TRUE,_xll.ohTrigger(RecalcTrigger,Trigger3M)),NA())</f>
        <v>2.6212042148622272E-2</v>
      </c>
      <c r="P1295" s="44">
        <f>IFERROR(_xll.qlIndexFixing(ONIndex6M,I1295,TRUE,_xll.ohTrigger(RecalcTrigger,Trigger6M)),NA())</f>
        <v>2.6353149036074663E-2</v>
      </c>
      <c r="Q1295" s="183">
        <f>IFERROR(_xll.qlIndexFixing(ONIndex1Y,I1295,TRUE,_xll.ohTrigger(RecalcTrigger,Trigger1Y)),NA())</f>
        <v>2.67817580920926E-2</v>
      </c>
    </row>
    <row r="1296" spans="2:17" x14ac:dyDescent="0.2">
      <c r="B1296" s="39" t="s">
        <v>42</v>
      </c>
      <c r="D1296" s="42">
        <f>_xll.qlCalendarAdvance(Calendar,$D1295,B1296,"f",FALSE)</f>
        <v>48373</v>
      </c>
      <c r="E1296" s="177">
        <f>_xll.qlInterestRateIndexValueDate(IndexON,D1296)</f>
        <v>48373</v>
      </c>
      <c r="F1296" s="193">
        <f>IFERROR(_xll.qlIndexFixing(IndexON,D1296,TRUE,_xll.ohTrigger(RecalcTrigger,TriggerON)),NA())</f>
        <v>2.5488428506863503E-2</v>
      </c>
      <c r="H1296" s="42">
        <f>_xll.qlCalendarAdvance(Calendar,$H1295,B1296,"f",FALSE)</f>
        <v>48373</v>
      </c>
      <c r="I1296" s="177">
        <f>_xll.qlInterestRateIndexValueDate(Index1M,$H1296)</f>
        <v>48373</v>
      </c>
      <c r="J1296" s="182">
        <f>IFERROR(_xll.qlIndexFixing(Index1M,$H1296,TRUE,_xll.ohTrigger(RecalcTrigger,Trigger1M)),NA())</f>
        <v>2.5701229517731943E-2</v>
      </c>
      <c r="K1296" s="44">
        <f>IFERROR(_xll.qlIndexFixing(Index3M,H1296,TRUE,_xll.ohTrigger(RecalcTrigger,Trigger3M)),NA())</f>
        <v>2.6220645958158966E-2</v>
      </c>
      <c r="L1296" s="44">
        <f>IFERROR(_xll.qlIndexFixing(Index6M,$H1296,TRUE,_xll.ohTrigger(RecalcTrigger,Trigger6M)),NA())</f>
        <v>2.6387574058588353E-2</v>
      </c>
      <c r="M1296" s="183">
        <f>IFERROR(_xll.qlIndexFixing(Index1Y,$H1296,TRUE,_xll.ohTrigger(RecalcTrigger,Trigger1Y)),NA())</f>
        <v>2.685857364448796E-2</v>
      </c>
      <c r="N1296" s="182">
        <f>IFERROR(_xll.qlIndexFixing(ONIndex1M,I1296,TRUE,_xll.ohTrigger(RecalcTrigger,Trigger1M)),NA())</f>
        <v>2.5695278817622347E-2</v>
      </c>
      <c r="O1296" s="44">
        <f>IFERROR(_xll.qlIndexFixing(ONIndex3M,I1296,TRUE,_xll.ohTrigger(RecalcTrigger,Trigger3M)),NA())</f>
        <v>2.6201744187819287E-2</v>
      </c>
      <c r="P1296" s="44">
        <f>IFERROR(_xll.qlIndexFixing(ONIndex6M,I1296,TRUE,_xll.ohTrigger(RecalcTrigger,Trigger6M)),NA())</f>
        <v>2.6343208113882577E-2</v>
      </c>
      <c r="Q1296" s="183">
        <f>IFERROR(_xll.qlIndexFixing(ONIndex1Y,I1296,TRUE,_xll.ohTrigger(RecalcTrigger,Trigger1Y)),NA())</f>
        <v>2.6771372730494125E-2</v>
      </c>
    </row>
    <row r="1297" spans="2:17" x14ac:dyDescent="0.2">
      <c r="B1297" s="39" t="s">
        <v>42</v>
      </c>
      <c r="D1297" s="42">
        <f>_xll.qlCalendarAdvance(Calendar,$D1296,B1297,"f",FALSE)</f>
        <v>48380</v>
      </c>
      <c r="E1297" s="177">
        <f>_xll.qlInterestRateIndexValueDate(IndexON,D1297)</f>
        <v>48380</v>
      </c>
      <c r="F1297" s="193">
        <f>IFERROR(_xll.qlIndexFixing(IndexON,D1297,TRUE,_xll.ohTrigger(RecalcTrigger,TriggerON)),NA())</f>
        <v>2.5479917745415692E-2</v>
      </c>
      <c r="H1297" s="42">
        <f>_xll.qlCalendarAdvance(Calendar,$H1296,B1297,"f",FALSE)</f>
        <v>48380</v>
      </c>
      <c r="I1297" s="177">
        <f>_xll.qlInterestRateIndexValueDate(Index1M,$H1297)</f>
        <v>48380</v>
      </c>
      <c r="J1297" s="182">
        <f>IFERROR(_xll.qlIndexFixing(Index1M,$H1297,TRUE,_xll.ohTrigger(RecalcTrigger,Trigger1M)),NA())</f>
        <v>2.569144585444183E-2</v>
      </c>
      <c r="K1297" s="44">
        <f>IFERROR(_xll.qlIndexFixing(Index3M,H1297,TRUE,_xll.ohTrigger(RecalcTrigger,Trigger3M)),NA())</f>
        <v>2.6210402018566805E-2</v>
      </c>
      <c r="L1297" s="44">
        <f>IFERROR(_xll.qlIndexFixing(Index6M,$H1297,TRUE,_xll.ohTrigger(RecalcTrigger,Trigger6M)),NA())</f>
        <v>2.6377681731998229E-2</v>
      </c>
      <c r="M1297" s="183">
        <f>IFERROR(_xll.qlIndexFixing(Index1Y,$H1297,TRUE,_xll.ohTrigger(RecalcTrigger,Trigger1Y)),NA())</f>
        <v>2.6848138406154964E-2</v>
      </c>
      <c r="N1297" s="182">
        <f>IFERROR(_xll.qlIndexFixing(ONIndex1M,I1297,TRUE,_xll.ohTrigger(RecalcTrigger,Trigger1M)),NA())</f>
        <v>2.5685489971238873E-2</v>
      </c>
      <c r="O1297" s="44">
        <f>IFERROR(_xll.qlIndexFixing(ONIndex3M,I1297,TRUE,_xll.ohTrigger(RecalcTrigger,Trigger3M)),NA())</f>
        <v>2.6191462298817969E-2</v>
      </c>
      <c r="P1297" s="44">
        <f>IFERROR(_xll.qlIndexFixing(ONIndex6M,I1297,TRUE,_xll.ohTrigger(RecalcTrigger,Trigger6M)),NA())</f>
        <v>2.6333279837098544E-2</v>
      </c>
      <c r="Q1297" s="183">
        <f>IFERROR(_xll.qlIndexFixing(ONIndex1Y,I1297,TRUE,_xll.ohTrigger(RecalcTrigger,Trigger1Y)),NA())</f>
        <v>2.6760995601171622E-2</v>
      </c>
    </row>
    <row r="1298" spans="2:17" x14ac:dyDescent="0.2">
      <c r="B1298" s="39" t="s">
        <v>42</v>
      </c>
      <c r="D1298" s="42">
        <f>_xll.qlCalendarAdvance(Calendar,$D1297,B1298,"f",FALSE)</f>
        <v>48387</v>
      </c>
      <c r="E1298" s="177">
        <f>_xll.qlInterestRateIndexValueDate(IndexON,D1298)</f>
        <v>48387</v>
      </c>
      <c r="F1298" s="193">
        <f>IFERROR(_xll.qlIndexFixing(IndexON,D1298,TRUE,_xll.ohTrigger(RecalcTrigger,TriggerON)),NA())</f>
        <v>2.5471417053157808E-2</v>
      </c>
      <c r="H1298" s="42">
        <f>_xll.qlCalendarAdvance(Calendar,$H1297,B1298,"f",FALSE)</f>
        <v>48387</v>
      </c>
      <c r="I1298" s="177">
        <f>_xll.qlInterestRateIndexValueDate(Index1M,$H1298)</f>
        <v>48387</v>
      </c>
      <c r="J1298" s="182">
        <f>IFERROR(_xll.qlIndexFixing(Index1M,$H1298,TRUE,_xll.ohTrigger(RecalcTrigger,Trigger1M)),NA())</f>
        <v>2.5681674348555804E-2</v>
      </c>
      <c r="K1298" s="44">
        <f>IFERROR(_xll.qlIndexFixing(Index3M,H1298,TRUE,_xll.ohTrigger(RecalcTrigger,Trigger3M)),NA())</f>
        <v>2.6200174281628175E-2</v>
      </c>
      <c r="L1298" s="44">
        <f>IFERROR(_xll.qlIndexFixing(Index6M,$H1298,TRUE,_xll.ohTrigger(RecalcTrigger,Trigger6M)),NA())</f>
        <v>2.6367802265285876E-2</v>
      </c>
      <c r="M1298" s="183">
        <f>IFERROR(_xll.qlIndexFixing(Index1Y,$H1298,TRUE,_xll.ohTrigger(RecalcTrigger,Trigger1Y)),NA())</f>
        <v>2.6837711726440006E-2</v>
      </c>
      <c r="N1298" s="182">
        <f>IFERROR(_xll.qlIndexFixing(ONIndex1M,I1298,TRUE,_xll.ohTrigger(RecalcTrigger,Trigger1M)),NA())</f>
        <v>2.5675713250027377E-2</v>
      </c>
      <c r="O1298" s="44">
        <f>IFERROR(_xll.qlIndexFixing(ONIndex3M,I1298,TRUE,_xll.ohTrigger(RecalcTrigger,Trigger3M)),NA())</f>
        <v>2.6181196481456226E-2</v>
      </c>
      <c r="P1298" s="44">
        <f>IFERROR(_xll.qlIndexFixing(ONIndex6M,I1298,TRUE,_xll.ohTrigger(RecalcTrigger,Trigger6M)),NA())</f>
        <v>2.6323364205965705E-2</v>
      </c>
      <c r="Q1298" s="183">
        <f>IFERROR(_xll.qlIndexFixing(ONIndex1Y,I1298,TRUE,_xll.ohTrigger(RecalcTrigger,Trigger1Y)),NA())</f>
        <v>2.6750626704692415E-2</v>
      </c>
    </row>
    <row r="1299" spans="2:17" x14ac:dyDescent="0.2">
      <c r="B1299" s="39" t="s">
        <v>42</v>
      </c>
      <c r="D1299" s="42">
        <f>_xll.qlCalendarAdvance(Calendar,$D1298,B1299,"f",FALSE)</f>
        <v>48394</v>
      </c>
      <c r="E1299" s="177">
        <f>_xll.qlInterestRateIndexValueDate(IndexON,D1299)</f>
        <v>48394</v>
      </c>
      <c r="F1299" s="193">
        <f>IFERROR(_xll.qlIndexFixing(IndexON,D1299,TRUE,_xll.ohTrigger(RecalcTrigger,TriggerON)),NA())</f>
        <v>2.5462926429927757E-2</v>
      </c>
      <c r="H1299" s="42">
        <f>_xll.qlCalendarAdvance(Calendar,$H1298,B1299,"f",FALSE)</f>
        <v>48394</v>
      </c>
      <c r="I1299" s="177">
        <f>_xll.qlInterestRateIndexValueDate(Index1M,$H1299)</f>
        <v>48394</v>
      </c>
      <c r="J1299" s="182">
        <f>IFERROR(_xll.qlIndexFixing(Index1M,$H1299,TRUE,_xll.ohTrigger(RecalcTrigger,Trigger1M)),NA())</f>
        <v>2.5671915000049544E-2</v>
      </c>
      <c r="K1299" s="44">
        <f>IFERROR(_xll.qlIndexFixing(Index3M,H1299,TRUE,_xll.ohTrigger(RecalcTrigger,Trigger3M)),NA())</f>
        <v>2.6189962747216224E-2</v>
      </c>
      <c r="L1299" s="44">
        <f>IFERROR(_xll.qlIndexFixing(Index6M,$H1299,TRUE,_xll.ohTrigger(RecalcTrigger,Trigger6M)),NA())</f>
        <v>2.6357935658262187E-2</v>
      </c>
      <c r="M1299" s="183">
        <f>IFERROR(_xll.qlIndexFixing(Index1Y,$H1299,TRUE,_xll.ohTrigger(RecalcTrigger,Trigger1Y)),NA())</f>
        <v>2.6827293605084179E-2</v>
      </c>
      <c r="N1299" s="182">
        <f>IFERROR(_xll.qlIndexFixing(ONIndex1M,I1299,TRUE,_xll.ohTrigger(RecalcTrigger,Trigger1M)),NA())</f>
        <v>2.5665948653744719E-2</v>
      </c>
      <c r="O1299" s="44">
        <f>IFERROR(_xll.qlIndexFixing(ONIndex3M,I1299,TRUE,_xll.ohTrigger(RecalcTrigger,Trigger3M)),NA())</f>
        <v>2.6170946735734057E-2</v>
      </c>
      <c r="P1299" s="44">
        <f>IFERROR(_xll.qlIndexFixing(ONIndex6M,I1299,TRUE,_xll.ohTrigger(RecalcTrigger,Trigger6M)),NA())</f>
        <v>2.6313461220159873E-2</v>
      </c>
      <c r="Q1299" s="183">
        <f>IFERROR(_xll.qlIndexFixing(ONIndex1Y,I1299,TRUE,_xll.ohTrigger(RecalcTrigger,Trigger1Y)),NA())</f>
        <v>2.6740266040570226E-2</v>
      </c>
    </row>
    <row r="1300" spans="2:17" x14ac:dyDescent="0.2">
      <c r="B1300" s="39" t="s">
        <v>42</v>
      </c>
      <c r="D1300" s="42">
        <f>_xll.qlCalendarAdvance(Calendar,$D1299,B1300,"f",FALSE)</f>
        <v>48401</v>
      </c>
      <c r="E1300" s="177">
        <f>_xll.qlInterestRateIndexValueDate(IndexON,D1300)</f>
        <v>48401</v>
      </c>
      <c r="F1300" s="193">
        <f>IFERROR(_xll.qlIndexFixing(IndexON,D1300,TRUE,_xll.ohTrigger(RecalcTrigger,TriggerON)),NA())</f>
        <v>2.5454445875806586E-2</v>
      </c>
      <c r="H1300" s="42">
        <f>_xll.qlCalendarAdvance(Calendar,$H1299,B1300,"f",FALSE)</f>
        <v>48401</v>
      </c>
      <c r="I1300" s="177">
        <f>_xll.qlInterestRateIndexValueDate(Index1M,$H1300)</f>
        <v>48401</v>
      </c>
      <c r="J1300" s="182">
        <f>IFERROR(_xll.qlIndexFixing(Index1M,$H1300,TRUE,_xll.ohTrigger(RecalcTrigger,Trigger1M)),NA())</f>
        <v>2.5662374134037502E-2</v>
      </c>
      <c r="K1300" s="44">
        <f>IFERROR(_xll.qlIndexFixing(Index3M,H1300,TRUE,_xll.ohTrigger(RecalcTrigger,Trigger3M)),NA())</f>
        <v>2.6179767415210258E-2</v>
      </c>
      <c r="L1300" s="44">
        <f>IFERROR(_xll.qlIndexFixing(Index6M,$H1300,TRUE,_xll.ohTrigger(RecalcTrigger,Trigger6M)),NA())</f>
        <v>2.6348329362423577E-2</v>
      </c>
      <c r="M1300" s="183">
        <f>IFERROR(_xll.qlIndexFixing(Index1Y,$H1300,TRUE,_xll.ohTrigger(RecalcTrigger,Trigger1Y)),NA())</f>
        <v>2.6816884041829248E-2</v>
      </c>
      <c r="N1300" s="182">
        <f>IFERROR(_xll.qlIndexFixing(ONIndex1M,I1300,TRUE,_xll.ohTrigger(RecalcTrigger,Trigger1M)),NA())</f>
        <v>2.5656196182634039E-2</v>
      </c>
      <c r="O1300" s="44">
        <f>IFERROR(_xll.qlIndexFixing(ONIndex3M,I1300,TRUE,_xll.ohTrigger(RecalcTrigger,Trigger3M)),NA())</f>
        <v>2.616071306173251E-2</v>
      </c>
      <c r="P1300" s="44">
        <f>IFERROR(_xll.qlIndexFixing(ONIndex6M,I1300,TRUE,_xll.ohTrigger(RecalcTrigger,Trigger6M)),NA())</f>
        <v>2.6303570879762095E-2</v>
      </c>
      <c r="Q1300" s="183">
        <f>IFERROR(_xll.qlIndexFixing(ONIndex1Y,I1300,TRUE,_xll.ohTrigger(RecalcTrigger,Trigger1Y)),NA())</f>
        <v>2.6729913609048195E-2</v>
      </c>
    </row>
    <row r="1301" spans="2:17" x14ac:dyDescent="0.2">
      <c r="B1301" s="39" t="s">
        <v>42</v>
      </c>
      <c r="D1301" s="42">
        <f>_xll.qlCalendarAdvance(Calendar,$D1300,B1301,"f",FALSE)</f>
        <v>48408</v>
      </c>
      <c r="E1301" s="177">
        <f>_xll.qlInterestRateIndexValueDate(IndexON,D1301)</f>
        <v>48408</v>
      </c>
      <c r="F1301" s="193">
        <f>IFERROR(_xll.qlIndexFixing(IndexON,D1301,TRUE,_xll.ohTrigger(RecalcTrigger,TriggerON)),NA())</f>
        <v>2.5445975390875342E-2</v>
      </c>
      <c r="H1301" s="42">
        <f>_xll.qlCalendarAdvance(Calendar,$H1300,B1301,"f",FALSE)</f>
        <v>48408</v>
      </c>
      <c r="I1301" s="177">
        <f>_xll.qlInterestRateIndexValueDate(Index1M,$H1301)</f>
        <v>48408</v>
      </c>
      <c r="J1301" s="182">
        <f>IFERROR(_xll.qlIndexFixing(Index1M,$H1301,TRUE,_xll.ohTrigger(RecalcTrigger,Trigger1M)),NA())</f>
        <v>2.5652639285036652E-2</v>
      </c>
      <c r="K1301" s="44">
        <f>IFERROR(_xll.qlIndexFixing(Index3M,H1301,TRUE,_xll.ohTrigger(RecalcTrigger,Trigger3M)),NA())</f>
        <v>2.6169588285483422E-2</v>
      </c>
      <c r="L1301" s="44">
        <f>IFERROR(_xll.qlIndexFixing(Index6M,$H1301,TRUE,_xll.ohTrigger(RecalcTrigger,Trigger6M)),NA())</f>
        <v>2.6338488687173017E-2</v>
      </c>
      <c r="M1301" s="183">
        <f>IFERROR(_xll.qlIndexFixing(Index1Y,$H1301,TRUE,_xll.ohTrigger(RecalcTrigger,Trigger1Y)),NA())</f>
        <v>2.6806483036417417E-2</v>
      </c>
      <c r="N1301" s="182">
        <f>IFERROR(_xll.qlIndexFixing(ONIndex1M,I1301,TRUE,_xll.ohTrigger(RecalcTrigger,Trigger1M)),NA())</f>
        <v>2.564645583661429E-2</v>
      </c>
      <c r="O1301" s="44">
        <f>IFERROR(_xll.qlIndexFixing(ONIndex3M,I1301,TRUE,_xll.ohTrigger(RecalcTrigger,Trigger3M)),NA())</f>
        <v>2.6150495459370537E-2</v>
      </c>
      <c r="P1301" s="44">
        <f>IFERROR(_xll.qlIndexFixing(ONIndex6M,I1301,TRUE,_xll.ohTrigger(RecalcTrigger,Trigger6M)),NA())</f>
        <v>2.6293693184934464E-2</v>
      </c>
      <c r="Q1301" s="183">
        <f>IFERROR(_xll.qlIndexFixing(ONIndex1Y,I1301,TRUE,_xll.ohTrigger(RecalcTrigger,Trigger1Y)),NA())</f>
        <v>2.6719569410045274E-2</v>
      </c>
    </row>
    <row r="1302" spans="2:17" x14ac:dyDescent="0.2">
      <c r="B1302" s="39" t="s">
        <v>42</v>
      </c>
      <c r="D1302" s="42">
        <f>_xll.qlCalendarAdvance(Calendar,$D1301,B1302,"f",FALSE)</f>
        <v>48415</v>
      </c>
      <c r="E1302" s="177">
        <f>_xll.qlInterestRateIndexValueDate(IndexON,D1302)</f>
        <v>48415</v>
      </c>
      <c r="F1302" s="193">
        <f>IFERROR(_xll.qlIndexFixing(IndexON,D1302,TRUE,_xll.ohTrigger(RecalcTrigger,TriggerON)),NA())</f>
        <v>2.5437514974971931E-2</v>
      </c>
      <c r="H1302" s="42">
        <f>_xll.qlCalendarAdvance(Calendar,$H1301,B1302,"f",FALSE)</f>
        <v>48415</v>
      </c>
      <c r="I1302" s="177">
        <f>_xll.qlInterestRateIndexValueDate(Index1M,$H1302)</f>
        <v>48415</v>
      </c>
      <c r="J1302" s="182">
        <f>IFERROR(_xll.qlIndexFixing(Index1M,$H1302,TRUE,_xll.ohTrigger(RecalcTrigger,Trigger1M)),NA())</f>
        <v>2.5642916594434139E-2</v>
      </c>
      <c r="K1302" s="44">
        <f>IFERROR(_xll.qlIndexFixing(Index3M,H1302,TRUE,_xll.ohTrigger(RecalcTrigger,Trigger3M)),NA())</f>
        <v>2.6159425357912387E-2</v>
      </c>
      <c r="L1302" s="44">
        <f>IFERROR(_xll.qlIndexFixing(Index6M,$H1302,TRUE,_xll.ohTrigger(RecalcTrigger,Trigger6M)),NA())</f>
        <v>2.6328660872218117E-2</v>
      </c>
      <c r="M1302" s="183">
        <f>IFERROR(_xll.qlIndexFixing(Index1Y,$H1302,TRUE,_xll.ohTrigger(RecalcTrigger,Trigger1Y)),NA())</f>
        <v>2.6796090588590227E-2</v>
      </c>
      <c r="N1302" s="182">
        <f>IFERROR(_xll.qlIndexFixing(ONIndex1M,I1302,TRUE,_xll.ohTrigger(RecalcTrigger,Trigger1M)),NA())</f>
        <v>2.5636727615685473E-2</v>
      </c>
      <c r="O1302" s="44">
        <f>IFERROR(_xll.qlIndexFixing(ONIndex3M,I1302,TRUE,_xll.ohTrigger(RecalcTrigger,Trigger3M)),NA())</f>
        <v>2.6140293928810232E-2</v>
      </c>
      <c r="P1302" s="44">
        <f>IFERROR(_xll.qlIndexFixing(ONIndex6M,I1302,TRUE,_xll.ohTrigger(RecalcTrigger,Trigger6M)),NA())</f>
        <v>2.6283828135595932E-2</v>
      </c>
      <c r="Q1302" s="183">
        <f>IFERROR(_xll.qlIndexFixing(ONIndex1Y,I1302,TRUE,_xll.ohTrigger(RecalcTrigger,Trigger1Y)),NA())</f>
        <v>2.6709233443642511E-2</v>
      </c>
    </row>
    <row r="1303" spans="2:17" x14ac:dyDescent="0.2">
      <c r="B1303" s="39" t="s">
        <v>42</v>
      </c>
      <c r="D1303" s="42">
        <f>_xll.qlCalendarAdvance(Calendar,$D1302,B1303,"f",FALSE)</f>
        <v>48422</v>
      </c>
      <c r="E1303" s="177">
        <f>_xll.qlInterestRateIndexValueDate(IndexON,D1303)</f>
        <v>48422</v>
      </c>
      <c r="F1303" s="193">
        <f>IFERROR(_xll.qlIndexFixing(IndexON,D1303,TRUE,_xll.ohTrigger(RecalcTrigger,TriggerON)),NA())</f>
        <v>2.5429064628258446E-2</v>
      </c>
      <c r="H1303" s="42">
        <f>_xll.qlCalendarAdvance(Calendar,$H1302,B1303,"f",FALSE)</f>
        <v>48422</v>
      </c>
      <c r="I1303" s="177">
        <f>_xll.qlInterestRateIndexValueDate(Index1M,$H1303)</f>
        <v>48422</v>
      </c>
      <c r="J1303" s="182">
        <f>IFERROR(_xll.qlIndexFixing(Index1M,$H1303,TRUE,_xll.ohTrigger(RecalcTrigger,Trigger1M)),NA())</f>
        <v>2.5633206062203821E-2</v>
      </c>
      <c r="K1303" s="44">
        <f>IFERROR(_xll.qlIndexFixing(Index3M,H1303,TRUE,_xll.ohTrigger(RecalcTrigger,Trigger3M)),NA())</f>
        <v>2.6149278632375584E-2</v>
      </c>
      <c r="L1303" s="44">
        <f>IFERROR(_xll.qlIndexFixing(Index6M,$H1303,TRUE,_xll.ohTrigger(RecalcTrigger,Trigger6M)),NA())</f>
        <v>2.6318845917371679E-2</v>
      </c>
      <c r="M1303" s="183">
        <f>IFERROR(_xll.qlIndexFixing(Index1Y,$H1303,TRUE,_xll.ohTrigger(RecalcTrigger,Trigger1Y)),NA())</f>
        <v>2.6785706698090106E-2</v>
      </c>
      <c r="N1303" s="182">
        <f>IFERROR(_xll.qlIndexFixing(ONIndex1M,I1303,TRUE,_xll.ohTrigger(RecalcTrigger,Trigger1M)),NA())</f>
        <v>2.562701151976654E-2</v>
      </c>
      <c r="O1303" s="44">
        <f>IFERROR(_xll.qlIndexFixing(ONIndex3M,I1303,TRUE,_xll.ohTrigger(RecalcTrigger,Trigger3M)),NA())</f>
        <v>2.6130108469808455E-2</v>
      </c>
      <c r="P1303" s="44">
        <f>IFERROR(_xll.qlIndexFixing(ONIndex6M,I1303,TRUE,_xll.ohTrigger(RecalcTrigger,Trigger6M)),NA())</f>
        <v>2.6273975731746502E-2</v>
      </c>
      <c r="Q1303" s="183">
        <f>IFERROR(_xll.qlIndexFixing(ONIndex1Y,I1303,TRUE,_xll.ohTrigger(RecalcTrigger,Trigger1Y)),NA())</f>
        <v>2.6698905709839904E-2</v>
      </c>
    </row>
    <row r="1304" spans="2:17" x14ac:dyDescent="0.2">
      <c r="B1304" s="39" t="s">
        <v>42</v>
      </c>
      <c r="D1304" s="42">
        <f>_xll.qlCalendarAdvance(Calendar,$D1303,B1304,"f",FALSE)</f>
        <v>48429</v>
      </c>
      <c r="E1304" s="177">
        <f>_xll.qlInterestRateIndexValueDate(IndexON,D1304)</f>
        <v>48429</v>
      </c>
      <c r="F1304" s="193">
        <f>IFERROR(_xll.qlIndexFixing(IndexON,D1304,TRUE,_xll.ohTrigger(RecalcTrigger,TriggerON)),NA())</f>
        <v>2.5420624350572796E-2</v>
      </c>
      <c r="H1304" s="42">
        <f>_xll.qlCalendarAdvance(Calendar,$H1303,B1304,"f",FALSE)</f>
        <v>48429</v>
      </c>
      <c r="I1304" s="177">
        <f>_xll.qlInterestRateIndexValueDate(Index1M,$H1304)</f>
        <v>48429</v>
      </c>
      <c r="J1304" s="182">
        <f>IFERROR(_xll.qlIndexFixing(Index1M,$H1304,TRUE,_xll.ohTrigger(RecalcTrigger,Trigger1M)),NA())</f>
        <v>2.5623507688314322E-2</v>
      </c>
      <c r="K1304" s="44">
        <f>IFERROR(_xll.qlIndexFixing(Index3M,H1304,TRUE,_xll.ohTrigger(RecalcTrigger,Trigger3M)),NA())</f>
        <v>2.613914810874704E-2</v>
      </c>
      <c r="L1304" s="44">
        <f>IFERROR(_xll.qlIndexFixing(Index6M,$H1304,TRUE,_xll.ohTrigger(RecalcTrigger,Trigger6M)),NA())</f>
        <v>2.6309043822445182E-2</v>
      </c>
      <c r="M1304" s="183">
        <f>IFERROR(_xll.qlIndexFixing(Index1Y,$H1304,TRUE,_xll.ohTrigger(RecalcTrigger,Trigger1Y)),NA())</f>
        <v>2.6775331364659927E-2</v>
      </c>
      <c r="N1304" s="182">
        <f>IFERROR(_xll.qlIndexFixing(ONIndex1M,I1304,TRUE,_xll.ohTrigger(RecalcTrigger,Trigger1M)),NA())</f>
        <v>2.5617307549019586E-2</v>
      </c>
      <c r="O1304" s="44">
        <f>IFERROR(_xll.qlIndexFixing(ONIndex3M,I1304,TRUE,_xll.ohTrigger(RecalcTrigger,Trigger3M)),NA())</f>
        <v>2.6119939082608346E-2</v>
      </c>
      <c r="P1304" s="44">
        <f>IFERROR(_xll.qlIndexFixing(ONIndex6M,I1304,TRUE,_xll.ohTrigger(RecalcTrigger,Trigger6M)),NA())</f>
        <v>2.6264135973305125E-2</v>
      </c>
      <c r="Q1304" s="183">
        <f>IFERROR(_xll.qlIndexFixing(ONIndex1Y,I1304,TRUE,_xll.ohTrigger(RecalcTrigger,Trigger1Y)),NA())</f>
        <v>2.6688586208475362E-2</v>
      </c>
    </row>
    <row r="1305" spans="2:17" x14ac:dyDescent="0.2">
      <c r="B1305" s="39" t="s">
        <v>42</v>
      </c>
      <c r="D1305" s="42">
        <f>_xll.qlCalendarAdvance(Calendar,$D1304,B1305,"f",FALSE)</f>
        <v>48436</v>
      </c>
      <c r="E1305" s="177">
        <f>_xll.qlInterestRateIndexValueDate(IndexON,D1305)</f>
        <v>48436</v>
      </c>
      <c r="F1305" s="193">
        <f>IFERROR(_xll.qlIndexFixing(IndexON,D1305,TRUE,_xll.ohTrigger(RecalcTrigger,TriggerON)),NA())</f>
        <v>2.5412194142077071E-2</v>
      </c>
      <c r="H1305" s="42">
        <f>_xll.qlCalendarAdvance(Calendar,$H1304,B1305,"f",FALSE)</f>
        <v>48436</v>
      </c>
      <c r="I1305" s="177">
        <f>_xll.qlInterestRateIndexValueDate(Index1M,$H1305)</f>
        <v>48436</v>
      </c>
      <c r="J1305" s="182">
        <f>IFERROR(_xll.qlIndexFixing(Index1M,$H1305,TRUE,_xll.ohTrigger(RecalcTrigger,Trigger1M)),NA())</f>
        <v>2.5613821472731661E-2</v>
      </c>
      <c r="K1305" s="44">
        <f>IFERROR(_xll.qlIndexFixing(Index3M,H1305,TRUE,_xll.ohTrigger(RecalcTrigger,Trigger3M)),NA())</f>
        <v>2.6129033786906942E-2</v>
      </c>
      <c r="L1305" s="44">
        <f>IFERROR(_xll.qlIndexFixing(Index6M,$H1305,TRUE,_xll.ohTrigger(RecalcTrigger,Trigger6M)),NA())</f>
        <v>2.6299254587251426E-2</v>
      </c>
      <c r="M1305" s="183">
        <f>IFERROR(_xll.qlIndexFixing(Index1Y,$H1305,TRUE,_xll.ohTrigger(RecalcTrigger,Trigger1Y)),NA())</f>
        <v>2.6764964588042117E-2</v>
      </c>
      <c r="N1305" s="182">
        <f>IFERROR(_xll.qlIndexFixing(ONIndex1M,I1305,TRUE,_xll.ohTrigger(RecalcTrigger,Trigger1M)),NA())</f>
        <v>2.5607615703363562E-2</v>
      </c>
      <c r="O1305" s="44">
        <f>IFERROR(_xll.qlIndexFixing(ONIndex3M,I1305,TRUE,_xll.ohTrigger(RecalcTrigger,Trigger3M)),NA())</f>
        <v>2.6109785767047811E-2</v>
      </c>
      <c r="P1305" s="44">
        <f>IFERROR(_xll.qlIndexFixing(ONIndex6M,I1305,TRUE,_xll.ohTrigger(RecalcTrigger,Trigger6M)),NA())</f>
        <v>2.6254308860352848E-2</v>
      </c>
      <c r="Q1305" s="183">
        <f>IFERROR(_xll.qlIndexFixing(ONIndex1Y,I1305,TRUE,_xll.ohTrigger(RecalcTrigger,Trigger1Y)),NA())</f>
        <v>2.6678274939710978E-2</v>
      </c>
    </row>
    <row r="1306" spans="2:17" x14ac:dyDescent="0.2">
      <c r="B1306" s="39" t="s">
        <v>42</v>
      </c>
      <c r="D1306" s="42">
        <f>_xll.qlCalendarAdvance(Calendar,$D1305,B1306,"f",FALSE)</f>
        <v>48443</v>
      </c>
      <c r="E1306" s="177">
        <f>_xll.qlInterestRateIndexValueDate(IndexON,D1306)</f>
        <v>48443</v>
      </c>
      <c r="F1306" s="193">
        <f>IFERROR(_xll.qlIndexFixing(IndexON,D1306,TRUE,_xll.ohTrigger(RecalcTrigger,TriggerON)),NA())</f>
        <v>2.5403774002690227E-2</v>
      </c>
      <c r="H1306" s="42">
        <f>_xll.qlCalendarAdvance(Calendar,$H1305,B1306,"f",FALSE)</f>
        <v>48443</v>
      </c>
      <c r="I1306" s="177">
        <f>_xll.qlInterestRateIndexValueDate(Index1M,$H1306)</f>
        <v>48443</v>
      </c>
      <c r="J1306" s="182">
        <f>IFERROR(_xll.qlIndexFixing(Index1M,$H1306,TRUE,_xll.ohTrigger(RecalcTrigger,Trigger1M)),NA())</f>
        <v>2.5604147415429688E-2</v>
      </c>
      <c r="K1306" s="44">
        <f>IFERROR(_xll.qlIndexFixing(Index3M,H1306,TRUE,_xll.ohTrigger(RecalcTrigger,Trigger3M)),NA())</f>
        <v>2.6118935666728443E-2</v>
      </c>
      <c r="L1306" s="44">
        <f>IFERROR(_xll.qlIndexFixing(Index6M,$H1306,TRUE,_xll.ohTrigger(RecalcTrigger,Trigger6M)),NA())</f>
        <v>2.6289478211602772E-2</v>
      </c>
      <c r="M1306" s="183">
        <f>IFERROR(_xll.qlIndexFixing(Index1Y,$H1306,TRUE,_xll.ohTrigger(RecalcTrigger,Trigger1Y)),NA())</f>
        <v>2.675460636797955E-2</v>
      </c>
      <c r="N1306" s="182">
        <f>IFERROR(_xll.qlIndexFixing(ONIndex1M,I1306,TRUE,_xll.ohTrigger(RecalcTrigger,Trigger1M)),NA())</f>
        <v>2.5597935982636377E-2</v>
      </c>
      <c r="O1306" s="44">
        <f>IFERROR(_xll.qlIndexFixing(ONIndex3M,I1306,TRUE,_xll.ohTrigger(RecalcTrigger,Trigger3M)),NA())</f>
        <v>2.6099648523045804E-2</v>
      </c>
      <c r="P1306" s="44">
        <f>IFERROR(_xll.qlIndexFixing(ONIndex6M,I1306,TRUE,_xll.ohTrigger(RecalcTrigger,Trigger6M)),NA())</f>
        <v>2.6244494392889672E-2</v>
      </c>
      <c r="Q1306" s="183">
        <f>IFERROR(_xll.qlIndexFixing(ONIndex1Y,I1306,TRUE,_xll.ohTrigger(RecalcTrigger,Trigger1Y)),NA())</f>
        <v>2.666797190354675E-2</v>
      </c>
    </row>
    <row r="1307" spans="2:17" x14ac:dyDescent="0.2">
      <c r="B1307" s="39" t="s">
        <v>42</v>
      </c>
      <c r="D1307" s="42">
        <f>_xll.qlCalendarAdvance(Calendar,$D1306,B1307,"f",FALSE)</f>
        <v>48450</v>
      </c>
      <c r="E1307" s="177">
        <f>_xll.qlInterestRateIndexValueDate(IndexON,D1307)</f>
        <v>48450</v>
      </c>
      <c r="F1307" s="193">
        <f>IFERROR(_xll.qlIndexFixing(IndexON,D1307,TRUE,_xll.ohTrigger(RecalcTrigger,TriggerON)),NA())</f>
        <v>2.5395363932331216E-2</v>
      </c>
      <c r="H1307" s="42">
        <f>_xll.qlCalendarAdvance(Calendar,$H1306,B1307,"f",FALSE)</f>
        <v>48450</v>
      </c>
      <c r="I1307" s="177">
        <f>_xll.qlInterestRateIndexValueDate(Index1M,$H1307)</f>
        <v>48450</v>
      </c>
      <c r="J1307" s="182">
        <f>IFERROR(_xll.qlIndexFixing(Index1M,$H1307,TRUE,_xll.ohTrigger(RecalcTrigger,Trigger1M)),NA())</f>
        <v>2.5594485516377032E-2</v>
      </c>
      <c r="K1307" s="44">
        <f>IFERROR(_xll.qlIndexFixing(Index3M,H1307,TRUE,_xll.ohTrigger(RecalcTrigger,Trigger3M)),NA())</f>
        <v>2.6108853748091725E-2</v>
      </c>
      <c r="L1307" s="44">
        <f>IFERROR(_xll.qlIndexFixing(Index6M,$H1307,TRUE,_xll.ohTrigger(RecalcTrigger,Trigger6M)),NA())</f>
        <v>2.6279714695311578E-2</v>
      </c>
      <c r="M1307" s="183">
        <f>IFERROR(_xll.qlIndexFixing(Index1Y,$H1307,TRUE,_xll.ohTrigger(RecalcTrigger,Trigger1Y)),NA())</f>
        <v>2.6744256704215541E-2</v>
      </c>
      <c r="N1307" s="182">
        <f>IFERROR(_xll.qlIndexFixing(ONIndex1M,I1307,TRUE,_xll.ohTrigger(RecalcTrigger,Trigger1M)),NA())</f>
        <v>2.558826838708117E-2</v>
      </c>
      <c r="O1307" s="44">
        <f>IFERROR(_xll.qlIndexFixing(ONIndex3M,I1307,TRUE,_xll.ohTrigger(RecalcTrigger,Trigger3M)),NA())</f>
        <v>2.6089527351007558E-2</v>
      </c>
      <c r="P1307" s="44">
        <f>IFERROR(_xll.qlIndexFixing(ONIndex6M,I1307,TRUE,_xll.ohTrigger(RecalcTrigger,Trigger6M)),NA())</f>
        <v>2.6234692570915596E-2</v>
      </c>
      <c r="Q1307" s="183">
        <f>IFERROR(_xll.qlIndexFixing(ONIndex1Y,I1307,TRUE,_xll.ohTrigger(RecalcTrigger,Trigger1Y)),NA())</f>
        <v>2.6657677099820587E-2</v>
      </c>
    </row>
    <row r="1308" spans="2:17" x14ac:dyDescent="0.2">
      <c r="B1308" s="39" t="s">
        <v>42</v>
      </c>
      <c r="D1308" s="42">
        <f>_xll.qlCalendarAdvance(Calendar,$D1307,B1308,"f",FALSE)</f>
        <v>48457</v>
      </c>
      <c r="E1308" s="177">
        <f>_xll.qlInterestRateIndexValueDate(IndexON,D1308)</f>
        <v>48457</v>
      </c>
      <c r="F1308" s="193">
        <f>IFERROR(_xll.qlIndexFixing(IndexON,D1308,TRUE,_xll.ohTrigger(RecalcTrigger,TriggerON)),NA())</f>
        <v>2.5386963931162132E-2</v>
      </c>
      <c r="H1308" s="42">
        <f>_xll.qlCalendarAdvance(Calendar,$H1307,B1308,"f",FALSE)</f>
        <v>48457</v>
      </c>
      <c r="I1308" s="177">
        <f>_xll.qlInterestRateIndexValueDate(Index1M,$H1308)</f>
        <v>48457</v>
      </c>
      <c r="J1308" s="182">
        <f>IFERROR(_xll.qlIndexFixing(Index1M,$H1308,TRUE,_xll.ohTrigger(RecalcTrigger,Trigger1M)),NA())</f>
        <v>2.5584627940641723E-2</v>
      </c>
      <c r="K1308" s="44">
        <f>IFERROR(_xll.qlIndexFixing(Index3M,H1308,TRUE,_xll.ohTrigger(RecalcTrigger,Trigger3M)),NA())</f>
        <v>2.6098572888917686E-2</v>
      </c>
      <c r="L1308" s="44">
        <f>IFERROR(_xll.qlIndexFixing(Index6M,$H1308,TRUE,_xll.ohTrigger(RecalcTrigger,Trigger6M)),NA())</f>
        <v>2.62692165740427E-2</v>
      </c>
      <c r="M1308" s="183">
        <f>IFERROR(_xll.qlIndexFixing(Index1Y,$H1308,TRUE,_xll.ohTrigger(RecalcTrigger,Trigger1Y)),NA())</f>
        <v>2.6733915596493407E-2</v>
      </c>
      <c r="N1308" s="182">
        <f>IFERROR(_xll.qlIndexFixing(ONIndex1M,I1308,TRUE,_xll.ohTrigger(RecalcTrigger,Trigger1M)),NA())</f>
        <v>2.5578612916535848E-2</v>
      </c>
      <c r="O1308" s="44">
        <f>IFERROR(_xll.qlIndexFixing(ONIndex3M,I1308,TRUE,_xll.ohTrigger(RecalcTrigger,Trigger3M)),NA())</f>
        <v>2.6079422250365747E-2</v>
      </c>
      <c r="P1308" s="44">
        <f>IFERROR(_xll.qlIndexFixing(ONIndex6M,I1308,TRUE,_xll.ohTrigger(RecalcTrigger,Trigger6M)),NA())</f>
        <v>2.6224903394349575E-2</v>
      </c>
      <c r="Q1308" s="183">
        <f>IFERROR(_xll.qlIndexFixing(ONIndex1Y,I1308,TRUE,_xll.ohTrigger(RecalcTrigger,Trigger1Y)),NA())</f>
        <v>2.6647390528694581E-2</v>
      </c>
    </row>
    <row r="1309" spans="2:17" x14ac:dyDescent="0.2">
      <c r="B1309" s="39" t="s">
        <v>42</v>
      </c>
      <c r="D1309" s="42">
        <f>_xll.qlCalendarAdvance(Calendar,$D1308,B1309,"f",FALSE)</f>
        <v>48464</v>
      </c>
      <c r="E1309" s="177">
        <f>_xll.qlInterestRateIndexValueDate(IndexON,D1309)</f>
        <v>48464</v>
      </c>
      <c r="F1309" s="193">
        <f>IFERROR(_xll.qlIndexFixing(IndexON,D1309,TRUE,_xll.ohTrigger(RecalcTrigger,TriggerON)),NA())</f>
        <v>2.5378573999020881E-2</v>
      </c>
      <c r="H1309" s="42">
        <f>_xll.qlCalendarAdvance(Calendar,$H1308,B1309,"f",FALSE)</f>
        <v>48464</v>
      </c>
      <c r="I1309" s="177">
        <f>_xll.qlInterestRateIndexValueDate(Index1M,$H1309)</f>
        <v>48464</v>
      </c>
      <c r="J1309" s="182">
        <f>IFERROR(_xll.qlIndexFixing(Index1M,$H1309,TRUE,_xll.ohTrigger(RecalcTrigger,Trigger1M)),NA())</f>
        <v>2.5574990164304128E-2</v>
      </c>
      <c r="K1309" s="44">
        <f>IFERROR(_xll.qlIndexFixing(Index3M,H1309,TRUE,_xll.ohTrigger(RecalcTrigger,Trigger3M)),NA())</f>
        <v>2.6088522931931098E-2</v>
      </c>
      <c r="L1309" s="44">
        <f>IFERROR(_xll.qlIndexFixing(Index6M,$H1309,TRUE,_xll.ohTrigger(RecalcTrigger,Trigger6M)),NA())</f>
        <v>2.6259478109391013E-2</v>
      </c>
      <c r="M1309" s="183">
        <f>IFERROR(_xll.qlIndexFixing(Index1Y,$H1309,TRUE,_xll.ohTrigger(RecalcTrigger,Trigger1Y)),NA())</f>
        <v>2.6723583044556687E-2</v>
      </c>
      <c r="N1309" s="182">
        <f>IFERROR(_xll.qlIndexFixing(ONIndex1M,I1309,TRUE,_xll.ohTrigger(RecalcTrigger,Trigger1M)),NA())</f>
        <v>2.5568969571081457E-2</v>
      </c>
      <c r="O1309" s="44">
        <f>IFERROR(_xll.qlIndexFixing(ONIndex3M,I1309,TRUE,_xll.ohTrigger(RecalcTrigger,Trigger3M)),NA())</f>
        <v>2.606933322160665E-2</v>
      </c>
      <c r="P1309" s="44">
        <f>IFERROR(_xll.qlIndexFixing(ONIndex6M,I1309,TRUE,_xll.ohTrigger(RecalcTrigger,Trigger6M)),NA())</f>
        <v>2.6215126863353699E-2</v>
      </c>
      <c r="Q1309" s="183">
        <f>IFERROR(_xll.qlIndexFixing(ONIndex1Y,I1309,TRUE,_xll.ohTrigger(RecalcTrigger,Trigger1Y)),NA())</f>
        <v>2.6637112190168732E-2</v>
      </c>
    </row>
    <row r="1310" spans="2:17" x14ac:dyDescent="0.2">
      <c r="B1310" s="39" t="s">
        <v>42</v>
      </c>
      <c r="D1310" s="42">
        <f>_xll.qlCalendarAdvance(Calendar,$D1309,B1310,"f",FALSE)</f>
        <v>48471</v>
      </c>
      <c r="E1310" s="177">
        <f>_xll.qlInterestRateIndexValueDate(IndexON,D1310)</f>
        <v>48471</v>
      </c>
      <c r="F1310" s="193">
        <f>IFERROR(_xll.qlIndexFixing(IndexON,D1310,TRUE,_xll.ohTrigger(RecalcTrigger,TriggerON)),NA())</f>
        <v>2.5370194135988511E-2</v>
      </c>
      <c r="H1310" s="42">
        <f>_xll.qlCalendarAdvance(Calendar,$H1309,B1310,"f",FALSE)</f>
        <v>48471</v>
      </c>
      <c r="I1310" s="177">
        <f>_xll.qlInterestRateIndexValueDate(Index1M,$H1310)</f>
        <v>48471</v>
      </c>
      <c r="J1310" s="182">
        <f>IFERROR(_xll.qlIndexFixing(Index1M,$H1310,TRUE,_xll.ohTrigger(RecalcTrigger,Trigger1M)),NA())</f>
        <v>2.5565364545024821E-2</v>
      </c>
      <c r="K1310" s="44">
        <f>IFERROR(_xll.qlIndexFixing(Index3M,H1310,TRUE,_xll.ohTrigger(RecalcTrigger,Trigger3M)),NA())</f>
        <v>2.607848917469777E-2</v>
      </c>
      <c r="L1310" s="44">
        <f>IFERROR(_xll.qlIndexFixing(Index6M,$H1310,TRUE,_xll.ohTrigger(RecalcTrigger,Trigger6M)),NA())</f>
        <v>2.6249752500051429E-2</v>
      </c>
      <c r="M1310" s="183">
        <f>IFERROR(_xll.qlIndexFixing(Index1Y,$H1310,TRUE,_xll.ohTrigger(RecalcTrigger,Trigger1Y)),NA())</f>
        <v>2.6713259048148918E-2</v>
      </c>
      <c r="N1310" s="182">
        <f>IFERROR(_xll.qlIndexFixing(ONIndex1M,I1310,TRUE,_xll.ohTrigger(RecalcTrigger,Trigger1M)),NA())</f>
        <v>2.5559338350636951E-2</v>
      </c>
      <c r="O1310" s="44">
        <f>IFERROR(_xll.qlIndexFixing(ONIndex3M,I1310,TRUE,_xll.ohTrigger(RecalcTrigger,Trigger3M)),NA())</f>
        <v>2.6059260264406081E-2</v>
      </c>
      <c r="P1310" s="44">
        <f>IFERROR(_xll.qlIndexFixing(ONIndex6M,I1310,TRUE,_xll.ohTrigger(RecalcTrigger,Trigger6M)),NA())</f>
        <v>2.6205362977684832E-2</v>
      </c>
      <c r="Q1310" s="183">
        <f>IFERROR(_xll.qlIndexFixing(ONIndex1Y,I1310,TRUE,_xll.ohTrigger(RecalcTrigger,Trigger1Y)),NA())</f>
        <v>2.6626842083999902E-2</v>
      </c>
    </row>
    <row r="1311" spans="2:17" x14ac:dyDescent="0.2">
      <c r="B1311" s="39" t="s">
        <v>42</v>
      </c>
      <c r="D1311" s="42">
        <f>_xll.qlCalendarAdvance(Calendar,$D1310,B1311,"f",FALSE)</f>
        <v>48478</v>
      </c>
      <c r="E1311" s="177">
        <f>_xll.qlInterestRateIndexValueDate(IndexON,D1311)</f>
        <v>48478</v>
      </c>
      <c r="F1311" s="193">
        <f>IFERROR(_xll.qlIndexFixing(IndexON,D1311,TRUE,_xll.ohTrigger(RecalcTrigger,TriggerON)),NA())</f>
        <v>2.5361824342146067E-2</v>
      </c>
      <c r="H1311" s="42">
        <f>_xll.qlCalendarAdvance(Calendar,$H1310,B1311,"f",FALSE)</f>
        <v>48478</v>
      </c>
      <c r="I1311" s="177">
        <f>_xll.qlInterestRateIndexValueDate(Index1M,$H1311)</f>
        <v>48478</v>
      </c>
      <c r="J1311" s="182">
        <f>IFERROR(_xll.qlIndexFixing(Index1M,$H1311,TRUE,_xll.ohTrigger(RecalcTrigger,Trigger1M)),NA())</f>
        <v>2.5555751082776784E-2</v>
      </c>
      <c r="K1311" s="44">
        <f>IFERROR(_xll.qlIndexFixing(Index3M,H1311,TRUE,_xll.ohTrigger(RecalcTrigger,Trigger3M)),NA())</f>
        <v>2.606847161709747E-2</v>
      </c>
      <c r="L1311" s="44">
        <f>IFERROR(_xll.qlIndexFixing(Index6M,$H1311,TRUE,_xll.ohTrigger(RecalcTrigger,Trigger6M)),NA())</f>
        <v>2.6240039745840806E-2</v>
      </c>
      <c r="M1311" s="183">
        <f>IFERROR(_xll.qlIndexFixing(Index1Y,$H1311,TRUE,_xll.ohTrigger(RecalcTrigger,Trigger1Y)),NA())</f>
        <v>2.6702943607014529E-2</v>
      </c>
      <c r="N1311" s="182">
        <f>IFERROR(_xll.qlIndexFixing(ONIndex1M,I1311,TRUE,_xll.ohTrigger(RecalcTrigger,Trigger1M)),NA())</f>
        <v>2.5549719255445469E-2</v>
      </c>
      <c r="O1311" s="44">
        <f>IFERROR(_xll.qlIndexFixing(ONIndex3M,I1311,TRUE,_xll.ohTrigger(RecalcTrigger,Trigger3M)),NA())</f>
        <v>2.6049203378845087E-2</v>
      </c>
      <c r="P1311" s="44">
        <f>IFERROR(_xll.qlIndexFixing(ONIndex6M,I1311,TRUE,_xll.ohTrigger(RecalcTrigger,Trigger6M)),NA())</f>
        <v>2.6195611737586111E-2</v>
      </c>
      <c r="Q1311" s="183">
        <f>IFERROR(_xll.qlIndexFixing(ONIndex1Y,I1311,TRUE,_xll.ohTrigger(RecalcTrigger,Trigger1Y)),NA())</f>
        <v>2.6616580210512275E-2</v>
      </c>
    </row>
    <row r="1312" spans="2:17" x14ac:dyDescent="0.2">
      <c r="B1312" s="39" t="s">
        <v>42</v>
      </c>
      <c r="D1312" s="42">
        <f>_xll.qlCalendarAdvance(Calendar,$D1311,B1312,"f",FALSE)</f>
        <v>48485</v>
      </c>
      <c r="E1312" s="177">
        <f>_xll.qlInterestRateIndexValueDate(IndexON,D1312)</f>
        <v>48485</v>
      </c>
      <c r="F1312" s="193">
        <f>IFERROR(_xll.qlIndexFixing(IndexON,D1312,TRUE,_xll.ohTrigger(RecalcTrigger,TriggerON)),NA())</f>
        <v>2.5353464617412502E-2</v>
      </c>
      <c r="H1312" s="42">
        <f>_xll.qlCalendarAdvance(Calendar,$H1311,B1312,"f",FALSE)</f>
        <v>48485</v>
      </c>
      <c r="I1312" s="177">
        <f>_xll.qlInterestRateIndexValueDate(Index1M,$H1312)</f>
        <v>48485</v>
      </c>
      <c r="J1312" s="182">
        <f>IFERROR(_xll.qlIndexFixing(Index1M,$H1312,TRUE,_xll.ohTrigger(RecalcTrigger,Trigger1M)),NA())</f>
        <v>2.5546149777527598E-2</v>
      </c>
      <c r="K1312" s="44">
        <f>IFERROR(_xll.qlIndexFixing(Index3M,H1312,TRUE,_xll.ohTrigger(RecalcTrigger,Trigger3M)),NA())</f>
        <v>2.6058687173730694E-2</v>
      </c>
      <c r="L1312" s="44">
        <f>IFERROR(_xll.qlIndexFixing(Index6M,$H1312,TRUE,_xll.ohTrigger(RecalcTrigger,Trigger6M)),NA())</f>
        <v>2.6230339846576009E-2</v>
      </c>
      <c r="M1312" s="183">
        <f>IFERROR(_xll.qlIndexFixing(Index1Y,$H1312,TRUE,_xll.ohTrigger(RecalcTrigger,Trigger1Y)),NA())</f>
        <v>2.6692636720897944E-2</v>
      </c>
      <c r="N1312" s="182">
        <f>IFERROR(_xll.qlIndexFixing(ONIndex1M,I1312,TRUE,_xll.ohTrigger(RecalcTrigger,Trigger1M)),NA())</f>
        <v>2.5540112285182826E-2</v>
      </c>
      <c r="O1312" s="44">
        <f>IFERROR(_xll.qlIndexFixing(ONIndex3M,I1312,TRUE,_xll.ohTrigger(RecalcTrigger,Trigger3M)),NA())</f>
        <v>2.6039162565004714E-2</v>
      </c>
      <c r="P1312" s="44">
        <f>IFERROR(_xll.qlIndexFixing(ONIndex6M,I1312,TRUE,_xll.ohTrigger(RecalcTrigger,Trigger6M)),NA())</f>
        <v>2.6185873142895444E-2</v>
      </c>
      <c r="Q1312" s="183">
        <f>IFERROR(_xll.qlIndexFixing(ONIndex1Y,I1312,TRUE,_xll.ohTrigger(RecalcTrigger,Trigger1Y)),NA())</f>
        <v>2.6606326569543759E-2</v>
      </c>
    </row>
    <row r="1313" spans="2:17" x14ac:dyDescent="0.2">
      <c r="B1313" s="39" t="s">
        <v>42</v>
      </c>
      <c r="D1313" s="42">
        <f>_xll.qlCalendarAdvance(Calendar,$D1312,B1313,"f",FALSE)</f>
        <v>48492</v>
      </c>
      <c r="E1313" s="177">
        <f>_xll.qlInterestRateIndexValueDate(IndexON,D1313)</f>
        <v>48492</v>
      </c>
      <c r="F1313" s="193">
        <f>IFERROR(_xll.qlIndexFixing(IndexON,D1313,TRUE,_xll.ohTrigger(RecalcTrigger,TriggerON)),NA())</f>
        <v>2.5345114961706772E-2</v>
      </c>
      <c r="H1313" s="42">
        <f>_xll.qlCalendarAdvance(Calendar,$H1312,B1313,"f",FALSE)</f>
        <v>48492</v>
      </c>
      <c r="I1313" s="177">
        <f>_xll.qlInterestRateIndexValueDate(Index1M,$H1313)</f>
        <v>48492</v>
      </c>
      <c r="J1313" s="182">
        <f>IFERROR(_xll.qlIndexFixing(Index1M,$H1313,TRUE,_xll.ohTrigger(RecalcTrigger,Trigger1M)),NA())</f>
        <v>2.5536769443639251E-2</v>
      </c>
      <c r="K1313" s="44">
        <f>IFERROR(_xll.qlIndexFixing(Index3M,H1313,TRUE,_xll.ohTrigger(RecalcTrigger,Trigger3M)),NA())</f>
        <v>2.6048702461770597E-2</v>
      </c>
      <c r="L1313" s="44">
        <f>IFERROR(_xll.qlIndexFixing(Index6M,$H1313,TRUE,_xll.ohTrigger(RecalcTrigger,Trigger6M)),NA())</f>
        <v>2.622090304535071E-2</v>
      </c>
      <c r="M1313" s="183">
        <f>IFERROR(_xll.qlIndexFixing(Index1Y,$H1313,TRUE,_xll.ohTrigger(RecalcTrigger,Trigger1Y)),NA())</f>
        <v>2.6682338389542926E-2</v>
      </c>
      <c r="N1313" s="182">
        <f>IFERROR(_xll.qlIndexFixing(ONIndex1M,I1313,TRUE,_xll.ohTrigger(RecalcTrigger,Trigger1M)),NA())</f>
        <v>2.5530517440011113E-2</v>
      </c>
      <c r="O1313" s="44">
        <f>IFERROR(_xll.qlIndexFixing(ONIndex3M,I1313,TRUE,_xll.ohTrigger(RecalcTrigger,Trigger3M)),NA())</f>
        <v>2.6029137822884962E-2</v>
      </c>
      <c r="P1313" s="44">
        <f>IFERROR(_xll.qlIndexFixing(ONIndex6M,I1313,TRUE,_xll.ohTrigger(RecalcTrigger,Trigger6M)),NA())</f>
        <v>2.6176147193693877E-2</v>
      </c>
      <c r="Q1313" s="183">
        <f>IFERROR(_xll.qlIndexFixing(ONIndex1Y,I1313,TRUE,_xll.ohTrigger(RecalcTrigger,Trigger1Y)),NA())</f>
        <v>2.65960811611754E-2</v>
      </c>
    </row>
    <row r="1314" spans="2:17" x14ac:dyDescent="0.2">
      <c r="B1314" s="39" t="s">
        <v>42</v>
      </c>
      <c r="D1314" s="42">
        <f>_xll.qlCalendarAdvance(Calendar,$D1313,B1314,"f",FALSE)</f>
        <v>48499</v>
      </c>
      <c r="E1314" s="177">
        <f>_xll.qlInterestRateIndexValueDate(IndexON,D1314)</f>
        <v>48499</v>
      </c>
      <c r="F1314" s="193">
        <f>IFERROR(_xll.qlIndexFixing(IndexON,D1314,TRUE,_xll.ohTrigger(RecalcTrigger,TriggerON)),NA())</f>
        <v>2.5336775375109921E-2</v>
      </c>
      <c r="H1314" s="42">
        <f>_xll.qlCalendarAdvance(Calendar,$H1313,B1314,"f",FALSE)</f>
        <v>48499</v>
      </c>
      <c r="I1314" s="177">
        <f>_xll.qlInterestRateIndexValueDate(Index1M,$H1314)</f>
        <v>48499</v>
      </c>
      <c r="J1314" s="182">
        <f>IFERROR(_xll.qlIndexFixing(Index1M,$H1314,TRUE,_xll.ohTrigger(RecalcTrigger,Trigger1M)),NA())</f>
        <v>2.5527192651503057E-2</v>
      </c>
      <c r="K1314" s="44">
        <f>IFERROR(_xll.qlIndexFixing(Index3M,H1314,TRUE,_xll.ohTrigger(RecalcTrigger,Trigger3M)),NA())</f>
        <v>2.603873395049602E-2</v>
      </c>
      <c r="L1314" s="44">
        <f>IFERROR(_xll.qlIndexFixing(Index6M,$H1314,TRUE,_xll.ohTrigger(RecalcTrigger,Trigger6M)),NA())</f>
        <v>2.6211229083285072E-2</v>
      </c>
      <c r="M1314" s="183">
        <f>IFERROR(_xll.qlIndexFixing(Index1Y,$H1314,TRUE,_xll.ohTrigger(RecalcTrigger,Trigger1Y)),NA())</f>
        <v>2.6672048612694343E-2</v>
      </c>
      <c r="N1314" s="182">
        <f>IFERROR(_xll.qlIndexFixing(ONIndex1M,I1314,TRUE,_xll.ohTrigger(RecalcTrigger,Trigger1M)),NA())</f>
        <v>2.5520934719930333E-2</v>
      </c>
      <c r="O1314" s="44">
        <f>IFERROR(_xll.qlIndexFixing(ONIndex3M,I1314,TRUE,_xll.ohTrigger(RecalcTrigger,Trigger3M)),NA())</f>
        <v>2.6019129152404785E-2</v>
      </c>
      <c r="P1314" s="44">
        <f>IFERROR(_xll.qlIndexFixing(ONIndex6M,I1314,TRUE,_xll.ohTrigger(RecalcTrigger,Trigger6M)),NA())</f>
        <v>2.6166433889981411E-2</v>
      </c>
      <c r="Q1314" s="183">
        <f>IFERROR(_xll.qlIndexFixing(ONIndex1Y,I1314,TRUE,_xll.ohTrigger(RecalcTrigger,Trigger1Y)),NA())</f>
        <v>2.6585843985407198E-2</v>
      </c>
    </row>
    <row r="1315" spans="2:17" x14ac:dyDescent="0.2">
      <c r="B1315" s="39" t="s">
        <v>42</v>
      </c>
      <c r="D1315" s="42">
        <f>_xll.qlCalendarAdvance(Calendar,$D1314,B1315,"f",FALSE)</f>
        <v>48506</v>
      </c>
      <c r="E1315" s="177">
        <f>_xll.qlInterestRateIndexValueDate(IndexON,D1315)</f>
        <v>48506</v>
      </c>
      <c r="F1315" s="193">
        <f>IFERROR(_xll.qlIndexFixing(IndexON,D1315,TRUE,_xll.ohTrigger(RecalcTrigger,TriggerON)),NA())</f>
        <v>2.5328445857621951E-2</v>
      </c>
      <c r="H1315" s="42">
        <f>_xll.qlCalendarAdvance(Calendar,$H1314,B1315,"f",FALSE)</f>
        <v>48506</v>
      </c>
      <c r="I1315" s="177">
        <f>_xll.qlInterestRateIndexValueDate(Index1M,$H1315)</f>
        <v>48506</v>
      </c>
      <c r="J1315" s="182">
        <f>IFERROR(_xll.qlIndexFixing(Index1M,$H1315,TRUE,_xll.ohTrigger(RecalcTrigger,Trigger1M)),NA())</f>
        <v>2.5517628017378273E-2</v>
      </c>
      <c r="K1315" s="44">
        <f>IFERROR(_xll.qlIndexFixing(Index3M,H1315,TRUE,_xll.ohTrigger(RecalcTrigger,Trigger3M)),NA())</f>
        <v>2.6028781639787151E-2</v>
      </c>
      <c r="L1315" s="44">
        <f>IFERROR(_xll.qlIndexFixing(Index6M,$H1315,TRUE,_xll.ohTrigger(RecalcTrigger,Trigger6M)),NA())</f>
        <v>2.6201567976775149E-2</v>
      </c>
      <c r="M1315" s="183">
        <f>IFERROR(_xll.qlIndexFixing(Index1Y,$H1315,TRUE,_xll.ohTrigger(RecalcTrigger,Trigger1Y)),NA())</f>
        <v>2.6661767390097291E-2</v>
      </c>
      <c r="N1315" s="182">
        <f>IFERROR(_xll.qlIndexFixing(ONIndex1M,I1315,TRUE,_xll.ohTrigger(RecalcTrigger,Trigger1M)),NA())</f>
        <v>2.5511364124859437E-2</v>
      </c>
      <c r="O1315" s="44">
        <f>IFERROR(_xll.qlIndexFixing(ONIndex3M,I1315,TRUE,_xll.ohTrigger(RecalcTrigger,Trigger3M)),NA())</f>
        <v>2.6009136553564183E-2</v>
      </c>
      <c r="P1315" s="44">
        <f>IFERROR(_xll.qlIndexFixing(ONIndex6M,I1315,TRUE,_xll.ohTrigger(RecalcTrigger,Trigger6M)),NA())</f>
        <v>2.6156733231676998E-2</v>
      </c>
      <c r="Q1315" s="183">
        <f>IFERROR(_xll.qlIndexFixing(ONIndex1Y,I1315,TRUE,_xll.ohTrigger(RecalcTrigger,Trigger1Y)),NA())</f>
        <v>2.6575615041996015E-2</v>
      </c>
    </row>
    <row r="1316" spans="2:17" x14ac:dyDescent="0.2">
      <c r="B1316" s="39" t="s">
        <v>42</v>
      </c>
      <c r="D1316" s="42">
        <f>_xll.qlCalendarAdvance(Calendar,$D1315,B1316,"f",FALSE)</f>
        <v>48513</v>
      </c>
      <c r="E1316" s="177">
        <f>_xll.qlInterestRateIndexValueDate(IndexON,D1316)</f>
        <v>48513</v>
      </c>
      <c r="F1316" s="193">
        <f>IFERROR(_xll.qlIndexFixing(IndexON,D1316,TRUE,_xll.ohTrigger(RecalcTrigger,TriggerON)),NA())</f>
        <v>2.532012640924286E-2</v>
      </c>
      <c r="H1316" s="42">
        <f>_xll.qlCalendarAdvance(Calendar,$H1315,B1316,"f",FALSE)</f>
        <v>48513</v>
      </c>
      <c r="I1316" s="177">
        <f>_xll.qlInterestRateIndexValueDate(Index1M,$H1316)</f>
        <v>48513</v>
      </c>
      <c r="J1316" s="182">
        <f>IFERROR(_xll.qlIndexFixing(Index1M,$H1316,TRUE,_xll.ohTrigger(RecalcTrigger,Trigger1M)),NA())</f>
        <v>2.5508075541236134E-2</v>
      </c>
      <c r="K1316" s="44">
        <f>IFERROR(_xll.qlIndexFixing(Index3M,H1316,TRUE,_xll.ohTrigger(RecalcTrigger,Trigger3M)),NA())</f>
        <v>2.601884552952418E-2</v>
      </c>
      <c r="L1316" s="44">
        <f>IFERROR(_xll.qlIndexFixing(Index6M,$H1316,TRUE,_xll.ohTrigger(RecalcTrigger,Trigger6M)),NA())</f>
        <v>2.6191919725638366E-2</v>
      </c>
      <c r="M1316" s="183">
        <f>IFERROR(_xll.qlIndexFixing(Index1Y,$H1316,TRUE,_xll.ohTrigger(RecalcTrigger,Trigger1Y)),NA())</f>
        <v>2.6651494721496638E-2</v>
      </c>
      <c r="N1316" s="182">
        <f>IFERROR(_xll.qlIndexFixing(ONIndex1M,I1316,TRUE,_xll.ohTrigger(RecalcTrigger,Trigger1M)),NA())</f>
        <v>2.5501805654879472E-2</v>
      </c>
      <c r="O1316" s="44">
        <f>IFERROR(_xll.qlIndexFixing(ONIndex3M,I1316,TRUE,_xll.ohTrigger(RecalcTrigger,Trigger3M)),NA())</f>
        <v>2.5999160026444201E-2</v>
      </c>
      <c r="P1316" s="44">
        <f>IFERROR(_xll.qlIndexFixing(ONIndex6M,I1316,TRUE,_xll.ohTrigger(RecalcTrigger,Trigger6M)),NA())</f>
        <v>2.6147045218942733E-2</v>
      </c>
      <c r="Q1316" s="183">
        <f>IFERROR(_xll.qlIndexFixing(ONIndex1Y,I1316,TRUE,_xll.ohTrigger(RecalcTrigger,Trigger1Y)),NA())</f>
        <v>2.6565394331184988E-2</v>
      </c>
    </row>
    <row r="1317" spans="2:17" x14ac:dyDescent="0.2">
      <c r="B1317" s="39" t="s">
        <v>42</v>
      </c>
      <c r="D1317" s="42">
        <f>_xll.qlCalendarAdvance(Calendar,$D1316,B1317,"f",FALSE)</f>
        <v>48520</v>
      </c>
      <c r="E1317" s="177">
        <f>_xll.qlInterestRateIndexValueDate(IndexON,D1317)</f>
        <v>48520</v>
      </c>
      <c r="F1317" s="193">
        <f>IFERROR(_xll.qlIndexFixing(IndexON,D1317,TRUE,_xll.ohTrigger(RecalcTrigger,TriggerON)),NA())</f>
        <v>2.531181702997265E-2</v>
      </c>
      <c r="H1317" s="42">
        <f>_xll.qlCalendarAdvance(Calendar,$H1316,B1317,"f",FALSE)</f>
        <v>48520</v>
      </c>
      <c r="I1317" s="177">
        <f>_xll.qlInterestRateIndexValueDate(Index1M,$H1317)</f>
        <v>48520</v>
      </c>
      <c r="J1317" s="182">
        <f>IFERROR(_xll.qlIndexFixing(Index1M,$H1317,TRUE,_xll.ohTrigger(RecalcTrigger,Trigger1M)),NA())</f>
        <v>2.5498325605283794E-2</v>
      </c>
      <c r="K1317" s="44">
        <f>IFERROR(_xll.qlIndexFixing(Index3M,H1317,TRUE,_xll.ohTrigger(RecalcTrigger,Trigger3M)),NA())</f>
        <v>2.6008925619582898E-2</v>
      </c>
      <c r="L1317" s="44">
        <f>IFERROR(_xll.qlIndexFixing(Index6M,$H1317,TRUE,_xll.ohTrigger(RecalcTrigger,Trigger6M)),NA())</f>
        <v>2.6182284329690809E-2</v>
      </c>
      <c r="M1317" s="183">
        <f>IFERROR(_xll.qlIndexFixing(Index1Y,$H1317,TRUE,_xll.ohTrigger(RecalcTrigger,Trigger1Y)),NA())</f>
        <v>2.6641230606637922E-2</v>
      </c>
      <c r="N1317" s="182">
        <f>IFERROR(_xll.qlIndexFixing(ONIndex1M,I1317,TRUE,_xll.ohTrigger(RecalcTrigger,Trigger1M)),NA())</f>
        <v>2.5492259309909393E-2</v>
      </c>
      <c r="O1317" s="44">
        <f>IFERROR(_xll.qlIndexFixing(ONIndex3M,I1317,TRUE,_xll.ohTrigger(RecalcTrigger,Trigger3M)),NA())</f>
        <v>2.5989199570882748E-2</v>
      </c>
      <c r="P1317" s="44">
        <f>IFERROR(_xll.qlIndexFixing(ONIndex6M,I1317,TRUE,_xll.ohTrigger(RecalcTrigger,Trigger6M)),NA())</f>
        <v>2.6137369851535475E-2</v>
      </c>
      <c r="Q1317" s="183">
        <f>IFERROR(_xll.qlIndexFixing(ONIndex1Y,I1317,TRUE,_xll.ohTrigger(RecalcTrigger,Trigger1Y)),NA())</f>
        <v>2.6555181852893073E-2</v>
      </c>
    </row>
    <row r="1318" spans="2:17" x14ac:dyDescent="0.2">
      <c r="B1318" s="39" t="s">
        <v>42</v>
      </c>
      <c r="D1318" s="42">
        <f>_xll.qlCalendarAdvance(Calendar,$D1317,B1318,"f",FALSE)</f>
        <v>48527</v>
      </c>
      <c r="E1318" s="177">
        <f>_xll.qlInterestRateIndexValueDate(IndexON,D1318)</f>
        <v>48527</v>
      </c>
      <c r="F1318" s="193">
        <f>IFERROR(_xll.qlIndexFixing(IndexON,D1318,TRUE,_xll.ohTrigger(RecalcTrigger,TriggerON)),NA())</f>
        <v>2.5303517719811319E-2</v>
      </c>
      <c r="H1318" s="42">
        <f>_xll.qlCalendarAdvance(Calendar,$H1317,B1318,"f",FALSE)</f>
        <v>48527</v>
      </c>
      <c r="I1318" s="177">
        <f>_xll.qlInterestRateIndexValueDate(Index1M,$H1318)</f>
        <v>48527</v>
      </c>
      <c r="J1318" s="182">
        <f>IFERROR(_xll.qlIndexFixing(Index1M,$H1318,TRUE,_xll.ohTrigger(RecalcTrigger,Trigger1M)),NA())</f>
        <v>2.5488797241433381E-2</v>
      </c>
      <c r="K1318" s="44">
        <f>IFERROR(_xll.qlIndexFixing(Index3M,H1318,TRUE,_xll.ohTrigger(RecalcTrigger,Trigger3M)),NA())</f>
        <v>2.5999021909846137E-2</v>
      </c>
      <c r="L1318" s="44">
        <f>IFERROR(_xll.qlIndexFixing(Index6M,$H1318,TRUE,_xll.ohTrigger(RecalcTrigger,Trigger6M)),NA())</f>
        <v>2.6172410394642635E-2</v>
      </c>
      <c r="M1318" s="183">
        <f>IFERROR(_xll.qlIndexFixing(Index1Y,$H1318,TRUE,_xll.ohTrigger(RecalcTrigger,Trigger1Y)),NA())</f>
        <v>2.6630975045266236E-2</v>
      </c>
      <c r="N1318" s="182">
        <f>IFERROR(_xll.qlIndexFixing(ONIndex1M,I1318,TRUE,_xll.ohTrigger(RecalcTrigger,Trigger1M)),NA())</f>
        <v>2.5482725090030245E-2</v>
      </c>
      <c r="O1318" s="44">
        <f>IFERROR(_xll.qlIndexFixing(ONIndex3M,I1318,TRUE,_xll.ohTrigger(RecalcTrigger,Trigger3M)),NA())</f>
        <v>2.5979255187122963E-2</v>
      </c>
      <c r="P1318" s="44">
        <f>IFERROR(_xll.qlIndexFixing(ONIndex6M,I1318,TRUE,_xll.ohTrigger(RecalcTrigger,Trigger6M)),NA())</f>
        <v>2.6127707129617317E-2</v>
      </c>
      <c r="Q1318" s="183">
        <f>IFERROR(_xll.qlIndexFixing(ONIndex1Y,I1318,TRUE,_xll.ohTrigger(RecalcTrigger,Trigger1Y)),NA())</f>
        <v>2.6544977607201314E-2</v>
      </c>
    </row>
    <row r="1319" spans="2:17" x14ac:dyDescent="0.2">
      <c r="B1319" s="39" t="s">
        <v>42</v>
      </c>
      <c r="D1319" s="42">
        <f>_xll.qlCalendarAdvance(Calendar,$D1318,B1319,"f",FALSE)</f>
        <v>48534</v>
      </c>
      <c r="E1319" s="177">
        <f>_xll.qlInterestRateIndexValueDate(IndexON,D1319)</f>
        <v>48534</v>
      </c>
      <c r="F1319" s="193">
        <f>IFERROR(_xll.qlIndexFixing(IndexON,D1319,TRUE,_xll.ohTrigger(RecalcTrigger,TriggerON)),NA())</f>
        <v>2.5295228478677823E-2</v>
      </c>
      <c r="H1319" s="42">
        <f>_xll.qlCalendarAdvance(Calendar,$H1318,B1319,"f",FALSE)</f>
        <v>48534</v>
      </c>
      <c r="I1319" s="177">
        <f>_xll.qlInterestRateIndexValueDate(Index1M,$H1319)</f>
        <v>48534</v>
      </c>
      <c r="J1319" s="182">
        <f>IFERROR(_xll.qlIndexFixing(Index1M,$H1319,TRUE,_xll.ohTrigger(RecalcTrigger,Trigger1M)),NA())</f>
        <v>2.5479281034387312E-2</v>
      </c>
      <c r="K1319" s="44">
        <f>IFERROR(_xll.qlIndexFixing(Index3M,H1319,TRUE,_xll.ohTrigger(RecalcTrigger,Trigger3M)),NA())</f>
        <v>2.598913440019145E-2</v>
      </c>
      <c r="L1319" s="44">
        <f>IFERROR(_xll.qlIndexFixing(Index6M,$H1319,TRUE,_xll.ohTrigger(RecalcTrigger,Trigger6M)),NA())</f>
        <v>2.6162800474898964E-2</v>
      </c>
      <c r="M1319" s="183">
        <f>IFERROR(_xll.qlIndexFixing(Index1Y,$H1319,TRUE,_xll.ohTrigger(RecalcTrigger,Trigger1Y)),NA())</f>
        <v>2.6620728037127561E-2</v>
      </c>
      <c r="N1319" s="182">
        <f>IFERROR(_xll.qlIndexFixing(ONIndex1M,I1319,TRUE,_xll.ohTrigger(RecalcTrigger,Trigger1M)),NA())</f>
        <v>2.5473202995160982E-2</v>
      </c>
      <c r="O1319" s="44">
        <f>IFERROR(_xll.qlIndexFixing(ONIndex3M,I1319,TRUE,_xll.ohTrigger(RecalcTrigger,Trigger3M)),NA())</f>
        <v>2.5969326874921705E-2</v>
      </c>
      <c r="P1319" s="44">
        <f>IFERROR(_xll.qlIndexFixing(ONIndex6M,I1319,TRUE,_xll.ohTrigger(RecalcTrigger,Trigger6M)),NA())</f>
        <v>2.6118057053188259E-2</v>
      </c>
      <c r="Q1319" s="183">
        <f>IFERROR(_xll.qlIndexFixing(ONIndex1Y,I1319,TRUE,_xll.ohTrigger(RecalcTrigger,Trigger1Y)),NA())</f>
        <v>2.6534781593947621E-2</v>
      </c>
    </row>
    <row r="1320" spans="2:17" x14ac:dyDescent="0.2">
      <c r="B1320" s="39" t="s">
        <v>42</v>
      </c>
      <c r="D1320" s="42">
        <f>_xll.qlCalendarAdvance(Calendar,$D1319,B1320,"f",FALSE)</f>
        <v>48541</v>
      </c>
      <c r="E1320" s="177">
        <f>_xll.qlInterestRateIndexValueDate(IndexON,D1320)</f>
        <v>48541</v>
      </c>
      <c r="F1320" s="193">
        <f>IFERROR(_xll.qlIndexFixing(IndexON,D1320,TRUE,_xll.ohTrigger(RecalcTrigger,TriggerON)),NA())</f>
        <v>2.5286949306653206E-2</v>
      </c>
      <c r="H1320" s="42">
        <f>_xll.qlCalendarAdvance(Calendar,$H1319,B1320,"f",FALSE)</f>
        <v>48541</v>
      </c>
      <c r="I1320" s="177">
        <f>_xll.qlInterestRateIndexValueDate(Index1M,$H1320)</f>
        <v>48541</v>
      </c>
      <c r="J1320" s="182">
        <f>IFERROR(_xll.qlIndexFixing(Index1M,$H1320,TRUE,_xll.ohTrigger(RecalcTrigger,Trigger1M)),NA())</f>
        <v>2.5469776984110459E-2</v>
      </c>
      <c r="K1320" s="44">
        <f>IFERROR(_xll.qlIndexFixing(Index3M,H1320,TRUE,_xll.ohTrigger(RecalcTrigger,Trigger3M)),NA())</f>
        <v>2.5979263090499912E-2</v>
      </c>
      <c r="L1320" s="44">
        <f>IFERROR(_xll.qlIndexFixing(Index6M,$H1320,TRUE,_xll.ohTrigger(RecalcTrigger,Trigger6M)),NA())</f>
        <v>2.6153203408646315E-2</v>
      </c>
      <c r="M1320" s="183">
        <f>IFERROR(_xll.qlIndexFixing(Index1Y,$H1320,TRUE,_xll.ohTrigger(RecalcTrigger,Trigger1Y)),NA())</f>
        <v>2.6610489581967656E-2</v>
      </c>
      <c r="N1320" s="182">
        <f>IFERROR(_xll.qlIndexFixing(ONIndex1M,I1320,TRUE,_xll.ohTrigger(RecalcTrigger,Trigger1M)),NA())</f>
        <v>2.5463693025463696E-2</v>
      </c>
      <c r="O1320" s="44">
        <f>IFERROR(_xll.qlIndexFixing(ONIndex3M,I1320,TRUE,_xll.ohTrigger(RecalcTrigger,Trigger3M)),NA())</f>
        <v>2.5959414634522116E-2</v>
      </c>
      <c r="P1320" s="44">
        <f>IFERROR(_xll.qlIndexFixing(ONIndex6M,I1320,TRUE,_xll.ohTrigger(RecalcTrigger,Trigger6M)),NA())</f>
        <v>2.6108419622167256E-2</v>
      </c>
      <c r="Q1320" s="183">
        <f>IFERROR(_xll.qlIndexFixing(ONIndex1Y,I1320,TRUE,_xll.ohTrigger(RecalcTrigger,Trigger1Y)),NA())</f>
        <v>2.6524593813294084E-2</v>
      </c>
    </row>
    <row r="1321" spans="2:17" x14ac:dyDescent="0.2">
      <c r="B1321" s="39" t="s">
        <v>42</v>
      </c>
      <c r="D1321" s="42">
        <f>_xll.qlCalendarAdvance(Calendar,$D1320,B1321,"f",FALSE)</f>
        <v>48548</v>
      </c>
      <c r="E1321" s="177">
        <f>_xll.qlInterestRateIndexValueDate(IndexON,D1321)</f>
        <v>48548</v>
      </c>
      <c r="F1321" s="193">
        <f>IFERROR(_xll.qlIndexFixing(IndexON,D1321,TRUE,_xll.ohTrigger(RecalcTrigger,TriggerON)),NA())</f>
        <v>2.5278680203818515E-2</v>
      </c>
      <c r="H1321" s="42">
        <f>_xll.qlCalendarAdvance(Calendar,$H1320,B1321,"f",FALSE)</f>
        <v>48548</v>
      </c>
      <c r="I1321" s="177">
        <f>_xll.qlInterestRateIndexValueDate(Index1M,$H1321)</f>
        <v>48548</v>
      </c>
      <c r="J1321" s="182">
        <f>IFERROR(_xll.qlIndexFixing(Index1M,$H1321,TRUE,_xll.ohTrigger(RecalcTrigger,Trigger1M)),NA())</f>
        <v>2.5460495529229889E-2</v>
      </c>
      <c r="K1321" s="44">
        <f>IFERROR(_xll.qlIndexFixing(Index3M,H1321,TRUE,_xll.ohTrigger(RecalcTrigger,Trigger3M)),NA())</f>
        <v>2.5968966062678907E-2</v>
      </c>
      <c r="L1321" s="44">
        <f>IFERROR(_xll.qlIndexFixing(Index6M,$H1321,TRUE,_xll.ohTrigger(RecalcTrigger,Trigger6M)),NA())</f>
        <v>2.6143871294156455E-2</v>
      </c>
      <c r="M1321" s="183">
        <f>IFERROR(_xll.qlIndexFixing(Index1Y,$H1321,TRUE,_xll.ohTrigger(RecalcTrigger,Trigger1Y)),NA())</f>
        <v>2.6600259679533389E-2</v>
      </c>
      <c r="N1321" s="182">
        <f>IFERROR(_xll.qlIndexFixing(ONIndex1M,I1321,TRUE,_xll.ohTrigger(RecalcTrigger,Trigger1M)),NA())</f>
        <v>2.5454195180776296E-2</v>
      </c>
      <c r="O1321" s="44">
        <f>IFERROR(_xll.qlIndexFixing(ONIndex3M,I1321,TRUE,_xll.ohTrigger(RecalcTrigger,Trigger3M)),NA())</f>
        <v>2.5949518465681054E-2</v>
      </c>
      <c r="P1321" s="44">
        <f>IFERROR(_xll.qlIndexFixing(ONIndex6M,I1321,TRUE,_xll.ohTrigger(RecalcTrigger,Trigger6M)),NA())</f>
        <v>2.6098794836635353E-2</v>
      </c>
      <c r="Q1321" s="183">
        <f>IFERROR(_xll.qlIndexFixing(ONIndex1Y,I1321,TRUE,_xll.ohTrigger(RecalcTrigger,Trigger1Y)),NA())</f>
        <v>2.6514414265321751E-2</v>
      </c>
    </row>
    <row r="1322" spans="2:17" x14ac:dyDescent="0.2">
      <c r="B1322" s="39" t="s">
        <v>42</v>
      </c>
      <c r="D1322" s="42">
        <f>_xll.qlCalendarAdvance(Calendar,$D1321,B1322,"f",FALSE)</f>
        <v>48555</v>
      </c>
      <c r="E1322" s="177">
        <f>_xll.qlInterestRateIndexValueDate(IndexON,D1322)</f>
        <v>48555</v>
      </c>
      <c r="F1322" s="193">
        <f>IFERROR(_xll.qlIndexFixing(IndexON,D1322,TRUE,_xll.ohTrigger(RecalcTrigger,TriggerON)),NA())</f>
        <v>2.5270421170011659E-2</v>
      </c>
      <c r="H1322" s="42">
        <f>_xll.qlCalendarAdvance(Calendar,$H1321,B1322,"f",FALSE)</f>
        <v>48555</v>
      </c>
      <c r="I1322" s="177">
        <f>_xll.qlInterestRateIndexValueDate(Index1M,$H1322)</f>
        <v>48555</v>
      </c>
      <c r="J1322" s="182">
        <f>IFERROR(_xll.qlIndexFixing(Index1M,$H1322,TRUE,_xll.ohTrigger(RecalcTrigger,Trigger1M)),NA())</f>
        <v>2.5451016000366651E-2</v>
      </c>
      <c r="K1322" s="44">
        <f>IFERROR(_xll.qlIndexFixing(Index3M,H1322,TRUE,_xll.ohTrigger(RecalcTrigger,Trigger3M)),NA())</f>
        <v>2.5959126233862345E-2</v>
      </c>
      <c r="L1322" s="44">
        <f>IFERROR(_xll.qlIndexFixing(Index6M,$H1322,TRUE,_xll.ohTrigger(RecalcTrigger,Trigger6M)),NA())</f>
        <v>2.613430017142707E-2</v>
      </c>
      <c r="M1322" s="183">
        <f>IFERROR(_xll.qlIndexFixing(Index1Y,$H1322,TRUE,_xll.ohTrigger(RecalcTrigger,Trigger1Y)),NA())</f>
        <v>2.6590038329569854E-2</v>
      </c>
      <c r="N1322" s="182">
        <f>IFERROR(_xll.qlIndexFixing(ONIndex1M,I1322,TRUE,_xll.ohTrigger(RecalcTrigger,Trigger1M)),NA())</f>
        <v>2.544470946109878E-2</v>
      </c>
      <c r="O1322" s="44">
        <f>IFERROR(_xll.qlIndexFixing(ONIndex3M,I1322,TRUE,_xll.ohTrigger(RecalcTrigger,Trigger3M)),NA())</f>
        <v>2.5939638368479567E-2</v>
      </c>
      <c r="P1322" s="44">
        <f>IFERROR(_xll.qlIndexFixing(ONIndex6M,I1322,TRUE,_xll.ohTrigger(RecalcTrigger,Trigger6M)),NA())</f>
        <v>2.6089182696673596E-2</v>
      </c>
      <c r="Q1322" s="183">
        <f>IFERROR(_xll.qlIndexFixing(ONIndex1Y,I1322,TRUE,_xll.ohTrigger(RecalcTrigger,Trigger1Y)),NA())</f>
        <v>2.6504242949544343E-2</v>
      </c>
    </row>
    <row r="1323" spans="2:17" x14ac:dyDescent="0.2">
      <c r="B1323" s="39" t="s">
        <v>42</v>
      </c>
      <c r="D1323" s="42">
        <f>_xll.qlCalendarAdvance(Calendar,$D1322,B1323,"f",FALSE)</f>
        <v>48562</v>
      </c>
      <c r="E1323" s="177">
        <f>_xll.qlInterestRateIndexValueDate(IndexON,D1323)</f>
        <v>48562</v>
      </c>
      <c r="F1323" s="193">
        <f>IFERROR(_xll.qlIndexFixing(IndexON,D1323,TRUE,_xll.ohTrigger(RecalcTrigger,TriggerON)),NA())</f>
        <v>2.5262172205313682E-2</v>
      </c>
      <c r="H1323" s="42">
        <f>_xll.qlCalendarAdvance(Calendar,$H1322,B1323,"f",FALSE)</f>
        <v>48562</v>
      </c>
      <c r="I1323" s="177">
        <f>_xll.qlInterestRateIndexValueDate(Index1M,$H1323)</f>
        <v>48562</v>
      </c>
      <c r="J1323" s="182">
        <f>IFERROR(_xll.qlIndexFixing(Index1M,$H1323,TRUE,_xll.ohTrigger(RecalcTrigger,Trigger1M)),NA())</f>
        <v>2.544154862927691E-2</v>
      </c>
      <c r="K1323" s="44">
        <f>IFERROR(_xll.qlIndexFixing(Index3M,H1323,TRUE,_xll.ohTrigger(RecalcTrigger,Trigger3M)),NA())</f>
        <v>2.5949302601843326E-2</v>
      </c>
      <c r="L1323" s="44">
        <f>IFERROR(_xll.qlIndexFixing(Index6M,$H1323,TRUE,_xll.ohTrigger(RecalcTrigger,Trigger6M)),NA())</f>
        <v>2.6124741902796348E-2</v>
      </c>
      <c r="M1323" s="183">
        <f>IFERROR(_xll.qlIndexFixing(Index1Y,$H1323,TRUE,_xll.ohTrigger(RecalcTrigger,Trigger1Y)),NA())</f>
        <v>2.6579825531824364E-2</v>
      </c>
      <c r="N1323" s="182">
        <f>IFERROR(_xll.qlIndexFixing(ONIndex1M,I1323,TRUE,_xll.ohTrigger(RecalcTrigger,Trigger1M)),NA())</f>
        <v>2.5435235866512196E-2</v>
      </c>
      <c r="O1323" s="44">
        <f>IFERROR(_xll.qlIndexFixing(ONIndex3M,I1323,TRUE,_xll.ohTrigger(RecalcTrigger,Trigger3M)),NA())</f>
        <v>2.5929774342998702E-2</v>
      </c>
      <c r="P1323" s="44">
        <f>IFERROR(_xll.qlIndexFixing(ONIndex6M,I1323,TRUE,_xll.ohTrigger(RecalcTrigger,Trigger6M)),NA())</f>
        <v>2.6079583202038847E-2</v>
      </c>
      <c r="Q1323" s="183">
        <f>IFERROR(_xll.qlIndexFixing(ONIndex1Y,I1323,TRUE,_xll.ohTrigger(RecalcTrigger,Trigger1Y)),NA())</f>
        <v>2.6494079866610232E-2</v>
      </c>
    </row>
    <row r="1324" spans="2:17" x14ac:dyDescent="0.2">
      <c r="B1324" s="39" t="s">
        <v>42</v>
      </c>
      <c r="D1324" s="42">
        <f>_xll.qlCalendarAdvance(Calendar,$D1323,B1324,"f",FALSE)</f>
        <v>48569</v>
      </c>
      <c r="E1324" s="177">
        <f>_xll.qlInterestRateIndexValueDate(IndexON,D1324)</f>
        <v>48569</v>
      </c>
      <c r="F1324" s="193">
        <f>IFERROR(_xll.qlIndexFixing(IndexON,D1324,TRUE,_xll.ohTrigger(RecalcTrigger,TriggerON)),NA())</f>
        <v>2.5253933309724585E-2</v>
      </c>
      <c r="H1324" s="42">
        <f>_xll.qlCalendarAdvance(Calendar,$H1323,B1324,"f",FALSE)</f>
        <v>48569</v>
      </c>
      <c r="I1324" s="177">
        <f>_xll.qlInterestRateIndexValueDate(Index1M,$H1324)</f>
        <v>48569</v>
      </c>
      <c r="J1324" s="182">
        <f>IFERROR(_xll.qlIndexFixing(Index1M,$H1324,TRUE,_xll.ohTrigger(RecalcTrigger,Trigger1M)),NA())</f>
        <v>2.5432093415934522E-2</v>
      </c>
      <c r="K1324" s="44">
        <f>IFERROR(_xll.qlIndexFixing(Index3M,H1324,TRUE,_xll.ohTrigger(RecalcTrigger,Trigger3M)),NA())</f>
        <v>2.5939495166503884E-2</v>
      </c>
      <c r="L1324" s="44">
        <f>IFERROR(_xll.qlIndexFixing(Index6M,$H1324,TRUE,_xll.ohTrigger(RecalcTrigger,Trigger6M)),NA())</f>
        <v>2.6115196488083494E-2</v>
      </c>
      <c r="M1324" s="183">
        <f>IFERROR(_xll.qlIndexFixing(Index1Y,$H1324,TRUE,_xll.ohTrigger(RecalcTrigger,Trigger1Y)),NA())</f>
        <v>2.656962128604401E-2</v>
      </c>
      <c r="N1324" s="182">
        <f>IFERROR(_xll.qlIndexFixing(ONIndex1M,I1324,TRUE,_xll.ohTrigger(RecalcTrigger,Trigger1M)),NA())</f>
        <v>2.5425774397016543E-2</v>
      </c>
      <c r="O1324" s="44">
        <f>IFERROR(_xll.qlIndexFixing(ONIndex3M,I1324,TRUE,_xll.ohTrigger(RecalcTrigger,Trigger3M)),NA())</f>
        <v>2.5919926389157411E-2</v>
      </c>
      <c r="P1324" s="44">
        <f>IFERROR(_xll.qlIndexFixing(ONIndex6M,I1324,TRUE,_xll.ohTrigger(RecalcTrigger,Trigger6M)),NA())</f>
        <v>2.6069996352812153E-2</v>
      </c>
      <c r="Q1324" s="183">
        <f>IFERROR(_xll.qlIndexFixing(ONIndex1Y,I1324,TRUE,_xll.ohTrigger(RecalcTrigger,Trigger1Y)),NA())</f>
        <v>2.6483925016114185E-2</v>
      </c>
    </row>
    <row r="1325" spans="2:17" x14ac:dyDescent="0.2">
      <c r="B1325" s="39" t="s">
        <v>42</v>
      </c>
      <c r="D1325" s="42">
        <f>_xll.qlCalendarAdvance(Calendar,$D1324,B1325,"f",FALSE)</f>
        <v>48577</v>
      </c>
      <c r="E1325" s="177">
        <f>_xll.qlInterestRateIndexValueDate(IndexON,D1325)</f>
        <v>48577</v>
      </c>
      <c r="F1325" s="193">
        <f>IFERROR(_xll.qlIndexFixing(IndexON,D1325,TRUE,_xll.ohTrigger(RecalcTrigger,TriggerON)),NA())</f>
        <v>2.5244529758494672E-2</v>
      </c>
      <c r="H1325" s="42">
        <f>_xll.qlCalendarAdvance(Calendar,$H1324,B1325,"f",FALSE)</f>
        <v>48577</v>
      </c>
      <c r="I1325" s="177">
        <f>_xll.qlInterestRateIndexValueDate(Index1M,$H1325)</f>
        <v>48577</v>
      </c>
      <c r="J1325" s="182">
        <f>IFERROR(_xll.qlIndexFixing(Index1M,$H1325,TRUE,_xll.ohTrigger(RecalcTrigger,Trigger1M)),NA())</f>
        <v>2.5421725049496486E-2</v>
      </c>
      <c r="K1325" s="44">
        <f>IFERROR(_xll.qlIndexFixing(Index3M,H1325,TRUE,_xll.ohTrigger(RecalcTrigger,Trigger3M)),NA())</f>
        <v>2.5928306501494445E-2</v>
      </c>
      <c r="L1325" s="44">
        <f>IFERROR(_xll.qlIndexFixing(Index6M,$H1325,TRUE,_xll.ohTrigger(RecalcTrigger,Trigger6M)),NA())</f>
        <v>2.6104303181957438E-2</v>
      </c>
      <c r="M1325" s="183">
        <f>IFERROR(_xll.qlIndexFixing(Index1Y,$H1325,TRUE,_xll.ohTrigger(RecalcTrigger,Trigger1Y)),NA())</f>
        <v>2.6557969762335043E-2</v>
      </c>
      <c r="N1325" s="182">
        <f>IFERROR(_xll.qlIndexFixing(ONIndex1M,I1325,TRUE,_xll.ohTrigger(RecalcTrigger,Trigger1M)),NA())</f>
        <v>2.5414976135901268E-2</v>
      </c>
      <c r="O1325" s="44">
        <f>IFERROR(_xll.qlIndexFixing(ONIndex3M,I1325,TRUE,_xll.ohTrigger(RecalcTrigger,Trigger3M)),NA())</f>
        <v>2.5908691264355799E-2</v>
      </c>
      <c r="P1325" s="44">
        <f>IFERROR(_xll.qlIndexFixing(ONIndex6M,I1325,TRUE,_xll.ohTrigger(RecalcTrigger,Trigger6M)),NA())</f>
        <v>2.6059055438004686E-2</v>
      </c>
      <c r="Q1325" s="183">
        <f>IFERROR(_xll.qlIndexFixing(ONIndex1Y,I1325,TRUE,_xll.ohTrigger(RecalcTrigger,Trigger1Y)),NA())</f>
        <v>2.6472329553226537E-2</v>
      </c>
    </row>
    <row r="1326" spans="2:17" x14ac:dyDescent="0.2">
      <c r="B1326" s="39" t="s">
        <v>42</v>
      </c>
      <c r="D1326" s="42">
        <f>_xll.qlCalendarAdvance(Calendar,$D1325,B1326,"f",FALSE)</f>
        <v>48584</v>
      </c>
      <c r="E1326" s="177">
        <f>_xll.qlInterestRateIndexValueDate(IndexON,D1326)</f>
        <v>48584</v>
      </c>
      <c r="F1326" s="193">
        <f>IFERROR(_xll.qlIndexFixing(IndexON,D1326,TRUE,_xll.ohTrigger(RecalcTrigger,TriggerON)),NA())</f>
        <v>2.5236312439613773E-2</v>
      </c>
      <c r="H1326" s="42">
        <f>_xll.qlCalendarAdvance(Calendar,$H1325,B1326,"f",FALSE)</f>
        <v>48584</v>
      </c>
      <c r="I1326" s="177">
        <f>_xll.qlInterestRateIndexValueDate(Index1M,$H1326)</f>
        <v>48584</v>
      </c>
      <c r="J1326" s="182">
        <f>IFERROR(_xll.qlIndexFixing(Index1M,$H1326,TRUE,_xll.ohTrigger(RecalcTrigger,Trigger1M)),NA())</f>
        <v>2.5412296313628457E-2</v>
      </c>
      <c r="K1326" s="44">
        <f>IFERROR(_xll.qlIndexFixing(Index3M,H1326,TRUE,_xll.ohTrigger(RecalcTrigger,Trigger3M)),NA())</f>
        <v>2.5918533772934321E-2</v>
      </c>
      <c r="L1326" s="44">
        <f>IFERROR(_xll.qlIndexFixing(Index6M,$H1326,TRUE,_xll.ohTrigger(RecalcTrigger,Trigger6M)),NA())</f>
        <v>2.6094531980785277E-2</v>
      </c>
      <c r="M1326" s="183">
        <f>IFERROR(_xll.qlIndexFixing(Index1Y,$H1326,TRUE,_xll.ohTrigger(RecalcTrigger,Trigger1Y)),NA())</f>
        <v>2.654778384134171E-2</v>
      </c>
      <c r="N1326" s="182">
        <f>IFERROR(_xll.qlIndexFixing(ONIndex1M,I1326,TRUE,_xll.ohTrigger(RecalcTrigger,Trigger1M)),NA())</f>
        <v>2.5405540648627545E-2</v>
      </c>
      <c r="O1326" s="44">
        <f>IFERROR(_xll.qlIndexFixing(ONIndex3M,I1326,TRUE,_xll.ohTrigger(RecalcTrigger,Trigger3M)),NA())</f>
        <v>2.5898877749753746E-2</v>
      </c>
      <c r="P1326" s="44">
        <f>IFERROR(_xll.qlIndexFixing(ONIndex6M,I1326,TRUE,_xll.ohTrigger(RecalcTrigger,Trigger6M)),NA())</f>
        <v>2.6049495686196744E-2</v>
      </c>
      <c r="Q1326" s="183">
        <f>IFERROR(_xll.qlIndexFixing(ONIndex1Y,I1326,TRUE,_xll.ohTrigger(RecalcTrigger,Trigger1Y)),NA())</f>
        <v>2.6462192343912339E-2</v>
      </c>
    </row>
    <row r="1327" spans="2:17" x14ac:dyDescent="0.2">
      <c r="B1327" s="39" t="s">
        <v>42</v>
      </c>
      <c r="D1327" s="42">
        <f>_xll.qlCalendarAdvance(Calendar,$D1326,B1327,"f",FALSE)</f>
        <v>48591</v>
      </c>
      <c r="E1327" s="177">
        <f>_xll.qlInterestRateIndexValueDate(IndexON,D1327)</f>
        <v>48591</v>
      </c>
      <c r="F1327" s="193">
        <f>IFERROR(_xll.qlIndexFixing(IndexON,D1327,TRUE,_xll.ohTrigger(RecalcTrigger,TriggerON)),NA())</f>
        <v>2.5228105189760708E-2</v>
      </c>
      <c r="H1327" s="42">
        <f>_xll.qlCalendarAdvance(Calendar,$H1326,B1327,"f",FALSE)</f>
        <v>48591</v>
      </c>
      <c r="I1327" s="177">
        <f>_xll.qlInterestRateIndexValueDate(Index1M,$H1327)</f>
        <v>48591</v>
      </c>
      <c r="J1327" s="182">
        <f>IFERROR(_xll.qlIndexFixing(Index1M,$H1327,TRUE,_xll.ohTrigger(RecalcTrigger,Trigger1M)),NA())</f>
        <v>2.5402879737588289E-2</v>
      </c>
      <c r="K1327" s="44">
        <f>IFERROR(_xll.qlIndexFixing(Index3M,H1327,TRUE,_xll.ohTrigger(RecalcTrigger,Trigger3M)),NA())</f>
        <v>2.5908777240689063E-2</v>
      </c>
      <c r="L1327" s="44">
        <f>IFERROR(_xll.qlIndexFixing(Index6M,$H1327,TRUE,_xll.ohTrigger(RecalcTrigger,Trigger6M)),NA())</f>
        <v>2.608502671994407E-2</v>
      </c>
      <c r="M1327" s="183">
        <f>IFERROR(_xll.qlIndexFixing(Index1Y,$H1327,TRUE,_xll.ohTrigger(RecalcTrigger,Trigger1Y)),NA())</f>
        <v>2.6537606471518371E-2</v>
      </c>
      <c r="N1327" s="182">
        <f>IFERROR(_xll.qlIndexFixing(ONIndex1M,I1327,TRUE,_xll.ohTrigger(RecalcTrigger,Trigger1M)),NA())</f>
        <v>2.5396117286444753E-2</v>
      </c>
      <c r="O1327" s="44">
        <f>IFERROR(_xll.qlIndexFixing(ONIndex3M,I1327,TRUE,_xll.ohTrigger(RecalcTrigger,Trigger3M)),NA())</f>
        <v>2.5889080306791268E-2</v>
      </c>
      <c r="P1327" s="44">
        <f>IFERROR(_xll.qlIndexFixing(ONIndex6M,I1327,TRUE,_xll.ohTrigger(RecalcTrigger,Trigger6M)),NA())</f>
        <v>2.6039948579877903E-2</v>
      </c>
      <c r="Q1327" s="183">
        <f>IFERROR(_xll.qlIndexFixing(ONIndex1Y,I1327,TRUE,_xll.ohTrigger(RecalcTrigger,Trigger1Y)),NA())</f>
        <v>2.6452063367036205E-2</v>
      </c>
    </row>
    <row r="1328" spans="2:17" x14ac:dyDescent="0.2">
      <c r="B1328" s="39" t="s">
        <v>42</v>
      </c>
      <c r="D1328" s="42">
        <f>_xll.qlCalendarAdvance(Calendar,$D1327,B1328,"f",FALSE)</f>
        <v>48598</v>
      </c>
      <c r="E1328" s="177">
        <f>_xll.qlInterestRateIndexValueDate(IndexON,D1328)</f>
        <v>48598</v>
      </c>
      <c r="F1328" s="193">
        <f>IFERROR(_xll.qlIndexFixing(IndexON,D1328,TRUE,_xll.ohTrigger(RecalcTrigger,TriggerON)),NA())</f>
        <v>2.5219908008935477E-2</v>
      </c>
      <c r="H1328" s="42">
        <f>_xll.qlCalendarAdvance(Calendar,$H1327,B1328,"f",FALSE)</f>
        <v>48598</v>
      </c>
      <c r="I1328" s="177">
        <f>_xll.qlInterestRateIndexValueDate(Index1M,$H1328)</f>
        <v>48598</v>
      </c>
      <c r="J1328" s="182">
        <f>IFERROR(_xll.qlIndexFixing(Index1M,$H1328,TRUE,_xll.ohTrigger(RecalcTrigger,Trigger1M)),NA())</f>
        <v>2.5393475321344054E-2</v>
      </c>
      <c r="K1328" s="44">
        <f>IFERROR(_xll.qlIndexFixing(Index3M,H1328,TRUE,_xll.ohTrigger(RecalcTrigger,Trigger3M)),NA())</f>
        <v>2.589903690464251E-2</v>
      </c>
      <c r="L1328" s="44">
        <f>IFERROR(_xll.qlIndexFixing(Index6M,$H1328,TRUE,_xll.ohTrigger(RecalcTrigger,Trigger6M)),NA())</f>
        <v>2.607553431113013E-2</v>
      </c>
      <c r="M1328" s="183">
        <f>IFERROR(_xll.qlIndexFixing(Index1Y,$H1328,TRUE,_xll.ohTrigger(RecalcTrigger,Trigger1Y)),NA())</f>
        <v>2.6527437652613228E-2</v>
      </c>
      <c r="N1328" s="182">
        <f>IFERROR(_xll.qlIndexFixing(ONIndex1M,I1328,TRUE,_xll.ohTrigger(RecalcTrigger,Trigger1M)),NA())</f>
        <v>2.5386706049271845E-2</v>
      </c>
      <c r="O1328" s="44">
        <f>IFERROR(_xll.qlIndexFixing(ONIndex3M,I1328,TRUE,_xll.ohTrigger(RecalcTrigger,Trigger3M)),NA())</f>
        <v>2.5879298935549411E-2</v>
      </c>
      <c r="P1328" s="44">
        <f>IFERROR(_xll.qlIndexFixing(ONIndex6M,I1328,TRUE,_xll.ohTrigger(RecalcTrigger,Trigger6M)),NA())</f>
        <v>2.6030414119048162E-2</v>
      </c>
      <c r="Q1328" s="183">
        <f>IFERROR(_xll.qlIndexFixing(ONIndex1Y,I1328,TRUE,_xll.ohTrigger(RecalcTrigger,Trigger1Y)),NA())</f>
        <v>2.6441942622760228E-2</v>
      </c>
    </row>
    <row r="1329" spans="2:17" x14ac:dyDescent="0.2">
      <c r="B1329" s="39" t="s">
        <v>42</v>
      </c>
      <c r="D1329" s="42">
        <f>_xll.qlCalendarAdvance(Calendar,$D1328,B1329,"f",FALSE)</f>
        <v>48605</v>
      </c>
      <c r="E1329" s="177">
        <f>_xll.qlInterestRateIndexValueDate(IndexON,D1329)</f>
        <v>48605</v>
      </c>
      <c r="F1329" s="193">
        <f>IFERROR(_xll.qlIndexFixing(IndexON,D1329,TRUE,_xll.ohTrigger(RecalcTrigger,TriggerON)),NA())</f>
        <v>2.5211720897138079E-2</v>
      </c>
      <c r="H1329" s="42">
        <f>_xll.qlCalendarAdvance(Calendar,$H1328,B1329,"f",FALSE)</f>
        <v>48605</v>
      </c>
      <c r="I1329" s="177">
        <f>_xll.qlInterestRateIndexValueDate(Index1M,$H1329)</f>
        <v>48605</v>
      </c>
      <c r="J1329" s="182">
        <f>IFERROR(_xll.qlIndexFixing(Index1M,$H1329,TRUE,_xll.ohTrigger(RecalcTrigger,Trigger1M)),NA())</f>
        <v>2.5384083064866277E-2</v>
      </c>
      <c r="K1329" s="44">
        <f>IFERROR(_xll.qlIndexFixing(Index3M,H1329,TRUE,_xll.ohTrigger(RecalcTrigger,Trigger3M)),NA())</f>
        <v>2.5889312764678492E-2</v>
      </c>
      <c r="L1329" s="44">
        <f>IFERROR(_xll.qlIndexFixing(Index6M,$H1329,TRUE,_xll.ohTrigger(RecalcTrigger,Trigger6M)),NA())</f>
        <v>2.6066054754163445E-2</v>
      </c>
      <c r="M1329" s="183">
        <f>IFERROR(_xll.qlIndexFixing(Index1Y,$H1329,TRUE,_xll.ohTrigger(RecalcTrigger,Trigger1Y)),NA())</f>
        <v>2.6517277384374038E-2</v>
      </c>
      <c r="N1329" s="182">
        <f>IFERROR(_xll.qlIndexFixing(ONIndex1M,I1329,TRUE,_xll.ohTrigger(RecalcTrigger,Trigger1M)),NA())</f>
        <v>2.5377306937108823E-2</v>
      </c>
      <c r="O1329" s="44">
        <f>IFERROR(_xll.qlIndexFixing(ONIndex3M,I1329,TRUE,_xll.ohTrigger(RecalcTrigger,Trigger3M)),NA())</f>
        <v>2.5869533635947128E-2</v>
      </c>
      <c r="P1329" s="44">
        <f>IFERROR(_xll.qlIndexFixing(ONIndex6M,I1329,TRUE,_xll.ohTrigger(RecalcTrigger,Trigger6M)),NA())</f>
        <v>2.6020892303626475E-2</v>
      </c>
      <c r="Q1329" s="183">
        <f>IFERROR(_xll.qlIndexFixing(ONIndex1Y,I1329,TRUE,_xll.ohTrigger(RecalcTrigger,Trigger1Y)),NA())</f>
        <v>2.6431830111003363E-2</v>
      </c>
    </row>
    <row r="1330" spans="2:17" x14ac:dyDescent="0.2">
      <c r="B1330" s="39" t="s">
        <v>42</v>
      </c>
      <c r="D1330" s="42">
        <f>_xll.qlCalendarAdvance(Calendar,$D1329,B1330,"f",FALSE)</f>
        <v>48612</v>
      </c>
      <c r="E1330" s="177">
        <f>_xll.qlInterestRateIndexValueDate(IndexON,D1330)</f>
        <v>48612</v>
      </c>
      <c r="F1330" s="193">
        <f>IFERROR(_xll.qlIndexFixing(IndexON,D1330,TRUE,_xll.ohTrigger(RecalcTrigger,TriggerON)),NA())</f>
        <v>2.52035438546927E-2</v>
      </c>
      <c r="H1330" s="42">
        <f>_xll.qlCalendarAdvance(Calendar,$H1329,B1330,"f",FALSE)</f>
        <v>48612</v>
      </c>
      <c r="I1330" s="177">
        <f>_xll.qlInterestRateIndexValueDate(Index1M,$H1330)</f>
        <v>48612</v>
      </c>
      <c r="J1330" s="182">
        <f>IFERROR(_xll.qlIndexFixing(Index1M,$H1330,TRUE,_xll.ohTrigger(RecalcTrigger,Trigger1M)),NA())</f>
        <v>2.5373641065915987E-2</v>
      </c>
      <c r="K1330" s="44">
        <f>IFERROR(_xll.qlIndexFixing(Index3M,H1330,TRUE,_xll.ohTrigger(RecalcTrigger,Trigger3M)),NA())</f>
        <v>2.5879604820680847E-2</v>
      </c>
      <c r="L1330" s="44">
        <f>IFERROR(_xll.qlIndexFixing(Index6M,$H1330,TRUE,_xll.ohTrigger(RecalcTrigger,Trigger6M)),NA())</f>
        <v>2.6056588048866708E-2</v>
      </c>
      <c r="M1330" s="183">
        <f>IFERROR(_xll.qlIndexFixing(Index1Y,$H1330,TRUE,_xll.ohTrigger(RecalcTrigger,Trigger1Y)),NA())</f>
        <v>2.6507125666548781E-2</v>
      </c>
      <c r="N1330" s="182">
        <f>IFERROR(_xll.qlIndexFixing(ONIndex1M,I1330,TRUE,_xll.ohTrigger(RecalcTrigger,Trigger1M)),NA())</f>
        <v>2.5367919950117779E-2</v>
      </c>
      <c r="O1330" s="44">
        <f>IFERROR(_xll.qlIndexFixing(ONIndex3M,I1330,TRUE,_xll.ohTrigger(RecalcTrigger,Trigger3M)),NA())</f>
        <v>2.5859784408065467E-2</v>
      </c>
      <c r="P1330" s="44">
        <f>IFERROR(_xll.qlIndexFixing(ONIndex6M,I1330,TRUE,_xll.ohTrigger(RecalcTrigger,Trigger6M)),NA())</f>
        <v>2.6011383133693888E-2</v>
      </c>
      <c r="Q1330" s="183">
        <f>IFERROR(_xll.qlIndexFixing(ONIndex1Y,I1330,TRUE,_xll.ohTrigger(RecalcTrigger,Trigger1Y)),NA())</f>
        <v>2.6421725831684562E-2</v>
      </c>
    </row>
    <row r="1331" spans="2:17" x14ac:dyDescent="0.2">
      <c r="B1331" s="39" t="s">
        <v>42</v>
      </c>
      <c r="D1331" s="42">
        <f>_xll.qlCalendarAdvance(Calendar,$D1330,B1331,"f",FALSE)</f>
        <v>48619</v>
      </c>
      <c r="E1331" s="177">
        <f>_xll.qlInterestRateIndexValueDate(IndexON,D1331)</f>
        <v>48619</v>
      </c>
      <c r="F1331" s="193">
        <f>IFERROR(_xll.qlIndexFixing(IndexON,D1331,TRUE,_xll.ohTrigger(RecalcTrigger,TriggerON)),NA())</f>
        <v>2.5195376881113063E-2</v>
      </c>
      <c r="H1331" s="42">
        <f>_xll.qlCalendarAdvance(Calendar,$H1330,B1331,"f",FALSE)</f>
        <v>48619</v>
      </c>
      <c r="I1331" s="177">
        <f>_xll.qlInterestRateIndexValueDate(Index1M,$H1331)</f>
        <v>48619</v>
      </c>
      <c r="J1331" s="182">
        <f>IFERROR(_xll.qlIndexFixing(Index1M,$H1331,TRUE,_xll.ohTrigger(RecalcTrigger,Trigger1M)),NA())</f>
        <v>2.5364272039458083E-2</v>
      </c>
      <c r="K1331" s="44">
        <f>IFERROR(_xll.qlIndexFixing(Index3M,H1331,TRUE,_xll.ohTrigger(RecalcTrigger,Trigger3M)),NA())</f>
        <v>2.5869687473388629E-2</v>
      </c>
      <c r="L1331" s="44">
        <f>IFERROR(_xll.qlIndexFixing(Index6M,$H1331,TRUE,_xll.ohTrigger(RecalcTrigger,Trigger6M)),NA())</f>
        <v>2.6047134195060356E-2</v>
      </c>
      <c r="M1331" s="183">
        <f>IFERROR(_xll.qlIndexFixing(Index1Y,$H1331,TRUE,_xll.ohTrigger(RecalcTrigger,Trigger1Y)),NA())</f>
        <v>2.6496982498885657E-2</v>
      </c>
      <c r="N1331" s="182">
        <f>IFERROR(_xll.qlIndexFixing(ONIndex1M,I1331,TRUE,_xll.ohTrigger(RecalcTrigger,Trigger1M)),NA())</f>
        <v>2.5358545088055573E-2</v>
      </c>
      <c r="O1331" s="44">
        <f>IFERROR(_xll.qlIndexFixing(ONIndex3M,I1331,TRUE,_xll.ohTrigger(RecalcTrigger,Trigger3M)),NA())</f>
        <v>2.5850051251580242E-2</v>
      </c>
      <c r="P1331" s="44">
        <f>IFERROR(_xll.qlIndexFixing(ONIndex6M,I1331,TRUE,_xll.ohTrigger(RecalcTrigger,Trigger6M)),NA())</f>
        <v>2.6001886609088309E-2</v>
      </c>
      <c r="Q1331" s="183">
        <f>IFERROR(_xll.qlIndexFixing(ONIndex1Y,I1331,TRUE,_xll.ohTrigger(RecalcTrigger,Trigger1Y)),NA())</f>
        <v>2.6411629784965918E-2</v>
      </c>
    </row>
    <row r="1332" spans="2:17" x14ac:dyDescent="0.2">
      <c r="B1332" s="39" t="s">
        <v>42</v>
      </c>
      <c r="D1332" s="42">
        <f>_xll.qlCalendarAdvance(Calendar,$D1331,B1332,"f",FALSE)</f>
        <v>48626</v>
      </c>
      <c r="E1332" s="177">
        <f>_xll.qlInterestRateIndexValueDate(IndexON,D1332)</f>
        <v>48626</v>
      </c>
      <c r="F1332" s="193">
        <f>IFERROR(_xll.qlIndexFixing(IndexON,D1332,TRUE,_xll.ohTrigger(RecalcTrigger,TriggerON)),NA())</f>
        <v>2.5187219976723352E-2</v>
      </c>
      <c r="H1332" s="42">
        <f>_xll.qlCalendarAdvance(Calendar,$H1331,B1332,"f",FALSE)</f>
        <v>48626</v>
      </c>
      <c r="I1332" s="177">
        <f>_xll.qlInterestRateIndexValueDate(Index1M,$H1332)</f>
        <v>48626</v>
      </c>
      <c r="J1332" s="182">
        <f>IFERROR(_xll.qlIndexFixing(Index1M,$H1332,TRUE,_xll.ohTrigger(RecalcTrigger,Trigger1M)),NA())</f>
        <v>2.5354915167264878E-2</v>
      </c>
      <c r="K1332" s="44">
        <f>IFERROR(_xll.qlIndexFixing(Index3M,H1332,TRUE,_xll.ohTrigger(RecalcTrigger,Trigger3M)),NA())</f>
        <v>2.5860011447688874E-2</v>
      </c>
      <c r="L1332" s="44">
        <f>IFERROR(_xll.qlIndexFixing(Index6M,$H1332,TRUE,_xll.ohTrigger(RecalcTrigger,Trigger6M)),NA())</f>
        <v>2.6037693192567522E-2</v>
      </c>
      <c r="M1332" s="183">
        <f>IFERROR(_xll.qlIndexFixing(Index1Y,$H1332,TRUE,_xll.ohTrigger(RecalcTrigger,Trigger1Y)),NA())</f>
        <v>2.6486847881133535E-2</v>
      </c>
      <c r="N1332" s="182">
        <f>IFERROR(_xll.qlIndexFixing(ONIndex1M,I1332,TRUE,_xll.ohTrigger(RecalcTrigger,Trigger1M)),NA())</f>
        <v>2.5349182351084298E-2</v>
      </c>
      <c r="O1332" s="44">
        <f>IFERROR(_xll.qlIndexFixing(ONIndex3M,I1332,TRUE,_xll.ohTrigger(RecalcTrigger,Trigger3M)),NA())</f>
        <v>2.584033416697773E-2</v>
      </c>
      <c r="P1332" s="44">
        <f>IFERROR(_xll.qlIndexFixing(ONIndex6M,I1332,TRUE,_xll.ohTrigger(RecalcTrigger,Trigger6M)),NA())</f>
        <v>2.5992402730052877E-2</v>
      </c>
      <c r="Q1332" s="183">
        <f>IFERROR(_xll.qlIndexFixing(ONIndex1Y,I1332,TRUE,_xll.ohTrigger(RecalcTrigger,Trigger1Y)),NA())</f>
        <v>2.6401541970847431E-2</v>
      </c>
    </row>
    <row r="1333" spans="2:17" x14ac:dyDescent="0.2">
      <c r="B1333" s="39" t="s">
        <v>42</v>
      </c>
      <c r="D1333" s="42">
        <f>_xll.qlCalendarAdvance(Calendar,$D1332,B1333,"f",FALSE)</f>
        <v>48633</v>
      </c>
      <c r="E1333" s="177">
        <f>_xll.qlInterestRateIndexValueDate(IndexON,D1333)</f>
        <v>48633</v>
      </c>
      <c r="F1333" s="193">
        <f>IFERROR(_xll.qlIndexFixing(IndexON,D1333,TRUE,_xll.ohTrigger(RecalcTrigger,TriggerON)),NA())</f>
        <v>2.5179073141361474E-2</v>
      </c>
      <c r="H1333" s="42">
        <f>_xll.qlCalendarAdvance(Calendar,$H1332,B1333,"f",FALSE)</f>
        <v>48633</v>
      </c>
      <c r="I1333" s="177">
        <f>_xll.qlInterestRateIndexValueDate(Index1M,$H1333)</f>
        <v>48633</v>
      </c>
      <c r="J1333" s="182">
        <f>IFERROR(_xll.qlIndexFixing(Index1M,$H1333,TRUE,_xll.ohTrigger(RecalcTrigger,Trigger1M)),NA())</f>
        <v>2.5345570449310316E-2</v>
      </c>
      <c r="K1333" s="44">
        <f>IFERROR(_xll.qlIndexFixing(Index3M,H1333,TRUE,_xll.ohTrigger(RecalcTrigger,Trigger3M)),NA())</f>
        <v>2.5850351616219843E-2</v>
      </c>
      <c r="L1333" s="44">
        <f>IFERROR(_xll.qlIndexFixing(Index6M,$H1333,TRUE,_xll.ohTrigger(RecalcTrigger,Trigger6M)),NA())</f>
        <v>2.6028265041209545E-2</v>
      </c>
      <c r="M1333" s="183">
        <f>IFERROR(_xll.qlIndexFixing(Index1Y,$H1333,TRUE,_xll.ohTrigger(RecalcTrigger,Trigger1Y)),NA())</f>
        <v>2.6476721813040616E-2</v>
      </c>
      <c r="N1333" s="182">
        <f>IFERROR(_xll.qlIndexFixing(ONIndex1M,I1333,TRUE,_xll.ohTrigger(RecalcTrigger,Trigger1M)),NA())</f>
        <v>2.5339831739122909E-2</v>
      </c>
      <c r="O1333" s="44">
        <f>IFERROR(_xll.qlIndexFixing(ONIndex3M,I1333,TRUE,_xll.ohTrigger(RecalcTrigger,Trigger3M)),NA())</f>
        <v>2.5830633153933746E-2</v>
      </c>
      <c r="P1333" s="44">
        <f>IFERROR(_xll.qlIndexFixing(ONIndex6M,I1333,TRUE,_xll.ohTrigger(RecalcTrigger,Trigger6M)),NA())</f>
        <v>2.5982931496344452E-2</v>
      </c>
      <c r="Q1333" s="183">
        <f>IFERROR(_xll.qlIndexFixing(ONIndex1Y,I1333,TRUE,_xll.ohTrigger(RecalcTrigger,Trigger1Y)),NA())</f>
        <v>2.6391462389085962E-2</v>
      </c>
    </row>
    <row r="1334" spans="2:17" x14ac:dyDescent="0.2">
      <c r="B1334" s="39" t="s">
        <v>42</v>
      </c>
      <c r="D1334" s="42">
        <f>_xll.qlCalendarAdvance(Calendar,$D1333,B1334,"f",FALSE)</f>
        <v>48640</v>
      </c>
      <c r="E1334" s="177">
        <f>_xll.qlInterestRateIndexValueDate(IndexON,D1334)</f>
        <v>48640</v>
      </c>
      <c r="F1334" s="193">
        <f>IFERROR(_xll.qlIndexFixing(IndexON,D1334,TRUE,_xll.ohTrigger(RecalcTrigger,TriggerON)),NA())</f>
        <v>2.5170936375108477E-2</v>
      </c>
      <c r="H1334" s="42">
        <f>_xll.qlCalendarAdvance(Calendar,$H1333,B1334,"f",FALSE)</f>
        <v>48640</v>
      </c>
      <c r="I1334" s="177">
        <f>_xll.qlInterestRateIndexValueDate(Index1M,$H1334)</f>
        <v>48640</v>
      </c>
      <c r="J1334" s="182">
        <f>IFERROR(_xll.qlIndexFixing(Index1M,$H1334,TRUE,_xll.ohTrigger(RecalcTrigger,Trigger1M)),NA())</f>
        <v>2.5337304177886301E-2</v>
      </c>
      <c r="K1334" s="44">
        <f>IFERROR(_xll.qlIndexFixing(Index3M,H1334,TRUE,_xll.ohTrigger(RecalcTrigger,Trigger3M)),NA())</f>
        <v>2.5841389217368248E-2</v>
      </c>
      <c r="L1334" s="44">
        <f>IFERROR(_xll.qlIndexFixing(Index6M,$H1334,TRUE,_xll.ohTrigger(RecalcTrigger,Trigger6M)),NA())</f>
        <v>2.6019615767245621E-2</v>
      </c>
      <c r="M1334" s="183">
        <f>IFERROR(_xll.qlIndexFixing(Index1Y,$H1334,TRUE,_xll.ohTrigger(RecalcTrigger,Trigger1Y)),NA())</f>
        <v>2.6466604294356655E-2</v>
      </c>
      <c r="N1334" s="182">
        <f>IFERROR(_xll.qlIndexFixing(ONIndex1M,I1334,TRUE,_xll.ohTrigger(RecalcTrigger,Trigger1M)),NA())</f>
        <v>2.5330493252252451E-2</v>
      </c>
      <c r="O1334" s="44">
        <f>IFERROR(_xll.qlIndexFixing(ONIndex3M,I1334,TRUE,_xll.ohTrigger(RecalcTrigger,Trigger3M)),NA())</f>
        <v>2.5820948212529338E-2</v>
      </c>
      <c r="P1334" s="44">
        <f>IFERROR(_xll.qlIndexFixing(ONIndex6M,I1334,TRUE,_xll.ohTrigger(RecalcTrigger,Trigger6M)),NA())</f>
        <v>2.5973472908125128E-2</v>
      </c>
      <c r="Q1334" s="183">
        <f>IFERROR(_xll.qlIndexFixing(ONIndex1Y,I1334,TRUE,_xll.ohTrigger(RecalcTrigger,Trigger1Y)),NA())</f>
        <v>2.6381391040005697E-2</v>
      </c>
    </row>
    <row r="1335" spans="2:17" x14ac:dyDescent="0.2">
      <c r="B1335" s="39" t="s">
        <v>42</v>
      </c>
      <c r="D1335" s="42">
        <f>_xll.qlCalendarAdvance(Calendar,$D1334,B1335,"f",FALSE)</f>
        <v>48647</v>
      </c>
      <c r="E1335" s="177">
        <f>_xll.qlInterestRateIndexValueDate(IndexON,D1335)</f>
        <v>48647</v>
      </c>
      <c r="F1335" s="193">
        <f>IFERROR(_xll.qlIndexFixing(IndexON,D1335,TRUE,_xll.ohTrigger(RecalcTrigger,TriggerON)),NA())</f>
        <v>2.516280967796436E-2</v>
      </c>
      <c r="H1335" s="42">
        <f>_xll.qlCalendarAdvance(Calendar,$H1334,B1335,"f",FALSE)</f>
        <v>48647</v>
      </c>
      <c r="I1335" s="177">
        <f>_xll.qlInterestRateIndexValueDate(Index1M,$H1335)</f>
        <v>48647</v>
      </c>
      <c r="J1335" s="182">
        <f>IFERROR(_xll.qlIndexFixing(Index1M,$H1335,TRUE,_xll.ohTrigger(RecalcTrigger,Trigger1M)),NA())</f>
        <v>2.5327984879356457E-2</v>
      </c>
      <c r="K1335" s="44">
        <f>IFERROR(_xll.qlIndexFixing(Index3M,H1335,TRUE,_xll.ohTrigger(RecalcTrigger,Trigger3M)),NA())</f>
        <v>2.5831763206840309E-2</v>
      </c>
      <c r="L1335" s="44">
        <f>IFERROR(_xll.qlIndexFixing(Index6M,$H1335,TRUE,_xll.ohTrigger(RecalcTrigger,Trigger6M)),NA())</f>
        <v>2.6010214074285797E-2</v>
      </c>
      <c r="M1335" s="183">
        <f>IFERROR(_xll.qlIndexFixing(Index1Y,$H1335,TRUE,_xll.ohTrigger(RecalcTrigger,Trigger1Y)),NA())</f>
        <v>2.6456495324830076E-2</v>
      </c>
      <c r="N1335" s="182">
        <f>IFERROR(_xll.qlIndexFixing(ONIndex1M,I1335,TRUE,_xll.ohTrigger(RecalcTrigger,Trigger1M)),NA())</f>
        <v>2.5321166890310831E-2</v>
      </c>
      <c r="O1335" s="44">
        <f>IFERROR(_xll.qlIndexFixing(ONIndex3M,I1335,TRUE,_xll.ohTrigger(RecalcTrigger,Trigger3M)),NA())</f>
        <v>2.5811279342764504E-2</v>
      </c>
      <c r="P1335" s="44">
        <f>IFERROR(_xll.qlIndexFixing(ONIndex6M,I1335,TRUE,_xll.ohTrigger(RecalcTrigger,Trigger6M)),NA())</f>
        <v>2.5964026965394904E-2</v>
      </c>
      <c r="Q1335" s="183">
        <f>IFERROR(_xll.qlIndexFixing(ONIndex1Y,I1335,TRUE,_xll.ohTrigger(RecalcTrigger,Trigger1Y)),NA())</f>
        <v>2.6371327923363497E-2</v>
      </c>
    </row>
    <row r="1336" spans="2:17" x14ac:dyDescent="0.2">
      <c r="B1336" s="39" t="s">
        <v>42</v>
      </c>
      <c r="D1336" s="42">
        <f>_xll.qlCalendarAdvance(Calendar,$D1335,B1336,"f",FALSE)</f>
        <v>48654</v>
      </c>
      <c r="E1336" s="177">
        <f>_xll.qlInterestRateIndexValueDate(IndexON,D1336)</f>
        <v>48654</v>
      </c>
      <c r="F1336" s="193">
        <f>IFERROR(_xll.qlIndexFixing(IndexON,D1336,TRUE,_xll.ohTrigger(RecalcTrigger,TriggerON)),NA())</f>
        <v>2.5154693049848076E-2</v>
      </c>
      <c r="H1336" s="42">
        <f>_xll.qlCalendarAdvance(Calendar,$H1335,B1336,"f",FALSE)</f>
        <v>48654</v>
      </c>
      <c r="I1336" s="177">
        <f>_xll.qlInterestRateIndexValueDate(Index1M,$H1336)</f>
        <v>48654</v>
      </c>
      <c r="J1336" s="182">
        <f>IFERROR(_xll.qlIndexFixing(Index1M,$H1336,TRUE,_xll.ohTrigger(RecalcTrigger,Trigger1M)),NA())</f>
        <v>2.5318891538103072E-2</v>
      </c>
      <c r="K1336" s="44">
        <f>IFERROR(_xll.qlIndexFixing(Index3M,H1336,TRUE,_xll.ohTrigger(RecalcTrigger,Trigger3M)),NA())</f>
        <v>2.5822153394359476E-2</v>
      </c>
      <c r="L1336" s="44">
        <f>IFERROR(_xll.qlIndexFixing(Index6M,$H1336,TRUE,_xll.ohTrigger(RecalcTrigger,Trigger6M)),NA())</f>
        <v>2.6000825235337022E-2</v>
      </c>
      <c r="M1336" s="183">
        <f>IFERROR(_xll.qlIndexFixing(Index1Y,$H1336,TRUE,_xll.ohTrigger(RecalcTrigger,Trigger1Y)),NA())</f>
        <v>2.6446394904210413E-2</v>
      </c>
      <c r="N1336" s="182">
        <f>IFERROR(_xll.qlIndexFixing(ONIndex1M,I1336,TRUE,_xll.ohTrigger(RecalcTrigger,Trigger1M)),NA())</f>
        <v>2.5311852653541189E-2</v>
      </c>
      <c r="O1336" s="44">
        <f>IFERROR(_xll.qlIndexFixing(ONIndex3M,I1336,TRUE,_xll.ohTrigger(RecalcTrigger,Trigger3M)),NA())</f>
        <v>2.5801626544639245E-2</v>
      </c>
      <c r="P1336" s="44">
        <f>IFERROR(_xll.qlIndexFixing(ONIndex6M,I1336,TRUE,_xll.ohTrigger(RecalcTrigger,Trigger6M)),NA())</f>
        <v>2.5954593668072734E-2</v>
      </c>
      <c r="Q1336" s="183">
        <f>IFERROR(_xll.qlIndexFixing(ONIndex1Y,I1336,TRUE,_xll.ohTrigger(RecalcTrigger,Trigger1Y)),NA())</f>
        <v>2.6361273039240407E-2</v>
      </c>
    </row>
    <row r="1337" spans="2:17" x14ac:dyDescent="0.2">
      <c r="B1337" s="39" t="s">
        <v>42</v>
      </c>
      <c r="D1337" s="42">
        <f>_xll.qlCalendarAdvance(Calendar,$D1336,B1337,"f",FALSE)</f>
        <v>48661</v>
      </c>
      <c r="E1337" s="177">
        <f>_xll.qlInterestRateIndexValueDate(IndexON,D1337)</f>
        <v>48661</v>
      </c>
      <c r="F1337" s="193">
        <f>IFERROR(_xll.qlIndexFixing(IndexON,D1337,TRUE,_xll.ohTrigger(RecalcTrigger,TriggerON)),NA())</f>
        <v>2.5146586490921718E-2</v>
      </c>
      <c r="H1337" s="42">
        <f>_xll.qlCalendarAdvance(Calendar,$H1336,B1337,"f",FALSE)</f>
        <v>48661</v>
      </c>
      <c r="I1337" s="177">
        <f>_xll.qlInterestRateIndexValueDate(Index1M,$H1337)</f>
        <v>48661</v>
      </c>
      <c r="J1337" s="182">
        <f>IFERROR(_xll.qlIndexFixing(Index1M,$H1337,TRUE,_xll.ohTrigger(RecalcTrigger,Trigger1M)),NA())</f>
        <v>2.5309382760923219E-2</v>
      </c>
      <c r="K1337" s="44">
        <f>IFERROR(_xll.qlIndexFixing(Index3M,H1337,TRUE,_xll.ohTrigger(RecalcTrigger,Trigger3M)),NA())</f>
        <v>2.5812559779812994E-2</v>
      </c>
      <c r="L1337" s="44">
        <f>IFERROR(_xll.qlIndexFixing(Index6M,$H1337,TRUE,_xll.ohTrigger(RecalcTrigger,Trigger6M)),NA())</f>
        <v>2.5991449250219588E-2</v>
      </c>
      <c r="M1337" s="183">
        <f>IFERROR(_xll.qlIndexFixing(Index1Y,$H1337,TRUE,_xll.ohTrigger(RecalcTrigger,Trigger1Y)),NA())</f>
        <v>2.6436303032247865E-2</v>
      </c>
      <c r="N1337" s="182">
        <f>IFERROR(_xll.qlIndexFixing(ONIndex1M,I1337,TRUE,_xll.ohTrigger(RecalcTrigger,Trigger1M)),NA())</f>
        <v>2.5302550541781432E-2</v>
      </c>
      <c r="O1337" s="44">
        <f>IFERROR(_xll.qlIndexFixing(ONIndex3M,I1337,TRUE,_xll.ohTrigger(RecalcTrigger,Trigger3M)),NA())</f>
        <v>2.5791989818234606E-2</v>
      </c>
      <c r="P1337" s="44">
        <f>IFERROR(_xll.qlIndexFixing(ONIndex6M,I1337,TRUE,_xll.ohTrigger(RecalcTrigger,Trigger6M)),NA())</f>
        <v>2.5945173016239664E-2</v>
      </c>
      <c r="Q1337" s="183">
        <f>IFERROR(_xll.qlIndexFixing(ONIndex1Y,I1337,TRUE,_xll.ohTrigger(RecalcTrigger,Trigger1Y)),NA())</f>
        <v>2.6351226387636428E-2</v>
      </c>
    </row>
    <row r="1338" spans="2:17" x14ac:dyDescent="0.2">
      <c r="B1338" s="39" t="s">
        <v>42</v>
      </c>
      <c r="D1338" s="42">
        <f>_xll.qlCalendarAdvance(Calendar,$D1337,B1338,"f",FALSE)</f>
        <v>48668</v>
      </c>
      <c r="E1338" s="177">
        <f>_xll.qlInterestRateIndexValueDate(IndexON,D1338)</f>
        <v>48668</v>
      </c>
      <c r="F1338" s="193">
        <f>IFERROR(_xll.qlIndexFixing(IndexON,D1338,TRUE,_xll.ohTrigger(RecalcTrigger,TriggerON)),NA())</f>
        <v>2.5138490000942149E-2</v>
      </c>
      <c r="H1338" s="42">
        <f>_xll.qlCalendarAdvance(Calendar,$H1337,B1338,"f",FALSE)</f>
        <v>48668</v>
      </c>
      <c r="I1338" s="177">
        <f>_xll.qlInterestRateIndexValueDate(Index1M,$H1338)</f>
        <v>48668</v>
      </c>
      <c r="J1338" s="182">
        <f>IFERROR(_xll.qlIndexFixing(Index1M,$H1338,TRUE,_xll.ohTrigger(RecalcTrigger,Trigger1M)),NA())</f>
        <v>2.5299457385345041E-2</v>
      </c>
      <c r="K1338" s="44">
        <f>IFERROR(_xll.qlIndexFixing(Index3M,H1338,TRUE,_xll.ohTrigger(RecalcTrigger,Trigger3M)),NA())</f>
        <v>2.5802982363081046E-2</v>
      </c>
      <c r="L1338" s="44">
        <f>IFERROR(_xll.qlIndexFixing(Index6M,$H1338,TRUE,_xll.ohTrigger(RecalcTrigger,Trigger6M)),NA())</f>
        <v>2.5982086118755101E-2</v>
      </c>
      <c r="M1338" s="183">
        <f>IFERROR(_xll.qlIndexFixing(Index1Y,$H1338,TRUE,_xll.ohTrigger(RecalcTrigger,Trigger1Y)),NA())</f>
        <v>2.6426219708691301E-2</v>
      </c>
      <c r="N1338" s="182">
        <f>IFERROR(_xll.qlIndexFixing(ONIndex1M,I1338,TRUE,_xll.ohTrigger(RecalcTrigger,Trigger1M)),NA())</f>
        <v>2.5293260555112607E-2</v>
      </c>
      <c r="O1338" s="44">
        <f>IFERROR(_xll.qlIndexFixing(ONIndex3M,I1338,TRUE,_xll.ohTrigger(RecalcTrigger,Trigger3M)),NA())</f>
        <v>2.5782369163388497E-2</v>
      </c>
      <c r="P1338" s="44">
        <f>IFERROR(_xll.qlIndexFixing(ONIndex6M,I1338,TRUE,_xll.ohTrigger(RecalcTrigger,Trigger6M)),NA())</f>
        <v>2.5935765009733602E-2</v>
      </c>
      <c r="Q1338" s="183">
        <f>IFERROR(_xll.qlIndexFixing(ONIndex1Y,I1338,TRUE,_xll.ohTrigger(RecalcTrigger,Trigger1Y)),NA())</f>
        <v>2.6341187968632607E-2</v>
      </c>
    </row>
    <row r="1339" spans="2:17" x14ac:dyDescent="0.2">
      <c r="B1339" s="39" t="s">
        <v>42</v>
      </c>
      <c r="D1339" s="42">
        <f>_xll.qlCalendarAdvance(Calendar,$D1338,B1339,"f",FALSE)</f>
        <v>48675</v>
      </c>
      <c r="E1339" s="177">
        <f>_xll.qlInterestRateIndexValueDate(IndexON,D1339)</f>
        <v>48675</v>
      </c>
      <c r="F1339" s="193">
        <f>IFERROR(_xll.qlIndexFixing(IndexON,D1339,TRUE,_xll.ohTrigger(RecalcTrigger,TriggerON)),NA())</f>
        <v>2.5130403580233551E-2</v>
      </c>
      <c r="H1339" s="42">
        <f>_xll.qlCalendarAdvance(Calendar,$H1338,B1339,"f",FALSE)</f>
        <v>48675</v>
      </c>
      <c r="I1339" s="177">
        <f>_xll.qlInterestRateIndexValueDate(Index1M,$H1339)</f>
        <v>48675</v>
      </c>
      <c r="J1339" s="182">
        <f>IFERROR(_xll.qlIndexFixing(Index1M,$H1339,TRUE,_xll.ohTrigger(RecalcTrigger,Trigger1M)),NA())</f>
        <v>2.529018604497783E-2</v>
      </c>
      <c r="K1339" s="44">
        <f>IFERROR(_xll.qlIndexFixing(Index3M,H1339,TRUE,_xll.ohTrigger(RecalcTrigger,Trigger3M)),NA())</f>
        <v>2.5793191605589672E-2</v>
      </c>
      <c r="L1339" s="44">
        <f>IFERROR(_xll.qlIndexFixing(Index6M,$H1339,TRUE,_xll.ohTrigger(RecalcTrigger,Trigger6M)),NA())</f>
        <v>2.5972479189217308E-2</v>
      </c>
      <c r="M1339" s="183">
        <f>IFERROR(_xll.qlIndexFixing(Index1Y,$H1339,TRUE,_xll.ohTrigger(RecalcTrigger,Trigger1Y)),NA())</f>
        <v>2.6416144933291585E-2</v>
      </c>
      <c r="N1339" s="182">
        <f>IFERROR(_xll.qlIndexFixing(ONIndex1M,I1339,TRUE,_xll.ohTrigger(RecalcTrigger,Trigger1M)),NA())</f>
        <v>2.5283982693453666E-2</v>
      </c>
      <c r="O1339" s="44">
        <f>IFERROR(_xll.qlIndexFixing(ONIndex3M,I1339,TRUE,_xll.ohTrigger(RecalcTrigger,Trigger3M)),NA())</f>
        <v>2.5772764580263008E-2</v>
      </c>
      <c r="P1339" s="44">
        <f>IFERROR(_xll.qlIndexFixing(ONIndex6M,I1339,TRUE,_xll.ohTrigger(RecalcTrigger,Trigger6M)),NA())</f>
        <v>2.5926369648797687E-2</v>
      </c>
      <c r="Q1339" s="183">
        <f>IFERROR(_xll.qlIndexFixing(ONIndex1Y,I1339,TRUE,_xll.ohTrigger(RecalcTrigger,Trigger1Y)),NA())</f>
        <v>2.6331157782147896E-2</v>
      </c>
    </row>
    <row r="1340" spans="2:17" x14ac:dyDescent="0.2">
      <c r="B1340" s="39" t="s">
        <v>42</v>
      </c>
      <c r="D1340" s="42">
        <f>_xll.qlCalendarAdvance(Calendar,$D1339,B1340,"f",FALSE)</f>
        <v>48682</v>
      </c>
      <c r="E1340" s="177">
        <f>_xll.qlInterestRateIndexValueDate(IndexON,D1340)</f>
        <v>48682</v>
      </c>
      <c r="F1340" s="193">
        <f>IFERROR(_xll.qlIndexFixing(IndexON,D1340,TRUE,_xll.ohTrigger(RecalcTrigger,TriggerON)),NA())</f>
        <v>2.5122327228471741E-2</v>
      </c>
      <c r="H1340" s="42">
        <f>_xll.qlCalendarAdvance(Calendar,$H1339,B1340,"f",FALSE)</f>
        <v>48682</v>
      </c>
      <c r="I1340" s="177">
        <f>_xll.qlInterestRateIndexValueDate(Index1M,$H1340)</f>
        <v>48682</v>
      </c>
      <c r="J1340" s="182">
        <f>IFERROR(_xll.qlIndexFixing(Index1M,$H1340,TRUE,_xll.ohTrigger(RecalcTrigger,Trigger1M)),NA())</f>
        <v>2.5280926860817919E-2</v>
      </c>
      <c r="K1340" s="44">
        <f>IFERROR(_xll.qlIndexFixing(Index3M,H1340,TRUE,_xll.ohTrigger(RecalcTrigger,Trigger3M)),NA())</f>
        <v>2.5783646099466411E-2</v>
      </c>
      <c r="L1340" s="44">
        <f>IFERROR(_xll.qlIndexFixing(Index6M,$H1340,TRUE,_xll.ohTrigger(RecalcTrigger,Trigger6M)),NA())</f>
        <v>2.5963141506513292E-2</v>
      </c>
      <c r="M1340" s="183">
        <f>IFERROR(_xll.qlIndexFixing(Index1Y,$H1340,TRUE,_xll.ohTrigger(RecalcTrigger,Trigger1Y)),NA())</f>
        <v>2.6406078705798253E-2</v>
      </c>
      <c r="N1340" s="182">
        <f>IFERROR(_xll.qlIndexFixing(ONIndex1M,I1340,TRUE,_xll.ohTrigger(RecalcTrigger,Trigger1M)),NA())</f>
        <v>2.5274716956723564E-2</v>
      </c>
      <c r="O1340" s="44">
        <f>IFERROR(_xll.qlIndexFixing(ONIndex3M,I1340,TRUE,_xll.ohTrigger(RecalcTrigger,Trigger3M)),NA())</f>
        <v>2.5763176068696048E-2</v>
      </c>
      <c r="P1340" s="44">
        <f>IFERROR(_xll.qlIndexFixing(ONIndex6M,I1340,TRUE,_xll.ohTrigger(RecalcTrigger,Trigger6M)),NA())</f>
        <v>2.5916986933188779E-2</v>
      </c>
      <c r="Q1340" s="183">
        <f>IFERROR(_xll.qlIndexFixing(ONIndex1Y,I1340,TRUE,_xll.ohTrigger(RecalcTrigger,Trigger1Y)),NA())</f>
        <v>2.632113582810125E-2</v>
      </c>
    </row>
    <row r="1341" spans="2:17" x14ac:dyDescent="0.2">
      <c r="B1341" s="39" t="s">
        <v>42</v>
      </c>
      <c r="D1341" s="42">
        <f>_xll.qlCalendarAdvance(Calendar,$D1340,B1341,"f",FALSE)</f>
        <v>48689</v>
      </c>
      <c r="E1341" s="177">
        <f>_xll.qlInterestRateIndexValueDate(IndexON,D1341)</f>
        <v>48689</v>
      </c>
      <c r="F1341" s="193">
        <f>IFERROR(_xll.qlIndexFixing(IndexON,D1341,TRUE,_xll.ohTrigger(RecalcTrigger,TriggerON)),NA())</f>
        <v>2.5114260945899858E-2</v>
      </c>
      <c r="H1341" s="42">
        <f>_xll.qlCalendarAdvance(Calendar,$H1340,B1341,"f",FALSE)</f>
        <v>48689</v>
      </c>
      <c r="I1341" s="177">
        <f>_xll.qlInterestRateIndexValueDate(Index1M,$H1341)</f>
        <v>48689</v>
      </c>
      <c r="J1341" s="182">
        <f>IFERROR(_xll.qlIndexFixing(Index1M,$H1341,TRUE,_xll.ohTrigger(RecalcTrigger,Trigger1M)),NA())</f>
        <v>2.527167983283559E-2</v>
      </c>
      <c r="K1341" s="44">
        <f>IFERROR(_xll.qlIndexFixing(Index3M,H1341,TRUE,_xll.ohTrigger(RecalcTrigger,Trigger3M)),NA())</f>
        <v>2.5774116789429733E-2</v>
      </c>
      <c r="L1341" s="44">
        <f>IFERROR(_xll.qlIndexFixing(Index6M,$H1341,TRUE,_xll.ohTrigger(RecalcTrigger,Trigger6M)),NA())</f>
        <v>2.5953816675794116E-2</v>
      </c>
      <c r="M1341" s="183">
        <f>IFERROR(_xll.qlIndexFixing(Index1Y,$H1341,TRUE,_xll.ohTrigger(RecalcTrigger,Trigger1Y)),NA())</f>
        <v>2.6396021025962169E-2</v>
      </c>
      <c r="N1341" s="182">
        <f>IFERROR(_xll.qlIndexFixing(ONIndex1M,I1341,TRUE,_xll.ohTrigger(RecalcTrigger,Trigger1M)),NA())</f>
        <v>2.526546334516544E-2</v>
      </c>
      <c r="O1341" s="44">
        <f>IFERROR(_xll.qlIndexFixing(ONIndex3M,I1341,TRUE,_xll.ohTrigger(RecalcTrigger,Trigger3M)),NA())</f>
        <v>2.5753603628768662E-2</v>
      </c>
      <c r="P1341" s="44">
        <f>IFERROR(_xll.qlIndexFixing(ONIndex6M,I1341,TRUE,_xll.ohTrigger(RecalcTrigger,Trigger6M)),NA())</f>
        <v>2.5907616863068972E-2</v>
      </c>
      <c r="Q1341" s="183">
        <f>IFERROR(_xll.qlIndexFixing(ONIndex1Y,I1341,TRUE,_xll.ohTrigger(RecalcTrigger,Trigger1Y)),NA())</f>
        <v>2.6311122106735807E-2</v>
      </c>
    </row>
    <row r="1342" spans="2:17" x14ac:dyDescent="0.2">
      <c r="B1342" s="39" t="s">
        <v>42</v>
      </c>
      <c r="D1342" s="42">
        <f>_xll.qlCalendarAdvance(Calendar,$D1341,B1342,"f",FALSE)</f>
        <v>48696</v>
      </c>
      <c r="E1342" s="177">
        <f>_xll.qlInterestRateIndexValueDate(IndexON,D1342)</f>
        <v>48696</v>
      </c>
      <c r="F1342" s="193">
        <f>IFERROR(_xll.qlIndexFixing(IndexON,D1342,TRUE,_xll.ohTrigger(RecalcTrigger,TriggerON)),NA())</f>
        <v>2.5106204732193715E-2</v>
      </c>
      <c r="H1342" s="42">
        <f>_xll.qlCalendarAdvance(Calendar,$H1341,B1342,"f",FALSE)</f>
        <v>48696</v>
      </c>
      <c r="I1342" s="177">
        <f>_xll.qlInterestRateIndexValueDate(Index1M,$H1342)</f>
        <v>48696</v>
      </c>
      <c r="J1342" s="182">
        <f>IFERROR(_xll.qlIndexFixing(Index1M,$H1342,TRUE,_xll.ohTrigger(RecalcTrigger,Trigger1M)),NA())</f>
        <v>2.5262444961003827E-2</v>
      </c>
      <c r="K1342" s="44">
        <f>IFERROR(_xll.qlIndexFixing(Index3M,H1342,TRUE,_xll.ohTrigger(RecalcTrigger,Trigger3M)),NA())</f>
        <v>2.5764603675364751E-2</v>
      </c>
      <c r="L1342" s="44">
        <f>IFERROR(_xll.qlIndexFixing(Index6M,$H1342,TRUE,_xll.ohTrigger(RecalcTrigger,Trigger6M)),NA())</f>
        <v>2.5944504696880408E-2</v>
      </c>
      <c r="M1342" s="183">
        <f>IFERROR(_xll.qlIndexFixing(Index1Y,$H1342,TRUE,_xll.ohTrigger(RecalcTrigger,Trigger1Y)),NA())</f>
        <v>2.6385971893533755E-2</v>
      </c>
      <c r="N1342" s="182">
        <f>IFERROR(_xll.qlIndexFixing(ONIndex1M,I1342,TRUE,_xll.ohTrigger(RecalcTrigger,Trigger1M)),NA())</f>
        <v>2.5256221858536154E-2</v>
      </c>
      <c r="O1342" s="44">
        <f>IFERROR(_xll.qlIndexFixing(ONIndex3M,I1342,TRUE,_xll.ohTrigger(RecalcTrigger,Trigger3M)),NA())</f>
        <v>2.5744047260561898E-2</v>
      </c>
      <c r="P1342" s="44">
        <f>IFERROR(_xll.qlIndexFixing(ONIndex6M,I1342,TRUE,_xll.ohTrigger(RecalcTrigger,Trigger6M)),NA())</f>
        <v>2.5898259438276172E-2</v>
      </c>
      <c r="Q1342" s="183">
        <f>IFERROR(_xll.qlIndexFixing(ONIndex1Y,I1342,TRUE,_xll.ohTrigger(RecalcTrigger,Trigger1Y)),NA())</f>
        <v>2.6301116617727383E-2</v>
      </c>
    </row>
    <row r="1343" spans="2:17" x14ac:dyDescent="0.2">
      <c r="B1343" s="39" t="s">
        <v>42</v>
      </c>
      <c r="D1343" s="42">
        <f>_xll.qlCalendarAdvance(Calendar,$D1342,B1343,"f",FALSE)</f>
        <v>48703</v>
      </c>
      <c r="E1343" s="177">
        <f>_xll.qlInterestRateIndexValueDate(IndexON,D1343)</f>
        <v>48703</v>
      </c>
      <c r="F1343" s="193">
        <f>IFERROR(_xll.qlIndexFixing(IndexON,D1343,TRUE,_xll.ohTrigger(RecalcTrigger,TriggerON)),NA())</f>
        <v>2.5098158587758546E-2</v>
      </c>
      <c r="H1343" s="42">
        <f>_xll.qlCalendarAdvance(Calendar,$H1342,B1343,"f",FALSE)</f>
        <v>48703</v>
      </c>
      <c r="I1343" s="177">
        <f>_xll.qlInterestRateIndexValueDate(Index1M,$H1343)</f>
        <v>48703</v>
      </c>
      <c r="J1343" s="182">
        <f>IFERROR(_xll.qlIndexFixing(Index1M,$H1343,TRUE,_xll.ohTrigger(RecalcTrigger,Trigger1M)),NA())</f>
        <v>2.5253868232395268E-2</v>
      </c>
      <c r="K1343" s="44">
        <f>IFERROR(_xll.qlIndexFixing(Index3M,H1343,TRUE,_xll.ohTrigger(RecalcTrigger,Trigger3M)),NA())</f>
        <v>2.5755338242590613E-2</v>
      </c>
      <c r="L1343" s="44">
        <f>IFERROR(_xll.qlIndexFixing(Index6M,$H1343,TRUE,_xll.ohTrigger(RecalcTrigger,Trigger6M)),NA())</f>
        <v>2.5935463259946251E-2</v>
      </c>
      <c r="M1343" s="183">
        <f>IFERROR(_xll.qlIndexFixing(Index1Y,$H1343,TRUE,_xll.ohTrigger(RecalcTrigger,Trigger1Y)),NA())</f>
        <v>2.6375931308264322E-2</v>
      </c>
      <c r="N1343" s="182">
        <f>IFERROR(_xll.qlIndexFixing(ONIndex1M,I1343,TRUE,_xll.ohTrigger(RecalcTrigger,Trigger1M)),NA())</f>
        <v>2.5246992497078846E-2</v>
      </c>
      <c r="O1343" s="44">
        <f>IFERROR(_xll.qlIndexFixing(ONIndex3M,I1343,TRUE,_xll.ohTrigger(RecalcTrigger,Trigger3M)),NA())</f>
        <v>2.5734506963832615E-2</v>
      </c>
      <c r="P1343" s="44">
        <f>IFERROR(_xll.qlIndexFixing(ONIndex6M,I1343,TRUE,_xll.ohTrigger(RecalcTrigger,Trigger6M)),NA())</f>
        <v>2.5888914659053519E-2</v>
      </c>
      <c r="Q1343" s="183">
        <f>IFERROR(_xll.qlIndexFixing(ONIndex1Y,I1343,TRUE,_xll.ohTrigger(RecalcTrigger,Trigger1Y)),NA())</f>
        <v>2.6291119361238069E-2</v>
      </c>
    </row>
    <row r="1344" spans="2:17" x14ac:dyDescent="0.2">
      <c r="B1344" s="39" t="s">
        <v>42</v>
      </c>
      <c r="D1344" s="42">
        <f>_xll.qlCalendarAdvance(Calendar,$D1343,B1344,"f",FALSE)</f>
        <v>48710</v>
      </c>
      <c r="E1344" s="177">
        <f>_xll.qlInterestRateIndexValueDate(IndexON,D1344)</f>
        <v>48710</v>
      </c>
      <c r="F1344" s="193">
        <f>IFERROR(_xll.qlIndexFixing(IndexON,D1344,TRUE,_xll.ohTrigger(RecalcTrigger,TriggerON)),NA())</f>
        <v>2.5090122512351209E-2</v>
      </c>
      <c r="H1344" s="42">
        <f>_xll.qlCalendarAdvance(Calendar,$H1343,B1344,"f",FALSE)</f>
        <v>48710</v>
      </c>
      <c r="I1344" s="177">
        <f>_xll.qlInterestRateIndexValueDate(Index1M,$H1344)</f>
        <v>48710</v>
      </c>
      <c r="J1344" s="182">
        <f>IFERROR(_xll.qlIndexFixing(Index1M,$H1344,TRUE,_xll.ohTrigger(RecalcTrigger,Trigger1M)),NA())</f>
        <v>2.5244658368725553E-2</v>
      </c>
      <c r="K1344" s="44">
        <f>IFERROR(_xll.qlIndexFixing(Index3M,H1344,TRUE,_xll.ohTrigger(RecalcTrigger,Trigger3M)),NA())</f>
        <v>2.5745858010315391E-2</v>
      </c>
      <c r="L1344" s="44">
        <f>IFERROR(_xll.qlIndexFixing(Index6M,$H1344,TRUE,_xll.ohTrigger(RecalcTrigger,Trigger6M)),NA())</f>
        <v>2.5926177246638732E-2</v>
      </c>
      <c r="M1344" s="183">
        <f>IFERROR(_xll.qlIndexFixing(Index1Y,$H1344,TRUE,_xll.ohTrigger(RecalcTrigger,Trigger1Y)),NA())</f>
        <v>2.6365899269904514E-2</v>
      </c>
      <c r="N1344" s="182">
        <f>IFERROR(_xll.qlIndexFixing(ONIndex1M,I1344,TRUE,_xll.ohTrigger(RecalcTrigger,Trigger1M)),NA())</f>
        <v>2.5237775260631423E-2</v>
      </c>
      <c r="O1344" s="44">
        <f>IFERROR(_xll.qlIndexFixing(ONIndex3M,I1344,TRUE,_xll.ohTrigger(RecalcTrigger,Trigger3M)),NA())</f>
        <v>2.5724982738823954E-2</v>
      </c>
      <c r="P1344" s="44">
        <f>IFERROR(_xll.qlIndexFixing(ONIndex6M,I1344,TRUE,_xll.ohTrigger(RecalcTrigger,Trigger6M)),NA())</f>
        <v>2.587958252523892E-2</v>
      </c>
      <c r="Q1344" s="183">
        <f>IFERROR(_xll.qlIndexFixing(ONIndex1Y,I1344,TRUE,_xll.ohTrigger(RecalcTrigger,Trigger1Y)),NA())</f>
        <v>2.6281130337348912E-2</v>
      </c>
    </row>
    <row r="1345" spans="2:17" x14ac:dyDescent="0.2">
      <c r="B1345" s="39" t="s">
        <v>42</v>
      </c>
      <c r="D1345" s="42">
        <f>_xll.qlCalendarAdvance(Calendar,$D1344,B1345,"f",FALSE)</f>
        <v>48717</v>
      </c>
      <c r="E1345" s="177">
        <f>_xll.qlInterestRateIndexValueDate(IndexON,D1345)</f>
        <v>48717</v>
      </c>
      <c r="F1345" s="193">
        <f>IFERROR(_xll.qlIndexFixing(IndexON,D1345,TRUE,_xll.ohTrigger(RecalcTrigger,TriggerON)),NA())</f>
        <v>2.5082096506052753E-2</v>
      </c>
      <c r="H1345" s="42">
        <f>_xll.qlCalendarAdvance(Calendar,$H1344,B1345,"f",FALSE)</f>
        <v>48717</v>
      </c>
      <c r="I1345" s="177">
        <f>_xll.qlInterestRateIndexValueDate(Index1M,$H1345)</f>
        <v>48717</v>
      </c>
      <c r="J1345" s="182">
        <f>IFERROR(_xll.qlIndexFixing(Index1M,$H1345,TRUE,_xll.ohTrigger(RecalcTrigger,Trigger1M)),NA())</f>
        <v>2.5235460664331109E-2</v>
      </c>
      <c r="K1345" s="44">
        <f>IFERROR(_xll.qlIndexFixing(Index3M,H1345,TRUE,_xll.ohTrigger(RecalcTrigger,Trigger3M)),NA())</f>
        <v>2.573639397504425E-2</v>
      </c>
      <c r="L1345" s="44">
        <f>IFERROR(_xll.qlIndexFixing(Index6M,$H1345,TRUE,_xll.ohTrigger(RecalcTrigger,Trigger6M)),NA())</f>
        <v>2.5916904085733675E-2</v>
      </c>
      <c r="M1345" s="183">
        <f>IFERROR(_xll.qlIndexFixing(Index1Y,$H1345,TRUE,_xll.ohTrigger(RecalcTrigger,Trigger1Y)),NA())</f>
        <v>2.635587577820564E-2</v>
      </c>
      <c r="N1345" s="182">
        <f>IFERROR(_xll.qlIndexFixing(ONIndex1M,I1345,TRUE,_xll.ohTrigger(RecalcTrigger,Trigger1M)),NA())</f>
        <v>2.5228570149031793E-2</v>
      </c>
      <c r="O1345" s="44">
        <f>IFERROR(_xll.qlIndexFixing(ONIndex3M,I1345,TRUE,_xll.ohTrigger(RecalcTrigger,Trigger3M)),NA())</f>
        <v>2.5715474585373821E-2</v>
      </c>
      <c r="P1345" s="44">
        <f>IFERROR(_xll.qlIndexFixing(ONIndex6M,I1345,TRUE,_xll.ohTrigger(RecalcTrigger,Trigger6M)),NA())</f>
        <v>2.5870263036832375E-2</v>
      </c>
      <c r="Q1345" s="183">
        <f>IFERROR(_xll.qlIndexFixing(ONIndex1Y,I1345,TRUE,_xll.ohTrigger(RecalcTrigger,Trigger1Y)),NA())</f>
        <v>2.6271149545897821E-2</v>
      </c>
    </row>
    <row r="1346" spans="2:17" x14ac:dyDescent="0.2">
      <c r="B1346" s="39" t="s">
        <v>42</v>
      </c>
      <c r="D1346" s="42">
        <f>_xll.qlCalendarAdvance(Calendar,$D1345,B1346,"f",FALSE)</f>
        <v>48724</v>
      </c>
      <c r="E1346" s="177">
        <f>_xll.qlInterestRateIndexValueDate(IndexON,D1346)</f>
        <v>48724</v>
      </c>
      <c r="F1346" s="193">
        <f>IFERROR(_xll.qlIndexFixing(IndexON,D1346,TRUE,_xll.ohTrigger(RecalcTrigger,TriggerON)),NA())</f>
        <v>2.5074080568863177E-2</v>
      </c>
      <c r="H1346" s="42">
        <f>_xll.qlCalendarAdvance(Calendar,$H1345,B1346,"f",FALSE)</f>
        <v>48724</v>
      </c>
      <c r="I1346" s="177">
        <f>_xll.qlInterestRateIndexValueDate(Index1M,$H1346)</f>
        <v>48724</v>
      </c>
      <c r="J1346" s="182">
        <f>IFERROR(_xll.qlIndexFixing(Index1M,$H1346,TRUE,_xll.ohTrigger(RecalcTrigger,Trigger1M)),NA())</f>
        <v>2.5226275119184918E-2</v>
      </c>
      <c r="K1346" s="44">
        <f>IFERROR(_xll.qlIndexFixing(Index3M,H1346,TRUE,_xll.ohTrigger(RecalcTrigger,Trigger3M)),NA())</f>
        <v>2.5726946136663539E-2</v>
      </c>
      <c r="L1346" s="44">
        <f>IFERROR(_xll.qlIndexFixing(Index6M,$H1346,TRUE,_xll.ohTrigger(RecalcTrigger,Trigger6M)),NA())</f>
        <v>2.5907643777053561E-2</v>
      </c>
      <c r="M1346" s="183">
        <f>IFERROR(_xll.qlIndexFixing(Index1Y,$H1346,TRUE,_xll.ohTrigger(RecalcTrigger,Trigger1Y)),NA())</f>
        <v>2.6345860832919676E-2</v>
      </c>
      <c r="N1346" s="182">
        <f>IFERROR(_xll.qlIndexFixing(ONIndex1M,I1346,TRUE,_xll.ohTrigger(RecalcTrigger,Trigger1M)),NA())</f>
        <v>2.521937716260414E-2</v>
      </c>
      <c r="O1346" s="44">
        <f>IFERROR(_xll.qlIndexFixing(ONIndex3M,I1346,TRUE,_xll.ohTrigger(RecalcTrigger,Trigger3M)),NA())</f>
        <v>2.5705982503644309E-2</v>
      </c>
      <c r="P1346" s="44">
        <f>IFERROR(_xll.qlIndexFixing(ONIndex6M,I1346,TRUE,_xll.ohTrigger(RecalcTrigger,Trigger6M)),NA())</f>
        <v>2.5860956193833884E-2</v>
      </c>
      <c r="Q1346" s="183">
        <f>IFERROR(_xll.qlIndexFixing(ONIndex1Y,I1346,TRUE,_xll.ohTrigger(RecalcTrigger,Trigger1Y)),NA())</f>
        <v>2.6261176987127932E-2</v>
      </c>
    </row>
    <row r="1347" spans="2:17" x14ac:dyDescent="0.2">
      <c r="B1347" s="39" t="s">
        <v>42</v>
      </c>
      <c r="D1347" s="42">
        <f>_xll.qlCalendarAdvance(Calendar,$D1346,B1347,"f",FALSE)</f>
        <v>48731</v>
      </c>
      <c r="E1347" s="177">
        <f>_xll.qlInterestRateIndexValueDate(IndexON,D1347)</f>
        <v>48731</v>
      </c>
      <c r="F1347" s="193">
        <f>IFERROR(_xll.qlIndexFixing(IndexON,D1347,TRUE,_xll.ohTrigger(RecalcTrigger,TriggerON)),NA())</f>
        <v>2.5066074700701435E-2</v>
      </c>
      <c r="H1347" s="42">
        <f>_xll.qlCalendarAdvance(Calendar,$H1346,B1347,"f",FALSE)</f>
        <v>48731</v>
      </c>
      <c r="I1347" s="177">
        <f>_xll.qlInterestRateIndexValueDate(Index1M,$H1347)</f>
        <v>48731</v>
      </c>
      <c r="J1347" s="182">
        <f>IFERROR(_xll.qlIndexFixing(Index1M,$H1347,TRUE,_xll.ohTrigger(RecalcTrigger,Trigger1M)),NA())</f>
        <v>2.521645294314449E-2</v>
      </c>
      <c r="K1347" s="44">
        <f>IFERROR(_xll.qlIndexFixing(Index3M,H1347,TRUE,_xll.ohTrigger(RecalcTrigger,Trigger3M)),NA())</f>
        <v>2.5717514495057863E-2</v>
      </c>
      <c r="L1347" s="44">
        <f>IFERROR(_xll.qlIndexFixing(Index6M,$H1347,TRUE,_xll.ohTrigger(RecalcTrigger,Trigger6M)),NA())</f>
        <v>2.589813757321497E-2</v>
      </c>
      <c r="M1347" s="183">
        <f>IFERROR(_xll.qlIndexFixing(Index1Y,$H1347,TRUE,_xll.ohTrigger(RecalcTrigger,Trigger1Y)),NA())</f>
        <v>2.633585443379749E-2</v>
      </c>
      <c r="N1347" s="182">
        <f>IFERROR(_xll.qlIndexFixing(ONIndex1M,I1347,TRUE,_xll.ohTrigger(RecalcTrigger,Trigger1M)),NA())</f>
        <v>2.5210196301267418E-2</v>
      </c>
      <c r="O1347" s="44">
        <f>IFERROR(_xll.qlIndexFixing(ONIndex3M,I1347,TRUE,_xll.ohTrigger(RecalcTrigger,Trigger3M)),NA())</f>
        <v>2.5696506493554372E-2</v>
      </c>
      <c r="P1347" s="44">
        <f>IFERROR(_xll.qlIndexFixing(ONIndex6M,I1347,TRUE,_xll.ohTrigger(RecalcTrigger,Trigger6M)),NA())</f>
        <v>2.5851661996324493E-2</v>
      </c>
      <c r="Q1347" s="183">
        <f>IFERROR(_xll.qlIndexFixing(ONIndex1Y,I1347,TRUE,_xll.ohTrigger(RecalcTrigger,Trigger1Y)),NA())</f>
        <v>2.6251212660715062E-2</v>
      </c>
    </row>
    <row r="1348" spans="2:17" x14ac:dyDescent="0.2">
      <c r="B1348" s="39" t="s">
        <v>42</v>
      </c>
      <c r="D1348" s="42">
        <f>_xll.qlCalendarAdvance(Calendar,$D1347,B1348,"f",FALSE)</f>
        <v>48738</v>
      </c>
      <c r="E1348" s="177">
        <f>_xll.qlInterestRateIndexValueDate(IndexON,D1348)</f>
        <v>48738</v>
      </c>
      <c r="F1348" s="193">
        <f>IFERROR(_xll.qlIndexFixing(IndexON,D1348,TRUE,_xll.ohTrigger(RecalcTrigger,TriggerON)),NA())</f>
        <v>2.5058078901648573E-2</v>
      </c>
      <c r="H1348" s="42">
        <f>_xll.qlCalendarAdvance(Calendar,$H1347,B1348,"f",FALSE)</f>
        <v>48738</v>
      </c>
      <c r="I1348" s="177">
        <f>_xll.qlInterestRateIndexValueDate(Index1M,$H1348)</f>
        <v>48738</v>
      </c>
      <c r="J1348" s="182">
        <f>IFERROR(_xll.qlIndexFixing(Index1M,$H1348,TRUE,_xll.ohTrigger(RecalcTrigger,Trigger1M)),NA())</f>
        <v>2.5207291007640707E-2</v>
      </c>
      <c r="K1348" s="44">
        <f>IFERROR(_xll.qlIndexFixing(Index3M,H1348,TRUE,_xll.ohTrigger(RecalcTrigger,Trigger3M)),NA())</f>
        <v>2.5708099050112697E-2</v>
      </c>
      <c r="L1348" s="44">
        <f>IFERROR(_xll.qlIndexFixing(Index6M,$H1348,TRUE,_xll.ohTrigger(RecalcTrigger,Trigger6M)),NA())</f>
        <v>2.5888902701426787E-2</v>
      </c>
      <c r="M1348" s="183">
        <f>IFERROR(_xll.qlIndexFixing(Index1Y,$H1348,TRUE,_xll.ohTrigger(RecalcTrigger,Trigger1Y)),NA())</f>
        <v>2.6325856580591944E-2</v>
      </c>
      <c r="N1348" s="182">
        <f>IFERROR(_xll.qlIndexFixing(ONIndex1M,I1348,TRUE,_xll.ohTrigger(RecalcTrigger,Trigger1M)),NA())</f>
        <v>2.5201027564940581E-2</v>
      </c>
      <c r="O1348" s="44">
        <f>IFERROR(_xll.qlIndexFixing(ONIndex3M,I1348,TRUE,_xll.ohTrigger(RecalcTrigger,Trigger3M)),NA())</f>
        <v>2.5687046555185056E-2</v>
      </c>
      <c r="P1348" s="44">
        <f>IFERROR(_xll.qlIndexFixing(ONIndex6M,I1348,TRUE,_xll.ohTrigger(RecalcTrigger,Trigger6M)),NA())</f>
        <v>2.5842380444223156E-2</v>
      </c>
      <c r="Q1348" s="183">
        <f>IFERROR(_xll.qlIndexFixing(ONIndex1Y,I1348,TRUE,_xll.ohTrigger(RecalcTrigger,Trigger1Y)),NA())</f>
        <v>2.6241256566902349E-2</v>
      </c>
    </row>
    <row r="1349" spans="2:17" x14ac:dyDescent="0.2">
      <c r="B1349" s="39" t="s">
        <v>42</v>
      </c>
      <c r="D1349" s="42">
        <f>_xll.qlCalendarAdvance(Calendar,$D1348,B1349,"f",FALSE)</f>
        <v>48745</v>
      </c>
      <c r="E1349" s="177">
        <f>_xll.qlInterestRateIndexValueDate(IndexON,D1349)</f>
        <v>48745</v>
      </c>
      <c r="F1349" s="193">
        <f>IFERROR(_xll.qlIndexFixing(IndexON,D1349,TRUE,_xll.ohTrigger(RecalcTrigger,TriggerON)),NA())</f>
        <v>2.5050093171542498E-2</v>
      </c>
      <c r="H1349" s="42">
        <f>_xll.qlCalendarAdvance(Calendar,$H1348,B1349,"f",FALSE)</f>
        <v>48745</v>
      </c>
      <c r="I1349" s="177">
        <f>_xll.qlInterestRateIndexValueDate(Index1M,$H1349)</f>
        <v>48745</v>
      </c>
      <c r="J1349" s="182">
        <f>IFERROR(_xll.qlIndexFixing(Index1M,$H1349,TRUE,_xll.ohTrigger(RecalcTrigger,Trigger1M)),NA())</f>
        <v>2.5198141228095682E-2</v>
      </c>
      <c r="K1349" s="44">
        <f>IFERROR(_xll.qlIndexFixing(Index3M,H1349,TRUE,_xll.ohTrigger(RecalcTrigger,Trigger3M)),NA())</f>
        <v>2.5698699801712639E-2</v>
      </c>
      <c r="L1349" s="44">
        <f>IFERROR(_xll.qlIndexFixing(Index6M,$H1349,TRUE,_xll.ohTrigger(RecalcTrigger,Trigger6M)),NA())</f>
        <v>2.5879680680208014E-2</v>
      </c>
      <c r="M1349" s="183">
        <f>IFERROR(_xll.qlIndexFixing(Index1Y,$H1349,TRUE,_xll.ohTrigger(RecalcTrigger,Trigger1Y)),NA())</f>
        <v>2.6315867273054572E-2</v>
      </c>
      <c r="N1349" s="182">
        <f>IFERROR(_xll.qlIndexFixing(ONIndex1M,I1349,TRUE,_xll.ohTrigger(RecalcTrigger,Trigger1M)),NA())</f>
        <v>2.5191870953542583E-2</v>
      </c>
      <c r="O1349" s="44">
        <f>IFERROR(_xll.qlIndexFixing(ONIndex3M,I1349,TRUE,_xll.ohTrigger(RecalcTrigger,Trigger3M)),NA())</f>
        <v>2.5677602688212176E-2</v>
      </c>
      <c r="P1349" s="44">
        <f>IFERROR(_xll.qlIndexFixing(ONIndex6M,I1349,TRUE,_xll.ohTrigger(RecalcTrigger,Trigger6M)),NA())</f>
        <v>2.5833111537529874E-2</v>
      </c>
      <c r="Q1349" s="183">
        <f>IFERROR(_xll.qlIndexFixing(ONIndex1Y,I1349,TRUE,_xll.ohTrigger(RecalcTrigger,Trigger1Y)),NA())</f>
        <v>2.6231308705527701E-2</v>
      </c>
    </row>
    <row r="1350" spans="2:17" x14ac:dyDescent="0.2">
      <c r="B1350" s="39" t="s">
        <v>42</v>
      </c>
      <c r="D1350" s="42">
        <f>_xll.qlCalendarAdvance(Calendar,$D1349,B1350,"f",FALSE)</f>
        <v>48752</v>
      </c>
      <c r="E1350" s="177">
        <f>_xll.qlInterestRateIndexValueDate(IndexON,D1350)</f>
        <v>48752</v>
      </c>
      <c r="F1350" s="193">
        <f>IFERROR(_xll.qlIndexFixing(IndexON,D1350,TRUE,_xll.ohTrigger(RecalcTrigger,TriggerON)),NA())</f>
        <v>2.5042117510707396E-2</v>
      </c>
      <c r="H1350" s="42">
        <f>_xll.qlCalendarAdvance(Calendar,$H1349,B1350,"f",FALSE)</f>
        <v>48752</v>
      </c>
      <c r="I1350" s="177">
        <f>_xll.qlInterestRateIndexValueDate(Index1M,$H1350)</f>
        <v>48752</v>
      </c>
      <c r="J1350" s="182">
        <f>IFERROR(_xll.qlIndexFixing(Index1M,$H1350,TRUE,_xll.ohTrigger(RecalcTrigger,Trigger1M)),NA())</f>
        <v>2.5189003604482396E-2</v>
      </c>
      <c r="K1350" s="44">
        <f>IFERROR(_xll.qlIndexFixing(Index3M,H1350,TRUE,_xll.ohTrigger(RecalcTrigger,Trigger3M)),NA())</f>
        <v>2.5689316749744048E-2</v>
      </c>
      <c r="L1350" s="44">
        <f>IFERROR(_xll.qlIndexFixing(Index6M,$H1350,TRUE,_xll.ohTrigger(RecalcTrigger,Trigger6M)),NA())</f>
        <v>2.5870471509385037E-2</v>
      </c>
      <c r="M1350" s="183">
        <f>IFERROR(_xll.qlIndexFixing(Index1Y,$H1350,TRUE,_xll.ohTrigger(RecalcTrigger,Trigger1Y)),NA())</f>
        <v>2.6305886510938015E-2</v>
      </c>
      <c r="N1350" s="182">
        <f>IFERROR(_xll.qlIndexFixing(ONIndex1M,I1350,TRUE,_xll.ohTrigger(RecalcTrigger,Trigger1M)),NA())</f>
        <v>2.5182726467235517E-2</v>
      </c>
      <c r="O1350" s="44">
        <f>IFERROR(_xll.qlIndexFixing(ONIndex3M,I1350,TRUE,_xll.ohTrigger(RecalcTrigger,Trigger3M)),NA())</f>
        <v>2.5668174893040963E-2</v>
      </c>
      <c r="P1350" s="44">
        <f>IFERROR(_xll.qlIndexFixing(ONIndex6M,I1350,TRUE,_xll.ohTrigger(RecalcTrigger,Trigger6M)),NA())</f>
        <v>2.5823855276325691E-2</v>
      </c>
      <c r="Q1350" s="183">
        <f>IFERROR(_xll.qlIndexFixing(ONIndex1Y,I1350,TRUE,_xll.ohTrigger(RecalcTrigger,Trigger1Y)),NA())</f>
        <v>2.6221369076753209E-2</v>
      </c>
    </row>
    <row r="1351" spans="2:17" x14ac:dyDescent="0.2">
      <c r="B1351" s="39" t="s">
        <v>42</v>
      </c>
      <c r="D1351" s="42">
        <f>_xll.qlCalendarAdvance(Calendar,$D1350,B1351,"f",FALSE)</f>
        <v>48759</v>
      </c>
      <c r="E1351" s="177">
        <f>_xll.qlInterestRateIndexValueDate(IndexON,D1351)</f>
        <v>48759</v>
      </c>
      <c r="F1351" s="193">
        <f>IFERROR(_xll.qlIndexFixing(IndexON,D1351,TRUE,_xll.ohTrigger(RecalcTrigger,TriggerON)),NA())</f>
        <v>2.5034151918819081E-2</v>
      </c>
      <c r="H1351" s="42">
        <f>_xll.qlCalendarAdvance(Calendar,$H1350,B1351,"f",FALSE)</f>
        <v>48759</v>
      </c>
      <c r="I1351" s="177">
        <f>_xll.qlInterestRateIndexValueDate(Index1M,$H1351)</f>
        <v>48759</v>
      </c>
      <c r="J1351" s="182">
        <f>IFERROR(_xll.qlIndexFixing(Index1M,$H1351,TRUE,_xll.ohTrigger(RecalcTrigger,Trigger1M)),NA())</f>
        <v>2.5179878136771139E-2</v>
      </c>
      <c r="K1351" s="44">
        <f>IFERROR(_xll.qlIndexFixing(Index3M,H1351,TRUE,_xll.ohTrigger(RecalcTrigger,Trigger3M)),NA())</f>
        <v>2.5679949894093283E-2</v>
      </c>
      <c r="L1351" s="44">
        <f>IFERROR(_xll.qlIndexFixing(Index6M,$H1351,TRUE,_xll.ohTrigger(RecalcTrigger,Trigger6M)),NA())</f>
        <v>2.586127518878115E-2</v>
      </c>
      <c r="M1351" s="183">
        <f>IFERROR(_xll.qlIndexFixing(Index1Y,$H1351,TRUE,_xll.ohTrigger(RecalcTrigger,Trigger1Y)),NA())</f>
        <v>2.6295914293995137E-2</v>
      </c>
      <c r="N1351" s="182">
        <f>IFERROR(_xll.qlIndexFixing(ONIndex1M,I1351,TRUE,_xll.ohTrigger(RecalcTrigger,Trigger1M)),NA())</f>
        <v>2.5173594106019381E-2</v>
      </c>
      <c r="O1351" s="44">
        <f>IFERROR(_xll.qlIndexFixing(ONIndex3M,I1351,TRUE,_xll.ohTrigger(RecalcTrigger,Trigger3M)),NA())</f>
        <v>2.5658763169347232E-2</v>
      </c>
      <c r="P1351" s="44">
        <f>IFERROR(_xll.qlIndexFixing(ONIndex6M,I1351,TRUE,_xll.ohTrigger(RecalcTrigger,Trigger6M)),NA())</f>
        <v>2.5814611660448517E-2</v>
      </c>
      <c r="Q1351" s="183">
        <f>IFERROR(_xll.qlIndexFixing(ONIndex1Y,I1351,TRUE,_xll.ohTrigger(RecalcTrigger,Trigger1Y)),NA())</f>
        <v>2.6211437680497829E-2</v>
      </c>
    </row>
    <row r="1352" spans="2:17" x14ac:dyDescent="0.2">
      <c r="B1352" s="39" t="s">
        <v>42</v>
      </c>
      <c r="D1352" s="42">
        <f>_xll.qlCalendarAdvance(Calendar,$D1351,B1352,"f",FALSE)</f>
        <v>48766</v>
      </c>
      <c r="E1352" s="177">
        <f>_xll.qlInterestRateIndexValueDate(IndexON,D1352)</f>
        <v>48766</v>
      </c>
      <c r="F1352" s="193">
        <f>IFERROR(_xll.qlIndexFixing(IndexON,D1352,TRUE,_xll.ohTrigger(RecalcTrigger,TriggerON)),NA())</f>
        <v>2.5026196396039646E-2</v>
      </c>
      <c r="H1352" s="42">
        <f>_xll.qlCalendarAdvance(Calendar,$H1351,B1352,"f",FALSE)</f>
        <v>48766</v>
      </c>
      <c r="I1352" s="177">
        <f>_xll.qlInterestRateIndexValueDate(Index1M,$H1352)</f>
        <v>48766</v>
      </c>
      <c r="J1352" s="182">
        <f>IFERROR(_xll.qlIndexFixing(Index1M,$H1352,TRUE,_xll.ohTrigger(RecalcTrigger,Trigger1M)),NA())</f>
        <v>2.5171417190792141E-2</v>
      </c>
      <c r="K1352" s="44">
        <f>IFERROR(_xll.qlIndexFixing(Index3M,H1352,TRUE,_xll.ohTrigger(RecalcTrigger,Trigger3M)),NA())</f>
        <v>2.56705992346467E-2</v>
      </c>
      <c r="L1352" s="44">
        <f>IFERROR(_xll.qlIndexFixing(Index6M,$H1352,TRUE,_xll.ohTrigger(RecalcTrigger,Trigger6M)),NA())</f>
        <v>2.5852351811788462E-2</v>
      </c>
      <c r="M1352" s="183">
        <f>IFERROR(_xll.qlIndexFixing(Index1Y,$H1352,TRUE,_xll.ohTrigger(RecalcTrigger,Trigger1Y)),NA())</f>
        <v>2.628595062197836E-2</v>
      </c>
      <c r="N1352" s="182">
        <f>IFERROR(_xll.qlIndexFixing(ONIndex1M,I1352,TRUE,_xll.ohTrigger(RecalcTrigger,Trigger1M)),NA())</f>
        <v>2.5164473869732085E-2</v>
      </c>
      <c r="O1352" s="44">
        <f>IFERROR(_xll.qlIndexFixing(ONIndex3M,I1352,TRUE,_xll.ohTrigger(RecalcTrigger,Trigger3M)),NA())</f>
        <v>2.5649367517374122E-2</v>
      </c>
      <c r="P1352" s="44">
        <f>IFERROR(_xll.qlIndexFixing(ONIndex6M,I1352,TRUE,_xll.ohTrigger(RecalcTrigger,Trigger6M)),NA())</f>
        <v>2.5805380690060442E-2</v>
      </c>
      <c r="Q1352" s="183">
        <f>IFERROR(_xll.qlIndexFixing(ONIndex1Y,I1352,TRUE,_xll.ohTrigger(RecalcTrigger,Trigger1Y)),NA())</f>
        <v>2.6201514516680513E-2</v>
      </c>
    </row>
    <row r="1353" spans="2:17" x14ac:dyDescent="0.2">
      <c r="B1353" s="39" t="s">
        <v>42</v>
      </c>
      <c r="D1353" s="42">
        <f>_xll.qlCalendarAdvance(Calendar,$D1352,B1353,"f",FALSE)</f>
        <v>48773</v>
      </c>
      <c r="E1353" s="177">
        <f>_xll.qlInterestRateIndexValueDate(IndexON,D1353)</f>
        <v>48773</v>
      </c>
      <c r="F1353" s="193">
        <f>IFERROR(_xll.qlIndexFixing(IndexON,D1353,TRUE,_xll.ohTrigger(RecalcTrigger,TriggerON)),NA())</f>
        <v>2.5018250942369091E-2</v>
      </c>
      <c r="H1353" s="42">
        <f>_xll.qlCalendarAdvance(Calendar,$H1352,B1353,"f",FALSE)</f>
        <v>48773</v>
      </c>
      <c r="I1353" s="177">
        <f>_xll.qlInterestRateIndexValueDate(Index1M,$H1353)</f>
        <v>48773</v>
      </c>
      <c r="J1353" s="182">
        <f>IFERROR(_xll.qlIndexFixing(Index1M,$H1353,TRUE,_xll.ohTrigger(RecalcTrigger,Trigger1M)),NA())</f>
        <v>2.5162316759524152E-2</v>
      </c>
      <c r="K1353" s="44">
        <f>IFERROR(_xll.qlIndexFixing(Index3M,H1353,TRUE,_xll.ohTrigger(RecalcTrigger,Trigger3M)),NA())</f>
        <v>2.56612647712889E-2</v>
      </c>
      <c r="L1353" s="44">
        <f>IFERROR(_xll.qlIndexFixing(Index6M,$H1353,TRUE,_xll.ohTrigger(RecalcTrigger,Trigger6M)),NA())</f>
        <v>2.5843181463733881E-2</v>
      </c>
      <c r="M1353" s="183">
        <f>IFERROR(_xll.qlIndexFixing(Index1Y,$H1353,TRUE,_xll.ohTrigger(RecalcTrigger,Trigger1Y)),NA())</f>
        <v>2.6275995494640325E-2</v>
      </c>
      <c r="N1353" s="182">
        <f>IFERROR(_xll.qlIndexFixing(ONIndex1M,I1353,TRUE,_xll.ohTrigger(RecalcTrigger,Trigger1M)),NA())</f>
        <v>2.5155365758535719E-2</v>
      </c>
      <c r="O1353" s="44">
        <f>IFERROR(_xll.qlIndexFixing(ONIndex3M,I1353,TRUE,_xll.ohTrigger(RecalcTrigger,Trigger3M)),NA())</f>
        <v>2.5639987936959541E-2</v>
      </c>
      <c r="P1353" s="44">
        <f>IFERROR(_xll.qlIndexFixing(ONIndex6M,I1353,TRUE,_xll.ohTrigger(RecalcTrigger,Trigger6M)),NA())</f>
        <v>2.5796162364999375E-2</v>
      </c>
      <c r="Q1353" s="183">
        <f>IFERROR(_xll.qlIndexFixing(ONIndex1Y,I1353,TRUE,_xll.ohTrigger(RecalcTrigger,Trigger1Y)),NA())</f>
        <v>2.6191599585301262E-2</v>
      </c>
    </row>
    <row r="1354" spans="2:17" x14ac:dyDescent="0.2">
      <c r="B1354" s="39" t="s">
        <v>42</v>
      </c>
      <c r="D1354" s="42">
        <f>_xll.qlCalendarAdvance(Calendar,$D1353,B1354,"f",FALSE)</f>
        <v>48780</v>
      </c>
      <c r="E1354" s="177">
        <f>_xll.qlInterestRateIndexValueDate(IndexON,D1354)</f>
        <v>48780</v>
      </c>
      <c r="F1354" s="193">
        <f>IFERROR(_xll.qlIndexFixing(IndexON,D1354,TRUE,_xll.ohTrigger(RecalcTrigger,TriggerON)),NA())</f>
        <v>2.501031555772637E-2</v>
      </c>
      <c r="H1354" s="42">
        <f>_xll.qlCalendarAdvance(Calendar,$H1353,B1354,"f",FALSE)</f>
        <v>48780</v>
      </c>
      <c r="I1354" s="177">
        <f>_xll.qlInterestRateIndexValueDate(Index1M,$H1354)</f>
        <v>48780</v>
      </c>
      <c r="J1354" s="182">
        <f>IFERROR(_xll.qlIndexFixing(Index1M,$H1354,TRUE,_xll.ohTrigger(RecalcTrigger,Trigger1M)),NA())</f>
        <v>2.5153228487266192E-2</v>
      </c>
      <c r="K1354" s="44">
        <f>IFERROR(_xll.qlIndexFixing(Index3M,H1354,TRUE,_xll.ohTrigger(RecalcTrigger,Trigger3M)),NA())</f>
        <v>2.5651946503907123E-2</v>
      </c>
      <c r="L1354" s="44">
        <f>IFERROR(_xll.qlIndexFixing(Index6M,$H1354,TRUE,_xll.ohTrigger(RecalcTrigger,Trigger6M)),NA())</f>
        <v>2.5834023966492987E-2</v>
      </c>
      <c r="M1354" s="183">
        <f>IFERROR(_xll.qlIndexFixing(Index1Y,$H1354,TRUE,_xll.ohTrigger(RecalcTrigger,Trigger1Y)),NA())</f>
        <v>2.6266048911735007E-2</v>
      </c>
      <c r="N1354" s="182">
        <f>IFERROR(_xll.qlIndexFixing(ONIndex1M,I1354,TRUE,_xll.ohTrigger(RecalcTrigger,Trigger1M)),NA())</f>
        <v>2.5146269772349239E-2</v>
      </c>
      <c r="O1354" s="44">
        <f>IFERROR(_xll.qlIndexFixing(ONIndex3M,I1354,TRUE,_xll.ohTrigger(RecalcTrigger,Trigger3M)),NA())</f>
        <v>2.563062442826558E-2</v>
      </c>
      <c r="P1354" s="44">
        <f>IFERROR(_xll.qlIndexFixing(ONIndex6M,I1354,TRUE,_xll.ohTrigger(RecalcTrigger,Trigger6M)),NA())</f>
        <v>2.5786956685589502E-2</v>
      </c>
      <c r="Q1354" s="183">
        <f>IFERROR(_xll.qlIndexFixing(ONIndex1Y,I1354,TRUE,_xll.ohTrigger(RecalcTrigger,Trigger1Y)),NA())</f>
        <v>2.6181692886603214E-2</v>
      </c>
    </row>
    <row r="1355" spans="2:17" x14ac:dyDescent="0.2">
      <c r="B1355" s="39" t="s">
        <v>42</v>
      </c>
      <c r="D1355" s="42">
        <f>_xll.qlCalendarAdvance(Calendar,$D1354,B1355,"f",FALSE)</f>
        <v>48787</v>
      </c>
      <c r="E1355" s="177">
        <f>_xll.qlInterestRateIndexValueDate(IndexON,D1355)</f>
        <v>48787</v>
      </c>
      <c r="F1355" s="193">
        <f>IFERROR(_xll.qlIndexFixing(IndexON,D1355,TRUE,_xll.ohTrigger(RecalcTrigger,TriggerON)),NA())</f>
        <v>2.5002390242273576E-2</v>
      </c>
      <c r="H1355" s="42">
        <f>_xll.qlCalendarAdvance(Calendar,$H1354,B1355,"f",FALSE)</f>
        <v>48787</v>
      </c>
      <c r="I1355" s="177">
        <f>_xll.qlInterestRateIndexValueDate(Index1M,$H1355)</f>
        <v>48787</v>
      </c>
      <c r="J1355" s="182">
        <f>IFERROR(_xll.qlIndexFixing(Index1M,$H1355,TRUE,_xll.ohTrigger(RecalcTrigger,Trigger1M)),NA())</f>
        <v>2.5144370623840291E-2</v>
      </c>
      <c r="K1355" s="44">
        <f>IFERROR(_xll.qlIndexFixing(Index3M,H1355,TRUE,_xll.ohTrigger(RecalcTrigger,Trigger3M)),NA())</f>
        <v>2.5642644432390366E-2</v>
      </c>
      <c r="L1355" s="44">
        <f>IFERROR(_xll.qlIndexFixing(Index6M,$H1355,TRUE,_xll.ohTrigger(RecalcTrigger,Trigger6M)),NA())</f>
        <v>2.582487931989047E-2</v>
      </c>
      <c r="M1355" s="183">
        <f>IFERROR(_xll.qlIndexFixing(Index1Y,$H1355,TRUE,_xll.ohTrigger(RecalcTrigger,Trigger1Y)),NA())</f>
        <v>2.6256110873015492E-2</v>
      </c>
      <c r="N1355" s="182">
        <f>IFERROR(_xll.qlIndexFixing(ONIndex1M,I1355,TRUE,_xll.ohTrigger(RecalcTrigger,Trigger1M)),NA())</f>
        <v>2.5137185911172644E-2</v>
      </c>
      <c r="O1355" s="44">
        <f>IFERROR(_xll.qlIndexFixing(ONIndex3M,I1355,TRUE,_xll.ohTrigger(RecalcTrigger,Trigger3M)),NA())</f>
        <v>2.5621276991130149E-2</v>
      </c>
      <c r="P1355" s="44">
        <f>IFERROR(_xll.qlIndexFixing(ONIndex6M,I1355,TRUE,_xll.ohTrigger(RecalcTrigger,Trigger6M)),NA())</f>
        <v>2.5777763651344543E-2</v>
      </c>
      <c r="Q1355" s="183">
        <f>IFERROR(_xll.qlIndexFixing(ONIndex1Y,I1355,TRUE,_xll.ohTrigger(RecalcTrigger,Trigger1Y)),NA())</f>
        <v>2.6171794420343231E-2</v>
      </c>
    </row>
    <row r="1356" spans="2:17" x14ac:dyDescent="0.2">
      <c r="B1356" s="39" t="s">
        <v>42</v>
      </c>
      <c r="D1356" s="42">
        <f>_xll.qlCalendarAdvance(Calendar,$D1355,B1356,"f",FALSE)</f>
        <v>48794</v>
      </c>
      <c r="E1356" s="177">
        <f>_xll.qlInterestRateIndexValueDate(IndexON,D1356)</f>
        <v>48794</v>
      </c>
      <c r="F1356" s="193">
        <f>IFERROR(_xll.qlIndexFixing(IndexON,D1356,TRUE,_xll.ohTrigger(RecalcTrigger,TriggerON)),NA())</f>
        <v>2.4994474995686522E-2</v>
      </c>
      <c r="H1356" s="42">
        <f>_xll.qlCalendarAdvance(Calendar,$H1355,B1356,"f",FALSE)</f>
        <v>48794</v>
      </c>
      <c r="I1356" s="177">
        <f>_xll.qlInterestRateIndexValueDate(Index1M,$H1356)</f>
        <v>48794</v>
      </c>
      <c r="J1356" s="182">
        <f>IFERROR(_xll.qlIndexFixing(Index1M,$H1356,TRUE,_xll.ohTrigger(RecalcTrigger,Trigger1M)),NA())</f>
        <v>2.5135088419645277E-2</v>
      </c>
      <c r="K1356" s="44">
        <f>IFERROR(_xll.qlIndexFixing(Index3M,H1356,TRUE,_xll.ohTrigger(RecalcTrigger,Trigger3M)),NA())</f>
        <v>2.5633358556622351E-2</v>
      </c>
      <c r="L1356" s="44">
        <f>IFERROR(_xll.qlIndexFixing(Index6M,$H1356,TRUE,_xll.ohTrigger(RecalcTrigger,Trigger6M)),NA())</f>
        <v>2.581574752375191E-2</v>
      </c>
      <c r="M1356" s="183">
        <f>IFERROR(_xll.qlIndexFixing(Index1Y,$H1356,TRUE,_xll.ohTrigger(RecalcTrigger,Trigger1Y)),NA())</f>
        <v>2.6246181378235311E-2</v>
      </c>
      <c r="N1356" s="182">
        <f>IFERROR(_xll.qlIndexFixing(ONIndex1M,I1356,TRUE,_xll.ohTrigger(RecalcTrigger,Trigger1M)),NA())</f>
        <v>2.5128114175005933E-2</v>
      </c>
      <c r="O1356" s="44">
        <f>IFERROR(_xll.qlIndexFixing(ONIndex3M,I1356,TRUE,_xll.ohTrigger(RecalcTrigger,Trigger3M)),NA())</f>
        <v>2.5611945625553245E-2</v>
      </c>
      <c r="P1356" s="44">
        <f>IFERROR(_xll.qlIndexFixing(ONIndex6M,I1356,TRUE,_xll.ohTrigger(RecalcTrigger,Trigger6M)),NA())</f>
        <v>2.5768583262669731E-2</v>
      </c>
      <c r="Q1356" s="183">
        <f>IFERROR(_xll.qlIndexFixing(ONIndex1Y,I1356,TRUE,_xll.ohTrigger(RecalcTrigger,Trigger1Y)),NA())</f>
        <v>2.6161904186602358E-2</v>
      </c>
    </row>
    <row r="1357" spans="2:17" x14ac:dyDescent="0.2">
      <c r="B1357" s="39" t="s">
        <v>42</v>
      </c>
      <c r="D1357" s="42">
        <f>_xll.qlCalendarAdvance(Calendar,$D1356,B1357,"f",FALSE)</f>
        <v>48801</v>
      </c>
      <c r="E1357" s="177">
        <f>_xll.qlInterestRateIndexValueDate(IndexON,D1357)</f>
        <v>48801</v>
      </c>
      <c r="F1357" s="193">
        <f>IFERROR(_xll.qlIndexFixing(IndexON,D1357,TRUE,_xll.ohTrigger(RecalcTrigger,TriggerON)),NA())</f>
        <v>2.4986569818370441E-2</v>
      </c>
      <c r="H1357" s="42">
        <f>_xll.qlCalendarAdvance(Calendar,$H1356,B1357,"f",FALSE)</f>
        <v>48801</v>
      </c>
      <c r="I1357" s="177">
        <f>_xll.qlInterestRateIndexValueDate(Index1M,$H1357)</f>
        <v>48801</v>
      </c>
      <c r="J1357" s="182">
        <f>IFERROR(_xll.qlIndexFixing(Index1M,$H1357,TRUE,_xll.ohTrigger(RecalcTrigger,Trigger1M)),NA())</f>
        <v>2.5126036624225835E-2</v>
      </c>
      <c r="K1357" s="44">
        <f>IFERROR(_xll.qlIndexFixing(Index3M,H1357,TRUE,_xll.ohTrigger(RecalcTrigger,Trigger3M)),NA())</f>
        <v>2.5624088876491199E-2</v>
      </c>
      <c r="L1357" s="44">
        <f>IFERROR(_xll.qlIndexFixing(Index6M,$H1357,TRUE,_xll.ohTrigger(RecalcTrigger,Trigger6M)),NA())</f>
        <v>2.5806628577901114E-2</v>
      </c>
      <c r="M1357" s="183">
        <f>IFERROR(_xll.qlIndexFixing(Index1Y,$H1357,TRUE,_xll.ohTrigger(RecalcTrigger,Trigger1Y)),NA())</f>
        <v>2.6236260427148439E-2</v>
      </c>
      <c r="N1357" s="182">
        <f>IFERROR(_xll.qlIndexFixing(ONIndex1M,I1357,TRUE,_xll.ohTrigger(RecalcTrigger,Trigger1M)),NA())</f>
        <v>2.5119054563930154E-2</v>
      </c>
      <c r="O1357" s="44">
        <f>IFERROR(_xll.qlIndexFixing(ONIndex3M,I1357,TRUE,_xll.ohTrigger(RecalcTrigger,Trigger3M)),NA())</f>
        <v>2.5602630331696963E-2</v>
      </c>
      <c r="P1357" s="44">
        <f>IFERROR(_xll.qlIndexFixing(ONIndex6M,I1357,TRUE,_xll.ohTrigger(RecalcTrigger,Trigger6M)),NA())</f>
        <v>2.5759415519402973E-2</v>
      </c>
      <c r="Q1357" s="183">
        <f>IFERROR(_xll.qlIndexFixing(ONIndex1Y,I1357,TRUE,_xll.ohTrigger(RecalcTrigger,Trigger1Y)),NA())</f>
        <v>2.6152022185461643E-2</v>
      </c>
    </row>
    <row r="1358" spans="2:17" x14ac:dyDescent="0.2">
      <c r="B1358" s="39" t="s">
        <v>42</v>
      </c>
      <c r="D1358" s="42">
        <f>_xll.qlCalendarAdvance(Calendar,$D1357,B1358,"f",FALSE)</f>
        <v>48808</v>
      </c>
      <c r="E1358" s="177">
        <f>_xll.qlInterestRateIndexValueDate(IndexON,D1358)</f>
        <v>48808</v>
      </c>
      <c r="F1358" s="193">
        <f>IFERROR(_xll.qlIndexFixing(IndexON,D1358,TRUE,_xll.ohTrigger(RecalcTrigger,TriggerON)),NA())</f>
        <v>2.4978674710001147E-2</v>
      </c>
      <c r="H1358" s="42">
        <f>_xll.qlCalendarAdvance(Calendar,$H1357,B1358,"f",FALSE)</f>
        <v>48808</v>
      </c>
      <c r="I1358" s="177">
        <f>_xll.qlInterestRateIndexValueDate(Index1M,$H1358)</f>
        <v>48808</v>
      </c>
      <c r="J1358" s="182">
        <f>IFERROR(_xll.qlIndexFixing(Index1M,$H1358,TRUE,_xll.ohTrigger(RecalcTrigger,Trigger1M)),NA())</f>
        <v>2.5116996987691168E-2</v>
      </c>
      <c r="K1358" s="44">
        <f>IFERROR(_xll.qlIndexFixing(Index3M,H1358,TRUE,_xll.ohTrigger(RecalcTrigger,Trigger3M)),NA())</f>
        <v>2.5614835391885023E-2</v>
      </c>
      <c r="L1358" s="44">
        <f>IFERROR(_xll.qlIndexFixing(Index6M,$H1358,TRUE,_xll.ohTrigger(RecalcTrigger,Trigger6M)),NA())</f>
        <v>2.5797522482164541E-2</v>
      </c>
      <c r="M1358" s="183">
        <f>IFERROR(_xll.qlIndexFixing(Index1Y,$H1358,TRUE,_xll.ohTrigger(RecalcTrigger,Trigger1Y)),NA())</f>
        <v>2.6226348019509071E-2</v>
      </c>
      <c r="N1358" s="182">
        <f>IFERROR(_xll.qlIndexFixing(ONIndex1M,I1358,TRUE,_xll.ohTrigger(RecalcTrigger,Trigger1M)),NA())</f>
        <v>2.5110007077783214E-2</v>
      </c>
      <c r="O1358" s="44">
        <f>IFERROR(_xll.qlIndexFixing(ONIndex3M,I1358,TRUE,_xll.ohTrigger(RecalcTrigger,Trigger3M)),NA())</f>
        <v>2.5593331109399209E-2</v>
      </c>
      <c r="P1358" s="44">
        <f>IFERROR(_xll.qlIndexFixing(ONIndex6M,I1358,TRUE,_xll.ohTrigger(RecalcTrigger,Trigger6M)),NA())</f>
        <v>2.5750260421382176E-2</v>
      </c>
      <c r="Q1358" s="183">
        <f>IFERROR(_xll.qlIndexFixing(ONIndex1Y,I1358,TRUE,_xll.ohTrigger(RecalcTrigger,Trigger1Y)),NA())</f>
        <v>2.6142148416677946E-2</v>
      </c>
    </row>
    <row r="1359" spans="2:17" x14ac:dyDescent="0.2">
      <c r="B1359" s="39" t="s">
        <v>42</v>
      </c>
      <c r="D1359" s="42">
        <f>_xll.qlCalendarAdvance(Calendar,$D1358,B1359,"f",FALSE)</f>
        <v>48815</v>
      </c>
      <c r="E1359" s="177">
        <f>_xll.qlInterestRateIndexValueDate(IndexON,D1359)</f>
        <v>48815</v>
      </c>
      <c r="F1359" s="193">
        <f>IFERROR(_xll.qlIndexFixing(IndexON,D1359,TRUE,_xll.ohTrigger(RecalcTrigger,TriggerON)),NA())</f>
        <v>2.497078967082178E-2</v>
      </c>
      <c r="H1359" s="42">
        <f>_xll.qlCalendarAdvance(Calendar,$H1358,B1359,"f",FALSE)</f>
        <v>48815</v>
      </c>
      <c r="I1359" s="177">
        <f>_xll.qlInterestRateIndexValueDate(Index1M,$H1359)</f>
        <v>48815</v>
      </c>
      <c r="J1359" s="182">
        <f>IFERROR(_xll.qlIndexFixing(Index1M,$H1359,TRUE,_xll.ohTrigger(RecalcTrigger,Trigger1M)),NA())</f>
        <v>2.5107969510014261E-2</v>
      </c>
      <c r="K1359" s="44">
        <f>IFERROR(_xll.qlIndexFixing(Index3M,H1359,TRUE,_xll.ohTrigger(RecalcTrigger,Trigger3M)),NA())</f>
        <v>2.5605598102691075E-2</v>
      </c>
      <c r="L1359" s="44">
        <f>IFERROR(_xll.qlIndexFixing(Index6M,$H1359,TRUE,_xll.ohTrigger(RecalcTrigger,Trigger6M)),NA())</f>
        <v>2.5788429236367764E-2</v>
      </c>
      <c r="M1359" s="183">
        <f>IFERROR(_xll.qlIndexFixing(Index1Y,$H1359,TRUE,_xll.ohTrigger(RecalcTrigger,Trigger1Y)),NA())</f>
        <v>2.6216444155071406E-2</v>
      </c>
      <c r="N1359" s="182">
        <f>IFERROR(_xll.qlIndexFixing(ONIndex1M,I1359,TRUE,_xll.ohTrigger(RecalcTrigger,Trigger1M)),NA())</f>
        <v>2.5100971716727205E-2</v>
      </c>
      <c r="O1359" s="44">
        <f>IFERROR(_xll.qlIndexFixing(ONIndex3M,I1359,TRUE,_xll.ohTrigger(RecalcTrigger,Trigger3M)),NA())</f>
        <v>2.558404795874103E-2</v>
      </c>
      <c r="P1359" s="44">
        <f>IFERROR(_xll.qlIndexFixing(ONIndex6M,I1359,TRUE,_xll.ohTrigger(RecalcTrigger,Trigger6M)),NA())</f>
        <v>2.5741117969012572E-2</v>
      </c>
      <c r="Q1359" s="183">
        <f>IFERROR(_xll.qlIndexFixing(ONIndex1Y,I1359,TRUE,_xll.ohTrigger(RecalcTrigger,Trigger1Y)),NA())</f>
        <v>2.6132282880575453E-2</v>
      </c>
    </row>
    <row r="1360" spans="2:17" x14ac:dyDescent="0.2">
      <c r="B1360" s="39" t="s">
        <v>42</v>
      </c>
      <c r="D1360" s="42">
        <f>_xll.qlCalendarAdvance(Calendar,$D1359,B1360,"f",FALSE)</f>
        <v>48822</v>
      </c>
      <c r="E1360" s="177">
        <f>_xll.qlInterestRateIndexValueDate(IndexON,D1360)</f>
        <v>48822</v>
      </c>
      <c r="F1360" s="193">
        <f>IFERROR(_xll.qlIndexFixing(IndexON,D1360,TRUE,_xll.ohTrigger(RecalcTrigger,TriggerON)),NA())</f>
        <v>2.49629147005892E-2</v>
      </c>
      <c r="H1360" s="42">
        <f>_xll.qlCalendarAdvance(Calendar,$H1359,B1360,"f",FALSE)</f>
        <v>48822</v>
      </c>
      <c r="I1360" s="177">
        <f>_xll.qlInterestRateIndexValueDate(Index1M,$H1360)</f>
        <v>48822</v>
      </c>
      <c r="J1360" s="182">
        <f>IFERROR(_xll.qlIndexFixing(Index1M,$H1360,TRUE,_xll.ohTrigger(RecalcTrigger,Trigger1M)),NA())</f>
        <v>2.5098295938557467E-2</v>
      </c>
      <c r="K1360" s="44">
        <f>IFERROR(_xll.qlIndexFixing(Index3M,H1360,TRUE,_xll.ohTrigger(RecalcTrigger,Trigger3M)),NA())</f>
        <v>2.5596137004053048E-2</v>
      </c>
      <c r="L1360" s="44">
        <f>IFERROR(_xll.qlIndexFixing(Index6M,$H1360,TRUE,_xll.ohTrigger(RecalcTrigger,Trigger6M)),NA())</f>
        <v>2.5778562040709562E-2</v>
      </c>
      <c r="M1360" s="183">
        <f>IFERROR(_xll.qlIndexFixing(Index1Y,$H1360,TRUE,_xll.ohTrigger(RecalcTrigger,Trigger1Y)),NA())</f>
        <v>2.6206548833589638E-2</v>
      </c>
      <c r="N1360" s="182">
        <f>IFERROR(_xll.qlIndexFixing(ONIndex1M,I1360,TRUE,_xll.ohTrigger(RecalcTrigger,Trigger1M)),NA())</f>
        <v>2.5091948480681081E-2</v>
      </c>
      <c r="O1360" s="44">
        <f>IFERROR(_xll.qlIndexFixing(ONIndex3M,I1360,TRUE,_xll.ohTrigger(RecalcTrigger,Trigger3M)),NA())</f>
        <v>2.5574780879641379E-2</v>
      </c>
      <c r="P1360" s="44">
        <f>IFERROR(_xll.qlIndexFixing(ONIndex6M,I1360,TRUE,_xll.ohTrigger(RecalcTrigger,Trigger6M)),NA())</f>
        <v>2.5731988161969976E-2</v>
      </c>
      <c r="Q1360" s="183">
        <f>IFERROR(_xll.qlIndexFixing(ONIndex1Y,I1360,TRUE,_xll.ohTrigger(RecalcTrigger,Trigger1Y)),NA())</f>
        <v>2.6122425576829977E-2</v>
      </c>
    </row>
    <row r="1361" spans="2:17" x14ac:dyDescent="0.2">
      <c r="B1361" s="39" t="s">
        <v>42</v>
      </c>
      <c r="D1361" s="42">
        <f>_xll.qlCalendarAdvance(Calendar,$D1360,B1361,"f",FALSE)</f>
        <v>48829</v>
      </c>
      <c r="E1361" s="177">
        <f>_xll.qlInterestRateIndexValueDate(IndexON,D1361)</f>
        <v>48829</v>
      </c>
      <c r="F1361" s="193">
        <f>IFERROR(_xll.qlIndexFixing(IndexON,D1361,TRUE,_xll.ohTrigger(RecalcTrigger,TriggerON)),NA())</f>
        <v>2.4955049799465501E-2</v>
      </c>
      <c r="H1361" s="42">
        <f>_xll.qlCalendarAdvance(Calendar,$H1360,B1361,"f",FALSE)</f>
        <v>48829</v>
      </c>
      <c r="I1361" s="177">
        <f>_xll.qlInterestRateIndexValueDate(Index1M,$H1361)</f>
        <v>48829</v>
      </c>
      <c r="J1361" s="182">
        <f>IFERROR(_xll.qlIndexFixing(Index1M,$H1361,TRUE,_xll.ohTrigger(RecalcTrigger,Trigger1M)),NA())</f>
        <v>2.5089292028391424E-2</v>
      </c>
      <c r="K1361" s="44">
        <f>IFERROR(_xll.qlIndexFixing(Index3M,H1361,TRUE,_xll.ohTrigger(RecalcTrigger,Trigger3M)),NA())</f>
        <v>2.5586931591955183E-2</v>
      </c>
      <c r="L1361" s="44">
        <f>IFERROR(_xll.qlIndexFixing(Index6M,$H1361,TRUE,_xll.ohTrigger(RecalcTrigger,Trigger6M)),NA())</f>
        <v>2.5769493649942573E-2</v>
      </c>
      <c r="M1361" s="183">
        <f>IFERROR(_xll.qlIndexFixing(Index1Y,$H1361,TRUE,_xll.ohTrigger(RecalcTrigger,Trigger1Y)),NA())</f>
        <v>2.6196662054819075E-2</v>
      </c>
      <c r="N1361" s="182">
        <f>IFERROR(_xll.qlIndexFixing(ONIndex1M,I1361,TRUE,_xll.ohTrigger(RecalcTrigger,Trigger1M)),NA())</f>
        <v>2.5082937369644842E-2</v>
      </c>
      <c r="O1361" s="44">
        <f>IFERROR(_xll.qlIndexFixing(ONIndex3M,I1361,TRUE,_xll.ohTrigger(RecalcTrigger,Trigger3M)),NA())</f>
        <v>2.5565529872181303E-2</v>
      </c>
      <c r="P1361" s="44">
        <f>IFERROR(_xll.qlIndexFixing(ONIndex6M,I1361,TRUE,_xll.ohTrigger(RecalcTrigger,Trigger6M)),NA())</f>
        <v>2.5722871000416481E-2</v>
      </c>
      <c r="Q1361" s="183">
        <f>IFERROR(_xll.qlIndexFixing(ONIndex1Y,I1361,TRUE,_xll.ohTrigger(RecalcTrigger,Trigger1Y)),NA())</f>
        <v>2.6112576505684659E-2</v>
      </c>
    </row>
    <row r="1362" spans="2:17" x14ac:dyDescent="0.2">
      <c r="B1362" s="39" t="s">
        <v>42</v>
      </c>
      <c r="D1362" s="42">
        <f>_xll.qlCalendarAdvance(Calendar,$D1361,B1362,"f",FALSE)</f>
        <v>48836</v>
      </c>
      <c r="E1362" s="177">
        <f>_xll.qlInterestRateIndexValueDate(IndexON,D1362)</f>
        <v>48836</v>
      </c>
      <c r="F1362" s="193">
        <f>IFERROR(_xll.qlIndexFixing(IndexON,D1362,TRUE,_xll.ohTrigger(RecalcTrigger,TriggerON)),NA())</f>
        <v>2.4947194967369635E-2</v>
      </c>
      <c r="H1362" s="42">
        <f>_xll.qlCalendarAdvance(Calendar,$H1361,B1362,"f",FALSE)</f>
        <v>48836</v>
      </c>
      <c r="I1362" s="177">
        <f>_xll.qlInterestRateIndexValueDate(Index1M,$H1362)</f>
        <v>48836</v>
      </c>
      <c r="J1362" s="182">
        <f>IFERROR(_xll.qlIndexFixing(Index1M,$H1362,TRUE,_xll.ohTrigger(RecalcTrigger,Trigger1M)),NA())</f>
        <v>2.5080300273830236E-2</v>
      </c>
      <c r="K1362" s="44">
        <f>IFERROR(_xll.qlIndexFixing(Index3M,H1362,TRUE,_xll.ohTrigger(RecalcTrigger,Trigger3M)),NA())</f>
        <v>2.5577742373578419E-2</v>
      </c>
      <c r="L1362" s="44">
        <f>IFERROR(_xll.qlIndexFixing(Index6M,$H1362,TRUE,_xll.ohTrigger(RecalcTrigger,Trigger6M)),NA())</f>
        <v>2.5760438105260498E-2</v>
      </c>
      <c r="M1362" s="183">
        <f>IFERROR(_xll.qlIndexFixing(Index1Y,$H1362,TRUE,_xll.ohTrigger(RecalcTrigger,Trigger1Y)),NA())</f>
        <v>2.6186783818514359E-2</v>
      </c>
      <c r="N1362" s="182">
        <f>IFERROR(_xll.qlIndexFixing(ONIndex1M,I1362,TRUE,_xll.ohTrigger(RecalcTrigger,Trigger1M)),NA())</f>
        <v>2.5073938383699534E-2</v>
      </c>
      <c r="O1362" s="44">
        <f>IFERROR(_xll.qlIndexFixing(ONIndex3M,I1362,TRUE,_xll.ohTrigger(RecalcTrigger,Trigger3M)),NA())</f>
        <v>2.5556294936279755E-2</v>
      </c>
      <c r="P1362" s="44">
        <f>IFERROR(_xll.qlIndexFixing(ONIndex6M,I1362,TRUE,_xll.ohTrigger(RecalcTrigger,Trigger6M)),NA())</f>
        <v>2.5713766484108946E-2</v>
      </c>
      <c r="Q1362" s="183">
        <f>IFERROR(_xll.qlIndexFixing(ONIndex1Y,I1362,TRUE,_xll.ohTrigger(RecalcTrigger,Trigger1Y)),NA())</f>
        <v>2.6102735666977406E-2</v>
      </c>
    </row>
    <row r="1363" spans="2:17" x14ac:dyDescent="0.2">
      <c r="B1363" s="39" t="s">
        <v>42</v>
      </c>
      <c r="D1363" s="42">
        <f>_xll.qlCalendarAdvance(Calendar,$D1362,B1363,"f",FALSE)</f>
        <v>48843</v>
      </c>
      <c r="E1363" s="177">
        <f>_xll.qlInterestRateIndexValueDate(IndexON,D1363)</f>
        <v>48843</v>
      </c>
      <c r="F1363" s="193">
        <f>IFERROR(_xll.qlIndexFixing(IndexON,D1363,TRUE,_xll.ohTrigger(RecalcTrigger,TriggerON)),NA())</f>
        <v>2.4939350204382649E-2</v>
      </c>
      <c r="H1363" s="42">
        <f>_xll.qlCalendarAdvance(Calendar,$H1362,B1363,"f",FALSE)</f>
        <v>48843</v>
      </c>
      <c r="I1363" s="177">
        <f>_xll.qlInterestRateIndexValueDate(Index1M,$H1363)</f>
        <v>48843</v>
      </c>
      <c r="J1363" s="182">
        <f>IFERROR(_xll.qlIndexFixing(Index1M,$H1363,TRUE,_xll.ohTrigger(RecalcTrigger,Trigger1M)),NA())</f>
        <v>2.5071320674846891E-2</v>
      </c>
      <c r="K1363" s="44">
        <f>IFERROR(_xll.qlIndexFixing(Index3M,H1363,TRUE,_xll.ohTrigger(RecalcTrigger,Trigger3M)),NA())</f>
        <v>2.5568569348814102E-2</v>
      </c>
      <c r="L1363" s="44">
        <f>IFERROR(_xll.qlIndexFixing(Index6M,$H1363,TRUE,_xll.ohTrigger(RecalcTrigger,Trigger6M)),NA())</f>
        <v>2.5751395406492288E-2</v>
      </c>
      <c r="M1363" s="183">
        <f>IFERROR(_xll.qlIndexFixing(Index1Y,$H1363,TRUE,_xll.ohTrigger(RecalcTrigger,Trigger1Y)),NA())</f>
        <v>2.6176914124430573E-2</v>
      </c>
      <c r="N1363" s="182">
        <f>IFERROR(_xll.qlIndexFixing(ONIndex1M,I1363,TRUE,_xll.ohTrigger(RecalcTrigger,Trigger1M)),NA())</f>
        <v>2.5064951522683065E-2</v>
      </c>
      <c r="O1363" s="44">
        <f>IFERROR(_xll.qlIndexFixing(ONIndex3M,I1363,TRUE,_xll.ohTrigger(RecalcTrigger,Trigger3M)),NA())</f>
        <v>2.5547076072098829E-2</v>
      </c>
      <c r="P1363" s="44">
        <f>IFERROR(_xll.qlIndexFixing(ONIndex6M,I1363,TRUE,_xll.ohTrigger(RecalcTrigger,Trigger6M)),NA())</f>
        <v>2.5704674613290512E-2</v>
      </c>
      <c r="Q1363" s="183">
        <f>IFERROR(_xll.qlIndexFixing(ONIndex1Y,I1363,TRUE,_xll.ohTrigger(RecalcTrigger,Trigger1Y)),NA())</f>
        <v>2.6092903060789263E-2</v>
      </c>
    </row>
    <row r="1364" spans="2:17" x14ac:dyDescent="0.2">
      <c r="B1364" s="39" t="s">
        <v>42</v>
      </c>
      <c r="D1364" s="42">
        <f>_xll.qlCalendarAdvance(Calendar,$D1363,B1364,"f",FALSE)</f>
        <v>48850</v>
      </c>
      <c r="E1364" s="177">
        <f>_xll.qlInterestRateIndexValueDate(IndexON,D1364)</f>
        <v>48850</v>
      </c>
      <c r="F1364" s="193">
        <f>IFERROR(_xll.qlIndexFixing(IndexON,D1364,TRUE,_xll.ohTrigger(RecalcTrigger,TriggerON)),NA())</f>
        <v>2.4931515510585589E-2</v>
      </c>
      <c r="H1364" s="42">
        <f>_xll.qlCalendarAdvance(Calendar,$H1363,B1364,"f",FALSE)</f>
        <v>48850</v>
      </c>
      <c r="I1364" s="177">
        <f>_xll.qlInterestRateIndexValueDate(Index1M,$H1364)</f>
        <v>48850</v>
      </c>
      <c r="J1364" s="182">
        <f>IFERROR(_xll.qlIndexFixing(Index1M,$H1364,TRUE,_xll.ohTrigger(RecalcTrigger,Trigger1M)),NA())</f>
        <v>2.5062353231417072E-2</v>
      </c>
      <c r="K1364" s="44">
        <f>IFERROR(_xll.qlIndexFixing(Index3M,H1364,TRUE,_xll.ohTrigger(RecalcTrigger,Trigger3M)),NA())</f>
        <v>2.5559412517549122E-2</v>
      </c>
      <c r="L1364" s="44">
        <f>IFERROR(_xll.qlIndexFixing(Index6M,$H1364,TRUE,_xll.ohTrigger(RecalcTrigger,Trigger6M)),NA())</f>
        <v>2.5742365553468691E-2</v>
      </c>
      <c r="M1364" s="183">
        <f>IFERROR(_xll.qlIndexFixing(Index1Y,$H1364,TRUE,_xll.ohTrigger(RecalcTrigger,Trigger1Y)),NA())</f>
        <v>2.6167052972323024E-2</v>
      </c>
      <c r="N1364" s="182">
        <f>IFERROR(_xll.qlIndexFixing(ONIndex1M,I1364,TRUE,_xll.ohTrigger(RecalcTrigger,Trigger1M)),NA())</f>
        <v>2.5055976786595435E-2</v>
      </c>
      <c r="O1364" s="44">
        <f>IFERROR(_xll.qlIndexFixing(ONIndex3M,I1364,TRUE,_xll.ohTrigger(RecalcTrigger,Trigger3M)),NA())</f>
        <v>2.5537873279395384E-2</v>
      </c>
      <c r="P1364" s="44">
        <f>IFERROR(_xll.qlIndexFixing(ONIndex6M,I1364,TRUE,_xll.ohTrigger(RecalcTrigger,Trigger6M)),NA())</f>
        <v>2.5695595387961179E-2</v>
      </c>
      <c r="Q1364" s="183">
        <f>IFERROR(_xll.qlIndexFixing(ONIndex1Y,I1364,TRUE,_xll.ohTrigger(RecalcTrigger,Trigger1Y)),NA())</f>
        <v>2.6083078687120231E-2</v>
      </c>
    </row>
    <row r="1365" spans="2:17" x14ac:dyDescent="0.2">
      <c r="B1365" s="39" t="s">
        <v>42</v>
      </c>
      <c r="D1365" s="42">
        <f>_xll.qlCalendarAdvance(Calendar,$D1364,B1365,"f",FALSE)</f>
        <v>48857</v>
      </c>
      <c r="E1365" s="177">
        <f>_xll.qlInterestRateIndexValueDate(IndexON,D1365)</f>
        <v>48857</v>
      </c>
      <c r="F1365" s="193">
        <f>IFERROR(_xll.qlIndexFixing(IndexON,D1365,TRUE,_xll.ohTrigger(RecalcTrigger,TriggerON)),NA())</f>
        <v>2.4923690885735317E-2</v>
      </c>
      <c r="H1365" s="42">
        <f>_xll.qlCalendarAdvance(Calendar,$H1364,B1365,"f",FALSE)</f>
        <v>48857</v>
      </c>
      <c r="I1365" s="177">
        <f>_xll.qlInterestRateIndexValueDate(Index1M,$H1365)</f>
        <v>48857</v>
      </c>
      <c r="J1365" s="182">
        <f>IFERROR(_xll.qlIndexFixing(Index1M,$H1365,TRUE,_xll.ohTrigger(RecalcTrigger,Trigger1M)),NA())</f>
        <v>2.505405997828097E-2</v>
      </c>
      <c r="K1365" s="44">
        <f>IFERROR(_xll.qlIndexFixing(Index3M,H1365,TRUE,_xll.ohTrigger(RecalcTrigger,Trigger3M)),NA())</f>
        <v>2.5550514464902047E-2</v>
      </c>
      <c r="L1365" s="44">
        <f>IFERROR(_xll.qlIndexFixing(Index6M,$H1365,TRUE,_xll.ohTrigger(RecalcTrigger,Trigger6M)),NA())</f>
        <v>2.5733612190937082E-2</v>
      </c>
      <c r="M1365" s="183">
        <f>IFERROR(_xll.qlIndexFixing(Index1Y,$H1365,TRUE,_xll.ohTrigger(RecalcTrigger,Trigger1Y)),NA())</f>
        <v>2.6157200361947464E-2</v>
      </c>
      <c r="N1365" s="182">
        <f>IFERROR(_xll.qlIndexFixing(ONIndex1M,I1365,TRUE,_xll.ohTrigger(RecalcTrigger,Trigger1M)),NA())</f>
        <v>2.5047014175679783E-2</v>
      </c>
      <c r="O1365" s="44">
        <f>IFERROR(_xll.qlIndexFixing(ONIndex3M,I1365,TRUE,_xll.ohTrigger(RecalcTrigger,Trigger3M)),NA())</f>
        <v>2.5528686558493607E-2</v>
      </c>
      <c r="P1365" s="44">
        <f>IFERROR(_xll.qlIndexFixing(ONIndex6M,I1365,TRUE,_xll.ohTrigger(RecalcTrigger,Trigger6M)),NA())</f>
        <v>2.5686528808039899E-2</v>
      </c>
      <c r="Q1365" s="183">
        <f>IFERROR(_xll.qlIndexFixing(ONIndex1Y,I1365,TRUE,_xll.ohTrigger(RecalcTrigger,Trigger1Y)),NA())</f>
        <v>2.607326254597031E-2</v>
      </c>
    </row>
    <row r="1366" spans="2:17" x14ac:dyDescent="0.2">
      <c r="B1366" s="39" t="s">
        <v>42</v>
      </c>
      <c r="D1366" s="42">
        <f>_xll.qlCalendarAdvance(Calendar,$D1365,B1366,"f",FALSE)</f>
        <v>48864</v>
      </c>
      <c r="E1366" s="177">
        <f>_xll.qlInterestRateIndexValueDate(IndexON,D1366)</f>
        <v>48864</v>
      </c>
      <c r="F1366" s="193">
        <f>IFERROR(_xll.qlIndexFixing(IndexON,D1366,TRUE,_xll.ohTrigger(RecalcTrigger,TriggerON)),NA())</f>
        <v>2.4915876329912878E-2</v>
      </c>
      <c r="H1366" s="42">
        <f>_xll.qlCalendarAdvance(Calendar,$H1365,B1366,"f",FALSE)</f>
        <v>48864</v>
      </c>
      <c r="I1366" s="177">
        <f>_xll.qlInterestRateIndexValueDate(Index1M,$H1366)</f>
        <v>48864</v>
      </c>
      <c r="J1366" s="182">
        <f>IFERROR(_xll.qlIndexFixing(Index1M,$H1366,TRUE,_xll.ohTrigger(RecalcTrigger,Trigger1M)),NA())</f>
        <v>2.5045117611773353E-2</v>
      </c>
      <c r="K1366" s="44">
        <f>IFERROR(_xll.qlIndexFixing(Index3M,H1366,TRUE,_xll.ohTrigger(RecalcTrigger,Trigger3M)),NA())</f>
        <v>2.5541390540458387E-2</v>
      </c>
      <c r="L1366" s="44">
        <f>IFERROR(_xll.qlIndexFixing(Index6M,$H1366,TRUE,_xll.ohTrigger(RecalcTrigger,Trigger6M)),NA())</f>
        <v>2.5724608315765785E-2</v>
      </c>
      <c r="M1366" s="183">
        <f>IFERROR(_xll.qlIndexFixing(Index1Y,$H1366,TRUE,_xll.ohTrigger(RecalcTrigger,Trigger1Y)),NA())</f>
        <v>2.6147356293059421E-2</v>
      </c>
      <c r="N1366" s="182">
        <f>IFERROR(_xll.qlIndexFixing(ONIndex1M,I1366,TRUE,_xll.ohTrigger(RecalcTrigger,Trigger1M)),NA())</f>
        <v>2.5038063689855061E-2</v>
      </c>
      <c r="O1366" s="44">
        <f>IFERROR(_xll.qlIndexFixing(ONIndex3M,I1366,TRUE,_xll.ohTrigger(RecalcTrigger,Trigger3M)),NA())</f>
        <v>2.5519515909069312E-2</v>
      </c>
      <c r="P1366" s="44">
        <f>IFERROR(_xll.qlIndexFixing(ONIndex6M,I1366,TRUE,_xll.ohTrigger(RecalcTrigger,Trigger6M)),NA())</f>
        <v>2.5677474873445627E-2</v>
      </c>
      <c r="Q1366" s="183">
        <f>IFERROR(_xll.qlIndexFixing(ONIndex1Y,I1366,TRUE,_xll.ohTrigger(RecalcTrigger,Trigger1Y)),NA())</f>
        <v>2.60634546373395E-2</v>
      </c>
    </row>
    <row r="1367" spans="2:17" x14ac:dyDescent="0.2">
      <c r="B1367" s="39" t="s">
        <v>42</v>
      </c>
      <c r="D1367" s="42">
        <f>_xll.qlCalendarAdvance(Calendar,$D1366,B1367,"f",FALSE)</f>
        <v>48871</v>
      </c>
      <c r="E1367" s="177">
        <f>_xll.qlInterestRateIndexValueDate(IndexON,D1367)</f>
        <v>48871</v>
      </c>
      <c r="F1367" s="193">
        <f>IFERROR(_xll.qlIndexFixing(IndexON,D1367,TRUE,_xll.ohTrigger(RecalcTrigger,TriggerON)),NA())</f>
        <v>2.4908071843280366E-2</v>
      </c>
      <c r="H1367" s="42">
        <f>_xll.qlCalendarAdvance(Calendar,$H1366,B1367,"f",FALSE)</f>
        <v>48871</v>
      </c>
      <c r="I1367" s="177">
        <f>_xll.qlInterestRateIndexValueDate(Index1M,$H1367)</f>
        <v>48871</v>
      </c>
      <c r="J1367" s="182">
        <f>IFERROR(_xll.qlIndexFixing(Index1M,$H1367,TRUE,_xll.ohTrigger(RecalcTrigger,Trigger1M)),NA())</f>
        <v>2.5036187403882814E-2</v>
      </c>
      <c r="K1367" s="44">
        <f>IFERROR(_xll.qlIndexFixing(Index3M,H1367,TRUE,_xll.ohTrigger(RecalcTrigger,Trigger3M)),NA())</f>
        <v>2.5532282810533678E-2</v>
      </c>
      <c r="L1367" s="44">
        <f>IFERROR(_xll.qlIndexFixing(Index6M,$H1367,TRUE,_xll.ohTrigger(RecalcTrigger,Trigger6M)),NA())</f>
        <v>2.5715617286935864E-2</v>
      </c>
      <c r="M1367" s="183">
        <f>IFERROR(_xll.qlIndexFixing(Index1Y,$H1367,TRUE,_xll.ohTrigger(RecalcTrigger,Trigger1Y)),NA())</f>
        <v>2.6137520765415312E-2</v>
      </c>
      <c r="N1367" s="182">
        <f>IFERROR(_xll.qlIndexFixing(ONIndex1M,I1367,TRUE,_xll.ohTrigger(RecalcTrigger,Trigger1M)),NA())</f>
        <v>2.5029125328797086E-2</v>
      </c>
      <c r="O1367" s="44">
        <f>IFERROR(_xll.qlIndexFixing(ONIndex3M,I1367,TRUE,_xll.ohTrigger(RecalcTrigger,Trigger3M)),NA())</f>
        <v>2.5510361331203546E-2</v>
      </c>
      <c r="P1367" s="44">
        <f>IFERROR(_xll.qlIndexFixing(ONIndex6M,I1367,TRUE,_xll.ohTrigger(RecalcTrigger,Trigger6M)),NA())</f>
        <v>2.5668433584340455E-2</v>
      </c>
      <c r="Q1367" s="183">
        <f>IFERROR(_xll.qlIndexFixing(ONIndex1Y,I1367,TRUE,_xll.ohTrigger(RecalcTrigger,Trigger1Y)),NA())</f>
        <v>2.6053654961146755E-2</v>
      </c>
    </row>
    <row r="1368" spans="2:17" x14ac:dyDescent="0.2">
      <c r="B1368" s="39" t="s">
        <v>42</v>
      </c>
      <c r="D1368" s="42">
        <f>_xll.qlCalendarAdvance(Calendar,$D1367,B1368,"f",FALSE)</f>
        <v>48878</v>
      </c>
      <c r="E1368" s="177">
        <f>_xll.qlInterestRateIndexValueDate(IndexON,D1368)</f>
        <v>48878</v>
      </c>
      <c r="F1368" s="193">
        <f>IFERROR(_xll.qlIndexFixing(IndexON,D1368,TRUE,_xll.ohTrigger(RecalcTrigger,TriggerON)),NA())</f>
        <v>2.4900277425675688E-2</v>
      </c>
      <c r="H1368" s="42">
        <f>_xll.qlCalendarAdvance(Calendar,$H1367,B1368,"f",FALSE)</f>
        <v>48878</v>
      </c>
      <c r="I1368" s="177">
        <f>_xll.qlInterestRateIndexValueDate(Index1M,$H1368)</f>
        <v>48878</v>
      </c>
      <c r="J1368" s="182">
        <f>IFERROR(_xll.qlIndexFixing(Index1M,$H1368,TRUE,_xll.ohTrigger(RecalcTrigger,Trigger1M)),NA())</f>
        <v>2.5027269354587243E-2</v>
      </c>
      <c r="K1368" s="44">
        <f>IFERROR(_xll.qlIndexFixing(Index3M,H1368,TRUE,_xll.ohTrigger(RecalcTrigger,Trigger3M)),NA())</f>
        <v>2.5523191275016923E-2</v>
      </c>
      <c r="L1368" s="44">
        <f>IFERROR(_xll.qlIndexFixing(Index6M,$H1368,TRUE,_xll.ohTrigger(RecalcTrigger,Trigger6M)),NA())</f>
        <v>2.5706639104277215E-2</v>
      </c>
      <c r="M1368" s="183">
        <f>IFERROR(_xll.qlIndexFixing(Index1Y,$H1368,TRUE,_xll.ohTrigger(RecalcTrigger,Trigger1Y)),NA())</f>
        <v>2.6127693778770888E-2</v>
      </c>
      <c r="N1368" s="182">
        <f>IFERROR(_xll.qlIndexFixing(ONIndex1M,I1368,TRUE,_xll.ohTrigger(RecalcTrigger,Trigger1M)),NA())</f>
        <v>2.5020199092911088E-2</v>
      </c>
      <c r="O1368" s="44">
        <f>IFERROR(_xll.qlIndexFixing(ONIndex3M,I1368,TRUE,_xll.ohTrigger(RecalcTrigger,Trigger3M)),NA())</f>
        <v>2.5501222825058401E-2</v>
      </c>
      <c r="P1368" s="44">
        <f>IFERROR(_xll.qlIndexFixing(ONIndex6M,I1368,TRUE,_xll.ohTrigger(RecalcTrigger,Trigger6M)),NA())</f>
        <v>2.5659404940562291E-2</v>
      </c>
      <c r="Q1368" s="183">
        <f>IFERROR(_xll.qlIndexFixing(ONIndex1Y,I1368,TRUE,_xll.ohTrigger(RecalcTrigger,Trigger1Y)),NA())</f>
        <v>2.6043863517554167E-2</v>
      </c>
    </row>
    <row r="1369" spans="2:17" x14ac:dyDescent="0.2">
      <c r="B1369" s="39" t="s">
        <v>42</v>
      </c>
      <c r="D1369" s="42">
        <f>_xll.qlCalendarAdvance(Calendar,$D1368,B1369,"f",FALSE)</f>
        <v>48885</v>
      </c>
      <c r="E1369" s="177">
        <f>_xll.qlInterestRateIndexValueDate(IndexON,D1369)</f>
        <v>48885</v>
      </c>
      <c r="F1369" s="193">
        <f>IFERROR(_xll.qlIndexFixing(IndexON,D1369,TRUE,_xll.ohTrigger(RecalcTrigger,TriggerON)),NA())</f>
        <v>2.4892493077098843E-2</v>
      </c>
      <c r="H1369" s="42">
        <f>_xll.qlCalendarAdvance(Calendar,$H1368,B1369,"f",FALSE)</f>
        <v>48885</v>
      </c>
      <c r="I1369" s="177">
        <f>_xll.qlInterestRateIndexValueDate(Index1M,$H1369)</f>
        <v>48885</v>
      </c>
      <c r="J1369" s="182">
        <f>IFERROR(_xll.qlIndexFixing(Index1M,$H1369,TRUE,_xll.ohTrigger(RecalcTrigger,Trigger1M)),NA())</f>
        <v>2.5017698346609128E-2</v>
      </c>
      <c r="K1369" s="44">
        <f>IFERROR(_xll.qlIndexFixing(Index3M,H1369,TRUE,_xll.ohTrigger(RecalcTrigger,Trigger3M)),NA())</f>
        <v>2.5514115933798882E-2</v>
      </c>
      <c r="L1369" s="44">
        <f>IFERROR(_xll.qlIndexFixing(Index6M,$H1369,TRUE,_xll.ohTrigger(RecalcTrigger,Trigger6M)),NA())</f>
        <v>2.5697408968568525E-2</v>
      </c>
      <c r="M1369" s="183">
        <f>IFERROR(_xll.qlIndexFixing(Index1Y,$H1369,TRUE,_xll.ohTrigger(RecalcTrigger,Trigger1Y)),NA())</f>
        <v>2.611787533288279E-2</v>
      </c>
      <c r="N1369" s="182">
        <f>IFERROR(_xll.qlIndexFixing(ONIndex1M,I1369,TRUE,_xll.ohTrigger(RecalcTrigger,Trigger1M)),NA())</f>
        <v>2.5011284982034976E-2</v>
      </c>
      <c r="O1369" s="44">
        <f>IFERROR(_xll.qlIndexFixing(ONIndex3M,I1369,TRUE,_xll.ohTrigger(RecalcTrigger,Trigger3M)),NA())</f>
        <v>2.5492100390390737E-2</v>
      </c>
      <c r="P1369" s="44">
        <f>IFERROR(_xll.qlIndexFixing(ONIndex6M,I1369,TRUE,_xll.ohTrigger(RecalcTrigger,Trigger6M)),NA())</f>
        <v>2.5650388942192182E-2</v>
      </c>
      <c r="Q1369" s="183">
        <f>IFERROR(_xll.qlIndexFixing(ONIndex1Y,I1369,TRUE,_xll.ohTrigger(RecalcTrigger,Trigger1Y)),NA())</f>
        <v>2.6034080306399643E-2</v>
      </c>
    </row>
    <row r="1370" spans="2:17" x14ac:dyDescent="0.2">
      <c r="B1370" s="39" t="s">
        <v>42</v>
      </c>
      <c r="D1370" s="42">
        <f>_xll.qlCalendarAdvance(Calendar,$D1369,B1370,"f",FALSE)</f>
        <v>48892</v>
      </c>
      <c r="E1370" s="177">
        <f>_xll.qlInterestRateIndexValueDate(IndexON,D1370)</f>
        <v>48892</v>
      </c>
      <c r="F1370" s="193">
        <f>IFERROR(_xll.qlIndexFixing(IndexON,D1370,TRUE,_xll.ohTrigger(RecalcTrigger,TriggerON)),NA())</f>
        <v>2.4884718797549832E-2</v>
      </c>
      <c r="H1370" s="42">
        <f>_xll.qlCalendarAdvance(Calendar,$H1369,B1370,"f",FALSE)</f>
        <v>48892</v>
      </c>
      <c r="I1370" s="177">
        <f>_xll.qlInterestRateIndexValueDate(Index1M,$H1370)</f>
        <v>48892</v>
      </c>
      <c r="J1370" s="182">
        <f>IFERROR(_xll.qlIndexFixing(Index1M,$H1370,TRUE,_xll.ohTrigger(RecalcTrigger,Trigger1M)),NA())</f>
        <v>2.5008803835925041E-2</v>
      </c>
      <c r="K1370" s="44">
        <f>IFERROR(_xll.qlIndexFixing(Index3M,H1370,TRUE,_xll.ohTrigger(RecalcTrigger,Trigger3M)),NA())</f>
        <v>2.5505056786766799E-2</v>
      </c>
      <c r="L1370" s="44">
        <f>IFERROR(_xll.qlIndexFixing(Index6M,$H1370,TRUE,_xll.ohTrigger(RecalcTrigger,Trigger6M)),NA())</f>
        <v>2.5688456186446992E-2</v>
      </c>
      <c r="M1370" s="183">
        <f>IFERROR(_xll.qlIndexFixing(Index1Y,$H1370,TRUE,_xll.ohTrigger(RecalcTrigger,Trigger1Y)),NA())</f>
        <v>2.6108065427507876E-2</v>
      </c>
      <c r="N1370" s="182">
        <f>IFERROR(_xll.qlIndexFixing(ONIndex1M,I1370,TRUE,_xll.ohTrigger(RecalcTrigger,Trigger1M)),NA())</f>
        <v>2.5002382996087702E-2</v>
      </c>
      <c r="O1370" s="44">
        <f>IFERROR(_xll.qlIndexFixing(ONIndex3M,I1370,TRUE,_xll.ohTrigger(RecalcTrigger,Trigger3M)),NA())</f>
        <v>2.5482994027443695E-2</v>
      </c>
      <c r="P1370" s="44">
        <f>IFERROR(_xll.qlIndexFixing(ONIndex6M,I1370,TRUE,_xll.ohTrigger(RecalcTrigger,Trigger6M)),NA())</f>
        <v>2.5641385589392218E-2</v>
      </c>
      <c r="Q1370" s="183">
        <f>IFERROR(_xll.qlIndexFixing(ONIndex1Y,I1370,TRUE,_xll.ohTrigger(RecalcTrigger,Trigger1Y)),NA())</f>
        <v>2.602430532776423E-2</v>
      </c>
    </row>
    <row r="1371" spans="2:17" x14ac:dyDescent="0.2">
      <c r="B1371" s="39" t="s">
        <v>42</v>
      </c>
      <c r="D1371" s="42">
        <f>_xll.qlCalendarAdvance(Calendar,$D1370,B1371,"f",FALSE)</f>
        <v>48899</v>
      </c>
      <c r="E1371" s="177">
        <f>_xll.qlInterestRateIndexValueDate(IndexON,D1371)</f>
        <v>48899</v>
      </c>
      <c r="F1371" s="193">
        <f>IFERROR(_xll.qlIndexFixing(IndexON,D1371,TRUE,_xll.ohTrigger(RecalcTrigger,TriggerON)),NA())</f>
        <v>2.4876954587109701E-2</v>
      </c>
      <c r="H1371" s="42">
        <f>_xll.qlCalendarAdvance(Calendar,$H1370,B1371,"f",FALSE)</f>
        <v>48899</v>
      </c>
      <c r="I1371" s="177">
        <f>_xll.qlInterestRateIndexValueDate(Index1M,$H1371)</f>
        <v>48899</v>
      </c>
      <c r="J1371" s="182">
        <f>IFERROR(_xll.qlIndexFixing(Index1M,$H1371,TRUE,_xll.ohTrigger(RecalcTrigger,Trigger1M)),NA())</f>
        <v>2.4999921480608072E-2</v>
      </c>
      <c r="K1371" s="44">
        <f>IFERROR(_xll.qlIndexFixing(Index3M,H1371,TRUE,_xll.ohTrigger(RecalcTrigger,Trigger3M)),NA())</f>
        <v>2.5496013833813197E-2</v>
      </c>
      <c r="L1371" s="44">
        <f>IFERROR(_xll.qlIndexFixing(Index6M,$H1371,TRUE,_xll.ohTrigger(RecalcTrigger,Trigger6M)),NA())</f>
        <v>2.5679516248884374E-2</v>
      </c>
      <c r="M1371" s="183">
        <f>IFERROR(_xll.qlIndexFixing(Index1Y,$H1371,TRUE,_xll.ohTrigger(RecalcTrigger,Trigger1Y)),NA())</f>
        <v>2.6098264062402565E-2</v>
      </c>
      <c r="N1371" s="182">
        <f>IFERROR(_xll.qlIndexFixing(ONIndex1M,I1371,TRUE,_xll.ohTrigger(RecalcTrigger,Trigger1M)),NA())</f>
        <v>2.4993493135150313E-2</v>
      </c>
      <c r="O1371" s="44">
        <f>IFERROR(_xll.qlIndexFixing(ONIndex3M,I1371,TRUE,_xll.ohTrigger(RecalcTrigger,Trigger3M)),NA())</f>
        <v>2.5473903735974135E-2</v>
      </c>
      <c r="P1371" s="44">
        <f>IFERROR(_xll.qlIndexFixing(ONIndex6M,I1371,TRUE,_xll.ohTrigger(RecalcTrigger,Trigger6M)),NA())</f>
        <v>2.563239488175717E-2</v>
      </c>
      <c r="Q1371" s="183">
        <f>IFERROR(_xll.qlIndexFixing(ONIndex1Y,I1371,TRUE,_xll.ohTrigger(RecalcTrigger,Trigger1Y)),NA())</f>
        <v>2.6014538581566882E-2</v>
      </c>
    </row>
    <row r="1372" spans="2:17" x14ac:dyDescent="0.2">
      <c r="B1372" s="39" t="s">
        <v>42</v>
      </c>
      <c r="D1372" s="42">
        <f>_xll.qlCalendarAdvance(Calendar,$D1371,B1372,"f",FALSE)</f>
        <v>48906</v>
      </c>
      <c r="E1372" s="177">
        <f>_xll.qlInterestRateIndexValueDate(IndexON,D1372)</f>
        <v>48906</v>
      </c>
      <c r="F1372" s="193">
        <f>IFERROR(_xll.qlIndexFixing(IndexON,D1372,TRUE,_xll.ohTrigger(RecalcTrigger,TriggerON)),NA())</f>
        <v>2.486920044577845E-2</v>
      </c>
      <c r="H1372" s="42">
        <f>_xll.qlCalendarAdvance(Calendar,$H1371,B1372,"f",FALSE)</f>
        <v>48906</v>
      </c>
      <c r="I1372" s="177">
        <f>_xll.qlInterestRateIndexValueDate(Index1M,$H1372)</f>
        <v>48906</v>
      </c>
      <c r="J1372" s="182">
        <f>IFERROR(_xll.qlIndexFixing(Index1M,$H1372,TRUE,_xll.ohTrigger(RecalcTrigger,Trigger1M)),NA())</f>
        <v>2.4991051280631209E-2</v>
      </c>
      <c r="K1372" s="44">
        <f>IFERROR(_xll.qlIndexFixing(Index3M,H1372,TRUE,_xll.ohTrigger(RecalcTrigger,Trigger3M)),NA())</f>
        <v>2.5486987074827078E-2</v>
      </c>
      <c r="L1372" s="44">
        <f>IFERROR(_xll.qlIndexFixing(Index6M,$H1372,TRUE,_xll.ohTrigger(RecalcTrigger,Trigger6M)),NA())</f>
        <v>2.5670589155712312E-2</v>
      </c>
      <c r="M1372" s="183">
        <f>IFERROR(_xll.qlIndexFixing(Index1Y,$H1372,TRUE,_xll.ohTrigger(RecalcTrigger,Trigger1Y)),NA())</f>
        <v>2.6088471237324162E-2</v>
      </c>
      <c r="N1372" s="182">
        <f>IFERROR(_xll.qlIndexFixing(ONIndex1M,I1372,TRUE,_xll.ohTrigger(RecalcTrigger,Trigger1M)),NA())</f>
        <v>2.4984615399384902E-2</v>
      </c>
      <c r="O1372" s="44">
        <f>IFERROR(_xll.qlIndexFixing(ONIndex3M,I1372,TRUE,_xll.ohTrigger(RecalcTrigger,Trigger3M)),NA())</f>
        <v>2.546482951614415E-2</v>
      </c>
      <c r="P1372" s="44">
        <f>IFERROR(_xll.qlIndexFixing(ONIndex6M,I1372,TRUE,_xll.ohTrigger(RecalcTrigger,Trigger6M)),NA())</f>
        <v>2.5623416819692268E-2</v>
      </c>
      <c r="Q1372" s="183">
        <f>IFERROR(_xll.qlIndexFixing(ONIndex1Y,I1372,TRUE,_xll.ohTrigger(RecalcTrigger,Trigger1Y)),NA())</f>
        <v>2.6004780067969691E-2</v>
      </c>
    </row>
    <row r="1373" spans="2:17" x14ac:dyDescent="0.2">
      <c r="B1373" s="39" t="s">
        <v>42</v>
      </c>
      <c r="D1373" s="42">
        <f>_xll.qlCalendarAdvance(Calendar,$D1372,B1373,"f",FALSE)</f>
        <v>48913</v>
      </c>
      <c r="E1373" s="177">
        <f>_xll.qlInterestRateIndexValueDate(IndexON,D1373)</f>
        <v>48913</v>
      </c>
      <c r="F1373" s="193">
        <f>IFERROR(_xll.qlIndexFixing(IndexON,D1373,TRUE,_xll.ohTrigger(RecalcTrigger,TriggerON)),NA())</f>
        <v>2.4861456373393986E-2</v>
      </c>
      <c r="H1373" s="42">
        <f>_xll.qlCalendarAdvance(Calendar,$H1372,B1373,"f",FALSE)</f>
        <v>48913</v>
      </c>
      <c r="I1373" s="177">
        <f>_xll.qlInterestRateIndexValueDate(Index1M,$H1373)</f>
        <v>48913</v>
      </c>
      <c r="J1373" s="182">
        <f>IFERROR(_xll.qlIndexFixing(Index1M,$H1373,TRUE,_xll.ohTrigger(RecalcTrigger,Trigger1M)),NA())</f>
        <v>2.4982193235967436E-2</v>
      </c>
      <c r="K1373" s="44">
        <f>IFERROR(_xll.qlIndexFixing(Index3M,H1373,TRUE,_xll.ohTrigger(RecalcTrigger,Trigger3M)),NA())</f>
        <v>2.5477483003673081E-2</v>
      </c>
      <c r="L1373" s="44">
        <f>IFERROR(_xll.qlIndexFixing(Index6M,$H1373,TRUE,_xll.ohTrigger(RecalcTrigger,Trigger6M)),NA())</f>
        <v>2.5661940877604567E-2</v>
      </c>
      <c r="M1373" s="183">
        <f>IFERROR(_xll.qlIndexFixing(Index1Y,$H1373,TRUE,_xll.ohTrigger(RecalcTrigger,Trigger1Y)),NA())</f>
        <v>2.607868695202975E-2</v>
      </c>
      <c r="N1373" s="182">
        <f>IFERROR(_xll.qlIndexFixing(ONIndex1M,I1373,TRUE,_xll.ohTrigger(RecalcTrigger,Trigger1M)),NA())</f>
        <v>2.4975749788386237E-2</v>
      </c>
      <c r="O1373" s="44">
        <f>IFERROR(_xll.qlIndexFixing(ONIndex3M,I1373,TRUE,_xll.ohTrigger(RecalcTrigger,Trigger3M)),NA())</f>
        <v>2.5455771367953739E-2</v>
      </c>
      <c r="P1373" s="44">
        <f>IFERROR(_xll.qlIndexFixing(ONIndex6M,I1373,TRUE,_xll.ohTrigger(RecalcTrigger,Trigger6M)),NA())</f>
        <v>2.5614451402954375E-2</v>
      </c>
      <c r="Q1373" s="183">
        <f>IFERROR(_xll.qlIndexFixing(ONIndex1Y,I1373,TRUE,_xll.ohTrigger(RecalcTrigger,Trigger1Y)),NA())</f>
        <v>2.5995029786810564E-2</v>
      </c>
    </row>
    <row r="1374" spans="2:17" x14ac:dyDescent="0.2">
      <c r="B1374" s="39" t="s">
        <v>42</v>
      </c>
      <c r="D1374" s="42">
        <f>_xll.qlCalendarAdvance(Calendar,$D1373,B1374,"f",FALSE)</f>
        <v>48920</v>
      </c>
      <c r="E1374" s="177">
        <f>_xll.qlInterestRateIndexValueDate(IndexON,D1374)</f>
        <v>48920</v>
      </c>
      <c r="F1374" s="193">
        <f>IFERROR(_xll.qlIndexFixing(IndexON,D1374,TRUE,_xll.ohTrigger(RecalcTrigger,TriggerON)),NA())</f>
        <v>2.4853722370118403E-2</v>
      </c>
      <c r="H1374" s="42">
        <f>_xll.qlCalendarAdvance(Calendar,$H1373,B1374,"f",FALSE)</f>
        <v>48920</v>
      </c>
      <c r="I1374" s="177">
        <f>_xll.qlInterestRateIndexValueDate(Index1M,$H1374)</f>
        <v>48920</v>
      </c>
      <c r="J1374" s="182">
        <f>IFERROR(_xll.qlIndexFixing(Index1M,$H1374,TRUE,_xll.ohTrigger(RecalcTrigger,Trigger1M)),NA())</f>
        <v>2.497401638757436E-2</v>
      </c>
      <c r="K1374" s="44">
        <f>IFERROR(_xll.qlIndexFixing(Index3M,H1374,TRUE,_xll.ohTrigger(RecalcTrigger,Trigger3M)),NA())</f>
        <v>2.5468487570643634E-2</v>
      </c>
      <c r="L1374" s="44">
        <f>IFERROR(_xll.qlIndexFixing(Index6M,$H1374,TRUE,_xll.ohTrigger(RecalcTrigger,Trigger6M)),NA())</f>
        <v>2.5653039768409724E-2</v>
      </c>
      <c r="M1374" s="183">
        <f>IFERROR(_xll.qlIndexFixing(Index1Y,$H1374,TRUE,_xll.ohTrigger(RecalcTrigger,Trigger1Y)),NA())</f>
        <v>2.6068911206277079E-2</v>
      </c>
      <c r="N1374" s="182">
        <f>IFERROR(_xll.qlIndexFixing(ONIndex1M,I1374,TRUE,_xll.ohTrigger(RecalcTrigger,Trigger1M)),NA())</f>
        <v>2.4966896302640595E-2</v>
      </c>
      <c r="O1374" s="44">
        <f>IFERROR(_xll.qlIndexFixing(ONIndex3M,I1374,TRUE,_xll.ohTrigger(RecalcTrigger,Trigger3M)),NA())</f>
        <v>2.5446729291321857E-2</v>
      </c>
      <c r="P1374" s="44">
        <f>IFERROR(_xll.qlIndexFixing(ONIndex6M,I1374,TRUE,_xll.ohTrigger(RecalcTrigger,Trigger6M)),NA())</f>
        <v>2.5605498631705581E-2</v>
      </c>
      <c r="Q1374" s="183">
        <f>IFERROR(_xll.qlIndexFixing(ONIndex1Y,I1374,TRUE,_xll.ohTrigger(RecalcTrigger,Trigger1Y)),NA())</f>
        <v>2.5985287738089502E-2</v>
      </c>
    </row>
    <row r="1375" spans="2:17" x14ac:dyDescent="0.2">
      <c r="B1375" s="39" t="s">
        <v>42</v>
      </c>
      <c r="D1375" s="42">
        <f>_xll.qlCalendarAdvance(Calendar,$D1374,B1375,"f",FALSE)</f>
        <v>48927</v>
      </c>
      <c r="E1375" s="177">
        <f>_xll.qlInterestRateIndexValueDate(IndexON,D1375)</f>
        <v>48927</v>
      </c>
      <c r="F1375" s="193">
        <f>IFERROR(_xll.qlIndexFixing(IndexON,D1375,TRUE,_xll.ohTrigger(RecalcTrigger,TriggerON)),NA())</f>
        <v>2.4845998435951699E-2</v>
      </c>
      <c r="H1375" s="42">
        <f>_xll.qlCalendarAdvance(Calendar,$H1374,B1375,"f",FALSE)</f>
        <v>48927</v>
      </c>
      <c r="I1375" s="177">
        <f>_xll.qlInterestRateIndexValueDate(Index1M,$H1375)</f>
        <v>48927</v>
      </c>
      <c r="J1375" s="182">
        <f>IFERROR(_xll.qlIndexFixing(Index1M,$H1375,TRUE,_xll.ohTrigger(RecalcTrigger,Trigger1M)),NA())</f>
        <v>2.4965183447593839E-2</v>
      </c>
      <c r="K1375" s="44">
        <f>IFERROR(_xll.qlIndexFixing(Index3M,H1375,TRUE,_xll.ohTrigger(RecalcTrigger,Trigger3M)),NA())</f>
        <v>2.5459508328575502E-2</v>
      </c>
      <c r="L1375" s="44">
        <f>IFERROR(_xll.qlIndexFixing(Index6M,$H1375,TRUE,_xll.ohTrigger(RecalcTrigger,Trigger6M)),NA())</f>
        <v>2.5644151504201629E-2</v>
      </c>
      <c r="M1375" s="183">
        <f>IFERROR(_xll.qlIndexFixing(Index1Y,$H1375,TRUE,_xll.ohTrigger(RecalcTrigger,Trigger1Y)),NA())</f>
        <v>2.6059143999823675E-2</v>
      </c>
      <c r="N1375" s="182">
        <f>IFERROR(_xll.qlIndexFixing(ONIndex1M,I1375,TRUE,_xll.ohTrigger(RecalcTrigger,Trigger1M)),NA())</f>
        <v>2.4958054941742747E-2</v>
      </c>
      <c r="O1375" s="44">
        <f>IFERROR(_xll.qlIndexFixing(ONIndex3M,I1375,TRUE,_xll.ohTrigger(RecalcTrigger,Trigger3M)),NA())</f>
        <v>2.5437703286410596E-2</v>
      </c>
      <c r="P1375" s="44">
        <f>IFERROR(_xll.qlIndexFixing(ONIndex6M,I1375,TRUE,_xll.ohTrigger(RecalcTrigger,Trigger6M)),NA())</f>
        <v>2.5596558505864841E-2</v>
      </c>
      <c r="Q1375" s="183">
        <f>IFERROR(_xll.qlIndexFixing(ONIndex1Y,I1375,TRUE,_xll.ohTrigger(RecalcTrigger,Trigger1Y)),NA())</f>
        <v>2.5975553922049643E-2</v>
      </c>
    </row>
    <row r="1376" spans="2:17" x14ac:dyDescent="0.2">
      <c r="B1376" s="39" t="s">
        <v>42</v>
      </c>
      <c r="D1376" s="42">
        <f>_xll.qlCalendarAdvance(Calendar,$D1375,B1376,"f",FALSE)</f>
        <v>48934</v>
      </c>
      <c r="E1376" s="177">
        <f>_xll.qlInterestRateIndexValueDate(IndexON,D1376)</f>
        <v>48934</v>
      </c>
      <c r="F1376" s="193">
        <f>IFERROR(_xll.qlIndexFixing(IndexON,D1376,TRUE,_xll.ohTrigger(RecalcTrigger,TriggerON)),NA())</f>
        <v>2.483828457081283E-2</v>
      </c>
      <c r="H1376" s="42">
        <f>_xll.qlCalendarAdvance(Calendar,$H1375,B1376,"f",FALSE)</f>
        <v>48934</v>
      </c>
      <c r="I1376" s="177">
        <f>_xll.qlInterestRateIndexValueDate(Index1M,$H1376)</f>
        <v>48934</v>
      </c>
      <c r="J1376" s="182">
        <f>IFERROR(_xll.qlIndexFixing(Index1M,$H1376,TRUE,_xll.ohTrigger(RecalcTrigger,Trigger1M)),NA())</f>
        <v>2.4956362665972523E-2</v>
      </c>
      <c r="K1376" s="44">
        <f>IFERROR(_xll.qlIndexFixing(Index3M,H1376,TRUE,_xll.ohTrigger(RecalcTrigger,Trigger3M)),NA())</f>
        <v>2.5450545277362423E-2</v>
      </c>
      <c r="L1376" s="44">
        <f>IFERROR(_xll.qlIndexFixing(Index6M,$H1376,TRUE,_xll.ohTrigger(RecalcTrigger,Trigger6M)),NA())</f>
        <v>2.5635276084810619E-2</v>
      </c>
      <c r="M1376" s="183">
        <f>IFERROR(_xll.qlIndexFixing(Index1Y,$H1376,TRUE,_xll.ohTrigger(RecalcTrigger,Trigger1Y)),NA())</f>
        <v>2.6049385332427288E-2</v>
      </c>
      <c r="N1376" s="182">
        <f>IFERROR(_xll.qlIndexFixing(ONIndex1M,I1376,TRUE,_xll.ohTrigger(RecalcTrigger,Trigger1M)),NA())</f>
        <v>2.4949225705935829E-2</v>
      </c>
      <c r="O1376" s="44">
        <f>IFERROR(_xll.qlIndexFixing(ONIndex3M,I1376,TRUE,_xll.ohTrigger(RecalcTrigger,Trigger3M)),NA())</f>
        <v>2.5428693352814724E-2</v>
      </c>
      <c r="P1376" s="44">
        <f>IFERROR(_xll.qlIndexFixing(ONIndex6M,I1376,TRUE,_xll.ohTrigger(RecalcTrigger,Trigger6M)),NA())</f>
        <v>2.558763102535111E-2</v>
      </c>
      <c r="Q1376" s="183">
        <f>IFERROR(_xll.qlIndexFixing(ONIndex1Y,I1376,TRUE,_xll.ohTrigger(RecalcTrigger,Trigger1Y)),NA())</f>
        <v>2.5965828338366803E-2</v>
      </c>
    </row>
    <row r="1377" spans="2:17" x14ac:dyDescent="0.2">
      <c r="B1377" s="39" t="s">
        <v>42</v>
      </c>
      <c r="D1377" s="42">
        <f>_xll.qlCalendarAdvance(Calendar,$D1376,B1377,"f",FALSE)</f>
        <v>48941</v>
      </c>
      <c r="E1377" s="177">
        <f>_xll.qlInterestRateIndexValueDate(IndexON,D1377)</f>
        <v>48941</v>
      </c>
      <c r="F1377" s="193">
        <f>IFERROR(_xll.qlIndexFixing(IndexON,D1377,TRUE,_xll.ohTrigger(RecalcTrigger,TriggerON)),NA())</f>
        <v>2.4830580774863886E-2</v>
      </c>
      <c r="H1377" s="42">
        <f>_xll.qlCalendarAdvance(Calendar,$H1376,B1377,"f",FALSE)</f>
        <v>48941</v>
      </c>
      <c r="I1377" s="177">
        <f>_xll.qlInterestRateIndexValueDate(Index1M,$H1377)</f>
        <v>48941</v>
      </c>
      <c r="J1377" s="182">
        <f>IFERROR(_xll.qlIndexFixing(Index1M,$H1377,TRUE,_xll.ohTrigger(RecalcTrigger,Trigger1M)),NA())</f>
        <v>2.4947554042680935E-2</v>
      </c>
      <c r="K1377" s="44">
        <f>IFERROR(_xll.qlIndexFixing(Index3M,H1377,TRUE,_xll.ohTrigger(RecalcTrigger,Trigger3M)),NA())</f>
        <v>2.5441598416898133E-2</v>
      </c>
      <c r="L1377" s="44">
        <f>IFERROR(_xll.qlIndexFixing(Index6M,$H1377,TRUE,_xll.ohTrigger(RecalcTrigger,Trigger6M)),NA())</f>
        <v>2.5626413510069255E-2</v>
      </c>
      <c r="M1377" s="183">
        <f>IFERROR(_xll.qlIndexFixing(Index1Y,$H1377,TRUE,_xll.ohTrigger(RecalcTrigger,Trigger1Y)),NA())</f>
        <v>2.6039635203846778E-2</v>
      </c>
      <c r="N1377" s="182">
        <f>IFERROR(_xll.qlIndexFixing(ONIndex1M,I1377,TRUE,_xll.ohTrigger(RecalcTrigger,Trigger1M)),NA())</f>
        <v>2.4940408595138797E-2</v>
      </c>
      <c r="O1377" s="44">
        <f>IFERROR(_xll.qlIndexFixing(ONIndex3M,I1377,TRUE,_xll.ohTrigger(RecalcTrigger,Trigger3M)),NA())</f>
        <v>2.541969949102052E-2</v>
      </c>
      <c r="P1377" s="44">
        <f>IFERROR(_xll.qlIndexFixing(ONIndex6M,I1377,TRUE,_xll.ohTrigger(RecalcTrigger,Trigger6M)),NA())</f>
        <v>2.5578716190245432E-2</v>
      </c>
      <c r="Q1377" s="183">
        <f>IFERROR(_xll.qlIndexFixing(ONIndex1Y,I1377,TRUE,_xll.ohTrigger(RecalcTrigger,Trigger1Y)),NA())</f>
        <v>2.5956110987365166E-2</v>
      </c>
    </row>
    <row r="1378" spans="2:17" x14ac:dyDescent="0.2">
      <c r="B1378" s="39" t="s">
        <v>42</v>
      </c>
      <c r="D1378" s="42">
        <f>_xll.qlCalendarAdvance(Calendar,$D1377,B1378,"f",FALSE)</f>
        <v>48948</v>
      </c>
      <c r="E1378" s="177">
        <f>_xll.qlInterestRateIndexValueDate(IndexON,D1378)</f>
        <v>48948</v>
      </c>
      <c r="F1378" s="193">
        <f>IFERROR(_xll.qlIndexFixing(IndexON,D1378,TRUE,_xll.ohTrigger(RecalcTrigger,TriggerON)),NA())</f>
        <v>2.4822887047780684E-2</v>
      </c>
      <c r="H1378" s="42">
        <f>_xll.qlCalendarAdvance(Calendar,$H1377,B1378,"f",FALSE)</f>
        <v>48948</v>
      </c>
      <c r="I1378" s="177">
        <f>_xll.qlInterestRateIndexValueDate(Index1M,$H1378)</f>
        <v>48948</v>
      </c>
      <c r="J1378" s="182">
        <f>IFERROR(_xll.qlIndexFixing(Index1M,$H1378,TRUE,_xll.ohTrigger(RecalcTrigger,Trigger1M)),NA())</f>
        <v>2.4938757577684698E-2</v>
      </c>
      <c r="K1378" s="44">
        <f>IFERROR(_xll.qlIndexFixing(Index3M,H1378,TRUE,_xll.ohTrigger(RecalcTrigger,Trigger3M)),NA())</f>
        <v>2.5432667747076372E-2</v>
      </c>
      <c r="L1378" s="44">
        <f>IFERROR(_xll.qlIndexFixing(Index6M,$H1378,TRUE,_xll.ohTrigger(RecalcTrigger,Trigger6M)),NA())</f>
        <v>2.5617296319485578E-2</v>
      </c>
      <c r="M1378" s="183">
        <f>IFERROR(_xll.qlIndexFixing(Index1Y,$H1378,TRUE,_xll.ohTrigger(RecalcTrigger,Trigger1Y)),NA())</f>
        <v>2.6029893613839672E-2</v>
      </c>
      <c r="N1378" s="182">
        <f>IFERROR(_xll.qlIndexFixing(ONIndex1M,I1378,TRUE,_xll.ohTrigger(RecalcTrigger,Trigger1M)),NA())</f>
        <v>2.4931603609270603E-2</v>
      </c>
      <c r="O1378" s="44">
        <f>IFERROR(_xll.qlIndexFixing(ONIndex3M,I1378,TRUE,_xll.ohTrigger(RecalcTrigger,Trigger3M)),NA())</f>
        <v>2.541072170086589E-2</v>
      </c>
      <c r="P1378" s="44">
        <f>IFERROR(_xll.qlIndexFixing(ONIndex6M,I1378,TRUE,_xll.ohTrigger(RecalcTrigger,Trigger6M)),NA())</f>
        <v>2.5569814000466762E-2</v>
      </c>
      <c r="Q1378" s="183">
        <f>IFERROR(_xll.qlIndexFixing(ONIndex1Y,I1378,TRUE,_xll.ohTrigger(RecalcTrigger,Trigger1Y)),NA())</f>
        <v>2.5946401868639501E-2</v>
      </c>
    </row>
    <row r="1379" spans="2:17" x14ac:dyDescent="0.2">
      <c r="B1379" s="39" t="s">
        <v>42</v>
      </c>
      <c r="D1379" s="42">
        <f>_xll.qlCalendarAdvance(Calendar,$D1378,B1379,"f",FALSE)</f>
        <v>48955</v>
      </c>
      <c r="E1379" s="177">
        <f>_xll.qlInterestRateIndexValueDate(IndexON,D1379)</f>
        <v>48955</v>
      </c>
      <c r="F1379" s="193">
        <f>IFERROR(_xll.qlIndexFixing(IndexON,D1379,TRUE,_xll.ohTrigger(RecalcTrigger,TriggerON)),NA())</f>
        <v>2.4815203389887408E-2</v>
      </c>
      <c r="H1379" s="42">
        <f>_xll.qlCalendarAdvance(Calendar,$H1378,B1379,"f",FALSE)</f>
        <v>48955</v>
      </c>
      <c r="I1379" s="177">
        <f>_xll.qlInterestRateIndexValueDate(Index1M,$H1379)</f>
        <v>48955</v>
      </c>
      <c r="J1379" s="182">
        <f>IFERROR(_xll.qlIndexFixing(Index1M,$H1379,TRUE,_xll.ohTrigger(RecalcTrigger,Trigger1M)),NA())</f>
        <v>2.4929973270964158E-2</v>
      </c>
      <c r="K1379" s="44">
        <f>IFERROR(_xll.qlIndexFixing(Index3M,H1379,TRUE,_xll.ohTrigger(RecalcTrigger,Trigger3M)),NA())</f>
        <v>2.5423753267789083E-2</v>
      </c>
      <c r="L1379" s="44">
        <f>IFERROR(_xll.qlIndexFixing(Index6M,$H1379,TRUE,_xll.ohTrigger(RecalcTrigger,Trigger6M)),NA())</f>
        <v>2.560845913235477E-2</v>
      </c>
      <c r="M1379" s="183">
        <f>IFERROR(_xll.qlIndexFixing(Index1Y,$H1379,TRUE,_xll.ohTrigger(RecalcTrigger,Trigger1Y)),NA())</f>
        <v>2.6020160562164829E-2</v>
      </c>
      <c r="N1379" s="182">
        <f>IFERROR(_xll.qlIndexFixing(ONIndex1M,I1379,TRUE,_xll.ohTrigger(RecalcTrigger,Trigger1M)),NA())</f>
        <v>2.492281074849334E-2</v>
      </c>
      <c r="O1379" s="44">
        <f>IFERROR(_xll.qlIndexFixing(ONIndex3M,I1379,TRUE,_xll.ohTrigger(RecalcTrigger,Trigger3M)),NA())</f>
        <v>2.5401759982107697E-2</v>
      </c>
      <c r="P1379" s="44">
        <f>IFERROR(_xll.qlIndexFixing(ONIndex6M,I1379,TRUE,_xll.ohTrigger(RecalcTrigger,Trigger6M)),NA())</f>
        <v>2.5560924456258238E-2</v>
      </c>
      <c r="Q1379" s="183">
        <f>IFERROR(_xll.qlIndexFixing(ONIndex1Y,I1379,TRUE,_xll.ohTrigger(RecalcTrigger,Trigger1Y)),NA())</f>
        <v>2.5936700982513994E-2</v>
      </c>
    </row>
    <row r="1380" spans="2:17" x14ac:dyDescent="0.2">
      <c r="B1380" s="39" t="s">
        <v>42</v>
      </c>
      <c r="D1380" s="42">
        <f>_xll.qlCalendarAdvance(Calendar,$D1379,B1380,"f",FALSE)</f>
        <v>48962</v>
      </c>
      <c r="E1380" s="177">
        <f>_xll.qlInterestRateIndexValueDate(IndexON,D1380)</f>
        <v>48962</v>
      </c>
      <c r="F1380" s="193">
        <f>IFERROR(_xll.qlIndexFixing(IndexON,D1380,TRUE,_xll.ohTrigger(RecalcTrigger,TriggerON)),NA())</f>
        <v>2.480752980094092E-2</v>
      </c>
      <c r="H1380" s="42">
        <f>_xll.qlCalendarAdvance(Calendar,$H1379,B1380,"f",FALSE)</f>
        <v>48962</v>
      </c>
      <c r="I1380" s="177">
        <f>_xll.qlInterestRateIndexValueDate(Index1M,$H1380)</f>
        <v>48962</v>
      </c>
      <c r="J1380" s="182">
        <f>IFERROR(_xll.qlIndexFixing(Index1M,$H1380,TRUE,_xll.ohTrigger(RecalcTrigger,Trigger1M)),NA())</f>
        <v>2.492120112248002E-2</v>
      </c>
      <c r="K1380" s="44">
        <f>IFERROR(_xll.qlIndexFixing(Index3M,H1380,TRUE,_xll.ohTrigger(RecalcTrigger,Trigger3M)),NA())</f>
        <v>2.5414854978934504E-2</v>
      </c>
      <c r="L1380" s="44">
        <f>IFERROR(_xll.qlIndexFixing(Index6M,$H1380,TRUE,_xll.ohTrigger(RecalcTrigger,Trigger6M)),NA())</f>
        <v>2.5599634788276582E-2</v>
      </c>
      <c r="M1380" s="183">
        <f>IFERROR(_xll.qlIndexFixing(Index1Y,$H1380,TRUE,_xll.ohTrigger(RecalcTrigger,Trigger1Y)),NA())</f>
        <v>2.6010436048580887E-2</v>
      </c>
      <c r="N1380" s="182">
        <f>IFERROR(_xll.qlIndexFixing(ONIndex1M,I1380,TRUE,_xll.ohTrigger(RecalcTrigger,Trigger1M)),NA())</f>
        <v>2.4914030012644917E-2</v>
      </c>
      <c r="O1380" s="44">
        <f>IFERROR(_xll.qlIndexFixing(ONIndex3M,I1380,TRUE,_xll.ohTrigger(RecalcTrigger,Trigger3M)),NA())</f>
        <v>2.5392814335070124E-2</v>
      </c>
      <c r="P1380" s="44">
        <f>IFERROR(_xll.qlIndexFixing(ONIndex6M,I1380,TRUE,_xll.ohTrigger(RecalcTrigger,Trigger6M)),NA())</f>
        <v>2.5552047557376723E-2</v>
      </c>
      <c r="Q1380" s="183">
        <f>IFERROR(_xll.qlIndexFixing(ONIndex1Y,I1380,TRUE,_xll.ohTrigger(RecalcTrigger,Trigger1Y)),NA())</f>
        <v>2.5927008328826551E-2</v>
      </c>
    </row>
    <row r="1381" spans="2:17" x14ac:dyDescent="0.2">
      <c r="B1381" s="39" t="s">
        <v>42</v>
      </c>
      <c r="D1381" s="42">
        <f>_xll.qlCalendarAdvance(Calendar,$D1380,B1381,"f",FALSE)</f>
        <v>48969</v>
      </c>
      <c r="E1381" s="177">
        <f>_xll.qlInterestRateIndexValueDate(IndexON,D1381)</f>
        <v>48969</v>
      </c>
      <c r="F1381" s="193">
        <f>IFERROR(_xll.qlIndexFixing(IndexON,D1381,TRUE,_xll.ohTrigger(RecalcTrigger,TriggerON)),NA())</f>
        <v>2.4799866281103311E-2</v>
      </c>
      <c r="H1381" s="42">
        <f>_xll.qlCalendarAdvance(Calendar,$H1380,B1381,"f",FALSE)</f>
        <v>48969</v>
      </c>
      <c r="I1381" s="177">
        <f>_xll.qlInterestRateIndexValueDate(Index1M,$H1381)</f>
        <v>48969</v>
      </c>
      <c r="J1381" s="182">
        <f>IFERROR(_xll.qlIndexFixing(Index1M,$H1381,TRUE,_xll.ohTrigger(RecalcTrigger,Trigger1M)),NA())</f>
        <v>2.4912441132212641E-2</v>
      </c>
      <c r="K1381" s="44">
        <f>IFERROR(_xll.qlIndexFixing(Index3M,H1381,TRUE,_xll.ohTrigger(RecalcTrigger,Trigger3M)),NA())</f>
        <v>2.5405972880401868E-2</v>
      </c>
      <c r="L1381" s="44">
        <f>IFERROR(_xll.qlIndexFixing(Index6M,$H1381,TRUE,_xll.ohTrigger(RecalcTrigger,Trigger6M)),NA())</f>
        <v>2.5590823287084442E-2</v>
      </c>
      <c r="M1381" s="183">
        <f>IFERROR(_xll.qlIndexFixing(Index1Y,$H1381,TRUE,_xll.ohTrigger(RecalcTrigger,Trigger1Y)),NA())</f>
        <v>2.600072007284715E-2</v>
      </c>
      <c r="N1381" s="182">
        <f>IFERROR(_xll.qlIndexFixing(ONIndex1M,I1381,TRUE,_xll.ohTrigger(RecalcTrigger,Trigger1M)),NA())</f>
        <v>2.4905261401806378E-2</v>
      </c>
      <c r="O1381" s="44">
        <f>IFERROR(_xll.qlIndexFixing(ONIndex3M,I1381,TRUE,_xll.ohTrigger(RecalcTrigger,Trigger3M)),NA())</f>
        <v>2.538388475959108E-2</v>
      </c>
      <c r="P1381" s="44">
        <f>IFERROR(_xll.qlIndexFixing(ONIndex6M,I1381,TRUE,_xll.ohTrigger(RecalcTrigger,Trigger6M)),NA())</f>
        <v>2.5543183303822214E-2</v>
      </c>
      <c r="Q1381" s="183">
        <f>IFERROR(_xll.qlIndexFixing(ONIndex1Y,I1381,TRUE,_xll.ohTrigger(RecalcTrigger,Trigger1Y)),NA())</f>
        <v>2.5917323907739265E-2</v>
      </c>
    </row>
    <row r="1382" spans="2:17" x14ac:dyDescent="0.2">
      <c r="B1382" s="39" t="s">
        <v>42</v>
      </c>
      <c r="D1382" s="42">
        <f>_xll.qlCalendarAdvance(Calendar,$D1381,B1382,"f",FALSE)</f>
        <v>48976</v>
      </c>
      <c r="E1382" s="177">
        <f>_xll.qlInterestRateIndexValueDate(IndexON,D1382)</f>
        <v>48976</v>
      </c>
      <c r="F1382" s="193">
        <f>IFERROR(_xll.qlIndexFixing(IndexON,D1382,TRUE,_xll.ohTrigger(RecalcTrigger,TriggerON)),NA())</f>
        <v>2.4792212830293536E-2</v>
      </c>
      <c r="H1382" s="42">
        <f>_xll.qlCalendarAdvance(Calendar,$H1381,B1382,"f",FALSE)</f>
        <v>48976</v>
      </c>
      <c r="I1382" s="177">
        <f>_xll.qlInterestRateIndexValueDate(Index1M,$H1382)</f>
        <v>48976</v>
      </c>
      <c r="J1382" s="182">
        <f>IFERROR(_xll.qlIndexFixing(Index1M,$H1382,TRUE,_xll.ohTrigger(RecalcTrigger,Trigger1M)),NA())</f>
        <v>2.4902567678792127E-2</v>
      </c>
      <c r="K1382" s="44">
        <f>IFERROR(_xll.qlIndexFixing(Index3M,H1382,TRUE,_xll.ohTrigger(RecalcTrigger,Trigger3M)),NA())</f>
        <v>2.5397106972087625E-2</v>
      </c>
      <c r="L1382" s="44">
        <f>IFERROR(_xll.qlIndexFixing(Index6M,$H1382,TRUE,_xll.ohTrigger(RecalcTrigger,Trigger6M)),NA())</f>
        <v>2.5582024628612674E-2</v>
      </c>
      <c r="M1382" s="183">
        <f>IFERROR(_xll.qlIndexFixing(Index1Y,$H1382,TRUE,_xll.ohTrigger(RecalcTrigger,Trigger1Y)),NA())</f>
        <v>2.5991012634722477E-2</v>
      </c>
      <c r="N1382" s="182">
        <f>IFERROR(_xll.qlIndexFixing(ONIndex1M,I1382,TRUE,_xll.ohTrigger(RecalcTrigger,Trigger1M)),NA())</f>
        <v>2.489650491605877E-2</v>
      </c>
      <c r="O1382" s="44">
        <f>IFERROR(_xll.qlIndexFixing(ONIndex3M,I1382,TRUE,_xll.ohTrigger(RecalcTrigger,Trigger3M)),NA())</f>
        <v>2.5374971255670564E-2</v>
      </c>
      <c r="P1382" s="44">
        <f>IFERROR(_xll.qlIndexFixing(ONIndex6M,I1382,TRUE,_xll.ohTrigger(RecalcTrigger,Trigger6M)),NA())</f>
        <v>2.5534331695756807E-2</v>
      </c>
      <c r="Q1382" s="183">
        <f>IFERROR(_xll.qlIndexFixing(ONIndex1Y,I1382,TRUE,_xll.ohTrigger(RecalcTrigger,Trigger1Y)),NA())</f>
        <v>2.5907647719090043E-2</v>
      </c>
    </row>
    <row r="1383" spans="2:17" x14ac:dyDescent="0.2">
      <c r="B1383" s="39" t="s">
        <v>42</v>
      </c>
      <c r="D1383" s="42">
        <f>_xll.qlCalendarAdvance(Calendar,$D1382,B1383,"f",FALSE)</f>
        <v>48983</v>
      </c>
      <c r="E1383" s="177">
        <f>_xll.qlInterestRateIndexValueDate(IndexON,D1383)</f>
        <v>48983</v>
      </c>
      <c r="F1383" s="193">
        <f>IFERROR(_xll.qlIndexFixing(IndexON,D1383,TRUE,_xll.ohTrigger(RecalcTrigger,TriggerON)),NA())</f>
        <v>2.4784569448592642E-2</v>
      </c>
      <c r="H1383" s="42">
        <f>_xll.qlCalendarAdvance(Calendar,$H1382,B1383,"f",FALSE)</f>
        <v>48983</v>
      </c>
      <c r="I1383" s="177">
        <f>_xll.qlInterestRateIndexValueDate(Index1M,$H1383)</f>
        <v>48983</v>
      </c>
      <c r="J1383" s="182">
        <f>IFERROR(_xll.qlIndexFixing(Index1M,$H1383,TRUE,_xll.ohTrigger(RecalcTrigger,Trigger1M)),NA())</f>
        <v>2.4893830640284845E-2</v>
      </c>
      <c r="K1383" s="44">
        <f>IFERROR(_xll.qlIndexFixing(Index3M,H1383,TRUE,_xll.ohTrigger(RecalcTrigger,Trigger3M)),NA())</f>
        <v>2.5388005227970935E-2</v>
      </c>
      <c r="L1383" s="44">
        <f>IFERROR(_xll.qlIndexFixing(Index6M,$H1383,TRUE,_xll.ohTrigger(RecalcTrigger,Trigger6M)),NA())</f>
        <v>2.5573238812696505E-2</v>
      </c>
      <c r="M1383" s="183">
        <f>IFERROR(_xll.qlIndexFixing(Index1Y,$H1383,TRUE,_xll.ohTrigger(RecalcTrigger,Trigger1Y)),NA())</f>
        <v>2.5981313733966394E-2</v>
      </c>
      <c r="N1383" s="182">
        <f>IFERROR(_xll.qlIndexFixing(ONIndex1M,I1383,TRUE,_xll.ohTrigger(RecalcTrigger,Trigger1M)),NA())</f>
        <v>2.4887760555077909E-2</v>
      </c>
      <c r="O1383" s="44">
        <f>IFERROR(_xll.qlIndexFixing(ONIndex3M,I1383,TRUE,_xll.ohTrigger(RecalcTrigger,Trigger3M)),NA())</f>
        <v>2.5366073823308577E-2</v>
      </c>
      <c r="P1383" s="44">
        <f>IFERROR(_xll.qlIndexFixing(ONIndex6M,I1383,TRUE,_xll.ohTrigger(RecalcTrigger,Trigger6M)),NA())</f>
        <v>2.5525492733099453E-2</v>
      </c>
      <c r="Q1383" s="183">
        <f>IFERROR(_xll.qlIndexFixing(ONIndex1Y,I1383,TRUE,_xll.ohTrigger(RecalcTrigger,Trigger1Y)),NA())</f>
        <v>2.589797976279784E-2</v>
      </c>
    </row>
    <row r="1384" spans="2:17" x14ac:dyDescent="0.2">
      <c r="B1384" s="39" t="s">
        <v>42</v>
      </c>
      <c r="D1384" s="42">
        <f>_xll.qlCalendarAdvance(Calendar,$D1383,B1384,"f",FALSE)</f>
        <v>48990</v>
      </c>
      <c r="E1384" s="177">
        <f>_xll.qlInterestRateIndexValueDate(IndexON,D1384)</f>
        <v>48990</v>
      </c>
      <c r="F1384" s="193">
        <f>IFERROR(_xll.qlIndexFixing(IndexON,D1384,TRUE,_xll.ohTrigger(RecalcTrigger,TriggerON)),NA())</f>
        <v>2.4776936135919581E-2</v>
      </c>
      <c r="H1384" s="42">
        <f>_xll.qlCalendarAdvance(Calendar,$H1383,B1384,"f",FALSE)</f>
        <v>48990</v>
      </c>
      <c r="I1384" s="177">
        <f>_xll.qlInterestRateIndexValueDate(Index1M,$H1384)</f>
        <v>48990</v>
      </c>
      <c r="J1384" s="182">
        <f>IFERROR(_xll.qlIndexFixing(Index1M,$H1384,TRUE,_xll.ohTrigger(RecalcTrigger,Trigger1M)),NA())</f>
        <v>2.4885105754736837E-2</v>
      </c>
      <c r="K1384" s="44">
        <f>IFERROR(_xll.qlIndexFixing(Index3M,H1384,TRUE,_xll.ohTrigger(RecalcTrigger,Trigger3M)),NA())</f>
        <v>2.5379171155842862E-2</v>
      </c>
      <c r="L1384" s="44">
        <f>IFERROR(_xll.qlIndexFixing(Index6M,$H1384,TRUE,_xll.ohTrigger(RecalcTrigger,Trigger6M)),NA())</f>
        <v>2.5564465839169805E-2</v>
      </c>
      <c r="M1384" s="183">
        <f>IFERROR(_xll.qlIndexFixing(Index1Y,$H1384,TRUE,_xll.ohTrigger(RecalcTrigger,Trigger1Y)),NA())</f>
        <v>2.5971623370338426E-2</v>
      </c>
      <c r="N1384" s="182">
        <f>IFERROR(_xll.qlIndexFixing(ONIndex1M,I1384,TRUE,_xll.ohTrigger(RecalcTrigger,Trigger1M)),NA())</f>
        <v>2.4879028319350072E-2</v>
      </c>
      <c r="O1384" s="44">
        <f>IFERROR(_xll.qlIndexFixing(ONIndex3M,I1384,TRUE,_xll.ohTrigger(RecalcTrigger,Trigger3M)),NA())</f>
        <v>2.5357192462586164E-2</v>
      </c>
      <c r="P1384" s="44">
        <f>IFERROR(_xll.qlIndexFixing(ONIndex6M,I1384,TRUE,_xll.ohTrigger(RecalcTrigger,Trigger6M)),NA())</f>
        <v>2.5516666415769107E-2</v>
      </c>
      <c r="Q1384" s="183">
        <f>IFERROR(_xll.qlIndexFixing(ONIndex1Y,I1384,TRUE,_xll.ohTrigger(RecalcTrigger,Trigger1Y)),NA())</f>
        <v>2.5888320039186841E-2</v>
      </c>
    </row>
    <row r="1385" spans="2:17" x14ac:dyDescent="0.2">
      <c r="B1385" s="39" t="s">
        <v>42</v>
      </c>
      <c r="D1385" s="42">
        <f>_xll.qlCalendarAdvance(Calendar,$D1384,B1385,"f",FALSE)</f>
        <v>48997</v>
      </c>
      <c r="E1385" s="177">
        <f>_xll.qlInterestRateIndexValueDate(IndexON,D1385)</f>
        <v>48997</v>
      </c>
      <c r="F1385" s="193">
        <f>IFERROR(_xll.qlIndexFixing(IndexON,D1385,TRUE,_xll.ohTrigger(RecalcTrigger,TriggerON)),NA())</f>
        <v>2.4769312892274353E-2</v>
      </c>
      <c r="H1385" s="42">
        <f>_xll.qlCalendarAdvance(Calendar,$H1384,B1385,"f",FALSE)</f>
        <v>48997</v>
      </c>
      <c r="I1385" s="177">
        <f>_xll.qlInterestRateIndexValueDate(Index1M,$H1385)</f>
        <v>48997</v>
      </c>
      <c r="J1385" s="182">
        <f>IFERROR(_xll.qlIndexFixing(Index1M,$H1385,TRUE,_xll.ohTrigger(RecalcTrigger,Trigger1M)),NA())</f>
        <v>2.487639302211337E-2</v>
      </c>
      <c r="K1385" s="44">
        <f>IFERROR(_xll.qlIndexFixing(Index3M,H1385,TRUE,_xll.ohTrigger(RecalcTrigger,Trigger3M)),NA())</f>
        <v>2.5370353272291399E-2</v>
      </c>
      <c r="L1385" s="44">
        <f>IFERROR(_xll.qlIndexFixing(Index6M,$H1385,TRUE,_xll.ohTrigger(RecalcTrigger,Trigger6M)),NA())</f>
        <v>2.5555705707866902E-2</v>
      </c>
      <c r="M1385" s="183">
        <f>IFERROR(_xll.qlIndexFixing(Index1Y,$H1385,TRUE,_xll.ohTrigger(RecalcTrigger,Trigger1Y)),NA())</f>
        <v>2.5961941543598765E-2</v>
      </c>
      <c r="N1385" s="182">
        <f>IFERROR(_xll.qlIndexFixing(ONIndex1M,I1385,TRUE,_xll.ohTrigger(RecalcTrigger,Trigger1M)),NA())</f>
        <v>2.4870308208470027E-2</v>
      </c>
      <c r="O1385" s="44">
        <f>IFERROR(_xll.qlIndexFixing(ONIndex3M,I1385,TRUE,_xll.ohTrigger(RecalcTrigger,Trigger3M)),NA())</f>
        <v>2.534832717342228E-2</v>
      </c>
      <c r="P1385" s="44">
        <f>IFERROR(_xll.qlIndexFixing(ONIndex6M,I1385,TRUE,_xll.ohTrigger(RecalcTrigger,Trigger6M)),NA())</f>
        <v>2.5507852743846815E-2</v>
      </c>
      <c r="Q1385" s="183">
        <f>IFERROR(_xll.qlIndexFixing(ONIndex1Y,I1385,TRUE,_xll.ohTrigger(RecalcTrigger,Trigger1Y)),NA())</f>
        <v>2.5878668547932859E-2</v>
      </c>
    </row>
    <row r="1386" spans="2:17" x14ac:dyDescent="0.2">
      <c r="B1386" s="39" t="s">
        <v>42</v>
      </c>
      <c r="D1386" s="42">
        <f>_xll.qlCalendarAdvance(Calendar,$D1385,B1386,"f",FALSE)</f>
        <v>49004</v>
      </c>
      <c r="E1386" s="177">
        <f>_xll.qlInterestRateIndexValueDate(IndexON,D1386)</f>
        <v>49004</v>
      </c>
      <c r="F1386" s="193">
        <f>IFERROR(_xll.qlIndexFixing(IndexON,D1386,TRUE,_xll.ohTrigger(RecalcTrigger,TriggerON)),NA())</f>
        <v>2.4761699717819052E-2</v>
      </c>
      <c r="H1386" s="42">
        <f>_xll.qlCalendarAdvance(Calendar,$H1385,B1386,"f",FALSE)</f>
        <v>49004</v>
      </c>
      <c r="I1386" s="177">
        <f>_xll.qlInterestRateIndexValueDate(Index1M,$H1386)</f>
        <v>49004</v>
      </c>
      <c r="J1386" s="182">
        <f>IFERROR(_xll.qlIndexFixing(Index1M,$H1386,TRUE,_xll.ohTrigger(RecalcTrigger,Trigger1M)),NA())</f>
        <v>2.48688235530563E-2</v>
      </c>
      <c r="K1386" s="44">
        <f>IFERROR(_xll.qlIndexFixing(Index3M,H1386,TRUE,_xll.ohTrigger(RecalcTrigger,Trigger3M)),NA())</f>
        <v>2.5362312754510601E-2</v>
      </c>
      <c r="L1386" s="44">
        <f>IFERROR(_xll.qlIndexFixing(Index6M,$H1386,TRUE,_xll.ohTrigger(RecalcTrigger,Trigger6M)),NA())</f>
        <v>2.5547768246865402E-2</v>
      </c>
      <c r="M1386" s="183">
        <f>IFERROR(_xll.qlIndexFixing(Index1Y,$H1386,TRUE,_xll.ohTrigger(RecalcTrigger,Trigger1Y)),NA())</f>
        <v>2.595226825350716E-2</v>
      </c>
      <c r="N1386" s="182">
        <f>IFERROR(_xll.qlIndexFixing(ONIndex1M,I1386,TRUE,_xll.ohTrigger(RecalcTrigger,Trigger1M)),NA())</f>
        <v>2.4861600222761959E-2</v>
      </c>
      <c r="O1386" s="44">
        <f>IFERROR(_xll.qlIndexFixing(ONIndex3M,I1386,TRUE,_xll.ohTrigger(RecalcTrigger,Trigger3M)),NA())</f>
        <v>2.5339477955897971E-2</v>
      </c>
      <c r="P1386" s="44">
        <f>IFERROR(_xll.qlIndexFixing(ONIndex6M,I1386,TRUE,_xll.ohTrigger(RecalcTrigger,Trigger6M)),NA())</f>
        <v>2.5499051717413623E-2</v>
      </c>
      <c r="Q1386" s="183">
        <f>IFERROR(_xll.qlIndexFixing(ONIndex1Y,I1386,TRUE,_xll.ohTrigger(RecalcTrigger,Trigger1Y)),NA())</f>
        <v>2.5869025289360081E-2</v>
      </c>
    </row>
    <row r="1387" spans="2:17" x14ac:dyDescent="0.2">
      <c r="B1387" s="39" t="s">
        <v>42</v>
      </c>
      <c r="D1387" s="42">
        <f>_xll.qlCalendarAdvance(Calendar,$D1386,B1387,"f",FALSE)</f>
        <v>49011</v>
      </c>
      <c r="E1387" s="177">
        <f>_xll.qlInterestRateIndexValueDate(IndexON,D1387)</f>
        <v>49011</v>
      </c>
      <c r="F1387" s="193">
        <f>IFERROR(_xll.qlIndexFixing(IndexON,D1387,TRUE,_xll.ohTrigger(RecalcTrigger,TriggerON)),NA())</f>
        <v>2.4754096612229493E-2</v>
      </c>
      <c r="H1387" s="42">
        <f>_xll.qlCalendarAdvance(Calendar,$H1386,B1387,"f",FALSE)</f>
        <v>49011</v>
      </c>
      <c r="I1387" s="177">
        <f>_xll.qlInterestRateIndexValueDate(Index1M,$H1387)</f>
        <v>49011</v>
      </c>
      <c r="J1387" s="182">
        <f>IFERROR(_xll.qlIndexFixing(Index1M,$H1387,TRUE,_xll.ohTrigger(RecalcTrigger,Trigger1M)),NA())</f>
        <v>2.4860363120968697E-2</v>
      </c>
      <c r="K1387" s="44">
        <f>IFERROR(_xll.qlIndexFixing(Index3M,H1387,TRUE,_xll.ohTrigger(RecalcTrigger,Trigger3M)),NA())</f>
        <v>2.5353528891977711E-2</v>
      </c>
      <c r="L1387" s="44">
        <f>IFERROR(_xll.qlIndexFixing(Index6M,$H1387,TRUE,_xll.ohTrigger(RecalcTrigger,Trigger6M)),NA())</f>
        <v>2.5539034729608664E-2</v>
      </c>
      <c r="M1387" s="183">
        <f>IFERROR(_xll.qlIndexFixing(Index1Y,$H1387,TRUE,_xll.ohTrigger(RecalcTrigger,Trigger1Y)),NA())</f>
        <v>2.594260349982358E-2</v>
      </c>
      <c r="N1387" s="182">
        <f>IFERROR(_xll.qlIndexFixing(ONIndex1M,I1387,TRUE,_xll.ohTrigger(RecalcTrigger,Trigger1M)),NA())</f>
        <v>2.4852904361901684E-2</v>
      </c>
      <c r="O1387" s="44">
        <f>IFERROR(_xll.qlIndexFixing(ONIndex3M,I1387,TRUE,_xll.ohTrigger(RecalcTrigger,Trigger3M)),NA())</f>
        <v>2.533064480993219E-2</v>
      </c>
      <c r="P1387" s="44">
        <f>IFERROR(_xll.qlIndexFixing(ONIndex6M,I1387,TRUE,_xll.ohTrigger(RecalcTrigger,Trigger6M)),NA())</f>
        <v>2.5490263336226393E-2</v>
      </c>
      <c r="Q1387" s="183">
        <f>IFERROR(_xll.qlIndexFixing(ONIndex1Y,I1387,TRUE,_xll.ohTrigger(RecalcTrigger,Trigger1Y)),NA())</f>
        <v>2.5859390263144322E-2</v>
      </c>
    </row>
    <row r="1388" spans="2:17" x14ac:dyDescent="0.2">
      <c r="B1388" s="39" t="s">
        <v>42</v>
      </c>
      <c r="D1388" s="42">
        <f>_xll.qlCalendarAdvance(Calendar,$D1387,B1388,"f",FALSE)</f>
        <v>49018</v>
      </c>
      <c r="E1388" s="177">
        <f>_xll.qlInterestRateIndexValueDate(IndexON,D1388)</f>
        <v>49018</v>
      </c>
      <c r="F1388" s="193">
        <f>IFERROR(_xll.qlIndexFixing(IndexON,D1388,TRUE,_xll.ohTrigger(RecalcTrigger,TriggerON)),NA())</f>
        <v>2.4746503575829859E-2</v>
      </c>
      <c r="H1388" s="42">
        <f>_xll.qlCalendarAdvance(Calendar,$H1387,B1388,"f",FALSE)</f>
        <v>49018</v>
      </c>
      <c r="I1388" s="177">
        <f>_xll.qlInterestRateIndexValueDate(Index1M,$H1388)</f>
        <v>49018</v>
      </c>
      <c r="J1388" s="182">
        <f>IFERROR(_xll.qlIndexFixing(Index1M,$H1388,TRUE,_xll.ohTrigger(RecalcTrigger,Trigger1M)),NA())</f>
        <v>2.4851461627875632E-2</v>
      </c>
      <c r="K1388" s="44">
        <f>IFERROR(_xll.qlIndexFixing(Index3M,H1388,TRUE,_xll.ohTrigger(RecalcTrigger,Trigger3M)),NA())</f>
        <v>2.5344761221681261E-2</v>
      </c>
      <c r="L1388" s="44">
        <f>IFERROR(_xll.qlIndexFixing(Index6M,$H1388,TRUE,_xll.ohTrigger(RecalcTrigger,Trigger6M)),NA())</f>
        <v>2.5530314057343056E-2</v>
      </c>
      <c r="M1388" s="183">
        <f>IFERROR(_xll.qlIndexFixing(Index1Y,$H1388,TRUE,_xll.ohTrigger(RecalcTrigger,Trigger1Y)),NA())</f>
        <v>2.5932947282309105E-2</v>
      </c>
      <c r="N1388" s="182">
        <f>IFERROR(_xll.qlIndexFixing(ONIndex1M,I1388,TRUE,_xll.ohTrigger(RecalcTrigger,Trigger1M)),NA())</f>
        <v>2.4844220626132341E-2</v>
      </c>
      <c r="O1388" s="44">
        <f>IFERROR(_xll.qlIndexFixing(ONIndex3M,I1388,TRUE,_xll.ohTrigger(RecalcTrigger,Trigger3M)),NA())</f>
        <v>2.5321827735524938E-2</v>
      </c>
      <c r="P1388" s="44">
        <f>IFERROR(_xll.qlIndexFixing(ONIndex6M,I1388,TRUE,_xll.ohTrigger(RecalcTrigger,Trigger6M)),NA())</f>
        <v>2.5481487600447217E-2</v>
      </c>
      <c r="Q1388" s="183">
        <f>IFERROR(_xll.qlIndexFixing(ONIndex1Y,I1388,TRUE,_xll.ohTrigger(RecalcTrigger,Trigger1Y)),NA())</f>
        <v>2.5849763469447673E-2</v>
      </c>
    </row>
    <row r="1389" spans="2:17" x14ac:dyDescent="0.2">
      <c r="B1389" s="39" t="s">
        <v>42</v>
      </c>
      <c r="D1389" s="42">
        <f>_xll.qlCalendarAdvance(Calendar,$D1388,B1389,"f",FALSE)</f>
        <v>49025</v>
      </c>
      <c r="E1389" s="177">
        <f>_xll.qlInterestRateIndexValueDate(IndexON,D1389)</f>
        <v>49025</v>
      </c>
      <c r="F1389" s="193">
        <f>IFERROR(_xll.qlIndexFixing(IndexON,D1389,TRUE,_xll.ohTrigger(RecalcTrigger,TriggerON)),NA())</f>
        <v>2.4738920608377013E-2</v>
      </c>
      <c r="H1389" s="42">
        <f>_xll.qlCalendarAdvance(Calendar,$H1388,B1389,"f",FALSE)</f>
        <v>49025</v>
      </c>
      <c r="I1389" s="177">
        <f>_xll.qlInterestRateIndexValueDate(Index1M,$H1389)</f>
        <v>49025</v>
      </c>
      <c r="J1389" s="182">
        <f>IFERROR(_xll.qlIndexFixing(Index1M,$H1389,TRUE,_xll.ohTrigger(RecalcTrigger,Trigger1M)),NA())</f>
        <v>2.4842798902276423E-2</v>
      </c>
      <c r="K1389" s="44">
        <f>IFERROR(_xll.qlIndexFixing(Index3M,H1389,TRUE,_xll.ohTrigger(RecalcTrigger,Trigger3M)),NA())</f>
        <v>2.5336009743512015E-2</v>
      </c>
      <c r="L1389" s="44">
        <f>IFERROR(_xll.qlIndexFixing(Index6M,$H1389,TRUE,_xll.ohTrigger(RecalcTrigger,Trigger6M)),NA())</f>
        <v>2.5521606229902957E-2</v>
      </c>
      <c r="M1389" s="183">
        <f>IFERROR(_xll.qlIndexFixing(Index1Y,$H1389,TRUE,_xll.ohTrigger(RecalcTrigger,Trigger1Y)),NA())</f>
        <v>2.5923299600724148E-2</v>
      </c>
      <c r="N1389" s="182">
        <f>IFERROR(_xll.qlIndexFixing(ONIndex1M,I1389,TRUE,_xll.ohTrigger(RecalcTrigger,Trigger1M)),NA())</f>
        <v>2.4835549015210789E-2</v>
      </c>
      <c r="O1389" s="44">
        <f>IFERROR(_xll.qlIndexFixing(ONIndex3M,I1389,TRUE,_xll.ohTrigger(RecalcTrigger,Trigger3M)),NA())</f>
        <v>2.5313026732676214E-2</v>
      </c>
      <c r="P1389" s="44">
        <f>IFERROR(_xll.qlIndexFixing(ONIndex6M,I1389,TRUE,_xll.ohTrigger(RecalcTrigger,Trigger6M)),NA())</f>
        <v>2.5472724510157141E-2</v>
      </c>
      <c r="Q1389" s="183">
        <f>IFERROR(_xll.qlIndexFixing(ONIndex1Y,I1389,TRUE,_xll.ohTrigger(RecalcTrigger,Trigger1Y)),NA())</f>
        <v>2.5840144908189089E-2</v>
      </c>
    </row>
    <row r="1390" spans="2:17" x14ac:dyDescent="0.2">
      <c r="B1390" s="39" t="s">
        <v>42</v>
      </c>
      <c r="D1390" s="42">
        <f>_xll.qlCalendarAdvance(Calendar,$D1389,B1390,"f",FALSE)</f>
        <v>49032</v>
      </c>
      <c r="E1390" s="177">
        <f>_xll.qlInterestRateIndexValueDate(IndexON,D1390)</f>
        <v>49032</v>
      </c>
      <c r="F1390" s="193">
        <f>IFERROR(_xll.qlIndexFixing(IndexON,D1390,TRUE,_xll.ohTrigger(RecalcTrigger,TriggerON)),NA())</f>
        <v>2.4731347710033047E-2</v>
      </c>
      <c r="H1390" s="42">
        <f>_xll.qlCalendarAdvance(Calendar,$H1389,B1390,"f",FALSE)</f>
        <v>49032</v>
      </c>
      <c r="I1390" s="177">
        <f>_xll.qlInterestRateIndexValueDate(Index1M,$H1390)</f>
        <v>49032</v>
      </c>
      <c r="J1390" s="182">
        <f>IFERROR(_xll.qlIndexFixing(Index1M,$H1390,TRUE,_xll.ohTrigger(RecalcTrigger,Trigger1M)),NA())</f>
        <v>2.4833466213859179E-2</v>
      </c>
      <c r="K1390" s="44">
        <f>IFERROR(_xll.qlIndexFixing(Index3M,H1390,TRUE,_xll.ohTrigger(RecalcTrigger,Trigger3M)),NA())</f>
        <v>2.5327274457366024E-2</v>
      </c>
      <c r="L1390" s="44">
        <f>IFERROR(_xll.qlIndexFixing(Index6M,$H1390,TRUE,_xll.ohTrigger(RecalcTrigger,Trigger6M)),NA())</f>
        <v>2.5512911247120112E-2</v>
      </c>
      <c r="M1390" s="183">
        <f>IFERROR(_xll.qlIndexFixing(Index1Y,$H1390,TRUE,_xll.ohTrigger(RecalcTrigger,Trigger1Y)),NA())</f>
        <v>2.5913660454829568E-2</v>
      </c>
      <c r="N1390" s="182">
        <f>IFERROR(_xll.qlIndexFixing(ONIndex1M,I1390,TRUE,_xll.ohTrigger(RecalcTrigger,Trigger1M)),NA())</f>
        <v>2.4826889529380169E-2</v>
      </c>
      <c r="O1390" s="44">
        <f>IFERROR(_xll.qlIndexFixing(ONIndex3M,I1390,TRUE,_xll.ohTrigger(RecalcTrigger,Trigger3M)),NA())</f>
        <v>2.5304241801467064E-2</v>
      </c>
      <c r="P1390" s="44">
        <f>IFERROR(_xll.qlIndexFixing(ONIndex6M,I1390,TRUE,_xll.ohTrigger(RecalcTrigger,Trigger6M)),NA())</f>
        <v>2.5463974065194073E-2</v>
      </c>
      <c r="Q1390" s="183">
        <f>IFERROR(_xll.qlIndexFixing(ONIndex1Y,I1390,TRUE,_xll.ohTrigger(RecalcTrigger,Trigger1Y)),NA())</f>
        <v>2.5830534579368569E-2</v>
      </c>
    </row>
    <row r="1391" spans="2:17" x14ac:dyDescent="0.2">
      <c r="B1391" s="39" t="s">
        <v>42</v>
      </c>
      <c r="D1391" s="42">
        <f>_xll.qlCalendarAdvance(Calendar,$D1390,B1391,"f",FALSE)</f>
        <v>49039</v>
      </c>
      <c r="E1391" s="177">
        <f>_xll.qlInterestRateIndexValueDate(IndexON,D1391)</f>
        <v>49039</v>
      </c>
      <c r="F1391" s="193">
        <f>IFERROR(_xll.qlIndexFixing(IndexON,D1391,TRUE,_xll.ohTrigger(RecalcTrigger,TriggerON)),NA())</f>
        <v>2.4723784880797961E-2</v>
      </c>
      <c r="H1391" s="42">
        <f>_xll.qlCalendarAdvance(Calendar,$H1390,B1391,"f",FALSE)</f>
        <v>49039</v>
      </c>
      <c r="I1391" s="177">
        <f>_xll.qlInterestRateIndexValueDate(Index1M,$H1391)</f>
        <v>49039</v>
      </c>
      <c r="J1391" s="182">
        <f>IFERROR(_xll.qlIndexFixing(Index1M,$H1391,TRUE,_xll.ohTrigger(RecalcTrigger,Trigger1M)),NA())</f>
        <v>2.4824826960316737E-2</v>
      </c>
      <c r="K1391" s="44">
        <f>IFERROR(_xll.qlIndexFixing(Index3M,H1391,TRUE,_xll.ohTrigger(RecalcTrigger,Trigger3M)),NA())</f>
        <v>2.5318298819043315E-2</v>
      </c>
      <c r="L1391" s="44">
        <f>IFERROR(_xll.qlIndexFixing(Index6M,$H1391,TRUE,_xll.ohTrigger(RecalcTrigger,Trigger6M)),NA())</f>
        <v>2.5503957562157661E-2</v>
      </c>
      <c r="M1391" s="183">
        <f>IFERROR(_xll.qlIndexFixing(Index1Y,$H1391,TRUE,_xll.ohTrigger(RecalcTrigger,Trigger1Y)),NA())</f>
        <v>2.5904029844386667E-2</v>
      </c>
      <c r="N1391" s="182">
        <f>IFERROR(_xll.qlIndexFixing(ONIndex1M,I1391,TRUE,_xll.ohTrigger(RecalcTrigger,Trigger1M)),NA())</f>
        <v>2.4818242168559435E-2</v>
      </c>
      <c r="O1391" s="44">
        <f>IFERROR(_xll.qlIndexFixing(ONIndex3M,I1391,TRUE,_xll.ohTrigger(RecalcTrigger,Trigger3M)),NA())</f>
        <v>2.5295472941735397E-2</v>
      </c>
      <c r="P1391" s="44">
        <f>IFERROR(_xll.qlIndexFixing(ONIndex6M,I1391,TRUE,_xll.ohTrigger(RecalcTrigger,Trigger6M)),NA())</f>
        <v>2.5455236265558012E-2</v>
      </c>
      <c r="Q1391" s="183">
        <f>IFERROR(_xll.qlIndexFixing(ONIndex1Y,I1391,TRUE,_xll.ohTrigger(RecalcTrigger,Trigger1Y)),NA())</f>
        <v>2.5820932483229253E-2</v>
      </c>
    </row>
    <row r="1392" spans="2:17" x14ac:dyDescent="0.2">
      <c r="B1392" s="39" t="s">
        <v>42</v>
      </c>
      <c r="D1392" s="42">
        <f>_xll.qlCalendarAdvance(Calendar,$D1391,B1392,"f",FALSE)</f>
        <v>49046</v>
      </c>
      <c r="E1392" s="177">
        <f>_xll.qlInterestRateIndexValueDate(IndexON,D1392)</f>
        <v>49046</v>
      </c>
      <c r="F1392" s="193">
        <f>IFERROR(_xll.qlIndexFixing(IndexON,D1392,TRUE,_xll.ohTrigger(RecalcTrigger,TriggerON)),NA())</f>
        <v>2.4716232120428616E-2</v>
      </c>
      <c r="H1392" s="42">
        <f>_xll.qlCalendarAdvance(Calendar,$H1391,B1392,"f",FALSE)</f>
        <v>49046</v>
      </c>
      <c r="I1392" s="177">
        <f>_xll.qlInterestRateIndexValueDate(Index1M,$H1392)</f>
        <v>49046</v>
      </c>
      <c r="J1392" s="182">
        <f>IFERROR(_xll.qlIndexFixing(Index1M,$H1392,TRUE,_xll.ohTrigger(RecalcTrigger,Trigger1M)),NA())</f>
        <v>2.48161998615876E-2</v>
      </c>
      <c r="K1392" s="44">
        <f>IFERROR(_xll.qlIndexFixing(Index3M,H1392,TRUE,_xll.ohTrigger(RecalcTrigger,Trigger3M)),NA())</f>
        <v>2.5309595361811328E-2</v>
      </c>
      <c r="L1392" s="44">
        <f>IFERROR(_xll.qlIndexFixing(Index6M,$H1392,TRUE,_xll.ohTrigger(RecalcTrigger,Trigger6M)),NA())</f>
        <v>2.5495287952621314E-2</v>
      </c>
      <c r="M1392" s="183">
        <f>IFERROR(_xll.qlIndexFixing(Index1Y,$H1392,TRUE,_xll.ohTrigger(RecalcTrigger,Trigger1Y)),NA())</f>
        <v>2.5894407769156302E-2</v>
      </c>
      <c r="N1392" s="182">
        <f>IFERROR(_xll.qlIndexFixing(ONIndex1M,I1392,TRUE,_xll.ohTrigger(RecalcTrigger,Trigger1M)),NA())</f>
        <v>2.4809606932748585E-2</v>
      </c>
      <c r="O1392" s="44">
        <f>IFERROR(_xll.qlIndexFixing(ONIndex3M,I1392,TRUE,_xll.ohTrigger(RecalcTrigger,Trigger3M)),NA())</f>
        <v>2.5286720153643305E-2</v>
      </c>
      <c r="P1392" s="44">
        <f>IFERROR(_xll.qlIndexFixing(ONIndex6M,I1392,TRUE,_xll.ohTrigger(RecalcTrigger,Trigger6M)),NA())</f>
        <v>2.5446511111411052E-2</v>
      </c>
      <c r="Q1392" s="183">
        <f>IFERROR(_xll.qlIndexFixing(ONIndex1Y,I1392,TRUE,_xll.ohTrigger(RecalcTrigger,Trigger1Y)),NA())</f>
        <v>2.5811338619446955E-2</v>
      </c>
    </row>
    <row r="1393" spans="2:17" x14ac:dyDescent="0.2">
      <c r="B1393" s="39" t="s">
        <v>42</v>
      </c>
      <c r="D1393" s="42">
        <f>_xll.qlCalendarAdvance(Calendar,$D1392,B1393,"f",FALSE)</f>
        <v>49053</v>
      </c>
      <c r="E1393" s="177">
        <f>_xll.qlInterestRateIndexValueDate(IndexON,D1393)</f>
        <v>49053</v>
      </c>
      <c r="F1393" s="193">
        <f>IFERROR(_xll.qlIndexFixing(IndexON,D1393,TRUE,_xll.ohTrigger(RecalcTrigger,TriggerON)),NA())</f>
        <v>2.4708689429249198E-2</v>
      </c>
      <c r="H1393" s="42">
        <f>_xll.qlCalendarAdvance(Calendar,$H1392,B1393,"f",FALSE)</f>
        <v>49053</v>
      </c>
      <c r="I1393" s="177">
        <f>_xll.qlInterestRateIndexValueDate(Index1M,$H1393)</f>
        <v>49053</v>
      </c>
      <c r="J1393" s="182">
        <f>IFERROR(_xll.qlIndexFixing(Index1M,$H1393,TRUE,_xll.ohTrigger(RecalcTrigger,Trigger1M)),NA())</f>
        <v>2.4807584917647452E-2</v>
      </c>
      <c r="K1393" s="44">
        <f>IFERROR(_xll.qlIndexFixing(Index3M,H1393,TRUE,_xll.ohTrigger(RecalcTrigger,Trigger3M)),NA())</f>
        <v>2.5300908094967749E-2</v>
      </c>
      <c r="L1393" s="44">
        <f>IFERROR(_xll.qlIndexFixing(Index6M,$H1393,TRUE,_xll.ohTrigger(RecalcTrigger,Trigger6M)),NA())</f>
        <v>2.5486631186161797E-2</v>
      </c>
      <c r="M1393" s="183">
        <f>IFERROR(_xll.qlIndexFixing(Index1Y,$H1393,TRUE,_xll.ohTrigger(RecalcTrigger,Trigger1Y)),NA())</f>
        <v>2.5884794228900443E-2</v>
      </c>
      <c r="N1393" s="182">
        <f>IFERROR(_xll.qlIndexFixing(ONIndex1M,I1393,TRUE,_xll.ohTrigger(RecalcTrigger,Trigger1M)),NA())</f>
        <v>2.4800983821785527E-2</v>
      </c>
      <c r="O1393" s="44">
        <f>IFERROR(_xll.qlIndexFixing(ONIndex3M,I1393,TRUE,_xll.ohTrigger(RecalcTrigger,Trigger3M)),NA())</f>
        <v>2.5277983437109741E-2</v>
      </c>
      <c r="P1393" s="44">
        <f>IFERROR(_xll.qlIndexFixing(ONIndex6M,I1393,TRUE,_xll.ohTrigger(RecalcTrigger,Trigger6M)),NA())</f>
        <v>2.54377986025911E-2</v>
      </c>
      <c r="Q1393" s="183">
        <f>IFERROR(_xll.qlIndexFixing(ONIndex1Y,I1393,TRUE,_xll.ohTrigger(RecalcTrigger,Trigger1Y)),NA())</f>
        <v>2.5801752988102722E-2</v>
      </c>
    </row>
    <row r="1394" spans="2:17" x14ac:dyDescent="0.2">
      <c r="B1394" s="39" t="s">
        <v>42</v>
      </c>
      <c r="D1394" s="42">
        <f>_xll.qlCalendarAdvance(Calendar,$D1393,B1394,"f",FALSE)</f>
        <v>49060</v>
      </c>
      <c r="E1394" s="177">
        <f>_xll.qlInterestRateIndexValueDate(IndexON,D1394)</f>
        <v>49060</v>
      </c>
      <c r="F1394" s="193">
        <f>IFERROR(_xll.qlIndexFixing(IndexON,D1394,TRUE,_xll.ohTrigger(RecalcTrigger,TriggerON)),NA())</f>
        <v>2.4701156807097613E-2</v>
      </c>
      <c r="H1394" s="42">
        <f>_xll.qlCalendarAdvance(Calendar,$H1393,B1394,"f",FALSE)</f>
        <v>49060</v>
      </c>
      <c r="I1394" s="177">
        <f>_xll.qlInterestRateIndexValueDate(Index1M,$H1394)</f>
        <v>49060</v>
      </c>
      <c r="J1394" s="182">
        <f>IFERROR(_xll.qlIndexFixing(Index1M,$H1394,TRUE,_xll.ohTrigger(RecalcTrigger,Trigger1M)),NA())</f>
        <v>2.4798982128469281E-2</v>
      </c>
      <c r="K1394" s="44">
        <f>IFERROR(_xll.qlIndexFixing(Index3M,H1394,TRUE,_xll.ohTrigger(RecalcTrigger,Trigger3M)),NA())</f>
        <v>2.5292237018405703E-2</v>
      </c>
      <c r="L1394" s="44">
        <f>IFERROR(_xll.qlIndexFixing(Index6M,$H1394,TRUE,_xll.ohTrigger(RecalcTrigger,Trigger6M)),NA())</f>
        <v>2.5477987262614365E-2</v>
      </c>
      <c r="M1394" s="183">
        <f>IFERROR(_xll.qlIndexFixing(Index1Y,$H1394,TRUE,_xll.ohTrigger(RecalcTrigger,Trigger1Y)),NA())</f>
        <v>2.5875189223380834E-2</v>
      </c>
      <c r="N1394" s="182">
        <f>IFERROR(_xll.qlIndexFixing(ONIndex1M,I1394,TRUE,_xll.ohTrigger(RecalcTrigger,Trigger1M)),NA())</f>
        <v>2.4792372835913401E-2</v>
      </c>
      <c r="O1394" s="44">
        <f>IFERROR(_xll.qlIndexFixing(ONIndex3M,I1394,TRUE,_xll.ohTrigger(RecalcTrigger,Trigger3M)),NA())</f>
        <v>2.5269262792134706E-2</v>
      </c>
      <c r="P1394" s="44">
        <f>IFERROR(_xll.qlIndexFixing(ONIndex6M,I1394,TRUE,_xll.ohTrigger(RecalcTrigger,Trigger6M)),NA())</f>
        <v>2.5429098739260247E-2</v>
      </c>
      <c r="Q1394" s="183">
        <f>IFERROR(_xll.qlIndexFixing(ONIndex1Y,I1394,TRUE,_xll.ohTrigger(RecalcTrigger,Trigger1Y)),NA())</f>
        <v>2.5792175589358646E-2</v>
      </c>
    </row>
    <row r="1395" spans="2:17" x14ac:dyDescent="0.2">
      <c r="B1395" s="39" t="s">
        <v>42</v>
      </c>
      <c r="D1395" s="42">
        <f>_xll.qlCalendarAdvance(Calendar,$D1394,B1395,"f",FALSE)</f>
        <v>49067</v>
      </c>
      <c r="E1395" s="177">
        <f>_xll.qlInterestRateIndexValueDate(IndexON,D1395)</f>
        <v>49067</v>
      </c>
      <c r="F1395" s="193">
        <f>IFERROR(_xll.qlIndexFixing(IndexON,D1395,TRUE,_xll.ohTrigger(RecalcTrigger,TriggerON)),NA())</f>
        <v>2.4693634254135954E-2</v>
      </c>
      <c r="H1395" s="42">
        <f>_xll.qlCalendarAdvance(Calendar,$H1394,B1395,"f",FALSE)</f>
        <v>49067</v>
      </c>
      <c r="I1395" s="177">
        <f>_xll.qlInterestRateIndexValueDate(Index1M,$H1395)</f>
        <v>49067</v>
      </c>
      <c r="J1395" s="182">
        <f>IFERROR(_xll.qlIndexFixing(Index1M,$H1395,TRUE,_xll.ohTrigger(RecalcTrigger,Trigger1M)),NA())</f>
        <v>2.4791077864737082E-2</v>
      </c>
      <c r="K1395" s="44">
        <f>IFERROR(_xll.qlIndexFixing(Index3M,H1395,TRUE,_xll.ohTrigger(RecalcTrigger,Trigger3M)),NA())</f>
        <v>2.5283840903261141E-2</v>
      </c>
      <c r="L1395" s="44">
        <f>IFERROR(_xll.qlIndexFixing(Index6M,$H1395,TRUE,_xll.ohTrigger(RecalcTrigger,Trigger6M)),NA())</f>
        <v>2.5469628997265011E-2</v>
      </c>
      <c r="M1395" s="183">
        <f>IFERROR(_xll.qlIndexFixing(Index1Y,$H1395,TRUE,_xll.ohTrigger(RecalcTrigger,Trigger1Y)),NA())</f>
        <v>2.5865592752359001E-2</v>
      </c>
      <c r="N1395" s="182">
        <f>IFERROR(_xll.qlIndexFixing(ONIndex1M,I1395,TRUE,_xll.ohTrigger(RecalcTrigger,Trigger1M)),NA())</f>
        <v>2.4783773975132206E-2</v>
      </c>
      <c r="O1395" s="44">
        <f>IFERROR(_xll.qlIndexFixing(ONIndex3M,I1395,TRUE,_xll.ohTrigger(RecalcTrigger,Trigger3M)),NA())</f>
        <v>2.5260558218799245E-2</v>
      </c>
      <c r="P1395" s="44">
        <f>IFERROR(_xll.qlIndexFixing(ONIndex6M,I1395,TRUE,_xll.ohTrigger(RecalcTrigger,Trigger6M)),NA())</f>
        <v>2.5420411521256403E-2</v>
      </c>
      <c r="Q1395" s="183">
        <f>IFERROR(_xll.qlIndexFixing(ONIndex1Y,I1395,TRUE,_xll.ohTrigger(RecalcTrigger,Trigger1Y)),NA())</f>
        <v>2.578260642313368E-2</v>
      </c>
    </row>
    <row r="1396" spans="2:17" x14ac:dyDescent="0.2">
      <c r="B1396" s="39" t="s">
        <v>42</v>
      </c>
      <c r="D1396" s="42">
        <f>_xll.qlCalendarAdvance(Calendar,$D1395,B1396,"f",FALSE)</f>
        <v>49074</v>
      </c>
      <c r="E1396" s="177">
        <f>_xll.qlInterestRateIndexValueDate(IndexON,D1396)</f>
        <v>49074</v>
      </c>
      <c r="F1396" s="193">
        <f>IFERROR(_xll.qlIndexFixing(IndexON,D1396,TRUE,_xll.ohTrigger(RecalcTrigger,TriggerON)),NA())</f>
        <v>2.4686121770040037E-2</v>
      </c>
      <c r="H1396" s="42">
        <f>_xll.qlCalendarAdvance(Calendar,$H1395,B1396,"f",FALSE)</f>
        <v>49074</v>
      </c>
      <c r="I1396" s="177">
        <f>_xll.qlInterestRateIndexValueDate(Index1M,$H1396)</f>
        <v>49074</v>
      </c>
      <c r="J1396" s="182">
        <f>IFERROR(_xll.qlIndexFixing(Index1M,$H1396,TRUE,_xll.ohTrigger(RecalcTrigger,Trigger1M)),NA())</f>
        <v>2.4782500244226239E-2</v>
      </c>
      <c r="K1396" s="44">
        <f>IFERROR(_xll.qlIndexFixing(Index3M,H1396,TRUE,_xll.ohTrigger(RecalcTrigger,Trigger3M)),NA())</f>
        <v>2.5275202767025017E-2</v>
      </c>
      <c r="L1396" s="44">
        <f>IFERROR(_xll.qlIndexFixing(Index6M,$H1396,TRUE,_xll.ohTrigger(RecalcTrigger,Trigger6M)),NA())</f>
        <v>2.5461011078944214E-2</v>
      </c>
      <c r="M1396" s="183">
        <f>IFERROR(_xll.qlIndexFixing(Index1Y,$H1396,TRUE,_xll.ohTrigger(RecalcTrigger,Trigger1Y)),NA())</f>
        <v>2.5856004815597577E-2</v>
      </c>
      <c r="N1396" s="182">
        <f>IFERROR(_xll.qlIndexFixing(ONIndex1M,I1396,TRUE,_xll.ohTrigger(RecalcTrigger,Trigger1M)),NA())</f>
        <v>2.4775187239198804E-2</v>
      </c>
      <c r="O1396" s="44">
        <f>IFERROR(_xll.qlIndexFixing(ONIndex3M,I1396,TRUE,_xll.ohTrigger(RecalcTrigger,Trigger3M)),NA())</f>
        <v>2.5251869716941266E-2</v>
      </c>
      <c r="P1396" s="44">
        <f>IFERROR(_xll.qlIndexFixing(ONIndex6M,I1396,TRUE,_xll.ohTrigger(RecalcTrigger,Trigger6M)),NA())</f>
        <v>2.541173694849852E-2</v>
      </c>
      <c r="Q1396" s="183">
        <f>IFERROR(_xll.qlIndexFixing(ONIndex1Y,I1396,TRUE,_xll.ohTrigger(RecalcTrigger,Trigger1Y)),NA())</f>
        <v>2.5773045489265733E-2</v>
      </c>
    </row>
    <row r="1397" spans="2:17" x14ac:dyDescent="0.2">
      <c r="B1397" s="39" t="s">
        <v>42</v>
      </c>
      <c r="D1397" s="42">
        <f>_xll.qlCalendarAdvance(Calendar,$D1396,B1397,"f",FALSE)</f>
        <v>49081</v>
      </c>
      <c r="E1397" s="177">
        <f>_xll.qlInterestRateIndexValueDate(IndexON,D1397)</f>
        <v>49081</v>
      </c>
      <c r="F1397" s="193">
        <f>IFERROR(_xll.qlIndexFixing(IndexON,D1397,TRUE,_xll.ohTrigger(RecalcTrigger,TriggerON)),NA())</f>
        <v>2.4678619355053E-2</v>
      </c>
      <c r="H1397" s="42">
        <f>_xll.qlCalendarAdvance(Calendar,$H1396,B1397,"f",FALSE)</f>
        <v>49081</v>
      </c>
      <c r="I1397" s="177">
        <f>_xll.qlInterestRateIndexValueDate(Index1M,$H1397)</f>
        <v>49081</v>
      </c>
      <c r="J1397" s="182">
        <f>IFERROR(_xll.qlIndexFixing(Index1M,$H1397,TRUE,_xll.ohTrigger(RecalcTrigger,Trigger1M)),NA())</f>
        <v>2.4773934781472887E-2</v>
      </c>
      <c r="K1397" s="44">
        <f>IFERROR(_xll.qlIndexFixing(Index3M,H1397,TRUE,_xll.ohTrigger(RecalcTrigger,Trigger3M)),NA())</f>
        <v>2.5266580822073042E-2</v>
      </c>
      <c r="L1397" s="44">
        <f>IFERROR(_xll.qlIndexFixing(Index6M,$H1397,TRUE,_xll.ohTrigger(RecalcTrigger,Trigger6M)),NA())</f>
        <v>2.5452406004123115E-2</v>
      </c>
      <c r="M1397" s="183">
        <f>IFERROR(_xll.qlIndexFixing(Index1Y,$H1397,TRUE,_xll.ohTrigger(RecalcTrigger,Trigger1Y)),NA())</f>
        <v>2.5846425412858975E-2</v>
      </c>
      <c r="N1397" s="182">
        <f>IFERROR(_xll.qlIndexFixing(ONIndex1M,I1397,TRUE,_xll.ohTrigger(RecalcTrigger,Trigger1M)),NA())</f>
        <v>2.4766612628275286E-2</v>
      </c>
      <c r="O1397" s="44">
        <f>IFERROR(_xll.qlIndexFixing(ONIndex3M,I1397,TRUE,_xll.ohTrigger(RecalcTrigger,Trigger3M)),NA())</f>
        <v>2.5243197286722863E-2</v>
      </c>
      <c r="P1397" s="44">
        <f>IFERROR(_xll.qlIndexFixing(ONIndex6M,I1397,TRUE,_xll.ohTrigger(RecalcTrigger,Trigger6M)),NA())</f>
        <v>2.540307502139183E-2</v>
      </c>
      <c r="Q1397" s="183">
        <f>IFERROR(_xll.qlIndexFixing(ONIndex1Y,I1397,TRUE,_xll.ohTrigger(RecalcTrigger,Trigger1Y)),NA())</f>
        <v>2.5763492787997944E-2</v>
      </c>
    </row>
    <row r="1398" spans="2:17" x14ac:dyDescent="0.2">
      <c r="B1398" s="39" t="s">
        <v>42</v>
      </c>
      <c r="D1398" s="42">
        <f>_xll.qlCalendarAdvance(Calendar,$D1397,B1398,"f",FALSE)</f>
        <v>49088</v>
      </c>
      <c r="E1398" s="177">
        <f>_xll.qlInterestRateIndexValueDate(IndexON,D1398)</f>
        <v>49088</v>
      </c>
      <c r="F1398" s="193">
        <f>IFERROR(_xll.qlIndexFixing(IndexON,D1398,TRUE,_xll.ohTrigger(RecalcTrigger,TriggerON)),NA())</f>
        <v>2.4671127009093796E-2</v>
      </c>
      <c r="H1398" s="42">
        <f>_xll.qlCalendarAdvance(Calendar,$H1397,B1398,"f",FALSE)</f>
        <v>49088</v>
      </c>
      <c r="I1398" s="177">
        <f>_xll.qlInterestRateIndexValueDate(Index1M,$H1398)</f>
        <v>49088</v>
      </c>
      <c r="J1398" s="182">
        <f>IFERROR(_xll.qlIndexFixing(Index1M,$H1398,TRUE,_xll.ohTrigger(RecalcTrigger,Trigger1M)),NA())</f>
        <v>2.4765381476445105E-2</v>
      </c>
      <c r="K1398" s="44">
        <f>IFERROR(_xll.qlIndexFixing(Index3M,H1398,TRUE,_xll.ohTrigger(RecalcTrigger,Trigger3M)),NA())</f>
        <v>2.5257975068299496E-2</v>
      </c>
      <c r="L1398" s="44">
        <f>IFERROR(_xll.qlIndexFixing(Index6M,$H1398,TRUE,_xll.ohTrigger(RecalcTrigger,Trigger6M)),NA())</f>
        <v>2.5443813772634778E-2</v>
      </c>
      <c r="M1398" s="183">
        <f>IFERROR(_xll.qlIndexFixing(Index1Y,$H1398,TRUE,_xll.ohTrigger(RecalcTrigger,Trigger1Y)),NA())</f>
        <v>2.5836854543905607E-2</v>
      </c>
      <c r="N1398" s="182">
        <f>IFERROR(_xll.qlIndexFixing(ONIndex1M,I1398,TRUE,_xll.ohTrigger(RecalcTrigger,Trigger1M)),NA())</f>
        <v>2.4758050142280608E-2</v>
      </c>
      <c r="O1398" s="44">
        <f>IFERROR(_xll.qlIndexFixing(ONIndex3M,I1398,TRUE,_xll.ohTrigger(RecalcTrigger,Trigger3M)),NA())</f>
        <v>2.5234540928062987E-2</v>
      </c>
      <c r="P1398" s="44">
        <f>IFERROR(_xll.qlIndexFixing(ONIndex6M,I1398,TRUE,_xll.ohTrigger(RecalcTrigger,Trigger6M)),NA())</f>
        <v>2.5394425739450055E-2</v>
      </c>
      <c r="Q1398" s="183">
        <f>IFERROR(_xll.qlIndexFixing(ONIndex1Y,I1398,TRUE,_xll.ohTrigger(RecalcTrigger,Trigger1Y)),NA())</f>
        <v>2.5753948319168218E-2</v>
      </c>
    </row>
    <row r="1399" spans="2:17" x14ac:dyDescent="0.2">
      <c r="B1399" s="39" t="s">
        <v>42</v>
      </c>
      <c r="D1399" s="42">
        <f>_xll.qlCalendarAdvance(Calendar,$D1398,B1399,"f",FALSE)</f>
        <v>49095</v>
      </c>
      <c r="E1399" s="177">
        <f>_xll.qlInterestRateIndexValueDate(IndexON,D1399)</f>
        <v>49095</v>
      </c>
      <c r="F1399" s="193">
        <f>IFERROR(_xll.qlIndexFixing(IndexON,D1399,TRUE,_xll.ohTrigger(RecalcTrigger,TriggerON)),NA())</f>
        <v>2.4663644732162426E-2</v>
      </c>
      <c r="H1399" s="42">
        <f>_xll.qlCalendarAdvance(Calendar,$H1398,B1399,"f",FALSE)</f>
        <v>49095</v>
      </c>
      <c r="I1399" s="177">
        <f>_xll.qlInterestRateIndexValueDate(Index1M,$H1399)</f>
        <v>49095</v>
      </c>
      <c r="J1399" s="182">
        <f>IFERROR(_xll.qlIndexFixing(Index1M,$H1399,TRUE,_xll.ohTrigger(RecalcTrigger,Trigger1M)),NA())</f>
        <v>2.475615050313814E-2</v>
      </c>
      <c r="K1399" s="44">
        <f>IFERROR(_xll.qlIndexFixing(Index3M,H1399,TRUE,_xll.ohTrigger(RecalcTrigger,Trigger3M)),NA())</f>
        <v>2.5249385505598677E-2</v>
      </c>
      <c r="L1399" s="44">
        <f>IFERROR(_xll.qlIndexFixing(Index6M,$H1399,TRUE,_xll.ohTrigger(RecalcTrigger,Trigger6M)),NA())</f>
        <v>2.5434960282810355E-2</v>
      </c>
      <c r="M1399" s="183">
        <f>IFERROR(_xll.qlIndexFixing(Index1Y,$H1399,TRUE,_xll.ohTrigger(RecalcTrigger,Trigger1Y)),NA())</f>
        <v>2.5827292208500108E-2</v>
      </c>
      <c r="N1399" s="182">
        <f>IFERROR(_xll.qlIndexFixing(ONIndex1M,I1399,TRUE,_xll.ohTrigger(RecalcTrigger,Trigger1M)),NA())</f>
        <v>2.4749499781457907E-2</v>
      </c>
      <c r="O1399" s="44">
        <f>IFERROR(_xll.qlIndexFixing(ONIndex3M,I1399,TRUE,_xll.ohTrigger(RecalcTrigger,Trigger3M)),NA())</f>
        <v>2.5225900640880594E-2</v>
      </c>
      <c r="P1399" s="44">
        <f>IFERROR(_xll.qlIndexFixing(ONIndex6M,I1399,TRUE,_xll.ohTrigger(RecalcTrigger,Trigger6M)),NA())</f>
        <v>2.5385789102916334E-2</v>
      </c>
      <c r="Q1399" s="183">
        <f>IFERROR(_xll.qlIndexFixing(ONIndex1Y,I1399,TRUE,_xll.ohTrigger(RecalcTrigger,Trigger1Y)),NA())</f>
        <v>2.5744412082695511E-2</v>
      </c>
    </row>
    <row r="1400" spans="2:17" x14ac:dyDescent="0.2">
      <c r="B1400" s="39" t="s">
        <v>42</v>
      </c>
      <c r="D1400" s="42">
        <f>_xll.qlCalendarAdvance(Calendar,$D1399,B1400,"f",FALSE)</f>
        <v>49102</v>
      </c>
      <c r="E1400" s="177">
        <f>_xll.qlInterestRateIndexValueDate(IndexON,D1400)</f>
        <v>49102</v>
      </c>
      <c r="F1400" s="193">
        <f>IFERROR(_xll.qlIndexFixing(IndexON,D1400,TRUE,_xll.ohTrigger(RecalcTrigger,TriggerON)),NA())</f>
        <v>2.4656172524339937E-2</v>
      </c>
      <c r="H1400" s="42">
        <f>_xll.qlCalendarAdvance(Calendar,$H1399,B1400,"f",FALSE)</f>
        <v>49102</v>
      </c>
      <c r="I1400" s="177">
        <f>_xll.qlInterestRateIndexValueDate(Index1M,$H1400)</f>
        <v>49102</v>
      </c>
      <c r="J1400" s="182">
        <f>IFERROR(_xll.qlIndexFixing(Index1M,$H1400,TRUE,_xll.ohTrigger(RecalcTrigger,Trigger1M)),NA())</f>
        <v>2.474762064200231E-2</v>
      </c>
      <c r="K1400" s="44">
        <f>IFERROR(_xll.qlIndexFixing(Index3M,H1400,TRUE,_xll.ohTrigger(RecalcTrigger,Trigger3M)),NA())</f>
        <v>2.5240812133869268E-2</v>
      </c>
      <c r="L1400" s="44">
        <f>IFERROR(_xll.qlIndexFixing(Index6M,$H1400,TRUE,_xll.ohTrigger(RecalcTrigger,Trigger6M)),NA())</f>
        <v>2.5426393413288957E-2</v>
      </c>
      <c r="M1400" s="183">
        <f>IFERROR(_xll.qlIndexFixing(Index1Y,$H1400,TRUE,_xll.ohTrigger(RecalcTrigger,Trigger1Y)),NA())</f>
        <v>2.5817738406405999E-2</v>
      </c>
      <c r="N1400" s="182">
        <f>IFERROR(_xll.qlIndexFixing(ONIndex1M,I1400,TRUE,_xll.ohTrigger(RecalcTrigger,Trigger1M)),NA())</f>
        <v>2.4740961545482998E-2</v>
      </c>
      <c r="O1400" s="44">
        <f>IFERROR(_xll.qlIndexFixing(ONIndex3M,I1400,TRUE,_xll.ohTrigger(RecalcTrigger,Trigger3M)),NA())</f>
        <v>2.5217276425337776E-2</v>
      </c>
      <c r="P1400" s="44">
        <f>IFERROR(_xll.qlIndexFixing(ONIndex6M,I1400,TRUE,_xll.ohTrigger(RecalcTrigger,Trigger6M)),NA())</f>
        <v>2.5377165111871713E-2</v>
      </c>
      <c r="Q1400" s="183">
        <f>IFERROR(_xll.qlIndexFixing(ONIndex1Y,I1400,TRUE,_xll.ohTrigger(RecalcTrigger,Trigger1Y)),NA())</f>
        <v>2.5734884078904008E-2</v>
      </c>
    </row>
    <row r="1401" spans="2:17" x14ac:dyDescent="0.2">
      <c r="B1401" s="39" t="s">
        <v>42</v>
      </c>
      <c r="D1401" s="42">
        <f>_xll.qlCalendarAdvance(Calendar,$D1400,B1401,"f",FALSE)</f>
        <v>49109</v>
      </c>
      <c r="E1401" s="177">
        <f>_xll.qlInterestRateIndexValueDate(IndexON,D1401)</f>
        <v>49109</v>
      </c>
      <c r="F1401" s="193">
        <f>IFERROR(_xll.qlIndexFixing(IndexON,D1401,TRUE,_xll.ohTrigger(RecalcTrigger,TriggerON)),NA())</f>
        <v>2.4648710385464234E-2</v>
      </c>
      <c r="H1401" s="42">
        <f>_xll.qlCalendarAdvance(Calendar,$H1400,B1401,"f",FALSE)</f>
        <v>49109</v>
      </c>
      <c r="I1401" s="177">
        <f>_xll.qlInterestRateIndexValueDate(Index1M,$H1401)</f>
        <v>49109</v>
      </c>
      <c r="J1401" s="182">
        <f>IFERROR(_xll.qlIndexFixing(Index1M,$H1401,TRUE,_xll.ohTrigger(RecalcTrigger,Trigger1M)),NA())</f>
        <v>2.4739102935450157E-2</v>
      </c>
      <c r="K1401" s="44">
        <f>IFERROR(_xll.qlIndexFixing(Index3M,H1401,TRUE,_xll.ohTrigger(RecalcTrigger,Trigger3M)),NA())</f>
        <v>2.5232254953002919E-2</v>
      </c>
      <c r="L1401" s="44">
        <f>IFERROR(_xll.qlIndexFixing(Index6M,$H1401,TRUE,_xll.ohTrigger(RecalcTrigger,Trigger6M)),NA())</f>
        <v>2.5417839385532597E-2</v>
      </c>
      <c r="M1401" s="183">
        <f>IFERROR(_xll.qlIndexFixing(Index1Y,$H1401,TRUE,_xll.ohTrigger(RecalcTrigger,Trigger1Y)),NA())</f>
        <v>2.5808193137385915E-2</v>
      </c>
      <c r="N1401" s="182">
        <f>IFERROR(_xll.qlIndexFixing(ONIndex1M,I1401,TRUE,_xll.ohTrigger(RecalcTrigger,Trigger1M)),NA())</f>
        <v>2.4732435434517974E-2</v>
      </c>
      <c r="O1401" s="44">
        <f>IFERROR(_xll.qlIndexFixing(ONIndex3M,I1401,TRUE,_xll.ohTrigger(RecalcTrigger,Trigger3M)),NA())</f>
        <v>2.5208668281353486E-2</v>
      </c>
      <c r="P1401" s="44">
        <f>IFERROR(_xll.qlIndexFixing(ONIndex6M,I1401,TRUE,_xll.ohTrigger(RecalcTrigger,Trigger6M)),NA())</f>
        <v>2.5368553766073054E-2</v>
      </c>
      <c r="Q1401" s="183">
        <f>IFERROR(_xll.qlIndexFixing(ONIndex1Y,I1401,TRUE,_xll.ohTrigger(RecalcTrigger,Trigger1Y)),NA())</f>
        <v>2.5725364307469523E-2</v>
      </c>
    </row>
    <row r="1402" spans="2:17" x14ac:dyDescent="0.2">
      <c r="B1402" s="39" t="s">
        <v>42</v>
      </c>
      <c r="D1402" s="42">
        <f>_xll.qlCalendarAdvance(Calendar,$D1401,B1402,"f",FALSE)</f>
        <v>49116</v>
      </c>
      <c r="E1402" s="177">
        <f>_xll.qlInterestRateIndexValueDate(IndexON,D1402)</f>
        <v>49116</v>
      </c>
      <c r="F1402" s="193">
        <f>IFERROR(_xll.qlIndexFixing(IndexON,D1402,TRUE,_xll.ohTrigger(RecalcTrigger,TriggerON)),NA())</f>
        <v>2.4641258315697412E-2</v>
      </c>
      <c r="H1402" s="42">
        <f>_xll.qlCalendarAdvance(Calendar,$H1401,B1402,"f",FALSE)</f>
        <v>49116</v>
      </c>
      <c r="I1402" s="177">
        <f>_xll.qlInterestRateIndexValueDate(Index1M,$H1402)</f>
        <v>49116</v>
      </c>
      <c r="J1402" s="182">
        <f>IFERROR(_xll.qlIndexFixing(Index1M,$H1402,TRUE,_xll.ohTrigger(RecalcTrigger,Trigger1M)),NA())</f>
        <v>2.4730597383457363E-2</v>
      </c>
      <c r="K1402" s="44">
        <f>IFERROR(_xll.qlIndexFixing(Index3M,H1402,TRUE,_xll.ohTrigger(RecalcTrigger,Trigger3M)),NA())</f>
        <v>2.5223713962898318E-2</v>
      </c>
      <c r="L1402" s="44">
        <f>IFERROR(_xll.qlIndexFixing(Index6M,$H1402,TRUE,_xll.ohTrigger(RecalcTrigger,Trigger6M)),NA())</f>
        <v>2.5409298199379621E-2</v>
      </c>
      <c r="M1402" s="183">
        <f>IFERROR(_xll.qlIndexFixing(Index1Y,$H1402,TRUE,_xll.ohTrigger(RecalcTrigger,Trigger1Y)),NA())</f>
        <v>2.5798656401203601E-2</v>
      </c>
      <c r="N1402" s="182">
        <f>IFERROR(_xll.qlIndexFixing(ONIndex1M,I1402,TRUE,_xll.ohTrigger(RecalcTrigger,Trigger1M)),NA())</f>
        <v>2.4723921448562836E-2</v>
      </c>
      <c r="O1402" s="44">
        <f>IFERROR(_xll.qlIndexFixing(ONIndex3M,I1402,TRUE,_xll.ohTrigger(RecalcTrigger,Trigger3M)),NA())</f>
        <v>2.5200076208846678E-2</v>
      </c>
      <c r="P1402" s="44">
        <f>IFERROR(_xll.qlIndexFixing(ONIndex6M,I1402,TRUE,_xll.ohTrigger(RecalcTrigger,Trigger6M)),NA())</f>
        <v>2.5359955065763495E-2</v>
      </c>
      <c r="Q1402" s="183">
        <f>IFERROR(_xll.qlIndexFixing(ONIndex1Y,I1402,TRUE,_xll.ohTrigger(RecalcTrigger,Trigger1Y)),NA())</f>
        <v>2.5715852768473102E-2</v>
      </c>
    </row>
    <row r="1403" spans="2:17" x14ac:dyDescent="0.2">
      <c r="B1403" s="39" t="s">
        <v>42</v>
      </c>
      <c r="D1403" s="42">
        <f>_xll.qlCalendarAdvance(Calendar,$D1402,B1403,"f",FALSE)</f>
        <v>49123</v>
      </c>
      <c r="E1403" s="177">
        <f>_xll.qlInterestRateIndexValueDate(IndexON,D1403)</f>
        <v>49123</v>
      </c>
      <c r="F1403" s="193">
        <f>IFERROR(_xll.qlIndexFixing(IndexON,D1403,TRUE,_xll.ohTrigger(RecalcTrigger,TriggerON)),NA())</f>
        <v>2.463381631503947E-2</v>
      </c>
      <c r="H1403" s="42">
        <f>_xll.qlCalendarAdvance(Calendar,$H1402,B1403,"f",FALSE)</f>
        <v>49123</v>
      </c>
      <c r="I1403" s="177">
        <f>_xll.qlInterestRateIndexValueDate(Index1M,$H1403)</f>
        <v>49123</v>
      </c>
      <c r="J1403" s="182">
        <f>IFERROR(_xll.qlIndexFixing(Index1M,$H1403,TRUE,_xll.ohTrigger(RecalcTrigger,Trigger1M)),NA())</f>
        <v>2.4722103985999611E-2</v>
      </c>
      <c r="K1403" s="44">
        <f>IFERROR(_xll.qlIndexFixing(Index3M,H1403,TRUE,_xll.ohTrigger(RecalcTrigger,Trigger3M)),NA())</f>
        <v>2.5215189163450641E-2</v>
      </c>
      <c r="L1403" s="44">
        <f>IFERROR(_xll.qlIndexFixing(Index6M,$H1403,TRUE,_xll.ohTrigger(RecalcTrigger,Trigger6M)),NA())</f>
        <v>2.540076985466572E-2</v>
      </c>
      <c r="M1403" s="183">
        <f>IFERROR(_xll.qlIndexFixing(Index1Y,$H1403,TRUE,_xll.ohTrigger(RecalcTrigger,Trigger1Y)),NA())</f>
        <v>2.5789128201691547E-2</v>
      </c>
      <c r="N1403" s="182">
        <f>IFERROR(_xll.qlIndexFixing(ONIndex1M,I1403,TRUE,_xll.ohTrigger(RecalcTrigger,Trigger1M)),NA())</f>
        <v>2.4715419587536536E-2</v>
      </c>
      <c r="O1403" s="44">
        <f>IFERROR(_xll.qlIndexFixing(ONIndex3M,I1403,TRUE,_xll.ohTrigger(RecalcTrigger,Trigger3M)),NA())</f>
        <v>2.5191500208060491E-2</v>
      </c>
      <c r="P1403" s="44">
        <f>IFERROR(_xll.qlIndexFixing(ONIndex6M,I1403,TRUE,_xll.ohTrigger(RecalcTrigger,Trigger6M)),NA())</f>
        <v>2.5351369010780944E-2</v>
      </c>
      <c r="Q1403" s="183">
        <f>IFERROR(_xll.qlIndexFixing(ONIndex1Y,I1403,TRUE,_xll.ohTrigger(RecalcTrigger,Trigger1Y)),NA())</f>
        <v>2.5706349462157885E-2</v>
      </c>
    </row>
    <row r="1404" spans="2:17" x14ac:dyDescent="0.2">
      <c r="B1404" s="39" t="s">
        <v>42</v>
      </c>
      <c r="D1404" s="42">
        <f>_xll.qlCalendarAdvance(Calendar,$D1403,B1404,"f",FALSE)</f>
        <v>49130</v>
      </c>
      <c r="E1404" s="177">
        <f>_xll.qlInterestRateIndexValueDate(IndexON,D1404)</f>
        <v>49130</v>
      </c>
      <c r="F1404" s="193">
        <f>IFERROR(_xll.qlIndexFixing(IndexON,D1404,TRUE,_xll.ohTrigger(RecalcTrigger,TriggerON)),NA())</f>
        <v>2.4626384383328315E-2</v>
      </c>
      <c r="H1404" s="42">
        <f>_xll.qlCalendarAdvance(Calendar,$H1403,B1404,"f",FALSE)</f>
        <v>49130</v>
      </c>
      <c r="I1404" s="177">
        <f>_xll.qlInterestRateIndexValueDate(Index1M,$H1404)</f>
        <v>49130</v>
      </c>
      <c r="J1404" s="182">
        <f>IFERROR(_xll.qlIndexFixing(Index1M,$H1404,TRUE,_xll.ohTrigger(RecalcTrigger,Trigger1M)),NA())</f>
        <v>2.4714316957014731E-2</v>
      </c>
      <c r="K1404" s="44">
        <f>IFERROR(_xll.qlIndexFixing(Index3M,H1404,TRUE,_xll.ohTrigger(RecalcTrigger,Trigger3M)),NA())</f>
        <v>2.5206680554556809E-2</v>
      </c>
      <c r="L1404" s="44">
        <f>IFERROR(_xll.qlIndexFixing(Index6M,$H1404,TRUE,_xll.ohTrigger(RecalcTrigger,Trigger6M)),NA())</f>
        <v>2.5392530084518666E-2</v>
      </c>
      <c r="M1404" s="183">
        <f>IFERROR(_xll.qlIndexFixing(Index1Y,$H1404,TRUE,_xll.ohTrigger(RecalcTrigger,Trigger1Y)),NA())</f>
        <v>2.5779608677099386E-2</v>
      </c>
      <c r="N1404" s="182">
        <f>IFERROR(_xll.qlIndexFixing(ONIndex1M,I1404,TRUE,_xll.ohTrigger(RecalcTrigger,Trigger1M)),NA())</f>
        <v>2.4706929851601167E-2</v>
      </c>
      <c r="O1404" s="44">
        <f>IFERROR(_xll.qlIndexFixing(ONIndex3M,I1404,TRUE,_xll.ohTrigger(RecalcTrigger,Trigger3M)),NA())</f>
        <v>2.518294027867074E-2</v>
      </c>
      <c r="P1404" s="44">
        <f>IFERROR(_xll.qlIndexFixing(ONIndex6M,I1404,TRUE,_xll.ohTrigger(RecalcTrigger,Trigger6M)),NA())</f>
        <v>2.5342795601206447E-2</v>
      </c>
      <c r="Q1404" s="183">
        <f>IFERROR(_xll.qlIndexFixing(ONIndex1Y,I1404,TRUE,_xll.ohTrigger(RecalcTrigger,Trigger1Y)),NA())</f>
        <v>2.5696854388280732E-2</v>
      </c>
    </row>
    <row r="1405" spans="2:17" x14ac:dyDescent="0.2">
      <c r="B1405" s="39" t="s">
        <v>42</v>
      </c>
      <c r="D1405" s="42">
        <f>_xll.qlCalendarAdvance(Calendar,$D1404,B1405,"f",FALSE)</f>
        <v>49137</v>
      </c>
      <c r="E1405" s="177">
        <f>_xll.qlInterestRateIndexValueDate(IndexON,D1405)</f>
        <v>49137</v>
      </c>
      <c r="F1405" s="193">
        <f>IFERROR(_xll.qlIndexFixing(IndexON,D1405,TRUE,_xll.ohTrigger(RecalcTrigger,TriggerON)),NA())</f>
        <v>2.4618962520644994E-2</v>
      </c>
      <c r="H1405" s="42">
        <f>_xll.qlCalendarAdvance(Calendar,$H1404,B1405,"f",FALSE)</f>
        <v>49137</v>
      </c>
      <c r="I1405" s="177">
        <f>_xll.qlInterestRateIndexValueDate(Index1M,$H1405)</f>
        <v>49137</v>
      </c>
      <c r="J1405" s="182">
        <f>IFERROR(_xll.qlIndexFixing(Index1M,$H1405,TRUE,_xll.ohTrigger(RecalcTrigger,Trigger1M)),NA())</f>
        <v>2.4705848755302118E-2</v>
      </c>
      <c r="K1405" s="44">
        <f>IFERROR(_xll.qlIndexFixing(Index3M,H1405,TRUE,_xll.ohTrigger(RecalcTrigger,Trigger3M)),NA())</f>
        <v>2.5198188136112878E-2</v>
      </c>
      <c r="L1405" s="44">
        <f>IFERROR(_xll.qlIndexFixing(Index6M,$H1405,TRUE,_xll.ohTrigger(RecalcTrigger,Trigger6M)),NA())</f>
        <v>2.5384027751774823E-2</v>
      </c>
      <c r="M1405" s="183">
        <f>IFERROR(_xll.qlIndexFixing(Index1Y,$H1405,TRUE,_xll.ohTrigger(RecalcTrigger,Trigger1Y)),NA())</f>
        <v>2.5770098127663621E-2</v>
      </c>
      <c r="N1405" s="182">
        <f>IFERROR(_xll.qlIndexFixing(ONIndex1M,I1405,TRUE,_xll.ohTrigger(RecalcTrigger,Trigger1M)),NA())</f>
        <v>2.4698452240594637E-2</v>
      </c>
      <c r="O1405" s="44">
        <f>IFERROR(_xll.qlIndexFixing(ONIndex3M,I1405,TRUE,_xll.ohTrigger(RecalcTrigger,Trigger3M)),NA())</f>
        <v>2.517439642100161E-2</v>
      </c>
      <c r="P1405" s="44">
        <f>IFERROR(_xll.qlIndexFixing(ONIndex6M,I1405,TRUE,_xll.ohTrigger(RecalcTrigger,Trigger6M)),NA())</f>
        <v>2.5334234837040004E-2</v>
      </c>
      <c r="Q1405" s="183">
        <f>IFERROR(_xll.qlIndexFixing(ONIndex1Y,I1405,TRUE,_xll.ohTrigger(RecalcTrigger,Trigger1Y)),NA())</f>
        <v>2.5687367546760598E-2</v>
      </c>
    </row>
    <row r="1406" spans="2:17" x14ac:dyDescent="0.2">
      <c r="B1406" s="39" t="s">
        <v>42</v>
      </c>
      <c r="D1406" s="42">
        <f>_xll.qlCalendarAdvance(Calendar,$D1405,B1406,"f",FALSE)</f>
        <v>49144</v>
      </c>
      <c r="E1406" s="177">
        <f>_xll.qlInterestRateIndexValueDate(IndexON,D1406)</f>
        <v>49144</v>
      </c>
      <c r="F1406" s="193">
        <f>IFERROR(_xll.qlIndexFixing(IndexON,D1406,TRUE,_xll.ohTrigger(RecalcTrigger,TriggerON)),NA())</f>
        <v>2.4611550727151599E-2</v>
      </c>
      <c r="H1406" s="42">
        <f>_xll.qlCalendarAdvance(Calendar,$H1405,B1406,"f",FALSE)</f>
        <v>49144</v>
      </c>
      <c r="I1406" s="177">
        <f>_xll.qlInterestRateIndexValueDate(Index1M,$H1406)</f>
        <v>49144</v>
      </c>
      <c r="J1406" s="182">
        <f>IFERROR(_xll.qlIndexFixing(Index1M,$H1406,TRUE,_xll.ohTrigger(RecalcTrigger,Trigger1M)),NA())</f>
        <v>2.4697392711096493E-2</v>
      </c>
      <c r="K1406" s="44">
        <f>IFERROR(_xll.qlIndexFixing(Index3M,H1406,TRUE,_xll.ohTrigger(RecalcTrigger,Trigger3M)),NA())</f>
        <v>2.5189711908015774E-2</v>
      </c>
      <c r="L1406" s="44">
        <f>IFERROR(_xll.qlIndexFixing(Index6M,$H1406,TRUE,_xll.ohTrigger(RecalcTrigger,Trigger6M)),NA())</f>
        <v>2.5375538261055108E-2</v>
      </c>
      <c r="M1406" s="183">
        <f>IFERROR(_xll.qlIndexFixing(Index1Y,$H1406,TRUE,_xll.ohTrigger(RecalcTrigger,Trigger1Y)),NA())</f>
        <v>2.5760596863253937E-2</v>
      </c>
      <c r="N1406" s="182">
        <f>IFERROR(_xll.qlIndexFixing(ONIndex1M,I1406,TRUE,_xll.ohTrigger(RecalcTrigger,Trigger1M)),NA())</f>
        <v>2.4689986754516946E-2</v>
      </c>
      <c r="O1406" s="44">
        <f>IFERROR(_xll.qlIndexFixing(ONIndex3M,I1406,TRUE,_xll.ohTrigger(RecalcTrigger,Trigger3M)),NA())</f>
        <v>2.5165868634809963E-2</v>
      </c>
      <c r="P1406" s="44">
        <f>IFERROR(_xll.qlIndexFixing(ONIndex6M,I1406,TRUE,_xll.ohTrigger(RecalcTrigger,Trigger6M)),NA())</f>
        <v>2.5325686718119522E-2</v>
      </c>
      <c r="Q1406" s="183">
        <f>IFERROR(_xll.qlIndexFixing(ONIndex1Y,I1406,TRUE,_xll.ohTrigger(RecalcTrigger,Trigger1Y)),NA())</f>
        <v>2.5677888937759574E-2</v>
      </c>
    </row>
    <row r="1407" spans="2:17" x14ac:dyDescent="0.2">
      <c r="B1407" s="39" t="s">
        <v>42</v>
      </c>
      <c r="D1407" s="42">
        <f>_xll.qlCalendarAdvance(Calendar,$D1406,B1407,"f",FALSE)</f>
        <v>49151</v>
      </c>
      <c r="E1407" s="177">
        <f>_xll.qlInterestRateIndexValueDate(IndexON,D1407)</f>
        <v>49151</v>
      </c>
      <c r="F1407" s="193">
        <f>IFERROR(_xll.qlIndexFixing(IndexON,D1407,TRUE,_xll.ohTrigger(RecalcTrigger,TriggerON)),NA())</f>
        <v>2.4604149002442899E-2</v>
      </c>
      <c r="H1407" s="42">
        <f>_xll.qlCalendarAdvance(Calendar,$H1406,B1407,"f",FALSE)</f>
        <v>49151</v>
      </c>
      <c r="I1407" s="177">
        <f>_xll.qlInterestRateIndexValueDate(Index1M,$H1407)</f>
        <v>49151</v>
      </c>
      <c r="J1407" s="182">
        <f>IFERROR(_xll.qlIndexFixing(Index1M,$H1407,TRUE,_xll.ohTrigger(RecalcTrigger,Trigger1M)),NA())</f>
        <v>2.4689181196670407E-2</v>
      </c>
      <c r="K1407" s="44">
        <f>IFERROR(_xll.qlIndexFixing(Index3M,H1407,TRUE,_xll.ohTrigger(RecalcTrigger,Trigger3M)),NA())</f>
        <v>2.5181251870163311E-2</v>
      </c>
      <c r="L1407" s="44">
        <f>IFERROR(_xll.qlIndexFixing(Index6M,$H1407,TRUE,_xll.ohTrigger(RecalcTrigger,Trigger6M)),NA())</f>
        <v>2.5367061612198309E-2</v>
      </c>
      <c r="M1407" s="183">
        <f>IFERROR(_xll.qlIndexFixing(Index1Y,$H1407,TRUE,_xll.ohTrigger(RecalcTrigger,Trigger1Y)),NA())</f>
        <v>2.5751105193729584E-2</v>
      </c>
      <c r="N1407" s="182">
        <f>IFERROR(_xll.qlIndexFixing(ONIndex1M,I1407,TRUE,_xll.ohTrigger(RecalcTrigger,Trigger1M)),NA())</f>
        <v>2.468153339344914E-2</v>
      </c>
      <c r="O1407" s="44">
        <f>IFERROR(_xll.qlIndexFixing(ONIndex3M,I1407,TRUE,_xll.ohTrigger(RecalcTrigger,Trigger3M)),NA())</f>
        <v>2.5157356920176843E-2</v>
      </c>
      <c r="P1407" s="44">
        <f>IFERROR(_xll.qlIndexFixing(ONIndex6M,I1407,TRUE,_xll.ohTrigger(RecalcTrigger,Trigger6M)),NA())</f>
        <v>2.5317151244688141E-2</v>
      </c>
      <c r="Q1407" s="183">
        <f>IFERROR(_xll.qlIndexFixing(ONIndex1Y,I1407,TRUE,_xll.ohTrigger(RecalcTrigger,Trigger1Y)),NA())</f>
        <v>2.5668418561196615E-2</v>
      </c>
    </row>
    <row r="1408" spans="2:17" x14ac:dyDescent="0.2">
      <c r="B1408" s="39" t="s">
        <v>42</v>
      </c>
      <c r="D1408" s="42">
        <f>_xll.qlCalendarAdvance(Calendar,$D1407,B1408,"f",FALSE)</f>
        <v>49158</v>
      </c>
      <c r="E1408" s="177">
        <f>_xll.qlInterestRateIndexValueDate(IndexON,D1408)</f>
        <v>49158</v>
      </c>
      <c r="F1408" s="193">
        <f>IFERROR(_xll.qlIndexFixing(IndexON,D1408,TRUE,_xll.ohTrigger(RecalcTrigger,TriggerON)),NA())</f>
        <v>2.4596757347005171E-2</v>
      </c>
      <c r="H1408" s="42">
        <f>_xll.qlCalendarAdvance(Calendar,$H1407,B1408,"f",FALSE)</f>
        <v>49158</v>
      </c>
      <c r="I1408" s="177">
        <f>_xll.qlInterestRateIndexValueDate(Index1M,$H1408)</f>
        <v>49158</v>
      </c>
      <c r="J1408" s="182">
        <f>IFERROR(_xll.qlIndexFixing(Index1M,$H1408,TRUE,_xll.ohTrigger(RecalcTrigger,Trigger1M)),NA())</f>
        <v>2.4680517095083405E-2</v>
      </c>
      <c r="K1408" s="44">
        <f>IFERROR(_xll.qlIndexFixing(Index3M,H1408,TRUE,_xll.ohTrigger(RecalcTrigger,Trigger3M)),NA())</f>
        <v>2.5172808022450657E-2</v>
      </c>
      <c r="L1408" s="44">
        <f>IFERROR(_xll.qlIndexFixing(Index6M,$H1408,TRUE,_xll.ohTrigger(RecalcTrigger,Trigger6M)),NA())</f>
        <v>2.5358597805040576E-2</v>
      </c>
      <c r="M1408" s="183">
        <f>IFERROR(_xll.qlIndexFixing(Index1Y,$H1408,TRUE,_xll.ohTrigger(RecalcTrigger,Trigger1Y)),NA())</f>
        <v>2.5741623428937377E-2</v>
      </c>
      <c r="N1408" s="182">
        <f>IFERROR(_xll.qlIndexFixing(ONIndex1M,I1408,TRUE,_xll.ohTrigger(RecalcTrigger,Trigger1M)),NA())</f>
        <v>2.4673092157310172E-2</v>
      </c>
      <c r="O1408" s="44">
        <f>IFERROR(_xll.qlIndexFixing(ONIndex3M,I1408,TRUE,_xll.ohTrigger(RecalcTrigger,Trigger3M)),NA())</f>
        <v>2.5148861277102252E-2</v>
      </c>
      <c r="P1408" s="44">
        <f>IFERROR(_xll.qlIndexFixing(ONIndex6M,I1408,TRUE,_xll.ohTrigger(RecalcTrigger,Trigger6M)),NA())</f>
        <v>2.5308628416583767E-2</v>
      </c>
      <c r="Q1408" s="183">
        <f>IFERROR(_xll.qlIndexFixing(ONIndex1Y,I1408,TRUE,_xll.ohTrigger(RecalcTrigger,Trigger1Y)),NA())</f>
        <v>2.5658956417152767E-2</v>
      </c>
    </row>
    <row r="1409" spans="2:17" x14ac:dyDescent="0.2">
      <c r="B1409" s="39" t="s">
        <v>42</v>
      </c>
      <c r="D1409" s="42">
        <f>_xll.qlCalendarAdvance(Calendar,$D1408,B1409,"f",FALSE)</f>
        <v>49165</v>
      </c>
      <c r="E1409" s="177">
        <f>_xll.qlInterestRateIndexValueDate(IndexON,D1409)</f>
        <v>49165</v>
      </c>
      <c r="F1409" s="193">
        <f>IFERROR(_xll.qlIndexFixing(IndexON,D1409,TRUE,_xll.ohTrigger(RecalcTrigger,TriggerON)),NA())</f>
        <v>2.4589375760514232E-2</v>
      </c>
      <c r="H1409" s="42">
        <f>_xll.qlCalendarAdvance(Calendar,$H1408,B1409,"f",FALSE)</f>
        <v>49165</v>
      </c>
      <c r="I1409" s="177">
        <f>_xll.qlInterestRateIndexValueDate(Index1M,$H1409)</f>
        <v>49165</v>
      </c>
      <c r="J1409" s="182">
        <f>IFERROR(_xll.qlIndexFixing(Index1M,$H1409,TRUE,_xll.ohTrigger(RecalcTrigger,Trigger1M)),NA())</f>
        <v>2.4672097523221914E-2</v>
      </c>
      <c r="K1409" s="44">
        <f>IFERROR(_xll.qlIndexFixing(Index3M,H1409,TRUE,_xll.ohTrigger(RecalcTrigger,Trigger3M)),NA())</f>
        <v>2.5164380364777385E-2</v>
      </c>
      <c r="L1409" s="44">
        <f>IFERROR(_xll.qlIndexFixing(Index6M,$H1409,TRUE,_xll.ohTrigger(RecalcTrigger,Trigger6M)),NA())</f>
        <v>2.5350146839422012E-2</v>
      </c>
      <c r="M1409" s="183">
        <f>IFERROR(_xll.qlIndexFixing(Index1Y,$H1409,TRUE,_xll.ohTrigger(RecalcTrigger,Trigger1Y)),NA())</f>
        <v>2.5732151878713916E-2</v>
      </c>
      <c r="N1409" s="182">
        <f>IFERROR(_xll.qlIndexFixing(ONIndex1M,I1409,TRUE,_xll.ohTrigger(RecalcTrigger,Trigger1M)),NA())</f>
        <v>2.4664663046262136E-2</v>
      </c>
      <c r="O1409" s="44">
        <f>IFERROR(_xll.qlIndexFixing(ONIndex3M,I1409,TRUE,_xll.ohTrigger(RecalcTrigger,Trigger3M)),NA())</f>
        <v>2.5140381705505144E-2</v>
      </c>
      <c r="P1409" s="44">
        <f>IFERROR(_xll.qlIndexFixing(ONIndex6M,I1409,TRUE,_xll.ohTrigger(RecalcTrigger,Trigger6M)),NA())</f>
        <v>2.5300118233806401E-2</v>
      </c>
      <c r="Q1409" s="183">
        <f>IFERROR(_xll.qlIndexFixing(ONIndex1Y,I1409,TRUE,_xll.ohTrigger(RecalcTrigger,Trigger1Y)),NA())</f>
        <v>2.5649502505546984E-2</v>
      </c>
    </row>
    <row r="1410" spans="2:17" x14ac:dyDescent="0.2">
      <c r="B1410" s="39" t="s">
        <v>42</v>
      </c>
      <c r="D1410" s="42">
        <f>_xll.qlCalendarAdvance(Calendar,$D1409,B1410,"f",FALSE)</f>
        <v>49172</v>
      </c>
      <c r="E1410" s="177">
        <f>_xll.qlInterestRateIndexValueDate(IndexON,D1410)</f>
        <v>49172</v>
      </c>
      <c r="F1410" s="193">
        <f>IFERROR(_xll.qlIndexFixing(IndexON,D1410,TRUE,_xll.ohTrigger(RecalcTrigger,TriggerON)),NA())</f>
        <v>2.4582004243051125E-2</v>
      </c>
      <c r="H1410" s="42">
        <f>_xll.qlCalendarAdvance(Calendar,$H1409,B1410,"f",FALSE)</f>
        <v>49172</v>
      </c>
      <c r="I1410" s="177">
        <f>_xll.qlInterestRateIndexValueDate(Index1M,$H1410)</f>
        <v>49172</v>
      </c>
      <c r="J1410" s="182">
        <f>IFERROR(_xll.qlIndexFixing(Index1M,$H1410,TRUE,_xll.ohTrigger(RecalcTrigger,Trigger1M)),NA())</f>
        <v>2.4663690108754438E-2</v>
      </c>
      <c r="K1410" s="44">
        <f>IFERROR(_xll.qlIndexFixing(Index3M,H1410,TRUE,_xll.ohTrigger(RecalcTrigger,Trigger3M)),NA())</f>
        <v>2.5155968897039544E-2</v>
      </c>
      <c r="L1410" s="44">
        <f>IFERROR(_xll.qlIndexFixing(Index6M,$H1410,TRUE,_xll.ohTrigger(RecalcTrigger,Trigger6M)),NA())</f>
        <v>2.5341708715179649E-2</v>
      </c>
      <c r="M1410" s="183">
        <f>IFERROR(_xll.qlIndexFixing(Index1Y,$H1410,TRUE,_xll.ohTrigger(RecalcTrigger,Trigger1Y)),NA())</f>
        <v>2.5722690852884256E-2</v>
      </c>
      <c r="N1410" s="182">
        <f>IFERROR(_xll.qlIndexFixing(ONIndex1M,I1410,TRUE,_xll.ohTrigger(RecalcTrigger,Trigger1M)),NA())</f>
        <v>2.4656246060142939E-2</v>
      </c>
      <c r="O1410" s="44">
        <f>IFERROR(_xll.qlIndexFixing(ONIndex3M,I1410,TRUE,_xll.ohTrigger(RecalcTrigger,Trigger3M)),NA())</f>
        <v>2.513191820554761E-2</v>
      </c>
      <c r="P1410" s="44">
        <f>IFERROR(_xll.qlIndexFixing(ONIndex6M,I1410,TRUE,_xll.ohTrigger(RecalcTrigger,Trigger6M)),NA())</f>
        <v>2.5291620696518136E-2</v>
      </c>
      <c r="Q1410" s="183">
        <f>IFERROR(_xll.qlIndexFixing(ONIndex1Y,I1410,TRUE,_xll.ohTrigger(RecalcTrigger,Trigger1Y)),NA())</f>
        <v>2.5640056826541358E-2</v>
      </c>
    </row>
    <row r="1411" spans="2:17" x14ac:dyDescent="0.2">
      <c r="B1411" s="39" t="s">
        <v>42</v>
      </c>
      <c r="D1411" s="42">
        <f>_xll.qlCalendarAdvance(Calendar,$D1410,B1411,"f",FALSE)</f>
        <v>49179</v>
      </c>
      <c r="E1411" s="177">
        <f>_xll.qlInterestRateIndexValueDate(IndexON,D1411)</f>
        <v>49179</v>
      </c>
      <c r="F1411" s="193">
        <f>IFERROR(_xll.qlIndexFixing(IndexON,D1411,TRUE,_xll.ohTrigger(RecalcTrigger,TriggerON)),NA())</f>
        <v>2.4574642794696899E-2</v>
      </c>
      <c r="H1411" s="42">
        <f>_xll.qlCalendarAdvance(Calendar,$H1410,B1411,"f",FALSE)</f>
        <v>49179</v>
      </c>
      <c r="I1411" s="177">
        <f>_xll.qlInterestRateIndexValueDate(Index1M,$H1411)</f>
        <v>49179</v>
      </c>
      <c r="J1411" s="182">
        <f>IFERROR(_xll.qlIndexFixing(Index1M,$H1411,TRUE,_xll.ohTrigger(RecalcTrigger,Trigger1M)),NA())</f>
        <v>2.465529485165396E-2</v>
      </c>
      <c r="K1411" s="44">
        <f>IFERROR(_xll.qlIndexFixing(Index3M,H1411,TRUE,_xll.ohTrigger(RecalcTrigger,Trigger3M)),NA())</f>
        <v>2.5147573619135825E-2</v>
      </c>
      <c r="L1411" s="44">
        <f>IFERROR(_xll.qlIndexFixing(Index6M,$H1411,TRUE,_xll.ohTrigger(RecalcTrigger,Trigger6M)),NA())</f>
        <v>2.5333283432151833E-2</v>
      </c>
      <c r="M1411" s="183">
        <f>IFERROR(_xll.qlIndexFixing(Index1Y,$H1411,TRUE,_xll.ohTrigger(RecalcTrigger,Trigger1Y)),NA())</f>
        <v>2.5713240661262571E-2</v>
      </c>
      <c r="N1411" s="182">
        <f>IFERROR(_xll.qlIndexFixing(ONIndex1M,I1411,TRUE,_xll.ohTrigger(RecalcTrigger,Trigger1M)),NA())</f>
        <v>2.464784119895258E-2</v>
      </c>
      <c r="O1411" s="44">
        <f>IFERROR(_xll.qlIndexFixing(ONIndex3M,I1411,TRUE,_xll.ohTrigger(RecalcTrigger,Trigger3M)),NA())</f>
        <v>2.5123470777148604E-2</v>
      </c>
      <c r="P1411" s="44">
        <f>IFERROR(_xll.qlIndexFixing(ONIndex6M,I1411,TRUE,_xll.ohTrigger(RecalcTrigger,Trigger6M)),NA())</f>
        <v>2.5283135804556878E-2</v>
      </c>
      <c r="Q1411" s="183">
        <f>IFERROR(_xll.qlIndexFixing(ONIndex1Y,I1411,TRUE,_xll.ohTrigger(RecalcTrigger,Trigger1Y)),NA())</f>
        <v>2.5630619379973796E-2</v>
      </c>
    </row>
    <row r="1412" spans="2:17" x14ac:dyDescent="0.2">
      <c r="B1412" s="39" t="s">
        <v>42</v>
      </c>
      <c r="D1412" s="42">
        <f>_xll.qlCalendarAdvance(Calendar,$D1411,B1412,"f",FALSE)</f>
        <v>49186</v>
      </c>
      <c r="E1412" s="177">
        <f>_xll.qlInterestRateIndexValueDate(IndexON,D1412)</f>
        <v>49186</v>
      </c>
      <c r="F1412" s="193">
        <f>IFERROR(_xll.qlIndexFixing(IndexON,D1412,TRUE,_xll.ohTrigger(RecalcTrigger,TriggerON)),NA())</f>
        <v>2.4567291415289461E-2</v>
      </c>
      <c r="H1412" s="42">
        <f>_xll.qlCalendarAdvance(Calendar,$H1411,B1412,"f",FALSE)</f>
        <v>49186</v>
      </c>
      <c r="I1412" s="177">
        <f>_xll.qlInterestRateIndexValueDate(Index1M,$H1412)</f>
        <v>49186</v>
      </c>
      <c r="J1412" s="182">
        <f>IFERROR(_xll.qlIndexFixing(Index1M,$H1412,TRUE,_xll.ohTrigger(RecalcTrigger,Trigger1M)),NA())</f>
        <v>2.4646210358677645E-2</v>
      </c>
      <c r="K1412" s="44">
        <f>IFERROR(_xll.qlIndexFixing(Index3M,H1412,TRUE,_xll.ohTrigger(RecalcTrigger,Trigger3M)),NA())</f>
        <v>2.5139194530963159E-2</v>
      </c>
      <c r="L1412" s="44">
        <f>IFERROR(_xll.qlIndexFixing(Index6M,$H1412,TRUE,_xll.ohTrigger(RecalcTrigger,Trigger6M)),NA())</f>
        <v>2.5324314235784962E-2</v>
      </c>
      <c r="M1412" s="183">
        <f>IFERROR(_xll.qlIndexFixing(Index1Y,$H1412,TRUE,_xll.ohTrigger(RecalcTrigger,Trigger1Y)),NA())</f>
        <v>2.5703801613651489E-2</v>
      </c>
      <c r="N1412" s="182">
        <f>IFERROR(_xll.qlIndexFixing(ONIndex1M,I1412,TRUE,_xll.ohTrigger(RecalcTrigger,Trigger1M)),NA())</f>
        <v>2.4639448462853153E-2</v>
      </c>
      <c r="O1412" s="44">
        <f>IFERROR(_xll.qlIndexFixing(ONIndex3M,I1412,TRUE,_xll.ohTrigger(RecalcTrigger,Trigger3M)),NA())</f>
        <v>2.5115039420308127E-2</v>
      </c>
      <c r="P1412" s="44">
        <f>IFERROR(_xll.qlIndexFixing(ONIndex6M,I1412,TRUE,_xll.ohTrigger(RecalcTrigger,Trigger6M)),NA())</f>
        <v>2.5274663557922628E-2</v>
      </c>
      <c r="Q1412" s="183">
        <f>IFERROR(_xll.qlIndexFixing(ONIndex1Y,I1412,TRUE,_xll.ohTrigger(RecalcTrigger,Trigger1Y)),NA())</f>
        <v>2.5621190165844299E-2</v>
      </c>
    </row>
    <row r="1413" spans="2:17" x14ac:dyDescent="0.2">
      <c r="B1413" s="39" t="s">
        <v>42</v>
      </c>
      <c r="D1413" s="42">
        <f>_xll.qlCalendarAdvance(Calendar,$D1412,B1413,"f",FALSE)</f>
        <v>49193</v>
      </c>
      <c r="E1413" s="177">
        <f>_xll.qlInterestRateIndexValueDate(IndexON,D1413)</f>
        <v>49193</v>
      </c>
      <c r="F1413" s="193">
        <f>IFERROR(_xll.qlIndexFixing(IndexON,D1413,TRUE,_xll.ohTrigger(RecalcTrigger,TriggerON)),NA())</f>
        <v>2.4559950105071948E-2</v>
      </c>
      <c r="H1413" s="42">
        <f>_xll.qlCalendarAdvance(Calendar,$H1412,B1413,"f",FALSE)</f>
        <v>49193</v>
      </c>
      <c r="I1413" s="177">
        <f>_xll.qlInterestRateIndexValueDate(Index1M,$H1413)</f>
        <v>49193</v>
      </c>
      <c r="J1413" s="182">
        <f>IFERROR(_xll.qlIndexFixing(Index1M,$H1413,TRUE,_xll.ohTrigger(RecalcTrigger,Trigger1M)),NA())</f>
        <v>2.4637838505162844E-2</v>
      </c>
      <c r="K1413" s="44">
        <f>IFERROR(_xll.qlIndexFixing(Index3M,H1413,TRUE,_xll.ohTrigger(RecalcTrigger,Trigger3M)),NA())</f>
        <v>2.5130562579874026E-2</v>
      </c>
      <c r="L1413" s="44">
        <f>IFERROR(_xll.qlIndexFixing(Index6M,$H1413,TRUE,_xll.ohTrigger(RecalcTrigger,Trigger6M)),NA())</f>
        <v>2.531563531140308E-2</v>
      </c>
      <c r="M1413" s="183">
        <f>IFERROR(_xll.qlIndexFixing(Index1Y,$H1413,TRUE,_xll.ohTrigger(RecalcTrigger,Trigger1Y)),NA())</f>
        <v>2.569437401984298E-2</v>
      </c>
      <c r="N1413" s="182">
        <f>IFERROR(_xll.qlIndexFixing(ONIndex1M,I1413,TRUE,_xll.ohTrigger(RecalcTrigger,Trigger1M)),NA())</f>
        <v>2.4631067851682564E-2</v>
      </c>
      <c r="O1413" s="44">
        <f>IFERROR(_xll.qlIndexFixing(ONIndex3M,I1413,TRUE,_xll.ohTrigger(RecalcTrigger,Trigger3M)),NA())</f>
        <v>2.5106624135026179E-2</v>
      </c>
      <c r="P1413" s="44">
        <f>IFERROR(_xll.qlIndexFixing(ONIndex6M,I1413,TRUE,_xll.ohTrigger(RecalcTrigger,Trigger6M)),NA())</f>
        <v>2.5266203956696431E-2</v>
      </c>
      <c r="Q1413" s="183">
        <f>IFERROR(_xll.qlIndexFixing(ONIndex1Y,I1413,TRUE,_xll.ohTrigger(RecalcTrigger,Trigger1Y)),NA())</f>
        <v>2.5611769184152866E-2</v>
      </c>
    </row>
    <row r="1414" spans="2:17" x14ac:dyDescent="0.2">
      <c r="B1414" s="39" t="s">
        <v>42</v>
      </c>
      <c r="D1414" s="42">
        <f>_xll.qlCalendarAdvance(Calendar,$D1413,B1414,"f",FALSE)</f>
        <v>49200</v>
      </c>
      <c r="E1414" s="177">
        <f>_xll.qlInterestRateIndexValueDate(IndexON,D1414)</f>
        <v>49200</v>
      </c>
      <c r="F1414" s="193">
        <f>IFERROR(_xll.qlIndexFixing(IndexON,D1414,TRUE,_xll.ohTrigger(RecalcTrigger,TriggerON)),NA())</f>
        <v>2.4552618863720177E-2</v>
      </c>
      <c r="H1414" s="42">
        <f>_xll.qlCalendarAdvance(Calendar,$H1413,B1414,"f",FALSE)</f>
        <v>49200</v>
      </c>
      <c r="I1414" s="177">
        <f>_xll.qlInterestRateIndexValueDate(Index1M,$H1414)</f>
        <v>49200</v>
      </c>
      <c r="J1414" s="182">
        <f>IFERROR(_xll.qlIndexFixing(Index1M,$H1414,TRUE,_xll.ohTrigger(RecalcTrigger,Trigger1M)),NA())</f>
        <v>2.4629478805899423E-2</v>
      </c>
      <c r="K1414" s="44">
        <f>IFERROR(_xll.qlIndexFixing(Index3M,H1414,TRUE,_xll.ohTrigger(RecalcTrigger,Trigger3M)),NA())</f>
        <v>2.5122215287323765E-2</v>
      </c>
      <c r="L1414" s="44">
        <f>IFERROR(_xll.qlIndexFixing(Index6M,$H1414,TRUE,_xll.ohTrigger(RecalcTrigger,Trigger6M)),NA())</f>
        <v>2.5307247533836459E-2</v>
      </c>
      <c r="M1414" s="183">
        <f>IFERROR(_xll.qlIndexFixing(Index1Y,$H1414,TRUE,_xll.ohTrigger(RecalcTrigger,Trigger1Y)),NA())</f>
        <v>2.5684958189617912E-2</v>
      </c>
      <c r="N1414" s="182">
        <f>IFERROR(_xll.qlIndexFixing(ONIndex1M,I1414,TRUE,_xll.ohTrigger(RecalcTrigger,Trigger1M)),NA())</f>
        <v>2.4622699365278722E-2</v>
      </c>
      <c r="O1414" s="44">
        <f>IFERROR(_xll.qlIndexFixing(ONIndex3M,I1414,TRUE,_xll.ohTrigger(RecalcTrigger,Trigger3M)),NA())</f>
        <v>2.5098224921221712E-2</v>
      </c>
      <c r="P1414" s="44">
        <f>IFERROR(_xll.qlIndexFixing(ONIndex6M,I1414,TRUE,_xll.ohTrigger(RecalcTrigger,Trigger6M)),NA())</f>
        <v>2.5257757000797243E-2</v>
      </c>
      <c r="Q1414" s="183">
        <f>IFERROR(_xll.qlIndexFixing(ONIndex1Y,I1414,TRUE,_xll.ohTrigger(RecalcTrigger,Trigger1Y)),NA())</f>
        <v>2.5602356434980544E-2</v>
      </c>
    </row>
    <row r="1415" spans="2:17" x14ac:dyDescent="0.2">
      <c r="B1415" s="39" t="s">
        <v>42</v>
      </c>
      <c r="D1415" s="42">
        <f>_xll.qlCalendarAdvance(Calendar,$D1414,B1415,"f",FALSE)</f>
        <v>49207</v>
      </c>
      <c r="E1415" s="177">
        <f>_xll.qlInterestRateIndexValueDate(IndexON,D1415)</f>
        <v>49207</v>
      </c>
      <c r="F1415" s="193">
        <f>IFERROR(_xll.qlIndexFixing(IndexON,D1415,TRUE,_xll.ohTrigger(RecalcTrigger,TriggerON)),NA())</f>
        <v>2.4545297691477286E-2</v>
      </c>
      <c r="H1415" s="42">
        <f>_xll.qlCalendarAdvance(Calendar,$H1414,B1415,"f",FALSE)</f>
        <v>49207</v>
      </c>
      <c r="I1415" s="177">
        <f>_xll.qlInterestRateIndexValueDate(Index1M,$H1415)</f>
        <v>49207</v>
      </c>
      <c r="J1415" s="182">
        <f>IFERROR(_xll.qlIndexFixing(Index1M,$H1415,TRUE,_xll.ohTrigger(RecalcTrigger,Trigger1M)),NA())</f>
        <v>2.4621131260868477E-2</v>
      </c>
      <c r="K1415" s="44">
        <f>IFERROR(_xll.qlIndexFixing(Index3M,H1415,TRUE,_xll.ohTrigger(RecalcTrigger,Trigger3M)),NA())</f>
        <v>2.5113884182907758E-2</v>
      </c>
      <c r="L1415" s="44">
        <f>IFERROR(_xll.qlIndexFixing(Index6M,$H1415,TRUE,_xll.ohTrigger(RecalcTrigger,Trigger6M)),NA())</f>
        <v>2.5298872593651454E-2</v>
      </c>
      <c r="M1415" s="183">
        <f>IFERROR(_xll.qlIndexFixing(Index1Y,$H1415,TRUE,_xll.ohTrigger(RecalcTrigger,Trigger1Y)),NA())</f>
        <v>2.5675554432746051E-2</v>
      </c>
      <c r="N1415" s="182">
        <f>IFERROR(_xll.qlIndexFixing(ONIndex1M,I1415,TRUE,_xll.ohTrigger(RecalcTrigger,Trigger1M)),NA())</f>
        <v>2.4614343004127903E-2</v>
      </c>
      <c r="O1415" s="44">
        <f>IFERROR(_xll.qlIndexFixing(ONIndex3M,I1415,TRUE,_xll.ohTrigger(RecalcTrigger,Trigger3M)),NA())</f>
        <v>2.5089841779056821E-2</v>
      </c>
      <c r="P1415" s="44">
        <f>IFERROR(_xll.qlIndexFixing(ONIndex6M,I1415,TRUE,_xll.ohTrigger(RecalcTrigger,Trigger6M)),NA())</f>
        <v>2.5249322690306109E-2</v>
      </c>
      <c r="Q1415" s="183">
        <f>IFERROR(_xll.qlIndexFixing(ONIndex1Y,I1415,TRUE,_xll.ohTrigger(RecalcTrigger,Trigger1Y)),NA())</f>
        <v>2.5592951918246287E-2</v>
      </c>
    </row>
    <row r="1416" spans="2:17" x14ac:dyDescent="0.2">
      <c r="B1416" s="39" t="s">
        <v>42</v>
      </c>
      <c r="D1416" s="42">
        <f>_xll.qlCalendarAdvance(Calendar,$D1415,B1416,"f",FALSE)</f>
        <v>49214</v>
      </c>
      <c r="E1416" s="177">
        <f>_xll.qlInterestRateIndexValueDate(IndexON,D1416)</f>
        <v>49214</v>
      </c>
      <c r="F1416" s="193">
        <f>IFERROR(_xll.qlIndexFixing(IndexON,D1416,TRUE,_xll.ohTrigger(RecalcTrigger,TriggerON)),NA())</f>
        <v>2.4537986588262228E-2</v>
      </c>
      <c r="H1416" s="42">
        <f>_xll.qlCalendarAdvance(Calendar,$H1415,B1416,"f",FALSE)</f>
        <v>49214</v>
      </c>
      <c r="I1416" s="177">
        <f>_xll.qlInterestRateIndexValueDate(Index1M,$H1416)</f>
        <v>49214</v>
      </c>
      <c r="J1416" s="182">
        <f>IFERROR(_xll.qlIndexFixing(Index1M,$H1416,TRUE,_xll.ohTrigger(RecalcTrigger,Trigger1M)),NA())</f>
        <v>2.4612795870042985E-2</v>
      </c>
      <c r="K1416" s="44">
        <f>IFERROR(_xll.qlIndexFixing(Index3M,H1416,TRUE,_xll.ohTrigger(RecalcTrigger,Trigger3M)),NA())</f>
        <v>2.5105569266523582E-2</v>
      </c>
      <c r="L1416" s="44">
        <f>IFERROR(_xll.qlIndexFixing(Index6M,$H1416,TRUE,_xll.ohTrigger(RecalcTrigger,Trigger6M)),NA())</f>
        <v>2.5290510490690005E-2</v>
      </c>
      <c r="M1416" s="183">
        <f>IFERROR(_xll.qlIndexFixing(Index1Y,$H1416,TRUE,_xll.ohTrigger(RecalcTrigger,Trigger1Y)),NA())</f>
        <v>2.566616305898628E-2</v>
      </c>
      <c r="N1416" s="182">
        <f>IFERROR(_xll.qlIndexFixing(ONIndex1M,I1416,TRUE,_xll.ohTrigger(RecalcTrigger,Trigger1M)),NA())</f>
        <v>2.4605998767905923E-2</v>
      </c>
      <c r="O1416" s="44">
        <f>IFERROR(_xll.qlIndexFixing(ONIndex3M,I1416,TRUE,_xll.ohTrigger(RecalcTrigger,Trigger3M)),NA())</f>
        <v>2.5081474708288365E-2</v>
      </c>
      <c r="P1416" s="44">
        <f>IFERROR(_xll.qlIndexFixing(ONIndex6M,I1416,TRUE,_xll.ohTrigger(RecalcTrigger,Trigger6M)),NA())</f>
        <v>2.5240901025141982E-2</v>
      </c>
      <c r="Q1416" s="183">
        <f>IFERROR(_xll.qlIndexFixing(ONIndex1Y,I1416,TRUE,_xll.ohTrigger(RecalcTrigger,Trigger1Y)),NA())</f>
        <v>2.5583555633950095E-2</v>
      </c>
    </row>
    <row r="1417" spans="2:17" x14ac:dyDescent="0.2">
      <c r="B1417" s="39" t="s">
        <v>42</v>
      </c>
      <c r="D1417" s="42">
        <f>_xll.qlCalendarAdvance(Calendar,$D1416,B1417,"f",FALSE)</f>
        <v>49221</v>
      </c>
      <c r="E1417" s="177">
        <f>_xll.qlInterestRateIndexValueDate(IndexON,D1417)</f>
        <v>49221</v>
      </c>
      <c r="F1417" s="193">
        <f>IFERROR(_xll.qlIndexFixing(IndexON,D1417,TRUE,_xll.ohTrigger(RecalcTrigger,TriggerON)),NA())</f>
        <v>2.4530685554075005E-2</v>
      </c>
      <c r="H1417" s="42">
        <f>_xll.qlCalendarAdvance(Calendar,$H1416,B1417,"f",FALSE)</f>
        <v>49221</v>
      </c>
      <c r="I1417" s="177">
        <f>_xll.qlInterestRateIndexValueDate(Index1M,$H1417)</f>
        <v>49221</v>
      </c>
      <c r="J1417" s="182">
        <f>IFERROR(_xll.qlIndexFixing(Index1M,$H1417,TRUE,_xll.ohTrigger(RecalcTrigger,Trigger1M)),NA())</f>
        <v>2.4605178612186255E-2</v>
      </c>
      <c r="K1417" s="44">
        <f>IFERROR(_xll.qlIndexFixing(Index3M,H1417,TRUE,_xll.ohTrigger(RecalcTrigger,Trigger3M)),NA())</f>
        <v>2.5097541932518098E-2</v>
      </c>
      <c r="L1417" s="44">
        <f>IFERROR(_xll.qlIndexFixing(Index6M,$H1417,TRUE,_xll.ohTrigger(RecalcTrigger,Trigger6M)),NA())</f>
        <v>2.5282441234180494E-2</v>
      </c>
      <c r="M1417" s="183">
        <f>IFERROR(_xll.qlIndexFixing(Index1Y,$H1417,TRUE,_xll.ohTrigger(RecalcTrigger,Trigger1Y)),NA())</f>
        <v>2.5656784378086606E-2</v>
      </c>
      <c r="N1417" s="182">
        <f>IFERROR(_xll.qlIndexFixing(ONIndex1M,I1417,TRUE,_xll.ohTrigger(RecalcTrigger,Trigger1M)),NA())</f>
        <v>2.4597666656531736E-2</v>
      </c>
      <c r="O1417" s="44">
        <f>IFERROR(_xll.qlIndexFixing(ONIndex3M,I1417,TRUE,_xll.ohTrigger(RecalcTrigger,Trigger3M)),NA())</f>
        <v>2.5073123709159484E-2</v>
      </c>
      <c r="P1417" s="44">
        <f>IFERROR(_xll.qlIndexFixing(ONIndex6M,I1417,TRUE,_xll.ohTrigger(RecalcTrigger,Trigger6M)),NA())</f>
        <v>2.5232492005385909E-2</v>
      </c>
      <c r="Q1417" s="183">
        <f>IFERROR(_xll.qlIndexFixing(ONIndex1Y,I1417,TRUE,_xll.ohTrigger(RecalcTrigger,Trigger1Y)),NA())</f>
        <v>2.5574167582173013E-2</v>
      </c>
    </row>
    <row r="1418" spans="2:17" x14ac:dyDescent="0.2">
      <c r="B1418" s="39" t="s">
        <v>42</v>
      </c>
      <c r="D1418" s="42">
        <f>_xll.qlCalendarAdvance(Calendar,$D1417,B1418,"f",FALSE)</f>
        <v>49228</v>
      </c>
      <c r="E1418" s="177">
        <f>_xll.qlInterestRateIndexValueDate(IndexON,D1418)</f>
        <v>49228</v>
      </c>
      <c r="F1418" s="193">
        <f>IFERROR(_xll.qlIndexFixing(IndexON,D1418,TRUE,_xll.ohTrigger(RecalcTrigger,TriggerON)),NA())</f>
        <v>2.4523394588915615E-2</v>
      </c>
      <c r="H1418" s="42">
        <f>_xll.qlCalendarAdvance(Calendar,$H1417,B1418,"f",FALSE)</f>
        <v>49228</v>
      </c>
      <c r="I1418" s="177">
        <f>_xll.qlInterestRateIndexValueDate(Index1M,$H1418)</f>
        <v>49228</v>
      </c>
      <c r="J1418" s="182">
        <f>IFERROR(_xll.qlIndexFixing(Index1M,$H1418,TRUE,_xll.ohTrigger(RecalcTrigger,Trigger1M)),NA())</f>
        <v>2.459686845587623E-2</v>
      </c>
      <c r="K1418" s="44">
        <f>IFERROR(_xll.qlIndexFixing(Index3M,H1418,TRUE,_xll.ohTrigger(RecalcTrigger,Trigger3M)),NA())</f>
        <v>2.5089259980602525E-2</v>
      </c>
      <c r="L1418" s="44">
        <f>IFERROR(_xll.qlIndexFixing(Index6M,$H1418,TRUE,_xll.ohTrigger(RecalcTrigger,Trigger6M)),NA())</f>
        <v>2.5274105148401789E-2</v>
      </c>
      <c r="M1418" s="183">
        <f>IFERROR(_xll.qlIndexFixing(Index1Y,$H1418,TRUE,_xll.ohTrigger(RecalcTrigger,Trigger1Y)),NA())</f>
        <v>2.564741869978393E-2</v>
      </c>
      <c r="N1418" s="182">
        <f>IFERROR(_xll.qlIndexFixing(ONIndex1M,I1418,TRUE,_xll.ohTrigger(RecalcTrigger,Trigger1M)),NA())</f>
        <v>2.4589346670167433E-2</v>
      </c>
      <c r="O1418" s="44">
        <f>IFERROR(_xll.qlIndexFixing(ONIndex3M,I1418,TRUE,_xll.ohTrigger(RecalcTrigger,Trigger3M)),NA())</f>
        <v>2.5064788781589131E-2</v>
      </c>
      <c r="P1418" s="44">
        <f>IFERROR(_xll.qlIndexFixing(ONIndex6M,I1418,TRUE,_xll.ohTrigger(RecalcTrigger,Trigger6M)),NA())</f>
        <v>2.5224095630956844E-2</v>
      </c>
      <c r="Q1418" s="183">
        <f>IFERROR(_xll.qlIndexFixing(ONIndex1Y,I1418,TRUE,_xll.ohTrigger(RecalcTrigger,Trigger1Y)),NA())</f>
        <v>2.5564787762915042E-2</v>
      </c>
    </row>
    <row r="1419" spans="2:17" x14ac:dyDescent="0.2">
      <c r="B1419" s="39" t="s">
        <v>42</v>
      </c>
      <c r="D1419" s="42">
        <f>_xll.qlCalendarAdvance(Calendar,$D1418,B1419,"f",FALSE)</f>
        <v>49235</v>
      </c>
      <c r="E1419" s="177">
        <f>_xll.qlInterestRateIndexValueDate(IndexON,D1419)</f>
        <v>49235</v>
      </c>
      <c r="F1419" s="193">
        <f>IFERROR(_xll.qlIndexFixing(IndexON,D1419,TRUE,_xll.ohTrigger(RecalcTrigger,TriggerON)),NA())</f>
        <v>2.4516113692784058E-2</v>
      </c>
      <c r="H1419" s="42">
        <f>_xll.qlCalendarAdvance(Calendar,$H1418,B1419,"f",FALSE)</f>
        <v>49235</v>
      </c>
      <c r="I1419" s="177">
        <f>_xll.qlInterestRateIndexValueDate(Index1M,$H1419)</f>
        <v>49235</v>
      </c>
      <c r="J1419" s="182">
        <f>IFERROR(_xll.qlIndexFixing(Index1M,$H1419,TRUE,_xll.ohTrigger(RecalcTrigger,Trigger1M)),NA())</f>
        <v>2.4588570456709716E-2</v>
      </c>
      <c r="K1419" s="44">
        <f>IFERROR(_xll.qlIndexFixing(Index3M,H1419,TRUE,_xll.ohTrigger(RecalcTrigger,Trigger3M)),NA())</f>
        <v>2.5080994217711497E-2</v>
      </c>
      <c r="L1419" s="44">
        <f>IFERROR(_xll.qlIndexFixing(Index6M,$H1419,TRUE,_xll.ohTrigger(RecalcTrigger,Trigger6M)),NA())</f>
        <v>2.5265781900435009E-2</v>
      </c>
      <c r="M1419" s="183">
        <f>IFERROR(_xll.qlIndexFixing(Index1Y,$H1419,TRUE,_xll.ohTrigger(RecalcTrigger,Trigger1Y)),NA())</f>
        <v>2.5638066333804499E-2</v>
      </c>
      <c r="N1419" s="182">
        <f>IFERROR(_xll.qlIndexFixing(ONIndex1M,I1419,TRUE,_xll.ohTrigger(RecalcTrigger,Trigger1M)),NA())</f>
        <v>2.4581038808813016E-2</v>
      </c>
      <c r="O1419" s="44">
        <f>IFERROR(_xll.qlIndexFixing(ONIndex3M,I1419,TRUE,_xll.ohTrigger(RecalcTrigger,Trigger3M)),NA())</f>
        <v>2.5056469925577307E-2</v>
      </c>
      <c r="P1419" s="44">
        <f>IFERROR(_xll.qlIndexFixing(ONIndex6M,I1419,TRUE,_xll.ohTrigger(RecalcTrigger,Trigger6M)),NA())</f>
        <v>2.5215711901854787E-2</v>
      </c>
      <c r="Q1419" s="183">
        <f>IFERROR(_xll.qlIndexFixing(ONIndex1Y,I1419,TRUE,_xll.ohTrigger(RecalcTrigger,Trigger1Y)),NA())</f>
        <v>2.5555416176095136E-2</v>
      </c>
    </row>
    <row r="1420" spans="2:17" x14ac:dyDescent="0.2">
      <c r="B1420" s="39" t="s">
        <v>42</v>
      </c>
      <c r="D1420" s="42">
        <f>_xll.qlCalendarAdvance(Calendar,$D1419,B1420,"f",FALSE)</f>
        <v>49242</v>
      </c>
      <c r="E1420" s="177">
        <f>_xll.qlInterestRateIndexValueDate(IndexON,D1420)</f>
        <v>49242</v>
      </c>
      <c r="F1420" s="193">
        <f>IFERROR(_xll.qlIndexFixing(IndexON,D1420,TRUE,_xll.ohTrigger(RecalcTrigger,TriggerON)),NA())</f>
        <v>2.4508842865680336E-2</v>
      </c>
      <c r="H1420" s="42">
        <f>_xll.qlCalendarAdvance(Calendar,$H1419,B1420,"f",FALSE)</f>
        <v>49242</v>
      </c>
      <c r="I1420" s="177">
        <f>_xll.qlInterestRateIndexValueDate(Index1M,$H1420)</f>
        <v>49242</v>
      </c>
      <c r="J1420" s="182">
        <f>IFERROR(_xll.qlIndexFixing(Index1M,$H1420,TRUE,_xll.ohTrigger(RecalcTrigger,Trigger1M)),NA())</f>
        <v>2.4580284614667058E-2</v>
      </c>
      <c r="K1420" s="44">
        <f>IFERROR(_xll.qlIndexFixing(Index3M,H1420,TRUE,_xll.ohTrigger(RecalcTrigger,Trigger3M)),NA())</f>
        <v>2.5072744643741936E-2</v>
      </c>
      <c r="L1420" s="44">
        <f>IFERROR(_xll.qlIndexFixing(Index6M,$H1420,TRUE,_xll.ohTrigger(RecalcTrigger,Trigger6M)),NA())</f>
        <v>2.5257471490122512E-2</v>
      </c>
      <c r="M1420" s="183">
        <f>IFERROR(_xll.qlIndexFixing(Index1Y,$H1420,TRUE,_xll.ohTrigger(RecalcTrigger,Trigger1Y)),NA())</f>
        <v>2.562872758986412E-2</v>
      </c>
      <c r="N1420" s="182">
        <f>IFERROR(_xll.qlIndexFixing(ONIndex1M,I1420,TRUE,_xll.ohTrigger(RecalcTrigger,Trigger1M)),NA())</f>
        <v>2.4572743072387437E-2</v>
      </c>
      <c r="O1420" s="44">
        <f>IFERROR(_xll.qlIndexFixing(ONIndex3M,I1420,TRUE,_xll.ohTrigger(RecalcTrigger,Trigger3M)),NA())</f>
        <v>2.5048167141124011E-2</v>
      </c>
      <c r="P1420" s="44">
        <f>IFERROR(_xll.qlIndexFixing(ONIndex6M,I1420,TRUE,_xll.ohTrigger(RecalcTrigger,Trigger6M)),NA())</f>
        <v>2.5207340818160784E-2</v>
      </c>
      <c r="Q1420" s="183">
        <f>IFERROR(_xll.qlIndexFixing(ONIndex1Y,I1420,TRUE,_xll.ohTrigger(RecalcTrigger,Trigger1Y)),NA())</f>
        <v>2.5546052821713294E-2</v>
      </c>
    </row>
    <row r="1421" spans="2:17" x14ac:dyDescent="0.2">
      <c r="B1421" s="39" t="s">
        <v>42</v>
      </c>
      <c r="D1421" s="42">
        <f>_xll.qlCalendarAdvance(Calendar,$D1420,B1421,"f",FALSE)</f>
        <v>49249</v>
      </c>
      <c r="E1421" s="177">
        <f>_xll.qlInterestRateIndexValueDate(IndexON,D1421)</f>
        <v>49249</v>
      </c>
      <c r="F1421" s="193">
        <f>IFERROR(_xll.qlIndexFixing(IndexON,D1421,TRUE,_xll.ohTrigger(RecalcTrigger,TriggerON)),NA())</f>
        <v>2.4501582107685493E-2</v>
      </c>
      <c r="H1421" s="42">
        <f>_xll.qlCalendarAdvance(Calendar,$H1420,B1421,"f",FALSE)</f>
        <v>49249</v>
      </c>
      <c r="I1421" s="177">
        <f>_xll.qlInterestRateIndexValueDate(Index1M,$H1421)</f>
        <v>49249</v>
      </c>
      <c r="J1421" s="182">
        <f>IFERROR(_xll.qlIndexFixing(Index1M,$H1421,TRUE,_xll.ohTrigger(RecalcTrigger,Trigger1M)),NA())</f>
        <v>2.4571301228130192E-2</v>
      </c>
      <c r="K1421" s="44">
        <f>IFERROR(_xll.qlIndexFixing(Index3M,H1421,TRUE,_xll.ohTrigger(RecalcTrigger,Trigger3M)),NA())</f>
        <v>2.5064511258594303E-2</v>
      </c>
      <c r="L1421" s="44">
        <f>IFERROR(_xll.qlIndexFixing(Index6M,$H1421,TRUE,_xll.ohTrigger(RecalcTrigger,Trigger6M)),NA())</f>
        <v>2.5248892528734797E-2</v>
      </c>
      <c r="M1421" s="183">
        <f>IFERROR(_xll.qlIndexFixing(Index1Y,$H1421,TRUE,_xll.ohTrigger(RecalcTrigger,Trigger1Y)),NA())</f>
        <v>2.5619402777667055E-2</v>
      </c>
      <c r="N1421" s="182">
        <f>IFERROR(_xll.qlIndexFixing(ONIndex1M,I1421,TRUE,_xll.ohTrigger(RecalcTrigger,Trigger1M)),NA())</f>
        <v>2.4564459460971744E-2</v>
      </c>
      <c r="O1421" s="44">
        <f>IFERROR(_xll.qlIndexFixing(ONIndex3M,I1421,TRUE,_xll.ohTrigger(RecalcTrigger,Trigger3M)),NA())</f>
        <v>2.5039880428148198E-2</v>
      </c>
      <c r="P1421" s="44">
        <f>IFERROR(_xll.qlIndexFixing(ONIndex6M,I1421,TRUE,_xll.ohTrigger(RecalcTrigger,Trigger6M)),NA())</f>
        <v>2.5198982379874835E-2</v>
      </c>
      <c r="Q1421" s="183">
        <f>IFERROR(_xll.qlIndexFixing(ONIndex1Y,I1421,TRUE,_xll.ohTrigger(RecalcTrigger,Trigger1Y)),NA())</f>
        <v>2.5536697699850563E-2</v>
      </c>
    </row>
    <row r="1422" spans="2:17" x14ac:dyDescent="0.2">
      <c r="B1422" s="39" t="s">
        <v>42</v>
      </c>
      <c r="D1422" s="42">
        <f>_xll.qlCalendarAdvance(Calendar,$D1421,B1422,"f",FALSE)</f>
        <v>49256</v>
      </c>
      <c r="E1422" s="177">
        <f>_xll.qlInterestRateIndexValueDate(IndexON,D1422)</f>
        <v>49256</v>
      </c>
      <c r="F1422" s="193">
        <f>IFERROR(_xll.qlIndexFixing(IndexON,D1422,TRUE,_xll.ohTrigger(RecalcTrigger,TriggerON)),NA())</f>
        <v>2.4494331418718485E-2</v>
      </c>
      <c r="H1422" s="42">
        <f>_xll.qlCalendarAdvance(Calendar,$H1421,B1422,"f",FALSE)</f>
        <v>49256</v>
      </c>
      <c r="I1422" s="177">
        <f>_xll.qlInterestRateIndexValueDate(Index1M,$H1422)</f>
        <v>49256</v>
      </c>
      <c r="J1422" s="182">
        <f>IFERROR(_xll.qlIndexFixing(Index1M,$H1422,TRUE,_xll.ohTrigger(RecalcTrigger,Trigger1M)),NA())</f>
        <v>2.4563038762018746E-2</v>
      </c>
      <c r="K1422" s="44">
        <f>IFERROR(_xll.qlIndexFixing(Index3M,H1422,TRUE,_xll.ohTrigger(RecalcTrigger,Trigger3M)),NA())</f>
        <v>2.5056294062169929E-2</v>
      </c>
      <c r="L1422" s="44">
        <f>IFERROR(_xll.qlIndexFixing(Index6M,$H1422,TRUE,_xll.ohTrigger(RecalcTrigger,Trigger6M)),NA())</f>
        <v>2.5240607445817752E-2</v>
      </c>
      <c r="M1422" s="183">
        <f>IFERROR(_xll.qlIndexFixing(Index1Y,$H1422,TRUE,_xll.ohTrigger(RecalcTrigger,Trigger1Y)),NA())</f>
        <v>2.5610092206907575E-2</v>
      </c>
      <c r="N1422" s="182">
        <f>IFERROR(_xll.qlIndexFixing(ONIndex1M,I1422,TRUE,_xll.ohTrigger(RecalcTrigger,Trigger1M)),NA())</f>
        <v>2.4556187974565935E-2</v>
      </c>
      <c r="O1422" s="44">
        <f>IFERROR(_xll.qlIndexFixing(ONIndex3M,I1422,TRUE,_xll.ohTrigger(RecalcTrigger,Trigger3M)),NA())</f>
        <v>2.5031609786811959E-2</v>
      </c>
      <c r="P1422" s="44">
        <f>IFERROR(_xll.qlIndexFixing(ONIndex6M,I1422,TRUE,_xll.ohTrigger(RecalcTrigger,Trigger6M)),NA())</f>
        <v>2.5190636586915893E-2</v>
      </c>
      <c r="Q1422" s="183">
        <f>IFERROR(_xll.qlIndexFixing(ONIndex1Y,I1422,TRUE,_xll.ohTrigger(RecalcTrigger,Trigger1Y)),NA())</f>
        <v>2.5527350810425897E-2</v>
      </c>
    </row>
    <row r="1423" spans="2:17" x14ac:dyDescent="0.2">
      <c r="B1423" s="39" t="s">
        <v>42</v>
      </c>
      <c r="D1423" s="42">
        <f>_xll.qlCalendarAdvance(Calendar,$D1422,B1423,"f",FALSE)</f>
        <v>49263</v>
      </c>
      <c r="E1423" s="177">
        <f>_xll.qlInterestRateIndexValueDate(IndexON,D1423)</f>
        <v>49263</v>
      </c>
      <c r="F1423" s="193">
        <f>IFERROR(_xll.qlIndexFixing(IndexON,D1423,TRUE,_xll.ohTrigger(RecalcTrigger,TriggerON)),NA())</f>
        <v>2.4487090798698263E-2</v>
      </c>
      <c r="H1423" s="42">
        <f>_xll.qlCalendarAdvance(Calendar,$H1422,B1423,"f",FALSE)</f>
        <v>49263</v>
      </c>
      <c r="I1423" s="177">
        <f>_xll.qlInterestRateIndexValueDate(Index1M,$H1423)</f>
        <v>49263</v>
      </c>
      <c r="J1423" s="182">
        <f>IFERROR(_xll.qlIndexFixing(Index1M,$H1423,TRUE,_xll.ohTrigger(RecalcTrigger,Trigger1M)),NA())</f>
        <v>2.4554788449937158E-2</v>
      </c>
      <c r="K1423" s="44">
        <f>IFERROR(_xll.qlIndexFixing(Index3M,H1423,TRUE,_xll.ohTrigger(RecalcTrigger,Trigger3M)),NA())</f>
        <v>2.5048093054364867E-2</v>
      </c>
      <c r="L1423" s="44">
        <f>IFERROR(_xll.qlIndexFixing(Index6M,$H1423,TRUE,_xll.ohTrigger(RecalcTrigger,Trigger6M)),NA())</f>
        <v>2.5232335199026783E-2</v>
      </c>
      <c r="M1423" s="183">
        <f>IFERROR(_xll.qlIndexFixing(Index1Y,$H1423,TRUE,_xll.ohTrigger(RecalcTrigger,Trigger1Y)),NA())</f>
        <v>2.5600796187268848E-2</v>
      </c>
      <c r="N1423" s="182">
        <f>IFERROR(_xll.qlIndexFixing(ONIndex1M,I1423,TRUE,_xll.ohTrigger(RecalcTrigger,Trigger1M)),NA())</f>
        <v>2.4547928613007919E-2</v>
      </c>
      <c r="O1423" s="44">
        <f>IFERROR(_xll.qlIndexFixing(ONIndex3M,I1423,TRUE,_xll.ohTrigger(RecalcTrigger,Trigger3M)),NA())</f>
        <v>2.5023355216953203E-2</v>
      </c>
      <c r="P1423" s="44">
        <f>IFERROR(_xll.qlIndexFixing(ONIndex6M,I1423,TRUE,_xll.ohTrigger(RecalcTrigger,Trigger6M)),NA())</f>
        <v>2.518230343928396E-2</v>
      </c>
      <c r="Q1423" s="183">
        <f>IFERROR(_xll.qlIndexFixing(ONIndex1Y,I1423,TRUE,_xll.ohTrigger(RecalcTrigger,Trigger1Y)),NA())</f>
        <v>2.5518012153520342E-2</v>
      </c>
    </row>
    <row r="1424" spans="2:17" x14ac:dyDescent="0.2">
      <c r="B1424" s="39" t="s">
        <v>42</v>
      </c>
      <c r="D1424" s="42">
        <f>_xll.qlCalendarAdvance(Calendar,$D1423,B1424,"f",FALSE)</f>
        <v>49270</v>
      </c>
      <c r="E1424" s="177">
        <f>_xll.qlInterestRateIndexValueDate(IndexON,D1424)</f>
        <v>49270</v>
      </c>
      <c r="F1424" s="193">
        <f>IFERROR(_xll.qlIndexFixing(IndexON,D1424,TRUE,_xll.ohTrigger(RecalcTrigger,TriggerON)),NA())</f>
        <v>2.4479860247786922E-2</v>
      </c>
      <c r="H1424" s="42">
        <f>_xll.qlCalendarAdvance(Calendar,$H1423,B1424,"f",FALSE)</f>
        <v>49270</v>
      </c>
      <c r="I1424" s="177">
        <f>_xll.qlInterestRateIndexValueDate(Index1M,$H1424)</f>
        <v>49270</v>
      </c>
      <c r="J1424" s="182">
        <f>IFERROR(_xll.qlIndexFixing(Index1M,$H1424,TRUE,_xll.ohTrigger(RecalcTrigger,Trigger1M)),NA())</f>
        <v>2.4546550291866514E-2</v>
      </c>
      <c r="K1424" s="44">
        <f>IFERROR(_xll.qlIndexFixing(Index3M,H1424,TRUE,_xll.ohTrigger(RecalcTrigger,Trigger3M)),NA())</f>
        <v>2.5039908235083973E-2</v>
      </c>
      <c r="L1424" s="44">
        <f>IFERROR(_xll.qlIndexFixing(Index6M,$H1424,TRUE,_xll.ohTrigger(RecalcTrigger,Trigger6M)),NA())</f>
        <v>2.5224075788206957E-2</v>
      </c>
      <c r="M1424" s="183">
        <f>IFERROR(_xll.qlIndexFixing(Index1Y,$H1424,TRUE,_xll.ohTrigger(RecalcTrigger,Trigger1Y)),NA())</f>
        <v>2.5591515028423162E-2</v>
      </c>
      <c r="N1424" s="182">
        <f>IFERROR(_xll.qlIndexFixing(ONIndex1M,I1424,TRUE,_xll.ohTrigger(RecalcTrigger,Trigger1M)),NA())</f>
        <v>2.4539681376540834E-2</v>
      </c>
      <c r="O1424" s="44">
        <f>IFERROR(_xll.qlIndexFixing(ONIndex3M,I1424,TRUE,_xll.ohTrigger(RecalcTrigger,Trigger3M)),NA())</f>
        <v>2.5015116718571928E-2</v>
      </c>
      <c r="P1424" s="44">
        <f>IFERROR(_xll.qlIndexFixing(ONIndex6M,I1424,TRUE,_xll.ohTrigger(RecalcTrigger,Trigger6M)),NA())</f>
        <v>2.5173982937141126E-2</v>
      </c>
      <c r="Q1424" s="183">
        <f>IFERROR(_xll.qlIndexFixing(ONIndex1Y,I1424,TRUE,_xll.ohTrigger(RecalcTrigger,Trigger1Y)),NA())</f>
        <v>2.5508681729052851E-2</v>
      </c>
    </row>
    <row r="1425" spans="2:17" x14ac:dyDescent="0.2">
      <c r="B1425" s="39" t="s">
        <v>42</v>
      </c>
      <c r="D1425" s="42">
        <f>_xll.qlCalendarAdvance(Calendar,$D1424,B1425,"f",FALSE)</f>
        <v>49277</v>
      </c>
      <c r="E1425" s="177">
        <f>_xll.qlInterestRateIndexValueDate(IndexON,D1425)</f>
        <v>49277</v>
      </c>
      <c r="F1425" s="193">
        <f>IFERROR(_xll.qlIndexFixing(IndexON,D1425,TRUE,_xll.ohTrigger(RecalcTrigger,TriggerON)),NA())</f>
        <v>2.4472639765822368E-2</v>
      </c>
      <c r="H1425" s="42">
        <f>_xll.qlCalendarAdvance(Calendar,$H1424,B1425,"f",FALSE)</f>
        <v>49277</v>
      </c>
      <c r="I1425" s="177">
        <f>_xll.qlInterestRateIndexValueDate(Index1M,$H1425)</f>
        <v>49277</v>
      </c>
      <c r="J1425" s="182">
        <f>IFERROR(_xll.qlIndexFixing(Index1M,$H1425,TRUE,_xll.ohTrigger(RecalcTrigger,Trigger1M)),NA())</f>
        <v>2.4538324287777101E-2</v>
      </c>
      <c r="K1425" s="44">
        <f>IFERROR(_xll.qlIndexFixing(Index3M,H1425,TRUE,_xll.ohTrigger(RecalcTrigger,Trigger3M)),NA())</f>
        <v>2.5031463464154635E-2</v>
      </c>
      <c r="L1425" s="44">
        <f>IFERROR(_xll.qlIndexFixing(Index6M,$H1425,TRUE,_xll.ohTrigger(RecalcTrigger,Trigger6M)),NA())</f>
        <v>2.5215829213202003E-2</v>
      </c>
      <c r="M1425" s="183">
        <f>IFERROR(_xll.qlIndexFixing(Index1Y,$H1425,TRUE,_xll.ohTrigger(RecalcTrigger,Trigger1Y)),NA())</f>
        <v>2.5582249040033478E-2</v>
      </c>
      <c r="N1425" s="182">
        <f>IFERROR(_xll.qlIndexFixing(ONIndex1M,I1425,TRUE,_xll.ohTrigger(RecalcTrigger,Trigger1M)),NA())</f>
        <v>2.4531446265002588E-2</v>
      </c>
      <c r="O1425" s="44">
        <f>IFERROR(_xll.qlIndexFixing(ONIndex3M,I1425,TRUE,_xll.ohTrigger(RecalcTrigger,Trigger3M)),NA())</f>
        <v>2.5006894291749182E-2</v>
      </c>
      <c r="P1425" s="44">
        <f>IFERROR(_xll.qlIndexFixing(ONIndex6M,I1425,TRUE,_xll.ohTrigger(RecalcTrigger,Trigger6M)),NA())</f>
        <v>2.5165675080163208E-2</v>
      </c>
      <c r="Q1425" s="183">
        <f>IFERROR(_xll.qlIndexFixing(ONIndex1Y,I1425,TRUE,_xll.ohTrigger(RecalcTrigger,Trigger1Y)),NA())</f>
        <v>2.5499359537023425E-2</v>
      </c>
    </row>
    <row r="1426" spans="2:17" x14ac:dyDescent="0.2">
      <c r="B1426" s="39" t="s">
        <v>42</v>
      </c>
      <c r="D1426" s="42">
        <f>_xll.qlCalendarAdvance(Calendar,$D1425,B1426,"f",FALSE)</f>
        <v>49284</v>
      </c>
      <c r="E1426" s="177">
        <f>_xll.qlInterestRateIndexValueDate(IndexON,D1426)</f>
        <v>49284</v>
      </c>
      <c r="F1426" s="193">
        <f>IFERROR(_xll.qlIndexFixing(IndexON,D1426,TRUE,_xll.ohTrigger(RecalcTrigger,TriggerON)),NA())</f>
        <v>2.4465429352966694E-2</v>
      </c>
      <c r="H1426" s="42">
        <f>_xll.qlCalendarAdvance(Calendar,$H1425,B1426,"f",FALSE)</f>
        <v>49284</v>
      </c>
      <c r="I1426" s="177">
        <f>_xll.qlInterestRateIndexValueDate(Index1M,$H1426)</f>
        <v>49284</v>
      </c>
      <c r="J1426" s="182">
        <f>IFERROR(_xll.qlIndexFixing(Index1M,$H1426,TRUE,_xll.ohTrigger(RecalcTrigger,Trigger1M)),NA())</f>
        <v>2.4530824860361778E-2</v>
      </c>
      <c r="K1426" s="44">
        <f>IFERROR(_xll.qlIndexFixing(Index3M,H1426,TRUE,_xll.ohTrigger(RecalcTrigger,Trigger3M)),NA())</f>
        <v>2.5023033753518109E-2</v>
      </c>
      <c r="L1426" s="44">
        <f>IFERROR(_xll.qlIndexFixing(Index6M,$H1426,TRUE,_xll.ohTrigger(RecalcTrigger,Trigger6M)),NA())</f>
        <v>2.5207878610196681E-2</v>
      </c>
      <c r="M1426" s="183">
        <f>IFERROR(_xll.qlIndexFixing(Index1Y,$H1426,TRUE,_xll.ohTrigger(RecalcTrigger,Trigger1Y)),NA())</f>
        <v>2.5572998531750324E-2</v>
      </c>
      <c r="N1426" s="182">
        <f>IFERROR(_xll.qlIndexFixing(ONIndex1M,I1426,TRUE,_xll.ohTrigger(RecalcTrigger,Trigger1M)),NA())</f>
        <v>2.452322327839318E-2</v>
      </c>
      <c r="O1426" s="44">
        <f>IFERROR(_xll.qlIndexFixing(ONIndex3M,I1426,TRUE,_xll.ohTrigger(RecalcTrigger,Trigger3M)),NA())</f>
        <v>2.4998687936566011E-2</v>
      </c>
      <c r="P1426" s="44">
        <f>IFERROR(_xll.qlIndexFixing(ONIndex6M,I1426,TRUE,_xll.ohTrigger(RecalcTrigger,Trigger6M)),NA())</f>
        <v>2.5157379868593344E-2</v>
      </c>
      <c r="Q1426" s="183">
        <f>IFERROR(_xll.qlIndexFixing(ONIndex1Y,I1426,TRUE,_xll.ohTrigger(RecalcTrigger,Trigger1Y)),NA())</f>
        <v>2.549004557751311E-2</v>
      </c>
    </row>
    <row r="1427" spans="2:17" x14ac:dyDescent="0.2">
      <c r="B1427" s="39" t="s">
        <v>42</v>
      </c>
      <c r="D1427" s="42">
        <f>_xll.qlCalendarAdvance(Calendar,$D1426,B1427,"f",FALSE)</f>
        <v>49291</v>
      </c>
      <c r="E1427" s="177">
        <f>_xll.qlInterestRateIndexValueDate(IndexON,D1427)</f>
        <v>49291</v>
      </c>
      <c r="F1427" s="193">
        <f>IFERROR(_xll.qlIndexFixing(IndexON,D1427,TRUE,_xll.ohTrigger(RecalcTrigger,TriggerON)),NA())</f>
        <v>2.4458229009138854E-2</v>
      </c>
      <c r="H1427" s="42">
        <f>_xll.qlCalendarAdvance(Calendar,$H1426,B1427,"f",FALSE)</f>
        <v>49291</v>
      </c>
      <c r="I1427" s="177">
        <f>_xll.qlInterestRateIndexValueDate(Index1M,$H1427)</f>
        <v>49291</v>
      </c>
      <c r="J1427" s="182">
        <f>IFERROR(_xll.qlIndexFixing(Index1M,$H1427,TRUE,_xll.ohTrigger(RecalcTrigger,Trigger1M)),NA())</f>
        <v>2.4522624117385504E-2</v>
      </c>
      <c r="K1427" s="44">
        <f>IFERROR(_xll.qlIndexFixing(Index3M,H1427,TRUE,_xll.ohTrigger(RecalcTrigger,Trigger3M)),NA())</f>
        <v>2.5014896298834591E-2</v>
      </c>
      <c r="L1427" s="44">
        <f>IFERROR(_xll.qlIndexFixing(Index6M,$H1427,TRUE,_xll.ohTrigger(RecalcTrigger,Trigger6M)),NA())</f>
        <v>2.5199658059073878E-2</v>
      </c>
      <c r="M1427" s="183">
        <f>IFERROR(_xll.qlIndexFixing(Index1Y,$H1427,TRUE,_xll.ohTrigger(RecalcTrigger,Trigger1Y)),NA())</f>
        <v>2.5563763813215346E-2</v>
      </c>
      <c r="N1427" s="182">
        <f>IFERROR(_xll.qlIndexFixing(ONIndex1M,I1427,TRUE,_xll.ohTrigger(RecalcTrigger,Trigger1M)),NA())</f>
        <v>2.4515012416712612E-2</v>
      </c>
      <c r="O1427" s="44">
        <f>IFERROR(_xll.qlIndexFixing(ONIndex3M,I1427,TRUE,_xll.ohTrigger(RecalcTrigger,Trigger3M)),NA())</f>
        <v>2.4990497652779275E-2</v>
      </c>
      <c r="P1427" s="44">
        <f>IFERROR(_xll.qlIndexFixing(ONIndex6M,I1427,TRUE,_xll.ohTrigger(RecalcTrigger,Trigger6M)),NA())</f>
        <v>2.514909730251258E-2</v>
      </c>
      <c r="Q1427" s="183">
        <f>IFERROR(_xll.qlIndexFixing(ONIndex1Y,I1427,TRUE,_xll.ohTrigger(RecalcTrigger,Trigger1Y)),NA())</f>
        <v>2.5480739850359813E-2</v>
      </c>
    </row>
    <row r="1428" spans="2:17" x14ac:dyDescent="0.2">
      <c r="B1428" s="39" t="s">
        <v>42</v>
      </c>
      <c r="D1428" s="42">
        <f>_xll.qlCalendarAdvance(Calendar,$D1427,B1428,"f",FALSE)</f>
        <v>49298</v>
      </c>
      <c r="E1428" s="177">
        <f>_xll.qlInterestRateIndexValueDate(IndexON,D1428)</f>
        <v>49298</v>
      </c>
      <c r="F1428" s="193">
        <f>IFERROR(_xll.qlIndexFixing(IndexON,D1428,TRUE,_xll.ohTrigger(RecalcTrigger,TriggerON)),NA())</f>
        <v>2.4451038734257802E-2</v>
      </c>
      <c r="H1428" s="42">
        <f>_xll.qlCalendarAdvance(Calendar,$H1427,B1428,"f",FALSE)</f>
        <v>49298</v>
      </c>
      <c r="I1428" s="177">
        <f>_xll.qlInterestRateIndexValueDate(Index1M,$H1428)</f>
        <v>49298</v>
      </c>
      <c r="J1428" s="182">
        <f>IFERROR(_xll.qlIndexFixing(Index1M,$H1428,TRUE,_xll.ohTrigger(RecalcTrigger,Trigger1M)),NA())</f>
        <v>2.4514435531312051E-2</v>
      </c>
      <c r="K1428" s="44">
        <f>IFERROR(_xll.qlIndexFixing(Index3M,H1428,TRUE,_xll.ohTrigger(RecalcTrigger,Trigger3M)),NA())</f>
        <v>2.5006775029720103E-2</v>
      </c>
      <c r="L1428" s="44">
        <f>IFERROR(_xll.qlIndexFixing(Index6M,$H1428,TRUE,_xll.ohTrigger(RecalcTrigger,Trigger6M)),NA())</f>
        <v>2.5191450344352707E-2</v>
      </c>
      <c r="M1428" s="183">
        <f>IFERROR(_xll.qlIndexFixing(Index1Y,$H1428,TRUE,_xll.ohTrigger(RecalcTrigger,Trigger1Y)),NA())</f>
        <v>2.5554545194059086E-2</v>
      </c>
      <c r="N1428" s="182">
        <f>IFERROR(_xll.qlIndexFixing(ONIndex1M,I1428,TRUE,_xll.ohTrigger(RecalcTrigger,Trigger1M)),NA())</f>
        <v>2.4506813680041928E-2</v>
      </c>
      <c r="O1428" s="44">
        <f>IFERROR(_xll.qlIndexFixing(ONIndex3M,I1428,TRUE,_xll.ohTrigger(RecalcTrigger,Trigger3M)),NA())</f>
        <v>2.4982323440632115E-2</v>
      </c>
      <c r="P1428" s="44">
        <f>IFERROR(_xll.qlIndexFixing(ONIndex6M,I1428,TRUE,_xll.ohTrigger(RecalcTrigger,Trigger6M)),NA())</f>
        <v>2.5140827381677777E-2</v>
      </c>
      <c r="Q1428" s="183">
        <f>IFERROR(_xll.qlIndexFixing(ONIndex1Y,I1428,TRUE,_xll.ohTrigger(RecalcTrigger,Trigger1Y)),NA())</f>
        <v>2.547144235564458E-2</v>
      </c>
    </row>
    <row r="1429" spans="2:17" x14ac:dyDescent="0.2">
      <c r="B1429" s="39" t="s">
        <v>42</v>
      </c>
      <c r="D1429" s="42">
        <f>_xll.qlCalendarAdvance(Calendar,$D1428,B1429,"f",FALSE)</f>
        <v>49305</v>
      </c>
      <c r="E1429" s="177">
        <f>_xll.qlInterestRateIndexValueDate(IndexON,D1429)</f>
        <v>49305</v>
      </c>
      <c r="F1429" s="193">
        <f>IFERROR(_xll.qlIndexFixing(IndexON,D1429,TRUE,_xll.ohTrigger(RecalcTrigger,TriggerON)),NA())</f>
        <v>2.4443858528485629E-2</v>
      </c>
      <c r="H1429" s="42">
        <f>_xll.qlCalendarAdvance(Calendar,$H1428,B1429,"f",FALSE)</f>
        <v>49305</v>
      </c>
      <c r="I1429" s="177">
        <f>_xll.qlInterestRateIndexValueDate(Index1M,$H1429)</f>
        <v>49305</v>
      </c>
      <c r="J1429" s="182">
        <f>IFERROR(_xll.qlIndexFixing(Index1M,$H1429,TRUE,_xll.ohTrigger(RecalcTrigger,Trigger1M)),NA())</f>
        <v>2.4506259102114406E-2</v>
      </c>
      <c r="K1429" s="44">
        <f>IFERROR(_xll.qlIndexFixing(Index3M,H1429,TRUE,_xll.ohTrigger(RecalcTrigger,Trigger3M)),NA())</f>
        <v>2.4998669946075594E-2</v>
      </c>
      <c r="L1429" s="44">
        <f>IFERROR(_xll.qlIndexFixing(Index6M,$H1429,TRUE,_xll.ohTrigger(RecalcTrigger,Trigger6M)),NA())</f>
        <v>2.518325546676748E-2</v>
      </c>
      <c r="M1429" s="183">
        <f>IFERROR(_xll.qlIndexFixing(Index1Y,$H1429,TRUE,_xll.ohTrigger(RecalcTrigger,Trigger1Y)),NA())</f>
        <v>2.5545342983901653E-2</v>
      </c>
      <c r="N1429" s="182">
        <f>IFERROR(_xll.qlIndexFixing(ONIndex1M,I1429,TRUE,_xll.ohTrigger(RecalcTrigger,Trigger1M)),NA())</f>
        <v>2.4498627068381129E-2</v>
      </c>
      <c r="O1429" s="44">
        <f>IFERROR(_xll.qlIndexFixing(ONIndex3M,I1429,TRUE,_xll.ohTrigger(RecalcTrigger,Trigger3M)),NA())</f>
        <v>2.4974165299962436E-2</v>
      </c>
      <c r="P1429" s="44">
        <f>IFERROR(_xll.qlIndexFixing(ONIndex6M,I1429,TRUE,_xll.ohTrigger(RecalcTrigger,Trigger6M)),NA())</f>
        <v>2.5132570106169982E-2</v>
      </c>
      <c r="Q1429" s="183">
        <f>IFERROR(_xll.qlIndexFixing(ONIndex1Y,I1429,TRUE,_xll.ohTrigger(RecalcTrigger,Trigger1Y)),NA())</f>
        <v>2.5462153093610551E-2</v>
      </c>
    </row>
    <row r="1430" spans="2:17" x14ac:dyDescent="0.2">
      <c r="B1430" s="39" t="s">
        <v>42</v>
      </c>
      <c r="D1430" s="42">
        <f>_xll.qlCalendarAdvance(Calendar,$D1429,B1430,"f",FALSE)</f>
        <v>49312</v>
      </c>
      <c r="E1430" s="177">
        <f>_xll.qlInterestRateIndexValueDate(IndexON,D1430)</f>
        <v>49312</v>
      </c>
      <c r="F1430" s="193">
        <f>IFERROR(_xll.qlIndexFixing(IndexON,D1430,TRUE,_xll.ohTrigger(RecalcTrigger,TriggerON)),NA())</f>
        <v>2.4436688391660244E-2</v>
      </c>
      <c r="H1430" s="42">
        <f>_xll.qlCalendarAdvance(Calendar,$H1429,B1430,"f",FALSE)</f>
        <v>49312</v>
      </c>
      <c r="I1430" s="177">
        <f>_xll.qlInterestRateIndexValueDate(Index1M,$H1430)</f>
        <v>49312</v>
      </c>
      <c r="J1430" s="182">
        <f>IFERROR(_xll.qlIndexFixing(Index1M,$H1430,TRUE,_xll.ohTrigger(RecalcTrigger,Trigger1M)),NA())</f>
        <v>2.44980948297631E-2</v>
      </c>
      <c r="K1430" s="44">
        <f>IFERROR(_xll.qlIndexFixing(Index3M,H1430,TRUE,_xll.ohTrigger(RecalcTrigger,Trigger3M)),NA())</f>
        <v>2.4990581047806507E-2</v>
      </c>
      <c r="L1430" s="44">
        <f>IFERROR(_xll.qlIndexFixing(Index6M,$H1430,TRUE,_xll.ohTrigger(RecalcTrigger,Trigger6M)),NA())</f>
        <v>2.5174788927114569E-2</v>
      </c>
      <c r="M1430" s="183">
        <f>IFERROR(_xll.qlIndexFixing(Index1Y,$H1430,TRUE,_xll.ohTrigger(RecalcTrigger,Trigger1Y)),NA())</f>
        <v>2.553615749235294E-2</v>
      </c>
      <c r="N1430" s="182">
        <f>IFERROR(_xll.qlIndexFixing(ONIndex1M,I1430,TRUE,_xll.ohTrigger(RecalcTrigger,Trigger1M)),NA())</f>
        <v>2.4490452581568123E-2</v>
      </c>
      <c r="O1430" s="44">
        <f>IFERROR(_xll.qlIndexFixing(ONIndex3M,I1430,TRUE,_xll.ohTrigger(RecalcTrigger,Trigger3M)),NA())</f>
        <v>2.4966023230851286E-2</v>
      </c>
      <c r="P1430" s="44">
        <f>IFERROR(_xll.qlIndexFixing(ONIndex6M,I1430,TRUE,_xll.ohTrigger(RecalcTrigger,Trigger6M)),NA())</f>
        <v>2.5124325476151288E-2</v>
      </c>
      <c r="Q1430" s="183">
        <f>IFERROR(_xll.qlIndexFixing(ONIndex1Y,I1430,TRUE,_xll.ohTrigger(RecalcTrigger,Trigger1Y)),NA())</f>
        <v>2.5452872063852494E-2</v>
      </c>
    </row>
    <row r="1431" spans="2:17" x14ac:dyDescent="0.2">
      <c r="B1431" s="39" t="s">
        <v>42</v>
      </c>
      <c r="D1431" s="42">
        <f>_xll.qlCalendarAdvance(Calendar,$D1430,B1431,"f",FALSE)</f>
        <v>49319</v>
      </c>
      <c r="E1431" s="177">
        <f>_xll.qlInterestRateIndexValueDate(IndexON,D1431)</f>
        <v>49319</v>
      </c>
      <c r="F1431" s="193">
        <f>IFERROR(_xll.qlIndexFixing(IndexON,D1431,TRUE,_xll.ohTrigger(RecalcTrigger,TriggerON)),NA())</f>
        <v>2.4429528323943739E-2</v>
      </c>
      <c r="H1431" s="42">
        <f>_xll.qlCalendarAdvance(Calendar,$H1430,B1431,"f",FALSE)</f>
        <v>49319</v>
      </c>
      <c r="I1431" s="177">
        <f>_xll.qlInterestRateIndexValueDate(Index1M,$H1431)</f>
        <v>49319</v>
      </c>
      <c r="J1431" s="182">
        <f>IFERROR(_xll.qlIndexFixing(Index1M,$H1431,TRUE,_xll.ohTrigger(RecalcTrigger,Trigger1M)),NA())</f>
        <v>2.4489942714233572E-2</v>
      </c>
      <c r="K1431" s="44">
        <f>IFERROR(_xll.qlIndexFixing(Index3M,H1431,TRUE,_xll.ohTrigger(RecalcTrigger,Trigger3M)),NA())</f>
        <v>2.4982508334815585E-2</v>
      </c>
      <c r="L1431" s="44">
        <f>IFERROR(_xll.qlIndexFixing(Index6M,$H1431,TRUE,_xll.ohTrigger(RecalcTrigger,Trigger6M)),NA())</f>
        <v>2.5166619683202929E-2</v>
      </c>
      <c r="M1431" s="183">
        <f>IFERROR(_xll.qlIndexFixing(Index1Y,$H1431,TRUE,_xll.ohTrigger(RecalcTrigger,Trigger1Y)),NA())</f>
        <v>2.5526989029012404E-2</v>
      </c>
      <c r="N1431" s="182">
        <f>IFERROR(_xll.qlIndexFixing(ONIndex1M,I1431,TRUE,_xll.ohTrigger(RecalcTrigger,Trigger1M)),NA())</f>
        <v>2.4482290219683955E-2</v>
      </c>
      <c r="O1431" s="44">
        <f>IFERROR(_xll.qlIndexFixing(ONIndex3M,I1431,TRUE,_xll.ohTrigger(RecalcTrigger,Trigger3M)),NA())</f>
        <v>2.4957897233136572E-2</v>
      </c>
      <c r="P1431" s="44">
        <f>IFERROR(_xll.qlIndexFixing(ONIndex6M,I1431,TRUE,_xll.ohTrigger(RecalcTrigger,Trigger6M)),NA())</f>
        <v>2.5116093491297509E-2</v>
      </c>
      <c r="Q1431" s="183">
        <f>IFERROR(_xll.qlIndexFixing(ONIndex1Y,I1431,TRUE,_xll.ohTrigger(RecalcTrigger,Trigger1Y)),NA())</f>
        <v>2.5443599266694594E-2</v>
      </c>
    </row>
    <row r="1432" spans="2:17" x14ac:dyDescent="0.2">
      <c r="B1432" s="39" t="s">
        <v>42</v>
      </c>
      <c r="D1432" s="42">
        <f>_xll.qlCalendarAdvance(Calendar,$D1431,B1432,"f",FALSE)</f>
        <v>49326</v>
      </c>
      <c r="E1432" s="177">
        <f>_xll.qlInterestRateIndexValueDate(IndexON,D1432)</f>
        <v>49326</v>
      </c>
      <c r="F1432" s="193">
        <f>IFERROR(_xll.qlIndexFixing(IndexON,D1432,TRUE,_xll.ohTrigger(RecalcTrigger,TriggerON)),NA())</f>
        <v>2.4422378325174021E-2</v>
      </c>
      <c r="H1432" s="42">
        <f>_xll.qlCalendarAdvance(Calendar,$H1431,B1432,"f",FALSE)</f>
        <v>49326</v>
      </c>
      <c r="I1432" s="177">
        <f>_xll.qlInterestRateIndexValueDate(Index1M,$H1432)</f>
        <v>49326</v>
      </c>
      <c r="J1432" s="182">
        <f>IFERROR(_xll.qlIndexFixing(Index1M,$H1432,TRUE,_xll.ohTrigger(RecalcTrigger,Trigger1M)),NA())</f>
        <v>2.448180275549881E-2</v>
      </c>
      <c r="K1432" s="44">
        <f>IFERROR(_xll.qlIndexFixing(Index3M,H1432,TRUE,_xll.ohTrigger(RecalcTrigger,Trigger3M)),NA())</f>
        <v>2.4974451807008278E-2</v>
      </c>
      <c r="L1432" s="44">
        <f>IFERROR(_xll.qlIndexFixing(Index6M,$H1432,TRUE,_xll.ohTrigger(RecalcTrigger,Trigger6M)),NA())</f>
        <v>2.5158463766085878E-2</v>
      </c>
      <c r="M1432" s="183">
        <f>IFERROR(_xll.qlIndexFixing(Index1Y,$H1432,TRUE,_xll.ohTrigger(RecalcTrigger,Trigger1Y)),NA())</f>
        <v>2.5517837903469065E-2</v>
      </c>
      <c r="N1432" s="182">
        <f>IFERROR(_xll.qlIndexFixing(ONIndex1M,I1432,TRUE,_xll.ohTrigger(RecalcTrigger,Trigger1M)),NA())</f>
        <v>2.4474139982890719E-2</v>
      </c>
      <c r="O1432" s="44">
        <f>IFERROR(_xll.qlIndexFixing(ONIndex3M,I1432,TRUE,_xll.ohTrigger(RecalcTrigger,Trigger3M)),NA())</f>
        <v>2.4949787307142479E-2</v>
      </c>
      <c r="P1432" s="44">
        <f>IFERROR(_xll.qlIndexFixing(ONIndex6M,I1432,TRUE,_xll.ohTrigger(RecalcTrigger,Trigger6M)),NA())</f>
        <v>2.510787415193283E-2</v>
      </c>
      <c r="Q1432" s="183">
        <f>IFERROR(_xll.qlIndexFixing(ONIndex1Y,I1432,TRUE,_xll.ohTrigger(RecalcTrigger,Trigger1Y)),NA())</f>
        <v>2.5434334701893713E-2</v>
      </c>
    </row>
    <row r="1433" spans="2:17" x14ac:dyDescent="0.2">
      <c r="B1433" s="39" t="s">
        <v>42</v>
      </c>
      <c r="D1433" s="42">
        <f>_xll.qlCalendarAdvance(Calendar,$D1432,B1433,"f",FALSE)</f>
        <v>49333</v>
      </c>
      <c r="E1433" s="177">
        <f>_xll.qlInterestRateIndexValueDate(IndexON,D1433)</f>
        <v>49333</v>
      </c>
      <c r="F1433" s="193">
        <f>IFERROR(_xll.qlIndexFixing(IndexON,D1433,TRUE,_xll.ohTrigger(RecalcTrigger,TriggerON)),NA())</f>
        <v>2.441523839559423E-2</v>
      </c>
      <c r="H1433" s="42">
        <f>_xll.qlCalendarAdvance(Calendar,$H1432,B1433,"f",FALSE)</f>
        <v>49333</v>
      </c>
      <c r="I1433" s="177">
        <f>_xll.qlInterestRateIndexValueDate(Index1M,$H1433)</f>
        <v>49333</v>
      </c>
      <c r="J1433" s="182">
        <f>IFERROR(_xll.qlIndexFixing(Index1M,$H1433,TRUE,_xll.ohTrigger(RecalcTrigger,Trigger1M)),NA())</f>
        <v>2.4473674953534249E-2</v>
      </c>
      <c r="K1433" s="44">
        <f>IFERROR(_xll.qlIndexFixing(Index3M,H1433,TRUE,_xll.ohTrigger(RecalcTrigger,Trigger3M)),NA())</f>
        <v>2.4966411464287328E-2</v>
      </c>
      <c r="L1433" s="44">
        <f>IFERROR(_xll.qlIndexFixing(Index6M,$H1433,TRUE,_xll.ohTrigger(RecalcTrigger,Trigger6M)),NA())</f>
        <v>2.5150321405233638E-2</v>
      </c>
      <c r="M1433" s="183">
        <f>IFERROR(_xll.qlIndexFixing(Index1Y,$H1433,TRUE,_xll.ohTrigger(RecalcTrigger,Trigger1Y)),NA())</f>
        <v>2.5508704425302398E-2</v>
      </c>
      <c r="N1433" s="182">
        <f>IFERROR(_xll.qlIndexFixing(ONIndex1M,I1433,TRUE,_xll.ohTrigger(RecalcTrigger,Trigger1M)),NA())</f>
        <v>2.4466001871107368E-2</v>
      </c>
      <c r="O1433" s="44">
        <f>IFERROR(_xll.qlIndexFixing(ONIndex3M,I1433,TRUE,_xll.ohTrigger(RecalcTrigger,Trigger3M)),NA())</f>
        <v>2.4941693452625868E-2</v>
      </c>
      <c r="P1433" s="44">
        <f>IFERROR(_xll.qlIndexFixing(ONIndex6M,I1433,TRUE,_xll.ohTrigger(RecalcTrigger,Trigger6M)),NA())</f>
        <v>2.5099667457895158E-2</v>
      </c>
      <c r="Q1433" s="183">
        <f>IFERROR(_xll.qlIndexFixing(ONIndex1Y,I1433,TRUE,_xll.ohTrigger(RecalcTrigger,Trigger1Y)),NA())</f>
        <v>2.5425078369611942E-2</v>
      </c>
    </row>
    <row r="1434" spans="2:17" x14ac:dyDescent="0.2">
      <c r="B1434" s="39" t="s">
        <v>42</v>
      </c>
      <c r="D1434" s="42">
        <f>_xll.qlCalendarAdvance(Calendar,$D1433,B1434,"f",FALSE)</f>
        <v>49340</v>
      </c>
      <c r="E1434" s="177">
        <f>_xll.qlInterestRateIndexValueDate(IndexON,D1434)</f>
        <v>49340</v>
      </c>
      <c r="F1434" s="193">
        <f>IFERROR(_xll.qlIndexFixing(IndexON,D1434,TRUE,_xll.ohTrigger(RecalcTrigger,TriggerON)),NA())</f>
        <v>2.4408108534799133E-2</v>
      </c>
      <c r="H1434" s="42">
        <f>_xll.qlCalendarAdvance(Calendar,$H1433,B1434,"f",FALSE)</f>
        <v>49340</v>
      </c>
      <c r="I1434" s="177">
        <f>_xll.qlInterestRateIndexValueDate(Index1M,$H1434)</f>
        <v>49340</v>
      </c>
      <c r="J1434" s="182">
        <f>IFERROR(_xll.qlIndexFixing(Index1M,$H1434,TRUE,_xll.ohTrigger(RecalcTrigger,Trigger1M)),NA())</f>
        <v>2.446435596349637E-2</v>
      </c>
      <c r="K1434" s="44">
        <f>IFERROR(_xll.qlIndexFixing(Index3M,H1434,TRUE,_xll.ohTrigger(RecalcTrigger,Trigger3M)),NA())</f>
        <v>2.4958105871843918E-2</v>
      </c>
      <c r="L1434" s="44">
        <f>IFERROR(_xll.qlIndexFixing(Index6M,$H1434,TRUE,_xll.ohTrigger(RecalcTrigger,Trigger6M)),NA())</f>
        <v>2.5142192830111969E-2</v>
      </c>
      <c r="M1434" s="183">
        <f>IFERROR(_xll.qlIndexFixing(Index1Y,$H1434,TRUE,_xll.ohTrigger(RecalcTrigger,Trigger1Y)),NA())</f>
        <v>2.5499588904081438E-2</v>
      </c>
      <c r="N1434" s="182">
        <f>IFERROR(_xll.qlIndexFixing(ONIndex1M,I1434,TRUE,_xll.ohTrigger(RecalcTrigger,Trigger1M)),NA())</f>
        <v>2.4457875884090763E-2</v>
      </c>
      <c r="O1434" s="44">
        <f>IFERROR(_xll.qlIndexFixing(ONIndex3M,I1434,TRUE,_xll.ohTrigger(RecalcTrigger,Trigger3M)),NA())</f>
        <v>2.4933615669586739E-2</v>
      </c>
      <c r="P1434" s="44">
        <f>IFERROR(_xll.qlIndexFixing(ONIndex6M,I1434,TRUE,_xll.ohTrigger(RecalcTrigger,Trigger6M)),NA())</f>
        <v>2.5091473409184495E-2</v>
      </c>
      <c r="Q1434" s="183">
        <f>IFERROR(_xll.qlIndexFixing(ONIndex1Y,I1434,TRUE,_xll.ohTrigger(RecalcTrigger,Trigger1Y)),NA())</f>
        <v>2.5415830269768236E-2</v>
      </c>
    </row>
    <row r="1435" spans="2:17" x14ac:dyDescent="0.2">
      <c r="B1435" s="39" t="s">
        <v>42</v>
      </c>
      <c r="D1435" s="42">
        <f>_xll.qlCalendarAdvance(Calendar,$D1434,B1435,"f",FALSE)</f>
        <v>49347</v>
      </c>
      <c r="E1435" s="177">
        <f>_xll.qlInterestRateIndexValueDate(IndexON,D1435)</f>
        <v>49347</v>
      </c>
      <c r="F1435" s="193">
        <f>IFERROR(_xll.qlIndexFixing(IndexON,D1435,TRUE,_xll.ohTrigger(RecalcTrigger,TriggerON)),NA())</f>
        <v>2.4400988743275009E-2</v>
      </c>
      <c r="H1435" s="42">
        <f>_xll.qlCalendarAdvance(Calendar,$H1434,B1435,"f",FALSE)</f>
        <v>49347</v>
      </c>
      <c r="I1435" s="177">
        <f>_xll.qlInterestRateIndexValueDate(Index1M,$H1435)</f>
        <v>49347</v>
      </c>
      <c r="J1435" s="182">
        <f>IFERROR(_xll.qlIndexFixing(Index1M,$H1435,TRUE,_xll.ohTrigger(RecalcTrigger,Trigger1M)),NA())</f>
        <v>2.4456250847017247E-2</v>
      </c>
      <c r="K1435" s="44">
        <f>IFERROR(_xll.qlIndexFixing(Index3M,H1435,TRUE,_xll.ohTrigger(RecalcTrigger,Trigger3M)),NA())</f>
        <v>2.4950379333723585E-2</v>
      </c>
      <c r="L1435" s="44">
        <f>IFERROR(_xll.qlIndexFixing(Index6M,$H1435,TRUE,_xll.ohTrigger(RecalcTrigger,Trigger6M)),NA())</f>
        <v>2.5134078270183931E-2</v>
      </c>
      <c r="M1435" s="183">
        <f>IFERROR(_xll.qlIndexFixing(Index1Y,$H1435,TRUE,_xll.ohTrigger(RecalcTrigger,Trigger1Y)),NA())</f>
        <v>2.5490491649364566E-2</v>
      </c>
      <c r="N1435" s="182">
        <f>IFERROR(_xll.qlIndexFixing(ONIndex1M,I1435,TRUE,_xll.ohTrigger(RecalcTrigger,Trigger1M)),NA())</f>
        <v>2.4449762022165089E-2</v>
      </c>
      <c r="O1435" s="44">
        <f>IFERROR(_xll.qlIndexFixing(ONIndex3M,I1435,TRUE,_xll.ohTrigger(RecalcTrigger,Trigger3M)),NA())</f>
        <v>2.4925553958187185E-2</v>
      </c>
      <c r="P1435" s="44">
        <f>IFERROR(_xll.qlIndexFixing(ONIndex6M,I1435,TRUE,_xll.ohTrigger(RecalcTrigger,Trigger6M)),NA())</f>
        <v>2.5083292005881885E-2</v>
      </c>
      <c r="Q1435" s="183">
        <f>IFERROR(_xll.qlIndexFixing(ONIndex1Y,I1435,TRUE,_xll.ohTrigger(RecalcTrigger,Trigger1Y)),NA())</f>
        <v>2.5406590402362594E-2</v>
      </c>
    </row>
    <row r="1436" spans="2:17" x14ac:dyDescent="0.2">
      <c r="B1436" s="39" t="s">
        <v>42</v>
      </c>
      <c r="D1436" s="42">
        <f>_xll.qlCalendarAdvance(Calendar,$D1435,B1436,"f",FALSE)</f>
        <v>49354</v>
      </c>
      <c r="E1436" s="177">
        <f>_xll.qlInterestRateIndexValueDate(IndexON,D1436)</f>
        <v>49354</v>
      </c>
      <c r="F1436" s="193">
        <f>IFERROR(_xll.qlIndexFixing(IndexON,D1436,TRUE,_xll.ohTrigger(RecalcTrigger,TriggerON)),NA())</f>
        <v>2.4393879020616627E-2</v>
      </c>
      <c r="H1436" s="42">
        <f>_xll.qlCalendarAdvance(Calendar,$H1435,B1436,"f",FALSE)</f>
        <v>49354</v>
      </c>
      <c r="I1436" s="177">
        <f>_xll.qlInterestRateIndexValueDate(Index1M,$H1436)</f>
        <v>49354</v>
      </c>
      <c r="J1436" s="182">
        <f>IFERROR(_xll.qlIndexFixing(Index1M,$H1436,TRUE,_xll.ohTrigger(RecalcTrigger,Trigger1M)),NA())</f>
        <v>2.4448157882270123E-2</v>
      </c>
      <c r="K1436" s="44">
        <f>IFERROR(_xll.qlIndexFixing(Index3M,H1436,TRUE,_xll.ohTrigger(RecalcTrigger,Trigger3M)),NA())</f>
        <v>2.4942104889364755E-2</v>
      </c>
      <c r="L1436" s="44">
        <f>IFERROR(_xll.qlIndexFixing(Index6M,$H1436,TRUE,_xll.ohTrigger(RecalcTrigger,Trigger6M)),NA())</f>
        <v>2.5125977954908119E-2</v>
      </c>
      <c r="M1436" s="183">
        <f>IFERROR(_xll.qlIndexFixing(Index1Y,$H1436,TRUE,_xll.ohTrigger(RecalcTrigger,Trigger1Y)),NA())</f>
        <v>2.5481412970701056E-2</v>
      </c>
      <c r="N1436" s="182">
        <f>IFERROR(_xll.qlIndexFixing(ONIndex1M,I1436,TRUE,_xll.ohTrigger(RecalcTrigger,Trigger1M)),NA())</f>
        <v>2.4441660285168254E-2</v>
      </c>
      <c r="O1436" s="44">
        <f>IFERROR(_xll.qlIndexFixing(ONIndex3M,I1436,TRUE,_xll.ohTrigger(RecalcTrigger,Trigger3M)),NA())</f>
        <v>2.4917508318184067E-2</v>
      </c>
      <c r="P1436" s="44">
        <f>IFERROR(_xll.qlIndexFixing(ONIndex6M,I1436,TRUE,_xll.ohTrigger(RecalcTrigger,Trigger6M)),NA())</f>
        <v>2.5075123247825237E-2</v>
      </c>
      <c r="Q1436" s="183">
        <f>IFERROR(_xll.qlIndexFixing(ONIndex1Y,I1436,TRUE,_xll.ohTrigger(RecalcTrigger,Trigger1Y)),NA())</f>
        <v>2.5397358767395017E-2</v>
      </c>
    </row>
    <row r="1437" spans="2:17" x14ac:dyDescent="0.2">
      <c r="B1437" s="39" t="s">
        <v>42</v>
      </c>
      <c r="D1437" s="42">
        <f>_xll.qlCalendarAdvance(Calendar,$D1436,B1437,"f",FALSE)</f>
        <v>49361</v>
      </c>
      <c r="E1437" s="177">
        <f>_xll.qlInterestRateIndexValueDate(IndexON,D1437)</f>
        <v>49361</v>
      </c>
      <c r="F1437" s="193">
        <f>IFERROR(_xll.qlIndexFixing(IndexON,D1437,TRUE,_xll.ohTrigger(RecalcTrigger,TriggerON)),NA())</f>
        <v>2.4386779366986078E-2</v>
      </c>
      <c r="H1437" s="42">
        <f>_xll.qlCalendarAdvance(Calendar,$H1436,B1437,"f",FALSE)</f>
        <v>49361</v>
      </c>
      <c r="I1437" s="177">
        <f>_xll.qlInterestRateIndexValueDate(Index1M,$H1437)</f>
        <v>49361</v>
      </c>
      <c r="J1437" s="182">
        <f>IFERROR(_xll.qlIndexFixing(Index1M,$H1437,TRUE,_xll.ohTrigger(RecalcTrigger,Trigger1M)),NA())</f>
        <v>2.444007706923474E-2</v>
      </c>
      <c r="K1437" s="44">
        <f>IFERROR(_xll.qlIndexFixing(Index3M,H1437,TRUE,_xll.ohTrigger(RecalcTrigger,Trigger3M)),NA())</f>
        <v>2.4934128673327113E-2</v>
      </c>
      <c r="L1437" s="44">
        <f>IFERROR(_xll.qlIndexFixing(Index6M,$H1437,TRUE,_xll.ohTrigger(RecalcTrigger,Trigger6M)),NA())</f>
        <v>2.5117892113740877E-2</v>
      </c>
      <c r="M1437" s="183">
        <f>IFERROR(_xll.qlIndexFixing(Index1Y,$H1437,TRUE,_xll.ohTrigger(RecalcTrigger,Trigger1Y)),NA())</f>
        <v>2.5472353177629747E-2</v>
      </c>
      <c r="N1437" s="182">
        <f>IFERROR(_xll.qlIndexFixing(ONIndex1M,I1437,TRUE,_xll.ohTrigger(RecalcTrigger,Trigger1M)),NA())</f>
        <v>2.4433570673100258E-2</v>
      </c>
      <c r="O1437" s="44">
        <f>IFERROR(_xll.qlIndexFixing(ONIndex3M,I1437,TRUE,_xll.ohTrigger(RecalcTrigger,Trigger3M)),NA())</f>
        <v>2.4909478749658431E-2</v>
      </c>
      <c r="P1437" s="44">
        <f>IFERROR(_xll.qlIndexFixing(ONIndex6M,I1437,TRUE,_xll.ohTrigger(RecalcTrigger,Trigger6M)),NA())</f>
        <v>2.5066967135176643E-2</v>
      </c>
      <c r="Q1437" s="183">
        <f>IFERROR(_xll.qlIndexFixing(ONIndex1Y,I1437,TRUE,_xll.ohTrigger(RecalcTrigger,Trigger1Y)),NA())</f>
        <v>2.5388135365027598E-2</v>
      </c>
    </row>
    <row r="1438" spans="2:17" x14ac:dyDescent="0.2">
      <c r="B1438" s="39" t="s">
        <v>42</v>
      </c>
      <c r="D1438" s="42">
        <f>_xll.qlCalendarAdvance(Calendar,$D1437,B1438,"f",FALSE)</f>
        <v>49368</v>
      </c>
      <c r="E1438" s="177">
        <f>_xll.qlInterestRateIndexValueDate(IndexON,D1438)</f>
        <v>49368</v>
      </c>
      <c r="F1438" s="193">
        <f>IFERROR(_xll.qlIndexFixing(IndexON,D1438,TRUE,_xll.ohTrigger(RecalcTrigger,TriggerON)),NA())</f>
        <v>2.4379689782383362E-2</v>
      </c>
      <c r="H1438" s="42">
        <f>_xll.qlCalendarAdvance(Calendar,$H1437,B1438,"f",FALSE)</f>
        <v>49368</v>
      </c>
      <c r="I1438" s="177">
        <f>_xll.qlInterestRateIndexValueDate(Index1M,$H1438)</f>
        <v>49368</v>
      </c>
      <c r="J1438" s="182">
        <f>IFERROR(_xll.qlIndexFixing(Index1M,$H1438,TRUE,_xll.ohTrigger(RecalcTrigger,Trigger1M)),NA())</f>
        <v>2.4432492235911263E-2</v>
      </c>
      <c r="K1438" s="44">
        <f>IFERROR(_xll.qlIndexFixing(Index3M,H1438,TRUE,_xll.ohTrigger(RecalcTrigger,Trigger3M)),NA())</f>
        <v>2.4927020504633676E-2</v>
      </c>
      <c r="L1438" s="44">
        <f>IFERROR(_xll.qlIndexFixing(Index6M,$H1438,TRUE,_xll.ohTrigger(RecalcTrigger,Trigger6M)),NA())</f>
        <v>2.5110687203867877E-2</v>
      </c>
      <c r="M1438" s="183">
        <f>IFERROR(_xll.qlIndexFixing(Index1Y,$H1438,TRUE,_xll.ohTrigger(RecalcTrigger,Trigger1Y)),NA())</f>
        <v>2.5463561164849536E-2</v>
      </c>
      <c r="N1438" s="182">
        <f>IFERROR(_xll.qlIndexFixing(ONIndex1M,I1438,TRUE,_xll.ohTrigger(RecalcTrigger,Trigger1M)),NA())</f>
        <v>2.44254931859611E-2</v>
      </c>
      <c r="O1438" s="44">
        <f>IFERROR(_xll.qlIndexFixing(ONIndex3M,I1438,TRUE,_xll.ohTrigger(RecalcTrigger,Trigger3M)),NA())</f>
        <v>2.490146525277237E-2</v>
      </c>
      <c r="P1438" s="44">
        <f>IFERROR(_xll.qlIndexFixing(ONIndex6M,I1438,TRUE,_xll.ohTrigger(RecalcTrigger,Trigger6M)),NA())</f>
        <v>2.5058823667936103E-2</v>
      </c>
      <c r="Q1438" s="183">
        <f>IFERROR(_xll.qlIndexFixing(ONIndex1Y,I1438,TRUE,_xll.ohTrigger(RecalcTrigger,Trigger1Y)),NA())</f>
        <v>2.5378920195017196E-2</v>
      </c>
    </row>
    <row r="1439" spans="2:17" x14ac:dyDescent="0.2">
      <c r="B1439" s="39" t="s">
        <v>42</v>
      </c>
      <c r="D1439" s="42">
        <f>_xll.qlCalendarAdvance(Calendar,$D1438,B1439,"f",FALSE)</f>
        <v>49375</v>
      </c>
      <c r="E1439" s="177">
        <f>_xll.qlInterestRateIndexValueDate(IndexON,D1439)</f>
        <v>49375</v>
      </c>
      <c r="F1439" s="193">
        <f>IFERROR(_xll.qlIndexFixing(IndexON,D1439,TRUE,_xll.ohTrigger(RecalcTrigger,TriggerON)),NA())</f>
        <v>2.4372610266889527E-2</v>
      </c>
      <c r="H1439" s="42">
        <f>_xll.qlCalendarAdvance(Calendar,$H1438,B1439,"f",FALSE)</f>
        <v>49375</v>
      </c>
      <c r="I1439" s="177">
        <f>_xll.qlInterestRateIndexValueDate(Index1M,$H1439)</f>
        <v>49375</v>
      </c>
      <c r="J1439" s="182">
        <f>IFERROR(_xll.qlIndexFixing(Index1M,$H1439,TRUE,_xll.ohTrigger(RecalcTrigger,Trigger1M)),NA())</f>
        <v>2.4425163432359166E-2</v>
      </c>
      <c r="K1439" s="44">
        <f>IFERROR(_xll.qlIndexFixing(Index3M,H1439,TRUE,_xll.ohTrigger(RecalcTrigger,Trigger3M)),NA())</f>
        <v>2.4919078501357887E-2</v>
      </c>
      <c r="L1439" s="44">
        <f>IFERROR(_xll.qlIndexFixing(Index6M,$H1439,TRUE,_xll.ohTrigger(RecalcTrigger,Trigger6M)),NA())</f>
        <v>2.5102632877800971E-2</v>
      </c>
      <c r="M1439" s="183">
        <f>IFERROR(_xll.qlIndexFixing(Index1Y,$H1439,TRUE,_xll.ohTrigger(RecalcTrigger,Trigger1Y)),NA())</f>
        <v>2.5454541102104992E-2</v>
      </c>
      <c r="N1439" s="182">
        <f>IFERROR(_xll.qlIndexFixing(ONIndex1M,I1439,TRUE,_xll.ohTrigger(RecalcTrigger,Trigger1M)),NA())</f>
        <v>2.4417427823912874E-2</v>
      </c>
      <c r="O1439" s="44">
        <f>IFERROR(_xll.qlIndexFixing(ONIndex3M,I1439,TRUE,_xll.ohTrigger(RecalcTrigger,Trigger3M)),NA())</f>
        <v>2.4893467827444837E-2</v>
      </c>
      <c r="P1439" s="44">
        <f>IFERROR(_xll.qlIndexFixing(ONIndex6M,I1439,TRUE,_xll.ohTrigger(RecalcTrigger,Trigger6M)),NA())</f>
        <v>2.5050692845941525E-2</v>
      </c>
      <c r="Q1439" s="183">
        <f>IFERROR(_xll.qlIndexFixing(ONIndex1Y,I1439,TRUE,_xll.ohTrigger(RecalcTrigger,Trigger1Y)),NA())</f>
        <v>2.5369713257363813E-2</v>
      </c>
    </row>
    <row r="1440" spans="2:17" x14ac:dyDescent="0.2">
      <c r="B1440" s="39" t="s">
        <v>42</v>
      </c>
      <c r="D1440" s="42">
        <f>_xll.qlCalendarAdvance(Calendar,$D1439,B1440,"f",FALSE)</f>
        <v>49382</v>
      </c>
      <c r="E1440" s="177">
        <f>_xll.qlInterestRateIndexValueDate(IndexON,D1440)</f>
        <v>49382</v>
      </c>
      <c r="F1440" s="193">
        <f>IFERROR(_xll.qlIndexFixing(IndexON,D1440,TRUE,_xll.ohTrigger(RecalcTrigger,TriggerON)),NA())</f>
        <v>2.4365540820342479E-2</v>
      </c>
      <c r="H1440" s="42">
        <f>_xll.qlCalendarAdvance(Calendar,$H1439,B1440,"f",FALSE)</f>
        <v>49382</v>
      </c>
      <c r="I1440" s="177">
        <f>_xll.qlInterestRateIndexValueDate(Index1M,$H1440)</f>
        <v>49382</v>
      </c>
      <c r="J1440" s="182">
        <f>IFERROR(_xll.qlIndexFixing(Index1M,$H1440,TRUE,_xll.ohTrigger(RecalcTrigger,Trigger1M)),NA())</f>
        <v>2.4417120727019771E-2</v>
      </c>
      <c r="K1440" s="44">
        <f>IFERROR(_xll.qlIndexFixing(Index3M,H1440,TRUE,_xll.ohTrigger(RecalcTrigger,Trigger3M)),NA())</f>
        <v>2.4911152685037314E-2</v>
      </c>
      <c r="L1440" s="44">
        <f>IFERROR(_xll.qlIndexFixing(Index6M,$H1440,TRUE,_xll.ohTrigger(RecalcTrigger,Trigger6M)),NA())</f>
        <v>2.5094593776628527E-2</v>
      </c>
      <c r="M1440" s="183">
        <f>IFERROR(_xll.qlIndexFixing(Index1Y,$H1440,TRUE,_xll.ohTrigger(RecalcTrigger,Trigger1Y)),NA())</f>
        <v>2.5445540868361399E-2</v>
      </c>
      <c r="N1440" s="182">
        <f>IFERROR(_xll.qlIndexFixing(ONIndex1M,I1440,TRUE,_xll.ohTrigger(RecalcTrigger,Trigger1M)),NA())</f>
        <v>2.4409374586631394E-2</v>
      </c>
      <c r="O1440" s="44">
        <f>IFERROR(_xll.qlIndexFixing(ONIndex3M,I1440,TRUE,_xll.ohTrigger(RecalcTrigger,Trigger3M)),NA())</f>
        <v>2.488548647351374E-2</v>
      </c>
      <c r="P1440" s="44">
        <f>IFERROR(_xll.qlIndexFixing(ONIndex6M,I1440,TRUE,_xll.ohTrigger(RecalcTrigger,Trigger6M)),NA())</f>
        <v>2.5042574669355E-2</v>
      </c>
      <c r="Q1440" s="183">
        <f>IFERROR(_xll.qlIndexFixing(ONIndex1Y,I1440,TRUE,_xll.ohTrigger(RecalcTrigger,Trigger1Y)),NA())</f>
        <v>2.5360514552229541E-2</v>
      </c>
    </row>
    <row r="1441" spans="2:17" x14ac:dyDescent="0.2">
      <c r="B1441" s="39" t="s">
        <v>42</v>
      </c>
      <c r="D1441" s="42">
        <f>_xll.qlCalendarAdvance(Calendar,$D1440,B1441,"f",FALSE)</f>
        <v>49389</v>
      </c>
      <c r="E1441" s="177">
        <f>_xll.qlInterestRateIndexValueDate(IndexON,D1441)</f>
        <v>49389</v>
      </c>
      <c r="F1441" s="193">
        <f>IFERROR(_xll.qlIndexFixing(IndexON,D1441,TRUE,_xll.ohTrigger(RecalcTrigger,TriggerON)),NA())</f>
        <v>2.4358481442823265E-2</v>
      </c>
      <c r="H1441" s="42">
        <f>_xll.qlCalendarAdvance(Calendar,$H1440,B1441,"f",FALSE)</f>
        <v>49389</v>
      </c>
      <c r="I1441" s="177">
        <f>_xll.qlInterestRateIndexValueDate(Index1M,$H1441)</f>
        <v>49389</v>
      </c>
      <c r="J1441" s="182">
        <f>IFERROR(_xll.qlIndexFixing(Index1M,$H1441,TRUE,_xll.ohTrigger(RecalcTrigger,Trigger1M)),NA())</f>
        <v>2.440909017823446E-2</v>
      </c>
      <c r="K1441" s="44">
        <f>IFERROR(_xll.qlIndexFixing(Index3M,H1441,TRUE,_xll.ohTrigger(RecalcTrigger,Trigger3M)),NA())</f>
        <v>2.4903243055573294E-2</v>
      </c>
      <c r="L1441" s="44">
        <f>IFERROR(_xll.qlIndexFixing(Index6M,$H1441,TRUE,_xll.ohTrigger(RecalcTrigger,Trigger6M)),NA())</f>
        <v>2.5086570126092184E-2</v>
      </c>
      <c r="M1441" s="183">
        <f>IFERROR(_xll.qlIndexFixing(Index1Y,$H1441,TRUE,_xll.ohTrigger(RecalcTrigger,Trigger1Y)),NA())</f>
        <v>2.5436560772291276E-2</v>
      </c>
      <c r="N1441" s="182">
        <f>IFERROR(_xll.qlIndexFixing(ONIndex1M,I1441,TRUE,_xll.ohTrigger(RecalcTrigger,Trigger1M)),NA())</f>
        <v>2.4401333474521891E-2</v>
      </c>
      <c r="O1441" s="44">
        <f>IFERROR(_xll.qlIndexFixing(ONIndex3M,I1441,TRUE,_xll.ohTrigger(RecalcTrigger,Trigger3M)),NA())</f>
        <v>2.4877521191222218E-2</v>
      </c>
      <c r="P1441" s="44">
        <f>IFERROR(_xll.qlIndexFixing(ONIndex6M,I1441,TRUE,_xll.ohTrigger(RecalcTrigger,Trigger6M)),NA())</f>
        <v>2.5034469138014437E-2</v>
      </c>
      <c r="Q1441" s="183">
        <f>IFERROR(_xll.qlIndexFixing(ONIndex1Y,I1441,TRUE,_xll.ohTrigger(RecalcTrigger,Trigger1Y)),NA())</f>
        <v>2.5351324079695425E-2</v>
      </c>
    </row>
    <row r="1442" spans="2:17" x14ac:dyDescent="0.2">
      <c r="B1442" s="39" t="s">
        <v>42</v>
      </c>
      <c r="D1442" s="42">
        <f>_xll.qlCalendarAdvance(Calendar,$D1441,B1442,"f",FALSE)</f>
        <v>49396</v>
      </c>
      <c r="E1442" s="177">
        <f>_xll.qlInterestRateIndexValueDate(IndexON,D1442)</f>
        <v>49396</v>
      </c>
      <c r="F1442" s="193">
        <f>IFERROR(_xll.qlIndexFixing(IndexON,D1442,TRUE,_xll.ohTrigger(RecalcTrigger,TriggerON)),NA())</f>
        <v>2.4351432134412931E-2</v>
      </c>
      <c r="H1442" s="42">
        <f>_xll.qlCalendarAdvance(Calendar,$H1441,B1442,"f",FALSE)</f>
        <v>49396</v>
      </c>
      <c r="I1442" s="177">
        <f>_xll.qlInterestRateIndexValueDate(Index1M,$H1442)</f>
        <v>49396</v>
      </c>
      <c r="J1442" s="182">
        <f>IFERROR(_xll.qlIndexFixing(Index1M,$H1442,TRUE,_xll.ohTrigger(RecalcTrigger,Trigger1M)),NA())</f>
        <v>2.4401071785978664E-2</v>
      </c>
      <c r="K1442" s="44">
        <f>IFERROR(_xll.qlIndexFixing(Index3M,H1442,TRUE,_xll.ohTrigger(RecalcTrigger,Trigger3M)),NA())</f>
        <v>2.4895349616020041E-2</v>
      </c>
      <c r="L1442" s="44">
        <f>IFERROR(_xll.qlIndexFixing(Index6M,$H1442,TRUE,_xll.ohTrigger(RecalcTrigger,Trigger6M)),NA())</f>
        <v>2.5078562151930061E-2</v>
      </c>
      <c r="M1442" s="183">
        <f>IFERROR(_xll.qlIndexFixing(Index1Y,$H1442,TRUE,_xll.ohTrigger(RecalcTrigger,Trigger1Y)),NA())</f>
        <v>2.5427601122556497E-2</v>
      </c>
      <c r="N1442" s="182">
        <f>IFERROR(_xll.qlIndexFixing(ONIndex1M,I1442,TRUE,_xll.ohTrigger(RecalcTrigger,Trigger1M)),NA())</f>
        <v>2.4393304487098089E-2</v>
      </c>
      <c r="O1442" s="44">
        <f>IFERROR(_xll.qlIndexFixing(ONIndex3M,I1442,TRUE,_xll.ohTrigger(RecalcTrigger,Trigger3M)),NA())</f>
        <v>2.4869571980408178E-2</v>
      </c>
      <c r="P1442" s="44">
        <f>IFERROR(_xll.qlIndexFixing(ONIndex6M,I1442,TRUE,_xll.ohTrigger(RecalcTrigger,Trigger6M)),NA())</f>
        <v>2.5026376252162974E-2</v>
      </c>
      <c r="Q1442" s="183">
        <f>IFERROR(_xll.qlIndexFixing(ONIndex1Y,I1442,TRUE,_xll.ohTrigger(RecalcTrigger,Trigger1Y)),NA())</f>
        <v>2.5342141839599375E-2</v>
      </c>
    </row>
    <row r="1443" spans="2:17" x14ac:dyDescent="0.2">
      <c r="B1443" s="39" t="s">
        <v>42</v>
      </c>
      <c r="D1443" s="42">
        <f>_xll.qlCalendarAdvance(Calendar,$D1442,B1443,"f",FALSE)</f>
        <v>49403</v>
      </c>
      <c r="E1443" s="177">
        <f>_xll.qlInterestRateIndexValueDate(IndexON,D1443)</f>
        <v>49403</v>
      </c>
      <c r="F1443" s="193">
        <f>IFERROR(_xll.qlIndexFixing(IndexON,D1443,TRUE,_xll.ohTrigger(RecalcTrigger,TriggerON)),NA())</f>
        <v>2.4344392894949385E-2</v>
      </c>
      <c r="H1443" s="42">
        <f>_xll.qlCalendarAdvance(Calendar,$H1442,B1443,"f",FALSE)</f>
        <v>49403</v>
      </c>
      <c r="I1443" s="177">
        <f>_xll.qlInterestRateIndexValueDate(Index1M,$H1443)</f>
        <v>49403</v>
      </c>
      <c r="J1443" s="182">
        <f>IFERROR(_xll.qlIndexFixing(Index1M,$H1443,TRUE,_xll.ohTrigger(RecalcTrigger,Trigger1M)),NA())</f>
        <v>2.439233451737503E-2</v>
      </c>
      <c r="K1443" s="44">
        <f>IFERROR(_xll.qlIndexFixing(Index3M,H1443,TRUE,_xll.ohTrigger(RecalcTrigger,Trigger3M)),NA())</f>
        <v>2.4887185326095893E-2</v>
      </c>
      <c r="L1443" s="44">
        <f>IFERROR(_xll.qlIndexFixing(Index6M,$H1443,TRUE,_xll.ohTrigger(RecalcTrigger,Trigger6M)),NA())</f>
        <v>2.5070277924754095E-2</v>
      </c>
      <c r="M1443" s="183">
        <f>IFERROR(_xll.qlIndexFixing(Index1Y,$H1443,TRUE,_xll.ohTrigger(RecalcTrigger,Trigger1Y)),NA())</f>
        <v>2.5418662227808985E-2</v>
      </c>
      <c r="N1443" s="182">
        <f>IFERROR(_xll.qlIndexFixing(ONIndex1M,I1443,TRUE,_xll.ohTrigger(RecalcTrigger,Trigger1M)),NA())</f>
        <v>2.4385287624846264E-2</v>
      </c>
      <c r="O1443" s="44">
        <f>IFERROR(_xll.qlIndexFixing(ONIndex3M,I1443,TRUE,_xll.ohTrigger(RecalcTrigger,Trigger3M)),NA())</f>
        <v>2.486163884107162E-2</v>
      </c>
      <c r="P1443" s="44">
        <f>IFERROR(_xll.qlIndexFixing(ONIndex6M,I1443,TRUE,_xll.ohTrigger(RecalcTrigger,Trigger6M)),NA())</f>
        <v>2.5018296011476426E-2</v>
      </c>
      <c r="Q1443" s="183">
        <f>IFERROR(_xll.qlIndexFixing(ONIndex1Y,I1443,TRUE,_xll.ohTrigger(RecalcTrigger,Trigger1Y)),NA())</f>
        <v>2.5332967831779296E-2</v>
      </c>
    </row>
    <row r="1444" spans="2:17" x14ac:dyDescent="0.2">
      <c r="B1444" s="39" t="s">
        <v>42</v>
      </c>
      <c r="D1444" s="42">
        <f>_xll.qlCalendarAdvance(Calendar,$D1443,B1444,"f",FALSE)</f>
        <v>49410</v>
      </c>
      <c r="E1444" s="177">
        <f>_xll.qlInterestRateIndexValueDate(IndexON,D1444)</f>
        <v>49410</v>
      </c>
      <c r="F1444" s="193">
        <f>IFERROR(_xll.qlIndexFixing(IndexON,D1444,TRUE,_xll.ohTrigger(RecalcTrigger,TriggerON)),NA())</f>
        <v>2.4337363724513672E-2</v>
      </c>
      <c r="H1444" s="42">
        <f>_xll.qlCalendarAdvance(Calendar,$H1443,B1444,"f",FALSE)</f>
        <v>49410</v>
      </c>
      <c r="I1444" s="177">
        <f>_xll.qlInterestRateIndexValueDate(Index1M,$H1444)</f>
        <v>49410</v>
      </c>
      <c r="J1444" s="182">
        <f>IFERROR(_xll.qlIndexFixing(Index1M,$H1444,TRUE,_xll.ohTrigger(RecalcTrigger,Trigger1M)),NA())</f>
        <v>2.4384339434325535E-2</v>
      </c>
      <c r="K1444" s="44">
        <f>IFERROR(_xll.qlIndexFixing(Index3M,H1444,TRUE,_xll.ohTrigger(RecalcTrigger,Trigger3M)),NA())</f>
        <v>2.4879324031576219E-2</v>
      </c>
      <c r="L1444" s="44">
        <f>IFERROR(_xll.qlIndexFixing(Index6M,$H1444,TRUE,_xll.ohTrigger(RecalcTrigger,Trigger6M)),NA())</f>
        <v>2.5062301261623624E-2</v>
      </c>
      <c r="M1444" s="183">
        <f>IFERROR(_xll.qlIndexFixing(Index1Y,$H1444,TRUE,_xll.ohTrigger(RecalcTrigger,Trigger1Y)),NA())</f>
        <v>2.5410765512144586E-2</v>
      </c>
      <c r="N1444" s="182">
        <f>IFERROR(_xll.qlIndexFixing(ONIndex1M,I1444,TRUE,_xll.ohTrigger(RecalcTrigger,Trigger1M)),NA())</f>
        <v>2.4377282887442231E-2</v>
      </c>
      <c r="O1444" s="44">
        <f>IFERROR(_xll.qlIndexFixing(ONIndex3M,I1444,TRUE,_xll.ohTrigger(RecalcTrigger,Trigger3M)),NA())</f>
        <v>2.4853721773293591E-2</v>
      </c>
      <c r="P1444" s="44">
        <f>IFERROR(_xll.qlIndexFixing(ONIndex6M,I1444,TRUE,_xll.ohTrigger(RecalcTrigger,Trigger6M)),NA())</f>
        <v>2.5010228416360025E-2</v>
      </c>
      <c r="Q1444" s="183">
        <f>IFERROR(_xll.qlIndexFixing(ONIndex1Y,I1444,TRUE,_xll.ohTrigger(RecalcTrigger,Trigger1Y)),NA())</f>
        <v>2.5323802056559375E-2</v>
      </c>
    </row>
    <row r="1445" spans="2:17" x14ac:dyDescent="0.2">
      <c r="B1445" s="39" t="s">
        <v>42</v>
      </c>
      <c r="D1445" s="42">
        <f>_xll.qlCalendarAdvance(Calendar,$D1444,B1445,"f",FALSE)</f>
        <v>49417</v>
      </c>
      <c r="E1445" s="177">
        <f>_xll.qlInterestRateIndexValueDate(IndexON,D1445)</f>
        <v>49417</v>
      </c>
      <c r="F1445" s="193">
        <f>IFERROR(_xll.qlIndexFixing(IndexON,D1445,TRUE,_xll.ohTrigger(RecalcTrigger,TriggerON)),NA())</f>
        <v>2.43303446229437E-2</v>
      </c>
      <c r="H1445" s="42">
        <f>_xll.qlCalendarAdvance(Calendar,$H1444,B1445,"f",FALSE)</f>
        <v>49417</v>
      </c>
      <c r="I1445" s="177">
        <f>_xll.qlInterestRateIndexValueDate(Index1M,$H1445)</f>
        <v>49417</v>
      </c>
      <c r="J1445" s="182">
        <f>IFERROR(_xll.qlIndexFixing(Index1M,$H1445,TRUE,_xll.ohTrigger(RecalcTrigger,Trigger1M)),NA())</f>
        <v>2.4376356504776396E-2</v>
      </c>
      <c r="K1445" s="44">
        <f>IFERROR(_xll.qlIndexFixing(Index3M,H1445,TRUE,_xll.ohTrigger(RecalcTrigger,Trigger3M)),NA())</f>
        <v>2.4871479476631472E-2</v>
      </c>
      <c r="L1445" s="44">
        <f>IFERROR(_xll.qlIndexFixing(Index6M,$H1445,TRUE,_xll.ohTrigger(RecalcTrigger,Trigger6M)),NA())</f>
        <v>2.505434093756154E-2</v>
      </c>
      <c r="M1445" s="183">
        <f>IFERROR(_xll.qlIndexFixing(Index1Y,$H1445,TRUE,_xll.ohTrigger(RecalcTrigger,Trigger1Y)),NA())</f>
        <v>2.54008479378398E-2</v>
      </c>
      <c r="N1445" s="182">
        <f>IFERROR(_xll.qlIndexFixing(ONIndex1M,I1445,TRUE,_xll.ohTrigger(RecalcTrigger,Trigger1M)),NA())</f>
        <v>2.4369290274967037E-2</v>
      </c>
      <c r="O1445" s="44">
        <f>IFERROR(_xll.qlIndexFixing(ONIndex3M,I1445,TRUE,_xll.ohTrigger(RecalcTrigger,Trigger3M)),NA())</f>
        <v>2.4845820776993044E-2</v>
      </c>
      <c r="P1445" s="44">
        <f>IFERROR(_xll.qlIndexFixing(ONIndex6M,I1445,TRUE,_xll.ohTrigger(RecalcTrigger,Trigger6M)),NA())</f>
        <v>2.5002173466327493E-2</v>
      </c>
      <c r="Q1445" s="183">
        <f>IFERROR(_xll.qlIndexFixing(ONIndex1Y,I1445,TRUE,_xll.ohTrigger(RecalcTrigger,Trigger1Y)),NA())</f>
        <v>2.5314644513777518E-2</v>
      </c>
    </row>
    <row r="1446" spans="2:17" x14ac:dyDescent="0.2">
      <c r="B1446" s="39" t="s">
        <v>42</v>
      </c>
      <c r="D1446" s="42">
        <f>_xll.qlCalendarAdvance(Calendar,$D1445,B1446,"f",FALSE)</f>
        <v>49424</v>
      </c>
      <c r="E1446" s="177">
        <f>_xll.qlInterestRateIndexValueDate(IndexON,D1446)</f>
        <v>49424</v>
      </c>
      <c r="F1446" s="193">
        <f>IFERROR(_xll.qlIndexFixing(IndexON,D1446,TRUE,_xll.ohTrigger(RecalcTrigger,TriggerON)),NA())</f>
        <v>2.4323335590644701E-2</v>
      </c>
      <c r="H1446" s="42">
        <f>_xll.qlCalendarAdvance(Calendar,$H1445,B1446,"f",FALSE)</f>
        <v>49424</v>
      </c>
      <c r="I1446" s="177">
        <f>_xll.qlInterestRateIndexValueDate(Index1M,$H1446)</f>
        <v>49424</v>
      </c>
      <c r="J1446" s="182">
        <f>IFERROR(_xll.qlIndexFixing(Index1M,$H1446,TRUE,_xll.ohTrigger(RecalcTrigger,Trigger1M)),NA())</f>
        <v>2.4368385728703295E-2</v>
      </c>
      <c r="K1446" s="44">
        <f>IFERROR(_xll.qlIndexFixing(Index3M,H1446,TRUE,_xll.ohTrigger(RecalcTrigger,Trigger3M)),NA())</f>
        <v>2.4863651903702252E-2</v>
      </c>
      <c r="L1446" s="44">
        <f>IFERROR(_xll.qlIndexFixing(Index6M,$H1446,TRUE,_xll.ohTrigger(RecalcTrigger,Trigger6M)),NA())</f>
        <v>2.5046397179515584E-2</v>
      </c>
      <c r="M1446" s="183">
        <f>IFERROR(_xll.qlIndexFixing(Index1Y,$H1446,TRUE,_xll.ohTrigger(RecalcTrigger,Trigger1Y)),NA())</f>
        <v>2.5391973159875455E-2</v>
      </c>
      <c r="N1446" s="182">
        <f>IFERROR(_xll.qlIndexFixing(ONIndex1M,I1446,TRUE,_xll.ohTrigger(RecalcTrigger,Trigger1M)),NA())</f>
        <v>2.4361309787501728E-2</v>
      </c>
      <c r="O1446" s="44">
        <f>IFERROR(_xll.qlIndexFixing(ONIndex3M,I1446,TRUE,_xll.ohTrigger(RecalcTrigger,Trigger3M)),NA())</f>
        <v>2.4837935852251025E-2</v>
      </c>
      <c r="P1446" s="44">
        <f>IFERROR(_xll.qlIndexFixing(ONIndex6M,I1446,TRUE,_xll.ohTrigger(RecalcTrigger,Trigger6M)),NA())</f>
        <v>2.4994131161865107E-2</v>
      </c>
      <c r="Q1446" s="183">
        <f>IFERROR(_xll.qlIndexFixing(ONIndex1Y,I1446,TRUE,_xll.ohTrigger(RecalcTrigger,Trigger1Y)),NA())</f>
        <v>2.5305495203352679E-2</v>
      </c>
    </row>
    <row r="1447" spans="2:17" x14ac:dyDescent="0.2">
      <c r="B1447" s="39" t="s">
        <v>42</v>
      </c>
      <c r="D1447" s="42">
        <f>_xll.qlCalendarAdvance(Calendar,$D1446,B1447,"f",FALSE)</f>
        <v>49431</v>
      </c>
      <c r="E1447" s="177">
        <f>_xll.qlInterestRateIndexValueDate(IndexON,D1447)</f>
        <v>49431</v>
      </c>
      <c r="F1447" s="193">
        <f>IFERROR(_xll.qlIndexFixing(IndexON,D1447,TRUE,_xll.ohTrigger(RecalcTrigger,TriggerON)),NA())</f>
        <v>2.4316336627130397E-2</v>
      </c>
      <c r="H1447" s="42">
        <f>_xll.qlCalendarAdvance(Calendar,$H1446,B1447,"f",FALSE)</f>
        <v>49431</v>
      </c>
      <c r="I1447" s="177">
        <f>_xll.qlInterestRateIndexValueDate(Index1M,$H1447)</f>
        <v>49431</v>
      </c>
      <c r="J1447" s="182">
        <f>IFERROR(_xll.qlIndexFixing(Index1M,$H1447,TRUE,_xll.ohTrigger(RecalcTrigger,Trigger1M)),NA())</f>
        <v>2.436116217170433E-2</v>
      </c>
      <c r="K1447" s="44">
        <f>IFERROR(_xll.qlIndexFixing(Index3M,H1447,TRUE,_xll.ohTrigger(RecalcTrigger,Trigger3M)),NA())</f>
        <v>2.4856131594208953E-2</v>
      </c>
      <c r="L1447" s="44">
        <f>IFERROR(_xll.qlIndexFixing(Index6M,$H1447,TRUE,_xll.ohTrigger(RecalcTrigger,Trigger6M)),NA())</f>
        <v>2.5038765327337394E-2</v>
      </c>
      <c r="M1447" s="183">
        <f>IFERROR(_xll.qlIndexFixing(Index1Y,$H1447,TRUE,_xll.ohTrigger(RecalcTrigger,Trigger1Y)),NA())</f>
        <v>2.5383120371413926E-2</v>
      </c>
      <c r="N1447" s="182">
        <f>IFERROR(_xll.qlIndexFixing(ONIndex1M,I1447,TRUE,_xll.ohTrigger(RecalcTrigger,Trigger1M)),NA())</f>
        <v>2.4353341424965258E-2</v>
      </c>
      <c r="O1447" s="44">
        <f>IFERROR(_xll.qlIndexFixing(ONIndex3M,I1447,TRUE,_xll.ohTrigger(RecalcTrigger,Trigger3M)),NA())</f>
        <v>2.4830066998986489E-2</v>
      </c>
      <c r="P1447" s="44">
        <f>IFERROR(_xll.qlIndexFixing(ONIndex6M,I1447,TRUE,_xll.ohTrigger(RecalcTrigger,Trigger6M)),NA())</f>
        <v>2.4986101502648683E-2</v>
      </c>
      <c r="Q1447" s="183">
        <f>IFERROR(_xll.qlIndexFixing(ONIndex1Y,I1447,TRUE,_xll.ohTrigger(RecalcTrigger,Trigger1Y)),NA())</f>
        <v>2.5296354125365905E-2</v>
      </c>
    </row>
    <row r="1448" spans="2:17" x14ac:dyDescent="0.2">
      <c r="B1448" s="39" t="s">
        <v>42</v>
      </c>
      <c r="D1448" s="42">
        <f>_xll.qlCalendarAdvance(Calendar,$D1447,B1448,"f",FALSE)</f>
        <v>49438</v>
      </c>
      <c r="E1448" s="177">
        <f>_xll.qlInterestRateIndexValueDate(IndexON,D1448)</f>
        <v>49438</v>
      </c>
      <c r="F1448" s="193">
        <f>IFERROR(_xll.qlIndexFixing(IndexON,D1448,TRUE,_xll.ohTrigger(RecalcTrigger,TriggerON)),NA())</f>
        <v>2.4309347732806019E-2</v>
      </c>
      <c r="H1448" s="42">
        <f>_xll.qlCalendarAdvance(Calendar,$H1447,B1448,"f",FALSE)</f>
        <v>49438</v>
      </c>
      <c r="I1448" s="177">
        <f>_xll.qlInterestRateIndexValueDate(Index1M,$H1448)</f>
        <v>49438</v>
      </c>
      <c r="J1448" s="182">
        <f>IFERROR(_xll.qlIndexFixing(Index1M,$H1448,TRUE,_xll.ohTrigger(RecalcTrigger,Trigger1M)),NA())</f>
        <v>2.4353216718065701E-2</v>
      </c>
      <c r="K1448" s="44">
        <f>IFERROR(_xll.qlIndexFixing(Index3M,H1448,TRUE,_xll.ohTrigger(RecalcTrigger,Trigger3M)),NA())</f>
        <v>2.484833949628714E-2</v>
      </c>
      <c r="L1448" s="44">
        <f>IFERROR(_xll.qlIndexFixing(Index6M,$H1448,TRUE,_xll.ohTrigger(RecalcTrigger,Trigger6M)),NA())</f>
        <v>2.5030856151739597E-2</v>
      </c>
      <c r="M1448" s="183">
        <f>IFERROR(_xll.qlIndexFixing(Index1Y,$H1448,TRUE,_xll.ohTrigger(RecalcTrigger,Trigger1Y)),NA())</f>
        <v>2.5374289881060628E-2</v>
      </c>
      <c r="N1448" s="182">
        <f>IFERROR(_xll.qlIndexFixing(ONIndex1M,I1448,TRUE,_xll.ohTrigger(RecalcTrigger,Trigger1M)),NA())</f>
        <v>2.4345385187357627E-2</v>
      </c>
      <c r="O1448" s="44">
        <f>IFERROR(_xll.qlIndexFixing(ONIndex3M,I1448,TRUE,_xll.ohTrigger(RecalcTrigger,Trigger3M)),NA())</f>
        <v>2.482221421728048E-2</v>
      </c>
      <c r="P1448" s="44">
        <f>IFERROR(_xll.qlIndexFixing(ONIndex6M,I1448,TRUE,_xll.ohTrigger(RecalcTrigger,Trigger6M)),NA())</f>
        <v>2.4978084488759267E-2</v>
      </c>
      <c r="Q1448" s="183">
        <f>IFERROR(_xll.qlIndexFixing(ONIndex1Y,I1448,TRUE,_xll.ohTrigger(RecalcTrigger,Trigger1Y)),NA())</f>
        <v>2.5287221279979288E-2</v>
      </c>
    </row>
    <row r="1449" spans="2:17" x14ac:dyDescent="0.2">
      <c r="B1449" s="39" t="s">
        <v>42</v>
      </c>
      <c r="D1449" s="42">
        <f>_xll.qlCalendarAdvance(Calendar,$D1448,B1449,"f",FALSE)</f>
        <v>49445</v>
      </c>
      <c r="E1449" s="177">
        <f>_xll.qlInterestRateIndexValueDate(IndexON,D1449)</f>
        <v>49445</v>
      </c>
      <c r="F1449" s="193">
        <f>IFERROR(_xll.qlIndexFixing(IndexON,D1449,TRUE,_xll.ohTrigger(RecalcTrigger,TriggerON)),NA())</f>
        <v>2.4302368907428429E-2</v>
      </c>
      <c r="H1449" s="42">
        <f>_xll.qlCalendarAdvance(Calendar,$H1448,B1449,"f",FALSE)</f>
        <v>49445</v>
      </c>
      <c r="I1449" s="177">
        <f>_xll.qlInterestRateIndexValueDate(Index1M,$H1449)</f>
        <v>49445</v>
      </c>
      <c r="J1449" s="182">
        <f>IFERROR(_xll.qlIndexFixing(Index1M,$H1449,TRUE,_xll.ohTrigger(RecalcTrigger,Trigger1M)),NA())</f>
        <v>2.4345283420772398E-2</v>
      </c>
      <c r="K1449" s="44">
        <f>IFERROR(_xll.qlIndexFixing(Index3M,H1449,TRUE,_xll.ohTrigger(RecalcTrigger,Trigger3M)),NA())</f>
        <v>2.4840565126743281E-2</v>
      </c>
      <c r="L1449" s="44">
        <f>IFERROR(_xll.qlIndexFixing(Index6M,$H1449,TRUE,_xll.ohTrigger(RecalcTrigger,Trigger6M)),NA())</f>
        <v>2.5022964232592988E-2</v>
      </c>
      <c r="M1449" s="183">
        <f>IFERROR(_xll.qlIndexFixing(Index1Y,$H1449,TRUE,_xll.ohTrigger(RecalcTrigger,Trigger1Y)),NA())</f>
        <v>2.5365481997411451E-2</v>
      </c>
      <c r="N1449" s="182">
        <f>IFERROR(_xll.qlIndexFixing(ONIndex1M,I1449,TRUE,_xll.ohTrigger(RecalcTrigger,Trigger1M)),NA())</f>
        <v>2.4337441074678834E-2</v>
      </c>
      <c r="O1449" s="44">
        <f>IFERROR(_xll.qlIndexFixing(ONIndex3M,I1449,TRUE,_xll.ohTrigger(RecalcTrigger,Trigger3M)),NA())</f>
        <v>2.4814377507051955E-2</v>
      </c>
      <c r="P1449" s="44">
        <f>IFERROR(_xll.qlIndexFixing(ONIndex6M,I1449,TRUE,_xll.ohTrigger(RecalcTrigger,Trigger6M)),NA())</f>
        <v>2.4970080120196858E-2</v>
      </c>
      <c r="Q1449" s="183">
        <f>IFERROR(_xll.qlIndexFixing(ONIndex1Y,I1449,TRUE,_xll.ohTrigger(RecalcTrigger,Trigger1Y)),NA())</f>
        <v>2.5278096667030736E-2</v>
      </c>
    </row>
    <row r="1450" spans="2:17" x14ac:dyDescent="0.2">
      <c r="B1450" s="39" t="s">
        <v>42</v>
      </c>
      <c r="D1450" s="42">
        <f>_xll.qlCalendarAdvance(Calendar,$D1449,B1450,"f",FALSE)</f>
        <v>49452</v>
      </c>
      <c r="E1450" s="177">
        <f>_xll.qlInterestRateIndexValueDate(IndexON,D1450)</f>
        <v>49452</v>
      </c>
      <c r="F1450" s="193">
        <f>IFERROR(_xll.qlIndexFixing(IndexON,D1450,TRUE,_xll.ohTrigger(RecalcTrigger,TriggerON)),NA())</f>
        <v>2.4295400151078672E-2</v>
      </c>
      <c r="H1450" s="42">
        <f>_xll.qlCalendarAdvance(Calendar,$H1449,B1450,"f",FALSE)</f>
        <v>49452</v>
      </c>
      <c r="I1450" s="177">
        <f>_xll.qlInterestRateIndexValueDate(Index1M,$H1450)</f>
        <v>49452</v>
      </c>
      <c r="J1450" s="182">
        <f>IFERROR(_xll.qlIndexFixing(Index1M,$H1450,TRUE,_xll.ohTrigger(RecalcTrigger,Trigger1M)),NA())</f>
        <v>2.4337362279799862E-2</v>
      </c>
      <c r="K1450" s="44">
        <f>IFERROR(_xll.qlIndexFixing(Index3M,H1450,TRUE,_xll.ohTrigger(RecalcTrigger,Trigger3M)),NA())</f>
        <v>2.4832808725383633E-2</v>
      </c>
      <c r="L1450" s="44">
        <f>IFERROR(_xll.qlIndexFixing(Index6M,$H1450,TRUE,_xll.ohTrigger(RecalcTrigger,Trigger6M)),NA())</f>
        <v>2.5015089795610578E-2</v>
      </c>
      <c r="M1450" s="183">
        <f>IFERROR(_xll.qlIndexFixing(Index1Y,$H1450,TRUE,_xll.ohTrigger(RecalcTrigger,Trigger1Y)),NA())</f>
        <v>2.5356697029053653E-2</v>
      </c>
      <c r="N1450" s="182">
        <f>IFERROR(_xll.qlIndexFixing(ONIndex1M,I1450,TRUE,_xll.ohTrigger(RecalcTrigger,Trigger1M)),NA())</f>
        <v>2.4329509087009926E-2</v>
      </c>
      <c r="O1450" s="44">
        <f>IFERROR(_xll.qlIndexFixing(ONIndex3M,I1450,TRUE,_xll.ohTrigger(RecalcTrigger,Trigger3M)),NA())</f>
        <v>2.4806556868381957E-2</v>
      </c>
      <c r="P1450" s="44">
        <f>IFERROR(_xll.qlIndexFixing(ONIndex6M,I1450,TRUE,_xll.ohTrigger(RecalcTrigger,Trigger6M)),NA())</f>
        <v>2.4962088397042503E-2</v>
      </c>
      <c r="Q1450" s="183">
        <f>IFERROR(_xll.qlIndexFixing(ONIndex1Y,I1450,TRUE,_xll.ohTrigger(RecalcTrigger,Trigger1Y)),NA())</f>
        <v>2.5268980286439202E-2</v>
      </c>
    </row>
    <row r="1451" spans="2:17" x14ac:dyDescent="0.2">
      <c r="B1451" s="39" t="s">
        <v>42</v>
      </c>
      <c r="D1451" s="42">
        <f>_xll.qlCalendarAdvance(Calendar,$D1450,B1451,"f",FALSE)</f>
        <v>49459</v>
      </c>
      <c r="E1451" s="177">
        <f>_xll.qlInterestRateIndexValueDate(IndexON,D1451)</f>
        <v>49459</v>
      </c>
      <c r="F1451" s="193">
        <f>IFERROR(_xll.qlIndexFixing(IndexON,D1451,TRUE,_xll.ohTrigger(RecalcTrigger,TriggerON)),NA())</f>
        <v>2.4288441463837795E-2</v>
      </c>
      <c r="H1451" s="42">
        <f>_xll.qlCalendarAdvance(Calendar,$H1450,B1451,"f",FALSE)</f>
        <v>49459</v>
      </c>
      <c r="I1451" s="177">
        <f>_xll.qlInterestRateIndexValueDate(Index1M,$H1451)</f>
        <v>49459</v>
      </c>
      <c r="J1451" s="182">
        <f>IFERROR(_xll.qlIndexFixing(Index1M,$H1451,TRUE,_xll.ohTrigger(RecalcTrigger,Trigger1M)),NA())</f>
        <v>2.432871422465736E-2</v>
      </c>
      <c r="K1451" s="44">
        <f>IFERROR(_xll.qlIndexFixing(Index3M,H1451,TRUE,_xll.ohTrigger(RecalcTrigger,Trigger3M)),NA())</f>
        <v>2.4825070532016213E-2</v>
      </c>
      <c r="L1451" s="44">
        <f>IFERROR(_xll.qlIndexFixing(Index6M,$H1451,TRUE,_xll.ohTrigger(RecalcTrigger,Trigger6M)),NA())</f>
        <v>2.5007233066501416E-2</v>
      </c>
      <c r="M1451" s="183">
        <f>IFERROR(_xll.qlIndexFixing(Index1Y,$H1451,TRUE,_xll.ohTrigger(RecalcTrigger,Trigger1Y)),NA())</f>
        <v>2.5347935284564749E-2</v>
      </c>
      <c r="N1451" s="182">
        <f>IFERROR(_xll.qlIndexFixing(ONIndex1M,I1451,TRUE,_xll.ohTrigger(RecalcTrigger,Trigger1M)),NA())</f>
        <v>2.4321589224269857E-2</v>
      </c>
      <c r="O1451" s="44">
        <f>IFERROR(_xll.qlIndexFixing(ONIndex3M,I1451,TRUE,_xll.ohTrigger(RecalcTrigger,Trigger3M)),NA())</f>
        <v>2.4798752301189442E-2</v>
      </c>
      <c r="P1451" s="44">
        <f>IFERROR(_xll.qlIndexFixing(ONIndex6M,I1451,TRUE,_xll.ohTrigger(RecalcTrigger,Trigger6M)),NA())</f>
        <v>2.495410931913411E-2</v>
      </c>
      <c r="Q1451" s="183">
        <f>IFERROR(_xll.qlIndexFixing(ONIndex1Y,I1451,TRUE,_xll.ohTrigger(RecalcTrigger,Trigger1Y)),NA())</f>
        <v>2.5259872138366779E-2</v>
      </c>
    </row>
    <row r="1452" spans="2:17" x14ac:dyDescent="0.2">
      <c r="B1452" s="39" t="s">
        <v>42</v>
      </c>
      <c r="D1452" s="42">
        <f>_xll.qlCalendarAdvance(Calendar,$D1451,B1452,"f",FALSE)</f>
        <v>49466</v>
      </c>
      <c r="E1452" s="177">
        <f>_xll.qlInterestRateIndexValueDate(IndexON,D1452)</f>
        <v>49466</v>
      </c>
      <c r="F1452" s="193">
        <f>IFERROR(_xll.qlIndexFixing(IndexON,D1452,TRUE,_xll.ohTrigger(RecalcTrigger,TriggerON)),NA())</f>
        <v>2.428149284546266E-2</v>
      </c>
      <c r="H1452" s="42">
        <f>_xll.qlCalendarAdvance(Calendar,$H1451,B1452,"f",FALSE)</f>
        <v>49466</v>
      </c>
      <c r="I1452" s="177">
        <f>_xll.qlInterestRateIndexValueDate(Index1M,$H1452)</f>
        <v>49466</v>
      </c>
      <c r="J1452" s="182">
        <f>IFERROR(_xll.qlIndexFixing(Index1M,$H1452,TRUE,_xll.ohTrigger(RecalcTrigger,Trigger1M)),NA())</f>
        <v>2.4320817854597387E-2</v>
      </c>
      <c r="K1452" s="44">
        <f>IFERROR(_xll.qlIndexFixing(Index3M,H1452,TRUE,_xll.ohTrigger(RecalcTrigger,Trigger3M)),NA())</f>
        <v>2.4817350786446396E-2</v>
      </c>
      <c r="L1452" s="44">
        <f>IFERROR(_xll.qlIndexFixing(Index6M,$H1452,TRUE,_xll.ohTrigger(RecalcTrigger,Trigger6M)),NA())</f>
        <v>2.4999095226113283E-2</v>
      </c>
      <c r="M1452" s="183">
        <f>IFERROR(_xll.qlIndexFixing(Index1Y,$H1452,TRUE,_xll.ohTrigger(RecalcTrigger,Trigger1Y)),NA())</f>
        <v>2.5339197072513839E-2</v>
      </c>
      <c r="N1452" s="182">
        <f>IFERROR(_xll.qlIndexFixing(ONIndex1M,I1452,TRUE,_xll.ohTrigger(RecalcTrigger,Trigger1M)),NA())</f>
        <v>2.4313681486377581E-2</v>
      </c>
      <c r="O1452" s="44">
        <f>IFERROR(_xll.qlIndexFixing(ONIndex3M,I1452,TRUE,_xll.ohTrigger(RecalcTrigger,Trigger3M)),NA())</f>
        <v>2.4790963805474409E-2</v>
      </c>
      <c r="P1452" s="44">
        <f>IFERROR(_xll.qlIndexFixing(ONIndex6M,I1452,TRUE,_xll.ohTrigger(RecalcTrigger,Trigger6M)),NA())</f>
        <v>2.4946142886633771E-2</v>
      </c>
      <c r="Q1452" s="183">
        <f>IFERROR(_xll.qlIndexFixing(ONIndex1Y,I1452,TRUE,_xll.ohTrigger(RecalcTrigger,Trigger1Y)),NA())</f>
        <v>2.5250772222732421E-2</v>
      </c>
    </row>
    <row r="1453" spans="2:17" x14ac:dyDescent="0.2">
      <c r="B1453" s="39" t="s">
        <v>42</v>
      </c>
      <c r="D1453" s="42">
        <f>_xll.qlCalendarAdvance(Calendar,$D1452,B1453,"f",FALSE)</f>
        <v>49473</v>
      </c>
      <c r="E1453" s="177">
        <f>_xll.qlInterestRateIndexValueDate(IndexON,D1453)</f>
        <v>49473</v>
      </c>
      <c r="F1453" s="193">
        <f>IFERROR(_xll.qlIndexFixing(IndexON,D1453,TRUE,_xll.ohTrigger(RecalcTrigger,TriggerON)),NA())</f>
        <v>2.4274554296196404E-2</v>
      </c>
      <c r="H1453" s="42">
        <f>_xll.qlCalendarAdvance(Calendar,$H1452,B1453,"f",FALSE)</f>
        <v>49473</v>
      </c>
      <c r="I1453" s="177">
        <f>_xll.qlInterestRateIndexValueDate(Index1M,$H1453)</f>
        <v>49473</v>
      </c>
      <c r="J1453" s="182">
        <f>IFERROR(_xll.qlIndexFixing(Index1M,$H1453,TRUE,_xll.ohTrigger(RecalcTrigger,Trigger1M)),NA())</f>
        <v>2.4312937429990633E-2</v>
      </c>
      <c r="K1453" s="44">
        <f>IFERROR(_xll.qlIndexFixing(Index3M,H1453,TRUE,_xll.ohTrigger(RecalcTrigger,Trigger3M)),NA())</f>
        <v>2.4809649728480432E-2</v>
      </c>
      <c r="L1453" s="44">
        <f>IFERROR(_xll.qlIndexFixing(Index6M,$H1453,TRUE,_xll.ohTrigger(RecalcTrigger,Trigger6M)),NA())</f>
        <v>2.4991273784385804E-2</v>
      </c>
      <c r="M1453" s="183">
        <f>IFERROR(_xll.qlIndexFixing(Index1Y,$H1453,TRUE,_xll.ohTrigger(RecalcTrigger,Trigger1Y)),NA())</f>
        <v>2.5330482701460943E-2</v>
      </c>
      <c r="N1453" s="182">
        <f>IFERROR(_xll.qlIndexFixing(ONIndex1M,I1453,TRUE,_xll.ohTrigger(RecalcTrigger,Trigger1M)),NA())</f>
        <v>2.4305785873576236E-2</v>
      </c>
      <c r="O1453" s="44">
        <f>IFERROR(_xll.qlIndexFixing(ONIndex3M,I1453,TRUE,_xll.ohTrigger(RecalcTrigger,Trigger3M)),NA())</f>
        <v>2.4783191381317904E-2</v>
      </c>
      <c r="P1453" s="44">
        <f>IFERROR(_xll.qlIndexFixing(ONIndex6M,I1453,TRUE,_xll.ohTrigger(RecalcTrigger,Trigger6M)),NA())</f>
        <v>2.4938189099379393E-2</v>
      </c>
      <c r="Q1453" s="183">
        <f>IFERROR(_xll.qlIndexFixing(ONIndex1Y,I1453,TRUE,_xll.ohTrigger(RecalcTrigger,Trigger1Y)),NA())</f>
        <v>2.5241680539536127E-2</v>
      </c>
    </row>
    <row r="1454" spans="2:17" x14ac:dyDescent="0.2">
      <c r="B1454" s="39" t="s">
        <v>42</v>
      </c>
      <c r="D1454" s="42">
        <f>_xll.qlCalendarAdvance(Calendar,$D1453,B1454,"f",FALSE)</f>
        <v>49480</v>
      </c>
      <c r="E1454" s="177">
        <f>_xll.qlInterestRateIndexValueDate(IndexON,D1454)</f>
        <v>49480</v>
      </c>
      <c r="F1454" s="193">
        <f>IFERROR(_xll.qlIndexFixing(IndexON,D1454,TRUE,_xll.ohTrigger(RecalcTrigger,TriggerON)),NA())</f>
        <v>2.4267625815876936E-2</v>
      </c>
      <c r="H1454" s="42">
        <f>_xll.qlCalendarAdvance(Calendar,$H1453,B1454,"f",FALSE)</f>
        <v>49480</v>
      </c>
      <c r="I1454" s="177">
        <f>_xll.qlInterestRateIndexValueDate(Index1M,$H1454)</f>
        <v>49480</v>
      </c>
      <c r="J1454" s="182">
        <f>IFERROR(_xll.qlIndexFixing(Index1M,$H1454,TRUE,_xll.ohTrigger(RecalcTrigger,Trigger1M)),NA())</f>
        <v>2.4305075364000915E-2</v>
      </c>
      <c r="K1454" s="44">
        <f>IFERROR(_xll.qlIndexFixing(Index3M,H1454,TRUE,_xll.ohTrigger(RecalcTrigger,Trigger3M)),NA())</f>
        <v>2.4801967597918414E-2</v>
      </c>
      <c r="L1454" s="44">
        <f>IFERROR(_xll.qlIndexFixing(Index6M,$H1454,TRUE,_xll.ohTrigger(RecalcTrigger,Trigger6M)),NA())</f>
        <v>2.4983470724126204E-2</v>
      </c>
      <c r="M1454" s="183">
        <f>IFERROR(_xll.qlIndexFixing(Index1Y,$H1454,TRUE,_xll.ohTrigger(RecalcTrigger,Trigger1Y)),NA())</f>
        <v>2.5321792479956334E-2</v>
      </c>
      <c r="N1454" s="182">
        <f>IFERROR(_xll.qlIndexFixing(ONIndex1M,I1454,TRUE,_xll.ohTrigger(RecalcTrigger,Trigger1M)),NA())</f>
        <v>2.4297902385622683E-2</v>
      </c>
      <c r="O1454" s="44">
        <f>IFERROR(_xll.qlIndexFixing(ONIndex3M,I1454,TRUE,_xll.ohTrigger(RecalcTrigger,Trigger3M)),NA())</f>
        <v>2.4775435028557835E-2</v>
      </c>
      <c r="P1454" s="44">
        <f>IFERROR(_xll.qlIndexFixing(ONIndex6M,I1454,TRUE,_xll.ohTrigger(RecalcTrigger,Trigger6M)),NA())</f>
        <v>2.4930247957614116E-2</v>
      </c>
      <c r="Q1454" s="183">
        <f>IFERROR(_xll.qlIndexFixing(ONIndex1Y,I1454,TRUE,_xll.ohTrigger(RecalcTrigger,Trigger1Y)),NA())</f>
        <v>2.5232597088696851E-2</v>
      </c>
    </row>
    <row r="1455" spans="2:17" x14ac:dyDescent="0.2">
      <c r="B1455" s="39" t="s">
        <v>42</v>
      </c>
      <c r="D1455" s="42">
        <f>_xll.qlCalendarAdvance(Calendar,$D1454,B1455,"f",FALSE)</f>
        <v>49487</v>
      </c>
      <c r="E1455" s="177">
        <f>_xll.qlInterestRateIndexValueDate(IndexON,D1455)</f>
        <v>49487</v>
      </c>
      <c r="F1455" s="193">
        <f>IFERROR(_xll.qlIndexFixing(IndexON,D1455,TRUE,_xll.ohTrigger(RecalcTrigger,TriggerON)),NA())</f>
        <v>2.4260707662150383E-2</v>
      </c>
      <c r="H1455" s="42">
        <f>_xll.qlCalendarAdvance(Calendar,$H1454,B1455,"f",FALSE)</f>
        <v>49487</v>
      </c>
      <c r="I1455" s="177">
        <f>_xll.qlInterestRateIndexValueDate(Index1M,$H1455)</f>
        <v>49487</v>
      </c>
      <c r="J1455" s="182">
        <f>IFERROR(_xll.qlIndexFixing(Index1M,$H1455,TRUE,_xll.ohTrigger(RecalcTrigger,Trigger1M)),NA())</f>
        <v>2.4297234060382571E-2</v>
      </c>
      <c r="K1455" s="44">
        <f>IFERROR(_xll.qlIndexFixing(Index3M,H1455,TRUE,_xll.ohTrigger(RecalcTrigger,Trigger3M)),NA())</f>
        <v>2.4794304633630155E-2</v>
      </c>
      <c r="L1455" s="44">
        <f>IFERROR(_xll.qlIndexFixing(Index6M,$H1455,TRUE,_xll.ohTrigger(RecalcTrigger,Trigger6M)),NA())</f>
        <v>2.4975686271367686E-2</v>
      </c>
      <c r="M1455" s="183">
        <f>IFERROR(_xll.qlIndexFixing(Index1Y,$H1455,TRUE,_xll.ohTrigger(RecalcTrigger,Trigger1Y)),NA())</f>
        <v>2.5313126715341465E-2</v>
      </c>
      <c r="N1455" s="182">
        <f>IFERROR(_xll.qlIndexFixing(ONIndex1M,I1455,TRUE,_xll.ohTrigger(RecalcTrigger,Trigger1M)),NA())</f>
        <v>2.4290031689689906E-2</v>
      </c>
      <c r="O1455" s="44">
        <f>IFERROR(_xll.qlIndexFixing(ONIndex3M,I1455,TRUE,_xll.ohTrigger(RecalcTrigger,Trigger3M)),NA())</f>
        <v>2.476769494989095E-2</v>
      </c>
      <c r="P1455" s="44">
        <f>IFERROR(_xll.qlIndexFixing(ONIndex6M,I1455,TRUE,_xll.ohTrigger(RecalcTrigger,Trigger6M)),NA())</f>
        <v>2.4922319839986162E-2</v>
      </c>
      <c r="Q1455" s="183">
        <f>IFERROR(_xll.qlIndexFixing(ONIndex1Y,I1455,TRUE,_xll.ohTrigger(RecalcTrigger,Trigger1Y)),NA())</f>
        <v>2.5223522889290528E-2</v>
      </c>
    </row>
    <row r="1456" spans="2:17" x14ac:dyDescent="0.2">
      <c r="B1456" s="39" t="s">
        <v>42</v>
      </c>
      <c r="D1456" s="42">
        <f>_xll.qlCalendarAdvance(Calendar,$D1455,B1456,"f",FALSE)</f>
        <v>49494</v>
      </c>
      <c r="E1456" s="177">
        <f>_xll.qlInterestRateIndexValueDate(IndexON,D1456)</f>
        <v>49494</v>
      </c>
      <c r="F1456" s="193">
        <f>IFERROR(_xll.qlIndexFixing(IndexON,D1456,TRUE,_xll.ohTrigger(RecalcTrigger,TriggerON)),NA())</f>
        <v>2.425380273614941E-2</v>
      </c>
      <c r="H1456" s="42">
        <f>_xll.qlCalendarAdvance(Calendar,$H1455,B1456,"f",FALSE)</f>
        <v>49494</v>
      </c>
      <c r="I1456" s="177">
        <f>_xll.qlInterestRateIndexValueDate(Index1M,$H1456)</f>
        <v>49494</v>
      </c>
      <c r="J1456" s="182">
        <f>IFERROR(_xll.qlIndexFixing(Index1M,$H1456,TRUE,_xll.ohTrigger(RecalcTrigger,Trigger1M)),NA())</f>
        <v>2.4290168930531861E-2</v>
      </c>
      <c r="K1456" s="44">
        <f>IFERROR(_xll.qlIndexFixing(Index3M,H1456,TRUE,_xll.ohTrigger(RecalcTrigger,Trigger3M)),NA())</f>
        <v>2.4786660993232176E-2</v>
      </c>
      <c r="L1456" s="44">
        <f>IFERROR(_xll.qlIndexFixing(Index6M,$H1456,TRUE,_xll.ohTrigger(RecalcTrigger,Trigger6M)),NA())</f>
        <v>2.496822285865893E-2</v>
      </c>
      <c r="M1456" s="183">
        <f>IFERROR(_xll.qlIndexFixing(Index1Y,$H1456,TRUE,_xll.ohTrigger(RecalcTrigger,Trigger1Y)),NA())</f>
        <v>2.5304485610243548E-2</v>
      </c>
      <c r="N1456" s="182">
        <f>IFERROR(_xll.qlIndexFixing(ONIndex1M,I1456,TRUE,_xll.ohTrigger(RecalcTrigger,Trigger1M)),NA())</f>
        <v>2.4282181299254413E-2</v>
      </c>
      <c r="O1456" s="44">
        <f>IFERROR(_xll.qlIndexFixing(ONIndex3M,I1456,TRUE,_xll.ohTrigger(RecalcTrigger,Trigger3M)),NA())</f>
        <v>2.4759973426283777E-2</v>
      </c>
      <c r="P1456" s="44">
        <f>IFERROR(_xll.qlIndexFixing(ONIndex6M,I1456,TRUE,_xll.ohTrigger(RecalcTrigger,Trigger6M)),NA())</f>
        <v>2.4914409015851513E-2</v>
      </c>
      <c r="Q1456" s="183">
        <f>IFERROR(_xll.qlIndexFixing(ONIndex1Y,I1456,TRUE,_xll.ohTrigger(RecalcTrigger,Trigger1Y)),NA())</f>
        <v>2.5214469416660057E-2</v>
      </c>
    </row>
    <row r="1457" spans="2:17" x14ac:dyDescent="0.2">
      <c r="B1457" s="39" t="s">
        <v>42</v>
      </c>
      <c r="D1457" s="42">
        <f>_xll.qlCalendarAdvance(Calendar,$D1456,B1457,"f",FALSE)</f>
        <v>49501</v>
      </c>
      <c r="E1457" s="177">
        <f>_xll.qlInterestRateIndexValueDate(IndexON,D1457)</f>
        <v>49501</v>
      </c>
      <c r="F1457" s="193">
        <f>IFERROR(_xll.qlIndexFixing(IndexON,D1457,TRUE,_xll.ohTrigger(RecalcTrigger,TriggerON)),NA())</f>
        <v>2.4246911864870269E-2</v>
      </c>
      <c r="H1457" s="42">
        <f>_xll.qlCalendarAdvance(Calendar,$H1456,B1457,"f",FALSE)</f>
        <v>49501</v>
      </c>
      <c r="I1457" s="177">
        <f>_xll.qlInterestRateIndexValueDate(Index1M,$H1457)</f>
        <v>49501</v>
      </c>
      <c r="J1457" s="182">
        <f>IFERROR(_xll.qlIndexFixing(Index1M,$H1457,TRUE,_xll.ohTrigger(RecalcTrigger,Trigger1M)),NA())</f>
        <v>2.4282375737804184E-2</v>
      </c>
      <c r="K1457" s="44">
        <f>IFERROR(_xll.qlIndexFixing(Index3M,H1457,TRUE,_xll.ohTrigger(RecalcTrigger,Trigger3M)),NA())</f>
        <v>2.4779036691181543E-2</v>
      </c>
      <c r="L1457" s="44">
        <f>IFERROR(_xll.qlIndexFixing(Index6M,$H1457,TRUE,_xll.ohTrigger(RecalcTrigger,Trigger6M)),NA())</f>
        <v>2.4960476746922318E-2</v>
      </c>
      <c r="M1457" s="183">
        <f>IFERROR(_xll.qlIndexFixing(Index1Y,$H1457,TRUE,_xll.ohTrigger(RecalcTrigger,Trigger1Y)),NA())</f>
        <v>2.5295869182815844E-2</v>
      </c>
      <c r="N1457" s="182">
        <f>IFERROR(_xll.qlIndexFixing(ONIndex1M,I1457,TRUE,_xll.ohTrigger(RecalcTrigger,Trigger1M)),NA())</f>
        <v>2.4274353356207312E-2</v>
      </c>
      <c r="O1457" s="44">
        <f>IFERROR(_xll.qlIndexFixing(ONIndex3M,I1457,TRUE,_xll.ohTrigger(RecalcTrigger,Trigger3M)),NA())</f>
        <v>2.4752271107889579E-2</v>
      </c>
      <c r="P1457" s="44">
        <f>IFERROR(_xll.qlIndexFixing(ONIndex6M,I1457,TRUE,_xll.ohTrigger(RecalcTrigger,Trigger6M)),NA())</f>
        <v>2.4906516701714843E-2</v>
      </c>
      <c r="Q1457" s="183">
        <f>IFERROR(_xll.qlIndexFixing(ONIndex1Y,I1457,TRUE,_xll.ohTrigger(RecalcTrigger,Trigger1Y)),NA())</f>
        <v>2.520543994183333E-2</v>
      </c>
    </row>
    <row r="1458" spans="2:17" x14ac:dyDescent="0.2">
      <c r="B1458" s="39" t="s">
        <v>42</v>
      </c>
      <c r="D1458" s="42">
        <f>_xll.qlCalendarAdvance(Calendar,$D1457,B1458,"f",FALSE)</f>
        <v>49508</v>
      </c>
      <c r="E1458" s="177">
        <f>_xll.qlInterestRateIndexValueDate(IndexON,D1458)</f>
        <v>49508</v>
      </c>
      <c r="F1458" s="193">
        <f>IFERROR(_xll.qlIndexFixing(IndexON,D1458,TRUE,_xll.ohTrigger(RecalcTrigger,TriggerON)),NA())</f>
        <v>2.4240035048231912E-2</v>
      </c>
      <c r="H1458" s="42">
        <f>_xll.qlCalendarAdvance(Calendar,$H1457,B1458,"f",FALSE)</f>
        <v>49508</v>
      </c>
      <c r="I1458" s="177">
        <f>_xll.qlInterestRateIndexValueDate(Index1M,$H1458)</f>
        <v>49508</v>
      </c>
      <c r="J1458" s="182">
        <f>IFERROR(_xll.qlIndexFixing(Index1M,$H1458,TRUE,_xll.ohTrigger(RecalcTrigger,Trigger1M)),NA())</f>
        <v>2.4274605045380752E-2</v>
      </c>
      <c r="K1458" s="44">
        <f>IFERROR(_xll.qlIndexFixing(Index3M,H1458,TRUE,_xll.ohTrigger(RecalcTrigger,Trigger3M)),NA())</f>
        <v>2.4771431727370785E-2</v>
      </c>
      <c r="L1458" s="44">
        <f>IFERROR(_xll.qlIndexFixing(Index6M,$H1458,TRUE,_xll.ohTrigger(RecalcTrigger,Trigger6M)),NA())</f>
        <v>2.4952749406582167E-2</v>
      </c>
      <c r="M1458" s="183">
        <f>IFERROR(_xll.qlIndexFixing(Index1Y,$H1458,TRUE,_xll.ohTrigger(RecalcTrigger,Trigger1Y)),NA())</f>
        <v>2.5287277432436559E-2</v>
      </c>
      <c r="N1458" s="182">
        <f>IFERROR(_xll.qlIndexFixing(ONIndex1M,I1458,TRUE,_xll.ohTrigger(RecalcTrigger,Trigger1M)),NA())</f>
        <v>2.4266547860305465E-2</v>
      </c>
      <c r="O1458" s="44">
        <f>IFERROR(_xll.qlIndexFixing(ONIndex3M,I1458,TRUE,_xll.ohTrigger(RecalcTrigger,Trigger3M)),NA())</f>
        <v>2.4744587994789402E-2</v>
      </c>
      <c r="P1458" s="44">
        <f>IFERROR(_xll.qlIndexFixing(ONIndex6M,I1458,TRUE,_xll.ohTrigger(RecalcTrigger,Trigger6M)),NA())</f>
        <v>2.489864289781929E-2</v>
      </c>
      <c r="Q1458" s="183">
        <f>IFERROR(_xll.qlIndexFixing(ONIndex1Y,I1458,TRUE,_xll.ohTrigger(RecalcTrigger,Trigger1Y)),NA())</f>
        <v>2.5196434464972439E-2</v>
      </c>
    </row>
    <row r="1459" spans="2:17" x14ac:dyDescent="0.2">
      <c r="B1459" s="39" t="s">
        <v>42</v>
      </c>
      <c r="D1459" s="42">
        <f>_xll.qlCalendarAdvance(Calendar,$D1458,B1459,"f",FALSE)</f>
        <v>49515</v>
      </c>
      <c r="E1459" s="177">
        <f>_xll.qlInterestRateIndexValueDate(IndexON,D1459)</f>
        <v>49515</v>
      </c>
      <c r="F1459" s="193">
        <f>IFERROR(_xll.qlIndexFixing(IndexON,D1459,TRUE,_xll.ohTrigger(RecalcTrigger,TriggerON)),NA())</f>
        <v>2.4233172286315385E-2</v>
      </c>
      <c r="H1459" s="42">
        <f>_xll.qlCalendarAdvance(Calendar,$H1458,B1459,"f",FALSE)</f>
        <v>49515</v>
      </c>
      <c r="I1459" s="177">
        <f>_xll.qlInterestRateIndexValueDate(Index1M,$H1459)</f>
        <v>49515</v>
      </c>
      <c r="J1459" s="182">
        <f>IFERROR(_xll.qlIndexFixing(Index1M,$H1459,TRUE,_xll.ohTrigger(RecalcTrigger,Trigger1M)),NA())</f>
        <v>2.4267111630815935E-2</v>
      </c>
      <c r="K1459" s="44">
        <f>IFERROR(_xll.qlIndexFixing(Index3M,H1459,TRUE,_xll.ohTrigger(RecalcTrigger,Trigger3M)),NA())</f>
        <v>2.4763846101687144E-2</v>
      </c>
      <c r="L1459" s="44">
        <f>IFERROR(_xll.qlIndexFixing(Index6M,$H1459,TRUE,_xll.ohTrigger(RecalcTrigger,Trigger6M)),NA())</f>
        <v>2.4945040837421325E-2</v>
      </c>
      <c r="M1459" s="183">
        <f>IFERROR(_xll.qlIndexFixing(Index1Y,$H1459,TRUE,_xll.ohTrigger(RecalcTrigger,Trigger1Y)),NA())</f>
        <v>2.5278710358484779E-2</v>
      </c>
      <c r="N1459" s="182">
        <f>IFERROR(_xll.qlIndexFixing(ONIndex1M,I1459,TRUE,_xll.ohTrigger(RecalcTrigger,Trigger1M)),NA())</f>
        <v>2.4258764811548872E-2</v>
      </c>
      <c r="O1459" s="44">
        <f>IFERROR(_xll.qlIndexFixing(ONIndex3M,I1459,TRUE,_xll.ohTrigger(RecalcTrigger,Trigger3M)),NA())</f>
        <v>2.4736924086902201E-2</v>
      </c>
      <c r="P1459" s="44">
        <f>IFERROR(_xll.qlIndexFixing(ONIndex6M,I1459,TRUE,_xll.ohTrigger(RecalcTrigger,Trigger6M)),NA())</f>
        <v>2.4890787603921716E-2</v>
      </c>
      <c r="Q1459" s="183">
        <f>IFERROR(_xll.qlIndexFixing(ONIndex1Y,I1459,TRUE,_xll.ohTrigger(RecalcTrigger,Trigger1Y)),NA())</f>
        <v>2.5187452985996339E-2</v>
      </c>
    </row>
    <row r="1460" spans="2:17" x14ac:dyDescent="0.2">
      <c r="B1460" s="39" t="s">
        <v>42</v>
      </c>
      <c r="D1460" s="42">
        <f>_xll.qlCalendarAdvance(Calendar,$D1459,B1460,"f",FALSE)</f>
        <v>49522</v>
      </c>
      <c r="E1460" s="177">
        <f>_xll.qlInterestRateIndexValueDate(IndexON,D1460)</f>
        <v>49522</v>
      </c>
      <c r="F1460" s="193">
        <f>IFERROR(_xll.qlIndexFixing(IndexON,D1460,TRUE,_xll.ohTrigger(RecalcTrigger,TriggerON)),NA())</f>
        <v>2.4226323579039644E-2</v>
      </c>
      <c r="H1460" s="42">
        <f>_xll.qlCalendarAdvance(Calendar,$H1459,B1460,"f",FALSE)</f>
        <v>49522</v>
      </c>
      <c r="I1460" s="177">
        <f>_xll.qlInterestRateIndexValueDate(Index1M,$H1460)</f>
        <v>49522</v>
      </c>
      <c r="J1460" s="182">
        <f>IFERROR(_xll.qlIndexFixing(Index1M,$H1460,TRUE,_xll.ohTrigger(RecalcTrigger,Trigger1M)),NA())</f>
        <v>2.4259131161262434E-2</v>
      </c>
      <c r="K1460" s="44">
        <f>IFERROR(_xll.qlIndexFixing(Index3M,H1460,TRUE,_xll.ohTrigger(RecalcTrigger,Trigger3M)),NA())</f>
        <v>2.4756279814022258E-2</v>
      </c>
      <c r="L1460" s="44">
        <f>IFERROR(_xll.qlIndexFixing(Index6M,$H1460,TRUE,_xll.ohTrigger(RecalcTrigger,Trigger6M)),NA())</f>
        <v>2.4937351039223964E-2</v>
      </c>
      <c r="M1460" s="183">
        <f>IFERROR(_xll.qlIndexFixing(Index1Y,$H1460,TRUE,_xll.ohTrigger(RecalcTrigger,Trigger1Y)),NA())</f>
        <v>2.5270167960340918E-2</v>
      </c>
      <c r="N1460" s="182">
        <f>IFERROR(_xll.qlIndexFixing(ONIndex1M,I1460,TRUE,_xll.ohTrigger(RecalcTrigger,Trigger1M)),NA())</f>
        <v>2.4251004210099625E-2</v>
      </c>
      <c r="O1460" s="44">
        <f>IFERROR(_xll.qlIndexFixing(ONIndex3M,I1460,TRUE,_xll.ohTrigger(RecalcTrigger,Trigger3M)),NA())</f>
        <v>2.4729279384309022E-2</v>
      </c>
      <c r="P1460" s="44">
        <f>IFERROR(_xll.qlIndexFixing(ONIndex6M,I1460,TRUE,_xll.ohTrigger(RecalcTrigger,Trigger6M)),NA())</f>
        <v>2.4882950820346306E-2</v>
      </c>
      <c r="Q1460" s="183">
        <f>IFERROR(_xll.qlIndexFixing(ONIndex1Y,I1460,TRUE,_xll.ohTrigger(RecalcTrigger,Trigger1Y)),NA())</f>
        <v>2.5178495504823983E-2</v>
      </c>
    </row>
    <row r="1461" spans="2:17" x14ac:dyDescent="0.2">
      <c r="B1461" s="39" t="s">
        <v>42</v>
      </c>
      <c r="D1461" s="42">
        <f>_xll.qlCalendarAdvance(Calendar,$D1460,B1461,"f",FALSE)</f>
        <v>49529</v>
      </c>
      <c r="E1461" s="177">
        <f>_xll.qlInterestRateIndexValueDate(IndexON,D1461)</f>
        <v>49529</v>
      </c>
      <c r="F1461" s="193">
        <f>IFERROR(_xll.qlIndexFixing(IndexON,D1461,TRUE,_xll.ohTrigger(RecalcTrigger,TriggerON)),NA())</f>
        <v>2.4219488926404686E-2</v>
      </c>
      <c r="H1461" s="42">
        <f>_xll.qlCalendarAdvance(Calendar,$H1460,B1461,"f",FALSE)</f>
        <v>49529</v>
      </c>
      <c r="I1461" s="177">
        <f>_xll.qlInterestRateIndexValueDate(Index1M,$H1461)</f>
        <v>49529</v>
      </c>
      <c r="J1461" s="182">
        <f>IFERROR(_xll.qlIndexFixing(Index1M,$H1461,TRUE,_xll.ohTrigger(RecalcTrigger,Trigger1M)),NA())</f>
        <v>2.4251427969471762E-2</v>
      </c>
      <c r="K1461" s="44">
        <f>IFERROR(_xll.qlIndexFixing(Index3M,H1461,TRUE,_xll.ohTrigger(RecalcTrigger,Trigger3M)),NA())</f>
        <v>2.4748732864264253E-2</v>
      </c>
      <c r="L1461" s="44">
        <f>IFERROR(_xll.qlIndexFixing(Index6M,$H1461,TRUE,_xll.ohTrigger(RecalcTrigger,Trigger6M)),NA())</f>
        <v>2.4929680011774692E-2</v>
      </c>
      <c r="M1461" s="183">
        <f>IFERROR(_xll.qlIndexFixing(Index1Y,$H1461,TRUE,_xll.ohTrigger(RecalcTrigger,Trigger1Y)),NA())</f>
        <v>2.5261650237387832E-2</v>
      </c>
      <c r="N1461" s="182">
        <f>IFERROR(_xll.qlIndexFixing(ONIndex1M,I1461,TRUE,_xll.ohTrigger(RecalcTrigger,Trigger1M)),NA())</f>
        <v>2.4243266055795631E-2</v>
      </c>
      <c r="O1461" s="44">
        <f>IFERROR(_xll.qlIndexFixing(ONIndex3M,I1461,TRUE,_xll.ohTrigger(RecalcTrigger,Trigger3M)),NA())</f>
        <v>2.4721653886766726E-2</v>
      </c>
      <c r="P1461" s="44">
        <f>IFERROR(_xll.qlIndexFixing(ONIndex6M,I1461,TRUE,_xll.ohTrigger(RecalcTrigger,Trigger6M)),NA())</f>
        <v>2.4875132546768874E-2</v>
      </c>
      <c r="Q1461" s="183">
        <f>IFERROR(_xll.qlIndexFixing(ONIndex1Y,I1461,TRUE,_xll.ohTrigger(RecalcTrigger,Trigger1Y)),NA())</f>
        <v>2.5169562021536418E-2</v>
      </c>
    </row>
    <row r="1462" spans="2:17" x14ac:dyDescent="0.2">
      <c r="B1462" s="39" t="s">
        <v>42</v>
      </c>
      <c r="D1462" s="42">
        <f>_xll.qlCalendarAdvance(Calendar,$D1461,B1462,"f",FALSE)</f>
        <v>49536</v>
      </c>
      <c r="E1462" s="177">
        <f>_xll.qlInterestRateIndexValueDate(IndexON,D1462)</f>
        <v>49536</v>
      </c>
      <c r="F1462" s="193">
        <f>IFERROR(_xll.qlIndexFixing(IndexON,D1462,TRUE,_xll.ohTrigger(RecalcTrigger,TriggerON)),NA())</f>
        <v>2.4212668328410514E-2</v>
      </c>
      <c r="H1462" s="42">
        <f>_xll.qlCalendarAdvance(Calendar,$H1461,B1462,"f",FALSE)</f>
        <v>49536</v>
      </c>
      <c r="I1462" s="177">
        <f>_xll.qlInterestRateIndexValueDate(Index1M,$H1462)</f>
        <v>49536</v>
      </c>
      <c r="J1462" s="182">
        <f>IFERROR(_xll.qlIndexFixing(Index1M,$H1462,TRUE,_xll.ohTrigger(RecalcTrigger,Trigger1M)),NA())</f>
        <v>2.4243747277801139E-2</v>
      </c>
      <c r="K1462" s="44">
        <f>IFERROR(_xll.qlIndexFixing(Index3M,H1462,TRUE,_xll.ohTrigger(RecalcTrigger,Trigger3M)),NA())</f>
        <v>2.4741205252305654E-2</v>
      </c>
      <c r="L1462" s="44">
        <f>IFERROR(_xll.qlIndexFixing(Index6M,$H1462,TRUE,_xll.ohTrigger(RecalcTrigger,Trigger6M)),NA())</f>
        <v>2.4922027754859001E-2</v>
      </c>
      <c r="M1462" s="183">
        <f>IFERROR(_xll.qlIndexFixing(Index1Y,$H1462,TRUE,_xll.ohTrigger(RecalcTrigger,Trigger1Y)),NA())</f>
        <v>2.5253157189010583E-2</v>
      </c>
      <c r="N1462" s="182">
        <f>IFERROR(_xll.qlIndexFixing(ONIndex1M,I1462,TRUE,_xll.ohTrigger(RecalcTrigger,Trigger1M)),NA())</f>
        <v>2.4235550348798984E-2</v>
      </c>
      <c r="O1462" s="44">
        <f>IFERROR(_xll.qlIndexFixing(ONIndex3M,I1462,TRUE,_xll.ohTrigger(RecalcTrigger,Trigger3M)),NA())</f>
        <v>2.4714047594680544E-2</v>
      </c>
      <c r="P1462" s="44">
        <f>IFERROR(_xll.qlIndexFixing(ONIndex6M,I1462,TRUE,_xll.ohTrigger(RecalcTrigger,Trigger6M)),NA())</f>
        <v>2.4867332783432561E-2</v>
      </c>
      <c r="Q1462" s="183">
        <f>IFERROR(_xll.qlIndexFixing(ONIndex1Y,I1462,TRUE,_xll.ohTrigger(RecalcTrigger,Trigger1Y)),NA())</f>
        <v>2.5160652536052597E-2</v>
      </c>
    </row>
    <row r="1463" spans="2:17" x14ac:dyDescent="0.2">
      <c r="B1463" s="39" t="s">
        <v>42</v>
      </c>
      <c r="D1463" s="42">
        <f>_xll.qlCalendarAdvance(Calendar,$D1462,B1463,"f",FALSE)</f>
        <v>49543</v>
      </c>
      <c r="E1463" s="177">
        <f>_xll.qlInterestRateIndexValueDate(IndexON,D1463)</f>
        <v>49543</v>
      </c>
      <c r="F1463" s="193">
        <f>IFERROR(_xll.qlIndexFixing(IndexON,D1463,TRUE,_xll.ohTrigger(RecalcTrigger,TriggerON)),NA())</f>
        <v>2.4205861785138172E-2</v>
      </c>
      <c r="H1463" s="42">
        <f>_xll.qlCalendarAdvance(Calendar,$H1462,B1463,"f",FALSE)</f>
        <v>49543</v>
      </c>
      <c r="I1463" s="177">
        <f>_xll.qlInterestRateIndexValueDate(Index1M,$H1463)</f>
        <v>49543</v>
      </c>
      <c r="J1463" s="182">
        <f>IFERROR(_xll.qlIndexFixing(Index1M,$H1463,TRUE,_xll.ohTrigger(RecalcTrigger,Trigger1M)),NA())</f>
        <v>2.4236089086198995E-2</v>
      </c>
      <c r="K1463" s="44">
        <f>IFERROR(_xll.qlIndexFixing(Index3M,H1463,TRUE,_xll.ohTrigger(RecalcTrigger,Trigger3M)),NA())</f>
        <v>2.473369697803458E-2</v>
      </c>
      <c r="L1463" s="44">
        <f>IFERROR(_xll.qlIndexFixing(Index6M,$H1463,TRUE,_xll.ohTrigger(RecalcTrigger,Trigger6M)),NA())</f>
        <v>2.4914394268262384E-2</v>
      </c>
      <c r="M1463" s="183">
        <f>IFERROR(_xll.qlIndexFixing(Index1Y,$H1463,TRUE,_xll.ohTrigger(RecalcTrigger,Trigger1Y)),NA())</f>
        <v>2.5244688814595129E-2</v>
      </c>
      <c r="N1463" s="182">
        <f>IFERROR(_xll.qlIndexFixing(ONIndex1M,I1463,TRUE,_xll.ohTrigger(RecalcTrigger,Trigger1M)),NA())</f>
        <v>2.4227857089028637E-2</v>
      </c>
      <c r="O1463" s="44">
        <f>IFERROR(_xll.qlIndexFixing(ONIndex3M,I1463,TRUE,_xll.ohTrigger(RecalcTrigger,Trigger3M)),NA())</f>
        <v>2.4706460507726291E-2</v>
      </c>
      <c r="P1463" s="44">
        <f>IFERROR(_xll.qlIndexFixing(ONIndex6M,I1463,TRUE,_xll.ohTrigger(RecalcTrigger,Trigger6M)),NA())</f>
        <v>2.4859551530094226E-2</v>
      </c>
      <c r="Q1463" s="183">
        <f>IFERROR(_xll.qlIndexFixing(ONIndex1Y,I1463,TRUE,_xll.ohTrigger(RecalcTrigger,Trigger1Y)),NA())</f>
        <v>2.5151767048453566E-2</v>
      </c>
    </row>
    <row r="1464" spans="2:17" x14ac:dyDescent="0.2">
      <c r="B1464" s="39" t="s">
        <v>42</v>
      </c>
      <c r="D1464" s="42">
        <f>_xll.qlCalendarAdvance(Calendar,$D1463,B1464,"f",FALSE)</f>
        <v>49550</v>
      </c>
      <c r="E1464" s="177">
        <f>_xll.qlInterestRateIndexValueDate(IndexON,D1464)</f>
        <v>49550</v>
      </c>
      <c r="F1464" s="193">
        <f>IFERROR(_xll.qlIndexFixing(IndexON,D1464,TRUE,_xll.ohTrigger(RecalcTrigger,TriggerON)),NA())</f>
        <v>2.4199069296506615E-2</v>
      </c>
      <c r="H1464" s="42">
        <f>_xll.qlCalendarAdvance(Calendar,$H1463,B1464,"f",FALSE)</f>
        <v>49550</v>
      </c>
      <c r="I1464" s="177">
        <f>_xll.qlInterestRateIndexValueDate(Index1M,$H1464)</f>
        <v>49550</v>
      </c>
      <c r="J1464" s="182">
        <f>IFERROR(_xll.qlIndexFixing(Index1M,$H1464,TRUE,_xll.ohTrigger(RecalcTrigger,Trigger1M)),NA())</f>
        <v>2.4227673297381663E-2</v>
      </c>
      <c r="K1464" s="44">
        <f>IFERROR(_xll.qlIndexFixing(Index3M,H1464,TRUE,_xll.ohTrigger(RecalcTrigger,Trigger3M)),NA())</f>
        <v>2.4726208041345319E-2</v>
      </c>
      <c r="L1464" s="44">
        <f>IFERROR(_xll.qlIndexFixing(Index6M,$H1464,TRUE,_xll.ohTrigger(RecalcTrigger,Trigger6M)),NA())</f>
        <v>2.4906779551770331E-2</v>
      </c>
      <c r="M1464" s="183">
        <f>IFERROR(_xll.qlIndexFixing(Index1Y,$H1464,TRUE,_xll.ohTrigger(RecalcTrigger,Trigger1Y)),NA())</f>
        <v>2.5236245113529638E-2</v>
      </c>
      <c r="N1464" s="182">
        <f>IFERROR(_xll.qlIndexFixing(ONIndex1M,I1464,TRUE,_xll.ohTrigger(RecalcTrigger,Trigger1M)),NA())</f>
        <v>2.4220186276322497E-2</v>
      </c>
      <c r="O1464" s="44">
        <f>IFERROR(_xll.qlIndexFixing(ONIndex3M,I1464,TRUE,_xll.ohTrigger(RecalcTrigger,Trigger3M)),NA())</f>
        <v>2.4698892625903968E-2</v>
      </c>
      <c r="P1464" s="44">
        <f>IFERROR(_xll.qlIndexFixing(ONIndex6M,I1464,TRUE,_xll.ohTrigger(RecalcTrigger,Trigger6M)),NA())</f>
        <v>2.4851788786997009E-2</v>
      </c>
      <c r="Q1464" s="183">
        <f>IFERROR(_xll.qlIndexFixing(ONIndex1Y,I1464,TRUE,_xll.ohTrigger(RecalcTrigger,Trigger1Y)),NA())</f>
        <v>2.5142905558658279E-2</v>
      </c>
    </row>
    <row r="1465" spans="2:17" x14ac:dyDescent="0.2">
      <c r="B1465" s="39" t="s">
        <v>42</v>
      </c>
      <c r="D1465" s="42">
        <f>_xll.qlCalendarAdvance(Calendar,$D1464,B1465,"f",FALSE)</f>
        <v>49557</v>
      </c>
      <c r="E1465" s="177">
        <f>_xll.qlInterestRateIndexValueDate(IndexON,D1465)</f>
        <v>49557</v>
      </c>
      <c r="F1465" s="193">
        <f>IFERROR(_xll.qlIndexFixing(IndexON,D1465,TRUE,_xll.ohTrigger(RecalcTrigger,TriggerON)),NA())</f>
        <v>2.4192290862515842E-2</v>
      </c>
      <c r="H1465" s="42">
        <f>_xll.qlCalendarAdvance(Calendar,$H1464,B1465,"f",FALSE)</f>
        <v>49557</v>
      </c>
      <c r="I1465" s="177">
        <f>_xll.qlInterestRateIndexValueDate(Index1M,$H1465)</f>
        <v>49557</v>
      </c>
      <c r="J1465" s="182">
        <f>IFERROR(_xll.qlIndexFixing(Index1M,$H1465,TRUE,_xll.ohTrigger(RecalcTrigger,Trigger1M)),NA())</f>
        <v>2.4220056799456123E-2</v>
      </c>
      <c r="K1465" s="44">
        <f>IFERROR(_xll.qlIndexFixing(Index3M,H1465,TRUE,_xll.ohTrigger(RecalcTrigger,Trigger3M)),NA())</f>
        <v>2.4718433044371321E-2</v>
      </c>
      <c r="L1465" s="44">
        <f>IFERROR(_xll.qlIndexFixing(Index6M,$H1465,TRUE,_xll.ohTrigger(RecalcTrigger,Trigger6M)),NA())</f>
        <v>2.4898564373285949E-2</v>
      </c>
      <c r="M1465" s="183">
        <f>IFERROR(_xll.qlIndexFixing(Index1Y,$H1465,TRUE,_xll.ohTrigger(RecalcTrigger,Trigger1Y)),NA())</f>
        <v>2.5227826085204262E-2</v>
      </c>
      <c r="N1465" s="182">
        <f>IFERROR(_xll.qlIndexFixing(ONIndex1M,I1465,TRUE,_xll.ohTrigger(RecalcTrigger,Trigger1M)),NA())</f>
        <v>2.421253791100475E-2</v>
      </c>
      <c r="O1465" s="44">
        <f>IFERROR(_xll.qlIndexFixing(ONIndex3M,I1465,TRUE,_xll.ohTrigger(RecalcTrigger,Trigger3M)),NA())</f>
        <v>2.4691343949375666E-2</v>
      </c>
      <c r="P1465" s="44">
        <f>IFERROR(_xll.qlIndexFixing(ONIndex6M,I1465,TRUE,_xll.ohTrigger(RecalcTrigger,Trigger6M)),NA())</f>
        <v>2.4844044553978817E-2</v>
      </c>
      <c r="Q1465" s="183">
        <f>IFERROR(_xll.qlIndexFixing(ONIndex1Y,I1465,TRUE,_xll.ohTrigger(RecalcTrigger,Trigger1Y)),NA())</f>
        <v>2.513406806682883E-2</v>
      </c>
    </row>
    <row r="1466" spans="2:17" x14ac:dyDescent="0.2">
      <c r="B1466" s="39" t="s">
        <v>42</v>
      </c>
      <c r="D1466" s="42">
        <f>_xll.qlCalendarAdvance(Calendar,$D1465,B1466,"f",FALSE)</f>
        <v>49564</v>
      </c>
      <c r="E1466" s="177">
        <f>_xll.qlInterestRateIndexValueDate(IndexON,D1466)</f>
        <v>49564</v>
      </c>
      <c r="F1466" s="193">
        <f>IFERROR(_xll.qlIndexFixing(IndexON,D1466,TRUE,_xll.ohTrigger(RecalcTrigger,TriggerON)),NA())</f>
        <v>2.41855264832469E-2</v>
      </c>
      <c r="H1466" s="42">
        <f>_xll.qlCalendarAdvance(Calendar,$H1465,B1466,"f",FALSE)</f>
        <v>49564</v>
      </c>
      <c r="I1466" s="177">
        <f>_xll.qlInterestRateIndexValueDate(Index1M,$H1466)</f>
        <v>49564</v>
      </c>
      <c r="J1466" s="182">
        <f>IFERROR(_xll.qlIndexFixing(Index1M,$H1466,TRUE,_xll.ohTrigger(RecalcTrigger,Trigger1M)),NA())</f>
        <v>2.4212462796517453E-2</v>
      </c>
      <c r="K1466" s="44">
        <f>IFERROR(_xll.qlIndexFixing(Index3M,H1466,TRUE,_xll.ohTrigger(RecalcTrigger,Trigger3M)),NA())</f>
        <v>2.4710981904281042E-2</v>
      </c>
      <c r="L1466" s="44">
        <f>IFERROR(_xll.qlIndexFixing(Index6M,$H1466,TRUE,_xll.ohTrigger(RecalcTrigger,Trigger6M)),NA())</f>
        <v>2.4890985542571985E-2</v>
      </c>
      <c r="M1466" s="183">
        <f>IFERROR(_xll.qlIndexFixing(Index1Y,$H1466,TRUE,_xll.ohTrigger(RecalcTrigger,Trigger1Y)),NA())</f>
        <v>2.5219431729010498E-2</v>
      </c>
      <c r="N1466" s="182">
        <f>IFERROR(_xll.qlIndexFixing(ONIndex1M,I1466,TRUE,_xll.ohTrigger(RecalcTrigger,Trigger1M)),NA())</f>
        <v>2.4204911992832256E-2</v>
      </c>
      <c r="O1466" s="44">
        <f>IFERROR(_xll.qlIndexFixing(ONIndex3M,I1466,TRUE,_xll.ohTrigger(RecalcTrigger,Trigger3M)),NA())</f>
        <v>2.4683814478141386E-2</v>
      </c>
      <c r="P1466" s="44">
        <f>IFERROR(_xll.qlIndexFixing(ONIndex6M,I1466,TRUE,_xll.ohTrigger(RecalcTrigger,Trigger6M)),NA())</f>
        <v>2.483631883103965E-2</v>
      </c>
      <c r="Q1466" s="183">
        <f>IFERROR(_xll.qlIndexFixing(ONIndex1Y,I1466,TRUE,_xll.ohTrigger(RecalcTrigger,Trigger1Y)),NA())</f>
        <v>2.512525457288417E-2</v>
      </c>
    </row>
    <row r="1467" spans="2:17" x14ac:dyDescent="0.2">
      <c r="B1467" s="39" t="s">
        <v>42</v>
      </c>
      <c r="D1467" s="42">
        <f>_xll.qlCalendarAdvance(Calendar,$D1466,B1467,"f",FALSE)</f>
        <v>49571</v>
      </c>
      <c r="E1467" s="177">
        <f>_xll.qlInterestRateIndexValueDate(IndexON,D1467)</f>
        <v>49571</v>
      </c>
      <c r="F1467" s="193">
        <f>IFERROR(_xll.qlIndexFixing(IndexON,D1467,TRUE,_xll.ohTrigger(RecalcTrigger,TriggerON)),NA())</f>
        <v>2.4178776158618742E-2</v>
      </c>
      <c r="H1467" s="42">
        <f>_xll.qlCalendarAdvance(Calendar,$H1466,B1467,"f",FALSE)</f>
        <v>49571</v>
      </c>
      <c r="I1467" s="177">
        <f>_xll.qlInterestRateIndexValueDate(Index1M,$H1467)</f>
        <v>49571</v>
      </c>
      <c r="J1467" s="182">
        <f>IFERROR(_xll.qlIndexFixing(Index1M,$H1467,TRUE,_xll.ohTrigger(RecalcTrigger,Trigger1M)),NA())</f>
        <v>2.4204891288533242E-2</v>
      </c>
      <c r="K1467" s="44">
        <f>IFERROR(_xll.qlIndexFixing(Index3M,H1467,TRUE,_xll.ohTrigger(RecalcTrigger,Trigger3M)),NA())</f>
        <v>2.4703550099997796E-2</v>
      </c>
      <c r="L1467" s="44">
        <f>IFERROR(_xll.qlIndexFixing(Index6M,$H1467,TRUE,_xll.ohTrigger(RecalcTrigger,Trigger6M)),NA())</f>
        <v>2.4883425478501961E-2</v>
      </c>
      <c r="M1467" s="183">
        <f>IFERROR(_xll.qlIndexFixing(Index1Y,$H1467,TRUE,_xll.ohTrigger(RecalcTrigger,Trigger1Y)),NA())</f>
        <v>2.5211062044341821E-2</v>
      </c>
      <c r="N1467" s="182">
        <f>IFERROR(_xll.qlIndexFixing(ONIndex1M,I1467,TRUE,_xll.ohTrigger(RecalcTrigger,Trigger1M)),NA())</f>
        <v>2.4197308521886063E-2</v>
      </c>
      <c r="O1467" s="44">
        <f>IFERROR(_xll.qlIndexFixing(ONIndex3M,I1467,TRUE,_xll.ohTrigger(RecalcTrigger,Trigger3M)),NA())</f>
        <v>2.4676304212120082E-2</v>
      </c>
      <c r="P1467" s="44">
        <f>IFERROR(_xll.qlIndexFixing(ONIndex6M,I1467,TRUE,_xll.ohTrigger(RecalcTrigger,Trigger6M)),NA())</f>
        <v>2.4828611618341601E-2</v>
      </c>
      <c r="Q1467" s="183">
        <f>IFERROR(_xll.qlIndexFixing(ONIndex1Y,I1467,TRUE,_xll.ohTrigger(RecalcTrigger,Trigger1Y)),NA())</f>
        <v>2.5116465076662209E-2</v>
      </c>
    </row>
    <row r="1468" spans="2:17" x14ac:dyDescent="0.2">
      <c r="B1468" s="39" t="s">
        <v>42</v>
      </c>
      <c r="D1468" s="42">
        <f>_xll.qlCalendarAdvance(Calendar,$D1467,B1468,"f",FALSE)</f>
        <v>49578</v>
      </c>
      <c r="E1468" s="177">
        <f>_xll.qlInterestRateIndexValueDate(IndexON,D1468)</f>
        <v>49578</v>
      </c>
      <c r="F1468" s="193">
        <f>IFERROR(_xll.qlIndexFixing(IndexON,D1468,TRUE,_xll.ohTrigger(RecalcTrigger,TriggerON)),NA())</f>
        <v>2.4172039888712415E-2</v>
      </c>
      <c r="H1468" s="42">
        <f>_xll.qlCalendarAdvance(Calendar,$H1467,B1468,"f",FALSE)</f>
        <v>49578</v>
      </c>
      <c r="I1468" s="177">
        <f>_xll.qlInterestRateIndexValueDate(Index1M,$H1468)</f>
        <v>49578</v>
      </c>
      <c r="J1468" s="182">
        <f>IFERROR(_xll.qlIndexFixing(Index1M,$H1468,TRUE,_xll.ohTrigger(RecalcTrigger,Trigger1M)),NA())</f>
        <v>2.4197342275452154E-2</v>
      </c>
      <c r="K1468" s="44">
        <f>IFERROR(_xll.qlIndexFixing(Index3M,H1468,TRUE,_xll.ohTrigger(RecalcTrigger,Trigger3M)),NA())</f>
        <v>2.4696445668212882E-2</v>
      </c>
      <c r="L1468" s="44">
        <f>IFERROR(_xll.qlIndexFixing(Index6M,$H1468,TRUE,_xll.ohTrigger(RecalcTrigger,Trigger6M)),NA())</f>
        <v>2.4875884180864356E-2</v>
      </c>
      <c r="M1468" s="183">
        <f>IFERROR(_xll.qlIndexFixing(Index1Y,$H1468,TRUE,_xll.ohTrigger(RecalcTrigger,Trigger1Y)),NA())</f>
        <v>2.5202717030593489E-2</v>
      </c>
      <c r="N1468" s="182">
        <f>IFERROR(_xll.qlIndexFixing(ONIndex1M,I1468,TRUE,_xll.ohTrigger(RecalcTrigger,Trigger1M)),NA())</f>
        <v>2.4189727498085123E-2</v>
      </c>
      <c r="O1468" s="44">
        <f>IFERROR(_xll.qlIndexFixing(ONIndex3M,I1468,TRUE,_xll.ohTrigger(RecalcTrigger,Trigger3M)),NA())</f>
        <v>2.4668813151230706E-2</v>
      </c>
      <c r="P1468" s="44">
        <f>IFERROR(_xll.qlIndexFixing(ONIndex6M,I1468,TRUE,_xll.ohTrigger(RecalcTrigger,Trigger6M)),NA())</f>
        <v>2.4820922915722576E-2</v>
      </c>
      <c r="Q1468" s="183">
        <f>IFERROR(_xll.qlIndexFixing(ONIndex1Y,I1468,TRUE,_xll.ohTrigger(RecalcTrigger,Trigger1Y)),NA())</f>
        <v>2.5107699578406084E-2</v>
      </c>
    </row>
    <row r="1469" spans="2:17" x14ac:dyDescent="0.2">
      <c r="B1469" s="39" t="s">
        <v>42</v>
      </c>
      <c r="D1469" s="42">
        <f>_xll.qlCalendarAdvance(Calendar,$D1468,B1469,"f",FALSE)</f>
        <v>49585</v>
      </c>
      <c r="E1469" s="177">
        <f>_xll.qlInterestRateIndexValueDate(IndexON,D1469)</f>
        <v>49585</v>
      </c>
      <c r="F1469" s="193">
        <f>IFERROR(_xll.qlIndexFixing(IndexON,D1469,TRUE,_xll.ohTrigger(RecalcTrigger,TriggerON)),NA())</f>
        <v>2.4165317673446873E-2</v>
      </c>
      <c r="H1469" s="42">
        <f>_xll.qlCalendarAdvance(Calendar,$H1468,B1469,"f",FALSE)</f>
        <v>49585</v>
      </c>
      <c r="I1469" s="177">
        <f>_xll.qlInterestRateIndexValueDate(Index1M,$H1469)</f>
        <v>49585</v>
      </c>
      <c r="J1469" s="182">
        <f>IFERROR(_xll.qlIndexFixing(Index1M,$H1469,TRUE,_xll.ohTrigger(RecalcTrigger,Trigger1M)),NA())</f>
        <v>2.4190612435462538E-2</v>
      </c>
      <c r="K1469" s="44">
        <f>IFERROR(_xll.qlIndexFixing(Index3M,H1469,TRUE,_xll.ohTrigger(RecalcTrigger,Trigger3M)),NA())</f>
        <v>2.4689053417796786E-2</v>
      </c>
      <c r="L1469" s="44">
        <f>IFERROR(_xll.qlIndexFixing(Index6M,$H1469,TRUE,_xll.ohTrigger(RecalcTrigger,Trigger6M)),NA())</f>
        <v>2.4868674534516799E-2</v>
      </c>
      <c r="M1469" s="183">
        <f>IFERROR(_xll.qlIndexFixing(Index1Y,$H1469,TRUE,_xll.ohTrigger(RecalcTrigger,Trigger1Y)),NA())</f>
        <v>2.5194396687162748E-2</v>
      </c>
      <c r="N1469" s="182">
        <f>IFERROR(_xll.qlIndexFixing(ONIndex1M,I1469,TRUE,_xll.ohTrigger(RecalcTrigger,Trigger1M)),NA())</f>
        <v>2.4182168921591529E-2</v>
      </c>
      <c r="O1469" s="44">
        <f>IFERROR(_xll.qlIndexFixing(ONIndex3M,I1469,TRUE,_xll.ohTrigger(RecalcTrigger,Trigger3M)),NA())</f>
        <v>2.4661341295797445E-2</v>
      </c>
      <c r="P1469" s="44">
        <f>IFERROR(_xll.qlIndexFixing(ONIndex6M,I1469,TRUE,_xll.ohTrigger(RecalcTrigger,Trigger6M)),NA())</f>
        <v>2.4813252723263624E-2</v>
      </c>
      <c r="Q1469" s="183">
        <f>IFERROR(_xll.qlIndexFixing(ONIndex1Y,I1469,TRUE,_xll.ohTrigger(RecalcTrigger,Trigger1Y)),NA())</f>
        <v>2.509895807803475E-2</v>
      </c>
    </row>
    <row r="1470" spans="2:17" x14ac:dyDescent="0.2">
      <c r="B1470" s="39" t="s">
        <v>42</v>
      </c>
      <c r="D1470" s="42">
        <f>_xll.qlCalendarAdvance(Calendar,$D1469,B1470,"f",FALSE)</f>
        <v>49592</v>
      </c>
      <c r="E1470" s="177">
        <f>_xll.qlInterestRateIndexValueDate(IndexON,D1470)</f>
        <v>49592</v>
      </c>
      <c r="F1470" s="193">
        <f>IFERROR(_xll.qlIndexFixing(IndexON,D1470,TRUE,_xll.ohTrigger(RecalcTrigger,TriggerON)),NA())</f>
        <v>2.4158609512741069E-2</v>
      </c>
      <c r="H1470" s="42">
        <f>_xll.qlCalendarAdvance(Calendar,$H1469,B1470,"f",FALSE)</f>
        <v>49592</v>
      </c>
      <c r="I1470" s="177">
        <f>_xll.qlInterestRateIndexValueDate(Index1M,$H1470)</f>
        <v>49592</v>
      </c>
      <c r="J1470" s="182">
        <f>IFERROR(_xll.qlIndexFixing(Index1M,$H1470,TRUE,_xll.ohTrigger(RecalcTrigger,Trigger1M)),NA())</f>
        <v>2.4183111743055256E-2</v>
      </c>
      <c r="K1470" s="44">
        <f>IFERROR(_xll.qlIndexFixing(Index3M,H1470,TRUE,_xll.ohTrigger(RecalcTrigger,Trigger3M)),NA())</f>
        <v>2.4681680504311493E-2</v>
      </c>
      <c r="L1470" s="44">
        <f>IFERROR(_xll.qlIndexFixing(Index6M,$H1470,TRUE,_xll.ohTrigger(RecalcTrigger,Trigger6M)),NA())</f>
        <v>2.4861171601575381E-2</v>
      </c>
      <c r="M1470" s="183">
        <f>IFERROR(_xll.qlIndexFixing(Index1Y,$H1470,TRUE,_xll.ohTrigger(RecalcTrigger,Trigger1Y)),NA())</f>
        <v>2.5186101013447947E-2</v>
      </c>
      <c r="N1470" s="182">
        <f>IFERROR(_xll.qlIndexFixing(ONIndex1M,I1470,TRUE,_xll.ohTrigger(RecalcTrigger,Trigger1M)),NA())</f>
        <v>2.4174632792243189E-2</v>
      </c>
      <c r="O1470" s="44">
        <f>IFERROR(_xll.qlIndexFixing(ONIndex3M,I1470,TRUE,_xll.ohTrigger(RecalcTrigger,Trigger3M)),NA())</f>
        <v>2.4653888645334021E-2</v>
      </c>
      <c r="P1470" s="44">
        <f>IFERROR(_xll.qlIndexFixing(ONIndex6M,I1470,TRUE,_xll.ohTrigger(RecalcTrigger,Trigger6M)),NA())</f>
        <v>2.4805601040883696E-2</v>
      </c>
      <c r="Q1470" s="183">
        <f>IFERROR(_xll.qlIndexFixing(ONIndex1Y,I1470,TRUE,_xll.ohTrigger(RecalcTrigger,Trigger1Y)),NA())</f>
        <v>2.5090240575305067E-2</v>
      </c>
    </row>
    <row r="1471" spans="2:17" x14ac:dyDescent="0.2">
      <c r="B1471" s="39" t="s">
        <v>42</v>
      </c>
      <c r="D1471" s="42">
        <f>_xll.qlCalendarAdvance(Calendar,$D1470,B1471,"f",FALSE)</f>
        <v>49599</v>
      </c>
      <c r="E1471" s="177">
        <f>_xll.qlInterestRateIndexValueDate(IndexON,D1471)</f>
        <v>49599</v>
      </c>
      <c r="F1471" s="193">
        <f>IFERROR(_xll.qlIndexFixing(IndexON,D1471,TRUE,_xll.ohTrigger(RecalcTrigger,TriggerON)),NA())</f>
        <v>2.4151915406838143E-2</v>
      </c>
      <c r="H1471" s="42">
        <f>_xll.qlCalendarAdvance(Calendar,$H1470,B1471,"f",FALSE)</f>
        <v>49599</v>
      </c>
      <c r="I1471" s="177">
        <f>_xll.qlInterestRateIndexValueDate(Index1M,$H1471)</f>
        <v>49599</v>
      </c>
      <c r="J1471" s="182">
        <f>IFERROR(_xll.qlIndexFixing(Index1M,$H1471,TRUE,_xll.ohTrigger(RecalcTrigger,Trigger1M)),NA())</f>
        <v>2.4175633550348057E-2</v>
      </c>
      <c r="K1471" s="44">
        <f>IFERROR(_xll.qlIndexFixing(Index3M,H1471,TRUE,_xll.ohTrigger(RecalcTrigger,Trigger3M)),NA())</f>
        <v>2.4674326927651289E-2</v>
      </c>
      <c r="L1471" s="44">
        <f>IFERROR(_xll.qlIndexFixing(Index6M,$H1471,TRUE,_xll.ohTrigger(RecalcTrigger,Trigger6M)),NA())</f>
        <v>2.4853687435850251E-2</v>
      </c>
      <c r="M1471" s="183">
        <f>IFERROR(_xll.qlIndexFixing(Index1Y,$H1471,TRUE,_xll.ohTrigger(RecalcTrigger,Trigger1Y)),NA())</f>
        <v>2.517783000885054E-2</v>
      </c>
      <c r="N1471" s="182">
        <f>IFERROR(_xll.qlIndexFixing(ONIndex1M,I1471,TRUE,_xll.ohTrigger(RecalcTrigger,Trigger1M)),NA())</f>
        <v>2.4167119110121149E-2</v>
      </c>
      <c r="O1471" s="44">
        <f>IFERROR(_xll.qlIndexFixing(ONIndex3M,I1471,TRUE,_xll.ohTrigger(RecalcTrigger,Trigger3M)),NA())</f>
        <v>2.4646455200245665E-2</v>
      </c>
      <c r="P1471" s="44">
        <f>IFERROR(_xll.qlIndexFixing(ONIndex6M,I1471,TRUE,_xll.ohTrigger(RecalcTrigger,Trigger6M)),NA())</f>
        <v>2.4797967868582793E-2</v>
      </c>
      <c r="Q1471" s="183">
        <f>IFERROR(_xll.qlIndexFixing(ONIndex1Y,I1471,TRUE,_xll.ohTrigger(RecalcTrigger,Trigger1Y)),NA())</f>
        <v>2.5081547070541221E-2</v>
      </c>
    </row>
    <row r="1472" spans="2:17" x14ac:dyDescent="0.2">
      <c r="B1472" s="39" t="s">
        <v>42</v>
      </c>
      <c r="D1472" s="42">
        <f>_xll.qlCalendarAdvance(Calendar,$D1471,B1472,"f",FALSE)</f>
        <v>49606</v>
      </c>
      <c r="E1472" s="177">
        <f>_xll.qlInterestRateIndexValueDate(IndexON,D1472)</f>
        <v>49606</v>
      </c>
      <c r="F1472" s="193">
        <f>IFERROR(_xll.qlIndexFixing(IndexON,D1472,TRUE,_xll.ohTrigger(RecalcTrigger,TriggerON)),NA())</f>
        <v>2.4145235355413908E-2</v>
      </c>
      <c r="H1472" s="42">
        <f>_xll.qlCalendarAdvance(Calendar,$H1471,B1472,"f",FALSE)</f>
        <v>49606</v>
      </c>
      <c r="I1472" s="177">
        <f>_xll.qlInterestRateIndexValueDate(Index1M,$H1472)</f>
        <v>49606</v>
      </c>
      <c r="J1472" s="182">
        <f>IFERROR(_xll.qlIndexFixing(Index1M,$H1472,TRUE,_xll.ohTrigger(RecalcTrigger,Trigger1M)),NA())</f>
        <v>2.4168177857296736E-2</v>
      </c>
      <c r="K1472" s="44">
        <f>IFERROR(_xll.qlIndexFixing(Index3M,H1472,TRUE,_xll.ohTrigger(RecalcTrigger,Trigger3M)),NA())</f>
        <v>2.4666992687708698E-2</v>
      </c>
      <c r="L1472" s="44">
        <f>IFERROR(_xll.qlIndexFixing(Index6M,$H1472,TRUE,_xll.ohTrigger(RecalcTrigger,Trigger6M)),NA())</f>
        <v>2.4846222037132812E-2</v>
      </c>
      <c r="M1472" s="183">
        <f>IFERROR(_xll.qlIndexFixing(Index1Y,$H1472,TRUE,_xll.ohTrigger(RecalcTrigger,Trigger1Y)),NA())</f>
        <v>2.5169583672772205E-2</v>
      </c>
      <c r="N1472" s="182">
        <f>IFERROR(_xll.qlIndexFixing(ONIndex1M,I1472,TRUE,_xll.ohTrigger(RecalcTrigger,Trigger1M)),NA())</f>
        <v>2.4159627875225409E-2</v>
      </c>
      <c r="O1472" s="44">
        <f>IFERROR(_xll.qlIndexFixing(ONIndex3M,I1472,TRUE,_xll.ohTrigger(RecalcTrigger,Trigger3M)),NA())</f>
        <v>2.4639040960289238E-2</v>
      </c>
      <c r="P1472" s="44">
        <f>IFERROR(_xll.qlIndexFixing(ONIndex6M,I1472,TRUE,_xll.ohTrigger(RecalcTrigger,Trigger6M)),NA())</f>
        <v>2.4790353206523008E-2</v>
      </c>
      <c r="Q1472" s="183">
        <f>IFERROR(_xll.qlIndexFixing(ONIndex1Y,I1472,TRUE,_xll.ohTrigger(RecalcTrigger,Trigger1Y)),NA())</f>
        <v>2.5072877563662166E-2</v>
      </c>
    </row>
    <row r="1473" spans="2:17" x14ac:dyDescent="0.2">
      <c r="B1473" s="39" t="s">
        <v>42</v>
      </c>
      <c r="D1473" s="42">
        <f>_xll.qlCalendarAdvance(Calendar,$D1472,B1473,"f",FALSE)</f>
        <v>49613</v>
      </c>
      <c r="E1473" s="177">
        <f>_xll.qlInterestRateIndexValueDate(IndexON,D1473)</f>
        <v>49613</v>
      </c>
      <c r="F1473" s="193">
        <f>IFERROR(_xll.qlIndexFixing(IndexON,D1473,TRUE,_xll.ohTrigger(RecalcTrigger,TriggerON)),NA())</f>
        <v>2.413856935879255E-2</v>
      </c>
      <c r="H1473" s="42">
        <f>_xll.qlCalendarAdvance(Calendar,$H1472,B1473,"f",FALSE)</f>
        <v>49613</v>
      </c>
      <c r="I1473" s="177">
        <f>_xll.qlInterestRateIndexValueDate(Index1M,$H1473)</f>
        <v>49613</v>
      </c>
      <c r="J1473" s="182">
        <f>IFERROR(_xll.qlIndexFixing(Index1M,$H1473,TRUE,_xll.ohTrigger(RecalcTrigger,Trigger1M)),NA())</f>
        <v>2.4159934632226619E-2</v>
      </c>
      <c r="K1473" s="44">
        <f>IFERROR(_xll.qlIndexFixing(Index3M,H1473,TRUE,_xll.ohTrigger(RecalcTrigger,Trigger3M)),NA())</f>
        <v>2.4659677784376246E-2</v>
      </c>
      <c r="L1473" s="44">
        <f>IFERROR(_xll.qlIndexFixing(Index6M,$H1473,TRUE,_xll.ohTrigger(RecalcTrigger,Trigger6M)),NA())</f>
        <v>2.4838459181892057E-2</v>
      </c>
      <c r="M1473" s="183">
        <f>IFERROR(_xll.qlIndexFixing(Index1Y,$H1473,TRUE,_xll.ohTrigger(RecalcTrigger,Trigger1Y)),NA())</f>
        <v>2.5161362004617271E-2</v>
      </c>
      <c r="N1473" s="182">
        <f>IFERROR(_xll.qlIndexFixing(ONIndex1M,I1473,TRUE,_xll.ohTrigger(RecalcTrigger,Trigger1M)),NA())</f>
        <v>2.4152159087474923E-2</v>
      </c>
      <c r="O1473" s="44">
        <f>IFERROR(_xll.qlIndexFixing(ONIndex3M,I1473,TRUE,_xll.ohTrigger(RecalcTrigger,Trigger3M)),NA())</f>
        <v>2.4631645925545786E-2</v>
      </c>
      <c r="P1473" s="44">
        <f>IFERROR(_xll.qlIndexFixing(ONIndex6M,I1473,TRUE,_xll.ohTrigger(RecalcTrigger,Trigger6M)),NA())</f>
        <v>2.4782757054461202E-2</v>
      </c>
      <c r="Q1473" s="183">
        <f>IFERROR(_xll.qlIndexFixing(ONIndex1Y,I1473,TRUE,_xll.ohTrigger(RecalcTrigger,Trigger1Y)),NA())</f>
        <v>2.5064232054505808E-2</v>
      </c>
    </row>
    <row r="1474" spans="2:17" x14ac:dyDescent="0.2">
      <c r="B1474" s="39" t="s">
        <v>42</v>
      </c>
      <c r="D1474" s="42">
        <f>_xll.qlCalendarAdvance(Calendar,$D1473,B1474,"f",FALSE)</f>
        <v>49620</v>
      </c>
      <c r="E1474" s="177">
        <f>_xll.qlInterestRateIndexValueDate(IndexON,D1474)</f>
        <v>49620</v>
      </c>
      <c r="F1474" s="193">
        <f>IFERROR(_xll.qlIndexFixing(IndexON,D1474,TRUE,_xll.ohTrigger(RecalcTrigger,TriggerON)),NA())</f>
        <v>2.4131917416893023E-2</v>
      </c>
      <c r="H1474" s="42">
        <f>_xll.qlCalendarAdvance(Calendar,$H1473,B1474,"f",FALSE)</f>
        <v>49620</v>
      </c>
      <c r="I1474" s="177">
        <f>_xll.qlInterestRateIndexValueDate(Index1M,$H1474)</f>
        <v>49620</v>
      </c>
      <c r="J1474" s="182">
        <f>IFERROR(_xll.qlIndexFixing(Index1M,$H1474,TRUE,_xll.ohTrigger(RecalcTrigger,Trigger1M)),NA())</f>
        <v>2.4152520587724102E-2</v>
      </c>
      <c r="K1474" s="44">
        <f>IFERROR(_xll.qlIndexFixing(Index3M,H1474,TRUE,_xll.ohTrigger(RecalcTrigger,Trigger3M)),NA())</f>
        <v>2.4652382217549101E-2</v>
      </c>
      <c r="L1474" s="44">
        <f>IFERROR(_xll.qlIndexFixing(Index6M,$H1474,TRUE,_xll.ohTrigger(RecalcTrigger,Trigger6M)),NA())</f>
        <v>2.4831030478488499E-2</v>
      </c>
      <c r="M1474" s="183">
        <f>IFERROR(_xll.qlIndexFixing(Index1Y,$H1474,TRUE,_xll.ohTrigger(RecalcTrigger,Trigger1Y)),NA())</f>
        <v>2.5153165003792066E-2</v>
      </c>
      <c r="N1474" s="182">
        <f>IFERROR(_xll.qlIndexFixing(ONIndex1M,I1474,TRUE,_xll.ohTrigger(RecalcTrigger,Trigger1M)),NA())</f>
        <v>2.4144712746950736E-2</v>
      </c>
      <c r="O1474" s="44">
        <f>IFERROR(_xll.qlIndexFixing(ONIndex3M,I1474,TRUE,_xll.ohTrigger(RecalcTrigger,Trigger3M)),NA())</f>
        <v>2.462427009601531E-2</v>
      </c>
      <c r="P1474" s="44">
        <f>IFERROR(_xll.qlIndexFixing(ONIndex6M,I1474,TRUE,_xll.ohTrigger(RecalcTrigger,Trigger6M)),NA())</f>
        <v>2.4775179412559467E-2</v>
      </c>
      <c r="Q1474" s="183">
        <f>IFERROR(_xll.qlIndexFixing(ONIndex1Y,I1474,TRUE,_xll.ohTrigger(RecalcTrigger,Trigger1Y)),NA())</f>
        <v>2.5055610543315288E-2</v>
      </c>
    </row>
    <row r="1475" spans="2:17" x14ac:dyDescent="0.2">
      <c r="B1475" s="39" t="s">
        <v>42</v>
      </c>
      <c r="D1475" s="42">
        <f>_xll.qlCalendarAdvance(Calendar,$D1474,B1475,"f",FALSE)</f>
        <v>49627</v>
      </c>
      <c r="E1475" s="177">
        <f>_xll.qlInterestRateIndexValueDate(IndexON,D1475)</f>
        <v>49627</v>
      </c>
      <c r="F1475" s="193">
        <f>IFERROR(_xll.qlIndexFixing(IndexON,D1475,TRUE,_xll.ohTrigger(RecalcTrigger,TriggerON)),NA())</f>
        <v>2.4125279529553234E-2</v>
      </c>
      <c r="H1475" s="42">
        <f>_xll.qlCalendarAdvance(Calendar,$H1474,B1475,"f",FALSE)</f>
        <v>49627</v>
      </c>
      <c r="I1475" s="177">
        <f>_xll.qlInterestRateIndexValueDate(Index1M,$H1475)</f>
        <v>49627</v>
      </c>
      <c r="J1475" s="182">
        <f>IFERROR(_xll.qlIndexFixing(Index1M,$H1475,TRUE,_xll.ohTrigger(RecalcTrigger,Trigger1M)),NA())</f>
        <v>2.4145129037841051E-2</v>
      </c>
      <c r="K1475" s="44">
        <f>IFERROR(_xll.qlIndexFixing(Index3M,H1475,TRUE,_xll.ohTrigger(RecalcTrigger,Trigger3M)),NA())</f>
        <v>2.4645105987121552E-2</v>
      </c>
      <c r="L1475" s="44">
        <f>IFERROR(_xll.qlIndexFixing(Index6M,$H1475,TRUE,_xll.ohTrigger(RecalcTrigger,Trigger6M)),NA())</f>
        <v>2.4823620540067433E-2</v>
      </c>
      <c r="M1475" s="183">
        <f>IFERROR(_xll.qlIndexFixing(Index1Y,$H1475,TRUE,_xll.ohTrigger(RecalcTrigger,Trigger1Y)),NA())</f>
        <v>2.5144992669704241E-2</v>
      </c>
      <c r="N1475" s="182">
        <f>IFERROR(_xll.qlIndexFixing(ONIndex1M,I1475,TRUE,_xll.ohTrigger(RecalcTrigger,Trigger1M)),NA())</f>
        <v>2.413728885365285E-2</v>
      </c>
      <c r="O1475" s="44">
        <f>IFERROR(_xll.qlIndexFixing(ONIndex3M,I1475,TRUE,_xll.ohTrigger(RecalcTrigger,Trigger3M)),NA())</f>
        <v>2.4616913471778856E-2</v>
      </c>
      <c r="P1475" s="44">
        <f>IFERROR(_xll.qlIndexFixing(ONIndex6M,I1475,TRUE,_xll.ohTrigger(RecalcTrigger,Trigger6M)),NA())</f>
        <v>2.4767620280736757E-2</v>
      </c>
      <c r="Q1475" s="183">
        <f>IFERROR(_xll.qlIndexFixing(ONIndex1Y,I1475,TRUE,_xll.ohTrigger(RecalcTrigger,Trigger1Y)),NA())</f>
        <v>2.5047013029928511E-2</v>
      </c>
    </row>
    <row r="1476" spans="2:17" x14ac:dyDescent="0.2">
      <c r="B1476" s="39" t="s">
        <v>42</v>
      </c>
      <c r="D1476" s="42">
        <f>_xll.qlCalendarAdvance(Calendar,$D1475,B1476,"f",FALSE)</f>
        <v>49634</v>
      </c>
      <c r="E1476" s="177">
        <f>_xll.qlInterestRateIndexValueDate(IndexON,D1476)</f>
        <v>49634</v>
      </c>
      <c r="F1476" s="193">
        <f>IFERROR(_xll.qlIndexFixing(IndexON,D1476,TRUE,_xll.ohTrigger(RecalcTrigger,TriggerON)),NA())</f>
        <v>2.4118655696935276E-2</v>
      </c>
      <c r="H1476" s="42">
        <f>_xll.qlCalendarAdvance(Calendar,$H1475,B1476,"f",FALSE)</f>
        <v>49634</v>
      </c>
      <c r="I1476" s="177">
        <f>_xll.qlInterestRateIndexValueDate(Index1M,$H1476)</f>
        <v>49634</v>
      </c>
      <c r="J1476" s="182">
        <f>IFERROR(_xll.qlIndexFixing(Index1M,$H1476,TRUE,_xll.ohTrigger(RecalcTrigger,Trigger1M)),NA())</f>
        <v>2.413775998253424E-2</v>
      </c>
      <c r="K1476" s="44">
        <f>IFERROR(_xll.qlIndexFixing(Index3M,H1476,TRUE,_xll.ohTrigger(RecalcTrigger,Trigger3M)),NA())</f>
        <v>2.4637849092987003E-2</v>
      </c>
      <c r="L1476" s="44">
        <f>IFERROR(_xll.qlIndexFixing(Index6M,$H1476,TRUE,_xll.ohTrigger(RecalcTrigger,Trigger6M)),NA())</f>
        <v>2.4816229366423571E-2</v>
      </c>
      <c r="M1476" s="183">
        <f>IFERROR(_xll.qlIndexFixing(Index1Y,$H1476,TRUE,_xll.ohTrigger(RecalcTrigger,Trigger1Y)),NA())</f>
        <v>2.5136845001762997E-2</v>
      </c>
      <c r="N1476" s="182">
        <f>IFERROR(_xll.qlIndexFixing(ONIndex1M,I1476,TRUE,_xll.ohTrigger(RecalcTrigger,Trigger1M)),NA())</f>
        <v>2.4129887407581263E-2</v>
      </c>
      <c r="O1476" s="44">
        <f>IFERROR(_xll.qlIndexFixing(ONIndex3M,I1476,TRUE,_xll.ohTrigger(RecalcTrigger,Trigger3M)),NA())</f>
        <v>2.4609576052755378E-2</v>
      </c>
      <c r="P1476" s="44">
        <f>IFERROR(_xll.qlIndexFixing(ONIndex6M,I1476,TRUE,_xll.ohTrigger(RecalcTrigger,Trigger6M)),NA())</f>
        <v>2.4760079659074119E-2</v>
      </c>
      <c r="Q1476" s="183">
        <f>IFERROR(_xll.qlIndexFixing(ONIndex1Y,I1476,TRUE,_xll.ohTrigger(RecalcTrigger,Trigger1Y)),NA())</f>
        <v>2.5038439514345479E-2</v>
      </c>
    </row>
    <row r="1477" spans="2:17" x14ac:dyDescent="0.2">
      <c r="B1477" s="39" t="s">
        <v>42</v>
      </c>
      <c r="D1477" s="42">
        <f>_xll.qlCalendarAdvance(Calendar,$D1476,B1477,"f",FALSE)</f>
        <v>49641</v>
      </c>
      <c r="E1477" s="177">
        <f>_xll.qlInterestRateIndexValueDate(IndexON,D1477)</f>
        <v>49641</v>
      </c>
      <c r="F1477" s="193">
        <f>IFERROR(_xll.qlIndexFixing(IndexON,D1477,TRUE,_xll.ohTrigger(RecalcTrigger,TriggerON)),NA())</f>
        <v>2.4112045918877056E-2</v>
      </c>
      <c r="H1477" s="42">
        <f>_xll.qlCalendarAdvance(Calendar,$H1476,B1477,"f",FALSE)</f>
        <v>49641</v>
      </c>
      <c r="I1477" s="177">
        <f>_xll.qlInterestRateIndexValueDate(Index1M,$H1477)</f>
        <v>49641</v>
      </c>
      <c r="J1477" s="182">
        <f>IFERROR(_xll.qlIndexFixing(Index1M,$H1477,TRUE,_xll.ohTrigger(RecalcTrigger,Trigger1M)),NA())</f>
        <v>2.4130413421765844E-2</v>
      </c>
      <c r="K1477" s="44">
        <f>IFERROR(_xll.qlIndexFixing(Index3M,H1477,TRUE,_xll.ohTrigger(RecalcTrigger,Trigger3M)),NA())</f>
        <v>2.4630611535039745E-2</v>
      </c>
      <c r="L1477" s="44">
        <f>IFERROR(_xll.qlIndexFixing(Index6M,$H1477,TRUE,_xll.ohTrigger(RecalcTrigger,Trigger6M)),NA())</f>
        <v>2.4808856957352073E-2</v>
      </c>
      <c r="M1477" s="183">
        <f>IFERROR(_xll.qlIndexFixing(Index1Y,$H1477,TRUE,_xll.ohTrigger(RecalcTrigger,Trigger1Y)),NA())</f>
        <v>2.5128721999380203E-2</v>
      </c>
      <c r="N1477" s="182">
        <f>IFERROR(_xll.qlIndexFixing(ONIndex1M,I1477,TRUE,_xll.ohTrigger(RecalcTrigger,Trigger1M)),NA())</f>
        <v>2.412250840865493E-2</v>
      </c>
      <c r="O1477" s="44">
        <f>IFERROR(_xll.qlIndexFixing(ONIndex3M,I1477,TRUE,_xll.ohTrigger(RecalcTrigger,Trigger3M)),NA())</f>
        <v>2.4602257838944874E-2</v>
      </c>
      <c r="P1477" s="44">
        <f>IFERROR(_xll.qlIndexFixing(ONIndex6M,I1477,TRUE,_xll.ohTrigger(RecalcTrigger,Trigger6M)),NA())</f>
        <v>2.4752557547571552E-2</v>
      </c>
      <c r="Q1477" s="183">
        <f>IFERROR(_xll.qlIndexFixing(ONIndex1Y,I1477,TRUE,_xll.ohTrigger(RecalcTrigger,Trigger1Y)),NA())</f>
        <v>2.5029889996647237E-2</v>
      </c>
    </row>
    <row r="1478" spans="2:17" x14ac:dyDescent="0.2">
      <c r="B1478" s="39" t="s">
        <v>42</v>
      </c>
      <c r="D1478" s="42">
        <f>_xll.qlCalendarAdvance(Calendar,$D1477,B1478,"f",FALSE)</f>
        <v>49648</v>
      </c>
      <c r="E1478" s="177">
        <f>_xll.qlInterestRateIndexValueDate(IndexON,D1478)</f>
        <v>49648</v>
      </c>
      <c r="F1478" s="193">
        <f>IFERROR(_xll.qlIndexFixing(IndexON,D1478,TRUE,_xll.ohTrigger(RecalcTrigger,TriggerON)),NA())</f>
        <v>2.4105450195540667E-2</v>
      </c>
      <c r="H1478" s="42">
        <f>_xll.qlCalendarAdvance(Calendar,$H1477,B1478,"f",FALSE)</f>
        <v>49648</v>
      </c>
      <c r="I1478" s="177">
        <f>_xll.qlInterestRateIndexValueDate(Index1M,$H1478)</f>
        <v>49648</v>
      </c>
      <c r="J1478" s="182">
        <f>IFERROR(_xll.qlIndexFixing(Index1M,$H1478,TRUE,_xll.ohTrigger(RecalcTrigger,Trigger1M)),NA())</f>
        <v>2.4123916189225193E-2</v>
      </c>
      <c r="K1478" s="44">
        <f>IFERROR(_xll.qlIndexFixing(Index3M,H1478,TRUE,_xll.ohTrigger(RecalcTrigger,Trigger3M)),NA())</f>
        <v>2.4623076385751293E-2</v>
      </c>
      <c r="L1478" s="44">
        <f>IFERROR(_xll.qlIndexFixing(Index6M,$H1478,TRUE,_xll.ohTrigger(RecalcTrigger,Trigger6M)),NA())</f>
        <v>2.4801823740379307E-2</v>
      </c>
      <c r="M1478" s="183">
        <f>IFERROR(_xll.qlIndexFixing(Index1Y,$H1478,TRUE,_xll.ohTrigger(RecalcTrigger,Trigger1Y)),NA())</f>
        <v>2.51206236619686E-2</v>
      </c>
      <c r="N1478" s="182">
        <f>IFERROR(_xll.qlIndexFixing(ONIndex1M,I1478,TRUE,_xll.ohTrigger(RecalcTrigger,Trigger1M)),NA())</f>
        <v>2.4115151856954897E-2</v>
      </c>
      <c r="O1478" s="44">
        <f>IFERROR(_xll.qlIndexFixing(ONIndex3M,I1478,TRUE,_xll.ohTrigger(RecalcTrigger,Trigger3M)),NA())</f>
        <v>2.4594958830347347E-2</v>
      </c>
      <c r="P1478" s="44">
        <f>IFERROR(_xll.qlIndexFixing(ONIndex6M,I1478,TRUE,_xll.ohTrigger(RecalcTrigger,Trigger6M)),NA())</f>
        <v>2.474505394614801E-2</v>
      </c>
      <c r="Q1478" s="183">
        <f>IFERROR(_xll.qlIndexFixing(ONIndex1Y,I1478,TRUE,_xll.ohTrigger(RecalcTrigger,Trigger1Y)),NA())</f>
        <v>2.5021364476671693E-2</v>
      </c>
    </row>
    <row r="1479" spans="2:17" x14ac:dyDescent="0.2">
      <c r="B1479" s="39" t="s">
        <v>42</v>
      </c>
      <c r="D1479" s="42">
        <f>_xll.qlCalendarAdvance(Calendar,$D1478,B1479,"f",FALSE)</f>
        <v>49655</v>
      </c>
      <c r="E1479" s="177">
        <f>_xll.qlInterestRateIndexValueDate(IndexON,D1479)</f>
        <v>49655</v>
      </c>
      <c r="F1479" s="193">
        <f>IFERROR(_xll.qlIndexFixing(IndexON,D1479,TRUE,_xll.ohTrigger(RecalcTrigger,TriggerON)),NA())</f>
        <v>2.4098868526764017E-2</v>
      </c>
      <c r="H1479" s="42">
        <f>_xll.qlCalendarAdvance(Calendar,$H1478,B1479,"f",FALSE)</f>
        <v>49655</v>
      </c>
      <c r="I1479" s="177">
        <f>_xll.qlInterestRateIndexValueDate(Index1M,$H1479)</f>
        <v>49655</v>
      </c>
      <c r="J1479" s="182">
        <f>IFERROR(_xll.qlIndexFixing(Index1M,$H1479,TRUE,_xll.ohTrigger(RecalcTrigger,Trigger1M)),NA())</f>
        <v>2.411661799250019E-2</v>
      </c>
      <c r="K1479" s="44">
        <f>IFERROR(_xll.qlIndexFixing(Index3M,H1479,TRUE,_xll.ohTrigger(RecalcTrigger,Trigger3M)),NA())</f>
        <v>2.4615876602894635E-2</v>
      </c>
      <c r="L1479" s="44">
        <f>IFERROR(_xll.qlIndexFixing(Index6M,$H1479,TRUE,_xll.ohTrigger(RecalcTrigger,Trigger6M)),NA())</f>
        <v>2.4794489704922464E-2</v>
      </c>
      <c r="M1479" s="183">
        <f>IFERROR(_xll.qlIndexFixing(Index1Y,$H1479,TRUE,_xll.ohTrigger(RecalcTrigger,Trigger1Y)),NA())</f>
        <v>2.5112549988942925E-2</v>
      </c>
      <c r="N1479" s="182">
        <f>IFERROR(_xll.qlIndexFixing(ONIndex1M,I1479,TRUE,_xll.ohTrigger(RecalcTrigger,Trigger1M)),NA())</f>
        <v>2.4107817752400118E-2</v>
      </c>
      <c r="O1479" s="44">
        <f>IFERROR(_xll.qlIndexFixing(ONIndex3M,I1479,TRUE,_xll.ohTrigger(RecalcTrigger,Trigger3M)),NA())</f>
        <v>2.4587679026962794E-2</v>
      </c>
      <c r="P1479" s="44">
        <f>IFERROR(_xll.qlIndexFixing(ONIndex6M,I1479,TRUE,_xll.ohTrigger(RecalcTrigger,Trigger6M)),NA())</f>
        <v>2.473756885488454E-2</v>
      </c>
      <c r="Q1479" s="183">
        <f>IFERROR(_xll.qlIndexFixing(ONIndex1Y,I1479,TRUE,_xll.ohTrigger(RecalcTrigger,Trigger1Y)),NA())</f>
        <v>2.5012862954580939E-2</v>
      </c>
    </row>
    <row r="1480" spans="2:17" x14ac:dyDescent="0.2">
      <c r="B1480" s="39" t="s">
        <v>42</v>
      </c>
      <c r="D1480" s="42">
        <f>_xll.qlCalendarAdvance(Calendar,$D1479,B1480,"f",FALSE)</f>
        <v>49662</v>
      </c>
      <c r="E1480" s="177">
        <f>_xll.qlInterestRateIndexValueDate(IndexON,D1480)</f>
        <v>49662</v>
      </c>
      <c r="F1480" s="193">
        <f>IFERROR(_xll.qlIndexFixing(IndexON,D1480,TRUE,_xll.ohTrigger(RecalcTrigger,TriggerON)),NA())</f>
        <v>2.4092300912790243E-2</v>
      </c>
      <c r="H1480" s="42">
        <f>_xll.qlCalendarAdvance(Calendar,$H1479,B1480,"f",FALSE)</f>
        <v>49662</v>
      </c>
      <c r="I1480" s="177">
        <f>_xll.qlInterestRateIndexValueDate(Index1M,$H1480)</f>
        <v>49662</v>
      </c>
      <c r="J1480" s="182">
        <f>IFERROR(_xll.qlIndexFixing(Index1M,$H1480,TRUE,_xll.ohTrigger(RecalcTrigger,Trigger1M)),NA())</f>
        <v>2.4109342295070033E-2</v>
      </c>
      <c r="K1480" s="44">
        <f>IFERROR(_xll.qlIndexFixing(Index3M,H1480,TRUE,_xll.ohTrigger(RecalcTrigger,Trigger3M)),NA())</f>
        <v>2.4608696154477916E-2</v>
      </c>
      <c r="L1480" s="44">
        <f>IFERROR(_xll.qlIndexFixing(Index6M,$H1480,TRUE,_xll.ohTrigger(RecalcTrigger,Trigger6M)),NA())</f>
        <v>2.4787174434824481E-2</v>
      </c>
      <c r="M1480" s="183">
        <f>IFERROR(_xll.qlIndexFixing(Index1Y,$H1480,TRUE,_xll.ohTrigger(RecalcTrigger,Trigger1Y)),NA())</f>
        <v>2.5104500979720803E-2</v>
      </c>
      <c r="N1480" s="182">
        <f>IFERROR(_xll.qlIndexFixing(ONIndex1M,I1480,TRUE,_xll.ohTrigger(RecalcTrigger,Trigger1M)),NA())</f>
        <v>2.4100506095152685E-2</v>
      </c>
      <c r="O1480" s="44">
        <f>IFERROR(_xll.qlIndexFixing(ONIndex3M,I1480,TRUE,_xll.ohTrigger(RecalcTrigger,Trigger3M)),NA())</f>
        <v>2.4580418428791218E-2</v>
      </c>
      <c r="P1480" s="44">
        <f>IFERROR(_xll.qlIndexFixing(ONIndex6M,I1480,TRUE,_xll.ohTrigger(RecalcTrigger,Trigger6M)),NA())</f>
        <v>2.4730102273619048E-2</v>
      </c>
      <c r="Q1480" s="183">
        <f>IFERROR(_xll.qlIndexFixing(ONIndex1Y,I1480,TRUE,_xll.ohTrigger(RecalcTrigger,Trigger1Y)),NA())</f>
        <v>2.5004385430456022E-2</v>
      </c>
    </row>
    <row r="1481" spans="2:17" x14ac:dyDescent="0.2">
      <c r="B1481" s="39" t="s">
        <v>42</v>
      </c>
      <c r="D1481" s="42">
        <f>_xll.qlCalendarAdvance(Calendar,$D1480,B1481,"f",FALSE)</f>
        <v>49670</v>
      </c>
      <c r="E1481" s="177">
        <f>_xll.qlInterestRateIndexValueDate(IndexON,D1481)</f>
        <v>49670</v>
      </c>
      <c r="F1481" s="193">
        <f>IFERROR(_xll.qlIndexFixing(IndexON,D1481,TRUE,_xll.ohTrigger(RecalcTrigger,TriggerON)),NA())</f>
        <v>2.4084812277940237E-2</v>
      </c>
      <c r="H1481" s="42">
        <f>_xll.qlCalendarAdvance(Calendar,$H1480,B1481,"f",FALSE)</f>
        <v>49670</v>
      </c>
      <c r="I1481" s="177">
        <f>_xll.qlInterestRateIndexValueDate(Index1M,$H1481)</f>
        <v>49670</v>
      </c>
      <c r="J1481" s="182">
        <f>IFERROR(_xll.qlIndexFixing(Index1M,$H1481,TRUE,_xll.ohTrigger(RecalcTrigger,Trigger1M)),NA())</f>
        <v>2.4100775489922961E-2</v>
      </c>
      <c r="K1481" s="44">
        <f>IFERROR(_xll.qlIndexFixing(Index3M,H1481,TRUE,_xll.ohTrigger(RecalcTrigger,Trigger3M)),NA())</f>
        <v>2.4600513602406619E-2</v>
      </c>
      <c r="L1481" s="44">
        <f>IFERROR(_xll.qlIndexFixing(Index6M,$H1481,TRUE,_xll.ohTrigger(RecalcTrigger,Trigger6M)),NA())</f>
        <v>2.4778837103870074E-2</v>
      </c>
      <c r="M1481" s="183">
        <f>IFERROR(_xll.qlIndexFixing(Index1Y,$H1481,TRUE,_xll.ohTrigger(RecalcTrigger,Trigger1Y)),NA())</f>
        <v>2.509593024715974E-2</v>
      </c>
      <c r="N1481" s="182">
        <f>IFERROR(_xll.qlIndexFixing(ONIndex1M,I1481,TRUE,_xll.ohTrigger(RecalcTrigger,Trigger1M)),NA())</f>
        <v>2.4092177401662251E-2</v>
      </c>
      <c r="O1481" s="44">
        <f>IFERROR(_xll.qlIndexFixing(ONIndex3M,I1481,TRUE,_xll.ohTrigger(RecalcTrigger,Trigger3M)),NA())</f>
        <v>2.4572144118732986E-2</v>
      </c>
      <c r="P1481" s="44">
        <f>IFERROR(_xll.qlIndexFixing(ONIndex6M,I1481,TRUE,_xll.ohTrigger(RecalcTrigger,Trigger6M)),NA())</f>
        <v>2.472159170344046E-2</v>
      </c>
      <c r="Q1481" s="183">
        <f>IFERROR(_xll.qlIndexFixing(ONIndex1Y,I1481,TRUE,_xll.ohTrigger(RecalcTrigger,Trigger1Y)),NA())</f>
        <v>2.4994726216464036E-2</v>
      </c>
    </row>
    <row r="1482" spans="2:17" x14ac:dyDescent="0.2">
      <c r="B1482" s="39" t="s">
        <v>42</v>
      </c>
      <c r="D1482" s="42">
        <f>_xll.qlCalendarAdvance(Calendar,$D1481,B1482,"f",FALSE)</f>
        <v>49677</v>
      </c>
      <c r="E1482" s="177">
        <f>_xll.qlInterestRateIndexValueDate(IndexON,D1482)</f>
        <v>49677</v>
      </c>
      <c r="F1482" s="193">
        <f>IFERROR(_xll.qlIndexFixing(IndexON,D1482,TRUE,_xll.ohTrigger(RecalcTrigger,TriggerON)),NA())</f>
        <v>2.4078274781088593E-2</v>
      </c>
      <c r="H1482" s="42">
        <f>_xll.qlCalendarAdvance(Calendar,$H1481,B1482,"f",FALSE)</f>
        <v>49677</v>
      </c>
      <c r="I1482" s="177">
        <f>_xll.qlInterestRateIndexValueDate(Index1M,$H1482)</f>
        <v>49677</v>
      </c>
      <c r="J1482" s="182">
        <f>IFERROR(_xll.qlIndexFixing(Index1M,$H1482,TRUE,_xll.ohTrigger(RecalcTrigger,Trigger1M)),NA())</f>
        <v>2.4093546874784308E-2</v>
      </c>
      <c r="K1482" s="44">
        <f>IFERROR(_xll.qlIndexFixing(Index3M,H1482,TRUE,_xll.ohTrigger(RecalcTrigger,Trigger3M)),NA())</f>
        <v>2.4593374584585909E-2</v>
      </c>
      <c r="L1482" s="44">
        <f>IFERROR(_xll.qlIndexFixing(Index6M,$H1482,TRUE,_xll.ohTrigger(RecalcTrigger,Trigger6M)),NA())</f>
        <v>2.4771238106691719E-2</v>
      </c>
      <c r="M1482" s="183">
        <f>IFERROR(_xll.qlIndexFixing(Index1Y,$H1482,TRUE,_xll.ohTrigger(RecalcTrigger,Trigger1Y)),NA())</f>
        <v>2.5087936524611259E-2</v>
      </c>
      <c r="N1482" s="182">
        <f>IFERROR(_xll.qlIndexFixing(ONIndex1M,I1482,TRUE,_xll.ohTrigger(RecalcTrigger,Trigger1M)),NA())</f>
        <v>2.4084913845463518E-2</v>
      </c>
      <c r="O1482" s="44">
        <f>IFERROR(_xll.qlIndexFixing(ONIndex3M,I1482,TRUE,_xll.ohTrigger(RecalcTrigger,Trigger3M)),NA())</f>
        <v>2.4564924674566058E-2</v>
      </c>
      <c r="P1482" s="44">
        <f>IFERROR(_xll.qlIndexFixing(ONIndex6M,I1482,TRUE,_xll.ohTrigger(RecalcTrigger,Trigger6M)),NA())</f>
        <v>2.4714164786711068E-2</v>
      </c>
      <c r="Q1482" s="183">
        <f>IFERROR(_xll.qlIndexFixing(ONIndex1Y,I1482,TRUE,_xll.ohTrigger(RecalcTrigger,Trigger1Y)),NA())</f>
        <v>2.4986300116123239E-2</v>
      </c>
    </row>
    <row r="1483" spans="2:17" x14ac:dyDescent="0.2">
      <c r="B1483" s="39" t="s">
        <v>42</v>
      </c>
      <c r="D1483" s="42">
        <f>_xll.qlCalendarAdvance(Calendar,$D1482,B1483,"f",FALSE)</f>
        <v>49684</v>
      </c>
      <c r="E1483" s="177">
        <f>_xll.qlInterestRateIndexValueDate(IndexON,D1483)</f>
        <v>49684</v>
      </c>
      <c r="F1483" s="193">
        <f>IFERROR(_xll.qlIndexFixing(IndexON,D1483,TRUE,_xll.ohTrigger(RecalcTrigger,TriggerON)),NA())</f>
        <v>2.4071751338796687E-2</v>
      </c>
      <c r="H1483" s="42">
        <f>_xll.qlCalendarAdvance(Calendar,$H1482,B1483,"f",FALSE)</f>
        <v>49684</v>
      </c>
      <c r="I1483" s="177">
        <f>_xll.qlInterestRateIndexValueDate(Index1M,$H1483)</f>
        <v>49684</v>
      </c>
      <c r="J1483" s="182">
        <f>IFERROR(_xll.qlIndexFixing(Index1M,$H1483,TRUE,_xll.ohTrigger(RecalcTrigger,Trigger1M)),NA())</f>
        <v>2.4086340757176368E-2</v>
      </c>
      <c r="K1483" s="44">
        <f>IFERROR(_xll.qlIndexFixing(Index3M,H1483,TRUE,_xll.ohTrigger(RecalcTrigger,Trigger3M)),NA())</f>
        <v>2.4586254900880945E-2</v>
      </c>
      <c r="L1483" s="44">
        <f>IFERROR(_xll.qlIndexFixing(Index6M,$H1483,TRUE,_xll.ohTrigger(RecalcTrigger,Trigger6M)),NA())</f>
        <v>2.4763980961246674E-2</v>
      </c>
      <c r="M1483" s="183">
        <f>IFERROR(_xll.qlIndexFixing(Index1Y,$H1483,TRUE,_xll.ohTrigger(RecalcTrigger,Trigger1Y)),NA())</f>
        <v>2.5079967467651534E-2</v>
      </c>
      <c r="N1483" s="182">
        <f>IFERROR(_xll.qlIndexFixing(ONIndex1M,I1483,TRUE,_xll.ohTrigger(RecalcTrigger,Trigger1M)),NA())</f>
        <v>2.4077672736410038E-2</v>
      </c>
      <c r="O1483" s="44">
        <f>IFERROR(_xll.qlIndexFixing(ONIndex3M,I1483,TRUE,_xll.ohTrigger(RecalcTrigger,Trigger3M)),NA())</f>
        <v>2.4557724435693151E-2</v>
      </c>
      <c r="P1483" s="44">
        <f>IFERROR(_xll.qlIndexFixing(ONIndex6M,I1483,TRUE,_xll.ohTrigger(RecalcTrigger,Trigger6M)),NA())</f>
        <v>2.4706756380060702E-2</v>
      </c>
      <c r="Q1483" s="183">
        <f>IFERROR(_xll.qlIndexFixing(ONIndex1Y,I1483,TRUE,_xll.ohTrigger(RecalcTrigger,Trigger1Y)),NA())</f>
        <v>2.4977898013586186E-2</v>
      </c>
    </row>
    <row r="1484" spans="2:17" x14ac:dyDescent="0.2">
      <c r="B1484" s="39" t="s">
        <v>42</v>
      </c>
      <c r="D1484" s="42">
        <f>_xll.qlCalendarAdvance(Calendar,$D1483,B1484,"f",FALSE)</f>
        <v>49691</v>
      </c>
      <c r="E1484" s="177">
        <f>_xll.qlInterestRateIndexValueDate(IndexON,D1484)</f>
        <v>49691</v>
      </c>
      <c r="F1484" s="193">
        <f>IFERROR(_xll.qlIndexFixing(IndexON,D1484,TRUE,_xll.ohTrigger(RecalcTrigger,TriggerON)),NA())</f>
        <v>2.4065241951145566E-2</v>
      </c>
      <c r="H1484" s="42">
        <f>_xll.qlCalendarAdvance(Calendar,$H1483,B1484,"f",FALSE)</f>
        <v>49691</v>
      </c>
      <c r="I1484" s="177">
        <f>_xll.qlInterestRateIndexValueDate(Index1M,$H1484)</f>
        <v>49691</v>
      </c>
      <c r="J1484" s="182">
        <f>IFERROR(_xll.qlIndexFixing(Index1M,$H1484,TRUE,_xll.ohTrigger(RecalcTrigger,Trigger1M)),NA())</f>
        <v>2.4079157137061151E-2</v>
      </c>
      <c r="K1484" s="44">
        <f>IFERROR(_xll.qlIndexFixing(Index3M,H1484,TRUE,_xll.ohTrigger(RecalcTrigger,Trigger3M)),NA())</f>
        <v>2.4579154551190203E-2</v>
      </c>
      <c r="L1484" s="44">
        <f>IFERROR(_xll.qlIndexFixing(Index6M,$H1484,TRUE,_xll.ohTrigger(RecalcTrigger,Trigger6M)),NA())</f>
        <v>2.4756742578926735E-2</v>
      </c>
      <c r="M1484" s="183">
        <f>IFERROR(_xll.qlIndexFixing(Index1Y,$H1484,TRUE,_xll.ohTrigger(RecalcTrigger,Trigger1Y)),NA())</f>
        <v>2.5072023075701132E-2</v>
      </c>
      <c r="N1484" s="182">
        <f>IFERROR(_xll.qlIndexFixing(ONIndex1M,I1484,TRUE,_xll.ohTrigger(RecalcTrigger,Trigger1M)),NA())</f>
        <v>2.4070454074663905E-2</v>
      </c>
      <c r="O1484" s="44">
        <f>IFERROR(_xll.qlIndexFixing(ONIndex3M,I1484,TRUE,_xll.ohTrigger(RecalcTrigger,Trigger3M)),NA())</f>
        <v>2.4550543401952174E-2</v>
      </c>
      <c r="P1484" s="44">
        <f>IFERROR(_xll.qlIndexFixing(ONIndex6M,I1484,TRUE,_xll.ohTrigger(RecalcTrigger,Trigger6M)),NA())</f>
        <v>2.4699366483651453E-2</v>
      </c>
      <c r="Q1484" s="183">
        <f>IFERROR(_xll.qlIndexFixing(ONIndex1Y,I1484,TRUE,_xll.ohTrigger(RecalcTrigger,Trigger1Y)),NA())</f>
        <v>2.4969519908933924E-2</v>
      </c>
    </row>
    <row r="1485" spans="2:17" x14ac:dyDescent="0.2">
      <c r="B1485" s="39" t="s">
        <v>42</v>
      </c>
      <c r="D1485" s="42">
        <f>_xll.qlCalendarAdvance(Calendar,$D1484,B1485,"f",FALSE)</f>
        <v>49698</v>
      </c>
      <c r="E1485" s="177">
        <f>_xll.qlInterestRateIndexValueDate(IndexON,D1485)</f>
        <v>49698</v>
      </c>
      <c r="F1485" s="193">
        <f>IFERROR(_xll.qlIndexFixing(IndexON,D1485,TRUE,_xll.ohTrigger(RecalcTrigger,TriggerON)),NA())</f>
        <v>2.4058746618135229E-2</v>
      </c>
      <c r="H1485" s="42">
        <f>_xll.qlCalendarAdvance(Calendar,$H1484,B1485,"f",FALSE)</f>
        <v>49698</v>
      </c>
      <c r="I1485" s="177">
        <f>_xll.qlInterestRateIndexValueDate(Index1M,$H1485)</f>
        <v>49698</v>
      </c>
      <c r="J1485" s="182">
        <f>IFERROR(_xll.qlIndexFixing(Index1M,$H1485,TRUE,_xll.ohTrigger(RecalcTrigger,Trigger1M)),NA())</f>
        <v>2.4071996014398134E-2</v>
      </c>
      <c r="K1485" s="44">
        <f>IFERROR(_xll.qlIndexFixing(Index3M,H1485,TRUE,_xll.ohTrigger(RecalcTrigger,Trigger3M)),NA())</f>
        <v>2.457207353541304E-2</v>
      </c>
      <c r="L1485" s="44">
        <f>IFERROR(_xll.qlIndexFixing(Index6M,$H1485,TRUE,_xll.ohTrigger(RecalcTrigger,Trigger6M)),NA())</f>
        <v>2.4749522959531957E-2</v>
      </c>
      <c r="M1485" s="183">
        <f>IFERROR(_xll.qlIndexFixing(Index1Y,$H1485,TRUE,_xll.ohTrigger(RecalcTrigger,Trigger1Y)),NA())</f>
        <v>2.5064103348183261E-2</v>
      </c>
      <c r="N1485" s="182">
        <f>IFERROR(_xll.qlIndexFixing(ONIndex1M,I1485,TRUE,_xll.ohTrigger(RecalcTrigger,Trigger1M)),NA())</f>
        <v>2.4063257860063025E-2</v>
      </c>
      <c r="O1485" s="44">
        <f>IFERROR(_xll.qlIndexFixing(ONIndex3M,I1485,TRUE,_xll.ohTrigger(RecalcTrigger,Trigger3M)),NA())</f>
        <v>2.4543381573343126E-2</v>
      </c>
      <c r="P1485" s="44">
        <f>IFERROR(_xll.qlIndexFixing(ONIndex6M,I1485,TRUE,_xll.ohTrigger(RecalcTrigger,Trigger6M)),NA())</f>
        <v>2.4691995097402275E-2</v>
      </c>
      <c r="Q1485" s="183">
        <f>IFERROR(_xll.qlIndexFixing(ONIndex1Y,I1485,TRUE,_xll.ohTrigger(RecalcTrigger,Trigger1Y)),NA())</f>
        <v>2.4961165802085405E-2</v>
      </c>
    </row>
    <row r="1486" spans="2:17" x14ac:dyDescent="0.2">
      <c r="B1486" s="39" t="s">
        <v>42</v>
      </c>
      <c r="D1486" s="42">
        <f>_xll.qlCalendarAdvance(Calendar,$D1485,B1486,"f",FALSE)</f>
        <v>49705</v>
      </c>
      <c r="E1486" s="177">
        <f>_xll.qlInterestRateIndexValueDate(IndexON,D1486)</f>
        <v>49705</v>
      </c>
      <c r="F1486" s="193">
        <f>IFERROR(_xll.qlIndexFixing(IndexON,D1486,TRUE,_xll.ohTrigger(RecalcTrigger,TriggerON)),NA())</f>
        <v>2.4052265339846723E-2</v>
      </c>
      <c r="H1486" s="42">
        <f>_xll.qlCalendarAdvance(Calendar,$H1485,B1486,"f",FALSE)</f>
        <v>49705</v>
      </c>
      <c r="I1486" s="177">
        <f>_xll.qlInterestRateIndexValueDate(Index1M,$H1486)</f>
        <v>49705</v>
      </c>
      <c r="J1486" s="182">
        <f>IFERROR(_xll.qlIndexFixing(Index1M,$H1486,TRUE,_xll.ohTrigger(RecalcTrigger,Trigger1M)),NA())</f>
        <v>2.4064003293562664E-2</v>
      </c>
      <c r="K1486" s="44">
        <f>IFERROR(_xll.qlIndexFixing(Index3M,H1486,TRUE,_xll.ohTrigger(RecalcTrigger,Trigger3M)),NA())</f>
        <v>2.4564687681726989E-2</v>
      </c>
      <c r="L1486" s="44">
        <f>IFERROR(_xll.qlIndexFixing(Index6M,$H1486,TRUE,_xll.ohTrigger(RecalcTrigger,Trigger6M)),NA())</f>
        <v>2.4742322102861064E-2</v>
      </c>
      <c r="M1486" s="183">
        <f>IFERROR(_xll.qlIndexFixing(Index1Y,$H1486,TRUE,_xll.ohTrigger(RecalcTrigger,Trigger1Y)),NA())</f>
        <v>2.5055293243307242E-2</v>
      </c>
      <c r="N1486" s="182">
        <f>IFERROR(_xll.qlIndexFixing(ONIndex1M,I1486,TRUE,_xll.ohTrigger(RecalcTrigger,Trigger1M)),NA())</f>
        <v>2.4056084092607399E-2</v>
      </c>
      <c r="O1486" s="44">
        <f>IFERROR(_xll.qlIndexFixing(ONIndex3M,I1486,TRUE,_xll.ohTrigger(RecalcTrigger,Trigger3M)),NA())</f>
        <v>2.45362389500281E-2</v>
      </c>
      <c r="P1486" s="44">
        <f>IFERROR(_xll.qlIndexFixing(ONIndex6M,I1486,TRUE,_xll.ohTrigger(RecalcTrigger,Trigger6M)),NA())</f>
        <v>2.468464222107003E-2</v>
      </c>
      <c r="Q1486" s="183">
        <f>IFERROR(_xll.qlIndexFixing(ONIndex1Y,I1486,TRUE,_xll.ohTrigger(RecalcTrigger,Trigger1Y)),NA())</f>
        <v>2.4952835693040631E-2</v>
      </c>
    </row>
    <row r="1487" spans="2:17" x14ac:dyDescent="0.2">
      <c r="B1487" s="39" t="s">
        <v>42</v>
      </c>
      <c r="D1487" s="42">
        <f>_xll.qlCalendarAdvance(Calendar,$D1486,B1487,"f",FALSE)</f>
        <v>49712</v>
      </c>
      <c r="E1487" s="177">
        <f>_xll.qlInterestRateIndexValueDate(IndexON,D1487)</f>
        <v>49712</v>
      </c>
      <c r="F1487" s="193">
        <f>IFERROR(_xll.qlIndexFixing(IndexON,D1487,TRUE,_xll.ohTrigger(RecalcTrigger,TriggerON)),NA())</f>
        <v>2.4045798116199002E-2</v>
      </c>
      <c r="H1487" s="42">
        <f>_xll.qlCalendarAdvance(Calendar,$H1486,B1487,"f",FALSE)</f>
        <v>49712</v>
      </c>
      <c r="I1487" s="177">
        <f>_xll.qlInterestRateIndexValueDate(Index1M,$H1487)</f>
        <v>49712</v>
      </c>
      <c r="J1487" s="182">
        <f>IFERROR(_xll.qlIndexFixing(Index1M,$H1487,TRUE,_xll.ohTrigger(RecalcTrigger,Trigger1M)),NA())</f>
        <v>2.4056883751549296E-2</v>
      </c>
      <c r="K1487" s="44">
        <f>IFERROR(_xll.qlIndexFixing(Index3M,H1487,TRUE,_xll.ohTrigger(RecalcTrigger,Trigger3M)),NA())</f>
        <v>2.4557644425031638E-2</v>
      </c>
      <c r="L1487" s="44">
        <f>IFERROR(_xll.qlIndexFixing(Index6M,$H1487,TRUE,_xll.ohTrigger(RecalcTrigger,Trigger6M)),NA())</f>
        <v>2.4735140008715892E-2</v>
      </c>
      <c r="M1487" s="183">
        <f>IFERROR(_xll.qlIndexFixing(Index1Y,$H1487,TRUE,_xll.ohTrigger(RecalcTrigger,Trigger1Y)),NA())</f>
        <v>2.504833788414541E-2</v>
      </c>
      <c r="N1487" s="182">
        <f>IFERROR(_xll.qlIndexFixing(ONIndex1M,I1487,TRUE,_xll.ohTrigger(RecalcTrigger,Trigger1M)),NA())</f>
        <v>2.4048932772378073E-2</v>
      </c>
      <c r="O1487" s="44">
        <f>IFERROR(_xll.qlIndexFixing(ONIndex3M,I1487,TRUE,_xll.ohTrigger(RecalcTrigger,Trigger3M)),NA())</f>
        <v>2.4529115531926049E-2</v>
      </c>
      <c r="P1487" s="44">
        <f>IFERROR(_xll.qlIndexFixing(ONIndex6M,I1487,TRUE,_xll.ohTrigger(RecalcTrigger,Trigger6M)),NA())</f>
        <v>2.4677307854897856E-2</v>
      </c>
      <c r="Q1487" s="183">
        <f>IFERROR(_xll.qlIndexFixing(ONIndex1Y,I1487,TRUE,_xll.ohTrigger(RecalcTrigger,Trigger1Y)),NA())</f>
        <v>2.4944529581961694E-2</v>
      </c>
    </row>
    <row r="1488" spans="2:17" x14ac:dyDescent="0.2">
      <c r="B1488" s="39" t="s">
        <v>42</v>
      </c>
      <c r="D1488" s="42">
        <f>_xll.qlCalendarAdvance(Calendar,$D1487,B1488,"f",FALSE)</f>
        <v>49719</v>
      </c>
      <c r="E1488" s="177">
        <f>_xll.qlInterestRateIndexValueDate(IndexON,D1488)</f>
        <v>49719</v>
      </c>
      <c r="F1488" s="193">
        <f>IFERROR(_xll.qlIndexFixing(IndexON,D1488,TRUE,_xll.ohTrigger(RecalcTrigger,TriggerON)),NA())</f>
        <v>2.4039344947029972E-2</v>
      </c>
      <c r="H1488" s="42">
        <f>_xll.qlCalendarAdvance(Calendar,$H1487,B1488,"f",FALSE)</f>
        <v>49719</v>
      </c>
      <c r="I1488" s="177">
        <f>_xll.qlInterestRateIndexValueDate(Index1M,$H1488)</f>
        <v>49719</v>
      </c>
      <c r="J1488" s="182">
        <f>IFERROR(_xll.qlIndexFixing(Index1M,$H1488,TRUE,_xll.ohTrigger(RecalcTrigger,Trigger1M)),NA())</f>
        <v>2.4049786702005617E-2</v>
      </c>
      <c r="K1488" s="44">
        <f>IFERROR(_xll.qlIndexFixing(Index3M,H1488,TRUE,_xll.ohTrigger(RecalcTrigger,Trigger3M)),NA())</f>
        <v>2.4550620500519964E-2</v>
      </c>
      <c r="L1488" s="44">
        <f>IFERROR(_xll.qlIndexFixing(Index6M,$H1488,TRUE,_xll.ohTrigger(RecalcTrigger,Trigger6M)),NA())</f>
        <v>2.4727976676896499E-2</v>
      </c>
      <c r="M1488" s="183">
        <f>IFERROR(_xll.qlIndexFixing(Index1Y,$H1488,TRUE,_xll.ohTrigger(RecalcTrigger,Trigger1Y)),NA())</f>
        <v>2.5040492146479992E-2</v>
      </c>
      <c r="N1488" s="182">
        <f>IFERROR(_xll.qlIndexFixing(ONIndex1M,I1488,TRUE,_xll.ohTrigger(RecalcTrigger,Trigger1M)),NA())</f>
        <v>2.4041803899294001E-2</v>
      </c>
      <c r="O1488" s="44">
        <f>IFERROR(_xll.qlIndexFixing(ONIndex3M,I1488,TRUE,_xll.ohTrigger(RecalcTrigger,Trigger3M)),NA())</f>
        <v>2.4522011318955927E-2</v>
      </c>
      <c r="P1488" s="44">
        <f>IFERROR(_xll.qlIndexFixing(ONIndex6M,I1488,TRUE,_xll.ohTrigger(RecalcTrigger,Trigger6M)),NA())</f>
        <v>2.4669991998885754E-2</v>
      </c>
      <c r="Q1488" s="183">
        <f>IFERROR(_xll.qlIndexFixing(ONIndex1Y,I1488,TRUE,_xll.ohTrigger(RecalcTrigger,Trigger1Y)),NA())</f>
        <v>2.4936247468443362E-2</v>
      </c>
    </row>
    <row r="1489" spans="2:17" x14ac:dyDescent="0.2">
      <c r="B1489" s="39" t="s">
        <v>42</v>
      </c>
      <c r="D1489" s="42">
        <f>_xll.qlCalendarAdvance(Calendar,$D1488,B1489,"f",FALSE)</f>
        <v>49726</v>
      </c>
      <c r="E1489" s="177">
        <f>_xll.qlInterestRateIndexValueDate(IndexON,D1489)</f>
        <v>49726</v>
      </c>
      <c r="F1489" s="193">
        <f>IFERROR(_xll.qlIndexFixing(IndexON,D1489,TRUE,_xll.ohTrigger(RecalcTrigger,TriggerON)),NA())</f>
        <v>2.4032905832744866E-2</v>
      </c>
      <c r="H1489" s="42">
        <f>_xll.qlCalendarAdvance(Calendar,$H1488,B1489,"f",FALSE)</f>
        <v>49726</v>
      </c>
      <c r="I1489" s="177">
        <f>_xll.qlInterestRateIndexValueDate(Index1M,$H1489)</f>
        <v>49726</v>
      </c>
      <c r="J1489" s="182">
        <f>IFERROR(_xll.qlIndexFixing(Index1M,$H1489,TRUE,_xll.ohTrigger(RecalcTrigger,Trigger1M)),NA())</f>
        <v>2.4042712144900884E-2</v>
      </c>
      <c r="K1489" s="44">
        <f>IFERROR(_xll.qlIndexFixing(Index3M,H1489,TRUE,_xll.ohTrigger(RecalcTrigger,Trigger3M)),NA())</f>
        <v>2.4543615908092016E-2</v>
      </c>
      <c r="L1489" s="44">
        <f>IFERROR(_xll.qlIndexFixing(Index6M,$H1489,TRUE,_xll.ohTrigger(RecalcTrigger,Trigger6M)),NA())</f>
        <v>2.4720832107205611E-2</v>
      </c>
      <c r="M1489" s="183">
        <f>IFERROR(_xll.qlIndexFixing(Index1Y,$H1489,TRUE,_xll.ohTrigger(RecalcTrigger,Trigger1Y)),NA())</f>
        <v>2.5032671070956889E-2</v>
      </c>
      <c r="N1489" s="182">
        <f>IFERROR(_xll.qlIndexFixing(ONIndex1M,I1489,TRUE,_xll.ohTrigger(RecalcTrigger,Trigger1M)),NA())</f>
        <v>2.4034697473436228E-2</v>
      </c>
      <c r="O1489" s="44">
        <f>IFERROR(_xll.qlIndexFixing(ONIndex3M,I1489,TRUE,_xll.ohTrigger(RecalcTrigger,Trigger3M)),NA())</f>
        <v>2.4514926311198781E-2</v>
      </c>
      <c r="P1489" s="44">
        <f>IFERROR(_xll.qlIndexFixing(ONIndex6M,I1489,TRUE,_xll.ohTrigger(RecalcTrigger,Trigger6M)),NA())</f>
        <v>2.4662694652952677E-2</v>
      </c>
      <c r="Q1489" s="183">
        <f>IFERROR(_xll.qlIndexFixing(ONIndex1Y,I1489,TRUE,_xll.ohTrigger(RecalcTrigger,Trigger1Y)),NA())</f>
        <v>2.4927989352890867E-2</v>
      </c>
    </row>
    <row r="1490" spans="2:17" x14ac:dyDescent="0.2">
      <c r="B1490" s="39" t="s">
        <v>42</v>
      </c>
      <c r="D1490" s="42">
        <f>_xll.qlCalendarAdvance(Calendar,$D1489,B1490,"f",FALSE)</f>
        <v>49733</v>
      </c>
      <c r="E1490" s="177">
        <f>_xll.qlInterestRateIndexValueDate(IndexON,D1490)</f>
        <v>49733</v>
      </c>
      <c r="F1490" s="193">
        <f>IFERROR(_xll.qlIndexFixing(IndexON,D1490,TRUE,_xll.ohTrigger(RecalcTrigger,TriggerON)),NA())</f>
        <v>2.4026480773019498E-2</v>
      </c>
      <c r="H1490" s="42">
        <f>_xll.qlCalendarAdvance(Calendar,$H1489,B1490,"f",FALSE)</f>
        <v>49733</v>
      </c>
      <c r="I1490" s="177">
        <f>_xll.qlInterestRateIndexValueDate(Index1M,$H1490)</f>
        <v>49733</v>
      </c>
      <c r="J1490" s="182">
        <f>IFERROR(_xll.qlIndexFixing(Index1M,$H1490,TRUE,_xll.ohTrigger(RecalcTrigger,Trigger1M)),NA())</f>
        <v>2.4035660080193175E-2</v>
      </c>
      <c r="K1490" s="44">
        <f>IFERROR(_xll.qlIndexFixing(Index3M,H1490,TRUE,_xll.ohTrigger(RecalcTrigger,Trigger3M)),NA())</f>
        <v>2.4536630647647835E-2</v>
      </c>
      <c r="L1490" s="44">
        <f>IFERROR(_xll.qlIndexFixing(Index6M,$H1490,TRUE,_xll.ohTrigger(RecalcTrigger,Trigger6M)),NA())</f>
        <v>2.4713706299443729E-2</v>
      </c>
      <c r="M1490" s="183">
        <f>IFERROR(_xll.qlIndexFixing(Index1Y,$H1490,TRUE,_xll.ohTrigger(RecalcTrigger,Trigger1Y)),NA())</f>
        <v>2.5023944851035429E-2</v>
      </c>
      <c r="N1490" s="182">
        <f>IFERROR(_xll.qlIndexFixing(ONIndex1M,I1490,TRUE,_xll.ohTrigger(RecalcTrigger,Trigger1M)),NA())</f>
        <v>2.4027613494642663E-2</v>
      </c>
      <c r="O1490" s="44">
        <f>IFERROR(_xll.qlIndexFixing(ONIndex3M,I1490,TRUE,_xll.ohTrigger(RecalcTrigger,Trigger3M)),NA())</f>
        <v>2.4507860508654611E-2</v>
      </c>
      <c r="P1490" s="44">
        <f>IFERROR(_xll.qlIndexFixing(ONIndex6M,I1490,TRUE,_xll.ohTrigger(RecalcTrigger,Trigger6M)),NA())</f>
        <v>2.4655415817098625E-2</v>
      </c>
      <c r="Q1490" s="183">
        <f>IFERROR(_xll.qlIndexFixing(ONIndex1Y,I1490,TRUE,_xll.ohTrigger(RecalcTrigger,Trigger1Y)),NA())</f>
        <v>2.4919755235142116E-2</v>
      </c>
    </row>
    <row r="1491" spans="2:17" x14ac:dyDescent="0.2">
      <c r="B1491" s="39" t="s">
        <v>42</v>
      </c>
      <c r="D1491" s="42">
        <f>_xll.qlCalendarAdvance(Calendar,$D1490,B1491,"f",FALSE)</f>
        <v>49740</v>
      </c>
      <c r="E1491" s="177">
        <f>_xll.qlInterestRateIndexValueDate(IndexON,D1491)</f>
        <v>49740</v>
      </c>
      <c r="F1491" s="193">
        <f>IFERROR(_xll.qlIndexFixing(IndexON,D1491,TRUE,_xll.ohTrigger(RecalcTrigger,TriggerON)),NA())</f>
        <v>2.4020069767934915E-2</v>
      </c>
      <c r="H1491" s="42">
        <f>_xll.qlCalendarAdvance(Calendar,$H1490,B1491,"f",FALSE)</f>
        <v>49740</v>
      </c>
      <c r="I1491" s="177">
        <f>_xll.qlInterestRateIndexValueDate(Index1M,$H1491)</f>
        <v>49740</v>
      </c>
      <c r="J1491" s="182">
        <f>IFERROR(_xll.qlIndexFixing(Index1M,$H1491,TRUE,_xll.ohTrigger(RecalcTrigger,Trigger1M)),NA())</f>
        <v>2.4029501722494968E-2</v>
      </c>
      <c r="K1491" s="44">
        <f>IFERROR(_xll.qlIndexFixing(Index3M,H1491,TRUE,_xll.ohTrigger(RecalcTrigger,Trigger3M)),NA())</f>
        <v>2.453032227745168E-2</v>
      </c>
      <c r="L1491" s="44">
        <f>IFERROR(_xll.qlIndexFixing(Index6M,$H1491,TRUE,_xll.ohTrigger(RecalcTrigger,Trigger6M)),NA())</f>
        <v>2.4707926421761086E-2</v>
      </c>
      <c r="M1491" s="183">
        <f>IFERROR(_xll.qlIndexFixing(Index1Y,$H1491,TRUE,_xll.ohTrigger(RecalcTrigger,Trigger1Y)),NA())</f>
        <v>2.5016169393454746E-2</v>
      </c>
      <c r="N1491" s="182">
        <f>IFERROR(_xll.qlIndexFixing(ONIndex1M,I1491,TRUE,_xll.ohTrigger(RecalcTrigger,Trigger1M)),NA())</f>
        <v>2.4020551963156445E-2</v>
      </c>
      <c r="O1491" s="44">
        <f>IFERROR(_xll.qlIndexFixing(ONIndex3M,I1491,TRUE,_xll.ohTrigger(RecalcTrigger,Trigger3M)),NA())</f>
        <v>2.4500813911323416E-2</v>
      </c>
      <c r="P1491" s="44">
        <f>IFERROR(_xll.qlIndexFixing(ONIndex6M,I1491,TRUE,_xll.ohTrigger(RecalcTrigger,Trigger6M)),NA())</f>
        <v>2.4648155491323598E-2</v>
      </c>
      <c r="Q1491" s="183">
        <f>IFERROR(_xll.qlIndexFixing(ONIndex1Y,I1491,TRUE,_xll.ohTrigger(RecalcTrigger,Trigger1Y)),NA())</f>
        <v>2.4911545115278155E-2</v>
      </c>
    </row>
    <row r="1492" spans="2:17" x14ac:dyDescent="0.2">
      <c r="B1492" s="39" t="s">
        <v>42</v>
      </c>
      <c r="D1492" s="42">
        <f>_xll.qlCalendarAdvance(Calendar,$D1491,B1492,"f",FALSE)</f>
        <v>49747</v>
      </c>
      <c r="E1492" s="177">
        <f>_xll.qlInterestRateIndexValueDate(IndexON,D1492)</f>
        <v>49747</v>
      </c>
      <c r="F1492" s="193">
        <f>IFERROR(_xll.qlIndexFixing(IndexON,D1492,TRUE,_xll.ohTrigger(RecalcTrigger,TriggerON)),NA())</f>
        <v>2.4013672817491116E-2</v>
      </c>
      <c r="H1492" s="42">
        <f>_xll.qlCalendarAdvance(Calendar,$H1491,B1492,"f",FALSE)</f>
        <v>49747</v>
      </c>
      <c r="I1492" s="177">
        <f>_xll.qlInterestRateIndexValueDate(Index1M,$H1492)</f>
        <v>49747</v>
      </c>
      <c r="J1492" s="182">
        <f>IFERROR(_xll.qlIndexFixing(Index1M,$H1492,TRUE,_xll.ohTrigger(RecalcTrigger,Trigger1M)),NA())</f>
        <v>2.4022789876064259E-2</v>
      </c>
      <c r="K1492" s="44">
        <f>IFERROR(_xll.qlIndexFixing(Index3M,H1492,TRUE,_xll.ohTrigger(RecalcTrigger,Trigger3M)),NA())</f>
        <v>2.4523377511948018E-2</v>
      </c>
      <c r="L1492" s="44">
        <f>IFERROR(_xll.qlIndexFixing(Index6M,$H1492,TRUE,_xll.ohTrigger(RecalcTrigger,Trigger6M)),NA())</f>
        <v>2.4700841591721003E-2</v>
      </c>
      <c r="M1492" s="183">
        <f>IFERROR(_xll.qlIndexFixing(Index1Y,$H1492,TRUE,_xll.ohTrigger(RecalcTrigger,Trigger1Y)),NA())</f>
        <v>2.5008418590946047E-2</v>
      </c>
      <c r="N1492" s="182">
        <f>IFERROR(_xll.qlIndexFixing(ONIndex1M,I1492,TRUE,_xll.ohTrigger(RecalcTrigger,Trigger1M)),NA())</f>
        <v>2.4013512878815479E-2</v>
      </c>
      <c r="O1492" s="44">
        <f>IFERROR(_xll.qlIndexFixing(ONIndex3M,I1492,TRUE,_xll.ohTrigger(RecalcTrigger,Trigger3M)),NA())</f>
        <v>2.4493786519205196E-2</v>
      </c>
      <c r="P1492" s="44">
        <f>IFERROR(_xll.qlIndexFixing(ONIndex6M,I1492,TRUE,_xll.ohTrigger(RecalcTrigger,Trigger6M)),NA())</f>
        <v>2.4640913675708642E-2</v>
      </c>
      <c r="Q1492" s="183">
        <f>IFERROR(_xll.qlIndexFixing(ONIndex1Y,I1492,TRUE,_xll.ohTrigger(RecalcTrigger,Trigger1Y)),NA())</f>
        <v>2.4903358993055846E-2</v>
      </c>
    </row>
    <row r="1493" spans="2:17" x14ac:dyDescent="0.2">
      <c r="B1493" s="39" t="s">
        <v>42</v>
      </c>
      <c r="D1493" s="42">
        <f>_xll.qlCalendarAdvance(Calendar,$D1492,B1493,"f",FALSE)</f>
        <v>49754</v>
      </c>
      <c r="E1493" s="177">
        <f>_xll.qlInterestRateIndexValueDate(IndexON,D1493)</f>
        <v>49754</v>
      </c>
      <c r="F1493" s="193">
        <f>IFERROR(_xll.qlIndexFixing(IndexON,D1493,TRUE,_xll.ohTrigger(RecalcTrigger,TriggerON)),NA())</f>
        <v>2.4007289921769148E-2</v>
      </c>
      <c r="H1493" s="42">
        <f>_xll.qlCalendarAdvance(Calendar,$H1492,B1493,"f",FALSE)</f>
        <v>49754</v>
      </c>
      <c r="I1493" s="177">
        <f>_xll.qlInterestRateIndexValueDate(Index1M,$H1493)</f>
        <v>49754</v>
      </c>
      <c r="J1493" s="182">
        <f>IFERROR(_xll.qlIndexFixing(Index1M,$H1493,TRUE,_xll.ohTrigger(RecalcTrigger,Trigger1M)),NA())</f>
        <v>2.401551693622675E-2</v>
      </c>
      <c r="K1493" s="44">
        <f>IFERROR(_xll.qlIndexFixing(Index3M,H1493,TRUE,_xll.ohTrigger(RecalcTrigger,Trigger3M)),NA())</f>
        <v>2.4516452080968438E-2</v>
      </c>
      <c r="L1493" s="44">
        <f>IFERROR(_xll.qlIndexFixing(Index6M,$H1493,TRUE,_xll.ohTrigger(RecalcTrigger,Trigger6M)),NA())</f>
        <v>2.4693775528553782E-2</v>
      </c>
      <c r="M1493" s="183">
        <f>IFERROR(_xll.qlIndexFixing(Index1Y,$H1493,TRUE,_xll.ohTrigger(RecalcTrigger,Trigger1Y)),NA())</f>
        <v>2.5000692442950667E-2</v>
      </c>
      <c r="N1493" s="182">
        <f>IFERROR(_xll.qlIndexFixing(ONIndex1M,I1493,TRUE,_xll.ohTrigger(RecalcTrigger,Trigger1M)),NA())</f>
        <v>2.4006496241700814E-2</v>
      </c>
      <c r="O1493" s="44">
        <f>IFERROR(_xll.qlIndexFixing(ONIndex3M,I1493,TRUE,_xll.ohTrigger(RecalcTrigger,Trigger3M)),NA())</f>
        <v>2.4486778332218906E-2</v>
      </c>
      <c r="P1493" s="44">
        <f>IFERROR(_xll.qlIndexFixing(ONIndex6M,I1493,TRUE,_xll.ohTrigger(RecalcTrigger,Trigger6M)),NA())</f>
        <v>2.4633690370172712E-2</v>
      </c>
      <c r="Q1493" s="183">
        <f>IFERROR(_xll.qlIndexFixing(ONIndex1Y,I1493,TRUE,_xll.ohTrigger(RecalcTrigger,Trigger1Y)),NA())</f>
        <v>2.4895196868718328E-2</v>
      </c>
    </row>
    <row r="1494" spans="2:17" x14ac:dyDescent="0.2">
      <c r="B1494" s="39" t="s">
        <v>42</v>
      </c>
      <c r="D1494" s="42">
        <f>_xll.qlCalendarAdvance(Calendar,$D1493,B1494,"f",FALSE)</f>
        <v>49761</v>
      </c>
      <c r="E1494" s="177">
        <f>_xll.qlInterestRateIndexValueDate(IndexON,D1494)</f>
        <v>49761</v>
      </c>
      <c r="F1494" s="193">
        <f>IFERROR(_xll.qlIndexFixing(IndexON,D1494,TRUE,_xll.ohTrigger(RecalcTrigger,TriggerON)),NA())</f>
        <v>2.4000921080606918E-2</v>
      </c>
      <c r="H1494" s="42">
        <f>_xll.qlCalendarAdvance(Calendar,$H1493,B1494,"f",FALSE)</f>
        <v>49761</v>
      </c>
      <c r="I1494" s="177">
        <f>_xll.qlInterestRateIndexValueDate(Index1M,$H1494)</f>
        <v>49761</v>
      </c>
      <c r="J1494" s="182">
        <f>IFERROR(_xll.qlIndexFixing(Index1M,$H1494,TRUE,_xll.ohTrigger(RecalcTrigger,Trigger1M)),NA())</f>
        <v>2.4008558288723877E-2</v>
      </c>
      <c r="K1494" s="44">
        <f>IFERROR(_xll.qlIndexFixing(Index3M,H1494,TRUE,_xll.ohTrigger(RecalcTrigger,Trigger3M)),NA())</f>
        <v>2.4509545984415151E-2</v>
      </c>
      <c r="L1494" s="44">
        <f>IFERROR(_xll.qlIndexFixing(Index6M,$H1494,TRUE,_xll.ohTrigger(RecalcTrigger,Trigger6M)),NA())</f>
        <v>2.4686728232059852E-2</v>
      </c>
      <c r="M1494" s="183">
        <f>IFERROR(_xll.qlIndexFixing(Index1Y,$H1494,TRUE,_xll.ohTrigger(RecalcTrigger,Trigger1Y)),NA())</f>
        <v>2.4992990948912608E-2</v>
      </c>
      <c r="N1494" s="182">
        <f>IFERROR(_xll.qlIndexFixing(ONIndex1M,I1494,TRUE,_xll.ohTrigger(RecalcTrigger,Trigger1M)),NA())</f>
        <v>2.3999502051731403E-2</v>
      </c>
      <c r="O1494" s="44">
        <f>IFERROR(_xll.qlIndexFixing(ONIndex3M,I1494,TRUE,_xll.ohTrigger(RecalcTrigger,Trigger3M)),NA())</f>
        <v>2.4479789350526637E-2</v>
      </c>
      <c r="P1494" s="44">
        <f>IFERROR(_xll.qlIndexFixing(ONIndex6M,I1494,TRUE,_xll.ohTrigger(RecalcTrigger,Trigger6M)),NA())</f>
        <v>2.4626485574715806E-2</v>
      </c>
      <c r="Q1494" s="183">
        <f>IFERROR(_xll.qlIndexFixing(ONIndex1Y,I1494,TRUE,_xll.ohTrigger(RecalcTrigger,Trigger1Y)),NA())</f>
        <v>2.4887058742346646E-2</v>
      </c>
    </row>
    <row r="1495" spans="2:17" x14ac:dyDescent="0.2">
      <c r="B1495" s="39" t="s">
        <v>42</v>
      </c>
      <c r="D1495" s="42">
        <f>_xll.qlCalendarAdvance(Calendar,$D1494,B1495,"f",FALSE)</f>
        <v>49768</v>
      </c>
      <c r="E1495" s="177">
        <f>_xll.qlInterestRateIndexValueDate(IndexON,D1495)</f>
        <v>49768</v>
      </c>
      <c r="F1495" s="193">
        <f>IFERROR(_xll.qlIndexFixing(IndexON,D1495,TRUE,_xll.ohTrigger(RecalcTrigger,TriggerON)),NA())</f>
        <v>2.3994566294085473E-2</v>
      </c>
      <c r="H1495" s="42">
        <f>_xll.qlCalendarAdvance(Calendar,$H1494,B1495,"f",FALSE)</f>
        <v>49768</v>
      </c>
      <c r="I1495" s="177">
        <f>_xll.qlInterestRateIndexValueDate(Index1M,$H1495)</f>
        <v>49768</v>
      </c>
      <c r="J1495" s="182">
        <f>IFERROR(_xll.qlIndexFixing(Index1M,$H1495,TRUE,_xll.ohTrigger(RecalcTrigger,Trigger1M)),NA())</f>
        <v>2.40019173826964E-2</v>
      </c>
      <c r="K1495" s="44">
        <f>IFERROR(_xll.qlIndexFixing(Index3M,H1495,TRUE,_xll.ohTrigger(RecalcTrigger,Trigger3M)),NA())</f>
        <v>2.4502326720571118E-2</v>
      </c>
      <c r="L1495" s="44">
        <f>IFERROR(_xll.qlIndexFixing(Index6M,$H1495,TRUE,_xll.ohTrigger(RecalcTrigger,Trigger6M)),NA())</f>
        <v>2.4678693790167676E-2</v>
      </c>
      <c r="M1495" s="183">
        <f>IFERROR(_xll.qlIndexFixing(Index1Y,$H1495,TRUE,_xll.ohTrigger(RecalcTrigger,Trigger1Y)),NA())</f>
        <v>2.4986578886736319E-2</v>
      </c>
      <c r="N1495" s="182">
        <f>IFERROR(_xll.qlIndexFixing(ONIndex1M,I1495,TRUE,_xll.ohTrigger(RecalcTrigger,Trigger1M)),NA())</f>
        <v>2.3992530308826199E-2</v>
      </c>
      <c r="O1495" s="44">
        <f>IFERROR(_xll.qlIndexFixing(ONIndex3M,I1495,TRUE,_xll.ohTrigger(RecalcTrigger,Trigger3M)),NA())</f>
        <v>2.4472819573966298E-2</v>
      </c>
      <c r="P1495" s="44">
        <f>IFERROR(_xll.qlIndexFixing(ONIndex6M,I1495,TRUE,_xll.ohTrigger(RecalcTrigger,Trigger6M)),NA())</f>
        <v>2.4619299289337926E-2</v>
      </c>
      <c r="Q1495" s="183">
        <f>IFERROR(_xll.qlIndexFixing(ONIndex1Y,I1495,TRUE,_xll.ohTrigger(RecalcTrigger,Trigger1Y)),NA())</f>
        <v>2.487894461353557E-2</v>
      </c>
    </row>
    <row r="1496" spans="2:17" x14ac:dyDescent="0.2">
      <c r="B1496" s="39" t="s">
        <v>42</v>
      </c>
      <c r="D1496" s="42">
        <f>_xll.qlCalendarAdvance(Calendar,$D1495,B1496,"f",FALSE)</f>
        <v>49775</v>
      </c>
      <c r="E1496" s="177">
        <f>_xll.qlInterestRateIndexValueDate(IndexON,D1496)</f>
        <v>49775</v>
      </c>
      <c r="F1496" s="193">
        <f>IFERROR(_xll.qlIndexFixing(IndexON,D1496,TRUE,_xll.ohTrigger(RecalcTrigger,TriggerON)),NA())</f>
        <v>2.3989569592894444E-2</v>
      </c>
      <c r="H1496" s="42">
        <f>_xll.qlCalendarAdvance(Calendar,$H1495,B1496,"f",FALSE)</f>
        <v>49775</v>
      </c>
      <c r="I1496" s="177">
        <f>_xll.qlInterestRateIndexValueDate(Index1M,$H1496)</f>
        <v>49775</v>
      </c>
      <c r="J1496" s="182">
        <f>IFERROR(_xll.qlIndexFixing(Index1M,$H1496,TRUE,_xll.ohTrigger(RecalcTrigger,Trigger1M)),NA())</f>
        <v>2.3994708484775459E-2</v>
      </c>
      <c r="K1496" s="44">
        <f>IFERROR(_xll.qlIndexFixing(Index3M,H1496,TRUE,_xll.ohTrigger(RecalcTrigger,Trigger3M)),NA())</f>
        <v>2.4495458371177042E-2</v>
      </c>
      <c r="L1496" s="44">
        <f>IFERROR(_xll.qlIndexFixing(Index6M,$H1496,TRUE,_xll.ohTrigger(RecalcTrigger,Trigger6M)),NA())</f>
        <v>2.4671681418750393E-2</v>
      </c>
      <c r="M1496" s="183">
        <f>IFERROR(_xll.qlIndexFixing(Index1Y,$H1496,TRUE,_xll.ohTrigger(RecalcTrigger,Trigger1Y)),NA())</f>
        <v>2.497766192048867E-2</v>
      </c>
      <c r="N1496" s="182">
        <f>IFERROR(_xll.qlIndexFixing(ONIndex1M,I1496,TRUE,_xll.ohTrigger(RecalcTrigger,Trigger1M)),NA())</f>
        <v>2.3986752140803702E-2</v>
      </c>
      <c r="O1496" s="44">
        <f>IFERROR(_xll.qlIndexFixing(ONIndex3M,I1496,TRUE,_xll.ohTrigger(RecalcTrigger,Trigger3M)),NA())</f>
        <v>2.4467166616482627E-2</v>
      </c>
      <c r="P1496" s="44">
        <f>IFERROR(_xll.qlIndexFixing(ONIndex6M,I1496,TRUE,_xll.ohTrigger(RecalcTrigger,Trigger6M)),NA())</f>
        <v>2.4613406244825775E-2</v>
      </c>
      <c r="Q1496" s="183">
        <f>IFERROR(_xll.qlIndexFixing(ONIndex1Y,I1496,TRUE,_xll.ohTrigger(RecalcTrigger,Trigger1Y)),NA())</f>
        <v>2.4871936882985723E-2</v>
      </c>
    </row>
    <row r="1497" spans="2:17" x14ac:dyDescent="0.2">
      <c r="B1497" s="39" t="s">
        <v>42</v>
      </c>
      <c r="D1497" s="42">
        <f>_xll.qlCalendarAdvance(Calendar,$D1496,B1497,"f",FALSE)</f>
        <v>49782</v>
      </c>
      <c r="E1497" s="177">
        <f>_xll.qlInterestRateIndexValueDate(IndexON,D1497)</f>
        <v>49782</v>
      </c>
      <c r="F1497" s="193">
        <f>IFERROR(_xll.qlIndexFixing(IndexON,D1497,TRUE,_xll.ohTrigger(RecalcTrigger,TriggerON)),NA())</f>
        <v>2.3981898885045982E-2</v>
      </c>
      <c r="H1497" s="42">
        <f>_xll.qlCalendarAdvance(Calendar,$H1496,B1497,"f",FALSE)</f>
        <v>49782</v>
      </c>
      <c r="I1497" s="177">
        <f>_xll.qlInterestRateIndexValueDate(Index1M,$H1497)</f>
        <v>49782</v>
      </c>
      <c r="J1497" s="182">
        <f>IFERROR(_xll.qlIndexFixing(Index1M,$H1497,TRUE,_xll.ohTrigger(RecalcTrigger,Trigger1M)),NA())</f>
        <v>2.3987817328246334E-2</v>
      </c>
      <c r="K1497" s="44">
        <f>IFERROR(_xll.qlIndexFixing(Index3M,H1497,TRUE,_xll.ohTrigger(RecalcTrigger,Trigger3M)),NA())</f>
        <v>2.4488609354491535E-2</v>
      </c>
      <c r="L1497" s="44">
        <f>IFERROR(_xll.qlIndexFixing(Index6M,$H1497,TRUE,_xll.ohTrigger(RecalcTrigger,Trigger6M)),NA())</f>
        <v>2.4664687809270759E-2</v>
      </c>
      <c r="M1497" s="183">
        <f>IFERROR(_xll.qlIndexFixing(Index1Y,$H1497,TRUE,_xll.ohTrigger(RecalcTrigger,Trigger1Y)),NA())</f>
        <v>2.4970034384998785E-2</v>
      </c>
      <c r="N1497" s="182">
        <f>IFERROR(_xll.qlIndexFixing(ONIndex1M,I1497,TRUE,_xll.ohTrigger(RecalcTrigger,Trigger1M)),NA())</f>
        <v>2.3978654164775737E-2</v>
      </c>
      <c r="O1497" s="44">
        <f>IFERROR(_xll.qlIndexFixing(ONIndex3M,I1497,TRUE,_xll.ohTrigger(RecalcTrigger,Trigger3M)),NA())</f>
        <v>2.4458937636484546E-2</v>
      </c>
      <c r="P1497" s="44">
        <f>IFERROR(_xll.qlIndexFixing(ONIndex6M,I1497,TRUE,_xll.ohTrigger(RecalcTrigger,Trigger6M)),NA())</f>
        <v>2.4604982248900287E-2</v>
      </c>
      <c r="Q1497" s="183">
        <f>IFERROR(_xll.qlIndexFixing(ONIndex1Y,I1497,TRUE,_xll.ohTrigger(RecalcTrigger,Trigger1Y)),NA())</f>
        <v>2.4862788349486742E-2</v>
      </c>
    </row>
    <row r="1498" spans="2:17" x14ac:dyDescent="0.2">
      <c r="B1498" s="39" t="s">
        <v>42</v>
      </c>
      <c r="D1498" s="42">
        <f>_xll.qlCalendarAdvance(Calendar,$D1497,B1498,"f",FALSE)</f>
        <v>49789</v>
      </c>
      <c r="E1498" s="177">
        <f>_xll.qlInterestRateIndexValueDate(IndexON,D1498)</f>
        <v>49789</v>
      </c>
      <c r="F1498" s="193">
        <f>IFERROR(_xll.qlIndexFixing(IndexON,D1498,TRUE,_xll.ohTrigger(RecalcTrigger,TriggerON)),NA())</f>
        <v>2.3975586262527937E-2</v>
      </c>
      <c r="H1498" s="42">
        <f>_xll.qlCalendarAdvance(Calendar,$H1497,B1498,"f",FALSE)</f>
        <v>49789</v>
      </c>
      <c r="I1498" s="177">
        <f>_xll.qlInterestRateIndexValueDate(Index1M,$H1498)</f>
        <v>49789</v>
      </c>
      <c r="J1498" s="182">
        <f>IFERROR(_xll.qlIndexFixing(Index1M,$H1498,TRUE,_xll.ohTrigger(RecalcTrigger,Trigger1M)),NA())</f>
        <v>2.3981247376712169E-2</v>
      </c>
      <c r="K1498" s="44">
        <f>IFERROR(_xll.qlIndexFixing(Index3M,H1498,TRUE,_xll.ohTrigger(RecalcTrigger,Trigger3M)),NA())</f>
        <v>2.4481779670418417E-2</v>
      </c>
      <c r="L1498" s="44">
        <f>IFERROR(_xll.qlIndexFixing(Index6M,$H1498,TRUE,_xll.ohTrigger(RecalcTrigger,Trigger6M)),NA())</f>
        <v>2.4657712961535242E-2</v>
      </c>
      <c r="M1498" s="183">
        <f>IFERROR(_xll.qlIndexFixing(Index1Y,$H1498,TRUE,_xll.ohTrigger(RecalcTrigger,Trigger1Y)),NA())</f>
        <v>2.4962431501257321E-2</v>
      </c>
      <c r="N1498" s="182">
        <f>IFERROR(_xll.qlIndexFixing(ONIndex1M,I1498,TRUE,_xll.ohTrigger(RecalcTrigger,Trigger1M)),NA())</f>
        <v>2.3971749763468386E-2</v>
      </c>
      <c r="O1498" s="44">
        <f>IFERROR(_xll.qlIndexFixing(ONIndex3M,I1498,TRUE,_xll.ohTrigger(RecalcTrigger,Trigger3M)),NA())</f>
        <v>2.4452025475482086E-2</v>
      </c>
      <c r="P1498" s="44">
        <f>IFERROR(_xll.qlIndexFixing(ONIndex6M,I1498,TRUE,_xll.ohTrigger(RecalcTrigger,Trigger6M)),NA())</f>
        <v>2.4597851493921574E-2</v>
      </c>
      <c r="Q1498" s="183">
        <f>IFERROR(_xll.qlIndexFixing(ONIndex1Y,I1498,TRUE,_xll.ohTrigger(RecalcTrigger,Trigger1Y)),NA())</f>
        <v>2.4854746214248991E-2</v>
      </c>
    </row>
    <row r="1499" spans="2:17" x14ac:dyDescent="0.2">
      <c r="B1499" s="39" t="s">
        <v>42</v>
      </c>
      <c r="D1499" s="42">
        <f>_xll.qlCalendarAdvance(Calendar,$D1498,B1499,"f",FALSE)</f>
        <v>49796</v>
      </c>
      <c r="E1499" s="177">
        <f>_xll.qlInterestRateIndexValueDate(IndexON,D1499)</f>
        <v>49796</v>
      </c>
      <c r="F1499" s="193">
        <f>IFERROR(_xll.qlIndexFixing(IndexON,D1499,TRUE,_xll.ohTrigger(RecalcTrigger,TriggerON)),NA())</f>
        <v>2.396928769456963E-2</v>
      </c>
      <c r="H1499" s="42">
        <f>_xll.qlCalendarAdvance(Calendar,$H1498,B1499,"f",FALSE)</f>
        <v>49796</v>
      </c>
      <c r="I1499" s="177">
        <f>_xll.qlInterestRateIndexValueDate(Index1M,$H1499)</f>
        <v>49796</v>
      </c>
      <c r="J1499" s="182">
        <f>IFERROR(_xll.qlIndexFixing(Index1M,$H1499,TRUE,_xll.ohTrigger(RecalcTrigger,Trigger1M)),NA())</f>
        <v>2.3974102505883235E-2</v>
      </c>
      <c r="K1499" s="44">
        <f>IFERROR(_xll.qlIndexFixing(Index3M,H1499,TRUE,_xll.ohTrigger(RecalcTrigger,Trigger3M)),NA())</f>
        <v>2.447530551451145E-2</v>
      </c>
      <c r="L1499" s="44">
        <f>IFERROR(_xll.qlIndexFixing(Index6M,$H1499,TRUE,_xll.ohTrigger(RecalcTrigger,Trigger6M)),NA())</f>
        <v>2.4651773242716567E-2</v>
      </c>
      <c r="M1499" s="183">
        <f>IFERROR(_xll.qlIndexFixing(Index1Y,$H1499,TRUE,_xll.ohTrigger(RecalcTrigger,Trigger1Y)),NA())</f>
        <v>2.4954853268716048E-2</v>
      </c>
      <c r="N1499" s="182">
        <f>IFERROR(_xll.qlIndexFixing(ONIndex1M,I1499,TRUE,_xll.ohTrigger(RecalcTrigger,Trigger1M)),NA())</f>
        <v>2.3964867809306289E-2</v>
      </c>
      <c r="O1499" s="44">
        <f>IFERROR(_xll.qlIndexFixing(ONIndex3M,I1499,TRUE,_xll.ohTrigger(RecalcTrigger,Trigger3M)),NA())</f>
        <v>2.4445132519692603E-2</v>
      </c>
      <c r="P1499" s="44">
        <f>IFERROR(_xll.qlIndexFixing(ONIndex6M,I1499,TRUE,_xll.ohTrigger(RecalcTrigger,Trigger6M)),NA())</f>
        <v>2.4590739248778748E-2</v>
      </c>
      <c r="Q1499" s="183">
        <f>IFERROR(_xll.qlIndexFixing(ONIndex1Y,I1499,TRUE,_xll.ohTrigger(RecalcTrigger,Trigger1Y)),NA())</f>
        <v>2.4846728076733937E-2</v>
      </c>
    </row>
    <row r="1500" spans="2:17" x14ac:dyDescent="0.2">
      <c r="B1500" s="39" t="s">
        <v>42</v>
      </c>
      <c r="D1500" s="42">
        <f>_xll.qlCalendarAdvance(Calendar,$D1499,B1500,"f",FALSE)</f>
        <v>49803</v>
      </c>
      <c r="E1500" s="177">
        <f>_xll.qlInterestRateIndexValueDate(IndexON,D1500)</f>
        <v>49803</v>
      </c>
      <c r="F1500" s="193">
        <f>IFERROR(_xll.qlIndexFixing(IndexON,D1500,TRUE,_xll.ohTrigger(RecalcTrigger,TriggerON)),NA())</f>
        <v>2.3963003181252107E-2</v>
      </c>
      <c r="H1500" s="42">
        <f>_xll.qlCalendarAdvance(Calendar,$H1499,B1500,"f",FALSE)</f>
        <v>49803</v>
      </c>
      <c r="I1500" s="177">
        <f>_xll.qlInterestRateIndexValueDate(Index1M,$H1500)</f>
        <v>49803</v>
      </c>
      <c r="J1500" s="182">
        <f>IFERROR(_xll.qlIndexFixing(Index1M,$H1500,TRUE,_xll.ohTrigger(RecalcTrigger,Trigger1M)),NA())</f>
        <v>2.3967278839965682E-2</v>
      </c>
      <c r="K1500" s="44">
        <f>IFERROR(_xll.qlIndexFixing(Index3M,H1500,TRUE,_xll.ohTrigger(RecalcTrigger,Trigger3M)),NA())</f>
        <v>2.4468515422407845E-2</v>
      </c>
      <c r="L1500" s="44">
        <f>IFERROR(_xll.qlIndexFixing(Index6M,$H1500,TRUE,_xll.ohTrigger(RecalcTrigger,Trigger6M)),NA())</f>
        <v>2.4644838542088512E-2</v>
      </c>
      <c r="M1500" s="183">
        <f>IFERROR(_xll.qlIndexFixing(Index1Y,$H1500,TRUE,_xll.ohTrigger(RecalcTrigger,Trigger1Y)),NA())</f>
        <v>2.4947299686829405E-2</v>
      </c>
      <c r="N1500" s="182">
        <f>IFERROR(_xll.qlIndexFixing(ONIndex1M,I1500,TRUE,_xll.ohTrigger(RecalcTrigger,Trigger1M)),NA())</f>
        <v>2.3958008302289446E-2</v>
      </c>
      <c r="O1500" s="44">
        <f>IFERROR(_xll.qlIndexFixing(ONIndex3M,I1500,TRUE,_xll.ohTrigger(RecalcTrigger,Trigger3M)),NA())</f>
        <v>2.4438258769116095E-2</v>
      </c>
      <c r="P1500" s="44">
        <f>IFERROR(_xll.qlIndexFixing(ONIndex6M,I1500,TRUE,_xll.ohTrigger(RecalcTrigger,Trigger6M)),NA())</f>
        <v>2.4583645513958086E-2</v>
      </c>
      <c r="Q1500" s="183">
        <f>IFERROR(_xll.qlIndexFixing(ONIndex1Y,I1500,TRUE,_xll.ohTrigger(RecalcTrigger,Trigger1Y)),NA())</f>
        <v>2.4838733937022628E-2</v>
      </c>
    </row>
    <row r="1501" spans="2:17" x14ac:dyDescent="0.2">
      <c r="B1501" s="39" t="s">
        <v>42</v>
      </c>
      <c r="D1501" s="42">
        <f>_xll.qlCalendarAdvance(Calendar,$D1500,B1501,"f",FALSE)</f>
        <v>49810</v>
      </c>
      <c r="E1501" s="177">
        <f>_xll.qlInterestRateIndexValueDate(IndexON,D1501)</f>
        <v>49810</v>
      </c>
      <c r="F1501" s="193">
        <f>IFERROR(_xll.qlIndexFixing(IndexON,D1501,TRUE,_xll.ohTrigger(RecalcTrigger,TriggerON)),NA())</f>
        <v>2.3956732722656415E-2</v>
      </c>
      <c r="H1501" s="42">
        <f>_xll.qlCalendarAdvance(Calendar,$H1500,B1501,"f",FALSE)</f>
        <v>49810</v>
      </c>
      <c r="I1501" s="177">
        <f>_xll.qlInterestRateIndexValueDate(Index1M,$H1501)</f>
        <v>49810</v>
      </c>
      <c r="J1501" s="182">
        <f>IFERROR(_xll.qlIndexFixing(Index1M,$H1501,TRUE,_xll.ohTrigger(RecalcTrigger,Trigger1M)),NA())</f>
        <v>2.3960477670836762E-2</v>
      </c>
      <c r="K1501" s="44">
        <f>IFERROR(_xll.qlIndexFixing(Index3M,H1501,TRUE,_xll.ohTrigger(RecalcTrigger,Trigger3M)),NA())</f>
        <v>2.4461744664032833E-2</v>
      </c>
      <c r="L1501" s="44">
        <f>IFERROR(_xll.qlIndexFixing(Index6M,$H1501,TRUE,_xll.ohTrigger(RecalcTrigger,Trigger6M)),NA())</f>
        <v>2.463792260674812E-2</v>
      </c>
      <c r="M1501" s="183">
        <f>IFERROR(_xll.qlIndexFixing(Index1Y,$H1501,TRUE,_xll.ohTrigger(RecalcTrigger,Trigger1Y)),NA())</f>
        <v>2.4939770755053159E-2</v>
      </c>
      <c r="N1501" s="182">
        <f>IFERROR(_xll.qlIndexFixing(ONIndex1M,I1501,TRUE,_xll.ohTrigger(RecalcTrigger,Trigger1M)),NA())</f>
        <v>2.3951171242579949E-2</v>
      </c>
      <c r="O1501" s="44">
        <f>IFERROR(_xll.qlIndexFixing(ONIndex3M,I1501,TRUE,_xll.ohTrigger(RecalcTrigger,Trigger3M)),NA())</f>
        <v>2.4431404223671516E-2</v>
      </c>
      <c r="P1501" s="44">
        <f>IFERROR(_xll.qlIndexFixing(ONIndex6M,I1501,TRUE,_xll.ohTrigger(RecalcTrigger,Trigger6M)),NA())</f>
        <v>2.4576570289135402E-2</v>
      </c>
      <c r="Q1501" s="183">
        <f>IFERROR(_xll.qlIndexFixing(ONIndex1Y,I1501,TRUE,_xll.ohTrigger(RecalcTrigger,Trigger1Y)),NA())</f>
        <v>2.4830763795115063E-2</v>
      </c>
    </row>
    <row r="1502" spans="2:17" x14ac:dyDescent="0.2">
      <c r="B1502" s="39" t="s">
        <v>42</v>
      </c>
      <c r="D1502" s="42">
        <f>_xll.qlCalendarAdvance(Calendar,$D1501,B1502,"f",FALSE)</f>
        <v>49817</v>
      </c>
      <c r="E1502" s="177">
        <f>_xll.qlInterestRateIndexValueDate(IndexON,D1502)</f>
        <v>49817</v>
      </c>
      <c r="F1502" s="193">
        <f>IFERROR(_xll.qlIndexFixing(IndexON,D1502,TRUE,_xll.ohTrigger(RecalcTrigger,TriggerON)),NA())</f>
        <v>2.3950476318620462E-2</v>
      </c>
      <c r="H1502" s="42">
        <f>_xll.qlCalendarAdvance(Calendar,$H1501,B1502,"f",FALSE)</f>
        <v>49817</v>
      </c>
      <c r="I1502" s="177">
        <f>_xll.qlInterestRateIndexValueDate(Index1M,$H1502)</f>
        <v>49817</v>
      </c>
      <c r="J1502" s="182">
        <f>IFERROR(_xll.qlIndexFixing(Index1M,$H1502,TRUE,_xll.ohTrigger(RecalcTrigger,Trigger1M)),NA())</f>
        <v>2.3953698998458485E-2</v>
      </c>
      <c r="K1502" s="44">
        <f>IFERROR(_xll.qlIndexFixing(Index3M,H1502,TRUE,_xll.ohTrigger(RecalcTrigger,Trigger3M)),NA())</f>
        <v>2.4454993239286862E-2</v>
      </c>
      <c r="L1502" s="44">
        <f>IFERROR(_xll.qlIndexFixing(Index6M,$H1502,TRUE,_xll.ohTrigger(RecalcTrigger,Trigger6M)),NA())</f>
        <v>2.4631025436498876E-2</v>
      </c>
      <c r="M1502" s="183">
        <f>IFERROR(_xll.qlIndexFixing(Index1Y,$H1502,TRUE,_xll.ohTrigger(RecalcTrigger,Trigger1Y)),NA())</f>
        <v>2.4932266472844189E-2</v>
      </c>
      <c r="N1502" s="182">
        <f>IFERROR(_xll.qlIndexFixing(ONIndex1M,I1502,TRUE,_xll.ohTrigger(RecalcTrigger,Trigger1M)),NA())</f>
        <v>2.394435662993466E-2</v>
      </c>
      <c r="O1502" s="44">
        <f>IFERROR(_xll.qlIndexFixing(ONIndex3M,I1502,TRUE,_xll.ohTrigger(RecalcTrigger,Trigger3M)),NA())</f>
        <v>2.4424568883439912E-2</v>
      </c>
      <c r="P1502" s="44">
        <f>IFERROR(_xll.qlIndexFixing(ONIndex6M,I1502,TRUE,_xll.ohTrigger(RecalcTrigger,Trigger6M)),NA())</f>
        <v>2.456951357447279E-2</v>
      </c>
      <c r="Q1502" s="183">
        <f>IFERROR(_xll.qlIndexFixing(ONIndex1Y,I1502,TRUE,_xll.ohTrigger(RecalcTrigger,Trigger1Y)),NA())</f>
        <v>2.4822817651011242E-2</v>
      </c>
    </row>
    <row r="1503" spans="2:17" x14ac:dyDescent="0.2">
      <c r="B1503" s="39" t="s">
        <v>42</v>
      </c>
      <c r="D1503" s="42">
        <f>_xll.qlCalendarAdvance(Calendar,$D1502,B1503,"f",FALSE)</f>
        <v>49824</v>
      </c>
      <c r="E1503" s="177">
        <f>_xll.qlInterestRateIndexValueDate(IndexON,D1503)</f>
        <v>49824</v>
      </c>
      <c r="F1503" s="193">
        <f>IFERROR(_xll.qlIndexFixing(IndexON,D1503,TRUE,_xll.ohTrigger(RecalcTrigger,TriggerON)),NA())</f>
        <v>2.3944233969225293E-2</v>
      </c>
      <c r="H1503" s="42">
        <f>_xll.qlCalendarAdvance(Calendar,$H1502,B1503,"f",FALSE)</f>
        <v>49824</v>
      </c>
      <c r="I1503" s="177">
        <f>_xll.qlInterestRateIndexValueDate(Index1M,$H1503)</f>
        <v>49824</v>
      </c>
      <c r="J1503" s="182">
        <f>IFERROR(_xll.qlIndexFixing(Index1M,$H1503,TRUE,_xll.ohTrigger(RecalcTrigger,Trigger1M)),NA())</f>
        <v>2.3946942822787795E-2</v>
      </c>
      <c r="K1503" s="44">
        <f>IFERROR(_xll.qlIndexFixing(Index3M,H1503,TRUE,_xll.ohTrigger(RecalcTrigger,Trigger3M)),NA())</f>
        <v>2.4448261148074798E-2</v>
      </c>
      <c r="L1503" s="44">
        <f>IFERROR(_xll.qlIndexFixing(Index6M,$H1503,TRUE,_xll.ohTrigger(RecalcTrigger,Trigger6M)),NA())</f>
        <v>2.4623120142231829E-2</v>
      </c>
      <c r="M1503" s="183">
        <f>IFERROR(_xll.qlIndexFixing(Index1Y,$H1503,TRUE,_xll.ohTrigger(RecalcTrigger,Trigger1Y)),NA())</f>
        <v>2.4924786839663149E-2</v>
      </c>
      <c r="N1503" s="182">
        <f>IFERROR(_xll.qlIndexFixing(ONIndex1M,I1503,TRUE,_xll.ohTrigger(RecalcTrigger,Trigger1M)),NA())</f>
        <v>2.393756446451567E-2</v>
      </c>
      <c r="O1503" s="44">
        <f>IFERROR(_xll.qlIndexFixing(ONIndex3M,I1503,TRUE,_xll.ohTrigger(RecalcTrigger,Trigger3M)),NA())</f>
        <v>2.441775274850233E-2</v>
      </c>
      <c r="P1503" s="44">
        <f>IFERROR(_xll.qlIndexFixing(ONIndex6M,I1503,TRUE,_xll.ohTrigger(RecalcTrigger,Trigger6M)),NA())</f>
        <v>2.4562475369808157E-2</v>
      </c>
      <c r="Q1503" s="183">
        <f>IFERROR(_xll.qlIndexFixing(ONIndex1Y,I1503,TRUE,_xll.ohTrigger(RecalcTrigger,Trigger1Y)),NA())</f>
        <v>2.4814895504711165E-2</v>
      </c>
    </row>
    <row r="1504" spans="2:17" x14ac:dyDescent="0.2">
      <c r="B1504" s="39" t="s">
        <v>42</v>
      </c>
      <c r="D1504" s="42">
        <f>_xll.qlCalendarAdvance(Calendar,$D1503,B1504,"f",FALSE)</f>
        <v>49831</v>
      </c>
      <c r="E1504" s="177">
        <f>_xll.qlInterestRateIndexValueDate(IndexON,D1504)</f>
        <v>49831</v>
      </c>
      <c r="F1504" s="193">
        <f>IFERROR(_xll.qlIndexFixing(IndexON,D1504,TRUE,_xll.ohTrigger(RecalcTrigger,TriggerON)),NA())</f>
        <v>2.3938005674470908E-2</v>
      </c>
      <c r="H1504" s="42">
        <f>_xll.qlCalendarAdvance(Calendar,$H1503,B1504,"f",FALSE)</f>
        <v>49831</v>
      </c>
      <c r="I1504" s="177">
        <f>_xll.qlInterestRateIndexValueDate(Index1M,$H1504)</f>
        <v>49831</v>
      </c>
      <c r="J1504" s="182">
        <f>IFERROR(_xll.qlIndexFixing(Index1M,$H1504,TRUE,_xll.ohTrigger(RecalcTrigger,Trigger1M)),NA())</f>
        <v>2.3940209143786702E-2</v>
      </c>
      <c r="K1504" s="44">
        <f>IFERROR(_xll.qlIndexFixing(Index3M,H1504,TRUE,_xll.ohTrigger(RecalcTrigger,Trigger3M)),NA())</f>
        <v>2.4441548390295331E-2</v>
      </c>
      <c r="L1504" s="44">
        <f>IFERROR(_xll.qlIndexFixing(Index6M,$H1504,TRUE,_xll.ohTrigger(RecalcTrigger,Trigger6M)),NA())</f>
        <v>2.4616257860897162E-2</v>
      </c>
      <c r="M1504" s="183">
        <f>IFERROR(_xll.qlIndexFixing(Index1Y,$H1504,TRUE,_xll.ohTrigger(RecalcTrigger,Trigger1Y)),NA())</f>
        <v>2.4917331854970026E-2</v>
      </c>
      <c r="N1504" s="182">
        <f>IFERROR(_xll.qlIndexFixing(ONIndex1M,I1504,TRUE,_xll.ohTrigger(RecalcTrigger,Trigger1M)),NA())</f>
        <v>2.3930794746160888E-2</v>
      </c>
      <c r="O1504" s="44">
        <f>IFERROR(_xll.qlIndexFixing(ONIndex3M,I1504,TRUE,_xll.ohTrigger(RecalcTrigger,Trigger3M)),NA())</f>
        <v>2.4410955818696678E-2</v>
      </c>
      <c r="P1504" s="44">
        <f>IFERROR(_xll.qlIndexFixing(ONIndex6M,I1504,TRUE,_xll.ohTrigger(RecalcTrigger,Trigger6M)),NA())</f>
        <v>2.4555455675222548E-2</v>
      </c>
      <c r="Q1504" s="183">
        <f>IFERROR(_xll.qlIndexFixing(ONIndex1Y,I1504,TRUE,_xll.ohTrigger(RecalcTrigger,Trigger1Y)),NA())</f>
        <v>2.480699735605274E-2</v>
      </c>
    </row>
    <row r="1505" spans="2:17" x14ac:dyDescent="0.2">
      <c r="B1505" s="39" t="s">
        <v>42</v>
      </c>
      <c r="D1505" s="42">
        <f>_xll.qlCalendarAdvance(Calendar,$D1504,B1505,"f",FALSE)</f>
        <v>49838</v>
      </c>
      <c r="E1505" s="177">
        <f>_xll.qlInterestRateIndexValueDate(IndexON,D1505)</f>
        <v>49838</v>
      </c>
      <c r="F1505" s="193">
        <f>IFERROR(_xll.qlIndexFixing(IndexON,D1505,TRUE,_xll.ohTrigger(RecalcTrigger,TriggerON)),NA())</f>
        <v>2.3931791434438354E-2</v>
      </c>
      <c r="H1505" s="42">
        <f>_xll.qlCalendarAdvance(Calendar,$H1504,B1505,"f",FALSE)</f>
        <v>49838</v>
      </c>
      <c r="I1505" s="177">
        <f>_xll.qlInterestRateIndexValueDate(Index1M,$H1505)</f>
        <v>49838</v>
      </c>
      <c r="J1505" s="182">
        <f>IFERROR(_xll.qlIndexFixing(Index1M,$H1505,TRUE,_xll.ohTrigger(RecalcTrigger,Trigger1M)),NA())</f>
        <v>2.3933497961414682E-2</v>
      </c>
      <c r="K1505" s="44">
        <f>IFERROR(_xll.qlIndexFixing(Index3M,H1505,TRUE,_xll.ohTrigger(RecalcTrigger,Trigger3M)),NA())</f>
        <v>2.443485496585332E-2</v>
      </c>
      <c r="L1505" s="44">
        <f>IFERROR(_xll.qlIndexFixing(Index6M,$H1505,TRUE,_xll.ohTrigger(RecalcTrigger,Trigger6M)),NA())</f>
        <v>2.4609414339956722E-2</v>
      </c>
      <c r="M1505" s="183">
        <f>IFERROR(_xll.qlIndexFixing(Index1Y,$H1505,TRUE,_xll.ohTrigger(RecalcTrigger,Trigger1Y)),NA())</f>
        <v>2.4909901518228361E-2</v>
      </c>
      <c r="N1505" s="182">
        <f>IFERROR(_xll.qlIndexFixing(ONIndex1M,I1505,TRUE,_xll.ohTrigger(RecalcTrigger,Trigger1M)),NA())</f>
        <v>2.3924047475032406E-2</v>
      </c>
      <c r="O1505" s="44">
        <f>IFERROR(_xll.qlIndexFixing(ONIndex3M,I1505,TRUE,_xll.ohTrigger(RecalcTrigger,Trigger3M)),NA())</f>
        <v>2.4404178094022955E-2</v>
      </c>
      <c r="P1505" s="44">
        <f>IFERROR(_xll.qlIndexFixing(ONIndex6M,I1505,TRUE,_xll.ohTrigger(RecalcTrigger,Trigger6M)),NA())</f>
        <v>2.4548454490797011E-2</v>
      </c>
      <c r="Q1505" s="183">
        <f>IFERROR(_xll.qlIndexFixing(ONIndex1Y,I1505,TRUE,_xll.ohTrigger(RecalcTrigger,Trigger1Y)),NA())</f>
        <v>2.4799123205360152E-2</v>
      </c>
    </row>
    <row r="1506" spans="2:17" x14ac:dyDescent="0.2">
      <c r="B1506" s="39" t="s">
        <v>42</v>
      </c>
      <c r="D1506" s="42">
        <f>_xll.qlCalendarAdvance(Calendar,$D1505,B1506,"f",FALSE)</f>
        <v>49845</v>
      </c>
      <c r="E1506" s="177">
        <f>_xll.qlInterestRateIndexValueDate(IndexON,D1506)</f>
        <v>49845</v>
      </c>
      <c r="F1506" s="193">
        <f>IFERROR(_xll.qlIndexFixing(IndexON,D1506,TRUE,_xll.ohTrigger(RecalcTrigger,TriggerON)),NA())</f>
        <v>2.3925591248884492E-2</v>
      </c>
      <c r="H1506" s="42">
        <f>_xll.qlCalendarAdvance(Calendar,$H1505,B1506,"f",FALSE)</f>
        <v>49845</v>
      </c>
      <c r="I1506" s="177">
        <f>_xll.qlInterestRateIndexValueDate(Index1M,$H1506)</f>
        <v>49845</v>
      </c>
      <c r="J1506" s="182">
        <f>IFERROR(_xll.qlIndexFixing(Index1M,$H1506,TRUE,_xll.ohTrigger(RecalcTrigger,Trigger1M)),NA())</f>
        <v>2.3926809275633745E-2</v>
      </c>
      <c r="K1506" s="44">
        <f>IFERROR(_xll.qlIndexFixing(Index3M,H1506,TRUE,_xll.ohTrigger(RecalcTrigger,Trigger3M)),NA())</f>
        <v>2.4428180874650096E-2</v>
      </c>
      <c r="L1506" s="44">
        <f>IFERROR(_xll.qlIndexFixing(Index6M,$H1506,TRUE,_xll.ohTrigger(RecalcTrigger,Trigger6M)),NA())</f>
        <v>2.460258957922096E-2</v>
      </c>
      <c r="M1506" s="183">
        <f>IFERROR(_xll.qlIndexFixing(Index1Y,$H1506,TRUE,_xll.ohTrigger(RecalcTrigger,Trigger1Y)),NA())</f>
        <v>2.4902495828903026E-2</v>
      </c>
      <c r="N1506" s="182">
        <f>IFERROR(_xll.qlIndexFixing(ONIndex1M,I1506,TRUE,_xll.ohTrigger(RecalcTrigger,Trigger1M)),NA())</f>
        <v>2.3917322651049178E-2</v>
      </c>
      <c r="O1506" s="44">
        <f>IFERROR(_xll.qlIndexFixing(ONIndex3M,I1506,TRUE,_xll.ohTrigger(RecalcTrigger,Trigger3M)),NA())</f>
        <v>2.4397419574562207E-2</v>
      </c>
      <c r="P1506" s="44">
        <f>IFERROR(_xll.qlIndexFixing(ONIndex6M,I1506,TRUE,_xll.ohTrigger(RecalcTrigger,Trigger6M)),NA())</f>
        <v>2.4541471816369453E-2</v>
      </c>
      <c r="Q1506" s="183">
        <f>IFERROR(_xll.qlIndexFixing(ONIndex1Y,I1506,TRUE,_xll.ohTrigger(RecalcTrigger,Trigger1Y)),NA())</f>
        <v>2.4791273052471308E-2</v>
      </c>
    </row>
    <row r="1507" spans="2:17" x14ac:dyDescent="0.2">
      <c r="B1507" s="39" t="s">
        <v>42</v>
      </c>
      <c r="D1507" s="42">
        <f>_xll.qlCalendarAdvance(Calendar,$D1506,B1507,"f",FALSE)</f>
        <v>49852</v>
      </c>
      <c r="E1507" s="177">
        <f>_xll.qlInterestRateIndexValueDate(IndexON,D1507)</f>
        <v>49852</v>
      </c>
      <c r="F1507" s="193">
        <f>IFERROR(_xll.qlIndexFixing(IndexON,D1507,TRUE,_xll.ohTrigger(RecalcTrigger,TriggerON)),NA())</f>
        <v>2.3919405118052461E-2</v>
      </c>
      <c r="H1507" s="42">
        <f>_xll.qlCalendarAdvance(Calendar,$H1506,B1507,"f",FALSE)</f>
        <v>49852</v>
      </c>
      <c r="I1507" s="177">
        <f>_xll.qlInterestRateIndexValueDate(Index1M,$H1507)</f>
        <v>49852</v>
      </c>
      <c r="J1507" s="182">
        <f>IFERROR(_xll.qlIndexFixing(Index1M,$H1507,TRUE,_xll.ohTrigger(RecalcTrigger,Trigger1M)),NA())</f>
        <v>2.3920143086400836E-2</v>
      </c>
      <c r="K1507" s="44">
        <f>IFERROR(_xll.qlIndexFixing(Index3M,H1507,TRUE,_xll.ohTrigger(RecalcTrigger,Trigger3M)),NA())</f>
        <v>2.4421526116590524E-2</v>
      </c>
      <c r="L1507" s="44">
        <f>IFERROR(_xll.qlIndexFixing(Index6M,$H1507,TRUE,_xll.ohTrigger(RecalcTrigger,Trigger6M)),NA())</f>
        <v>2.4596821054816771E-2</v>
      </c>
      <c r="M1507" s="183">
        <f>IFERROR(_xll.qlIndexFixing(Index1Y,$H1507,TRUE,_xll.ohTrigger(RecalcTrigger,Trigger1Y)),NA())</f>
        <v>2.4895114786460004E-2</v>
      </c>
      <c r="N1507" s="182">
        <f>IFERROR(_xll.qlIndexFixing(ONIndex1M,I1507,TRUE,_xll.ohTrigger(RecalcTrigger,Trigger1M)),NA())</f>
        <v>2.3910620274211203E-2</v>
      </c>
      <c r="O1507" s="44">
        <f>IFERROR(_xll.qlIndexFixing(ONIndex3M,I1507,TRUE,_xll.ohTrigger(RecalcTrigger,Trigger3M)),NA())</f>
        <v>2.4390680260233388E-2</v>
      </c>
      <c r="P1507" s="44">
        <f>IFERROR(_xll.qlIndexFixing(ONIndex6M,I1507,TRUE,_xll.ohTrigger(RecalcTrigger,Trigger6M)),NA())</f>
        <v>2.4534507652101967E-2</v>
      </c>
      <c r="Q1507" s="183">
        <f>IFERROR(_xll.qlIndexFixing(ONIndex1Y,I1507,TRUE,_xll.ohTrigger(RecalcTrigger,Trigger1Y)),NA())</f>
        <v>2.4783446897224115E-2</v>
      </c>
    </row>
    <row r="1508" spans="2:17" x14ac:dyDescent="0.2">
      <c r="B1508" s="39" t="s">
        <v>42</v>
      </c>
      <c r="D1508" s="42">
        <f>_xll.qlCalendarAdvance(Calendar,$D1507,B1508,"f",FALSE)</f>
        <v>49859</v>
      </c>
      <c r="E1508" s="177">
        <f>_xll.qlInterestRateIndexValueDate(IndexON,D1508)</f>
        <v>49859</v>
      </c>
      <c r="F1508" s="193">
        <f>IFERROR(_xll.qlIndexFixing(IndexON,D1508,TRUE,_xll.ohTrigger(RecalcTrigger,TriggerON)),NA())</f>
        <v>2.3913233041861215E-2</v>
      </c>
      <c r="H1508" s="42">
        <f>_xll.qlCalendarAdvance(Calendar,$H1507,B1508,"f",FALSE)</f>
        <v>49859</v>
      </c>
      <c r="I1508" s="177">
        <f>_xll.qlInterestRateIndexValueDate(Index1M,$H1508)</f>
        <v>49859</v>
      </c>
      <c r="J1508" s="182">
        <f>IFERROR(_xll.qlIndexFixing(Index1M,$H1508,TRUE,_xll.ohTrigger(RecalcTrigger,Trigger1M)),NA())</f>
        <v>2.3913499393680496E-2</v>
      </c>
      <c r="K1508" s="44">
        <f>IFERROR(_xll.qlIndexFixing(Index3M,H1508,TRUE,_xll.ohTrigger(RecalcTrigger,Trigger3M)),NA())</f>
        <v>2.4414890691575934E-2</v>
      </c>
      <c r="L1508" s="44">
        <f>IFERROR(_xll.qlIndexFixing(Index6M,$H1508,TRUE,_xll.ohTrigger(RecalcTrigger,Trigger6M)),NA())</f>
        <v>2.4590036471036827E-2</v>
      </c>
      <c r="M1508" s="183">
        <f>IFERROR(_xll.qlIndexFixing(Index1Y,$H1508,TRUE,_xll.ohTrigger(RecalcTrigger,Trigger1Y)),NA())</f>
        <v>2.488775839036772E-2</v>
      </c>
      <c r="N1508" s="182">
        <f>IFERROR(_xll.qlIndexFixing(ONIndex1M,I1508,TRUE,_xll.ohTrigger(RecalcTrigger,Trigger1M)),NA())</f>
        <v>2.3903940344599528E-2</v>
      </c>
      <c r="O1508" s="44">
        <f>IFERROR(_xll.qlIndexFixing(ONIndex3M,I1508,TRUE,_xll.ohTrigger(RecalcTrigger,Trigger3M)),NA())</f>
        <v>2.4383960151117545E-2</v>
      </c>
      <c r="P1508" s="44">
        <f>IFERROR(_xll.qlIndexFixing(ONIndex6M,I1508,TRUE,_xll.ohTrigger(RecalcTrigger,Trigger6M)),NA())</f>
        <v>2.4527561997832459E-2</v>
      </c>
      <c r="Q1508" s="183">
        <f>IFERROR(_xll.qlIndexFixing(ONIndex1Y,I1508,TRUE,_xll.ohTrigger(RecalcTrigger,Trigger1Y)),NA())</f>
        <v>2.4775644739861713E-2</v>
      </c>
    </row>
    <row r="1509" spans="2:17" x14ac:dyDescent="0.2">
      <c r="B1509" s="39" t="s">
        <v>42</v>
      </c>
      <c r="D1509" s="42">
        <f>_xll.qlCalendarAdvance(Calendar,$D1508,B1509,"f",FALSE)</f>
        <v>49866</v>
      </c>
      <c r="E1509" s="177">
        <f>_xll.qlInterestRateIndexValueDate(IndexON,D1509)</f>
        <v>49866</v>
      </c>
      <c r="F1509" s="193">
        <f>IFERROR(_xll.qlIndexFixing(IndexON,D1509,TRUE,_xll.ohTrigger(RecalcTrigger,TriggerON)),NA())</f>
        <v>2.3907075020391799E-2</v>
      </c>
      <c r="H1509" s="42">
        <f>_xll.qlCalendarAdvance(Calendar,$H1508,B1509,"f",FALSE)</f>
        <v>49866</v>
      </c>
      <c r="I1509" s="177">
        <f>_xll.qlInterestRateIndexValueDate(Index1M,$H1509)</f>
        <v>49866</v>
      </c>
      <c r="J1509" s="182">
        <f>IFERROR(_xll.qlIndexFixing(Index1M,$H1509,TRUE,_xll.ohTrigger(RecalcTrigger,Trigger1M)),NA())</f>
        <v>2.3906878197432202E-2</v>
      </c>
      <c r="K1509" s="44">
        <f>IFERROR(_xll.qlIndexFixing(Index3M,H1509,TRUE,_xll.ohTrigger(RecalcTrigger,Trigger3M)),NA())</f>
        <v>2.4408274599511184E-2</v>
      </c>
      <c r="L1509" s="44">
        <f>IFERROR(_xll.qlIndexFixing(Index6M,$H1509,TRUE,_xll.ohTrigger(RecalcTrigger,Trigger6M)),NA())</f>
        <v>2.4583270650994207E-2</v>
      </c>
      <c r="M1509" s="183">
        <f>IFERROR(_xll.qlIndexFixing(Index1Y,$H1509,TRUE,_xll.ohTrigger(RecalcTrigger,Trigger1Y)),NA())</f>
        <v>2.488042664009682E-2</v>
      </c>
      <c r="N1509" s="182">
        <f>IFERROR(_xll.qlIndexFixing(ONIndex1M,I1509,TRUE,_xll.ohTrigger(RecalcTrigger,Trigger1M)),NA())</f>
        <v>2.3897282862133107E-2</v>
      </c>
      <c r="O1509" s="44">
        <f>IFERROR(_xll.qlIndexFixing(ONIndex3M,I1509,TRUE,_xll.ohTrigger(RecalcTrigger,Trigger3M)),NA())</f>
        <v>2.4377259247214678E-2</v>
      </c>
      <c r="P1509" s="44">
        <f>IFERROR(_xll.qlIndexFixing(ONIndex6M,I1509,TRUE,_xll.ohTrigger(RecalcTrigger,Trigger6M)),NA())</f>
        <v>2.4520634853723022E-2</v>
      </c>
      <c r="Q1509" s="183">
        <f>IFERROR(_xll.qlIndexFixing(ONIndex1Y,I1509,TRUE,_xll.ohTrigger(RecalcTrigger,Trigger1Y)),NA())</f>
        <v>2.4767866580222009E-2</v>
      </c>
    </row>
    <row r="1510" spans="2:17" x14ac:dyDescent="0.2">
      <c r="B1510" s="39" t="s">
        <v>42</v>
      </c>
      <c r="D1510" s="42">
        <f>_xll.qlCalendarAdvance(Calendar,$D1509,B1510,"f",FALSE)</f>
        <v>49873</v>
      </c>
      <c r="E1510" s="177">
        <f>_xll.qlInterestRateIndexValueDate(IndexON,D1510)</f>
        <v>49873</v>
      </c>
      <c r="F1510" s="193">
        <f>IFERROR(_xll.qlIndexFixing(IndexON,D1510,TRUE,_xll.ohTrigger(RecalcTrigger,TriggerON)),NA())</f>
        <v>2.3900931053401075E-2</v>
      </c>
      <c r="H1510" s="42">
        <f>_xll.qlCalendarAdvance(Calendar,$H1509,B1510,"f",FALSE)</f>
        <v>49873</v>
      </c>
      <c r="I1510" s="177">
        <f>_xll.qlInterestRateIndexValueDate(Index1M,$H1510)</f>
        <v>49873</v>
      </c>
      <c r="J1510" s="182">
        <f>IFERROR(_xll.qlIndexFixing(Index1M,$H1510,TRUE,_xll.ohTrigger(RecalcTrigger,Trigger1M)),NA())</f>
        <v>2.3900279497615431E-2</v>
      </c>
      <c r="K1510" s="44">
        <f>IFERROR(_xll.qlIndexFixing(Index3M,H1510,TRUE,_xll.ohTrigger(RecalcTrigger,Trigger3M)),NA())</f>
        <v>2.4401677840299379E-2</v>
      </c>
      <c r="L1510" s="44">
        <f>IFERROR(_xll.qlIndexFixing(Index6M,$H1510,TRUE,_xll.ohTrigger(RecalcTrigger,Trigger6M)),NA())</f>
        <v>2.4576523594495449E-2</v>
      </c>
      <c r="M1510" s="183">
        <f>IFERROR(_xll.qlIndexFixing(Index1Y,$H1510,TRUE,_xll.ohTrigger(RecalcTrigger,Trigger1Y)),NA())</f>
        <v>2.4873119535118171E-2</v>
      </c>
      <c r="N1510" s="182">
        <f>IFERROR(_xll.qlIndexFixing(ONIndex1M,I1510,TRUE,_xll.ohTrigger(RecalcTrigger,Trigger1M)),NA())</f>
        <v>2.3890647826730893E-2</v>
      </c>
      <c r="O1510" s="44">
        <f>IFERROR(_xll.qlIndexFixing(ONIndex3M,I1510,TRUE,_xll.ohTrigger(RecalcTrigger,Trigger3M)),NA())</f>
        <v>2.4370577548443739E-2</v>
      </c>
      <c r="P1510" s="44">
        <f>IFERROR(_xll.qlIndexFixing(ONIndex6M,I1510,TRUE,_xll.ohTrigger(RecalcTrigger,Trigger6M)),NA())</f>
        <v>2.4513726219692611E-2</v>
      </c>
      <c r="Q1510" s="183">
        <f>IFERROR(_xll.qlIndexFixing(ONIndex1Y,I1510,TRUE,_xll.ohTrigger(RecalcTrigger,Trigger1Y)),NA())</f>
        <v>2.4760112418467095E-2</v>
      </c>
    </row>
    <row r="1511" spans="2:17" x14ac:dyDescent="0.2">
      <c r="B1511" s="39" t="s">
        <v>42</v>
      </c>
      <c r="D1511" s="42">
        <f>_xll.qlCalendarAdvance(Calendar,$D1510,B1511,"f",FALSE)</f>
        <v>49880</v>
      </c>
      <c r="E1511" s="177">
        <f>_xll.qlInterestRateIndexValueDate(IndexON,D1511)</f>
        <v>49880</v>
      </c>
      <c r="F1511" s="193">
        <f>IFERROR(_xll.qlIndexFixing(IndexON,D1511,TRUE,_xll.ohTrigger(RecalcTrigger,TriggerON)),NA())</f>
        <v>2.3894801141132183E-2</v>
      </c>
      <c r="H1511" s="42">
        <f>_xll.qlCalendarAdvance(Calendar,$H1510,B1511,"f",FALSE)</f>
        <v>49880</v>
      </c>
      <c r="I1511" s="177">
        <f>_xll.qlInterestRateIndexValueDate(Index1M,$H1511)</f>
        <v>49880</v>
      </c>
      <c r="J1511" s="182">
        <f>IFERROR(_xll.qlIndexFixing(Index1M,$H1511,TRUE,_xll.ohTrigger(RecalcTrigger,Trigger1M)),NA())</f>
        <v>2.3894017177562465E-2</v>
      </c>
      <c r="K1511" s="44">
        <f>IFERROR(_xll.qlIndexFixing(Index3M,H1511,TRUE,_xll.ohTrigger(RecalcTrigger,Trigger3M)),NA())</f>
        <v>2.4395100413845367E-2</v>
      </c>
      <c r="L1511" s="44">
        <f>IFERROR(_xll.qlIndexFixing(Index6M,$H1511,TRUE,_xll.ohTrigger(RecalcTrigger,Trigger6M)),NA())</f>
        <v>2.4569795301350571E-2</v>
      </c>
      <c r="M1511" s="183">
        <f>IFERROR(_xll.qlIndexFixing(Index1Y,$H1511,TRUE,_xll.ohTrigger(RecalcTrigger,Trigger1Y)),NA())</f>
        <v>2.486583707490575E-2</v>
      </c>
      <c r="N1511" s="182">
        <f>IFERROR(_xll.qlIndexFixing(ONIndex1M,I1511,TRUE,_xll.ohTrigger(RecalcTrigger,Trigger1M)),NA())</f>
        <v>2.3884035238554979E-2</v>
      </c>
      <c r="O1511" s="44">
        <f>IFERROR(_xll.qlIndexFixing(ONIndex3M,I1511,TRUE,_xll.ohTrigger(RecalcTrigger,Trigger3M)),NA())</f>
        <v>2.4363915054885776E-2</v>
      </c>
      <c r="P1511" s="44">
        <f>IFERROR(_xll.qlIndexFixing(ONIndex6M,I1511,TRUE,_xll.ohTrigger(RecalcTrigger,Trigger6M)),NA())</f>
        <v>2.4506836095741225E-2</v>
      </c>
      <c r="Q1511" s="183">
        <f>IFERROR(_xll.qlIndexFixing(ONIndex1Y,I1511,TRUE,_xll.ohTrigger(RecalcTrigger,Trigger1Y)),NA())</f>
        <v>2.4752382254434879E-2</v>
      </c>
    </row>
    <row r="1512" spans="2:17" x14ac:dyDescent="0.2">
      <c r="B1512" s="39" t="s">
        <v>42</v>
      </c>
      <c r="D1512" s="42">
        <f>_xll.qlCalendarAdvance(Calendar,$D1511,B1512,"f",FALSE)</f>
        <v>49887</v>
      </c>
      <c r="E1512" s="177">
        <f>_xll.qlInterestRateIndexValueDate(IndexON,D1512)</f>
        <v>49887</v>
      </c>
      <c r="F1512" s="193">
        <f>IFERROR(_xll.qlIndexFixing(IndexON,D1512,TRUE,_xll.ohTrigger(RecalcTrigger,TriggerON)),NA())</f>
        <v>2.3888685283504074E-2</v>
      </c>
      <c r="H1512" s="42">
        <f>_xll.qlCalendarAdvance(Calendar,$H1511,B1512,"f",FALSE)</f>
        <v>49887</v>
      </c>
      <c r="I1512" s="177">
        <f>_xll.qlInterestRateIndexValueDate(Index1M,$H1512)</f>
        <v>49887</v>
      </c>
      <c r="J1512" s="182">
        <f>IFERROR(_xll.qlIndexFixing(Index1M,$H1512,TRUE,_xll.ohTrigger(RecalcTrigger,Trigger1M)),NA())</f>
        <v>2.3886205158326776E-2</v>
      </c>
      <c r="K1512" s="44">
        <f>IFERROR(_xll.qlIndexFixing(Index3M,H1512,TRUE,_xll.ohTrigger(RecalcTrigger,Trigger3M)),NA())</f>
        <v>2.4388542320054014E-2</v>
      </c>
      <c r="L1512" s="44">
        <f>IFERROR(_xll.qlIndexFixing(Index6M,$H1512,TRUE,_xll.ohTrigger(RecalcTrigger,Trigger6M)),NA())</f>
        <v>2.4562034968487977E-2</v>
      </c>
      <c r="M1512" s="183">
        <f>IFERROR(_xll.qlIndexFixing(Index1Y,$H1512,TRUE,_xll.ohTrigger(RecalcTrigger,Trigger1Y)),NA())</f>
        <v>2.4858579258935087E-2</v>
      </c>
      <c r="N1512" s="182">
        <f>IFERROR(_xll.qlIndexFixing(ONIndex1M,I1512,TRUE,_xll.ohTrigger(RecalcTrigger,Trigger1M)),NA())</f>
        <v>2.3877445097605365E-2</v>
      </c>
      <c r="O1512" s="44">
        <f>IFERROR(_xll.qlIndexFixing(ONIndex3M,I1512,TRUE,_xll.ohTrigger(RecalcTrigger,Trigger3M)),NA())</f>
        <v>2.4357271766540789E-2</v>
      </c>
      <c r="P1512" s="44">
        <f>IFERROR(_xll.qlIndexFixing(ONIndex6M,I1512,TRUE,_xll.ohTrigger(RecalcTrigger,Trigger6M)),NA())</f>
        <v>2.4499964481787817E-2</v>
      </c>
      <c r="Q1512" s="183">
        <f>IFERROR(_xll.qlIndexFixing(ONIndex1Y,I1512,TRUE,_xll.ohTrigger(RecalcTrigger,Trigger1Y)),NA())</f>
        <v>2.4744676088125361E-2</v>
      </c>
    </row>
    <row r="1513" spans="2:17" x14ac:dyDescent="0.2">
      <c r="B1513" s="39" t="s">
        <v>42</v>
      </c>
      <c r="D1513" s="42">
        <f>_xll.qlCalendarAdvance(Calendar,$D1512,B1513,"f",FALSE)</f>
        <v>49894</v>
      </c>
      <c r="E1513" s="177">
        <f>_xll.qlInterestRateIndexValueDate(IndexON,D1513)</f>
        <v>49894</v>
      </c>
      <c r="F1513" s="193">
        <f>IFERROR(_xll.qlIndexFixing(IndexON,D1513,TRUE,_xll.ohTrigger(RecalcTrigger,TriggerON)),NA())</f>
        <v>2.3882583480435704E-2</v>
      </c>
      <c r="H1513" s="42">
        <f>_xll.qlCalendarAdvance(Calendar,$H1512,B1513,"f",FALSE)</f>
        <v>49894</v>
      </c>
      <c r="I1513" s="177">
        <f>_xll.qlInterestRateIndexValueDate(Index1M,$H1513)</f>
        <v>49894</v>
      </c>
      <c r="J1513" s="182">
        <f>IFERROR(_xll.qlIndexFixing(Index1M,$H1513,TRUE,_xll.ohTrigger(RecalcTrigger,Trigger1M)),NA())</f>
        <v>2.3880618376374355E-2</v>
      </c>
      <c r="K1513" s="44">
        <f>IFERROR(_xll.qlIndexFixing(Index3M,H1513,TRUE,_xll.ohTrigger(RecalcTrigger,Trigger3M)),NA())</f>
        <v>2.4382003558828413E-2</v>
      </c>
      <c r="L1513" s="44">
        <f>IFERROR(_xll.qlIndexFixing(Index6M,$H1513,TRUE,_xll.ohTrigger(RecalcTrigger,Trigger6M)),NA())</f>
        <v>2.4556395004360364E-2</v>
      </c>
      <c r="M1513" s="183">
        <f>IFERROR(_xll.qlIndexFixing(Index1Y,$H1513,TRUE,_xll.ohTrigger(RecalcTrigger,Trigger1Y)),NA())</f>
        <v>2.4851346086683712E-2</v>
      </c>
      <c r="N1513" s="182">
        <f>IFERROR(_xll.qlIndexFixing(ONIndex1M,I1513,TRUE,_xll.ohTrigger(RecalcTrigger,Trigger1M)),NA())</f>
        <v>2.3870877403638913E-2</v>
      </c>
      <c r="O1513" s="44">
        <f>IFERROR(_xll.qlIndexFixing(ONIndex3M,I1513,TRUE,_xll.ohTrigger(RecalcTrigger,Trigger3M)),NA())</f>
        <v>2.4350647683327731E-2</v>
      </c>
      <c r="P1513" s="44">
        <f>IFERROR(_xll.qlIndexFixing(ONIndex6M,I1513,TRUE,_xll.ohTrigger(RecalcTrigger,Trigger6M)),NA())</f>
        <v>2.4493111377994481E-2</v>
      </c>
      <c r="Q1513" s="183">
        <f>IFERROR(_xll.qlIndexFixing(ONIndex1Y,I1513,TRUE,_xll.ohTrigger(RecalcTrigger,Trigger1Y)),NA())</f>
        <v>2.4736993919700634E-2</v>
      </c>
    </row>
    <row r="1514" spans="2:17" x14ac:dyDescent="0.2">
      <c r="B1514" s="39" t="s">
        <v>42</v>
      </c>
      <c r="D1514" s="42">
        <f>_xll.qlCalendarAdvance(Calendar,$D1513,B1514,"f",FALSE)</f>
        <v>49901</v>
      </c>
      <c r="E1514" s="177">
        <f>_xll.qlInterestRateIndexValueDate(IndexON,D1514)</f>
        <v>49901</v>
      </c>
      <c r="F1514" s="193">
        <f>IFERROR(_xll.qlIndexFixing(IndexON,D1514,TRUE,_xll.ohTrigger(RecalcTrigger,TriggerON)),NA())</f>
        <v>2.3876495732089165E-2</v>
      </c>
      <c r="H1514" s="42">
        <f>_xll.qlCalendarAdvance(Calendar,$H1513,B1514,"f",FALSE)</f>
        <v>49901</v>
      </c>
      <c r="I1514" s="177">
        <f>_xll.qlInterestRateIndexValueDate(Index1M,$H1514)</f>
        <v>49901</v>
      </c>
      <c r="J1514" s="182">
        <f>IFERROR(_xll.qlIndexFixing(Index1M,$H1514,TRUE,_xll.ohTrigger(RecalcTrigger,Trigger1M)),NA())</f>
        <v>2.387410966190124E-2</v>
      </c>
      <c r="K1514" s="44">
        <f>IFERROR(_xll.qlIndexFixing(Index3M,H1514,TRUE,_xll.ohTrigger(RecalcTrigger,Trigger3M)),NA())</f>
        <v>2.4375484130076071E-2</v>
      </c>
      <c r="L1514" s="44">
        <f>IFERROR(_xll.qlIndexFixing(Index6M,$H1514,TRUE,_xll.ohTrigger(RecalcTrigger,Trigger6M)),NA())</f>
        <v>2.4549723000135949E-2</v>
      </c>
      <c r="M1514" s="183">
        <f>IFERROR(_xll.qlIndexFixing(Index1Y,$H1514,TRUE,_xll.ohTrigger(RecalcTrigger,Trigger1Y)),NA())</f>
        <v>2.484413755762982E-2</v>
      </c>
      <c r="N1514" s="182">
        <f>IFERROR(_xll.qlIndexFixing(ONIndex1M,I1514,TRUE,_xll.ohTrigger(RecalcTrigger,Trigger1M)),NA())</f>
        <v>2.386433215689876E-2</v>
      </c>
      <c r="O1514" s="44">
        <f>IFERROR(_xll.qlIndexFixing(ONIndex3M,I1514,TRUE,_xll.ohTrigger(RecalcTrigger,Trigger3M)),NA())</f>
        <v>2.4344042805327648E-2</v>
      </c>
      <c r="P1514" s="44">
        <f>IFERROR(_xll.qlIndexFixing(ONIndex6M,I1514,TRUE,_xll.ohTrigger(RecalcTrigger,Trigger6M)),NA())</f>
        <v>2.448627678428017E-2</v>
      </c>
      <c r="Q1514" s="183">
        <f>IFERROR(_xll.qlIndexFixing(ONIndex1Y,I1514,TRUE,_xll.ohTrigger(RecalcTrigger,Trigger1Y)),NA())</f>
        <v>2.4729335748998604E-2</v>
      </c>
    </row>
    <row r="1515" spans="2:17" x14ac:dyDescent="0.2">
      <c r="B1515" s="39" t="s">
        <v>42</v>
      </c>
      <c r="D1515" s="42">
        <f>_xll.qlCalendarAdvance(Calendar,$D1514,B1515,"f",FALSE)</f>
        <v>49908</v>
      </c>
      <c r="E1515" s="177">
        <f>_xll.qlInterestRateIndexValueDate(IndexON,D1515)</f>
        <v>49908</v>
      </c>
      <c r="F1515" s="193">
        <f>IFERROR(_xll.qlIndexFixing(IndexON,D1515,TRUE,_xll.ohTrigger(RecalcTrigger,TriggerON)),NA())</f>
        <v>2.3870422038221317E-2</v>
      </c>
      <c r="H1515" s="42">
        <f>_xll.qlCalendarAdvance(Calendar,$H1514,B1515,"f",FALSE)</f>
        <v>49908</v>
      </c>
      <c r="I1515" s="177">
        <f>_xll.qlInterestRateIndexValueDate(Index1M,$H1515)</f>
        <v>49908</v>
      </c>
      <c r="J1515" s="182">
        <f>IFERROR(_xll.qlIndexFixing(Index1M,$H1515,TRUE,_xll.ohTrigger(RecalcTrigger,Trigger1M)),NA())</f>
        <v>2.386762344366463E-2</v>
      </c>
      <c r="K1515" s="44">
        <f>IFERROR(_xll.qlIndexFixing(Index3M,H1515,TRUE,_xll.ohTrigger(RecalcTrigger,Trigger3M)),NA())</f>
        <v>2.4368984033699196E-2</v>
      </c>
      <c r="L1515" s="44">
        <f>IFERROR(_xll.qlIndexFixing(Index6M,$H1515,TRUE,_xll.ohTrigger(RecalcTrigger,Trigger6M)),NA())</f>
        <v>2.4543069758506366E-2</v>
      </c>
      <c r="M1515" s="183">
        <f>IFERROR(_xll.qlIndexFixing(Index1Y,$H1515,TRUE,_xll.ohTrigger(RecalcTrigger,Trigger1Y)),NA())</f>
        <v>2.4836953671254269E-2</v>
      </c>
      <c r="N1515" s="182">
        <f>IFERROR(_xll.qlIndexFixing(ONIndex1M,I1515,TRUE,_xll.ohTrigger(RecalcTrigger,Trigger1M)),NA())</f>
        <v>2.3857809357303861E-2</v>
      </c>
      <c r="O1515" s="44">
        <f>IFERROR(_xll.qlIndexFixing(ONIndex3M,I1515,TRUE,_xll.ohTrigger(RecalcTrigger,Trigger3M)),NA())</f>
        <v>2.4337457132378448E-2</v>
      </c>
      <c r="P1515" s="44">
        <f>IFERROR(_xll.qlIndexFixing(ONIndex6M,I1515,TRUE,_xll.ohTrigger(RecalcTrigger,Trigger6M)),NA())</f>
        <v>2.4479460700482791E-2</v>
      </c>
      <c r="Q1515" s="183">
        <f>IFERROR(_xll.qlIndexFixing(ONIndex1Y,I1515,TRUE,_xll.ohTrigger(RecalcTrigger,Trigger1Y)),NA())</f>
        <v>2.4721701576019273E-2</v>
      </c>
    </row>
    <row r="1516" spans="2:17" x14ac:dyDescent="0.2">
      <c r="B1516" s="39" t="s">
        <v>42</v>
      </c>
      <c r="D1516" s="42">
        <f>_xll.qlCalendarAdvance(Calendar,$D1515,B1516,"f",FALSE)</f>
        <v>49915</v>
      </c>
      <c r="E1516" s="177">
        <f>_xll.qlInterestRateIndexValueDate(IndexON,D1516)</f>
        <v>49915</v>
      </c>
      <c r="F1516" s="193">
        <f>IFERROR(_xll.qlIndexFixing(IndexON,D1516,TRUE,_xll.ohTrigger(RecalcTrigger,TriggerON)),NA())</f>
        <v>2.3864362399156347E-2</v>
      </c>
      <c r="H1516" s="42">
        <f>_xll.qlCalendarAdvance(Calendar,$H1515,B1516,"f",FALSE)</f>
        <v>49915</v>
      </c>
      <c r="I1516" s="177">
        <f>_xll.qlInterestRateIndexValueDate(Index1M,$H1516)</f>
        <v>49915</v>
      </c>
      <c r="J1516" s="182">
        <f>IFERROR(_xll.qlIndexFixing(Index1M,$H1516,TRUE,_xll.ohTrigger(RecalcTrigger,Trigger1M)),NA())</f>
        <v>2.3861159721634134E-2</v>
      </c>
      <c r="K1516" s="44">
        <f>IFERROR(_xll.qlIndexFixing(Index3M,H1516,TRUE,_xll.ohTrigger(RecalcTrigger,Trigger3M)),NA())</f>
        <v>2.4362503269606175E-2</v>
      </c>
      <c r="L1516" s="44">
        <f>IFERROR(_xll.qlIndexFixing(Index6M,$H1516,TRUE,_xll.ohTrigger(RecalcTrigger,Trigger6M)),NA())</f>
        <v>2.4535373741538944E-2</v>
      </c>
      <c r="M1516" s="183">
        <f>IFERROR(_xll.qlIndexFixing(Index1Y,$H1516,TRUE,_xll.ohTrigger(RecalcTrigger,Trigger1Y)),NA())</f>
        <v>2.482979442703992E-2</v>
      </c>
      <c r="N1516" s="182">
        <f>IFERROR(_xll.qlIndexFixing(ONIndex1M,I1516,TRUE,_xll.ohTrigger(RecalcTrigger,Trigger1M)),NA())</f>
        <v>2.3851309004935262E-2</v>
      </c>
      <c r="O1516" s="44">
        <f>IFERROR(_xll.qlIndexFixing(ONIndex3M,I1516,TRUE,_xll.ohTrigger(RecalcTrigger,Trigger3M)),NA())</f>
        <v>2.433089066472327E-2</v>
      </c>
      <c r="P1516" s="44">
        <f>IFERROR(_xll.qlIndexFixing(ONIndex6M,I1516,TRUE,_xll.ohTrigger(RecalcTrigger,Trigger6M)),NA())</f>
        <v>2.4472663127007577E-2</v>
      </c>
      <c r="Q1516" s="183">
        <f>IFERROR(_xll.qlIndexFixing(ONIndex1Y,I1516,TRUE,_xll.ohTrigger(RecalcTrigger,Trigger1Y)),NA())</f>
        <v>2.4714091400843685E-2</v>
      </c>
    </row>
    <row r="1517" spans="2:17" x14ac:dyDescent="0.2">
      <c r="B1517" s="39" t="s">
        <v>42</v>
      </c>
      <c r="D1517" s="42">
        <f>_xll.qlCalendarAdvance(Calendar,$D1516,B1517,"f",FALSE)</f>
        <v>49922</v>
      </c>
      <c r="E1517" s="177">
        <f>_xll.qlInterestRateIndexValueDate(IndexON,D1517)</f>
        <v>49922</v>
      </c>
      <c r="F1517" s="193">
        <f>IFERROR(_xll.qlIndexFixing(IndexON,D1517,TRUE,_xll.ohTrigger(RecalcTrigger,TriggerON)),NA())</f>
        <v>2.3858316814651115E-2</v>
      </c>
      <c r="H1517" s="42">
        <f>_xll.qlCalendarAdvance(Calendar,$H1516,B1517,"f",FALSE)</f>
        <v>49922</v>
      </c>
      <c r="I1517" s="177">
        <f>_xll.qlInterestRateIndexValueDate(Index1M,$H1517)</f>
        <v>49922</v>
      </c>
      <c r="J1517" s="182">
        <f>IFERROR(_xll.qlIndexFixing(Index1M,$H1517,TRUE,_xll.ohTrigger(RecalcTrigger,Trigger1M)),NA())</f>
        <v>2.385471849576163E-2</v>
      </c>
      <c r="K1517" s="44">
        <f>IFERROR(_xll.qlIndexFixing(Index3M,H1517,TRUE,_xll.ohTrigger(RecalcTrigger,Trigger3M)),NA())</f>
        <v>2.4355688740394954E-2</v>
      </c>
      <c r="L1517" s="44">
        <f>IFERROR(_xll.qlIndexFixing(Index6M,$H1517,TRUE,_xll.ohTrigger(RecalcTrigger,Trigger6M)),NA())</f>
        <v>2.4528046352235718E-2</v>
      </c>
      <c r="M1517" s="183">
        <f>IFERROR(_xll.qlIndexFixing(Index1Y,$H1517,TRUE,_xll.ohTrigger(RecalcTrigger,Trigger1Y)),NA())</f>
        <v>2.4822659824470739E-2</v>
      </c>
      <c r="N1517" s="182">
        <f>IFERROR(_xll.qlIndexFixing(ONIndex1M,I1517,TRUE,_xll.ohTrigger(RecalcTrigger,Trigger1M)),NA())</f>
        <v>2.384483109963087E-2</v>
      </c>
      <c r="O1517" s="44">
        <f>IFERROR(_xll.qlIndexFixing(ONIndex3M,I1517,TRUE,_xll.ohTrigger(RecalcTrigger,Trigger3M)),NA())</f>
        <v>2.4324343402200022E-2</v>
      </c>
      <c r="P1517" s="44">
        <f>IFERROR(_xll.qlIndexFixing(ONIndex6M,I1517,TRUE,_xll.ohTrigger(RecalcTrigger,Trigger6M)),NA())</f>
        <v>2.4465884063449295E-2</v>
      </c>
      <c r="Q1517" s="183">
        <f>IFERROR(_xll.qlIndexFixing(ONIndex1Y,I1517,TRUE,_xll.ohTrigger(RecalcTrigger,Trigger1Y)),NA())</f>
        <v>2.4706505223471842E-2</v>
      </c>
    </row>
    <row r="1518" spans="2:17" x14ac:dyDescent="0.2">
      <c r="B1518" s="39" t="s">
        <v>42</v>
      </c>
      <c r="D1518" s="42">
        <f>_xll.qlCalendarAdvance(Calendar,$D1517,B1518,"f",FALSE)</f>
        <v>49929</v>
      </c>
      <c r="E1518" s="177">
        <f>_xll.qlInterestRateIndexValueDate(IndexON,D1518)</f>
        <v>49929</v>
      </c>
      <c r="F1518" s="193">
        <f>IFERROR(_xll.qlIndexFixing(IndexON,D1518,TRUE,_xll.ohTrigger(RecalcTrigger,TriggerON)),NA())</f>
        <v>2.3852285284786667E-2</v>
      </c>
      <c r="H1518" s="42">
        <f>_xll.qlCalendarAdvance(Calendar,$H1517,B1518,"f",FALSE)</f>
        <v>49929</v>
      </c>
      <c r="I1518" s="177">
        <f>_xll.qlInterestRateIndexValueDate(Index1M,$H1518)</f>
        <v>49929</v>
      </c>
      <c r="J1518" s="182">
        <f>IFERROR(_xll.qlIndexFixing(Index1M,$H1518,TRUE,_xll.ohTrigger(RecalcTrigger,Trigger1M)),NA())</f>
        <v>2.3848299766014193E-2</v>
      </c>
      <c r="K1518" s="44">
        <f>IFERROR(_xll.qlIndexFixing(Index3M,H1518,TRUE,_xll.ohTrigger(RecalcTrigger,Trigger3M)),NA())</f>
        <v>2.4349245688317766E-2</v>
      </c>
      <c r="L1518" s="44">
        <f>IFERROR(_xll.qlIndexFixing(Index6M,$H1518,TRUE,_xll.ohTrigger(RecalcTrigger,Trigger6M)),NA())</f>
        <v>2.4521444901440606E-2</v>
      </c>
      <c r="M1518" s="183">
        <f>IFERROR(_xll.qlIndexFixing(Index1Y,$H1518,TRUE,_xll.ohTrigger(RecalcTrigger,Trigger1Y)),NA())</f>
        <v>2.4815549863033137E-2</v>
      </c>
      <c r="N1518" s="182">
        <f>IFERROR(_xll.qlIndexFixing(ONIndex1M,I1518,TRUE,_xll.ohTrigger(RecalcTrigger,Trigger1M)),NA())</f>
        <v>2.3838375641471732E-2</v>
      </c>
      <c r="O1518" s="44">
        <f>IFERROR(_xll.qlIndexFixing(ONIndex3M,I1518,TRUE,_xll.ohTrigger(RecalcTrigger,Trigger3M)),NA())</f>
        <v>2.4317815344808702E-2</v>
      </c>
      <c r="P1518" s="44">
        <f>IFERROR(_xll.qlIndexFixing(ONIndex6M,I1518,TRUE,_xll.ohTrigger(RecalcTrigger,Trigger6M)),NA())</f>
        <v>2.4459123510051084E-2</v>
      </c>
      <c r="Q1518" s="183">
        <f>IFERROR(_xll.qlIndexFixing(ONIndex1Y,I1518,TRUE,_xll.ohTrigger(RecalcTrigger,Trigger1Y)),NA())</f>
        <v>2.4698943043903743E-2</v>
      </c>
    </row>
    <row r="1519" spans="2:17" x14ac:dyDescent="0.2">
      <c r="B1519" s="39" t="s">
        <v>42</v>
      </c>
      <c r="D1519" s="42">
        <f>_xll.qlCalendarAdvance(Calendar,$D1518,B1519,"f",FALSE)</f>
        <v>49936</v>
      </c>
      <c r="E1519" s="177">
        <f>_xll.qlInterestRateIndexValueDate(IndexON,D1519)</f>
        <v>49936</v>
      </c>
      <c r="F1519" s="193">
        <f>IFERROR(_xll.qlIndexFixing(IndexON,D1519,TRUE,_xll.ohTrigger(RecalcTrigger,TriggerON)),NA())</f>
        <v>2.3846267809481958E-2</v>
      </c>
      <c r="H1519" s="42">
        <f>_xll.qlCalendarAdvance(Calendar,$H1518,B1519,"f",FALSE)</f>
        <v>49936</v>
      </c>
      <c r="I1519" s="177">
        <f>_xll.qlInterestRateIndexValueDate(Index1M,$H1519)</f>
        <v>49936</v>
      </c>
      <c r="J1519" s="182">
        <f>IFERROR(_xll.qlIndexFixing(Index1M,$H1519,TRUE,_xll.ohTrigger(RecalcTrigger,Trigger1M)),NA())</f>
        <v>2.3841903532353832E-2</v>
      </c>
      <c r="K1519" s="44">
        <f>IFERROR(_xll.qlIndexFixing(Index3M,H1519,TRUE,_xll.ohTrigger(RecalcTrigger,Trigger3M)),NA())</f>
        <v>2.4342821966850853E-2</v>
      </c>
      <c r="L1519" s="44">
        <f>IFERROR(_xll.qlIndexFixing(Index6M,$H1519,TRUE,_xll.ohTrigger(RecalcTrigger,Trigger6M)),NA())</f>
        <v>2.4514862205705038E-2</v>
      </c>
      <c r="M1519" s="183">
        <f>IFERROR(_xll.qlIndexFixing(Index1Y,$H1519,TRUE,_xll.ohTrigger(RecalcTrigger,Trigger1Y)),NA())</f>
        <v>2.4808464542214415E-2</v>
      </c>
      <c r="N1519" s="182">
        <f>IFERROR(_xll.qlIndexFixing(ONIndex1M,I1519,TRUE,_xll.ohTrigger(RecalcTrigger,Trigger1M)),NA())</f>
        <v>2.3831942630457847E-2</v>
      </c>
      <c r="O1519" s="44">
        <f>IFERROR(_xll.qlIndexFixing(ONIndex3M,I1519,TRUE,_xll.ohTrigger(RecalcTrigger,Trigger3M)),NA())</f>
        <v>2.4311306492630358E-2</v>
      </c>
      <c r="P1519" s="44">
        <f>IFERROR(_xll.qlIndexFixing(ONIndex6M,I1519,TRUE,_xll.ohTrigger(RecalcTrigger,Trigger6M)),NA())</f>
        <v>2.4452381466650852E-2</v>
      </c>
      <c r="Q1519" s="183">
        <f>IFERROR(_xll.qlIndexFixing(ONIndex1Y,I1519,TRUE,_xll.ohTrigger(RecalcTrigger,Trigger1Y)),NA())</f>
        <v>2.4691404862058342E-2</v>
      </c>
    </row>
    <row r="1520" spans="2:17" x14ac:dyDescent="0.2">
      <c r="B1520" s="39" t="s">
        <v>42</v>
      </c>
      <c r="D1520" s="42">
        <f>_xll.qlCalendarAdvance(Calendar,$D1519,B1520,"f",FALSE)</f>
        <v>49943</v>
      </c>
      <c r="E1520" s="177">
        <f>_xll.qlInterestRateIndexValueDate(IndexON,D1520)</f>
        <v>49943</v>
      </c>
      <c r="F1520" s="193">
        <f>IFERROR(_xll.qlIndexFixing(IndexON,D1520,TRUE,_xll.ohTrigger(RecalcTrigger,TriggerON)),NA())</f>
        <v>2.384026438889908E-2</v>
      </c>
      <c r="H1520" s="42">
        <f>_xll.qlCalendarAdvance(Calendar,$H1519,B1520,"f",FALSE)</f>
        <v>49943</v>
      </c>
      <c r="I1520" s="177">
        <f>_xll.qlInterestRateIndexValueDate(Index1M,$H1520)</f>
        <v>49943</v>
      </c>
      <c r="J1520" s="182">
        <f>IFERROR(_xll.qlIndexFixing(Index1M,$H1520,TRUE,_xll.ohTrigger(RecalcTrigger,Trigger1M)),NA())</f>
        <v>2.383552979474509E-2</v>
      </c>
      <c r="K1520" s="44">
        <f>IFERROR(_xll.qlIndexFixing(Index3M,H1520,TRUE,_xll.ohTrigger(RecalcTrigger,Trigger3M)),NA())</f>
        <v>2.4337842051582199E-2</v>
      </c>
      <c r="L1520" s="44">
        <f>IFERROR(_xll.qlIndexFixing(Index6M,$H1520,TRUE,_xll.ohTrigger(RecalcTrigger,Trigger6M)),NA())</f>
        <v>2.4508298264849009E-2</v>
      </c>
      <c r="M1520" s="183">
        <f>IFERROR(_xll.qlIndexFixing(Index1Y,$H1520,TRUE,_xll.ohTrigger(RecalcTrigger,Trigger1Y)),NA())</f>
        <v>2.4801403861504534E-2</v>
      </c>
      <c r="N1520" s="182">
        <f>IFERROR(_xll.qlIndexFixing(ONIndex1M,I1520,TRUE,_xll.ohTrigger(RecalcTrigger,Trigger1M)),NA())</f>
        <v>2.3825532066670263E-2</v>
      </c>
      <c r="O1520" s="44">
        <f>IFERROR(_xll.qlIndexFixing(ONIndex3M,I1520,TRUE,_xll.ohTrigger(RecalcTrigger,Trigger3M)),NA())</f>
        <v>2.4304816845583943E-2</v>
      </c>
      <c r="P1520" s="44">
        <f>IFERROR(_xll.qlIndexFixing(ONIndex6M,I1520,TRUE,_xll.ohTrigger(RecalcTrigger,Trigger6M)),NA())</f>
        <v>2.4445657933248599E-2</v>
      </c>
      <c r="Q1520" s="183">
        <f>IFERROR(_xll.qlIndexFixing(ONIndex1Y,I1520,TRUE,_xll.ohTrigger(RecalcTrigger,Trigger1Y)),NA())</f>
        <v>2.4683890677935638E-2</v>
      </c>
    </row>
    <row r="1521" spans="2:17" x14ac:dyDescent="0.2">
      <c r="B1521" s="39" t="s">
        <v>42</v>
      </c>
      <c r="D1521" s="42">
        <f>_xll.qlCalendarAdvance(Calendar,$D1520,B1521,"f",FALSE)</f>
        <v>49950</v>
      </c>
      <c r="E1521" s="177">
        <f>_xll.qlInterestRateIndexValueDate(IndexON,D1521)</f>
        <v>49950</v>
      </c>
      <c r="F1521" s="193">
        <f>IFERROR(_xll.qlIndexFixing(IndexON,D1521,TRUE,_xll.ohTrigger(RecalcTrigger,TriggerON)),NA())</f>
        <v>2.3834275022875939E-2</v>
      </c>
      <c r="H1521" s="42">
        <f>_xll.qlCalendarAdvance(Calendar,$H1520,B1521,"f",FALSE)</f>
        <v>49950</v>
      </c>
      <c r="I1521" s="177">
        <f>_xll.qlInterestRateIndexValueDate(Index1M,$H1521)</f>
        <v>49950</v>
      </c>
      <c r="J1521" s="182">
        <f>IFERROR(_xll.qlIndexFixing(Index1M,$H1521,TRUE,_xll.ohTrigger(RecalcTrigger,Trigger1M)),NA())</f>
        <v>2.3829178553144911E-2</v>
      </c>
      <c r="K1521" s="44">
        <f>IFERROR(_xll.qlIndexFixing(Index3M,H1521,TRUE,_xll.ohTrigger(RecalcTrigger,Trigger3M)),NA())</f>
        <v>2.4330389430097122E-2</v>
      </c>
      <c r="L1521" s="44">
        <f>IFERROR(_xll.qlIndexFixing(Index6M,$H1521,TRUE,_xll.ohTrigger(RecalcTrigger,Trigger6M)),NA())</f>
        <v>2.450211112043468E-2</v>
      </c>
      <c r="M1521" s="183">
        <f>IFERROR(_xll.qlIndexFixing(Index1Y,$H1521,TRUE,_xll.ohTrigger(RecalcTrigger,Trigger1Y)),NA())</f>
        <v>2.4794367820394569E-2</v>
      </c>
      <c r="N1521" s="182">
        <f>IFERROR(_xll.qlIndexFixing(ONIndex1M,I1521,TRUE,_xll.ohTrigger(RecalcTrigger,Trigger1M)),NA())</f>
        <v>2.3819143949946886E-2</v>
      </c>
      <c r="O1521" s="44">
        <f>IFERROR(_xll.qlIndexFixing(ONIndex3M,I1521,TRUE,_xll.ohTrigger(RecalcTrigger,Trigger3M)),NA())</f>
        <v>2.429834640383155E-2</v>
      </c>
      <c r="P1521" s="44">
        <f>IFERROR(_xll.qlIndexFixing(ONIndex6M,I1521,TRUE,_xll.ohTrigger(RecalcTrigger,Trigger6M)),NA())</f>
        <v>2.4438952910006417E-2</v>
      </c>
      <c r="Q1521" s="183">
        <f>IFERROR(_xll.qlIndexFixing(ONIndex1Y,I1521,TRUE,_xll.ohTrigger(RecalcTrigger,Trigger1Y)),NA())</f>
        <v>2.4676400491697725E-2</v>
      </c>
    </row>
    <row r="1522" spans="2:17" x14ac:dyDescent="0.2">
      <c r="B1522" s="39" t="s">
        <v>42</v>
      </c>
      <c r="D1522" s="42">
        <f>_xll.qlCalendarAdvance(Calendar,$D1521,B1522,"f",FALSE)</f>
        <v>49957</v>
      </c>
      <c r="E1522" s="177">
        <f>_xll.qlInterestRateIndexValueDate(IndexON,D1522)</f>
        <v>49957</v>
      </c>
      <c r="F1522" s="193">
        <f>IFERROR(_xll.qlIndexFixing(IndexON,D1522,TRUE,_xll.ohTrigger(RecalcTrigger,TriggerON)),NA())</f>
        <v>2.3828299711412537E-2</v>
      </c>
      <c r="H1522" s="42">
        <f>_xll.qlCalendarAdvance(Calendar,$H1521,B1522,"f",FALSE)</f>
        <v>49957</v>
      </c>
      <c r="I1522" s="177">
        <f>_xll.qlInterestRateIndexValueDate(Index1M,$H1522)</f>
        <v>49957</v>
      </c>
      <c r="J1522" s="182">
        <f>IFERROR(_xll.qlIndexFixing(Index1M,$H1522,TRUE,_xll.ohTrigger(RecalcTrigger,Trigger1M)),NA())</f>
        <v>2.3822849807517837E-2</v>
      </c>
      <c r="K1522" s="44">
        <f>IFERROR(_xll.qlIndexFixing(Index3M,H1522,TRUE,_xll.ohTrigger(RecalcTrigger,Trigger3M)),NA())</f>
        <v>2.432402465773216E-2</v>
      </c>
      <c r="L1522" s="44">
        <f>IFERROR(_xll.qlIndexFixing(Index6M,$H1522,TRUE,_xll.ohTrigger(RecalcTrigger,Trigger6M)),NA())</f>
        <v>2.4495585593050411E-2</v>
      </c>
      <c r="M1522" s="183">
        <f>IFERROR(_xll.qlIndexFixing(Index1Y,$H1522,TRUE,_xll.ohTrigger(RecalcTrigger,Trigger1Y)),NA())</f>
        <v>2.4787356418378037E-2</v>
      </c>
      <c r="N1522" s="182">
        <f>IFERROR(_xll.qlIndexFixing(ONIndex1M,I1522,TRUE,_xll.ohTrigger(RecalcTrigger,Trigger1M)),NA())</f>
        <v>2.3812778280287716E-2</v>
      </c>
      <c r="O1522" s="44">
        <f>IFERROR(_xll.qlIndexFixing(ONIndex3M,I1522,TRUE,_xll.ohTrigger(RecalcTrigger,Trigger3M)),NA())</f>
        <v>2.4291895167048994E-2</v>
      </c>
      <c r="P1522" s="44">
        <f>IFERROR(_xll.qlIndexFixing(ONIndex6M,I1522,TRUE,_xll.ohTrigger(RecalcTrigger,Trigger6M)),NA())</f>
        <v>2.4432266396924307E-2</v>
      </c>
      <c r="Q1522" s="183">
        <f>IFERROR(_xll.qlIndexFixing(ONIndex1Y,I1522,TRUE,_xll.ohTrigger(RecalcTrigger,Trigger1Y)),NA())</f>
        <v>2.4668934303101464E-2</v>
      </c>
    </row>
    <row r="1523" spans="2:17" x14ac:dyDescent="0.2">
      <c r="B1523" s="39" t="s">
        <v>42</v>
      </c>
      <c r="D1523" s="42">
        <f>_xll.qlCalendarAdvance(Calendar,$D1522,B1523,"f",FALSE)</f>
        <v>49964</v>
      </c>
      <c r="E1523" s="177">
        <f>_xll.qlInterestRateIndexValueDate(IndexON,D1523)</f>
        <v>49964</v>
      </c>
      <c r="F1523" s="193">
        <f>IFERROR(_xll.qlIndexFixing(IndexON,D1523,TRUE,_xll.ohTrigger(RecalcTrigger,TriggerON)),NA())</f>
        <v>2.3822338454752012E-2</v>
      </c>
      <c r="H1523" s="42">
        <f>_xll.qlCalendarAdvance(Calendar,$H1522,B1523,"f",FALSE)</f>
        <v>49964</v>
      </c>
      <c r="I1523" s="177">
        <f>_xll.qlInterestRateIndexValueDate(Index1M,$H1523)</f>
        <v>49964</v>
      </c>
      <c r="J1523" s="182">
        <f>IFERROR(_xll.qlIndexFixing(Index1M,$H1523,TRUE,_xll.ohTrigger(RecalcTrigger,Trigger1M)),NA())</f>
        <v>2.3816543557830944E-2</v>
      </c>
      <c r="K1523" s="44">
        <f>IFERROR(_xll.qlIndexFixing(Index3M,H1523,TRUE,_xll.ohTrigger(RecalcTrigger,Trigger3M)),NA())</f>
        <v>2.4317679217000038E-2</v>
      </c>
      <c r="L1523" s="44">
        <f>IFERROR(_xll.qlIndexFixing(Index6M,$H1523,TRUE,_xll.ohTrigger(RecalcTrigger,Trigger6M)),NA())</f>
        <v>2.4489078821357261E-2</v>
      </c>
      <c r="M1523" s="183">
        <f>IFERROR(_xll.qlIndexFixing(Index1Y,$H1523,TRUE,_xll.ohTrigger(RecalcTrigger,Trigger1Y)),NA())</f>
        <v>2.4780369654950007E-2</v>
      </c>
      <c r="N1523" s="182">
        <f>IFERROR(_xll.qlIndexFixing(ONIndex1M,I1523,TRUE,_xll.ohTrigger(RecalcTrigger,Trigger1M)),NA())</f>
        <v>2.3806435057935893E-2</v>
      </c>
      <c r="O1523" s="44">
        <f>IFERROR(_xll.qlIndexFixing(ONIndex3M,I1523,TRUE,_xll.ohTrigger(RecalcTrigger,Trigger3M)),NA())</f>
        <v>2.4285463135641505E-2</v>
      </c>
      <c r="P1523" s="44">
        <f>IFERROR(_xll.qlIndexFixing(ONIndex6M,I1523,TRUE,_xll.ohTrigger(RecalcTrigger,Trigger6M)),NA())</f>
        <v>2.4425598393759129E-2</v>
      </c>
      <c r="Q1523" s="183">
        <f>IFERROR(_xll.qlIndexFixing(ONIndex1Y,I1523,TRUE,_xll.ohTrigger(RecalcTrigger,Trigger1Y)),NA())</f>
        <v>2.4661492112389993E-2</v>
      </c>
    </row>
    <row r="1524" spans="2:17" x14ac:dyDescent="0.2">
      <c r="B1524" s="39" t="s">
        <v>42</v>
      </c>
      <c r="D1524" s="42">
        <f>_xll.qlCalendarAdvance(Calendar,$D1523,B1524,"f",FALSE)</f>
        <v>49971</v>
      </c>
      <c r="E1524" s="177">
        <f>_xll.qlInterestRateIndexValueDate(IndexON,D1524)</f>
        <v>49971</v>
      </c>
      <c r="F1524" s="193">
        <f>IFERROR(_xll.qlIndexFixing(IndexON,D1524,TRUE,_xll.ohTrigger(RecalcTrigger,TriggerON)),NA())</f>
        <v>2.3816391252570179E-2</v>
      </c>
      <c r="H1524" s="42">
        <f>_xll.qlCalendarAdvance(Calendar,$H1523,B1524,"f",FALSE)</f>
        <v>49971</v>
      </c>
      <c r="I1524" s="177">
        <f>_xll.qlInterestRateIndexValueDate(Index1M,$H1524)</f>
        <v>49971</v>
      </c>
      <c r="J1524" s="182">
        <f>IFERROR(_xll.qlIndexFixing(Index1M,$H1524,TRUE,_xll.ohTrigger(RecalcTrigger,Trigger1M)),NA())</f>
        <v>2.3810259804041174E-2</v>
      </c>
      <c r="K1524" s="44">
        <f>IFERROR(_xll.qlIndexFixing(Index3M,H1524,TRUE,_xll.ohTrigger(RecalcTrigger,Trigger3M)),NA())</f>
        <v>2.4311353107802972E-2</v>
      </c>
      <c r="L1524" s="44">
        <f>IFERROR(_xll.qlIndexFixing(Index6M,$H1524,TRUE,_xll.ohTrigger(RecalcTrigger,Trigger6M)),NA())</f>
        <v>2.4482590805173982E-2</v>
      </c>
      <c r="M1524" s="183">
        <f>IFERROR(_xll.qlIndexFixing(Index1Y,$H1524,TRUE,_xll.ohTrigger(RecalcTrigger,Trigger1Y)),NA())</f>
        <v>2.4773407529606439E-2</v>
      </c>
      <c r="N1524" s="182">
        <f>IFERROR(_xll.qlIndexFixing(ONIndex1M,I1524,TRUE,_xll.ohTrigger(RecalcTrigger,Trigger1M)),NA())</f>
        <v>2.3800114282648277E-2</v>
      </c>
      <c r="O1524" s="44">
        <f>IFERROR(_xll.qlIndexFixing(ONIndex3M,I1524,TRUE,_xll.ohTrigger(RecalcTrigger,Trigger3M)),NA())</f>
        <v>2.4279050309203853E-2</v>
      </c>
      <c r="P1524" s="44">
        <f>IFERROR(_xll.qlIndexFixing(ONIndex6M,I1524,TRUE,_xll.ohTrigger(RecalcTrigger,Trigger6M)),NA())</f>
        <v>2.4418948900672977E-2</v>
      </c>
      <c r="Q1524" s="183">
        <f>IFERROR(_xll.qlIndexFixing(ONIndex1Y,I1524,TRUE,_xll.ohTrigger(RecalcTrigger,Trigger1Y)),NA())</f>
        <v>2.4654073919320174E-2</v>
      </c>
    </row>
    <row r="1525" spans="2:17" x14ac:dyDescent="0.2">
      <c r="B1525" s="39" t="s">
        <v>42</v>
      </c>
      <c r="D1525" s="42">
        <f>_xll.qlCalendarAdvance(Calendar,$D1524,B1525,"f",FALSE)</f>
        <v>49978</v>
      </c>
      <c r="E1525" s="177">
        <f>_xll.qlInterestRateIndexValueDate(IndexON,D1525)</f>
        <v>49978</v>
      </c>
      <c r="F1525" s="193">
        <f>IFERROR(_xll.qlIndexFixing(IndexON,D1525,TRUE,_xll.ohTrigger(RecalcTrigger,TriggerON)),NA())</f>
        <v>2.3810458105029131E-2</v>
      </c>
      <c r="H1525" s="42">
        <f>_xll.qlCalendarAdvance(Calendar,$H1524,B1525,"f",FALSE)</f>
        <v>49978</v>
      </c>
      <c r="I1525" s="177">
        <f>_xll.qlInterestRateIndexValueDate(Index1M,$H1525)</f>
        <v>49978</v>
      </c>
      <c r="J1525" s="182">
        <f>IFERROR(_xll.qlIndexFixing(Index1M,$H1525,TRUE,_xll.ohTrigger(RecalcTrigger,Trigger1M)),NA())</f>
        <v>2.3803007741157962E-2</v>
      </c>
      <c r="K1525" s="44">
        <f>IFERROR(_xll.qlIndexFixing(Index3M,H1525,TRUE,_xll.ohTrigger(RecalcTrigger,Trigger3M)),NA())</f>
        <v>2.4305046330052867E-2</v>
      </c>
      <c r="L1525" s="44">
        <f>IFERROR(_xll.qlIndexFixing(Index6M,$H1525,TRUE,_xll.ohTrigger(RecalcTrigger,Trigger6M)),NA())</f>
        <v>2.4476121544322008E-2</v>
      </c>
      <c r="M1525" s="183">
        <f>IFERROR(_xll.qlIndexFixing(Index1Y,$H1525,TRUE,_xll.ohTrigger(RecalcTrigger,Trigger1Y)),NA())</f>
        <v>2.4766470041846622E-2</v>
      </c>
      <c r="N1525" s="182">
        <f>IFERROR(_xll.qlIndexFixing(ONIndex1M,I1525,TRUE,_xll.ohTrigger(RecalcTrigger,Trigger1M)),NA())</f>
        <v>2.3793815954505915E-2</v>
      </c>
      <c r="O1525" s="44">
        <f>IFERROR(_xll.qlIndexFixing(ONIndex3M,I1525,TRUE,_xll.ohTrigger(RecalcTrigger,Trigger3M)),NA())</f>
        <v>2.4272656688060223E-2</v>
      </c>
      <c r="P1525" s="44">
        <f>IFERROR(_xll.qlIndexFixing(ONIndex6M,I1525,TRUE,_xll.ohTrigger(RecalcTrigger,Trigger6M)),NA())</f>
        <v>2.4412317917584803E-2</v>
      </c>
      <c r="Q1525" s="183">
        <f>IFERROR(_xll.qlIndexFixing(ONIndex1Y,I1525,TRUE,_xll.ohTrigger(RecalcTrigger,Trigger1Y)),NA())</f>
        <v>2.4646679723973053E-2</v>
      </c>
    </row>
    <row r="1526" spans="2:17" x14ac:dyDescent="0.2">
      <c r="B1526" s="39" t="s">
        <v>42</v>
      </c>
      <c r="D1526" s="42">
        <f>_xll.qlCalendarAdvance(Calendar,$D1525,B1526,"f",FALSE)</f>
        <v>49985</v>
      </c>
      <c r="E1526" s="177">
        <f>_xll.qlInterestRateIndexValueDate(IndexON,D1526)</f>
        <v>49985</v>
      </c>
      <c r="F1526" s="193">
        <f>IFERROR(_xll.qlIndexFixing(IndexON,D1526,TRUE,_xll.ohTrigger(RecalcTrigger,TriggerON)),NA())</f>
        <v>2.3804539012128867E-2</v>
      </c>
      <c r="H1526" s="42">
        <f>_xll.qlCalendarAdvance(Calendar,$H1525,B1526,"f",FALSE)</f>
        <v>49985</v>
      </c>
      <c r="I1526" s="177">
        <f>_xll.qlInterestRateIndexValueDate(Index1M,$H1526)</f>
        <v>49985</v>
      </c>
      <c r="J1526" s="182">
        <f>IFERROR(_xll.qlIndexFixing(Index1M,$H1526,TRUE,_xll.ohTrigger(RecalcTrigger,Trigger1M)),NA())</f>
        <v>2.3797759784011177E-2</v>
      </c>
      <c r="K1526" s="44">
        <f>IFERROR(_xll.qlIndexFixing(Index3M,H1526,TRUE,_xll.ohTrigger(RecalcTrigger,Trigger3M)),NA())</f>
        <v>2.429875888365635E-2</v>
      </c>
      <c r="L1526" s="44">
        <f>IFERROR(_xll.qlIndexFixing(Index6M,$H1526,TRUE,_xll.ohTrigger(RecalcTrigger,Trigger6M)),NA())</f>
        <v>2.4469308462070762E-2</v>
      </c>
      <c r="M1526" s="183">
        <f>IFERROR(_xll.qlIndexFixing(Index1Y,$H1526,TRUE,_xll.ohTrigger(RecalcTrigger,Trigger1Y)),NA())</f>
        <v>2.4759557191170511E-2</v>
      </c>
      <c r="N1526" s="182">
        <f>IFERROR(_xll.qlIndexFixing(ONIndex1M,I1526,TRUE,_xll.ohTrigger(RecalcTrigger,Trigger1M)),NA())</f>
        <v>2.3787540073508806E-2</v>
      </c>
      <c r="O1526" s="44">
        <f>IFERROR(_xll.qlIndexFixing(ONIndex3M,I1526,TRUE,_xll.ohTrigger(RecalcTrigger,Trigger3M)),NA())</f>
        <v>2.4266282272048523E-2</v>
      </c>
      <c r="P1526" s="44">
        <f>IFERROR(_xll.qlIndexFixing(ONIndex6M,I1526,TRUE,_xll.ohTrigger(RecalcTrigger,Trigger6M)),NA())</f>
        <v>2.4405705444737746E-2</v>
      </c>
      <c r="Q1526" s="183">
        <f>IFERROR(_xll.qlIndexFixing(ONIndex1Y,I1526,TRUE,_xll.ohTrigger(RecalcTrigger,Trigger1Y)),NA())</f>
        <v>2.4639309526429676E-2</v>
      </c>
    </row>
    <row r="1527" spans="2:17" x14ac:dyDescent="0.2">
      <c r="B1527" s="39" t="s">
        <v>42</v>
      </c>
      <c r="D1527" s="42">
        <f>_xll.qlCalendarAdvance(Calendar,$D1526,B1527,"f",FALSE)</f>
        <v>49992</v>
      </c>
      <c r="E1527" s="177">
        <f>_xll.qlInterestRateIndexValueDate(IndexON,D1527)</f>
        <v>49992</v>
      </c>
      <c r="F1527" s="193">
        <f>IFERROR(_xll.qlIndexFixing(IndexON,D1527,TRUE,_xll.ohTrigger(RecalcTrigger,TriggerON)),NA())</f>
        <v>2.3798633973950434E-2</v>
      </c>
      <c r="H1527" s="42">
        <f>_xll.qlCalendarAdvance(Calendar,$H1526,B1527,"f",FALSE)</f>
        <v>49992</v>
      </c>
      <c r="I1527" s="177">
        <f>_xll.qlInterestRateIndexValueDate(Index1M,$H1527)</f>
        <v>49992</v>
      </c>
      <c r="J1527" s="182">
        <f>IFERROR(_xll.qlIndexFixing(Index1M,$H1527,TRUE,_xll.ohTrigger(RecalcTrigger,Trigger1M)),NA())</f>
        <v>2.3791543517697501E-2</v>
      </c>
      <c r="K1527" s="44">
        <f>IFERROR(_xll.qlIndexFixing(Index3M,H1527,TRUE,_xll.ohTrigger(RecalcTrigger,Trigger3M)),NA())</f>
        <v>2.4292490768523557E-2</v>
      </c>
      <c r="L1527" s="44">
        <f>IFERROR(_xll.qlIndexFixing(Index6M,$H1527,TRUE,_xll.ohTrigger(RecalcTrigger,Trigger6M)),NA())</f>
        <v>2.4462875800330974E-2</v>
      </c>
      <c r="M1527" s="183">
        <f>IFERROR(_xll.qlIndexFixing(Index1Y,$H1527,TRUE,_xll.ohTrigger(RecalcTrigger,Trigger1Y)),NA())</f>
        <v>2.4752668977080061E-2</v>
      </c>
      <c r="N1527" s="182">
        <f>IFERROR(_xll.qlIndexFixing(ONIndex1M,I1527,TRUE,_xll.ohTrigger(RecalcTrigger,Trigger1M)),NA())</f>
        <v>2.3781286639575905E-2</v>
      </c>
      <c r="O1527" s="44">
        <f>IFERROR(_xll.qlIndexFixing(ONIndex3M,I1527,TRUE,_xll.ohTrigger(RecalcTrigger,Trigger3M)),NA())</f>
        <v>2.4259927061249797E-2</v>
      </c>
      <c r="P1527" s="44">
        <f>IFERROR(_xll.qlIndexFixing(ONIndex6M,I1527,TRUE,_xll.ohTrigger(RecalcTrigger,Trigger6M)),NA())</f>
        <v>2.4399111481888669E-2</v>
      </c>
      <c r="Q1527" s="183">
        <f>IFERROR(_xll.qlIndexFixing(ONIndex1Y,I1527,TRUE,_xll.ohTrigger(RecalcTrigger,Trigger1Y)),NA())</f>
        <v>2.4631963326771089E-2</v>
      </c>
    </row>
    <row r="1528" spans="2:17" x14ac:dyDescent="0.2">
      <c r="B1528" s="39" t="s">
        <v>42</v>
      </c>
      <c r="D1528" s="42">
        <f>_xll.qlCalendarAdvance(Calendar,$D1527,B1528,"f",FALSE)</f>
        <v>49999</v>
      </c>
      <c r="E1528" s="177">
        <f>_xll.qlInterestRateIndexValueDate(IndexON,D1528)</f>
        <v>49999</v>
      </c>
      <c r="F1528" s="193">
        <f>IFERROR(_xll.qlIndexFixing(IndexON,D1528,TRUE,_xll.ohTrigger(RecalcTrigger,TriggerON)),NA())</f>
        <v>2.3792742990250693E-2</v>
      </c>
      <c r="H1528" s="42">
        <f>_xll.qlCalendarAdvance(Calendar,$H1527,B1528,"f",FALSE)</f>
        <v>49999</v>
      </c>
      <c r="I1528" s="177">
        <f>_xll.qlInterestRateIndexValueDate(Index1M,$H1528)</f>
        <v>49999</v>
      </c>
      <c r="J1528" s="182">
        <f>IFERROR(_xll.qlIndexFixing(Index1M,$H1528,TRUE,_xll.ohTrigger(RecalcTrigger,Trigger1M)),NA())</f>
        <v>2.3785349747134053E-2</v>
      </c>
      <c r="K1528" s="44">
        <f>IFERROR(_xll.qlIndexFixing(Index3M,H1528,TRUE,_xll.ohTrigger(RecalcTrigger,Trigger3M)),NA())</f>
        <v>2.4286241984561113E-2</v>
      </c>
      <c r="L1528" s="44">
        <f>IFERROR(_xll.qlIndexFixing(Index6M,$H1528,TRUE,_xll.ohTrigger(RecalcTrigger,Trigger6M)),NA())</f>
        <v>2.4456461892036967E-2</v>
      </c>
      <c r="M1528" s="183">
        <f>IFERROR(_xll.qlIndexFixing(Index1Y,$H1528,TRUE,_xll.ohTrigger(RecalcTrigger,Trigger1Y)),NA())</f>
        <v>2.4745805399079224E-2</v>
      </c>
      <c r="N1528" s="182">
        <f>IFERROR(_xll.qlIndexFixing(ONIndex1M,I1528,TRUE,_xll.ohTrigger(RecalcTrigger,Trigger1M)),NA())</f>
        <v>2.3775055652869304E-2</v>
      </c>
      <c r="O1528" s="44">
        <f>IFERROR(_xll.qlIndexFixing(ONIndex3M,I1528,TRUE,_xll.ohTrigger(RecalcTrigger,Trigger3M)),NA())</f>
        <v>2.4253591055420909E-2</v>
      </c>
      <c r="P1528" s="44">
        <f>IFERROR(_xll.qlIndexFixing(ONIndex6M,I1528,TRUE,_xll.ohTrigger(RecalcTrigger,Trigger6M)),NA())</f>
        <v>2.439253602903757E-2</v>
      </c>
      <c r="Q1528" s="183">
        <f>IFERROR(_xll.qlIndexFixing(ONIndex1Y,I1528,TRUE,_xll.ohTrigger(RecalcTrigger,Trigger1Y)),NA())</f>
        <v>2.46246411248352E-2</v>
      </c>
    </row>
    <row r="1529" spans="2:17" x14ac:dyDescent="0.2">
      <c r="B1529" s="39" t="s">
        <v>42</v>
      </c>
      <c r="D1529" s="42">
        <f>_xll.qlCalendarAdvance(Calendar,$D1528,B1529,"f",FALSE)</f>
        <v>50006</v>
      </c>
      <c r="E1529" s="177">
        <f>_xll.qlInterestRateIndexValueDate(IndexON,D1529)</f>
        <v>50006</v>
      </c>
      <c r="F1529" s="193">
        <f>IFERROR(_xll.qlIndexFixing(IndexON,D1529,TRUE,_xll.ohTrigger(RecalcTrigger,TriggerON)),NA())</f>
        <v>2.3786866061191736E-2</v>
      </c>
      <c r="H1529" s="42">
        <f>_xll.qlCalendarAdvance(Calendar,$H1528,B1529,"f",FALSE)</f>
        <v>50006</v>
      </c>
      <c r="I1529" s="177">
        <f>_xll.qlInterestRateIndexValueDate(Index1M,$H1529)</f>
        <v>50006</v>
      </c>
      <c r="J1529" s="182">
        <f>IFERROR(_xll.qlIndexFixing(Index1M,$H1529,TRUE,_xll.ohTrigger(RecalcTrigger,Trigger1M)),NA())</f>
        <v>2.3779178472290441E-2</v>
      </c>
      <c r="K1529" s="44">
        <f>IFERROR(_xll.qlIndexFixing(Index3M,H1529,TRUE,_xll.ohTrigger(RecalcTrigger,Trigger3M)),NA())</f>
        <v>2.4280012531680922E-2</v>
      </c>
      <c r="L1529" s="44">
        <f>IFERROR(_xll.qlIndexFixing(Index6M,$H1529,TRUE,_xll.ohTrigger(RecalcTrigger,Trigger6M)),NA())</f>
        <v>2.4450066737013665E-2</v>
      </c>
      <c r="M1529" s="183">
        <f>IFERROR(_xll.qlIndexFixing(Index1Y,$H1529,TRUE,_xll.ohTrigger(RecalcTrigger,Trigger1Y)),NA())</f>
        <v>2.4738966456673284E-2</v>
      </c>
      <c r="N1529" s="182">
        <f>IFERROR(_xll.qlIndexFixing(ONIndex1M,I1529,TRUE,_xll.ohTrigger(RecalcTrigger,Trigger1M)),NA())</f>
        <v>2.376884711322691E-2</v>
      </c>
      <c r="O1529" s="44">
        <f>IFERROR(_xll.qlIndexFixing(ONIndex3M,I1529,TRUE,_xll.ohTrigger(RecalcTrigger,Trigger3M)),NA())</f>
        <v>2.4247274254886042E-2</v>
      </c>
      <c r="P1529" s="44">
        <f>IFERROR(_xll.qlIndexFixing(ONIndex6M,I1529,TRUE,_xll.ohTrigger(RecalcTrigger,Trigger6M)),NA())</f>
        <v>2.4385979086346543E-2</v>
      </c>
      <c r="Q1529" s="183">
        <f>IFERROR(_xll.qlIndexFixing(ONIndex1Y,I1529,TRUE,_xll.ohTrigger(RecalcTrigger,Trigger1Y)),NA())</f>
        <v>2.4617342920540963E-2</v>
      </c>
    </row>
    <row r="1530" spans="2:17" x14ac:dyDescent="0.2">
      <c r="B1530" s="39" t="s">
        <v>42</v>
      </c>
      <c r="D1530" s="42">
        <f>_xll.qlCalendarAdvance(Calendar,$D1529,B1530,"f",FALSE)</f>
        <v>50013</v>
      </c>
      <c r="E1530" s="177">
        <f>_xll.qlInterestRateIndexValueDate(IndexON,D1530)</f>
        <v>50013</v>
      </c>
      <c r="F1530" s="193">
        <f>IFERROR(_xll.qlIndexFixing(IndexON,D1530,TRUE,_xll.ohTrigger(RecalcTrigger,TriggerON)),NA())</f>
        <v>2.3781003186935656E-2</v>
      </c>
      <c r="H1530" s="42">
        <f>_xll.qlCalendarAdvance(Calendar,$H1529,B1530,"f",FALSE)</f>
        <v>50013</v>
      </c>
      <c r="I1530" s="177">
        <f>_xll.qlInterestRateIndexValueDate(Index1M,$H1530)</f>
        <v>50013</v>
      </c>
      <c r="J1530" s="182">
        <f>IFERROR(_xll.qlIndexFixing(Index1M,$H1530,TRUE,_xll.ohTrigger(RecalcTrigger,Trigger1M)),NA())</f>
        <v>2.3773029693121076E-2</v>
      </c>
      <c r="K1530" s="44">
        <f>IFERROR(_xll.qlIndexFixing(Index3M,H1530,TRUE,_xll.ohTrigger(RecalcTrigger,Trigger3M)),NA())</f>
        <v>2.4273071348449755E-2</v>
      </c>
      <c r="L1530" s="44">
        <f>IFERROR(_xll.qlIndexFixing(Index6M,$H1530,TRUE,_xll.ohTrigger(RecalcTrigger,Trigger6M)),NA())</f>
        <v>2.4444056563776018E-2</v>
      </c>
      <c r="M1530" s="183">
        <f>IFERROR(_xll.qlIndexFixing(Index1Y,$H1530,TRUE,_xll.ohTrigger(RecalcTrigger,Trigger1Y)),NA())</f>
        <v>2.473215214937019E-2</v>
      </c>
      <c r="N1530" s="182">
        <f>IFERROR(_xll.qlIndexFixing(ONIndex1M,I1530,TRUE,_xll.ohTrigger(RecalcTrigger,Trigger1M)),NA())</f>
        <v>2.3762661020810816E-2</v>
      </c>
      <c r="O1530" s="44">
        <f>IFERROR(_xll.qlIndexFixing(ONIndex3M,I1530,TRUE,_xll.ohTrigger(RecalcTrigger,Trigger3M)),NA())</f>
        <v>2.4240976659645197E-2</v>
      </c>
      <c r="P1530" s="44">
        <f>IFERROR(_xll.qlIndexFixing(ONIndex6M,I1530,TRUE,_xll.ohTrigger(RecalcTrigger,Trigger6M)),NA())</f>
        <v>2.4379440653653495E-2</v>
      </c>
      <c r="Q1530" s="183">
        <f>IFERROR(_xll.qlIndexFixing(ONIndex1Y,I1530,TRUE,_xll.ohTrigger(RecalcTrigger,Trigger1Y)),NA())</f>
        <v>2.4610068714131517E-2</v>
      </c>
    </row>
    <row r="1531" spans="2:17" x14ac:dyDescent="0.2">
      <c r="B1531" s="39" t="s">
        <v>42</v>
      </c>
      <c r="D1531" s="42">
        <f>_xll.qlCalendarAdvance(Calendar,$D1530,B1531,"f",FALSE)</f>
        <v>50020</v>
      </c>
      <c r="E1531" s="177">
        <f>_xll.qlInterestRateIndexValueDate(IndexON,D1531)</f>
        <v>50020</v>
      </c>
      <c r="F1531" s="193">
        <f>IFERROR(_xll.qlIndexFixing(IndexON,D1531,TRUE,_xll.ohTrigger(RecalcTrigger,TriggerON)),NA())</f>
        <v>2.3775154366996176E-2</v>
      </c>
      <c r="H1531" s="42">
        <f>_xll.qlCalendarAdvance(Calendar,$H1530,B1531,"f",FALSE)</f>
        <v>50020</v>
      </c>
      <c r="I1531" s="177">
        <f>_xll.qlInterestRateIndexValueDate(Index1M,$H1531)</f>
        <v>50020</v>
      </c>
      <c r="J1531" s="182">
        <f>IFERROR(_xll.qlIndexFixing(Index1M,$H1531,TRUE,_xll.ohTrigger(RecalcTrigger,Trigger1M)),NA())</f>
        <v>2.3766903409595565E-2</v>
      </c>
      <c r="K1531" s="44">
        <f>IFERROR(_xll.qlIndexFixing(Index3M,H1531,TRUE,_xll.ohTrigger(RecalcTrigger,Trigger3M)),NA())</f>
        <v>2.4266878617065436E-2</v>
      </c>
      <c r="L1531" s="44">
        <f>IFERROR(_xll.qlIndexFixing(Index6M,$H1531,TRUE,_xll.ohTrigger(RecalcTrigger,Trigger6M)),NA())</f>
        <v>2.4437699831165487E-2</v>
      </c>
      <c r="M1531" s="183">
        <f>IFERROR(_xll.qlIndexFixing(Index1Y,$H1531,TRUE,_xll.ohTrigger(RecalcTrigger,Trigger1Y)),NA())</f>
        <v>2.4725362476678558E-2</v>
      </c>
      <c r="N1531" s="182">
        <f>IFERROR(_xll.qlIndexFixing(ONIndex1M,I1531,TRUE,_xll.ohTrigger(RecalcTrigger,Trigger1M)),NA())</f>
        <v>2.3756497375458929E-2</v>
      </c>
      <c r="O1531" s="44">
        <f>IFERROR(_xll.qlIndexFixing(ONIndex3M,I1531,TRUE,_xll.ohTrigger(RecalcTrigger,Trigger3M)),NA())</f>
        <v>2.4234698269293142E-2</v>
      </c>
      <c r="P1531" s="44">
        <f>IFERROR(_xll.qlIndexFixing(ONIndex6M,I1531,TRUE,_xll.ohTrigger(RecalcTrigger,Trigger6M)),NA())</f>
        <v>2.4372920730958425E-2</v>
      </c>
      <c r="Q1531" s="183">
        <f>IFERROR(_xll.qlIndexFixing(ONIndex1Y,I1531,TRUE,_xll.ohTrigger(RecalcTrigger,Trigger1Y)),NA())</f>
        <v>2.4602818505363722E-2</v>
      </c>
    </row>
    <row r="1532" spans="2:17" x14ac:dyDescent="0.2">
      <c r="B1532" s="39" t="s">
        <v>42</v>
      </c>
      <c r="D1532" s="42">
        <f>_xll.qlCalendarAdvance(Calendar,$D1531,B1532,"f",FALSE)</f>
        <v>50027</v>
      </c>
      <c r="E1532" s="177">
        <f>_xll.qlInterestRateIndexValueDate(IndexON,D1532)</f>
        <v>50027</v>
      </c>
      <c r="F1532" s="193">
        <f>IFERROR(_xll.qlIndexFixing(IndexON,D1532,TRUE,_xll.ohTrigger(RecalcTrigger,TriggerON)),NA())</f>
        <v>2.3769319601859573E-2</v>
      </c>
      <c r="H1532" s="42">
        <f>_xll.qlCalendarAdvance(Calendar,$H1531,B1532,"f",FALSE)</f>
        <v>50027</v>
      </c>
      <c r="I1532" s="177">
        <f>_xll.qlInterestRateIndexValueDate(Index1M,$H1532)</f>
        <v>50027</v>
      </c>
      <c r="J1532" s="182">
        <f>IFERROR(_xll.qlIndexFixing(Index1M,$H1532,TRUE,_xll.ohTrigger(RecalcTrigger,Trigger1M)),NA())</f>
        <v>2.3760799621673385E-2</v>
      </c>
      <c r="K1532" s="44">
        <f>IFERROR(_xll.qlIndexFixing(Index3M,H1532,TRUE,_xll.ohTrigger(RecalcTrigger,Trigger3M)),NA())</f>
        <v>2.4260705213732334E-2</v>
      </c>
      <c r="L1532" s="44">
        <f>IFERROR(_xll.qlIndexFixing(Index6M,$H1532,TRUE,_xll.ohTrigger(RecalcTrigger,Trigger6M)),NA())</f>
        <v>2.4431361852643406E-2</v>
      </c>
      <c r="M1532" s="183">
        <f>IFERROR(_xll.qlIndexFixing(Index1Y,$H1532,TRUE,_xll.ohTrigger(RecalcTrigger,Trigger1Y)),NA())</f>
        <v>2.4718597438109668E-2</v>
      </c>
      <c r="N1532" s="182">
        <f>IFERROR(_xll.qlIndexFixing(ONIndex1M,I1532,TRUE,_xll.ohTrigger(RecalcTrigger,Trigger1M)),NA())</f>
        <v>2.3750356177252296E-2</v>
      </c>
      <c r="O1532" s="44">
        <f>IFERROR(_xll.qlIndexFixing(ONIndex3M,I1532,TRUE,_xll.ohTrigger(RecalcTrigger,Trigger3M)),NA())</f>
        <v>2.4228439084235109E-2</v>
      </c>
      <c r="P1532" s="44">
        <f>IFERROR(_xll.qlIndexFixing(ONIndex6M,I1532,TRUE,_xll.ohTrigger(RecalcTrigger,Trigger6M)),NA())</f>
        <v>2.4366419318504473E-2</v>
      </c>
      <c r="Q1532" s="183">
        <f>IFERROR(_xll.qlIndexFixing(ONIndex1Y,I1532,TRUE,_xll.ohTrigger(RecalcTrigger,Trigger1Y)),NA())</f>
        <v>2.4595592294399671E-2</v>
      </c>
    </row>
    <row r="1533" spans="2:17" x14ac:dyDescent="0.2">
      <c r="B1533" s="39" t="s">
        <v>42</v>
      </c>
      <c r="D1533" s="42">
        <f>_xll.qlCalendarAdvance(Calendar,$D1532,B1533,"f",FALSE)</f>
        <v>50038</v>
      </c>
      <c r="E1533" s="177">
        <f>_xll.qlInterestRateIndexValueDate(IndexON,D1533)</f>
        <v>50038</v>
      </c>
      <c r="F1533" s="193">
        <f>IFERROR(_xll.qlIndexFixing(IndexON,D1533,TRUE,_xll.ohTrigger(RecalcTrigger,TriggerON)),NA())</f>
        <v>2.3760179081228072E-2</v>
      </c>
      <c r="H1533" s="42">
        <f>_xll.qlCalendarAdvance(Calendar,$H1532,B1533,"f",FALSE)</f>
        <v>50038</v>
      </c>
      <c r="I1533" s="177">
        <f>_xll.qlInterestRateIndexValueDate(Index1M,$H1533)</f>
        <v>50038</v>
      </c>
      <c r="J1533" s="182">
        <f>IFERROR(_xll.qlIndexFixing(Index1M,$H1533,TRUE,_xll.ohTrigger(RecalcTrigger,Trigger1M)),NA())</f>
        <v>2.3750912668626892E-2</v>
      </c>
      <c r="K1533" s="44">
        <f>IFERROR(_xll.qlIndexFixing(Index3M,H1533,TRUE,_xll.ohTrigger(RecalcTrigger,Trigger3M)),NA())</f>
        <v>2.425141214900781E-2</v>
      </c>
      <c r="L1533" s="44">
        <f>IFERROR(_xll.qlIndexFixing(Index6M,$H1533,TRUE,_xll.ohTrigger(RecalcTrigger,Trigger6M)),NA())</f>
        <v>2.4421440062597066E-2</v>
      </c>
      <c r="M1533" s="183">
        <f>IFERROR(_xll.qlIndexFixing(Index1Y,$H1533,TRUE,_xll.ohTrigger(RecalcTrigger,Trigger1Y)),NA())</f>
        <v>2.4708016433026447E-2</v>
      </c>
      <c r="N1533" s="182">
        <f>IFERROR(_xll.qlIndexFixing(ONIndex1M,I1533,TRUE,_xll.ohTrigger(RecalcTrigger,Trigger1M)),NA())</f>
        <v>2.3740751075187472E-2</v>
      </c>
      <c r="O1533" s="44">
        <f>IFERROR(_xll.qlIndexFixing(ONIndex3M,I1533,TRUE,_xll.ohTrigger(RecalcTrigger,Trigger3M)),NA())</f>
        <v>2.4218642024216308E-2</v>
      </c>
      <c r="P1533" s="44">
        <f>IFERROR(_xll.qlIndexFixing(ONIndex6M,I1533,TRUE,_xll.ohTrigger(RecalcTrigger,Trigger6M)),NA())</f>
        <v>2.4356240210856583E-2</v>
      </c>
      <c r="Q1533" s="183">
        <f>IFERROR(_xll.qlIndexFixing(ONIndex1Y,I1533,TRUE,_xll.ohTrigger(RecalcTrigger,Trigger1Y)),NA())</f>
        <v>2.4584285305212505E-2</v>
      </c>
    </row>
    <row r="1534" spans="2:17" x14ac:dyDescent="0.2">
      <c r="B1534" s="39" t="s">
        <v>42</v>
      </c>
      <c r="D1534" s="42">
        <f>_xll.qlCalendarAdvance(Calendar,$D1533,B1534,"f",FALSE)</f>
        <v>50045</v>
      </c>
      <c r="E1534" s="177">
        <f>_xll.qlInterestRateIndexValueDate(IndexON,D1534)</f>
        <v>50045</v>
      </c>
      <c r="F1534" s="193">
        <f>IFERROR(_xll.qlIndexFixing(IndexON,D1534,TRUE,_xll.ohTrigger(RecalcTrigger,TriggerON)),NA())</f>
        <v>2.3754380456411095E-2</v>
      </c>
      <c r="H1534" s="42">
        <f>_xll.qlCalendarAdvance(Calendar,$H1533,B1534,"f",FALSE)</f>
        <v>50045</v>
      </c>
      <c r="I1534" s="177">
        <f>_xll.qlInterestRateIndexValueDate(Index1M,$H1534)</f>
        <v>50045</v>
      </c>
      <c r="J1534" s="182">
        <f>IFERROR(_xll.qlIndexFixing(Index1M,$H1534,TRUE,_xll.ohTrigger(RecalcTrigger,Trigger1M)),NA())</f>
        <v>2.3744865512626431E-2</v>
      </c>
      <c r="K1534" s="44">
        <f>IFERROR(_xll.qlIndexFixing(Index3M,H1534,TRUE,_xll.ohTrigger(RecalcTrigger,Trigger3M)),NA())</f>
        <v>2.424565945288833E-2</v>
      </c>
      <c r="L1534" s="44">
        <f>IFERROR(_xll.qlIndexFixing(Index6M,$H1534,TRUE,_xll.ohTrigger(RecalcTrigger,Trigger6M)),NA())</f>
        <v>2.4415150308066885E-2</v>
      </c>
      <c r="M1534" s="183">
        <f>IFERROR(_xll.qlIndexFixing(Index1Y,$H1534,TRUE,_xll.ohTrigger(RecalcTrigger,Trigger1Y)),NA())</f>
        <v>2.4701314737110902E-2</v>
      </c>
      <c r="N1534" s="182">
        <f>IFERROR(_xll.qlIndexFixing(ONIndex1M,I1534,TRUE,_xll.ohTrigger(RecalcTrigger,Trigger1M)),NA())</f>
        <v>2.3734667598223069E-2</v>
      </c>
      <c r="O1534" s="44">
        <f>IFERROR(_xll.qlIndexFixing(ONIndex3M,I1534,TRUE,_xll.ohTrigger(RecalcTrigger,Trigger3M)),NA())</f>
        <v>2.4212432223899016E-2</v>
      </c>
      <c r="P1534" s="44">
        <f>IFERROR(_xll.qlIndexFixing(ONIndex6M,I1534,TRUE,_xll.ohTrigger(RecalcTrigger,Trigger6M)),NA())</f>
        <v>2.4349786395586603E-2</v>
      </c>
      <c r="Q1534" s="183">
        <f>IFERROR(_xll.qlIndexFixing(ONIndex1Y,I1534,TRUE,_xll.ohTrigger(RecalcTrigger,Trigger1Y)),NA())</f>
        <v>2.4577120802724561E-2</v>
      </c>
    </row>
    <row r="1535" spans="2:17" x14ac:dyDescent="0.2">
      <c r="B1535" s="39" t="s">
        <v>42</v>
      </c>
      <c r="D1535" s="42">
        <f>_xll.qlCalendarAdvance(Calendar,$D1534,B1535,"f",FALSE)</f>
        <v>50052</v>
      </c>
      <c r="E1535" s="177">
        <f>_xll.qlInterestRateIndexValueDate(IndexON,D1535)</f>
        <v>50052</v>
      </c>
      <c r="F1535" s="193">
        <f>IFERROR(_xll.qlIndexFixing(IndexON,D1535,TRUE,_xll.ohTrigger(RecalcTrigger,TriggerON)),NA())</f>
        <v>2.3748595886396995E-2</v>
      </c>
      <c r="H1535" s="42">
        <f>_xll.qlCalendarAdvance(Calendar,$H1534,B1535,"f",FALSE)</f>
        <v>50052</v>
      </c>
      <c r="I1535" s="177">
        <f>_xll.qlInterestRateIndexValueDate(Index1M,$H1535)</f>
        <v>50052</v>
      </c>
      <c r="J1535" s="182">
        <f>IFERROR(_xll.qlIndexFixing(Index1M,$H1535,TRUE,_xll.ohTrigger(RecalcTrigger,Trigger1M)),NA())</f>
        <v>2.3738840850545388E-2</v>
      </c>
      <c r="K1535" s="44">
        <f>IFERROR(_xll.qlIndexFixing(Index3M,H1535,TRUE,_xll.ohTrigger(RecalcTrigger,Trigger3M)),NA())</f>
        <v>2.4239186022133121E-2</v>
      </c>
      <c r="L1535" s="44">
        <f>IFERROR(_xll.qlIndexFixing(Index6M,$H1535,TRUE,_xll.ohTrigger(RecalcTrigger,Trigger6M)),NA())</f>
        <v>2.4408879306999046E-2</v>
      </c>
      <c r="M1535" s="183">
        <f>IFERROR(_xll.qlIndexFixing(Index1Y,$H1535,TRUE,_xll.ohTrigger(RecalcTrigger,Trigger1Y)),NA())</f>
        <v>2.4694637673585706E-2</v>
      </c>
      <c r="N1535" s="182">
        <f>IFERROR(_xll.qlIndexFixing(ONIndex1M,I1535,TRUE,_xll.ohTrigger(RecalcTrigger,Trigger1M)),NA())</f>
        <v>2.3728606568322874E-2</v>
      </c>
      <c r="O1535" s="44">
        <f>IFERROR(_xll.qlIndexFixing(ONIndex3M,I1535,TRUE,_xll.ohTrigger(RecalcTrigger,Trigger3M)),NA())</f>
        <v>2.4206241628551561E-2</v>
      </c>
      <c r="P1535" s="44">
        <f>IFERROR(_xll.qlIndexFixing(ONIndex6M,I1535,TRUE,_xll.ohTrigger(RecalcTrigger,Trigger6M)),NA())</f>
        <v>2.4343351090314602E-2</v>
      </c>
      <c r="Q1535" s="183">
        <f>IFERROR(_xll.qlIndexFixing(ONIndex1Y,I1535,TRUE,_xll.ohTrigger(RecalcTrigger,Trigger1Y)),NA())</f>
        <v>2.4569980297959315E-2</v>
      </c>
    </row>
    <row r="1536" spans="2:17" x14ac:dyDescent="0.2">
      <c r="B1536" s="39" t="s">
        <v>42</v>
      </c>
      <c r="D1536" s="42">
        <f>_xll.qlCalendarAdvance(Calendar,$D1535,B1536,"f",FALSE)</f>
        <v>50059</v>
      </c>
      <c r="E1536" s="177">
        <f>_xll.qlInterestRateIndexValueDate(IndexON,D1536)</f>
        <v>50059</v>
      </c>
      <c r="F1536" s="193">
        <f>IFERROR(_xll.qlIndexFixing(IndexON,D1536,TRUE,_xll.ohTrigger(RecalcTrigger,TriggerON)),NA())</f>
        <v>2.3742825370942633E-2</v>
      </c>
      <c r="H1536" s="42">
        <f>_xll.qlCalendarAdvance(Calendar,$H1535,B1536,"f",FALSE)</f>
        <v>50059</v>
      </c>
      <c r="I1536" s="177">
        <f>_xll.qlInterestRateIndexValueDate(Index1M,$H1536)</f>
        <v>50059</v>
      </c>
      <c r="J1536" s="182">
        <f>IFERROR(_xll.qlIndexFixing(Index1M,$H1536,TRUE,_xll.ohTrigger(RecalcTrigger,Trigger1M)),NA())</f>
        <v>2.3732838682352386E-2</v>
      </c>
      <c r="K1536" s="44">
        <f>IFERROR(_xll.qlIndexFixing(Index3M,H1536,TRUE,_xll.ohTrigger(RecalcTrigger,Trigger3M)),NA())</f>
        <v>2.423310195228311E-2</v>
      </c>
      <c r="L1536" s="44">
        <f>IFERROR(_xll.qlIndexFixing(Index6M,$H1536,TRUE,_xll.ohTrigger(RecalcTrigger,Trigger6M)),NA())</f>
        <v>2.4402627059221658E-2</v>
      </c>
      <c r="M1536" s="183">
        <f>IFERROR(_xll.qlIndexFixing(Index1Y,$H1536,TRUE,_xll.ohTrigger(RecalcTrigger,Trigger1Y)),NA())</f>
        <v>2.4687985241969912E-2</v>
      </c>
      <c r="N1536" s="182">
        <f>IFERROR(_xll.qlIndexFixing(ONIndex1M,I1536,TRUE,_xll.ohTrigger(RecalcTrigger,Trigger1M)),NA())</f>
        <v>2.3722567985567933E-2</v>
      </c>
      <c r="O1536" s="44">
        <f>IFERROR(_xll.qlIndexFixing(ONIndex3M,I1536,TRUE,_xll.ohTrigger(RecalcTrigger,Trigger3M)),NA())</f>
        <v>2.4200070238579174E-2</v>
      </c>
      <c r="P1536" s="44">
        <f>IFERROR(_xll.qlIndexFixing(ONIndex6M,I1536,TRUE,_xll.ohTrigger(RecalcTrigger,Trigger6M)),NA())</f>
        <v>2.4336934295202672E-2</v>
      </c>
      <c r="Q1536" s="183">
        <f>IFERROR(_xll.qlIndexFixing(ONIndex1Y,I1536,TRUE,_xll.ohTrigger(RecalcTrigger,Trigger1Y)),NA())</f>
        <v>2.4562863790916767E-2</v>
      </c>
    </row>
    <row r="1537" spans="2:17" x14ac:dyDescent="0.2">
      <c r="B1537" s="39" t="s">
        <v>42</v>
      </c>
      <c r="D1537" s="42">
        <f>_xll.qlCalendarAdvance(Calendar,$D1536,B1537,"f",FALSE)</f>
        <v>50066</v>
      </c>
      <c r="E1537" s="177">
        <f>_xll.qlInterestRateIndexValueDate(IndexON,D1537)</f>
        <v>50066</v>
      </c>
      <c r="F1537" s="193">
        <f>IFERROR(_xll.qlIndexFixing(IndexON,D1537,TRUE,_xll.ohTrigger(RecalcTrigger,TriggerON)),NA())</f>
        <v>2.3737068909966963E-2</v>
      </c>
      <c r="H1537" s="42">
        <f>_xll.qlCalendarAdvance(Calendar,$H1536,B1537,"f",FALSE)</f>
        <v>50066</v>
      </c>
      <c r="I1537" s="177">
        <f>_xll.qlInterestRateIndexValueDate(Index1M,$H1537)</f>
        <v>50066</v>
      </c>
      <c r="J1537" s="182">
        <f>IFERROR(_xll.qlIndexFixing(Index1M,$H1537,TRUE,_xll.ohTrigger(RecalcTrigger,Trigger1M)),NA())</f>
        <v>2.3726859008005596E-2</v>
      </c>
      <c r="K1537" s="44">
        <f>IFERROR(_xll.qlIndexFixing(Index3M,H1537,TRUE,_xll.ohTrigger(RecalcTrigger,Trigger3M)),NA())</f>
        <v>2.4227037211372579E-2</v>
      </c>
      <c r="L1537" s="44">
        <f>IFERROR(_xll.qlIndexFixing(Index6M,$H1537,TRUE,_xll.ohTrigger(RecalcTrigger,Trigger6M)),NA())</f>
        <v>2.4396393564559717E-2</v>
      </c>
      <c r="M1537" s="183">
        <f>IFERROR(_xll.qlIndexFixing(Index1Y,$H1537,TRUE,_xll.ohTrigger(RecalcTrigger,Trigger1Y)),NA())</f>
        <v>2.4681357441784568E-2</v>
      </c>
      <c r="N1537" s="182">
        <f>IFERROR(_xll.qlIndexFixing(ONIndex1M,I1537,TRUE,_xll.ohTrigger(RecalcTrigger,Trigger1M)),NA())</f>
        <v>2.3716551849877199E-2</v>
      </c>
      <c r="O1537" s="44">
        <f>IFERROR(_xll.qlIndexFixing(ONIndex3M,I1537,TRUE,_xll.ohTrigger(RecalcTrigger,Trigger3M)),NA())</f>
        <v>2.4193918053576624E-2</v>
      </c>
      <c r="P1537" s="44">
        <f>IFERROR(_xll.qlIndexFixing(ONIndex6M,I1537,TRUE,_xll.ohTrigger(RecalcTrigger,Trigger6M)),NA())</f>
        <v>2.4330536009926629E-2</v>
      </c>
      <c r="Q1537" s="183">
        <f>IFERROR(_xll.qlIndexFixing(ONIndex1Y,I1537,TRUE,_xll.ohTrigger(RecalcTrigger,Trigger1Y)),NA())</f>
        <v>2.4555771281677963E-2</v>
      </c>
    </row>
    <row r="1538" spans="2:17" x14ac:dyDescent="0.2">
      <c r="B1538" s="39" t="s">
        <v>42</v>
      </c>
      <c r="D1538" s="42">
        <f>_xll.qlCalendarAdvance(Calendar,$D1537,B1538,"f",FALSE)</f>
        <v>50073</v>
      </c>
      <c r="E1538" s="177">
        <f>_xll.qlInterestRateIndexValueDate(IndexON,D1538)</f>
        <v>50073</v>
      </c>
      <c r="F1538" s="193">
        <f>IFERROR(_xll.qlIndexFixing(IndexON,D1538,TRUE,_xll.ohTrigger(RecalcTrigger,TriggerON)),NA())</f>
        <v>2.3731326503713124E-2</v>
      </c>
      <c r="H1538" s="42">
        <f>_xll.qlCalendarAdvance(Calendar,$H1537,B1538,"f",FALSE)</f>
        <v>50073</v>
      </c>
      <c r="I1538" s="177">
        <f>_xll.qlInterestRateIndexValueDate(Index1M,$H1538)</f>
        <v>50073</v>
      </c>
      <c r="J1538" s="182">
        <f>IFERROR(_xll.qlIndexFixing(Index1M,$H1538,TRUE,_xll.ohTrigger(RecalcTrigger,Trigger1M)),NA())</f>
        <v>2.3719862152812337E-2</v>
      </c>
      <c r="K1538" s="44">
        <f>IFERROR(_xll.qlIndexFixing(Index3M,H1538,TRUE,_xll.ohTrigger(RecalcTrigger,Trigger3M)),NA())</f>
        <v>2.4221365745752278E-2</v>
      </c>
      <c r="L1538" s="44">
        <f>IFERROR(_xll.qlIndexFixing(Index6M,$H1538,TRUE,_xll.ohTrigger(RecalcTrigger,Trigger6M)),NA())</f>
        <v>2.4390178822841779E-2</v>
      </c>
      <c r="M1538" s="183">
        <f>IFERROR(_xll.qlIndexFixing(Index1Y,$H1538,TRUE,_xll.ohTrigger(RecalcTrigger,Trigger1Y)),NA())</f>
        <v>2.4674754272552057E-2</v>
      </c>
      <c r="N1538" s="182">
        <f>IFERROR(_xll.qlIndexFixing(ONIndex1M,I1538,TRUE,_xll.ohTrigger(RecalcTrigger,Trigger1M)),NA())</f>
        <v>2.3710558161331718E-2</v>
      </c>
      <c r="O1538" s="44">
        <f>IFERROR(_xll.qlIndexFixing(ONIndex3M,I1538,TRUE,_xll.ohTrigger(RecalcTrigger,Trigger3M)),NA())</f>
        <v>2.4187785073868096E-2</v>
      </c>
      <c r="P1538" s="44">
        <f>IFERROR(_xll.qlIndexFixing(ONIndex6M,I1538,TRUE,_xll.ohTrigger(RecalcTrigger,Trigger6M)),NA())</f>
        <v>2.4324156234891703E-2</v>
      </c>
      <c r="Q1538" s="183">
        <f>IFERROR(_xll.qlIndexFixing(ONIndex1Y,I1538,TRUE,_xll.ohTrigger(RecalcTrigger,Trigger1Y)),NA())</f>
        <v>2.4548702770161857E-2</v>
      </c>
    </row>
    <row r="1539" spans="2:17" x14ac:dyDescent="0.2">
      <c r="B1539" s="39" t="s">
        <v>42</v>
      </c>
      <c r="D1539" s="42">
        <f>_xll.qlCalendarAdvance(Calendar,$D1538,B1539,"f",FALSE)</f>
        <v>50080</v>
      </c>
      <c r="E1539" s="177">
        <f>_xll.qlInterestRateIndexValueDate(IndexON,D1539)</f>
        <v>50080</v>
      </c>
      <c r="F1539" s="193">
        <f>IFERROR(_xll.qlIndexFixing(IndexON,D1539,TRUE,_xll.ohTrigger(RecalcTrigger,TriggerON)),NA())</f>
        <v>2.3725598152100069E-2</v>
      </c>
      <c r="H1539" s="42">
        <f>_xll.qlCalendarAdvance(Calendar,$H1538,B1539,"f",FALSE)</f>
        <v>50080</v>
      </c>
      <c r="I1539" s="177">
        <f>_xll.qlInterestRateIndexValueDate(Index1M,$H1539)</f>
        <v>50080</v>
      </c>
      <c r="J1539" s="182">
        <f>IFERROR(_xll.qlIndexFixing(Index1M,$H1539,TRUE,_xll.ohTrigger(RecalcTrigger,Trigger1M)),NA())</f>
        <v>2.3713923802618178E-2</v>
      </c>
      <c r="K1539" s="44">
        <f>IFERROR(_xll.qlIndexFixing(Index3M,H1539,TRUE,_xll.ohTrigger(RecalcTrigger,Trigger3M)),NA())</f>
        <v>2.4214965716028825E-2</v>
      </c>
      <c r="L1539" s="44">
        <f>IFERROR(_xll.qlIndexFixing(Index6M,$H1539,TRUE,_xll.ohTrigger(RecalcTrigger,Trigger6M)),NA())</f>
        <v>2.4383982833895063E-2</v>
      </c>
      <c r="M1539" s="183">
        <f>IFERROR(_xll.qlIndexFixing(Index1Y,$H1539,TRUE,_xll.ohTrigger(RecalcTrigger,Trigger1Y)),NA())</f>
        <v>2.466817573379676E-2</v>
      </c>
      <c r="N1539" s="182">
        <f>IFERROR(_xll.qlIndexFixing(ONIndex1M,I1539,TRUE,_xll.ohTrigger(RecalcTrigger,Trigger1M)),NA())</f>
        <v>2.3704586919931492E-2</v>
      </c>
      <c r="O1539" s="44">
        <f>IFERROR(_xll.qlIndexFixing(ONIndex3M,I1539,TRUE,_xll.ohTrigger(RecalcTrigger,Trigger3M)),NA())</f>
        <v>2.4181671299291496E-2</v>
      </c>
      <c r="P1539" s="44">
        <f>IFERROR(_xll.qlIndexFixing(ONIndex6M,I1539,TRUE,_xll.ohTrigger(RecalcTrigger,Trigger6M)),NA())</f>
        <v>2.4317794969854756E-2</v>
      </c>
      <c r="Q1539" s="183">
        <f>IFERROR(_xll.qlIndexFixing(ONIndex1Y,I1539,TRUE,_xll.ohTrigger(RecalcTrigger,Trigger1Y)),NA())</f>
        <v>2.4541658256368448E-2</v>
      </c>
    </row>
    <row r="1540" spans="2:17" x14ac:dyDescent="0.2">
      <c r="B1540" s="39" t="s">
        <v>42</v>
      </c>
      <c r="D1540" s="42">
        <f>_xll.qlCalendarAdvance(Calendar,$D1539,B1540,"f",FALSE)</f>
        <v>50087</v>
      </c>
      <c r="E1540" s="177">
        <f>_xll.qlInterestRateIndexValueDate(IndexON,D1540)</f>
        <v>50087</v>
      </c>
      <c r="F1540" s="193">
        <f>IFERROR(_xll.qlIndexFixing(IndexON,D1540,TRUE,_xll.ohTrigger(RecalcTrigger,TriggerON)),NA())</f>
        <v>2.3719883855046753E-2</v>
      </c>
      <c r="H1540" s="42">
        <f>_xll.qlCalendarAdvance(Calendar,$H1539,B1540,"f",FALSE)</f>
        <v>50087</v>
      </c>
      <c r="I1540" s="177">
        <f>_xll.qlInterestRateIndexValueDate(Index1M,$H1540)</f>
        <v>50087</v>
      </c>
      <c r="J1540" s="182">
        <f>IFERROR(_xll.qlIndexFixing(Index1M,$H1540,TRUE,_xll.ohTrigger(RecalcTrigger,Trigger1M)),NA())</f>
        <v>2.3708007941510723E-2</v>
      </c>
      <c r="K1540" s="44">
        <f>IFERROR(_xll.qlIndexFixing(Index3M,H1540,TRUE,_xll.ohTrigger(RecalcTrigger,Trigger3M)),NA())</f>
        <v>2.4208958961421046E-2</v>
      </c>
      <c r="L1540" s="44">
        <f>IFERROR(_xll.qlIndexFixing(Index6M,$H1540,TRUE,_xll.ohTrigger(RecalcTrigger,Trigger6M)),NA())</f>
        <v>2.4377805597548124E-2</v>
      </c>
      <c r="M1540" s="183">
        <f>IFERROR(_xll.qlIndexFixing(Index1Y,$H1540,TRUE,_xll.ohTrigger(RecalcTrigger,Trigger1Y)),NA())</f>
        <v>2.4661621825045055E-2</v>
      </c>
      <c r="N1540" s="182">
        <f>IFERROR(_xll.qlIndexFixing(ONIndex1M,I1540,TRUE,_xll.ohTrigger(RecalcTrigger,Trigger1M)),NA())</f>
        <v>2.3698638125676519E-2</v>
      </c>
      <c r="O1540" s="44">
        <f>IFERROR(_xll.qlIndexFixing(ONIndex3M,I1540,TRUE,_xll.ohTrigger(RecalcTrigger,Trigger3M)),NA())</f>
        <v>2.417557672976578E-2</v>
      </c>
      <c r="P1540" s="44">
        <f>IFERROR(_xll.qlIndexFixing(ONIndex6M,I1540,TRUE,_xll.ohTrigger(RecalcTrigger,Trigger6M)),NA())</f>
        <v>2.4311452214896834E-2</v>
      </c>
      <c r="Q1540" s="183">
        <f>IFERROR(_xll.qlIndexFixing(ONIndex1Y,I1540,TRUE,_xll.ohTrigger(RecalcTrigger,Trigger1Y)),NA())</f>
        <v>2.4534637740297738E-2</v>
      </c>
    </row>
    <row r="1541" spans="2:17" x14ac:dyDescent="0.2">
      <c r="B1541" s="39" t="s">
        <v>42</v>
      </c>
      <c r="D1541" s="42">
        <f>_xll.qlCalendarAdvance(Calendar,$D1540,B1541,"f",FALSE)</f>
        <v>50094</v>
      </c>
      <c r="E1541" s="177">
        <f>_xll.qlInterestRateIndexValueDate(IndexON,D1541)</f>
        <v>50094</v>
      </c>
      <c r="F1541" s="193">
        <f>IFERROR(_xll.qlIndexFixing(IndexON,D1541,TRUE,_xll.ohTrigger(RecalcTrigger,TriggerON)),NA())</f>
        <v>2.3714183612634221E-2</v>
      </c>
      <c r="H1541" s="42">
        <f>_xll.qlCalendarAdvance(Calendar,$H1540,B1541,"f",FALSE)</f>
        <v>50094</v>
      </c>
      <c r="I1541" s="177">
        <f>_xll.qlInterestRateIndexValueDate(Index1M,$H1541)</f>
        <v>50094</v>
      </c>
      <c r="J1541" s="182">
        <f>IFERROR(_xll.qlIndexFixing(Index1M,$H1541,TRUE,_xll.ohTrigger(RecalcTrigger,Trigger1M)),NA())</f>
        <v>2.370211456946103E-2</v>
      </c>
      <c r="K1541" s="44">
        <f>IFERROR(_xll.qlIndexFixing(Index3M,H1541,TRUE,_xll.ohTrigger(RecalcTrigger,Trigger3M)),NA())</f>
        <v>2.4203348432167631E-2</v>
      </c>
      <c r="L1541" s="44">
        <f>IFERROR(_xll.qlIndexFixing(Index6M,$H1541,TRUE,_xll.ohTrigger(RecalcTrigger,Trigger6M)),NA())</f>
        <v>2.4371647113630858E-2</v>
      </c>
      <c r="M1541" s="183">
        <f>IFERROR(_xll.qlIndexFixing(Index1Y,$H1541,TRUE,_xll.ohTrigger(RecalcTrigger,Trigger1Y)),NA())</f>
        <v>2.4655092545824431E-2</v>
      </c>
      <c r="N1541" s="182">
        <f>IFERROR(_xll.qlIndexFixing(ONIndex1M,I1541,TRUE,_xll.ohTrigger(RecalcTrigger,Trigger1M)),NA())</f>
        <v>2.3692711778485753E-2</v>
      </c>
      <c r="O1541" s="44">
        <f>IFERROR(_xll.qlIndexFixing(ONIndex3M,I1541,TRUE,_xll.ohTrigger(RecalcTrigger,Trigger3M)),NA())</f>
        <v>2.4169501365371993E-2</v>
      </c>
      <c r="P1541" s="44">
        <f>IFERROR(_xll.qlIndexFixing(ONIndex6M,I1541,TRUE,_xll.ohTrigger(RecalcTrigger,Trigger6M)),NA())</f>
        <v>2.4305127969936891E-2</v>
      </c>
      <c r="Q1541" s="183">
        <f>IFERROR(_xll.qlIndexFixing(ONIndex1Y,I1541,TRUE,_xll.ohTrigger(RecalcTrigger,Trigger1Y)),NA())</f>
        <v>2.4527641221949725E-2</v>
      </c>
    </row>
    <row r="1542" spans="2:17" x14ac:dyDescent="0.2">
      <c r="B1542" s="39" t="s">
        <v>42</v>
      </c>
      <c r="D1542" s="42">
        <f>_xll.qlCalendarAdvance(Calendar,$D1541,B1542,"f",FALSE)</f>
        <v>50101</v>
      </c>
      <c r="E1542" s="177">
        <f>_xll.qlInterestRateIndexValueDate(IndexON,D1542)</f>
        <v>50101</v>
      </c>
      <c r="F1542" s="193">
        <f>IFERROR(_xll.qlIndexFixing(IndexON,D1542,TRUE,_xll.ohTrigger(RecalcTrigger,TriggerON)),NA())</f>
        <v>2.3708497424700381E-2</v>
      </c>
      <c r="H1542" s="42">
        <f>_xll.qlCalendarAdvance(Calendar,$H1541,B1542,"f",FALSE)</f>
        <v>50101</v>
      </c>
      <c r="I1542" s="177">
        <f>_xll.qlInterestRateIndexValueDate(Index1M,$H1542)</f>
        <v>50101</v>
      </c>
      <c r="J1542" s="182">
        <f>IFERROR(_xll.qlIndexFixing(Index1M,$H1542,TRUE,_xll.ohTrigger(RecalcTrigger,Trigger1M)),NA())</f>
        <v>2.3697298042843252E-2</v>
      </c>
      <c r="K1542" s="44">
        <f>IFERROR(_xll.qlIndexFixing(Index3M,H1542,TRUE,_xll.ohTrigger(RecalcTrigger,Trigger3M)),NA())</f>
        <v>2.4197381320842707E-2</v>
      </c>
      <c r="L1542" s="44">
        <f>IFERROR(_xll.qlIndexFixing(Index6M,$H1542,TRUE,_xll.ohTrigger(RecalcTrigger,Trigger6M)),NA())</f>
        <v>2.436626339361506E-2</v>
      </c>
      <c r="M1542" s="183">
        <f>IFERROR(_xll.qlIndexFixing(Index1Y,$H1542,TRUE,_xll.ohTrigger(RecalcTrigger,Trigger1Y)),NA())</f>
        <v>2.4648587895665042E-2</v>
      </c>
      <c r="N1542" s="182">
        <f>IFERROR(_xll.qlIndexFixing(ONIndex1M,I1542,TRUE,_xll.ohTrigger(RecalcTrigger,Trigger1M)),NA())</f>
        <v>2.3686807878440241E-2</v>
      </c>
      <c r="O1542" s="44">
        <f>IFERROR(_xll.qlIndexFixing(ONIndex3M,I1542,TRUE,_xll.ohTrigger(RecalcTrigger,Trigger3M)),NA())</f>
        <v>2.4163445206191181E-2</v>
      </c>
      <c r="P1542" s="44">
        <f>IFERROR(_xll.qlIndexFixing(ONIndex6M,I1542,TRUE,_xll.ohTrigger(RecalcTrigger,Trigger6M)),NA())</f>
        <v>2.4298822235055972E-2</v>
      </c>
      <c r="Q1542" s="183">
        <f>IFERROR(_xll.qlIndexFixing(ONIndex1Y,I1542,TRUE,_xll.ohTrigger(RecalcTrigger,Trigger1Y)),NA())</f>
        <v>2.4520668701405457E-2</v>
      </c>
    </row>
    <row r="1543" spans="2:17" x14ac:dyDescent="0.2">
      <c r="B1543" s="39" t="s">
        <v>42</v>
      </c>
      <c r="D1543" s="42">
        <f>_xll.qlCalendarAdvance(Calendar,$D1542,B1543,"f",FALSE)</f>
        <v>50108</v>
      </c>
      <c r="E1543" s="177">
        <f>_xll.qlInterestRateIndexValueDate(IndexON,D1543)</f>
        <v>50108</v>
      </c>
      <c r="F1543" s="193">
        <f>IFERROR(_xll.qlIndexFixing(IndexON,D1543,TRUE,_xll.ohTrigger(RecalcTrigger,TriggerON)),NA())</f>
        <v>2.3702825291488372E-2</v>
      </c>
      <c r="H1543" s="42">
        <f>_xll.qlCalendarAdvance(Calendar,$H1542,B1543,"f",FALSE)</f>
        <v>50108</v>
      </c>
      <c r="I1543" s="177">
        <f>_xll.qlInterestRateIndexValueDate(Index1M,$H1543)</f>
        <v>50108</v>
      </c>
      <c r="J1543" s="182">
        <f>IFERROR(_xll.qlIndexFixing(Index1M,$H1543,TRUE,_xll.ohTrigger(RecalcTrigger,Trigger1M)),NA())</f>
        <v>2.369145333088615E-2</v>
      </c>
      <c r="K1543" s="44">
        <f>IFERROR(_xll.qlIndexFixing(Index3M,H1543,TRUE,_xll.ohTrigger(RecalcTrigger,Trigger3M)),NA())</f>
        <v>2.4191433539308582E-2</v>
      </c>
      <c r="L1543" s="44">
        <f>IFERROR(_xll.qlIndexFixing(Index6M,$H1543,TRUE,_xll.ohTrigger(RecalcTrigger,Trigger6M)),NA())</f>
        <v>2.4360144281011065E-2</v>
      </c>
      <c r="M1543" s="183">
        <f>IFERROR(_xll.qlIndexFixing(Index1Y,$H1543,TRUE,_xll.ohTrigger(RecalcTrigger,Trigger1Y)),NA())</f>
        <v>2.4642107874098373E-2</v>
      </c>
      <c r="N1543" s="182">
        <f>IFERROR(_xll.qlIndexFixing(ONIndex1M,I1543,TRUE,_xll.ohTrigger(RecalcTrigger,Trigger1M)),NA())</f>
        <v>2.3680926425539983E-2</v>
      </c>
      <c r="O1543" s="44">
        <f>IFERROR(_xll.qlIndexFixing(ONIndex3M,I1543,TRUE,_xll.ohTrigger(RecalcTrigger,Trigger3M)),NA())</f>
        <v>2.4157408252142298E-2</v>
      </c>
      <c r="P1543" s="44">
        <f>IFERROR(_xll.qlIndexFixing(ONIndex6M,I1543,TRUE,_xll.ohTrigger(RecalcTrigger,Trigger6M)),NA())</f>
        <v>2.4292535010254079E-2</v>
      </c>
      <c r="Q1543" s="183">
        <f>IFERROR(_xll.qlIndexFixing(ONIndex1Y,I1543,TRUE,_xll.ohTrigger(RecalcTrigger,Trigger1Y)),NA())</f>
        <v>2.4513720178583887E-2</v>
      </c>
    </row>
    <row r="1544" spans="2:17" x14ac:dyDescent="0.2">
      <c r="B1544" s="39" t="s">
        <v>42</v>
      </c>
      <c r="D1544" s="42">
        <f>_xll.qlCalendarAdvance(Calendar,$D1543,B1544,"f",FALSE)</f>
        <v>50115</v>
      </c>
      <c r="E1544" s="177">
        <f>_xll.qlInterestRateIndexValueDate(IndexON,D1544)</f>
        <v>50115</v>
      </c>
      <c r="F1544" s="193">
        <f>IFERROR(_xll.qlIndexFixing(IndexON,D1544,TRUE,_xll.ohTrigger(RecalcTrigger,TriggerON)),NA())</f>
        <v>2.3697167212917147E-2</v>
      </c>
      <c r="H1544" s="42">
        <f>_xll.qlCalendarAdvance(Calendar,$H1543,B1544,"f",FALSE)</f>
        <v>50115</v>
      </c>
      <c r="I1544" s="177">
        <f>_xll.qlInterestRateIndexValueDate(Index1M,$H1544)</f>
        <v>50115</v>
      </c>
      <c r="J1544" s="182">
        <f>IFERROR(_xll.qlIndexFixing(Index1M,$H1544,TRUE,_xll.ohTrigger(RecalcTrigger,Trigger1M)),NA())</f>
        <v>2.3685631112539962E-2</v>
      </c>
      <c r="K1544" s="44">
        <f>IFERROR(_xll.qlIndexFixing(Index3M,H1544,TRUE,_xll.ohTrigger(RecalcTrigger,Trigger3M)),NA())</f>
        <v>2.4185505087478045E-2</v>
      </c>
      <c r="L1544" s="44">
        <f>IFERROR(_xll.qlIndexFixing(Index6M,$H1544,TRUE,_xll.ohTrigger(RecalcTrigger,Trigger6M)),NA())</f>
        <v>2.4354043922991276E-2</v>
      </c>
      <c r="M1544" s="183">
        <f>IFERROR(_xll.qlIndexFixing(Index1Y,$H1544,TRUE,_xll.ohTrigger(RecalcTrigger,Trigger1Y)),NA())</f>
        <v>2.4635652480657244E-2</v>
      </c>
      <c r="N1544" s="182">
        <f>IFERROR(_xll.qlIndexFixing(ONIndex1M,I1544,TRUE,_xll.ohTrigger(RecalcTrigger,Trigger1M)),NA())</f>
        <v>2.3675067419703932E-2</v>
      </c>
      <c r="O1544" s="44">
        <f>IFERROR(_xll.qlIndexFixing(ONIndex3M,I1544,TRUE,_xll.ohTrigger(RecalcTrigger,Trigger3M)),NA())</f>
        <v>2.4151390503225345E-2</v>
      </c>
      <c r="P1544" s="44">
        <f>IFERROR(_xll.qlIndexFixing(ONIndex6M,I1544,TRUE,_xll.ohTrigger(RecalcTrigger,Trigger6M)),NA())</f>
        <v>2.4286266295369119E-2</v>
      </c>
      <c r="Q1544" s="183">
        <f>IFERROR(_xll.qlIndexFixing(ONIndex1Y,I1544,TRUE,_xll.ohTrigger(RecalcTrigger,Trigger1Y)),NA())</f>
        <v>2.4506795653485014E-2</v>
      </c>
    </row>
    <row r="1545" spans="2:17" x14ac:dyDescent="0.2">
      <c r="B1545" s="39" t="s">
        <v>42</v>
      </c>
      <c r="D1545" s="42">
        <f>_xll.qlCalendarAdvance(Calendar,$D1544,B1545,"f",FALSE)</f>
        <v>50122</v>
      </c>
      <c r="E1545" s="177">
        <f>_xll.qlInterestRateIndexValueDate(IndexON,D1545)</f>
        <v>50122</v>
      </c>
      <c r="F1545" s="193">
        <f>IFERROR(_xll.qlIndexFixing(IndexON,D1545,TRUE,_xll.ohTrigger(RecalcTrigger,TriggerON)),NA())</f>
        <v>2.3691523188986707E-2</v>
      </c>
      <c r="H1545" s="42">
        <f>_xll.qlCalendarAdvance(Calendar,$H1544,B1545,"f",FALSE)</f>
        <v>50122</v>
      </c>
      <c r="I1545" s="177">
        <f>_xll.qlInterestRateIndexValueDate(Index1M,$H1545)</f>
        <v>50122</v>
      </c>
      <c r="J1545" s="182">
        <f>IFERROR(_xll.qlIndexFixing(Index1M,$H1545,TRUE,_xll.ohTrigger(RecalcTrigger,Trigger1M)),NA())</f>
        <v>2.3679831387778547E-2</v>
      </c>
      <c r="K1545" s="44">
        <f>IFERROR(_xll.qlIndexFixing(Index3M,H1545,TRUE,_xll.ohTrigger(RecalcTrigger,Trigger3M)),NA())</f>
        <v>2.4179595965264762E-2</v>
      </c>
      <c r="L1545" s="44">
        <f>IFERROR(_xll.qlIndexFixing(Index6M,$H1545,TRUE,_xll.ohTrigger(RecalcTrigger,Trigger6M)),NA())</f>
        <v>2.4347962319385224E-2</v>
      </c>
      <c r="M1545" s="183">
        <f>IFERROR(_xll.qlIndexFixing(Index1Y,$H1545,TRUE,_xll.ohTrigger(RecalcTrigger,Trigger1Y)),NA())</f>
        <v>2.4629221714876914E-2</v>
      </c>
      <c r="N1545" s="182">
        <f>IFERROR(_xll.qlIndexFixing(ONIndex1M,I1545,TRUE,_xll.ohTrigger(RecalcTrigger,Trigger1M)),NA())</f>
        <v>2.3669230861013135E-2</v>
      </c>
      <c r="O1545" s="44">
        <f>IFERROR(_xll.qlIndexFixing(ONIndex3M,I1545,TRUE,_xll.ohTrigger(RecalcTrigger,Trigger3M)),NA())</f>
        <v>2.4145391959440321E-2</v>
      </c>
      <c r="P1545" s="44">
        <f>IFERROR(_xll.qlIndexFixing(ONIndex6M,I1545,TRUE,_xll.ohTrigger(RecalcTrigger,Trigger6M)),NA())</f>
        <v>2.428001609064423E-2</v>
      </c>
      <c r="Q1545" s="183">
        <f>IFERROR(_xll.qlIndexFixing(ONIndex1Y,I1545,TRUE,_xll.ohTrigger(RecalcTrigger,Trigger1Y)),NA())</f>
        <v>2.4499895126108839E-2</v>
      </c>
    </row>
    <row r="1546" spans="2:17" x14ac:dyDescent="0.2">
      <c r="B1546" s="39" t="s">
        <v>42</v>
      </c>
      <c r="D1546" s="42">
        <f>_xll.qlCalendarAdvance(Calendar,$D1545,B1546,"f",FALSE)</f>
        <v>50129</v>
      </c>
      <c r="E1546" s="177">
        <f>_xll.qlInterestRateIndexValueDate(IndexON,D1546)</f>
        <v>50129</v>
      </c>
      <c r="F1546" s="193">
        <f>IFERROR(_xll.qlIndexFixing(IndexON,D1546,TRUE,_xll.ohTrigger(RecalcTrigger,TriggerON)),NA())</f>
        <v>2.3685893219453913E-2</v>
      </c>
      <c r="H1546" s="42">
        <f>_xll.qlCalendarAdvance(Calendar,$H1545,B1546,"f",FALSE)</f>
        <v>50129</v>
      </c>
      <c r="I1546" s="177">
        <f>_xll.qlInterestRateIndexValueDate(Index1M,$H1546)</f>
        <v>50129</v>
      </c>
      <c r="J1546" s="182">
        <f>IFERROR(_xll.qlIndexFixing(Index1M,$H1546,TRUE,_xll.ohTrigger(RecalcTrigger,Trigger1M)),NA())</f>
        <v>2.3674054156565306E-2</v>
      </c>
      <c r="K1546" s="44">
        <f>IFERROR(_xll.qlIndexFixing(Index3M,H1546,TRUE,_xll.ohTrigger(RecalcTrigger,Trigger3M)),NA())</f>
        <v>2.4173706172585047E-2</v>
      </c>
      <c r="L1546" s="44">
        <f>IFERROR(_xll.qlIndexFixing(Index6M,$H1546,TRUE,_xll.ohTrigger(RecalcTrigger,Trigger6M)),NA())</f>
        <v>2.4341899470022896E-2</v>
      </c>
      <c r="M1546" s="183">
        <f>IFERROR(_xll.qlIndexFixing(Index1Y,$H1546,TRUE,_xll.ohTrigger(RecalcTrigger,Trigger1Y)),NA())</f>
        <v>2.4622815576294421E-2</v>
      </c>
      <c r="N1546" s="182">
        <f>IFERROR(_xll.qlIndexFixing(ONIndex1M,I1546,TRUE,_xll.ohTrigger(RecalcTrigger,Trigger1M)),NA())</f>
        <v>2.3663416749386545E-2</v>
      </c>
      <c r="O1546" s="44">
        <f>IFERROR(_xll.qlIndexFixing(ONIndex3M,I1546,TRUE,_xll.ohTrigger(RecalcTrigger,Trigger3M)),NA())</f>
        <v>2.4139412620868272E-2</v>
      </c>
      <c r="P1546" s="44">
        <f>IFERROR(_xll.qlIndexFixing(ONIndex6M,I1546,TRUE,_xll.ohTrigger(RecalcTrigger,Trigger6M)),NA())</f>
        <v>2.4273784395998366E-2</v>
      </c>
      <c r="Q1546" s="183">
        <f>IFERROR(_xll.qlIndexFixing(ONIndex1Y,I1546,TRUE,_xll.ohTrigger(RecalcTrigger,Trigger1Y)),NA())</f>
        <v>2.4493018596455363E-2</v>
      </c>
    </row>
    <row r="1547" spans="2:17" x14ac:dyDescent="0.2">
      <c r="B1547" s="39" t="s">
        <v>42</v>
      </c>
      <c r="D1547" s="42">
        <f>_xll.qlCalendarAdvance(Calendar,$D1546,B1547,"f",FALSE)</f>
        <v>50137</v>
      </c>
      <c r="E1547" s="177">
        <f>_xll.qlInterestRateIndexValueDate(IndexON,D1547)</f>
        <v>50137</v>
      </c>
      <c r="F1547" s="193">
        <f>IFERROR(_xll.qlIndexFixing(IndexON,D1547,TRUE,_xll.ohTrigger(RecalcTrigger,TriggerON)),NA())</f>
        <v>2.3679476178528613E-2</v>
      </c>
      <c r="H1547" s="42">
        <f>_xll.qlCalendarAdvance(Calendar,$H1546,B1547,"f",FALSE)</f>
        <v>50137</v>
      </c>
      <c r="I1547" s="177">
        <f>_xll.qlInterestRateIndexValueDate(Index1M,$H1547)</f>
        <v>50137</v>
      </c>
      <c r="J1547" s="182">
        <f>IFERROR(_xll.qlIndexFixing(Index1M,$H1547,TRUE,_xll.ohTrigger(RecalcTrigger,Trigger1M)),NA())</f>
        <v>2.3667121235800986E-2</v>
      </c>
      <c r="K1547" s="44">
        <f>IFERROR(_xll.qlIndexFixing(Index3M,H1547,TRUE,_xll.ohTrigger(RecalcTrigger,Trigger3M)),NA())</f>
        <v>2.4166615673336497E-2</v>
      </c>
      <c r="L1547" s="44">
        <f>IFERROR(_xll.qlIndexFixing(Index6M,$H1547,TRUE,_xll.ohTrigger(RecalcTrigger,Trigger6M)),NA())</f>
        <v>2.4334610589237707E-2</v>
      </c>
      <c r="M1547" s="183">
        <f>IFERROR(_xll.qlIndexFixing(Index1Y,$H1547,TRUE,_xll.ohTrigger(RecalcTrigger,Trigger1Y)),NA())</f>
        <v>2.4615524430217528E-2</v>
      </c>
      <c r="N1547" s="182">
        <f>IFERROR(_xll.qlIndexFixing(ONIndex1M,I1547,TRUE,_xll.ohTrigger(RecalcTrigger,Trigger1M)),NA())</f>
        <v>2.3656799536628803E-2</v>
      </c>
      <c r="O1547" s="44">
        <f>IFERROR(_xll.qlIndexFixing(ONIndex3M,I1547,TRUE,_xll.ohTrigger(RecalcTrigger,Trigger3M)),NA())</f>
        <v>2.4132602607599418E-2</v>
      </c>
      <c r="P1547" s="44">
        <f>IFERROR(_xll.qlIndexFixing(ONIndex6M,I1547,TRUE,_xll.ohTrigger(RecalcTrigger,Trigger6M)),NA())</f>
        <v>2.4266685124501031E-2</v>
      </c>
      <c r="Q1547" s="183">
        <f>IFERROR(_xll.qlIndexFixing(ONIndex1Y,I1547,TRUE,_xll.ohTrigger(RecalcTrigger,Trigger1Y)),NA())</f>
        <v>2.4485189090430737E-2</v>
      </c>
    </row>
    <row r="1548" spans="2:17" x14ac:dyDescent="0.2">
      <c r="B1548" s="39" t="s">
        <v>42</v>
      </c>
      <c r="D1548" s="42">
        <f>_xll.qlCalendarAdvance(Calendar,$D1547,B1548,"f",FALSE)</f>
        <v>50144</v>
      </c>
      <c r="E1548" s="177">
        <f>_xll.qlInterestRateIndexValueDate(IndexON,D1548)</f>
        <v>50144</v>
      </c>
      <c r="F1548" s="193">
        <f>IFERROR(_xll.qlIndexFixing(IndexON,D1548,TRUE,_xll.ohTrigger(RecalcTrigger,TriggerON)),NA())</f>
        <v>2.3673876326117949E-2</v>
      </c>
      <c r="H1548" s="42">
        <f>_xll.qlCalendarAdvance(Calendar,$H1547,B1548,"f",FALSE)</f>
        <v>50144</v>
      </c>
      <c r="I1548" s="177">
        <f>_xll.qlInterestRateIndexValueDate(Index1M,$H1548)</f>
        <v>50144</v>
      </c>
      <c r="J1548" s="182">
        <f>IFERROR(_xll.qlIndexFixing(Index1M,$H1548,TRUE,_xll.ohTrigger(RecalcTrigger,Trigger1M)),NA())</f>
        <v>2.3661390969420919E-2</v>
      </c>
      <c r="K1548" s="44">
        <f>IFERROR(_xll.qlIndexFixing(Index3M,H1548,TRUE,_xll.ohTrigger(RecalcTrigger,Trigger3M)),NA())</f>
        <v>2.4160766306224182E-2</v>
      </c>
      <c r="L1548" s="44">
        <f>IFERROR(_xll.qlIndexFixing(Index6M,$H1548,TRUE,_xll.ohTrigger(RecalcTrigger,Trigger6M)),NA())</f>
        <v>2.4328586986558702E-2</v>
      </c>
      <c r="M1548" s="183">
        <f>IFERROR(_xll.qlIndexFixing(Index1Y,$H1548,TRUE,_xll.ohTrigger(RecalcTrigger,Trigger1Y)),NA())</f>
        <v>2.4609171062649704E-2</v>
      </c>
      <c r="N1548" s="182">
        <f>IFERROR(_xll.qlIndexFixing(ONIndex1M,I1548,TRUE,_xll.ohTrigger(RecalcTrigger,Trigger1M)),NA())</f>
        <v>2.3651033526131959E-2</v>
      </c>
      <c r="O1548" s="44">
        <f>IFERROR(_xll.qlIndexFixing(ONIndex3M,I1548,TRUE,_xll.ohTrigger(RecalcTrigger,Trigger3M)),NA())</f>
        <v>2.4126664422869926E-2</v>
      </c>
      <c r="P1548" s="44">
        <f>IFERROR(_xll.qlIndexFixing(ONIndex6M,I1548,TRUE,_xll.ohTrigger(RecalcTrigger,Trigger6M)),NA())</f>
        <v>2.4260493094229174E-2</v>
      </c>
      <c r="Q1548" s="183">
        <f>IFERROR(_xll.qlIndexFixing(ONIndex1Y,I1548,TRUE,_xll.ohTrigger(RecalcTrigger,Trigger1Y)),NA())</f>
        <v>2.4478363984399287E-2</v>
      </c>
    </row>
    <row r="1549" spans="2:17" x14ac:dyDescent="0.2">
      <c r="B1549" s="39" t="s">
        <v>42</v>
      </c>
      <c r="D1549" s="42">
        <f>_xll.qlCalendarAdvance(Calendar,$D1548,B1549,"f",FALSE)</f>
        <v>50151</v>
      </c>
      <c r="E1549" s="177">
        <f>_xll.qlInterestRateIndexValueDate(IndexON,D1549)</f>
        <v>50151</v>
      </c>
      <c r="F1549" s="193">
        <f>IFERROR(_xll.qlIndexFixing(IndexON,D1549,TRUE,_xll.ohTrigger(RecalcTrigger,TriggerON)),NA())</f>
        <v>2.3668290528348068E-2</v>
      </c>
      <c r="H1549" s="42">
        <f>_xll.qlCalendarAdvance(Calendar,$H1548,B1549,"f",FALSE)</f>
        <v>50151</v>
      </c>
      <c r="I1549" s="177">
        <f>_xll.qlInterestRateIndexValueDate(Index1M,$H1549)</f>
        <v>50151</v>
      </c>
      <c r="J1549" s="182">
        <f>IFERROR(_xll.qlIndexFixing(Index1M,$H1549,TRUE,_xll.ohTrigger(RecalcTrigger,Trigger1M)),NA())</f>
        <v>2.3655683194939863E-2</v>
      </c>
      <c r="K1549" s="44">
        <f>IFERROR(_xll.qlIndexFixing(Index3M,H1549,TRUE,_xll.ohTrigger(RecalcTrigger,Trigger3M)),NA())</f>
        <v>2.4154936267013774E-2</v>
      </c>
      <c r="L1549" s="44">
        <f>IFERROR(_xll.qlIndexFixing(Index6M,$H1549,TRUE,_xll.ohTrigger(RecalcTrigger,Trigger6M)),NA())</f>
        <v>2.4322582136261855E-2</v>
      </c>
      <c r="M1549" s="183">
        <f>IFERROR(_xll.qlIndexFixing(Index1Y,$H1549,TRUE,_xll.ohTrigger(RecalcTrigger,Trigger1Y)),NA())</f>
        <v>2.4602842320835316E-2</v>
      </c>
      <c r="N1549" s="182">
        <f>IFERROR(_xll.qlIndexFixing(ONIndex1M,I1549,TRUE,_xll.ohTrigger(RecalcTrigger,Trigger1M)),NA())</f>
        <v>2.364528996253723E-2</v>
      </c>
      <c r="O1549" s="44">
        <f>IFERROR(_xll.qlIndexFixing(ONIndex3M,I1549,TRUE,_xll.ohTrigger(RecalcTrigger,Trigger3M)),NA())</f>
        <v>2.4120745443272362E-2</v>
      </c>
      <c r="P1549" s="44">
        <f>IFERROR(_xll.qlIndexFixing(ONIndex6M,I1549,TRUE,_xll.ohTrigger(RecalcTrigger,Trigger6M)),NA())</f>
        <v>2.425431957387425E-2</v>
      </c>
      <c r="Q1549" s="183">
        <f>IFERROR(_xll.qlIndexFixing(ONIndex1Y,I1549,TRUE,_xll.ohTrigger(RecalcTrigger,Trigger1Y)),NA())</f>
        <v>2.4471562876171582E-2</v>
      </c>
    </row>
    <row r="1550" spans="2:17" x14ac:dyDescent="0.2">
      <c r="B1550" s="39" t="s">
        <v>42</v>
      </c>
      <c r="D1550" s="42">
        <f>_xll.qlCalendarAdvance(Calendar,$D1549,B1550,"f",FALSE)</f>
        <v>50158</v>
      </c>
      <c r="E1550" s="177">
        <f>_xll.qlInterestRateIndexValueDate(IndexON,D1550)</f>
        <v>50158</v>
      </c>
      <c r="F1550" s="193">
        <f>IFERROR(_xll.qlIndexFixing(IndexON,D1550,TRUE,_xll.ohTrigger(RecalcTrigger,TriggerON)),NA())</f>
        <v>2.3662718785300019E-2</v>
      </c>
      <c r="H1550" s="42">
        <f>_xll.qlCalendarAdvance(Calendar,$H1549,B1550,"f",FALSE)</f>
        <v>50158</v>
      </c>
      <c r="I1550" s="177">
        <f>_xll.qlInterestRateIndexValueDate(Index1M,$H1550)</f>
        <v>50158</v>
      </c>
      <c r="J1550" s="182">
        <f>IFERROR(_xll.qlIndexFixing(Index1M,$H1550,TRUE,_xll.ohTrigger(RecalcTrigger,Trigger1M)),NA())</f>
        <v>2.36499979123308E-2</v>
      </c>
      <c r="K1550" s="44">
        <f>IFERROR(_xll.qlIndexFixing(Index3M,H1550,TRUE,_xll.ohTrigger(RecalcTrigger,Trigger3M)),NA())</f>
        <v>2.4149125555620661E-2</v>
      </c>
      <c r="L1550" s="44">
        <f>IFERROR(_xll.qlIndexFixing(Index6M,$H1550,TRUE,_xll.ohTrigger(RecalcTrigger,Trigger6M)),NA())</f>
        <v>2.4316596038181093E-2</v>
      </c>
      <c r="M1550" s="183">
        <f>IFERROR(_xll.qlIndexFixing(Index1Y,$H1550,TRUE,_xll.ohTrigger(RecalcTrigger,Trigger1Y)),NA())</f>
        <v>2.459653820431873E-2</v>
      </c>
      <c r="N1550" s="182">
        <f>IFERROR(_xll.qlIndexFixing(ONIndex1M,I1550,TRUE,_xll.ohTrigger(RecalcTrigger,Trigger1M)),NA())</f>
        <v>2.3639568846087755E-2</v>
      </c>
      <c r="O1550" s="44">
        <f>IFERROR(_xll.qlIndexFixing(ONIndex3M,I1550,TRUE,_xll.ohTrigger(RecalcTrigger,Trigger3M)),NA())</f>
        <v>2.4114845668806728E-2</v>
      </c>
      <c r="P1550" s="44">
        <f>IFERROR(_xll.qlIndexFixing(ONIndex6M,I1550,TRUE,_xll.ohTrigger(RecalcTrigger,Trigger6M)),NA())</f>
        <v>2.4248164563679397E-2</v>
      </c>
      <c r="Q1550" s="183">
        <f>IFERROR(_xll.qlIndexFixing(ONIndex1Y,I1550,TRUE,_xll.ohTrigger(RecalcTrigger,Trigger1Y)),NA())</f>
        <v>2.4464785765747621E-2</v>
      </c>
    </row>
    <row r="1551" spans="2:17" x14ac:dyDescent="0.2">
      <c r="B1551" s="39" t="s">
        <v>42</v>
      </c>
      <c r="D1551" s="42">
        <f>_xll.qlCalendarAdvance(Calendar,$D1550,B1551,"f",FALSE)</f>
        <v>50165</v>
      </c>
      <c r="E1551" s="177">
        <f>_xll.qlInterestRateIndexValueDate(IndexON,D1551)</f>
        <v>50165</v>
      </c>
      <c r="F1551" s="193">
        <f>IFERROR(_xll.qlIndexFixing(IndexON,D1551,TRUE,_xll.ohTrigger(RecalcTrigger,TriggerON)),NA())</f>
        <v>2.3657161096649615E-2</v>
      </c>
      <c r="H1551" s="42">
        <f>_xll.qlCalendarAdvance(Calendar,$H1550,B1551,"f",FALSE)</f>
        <v>50165</v>
      </c>
      <c r="I1551" s="177">
        <f>_xll.qlInterestRateIndexValueDate(Index1M,$H1551)</f>
        <v>50165</v>
      </c>
      <c r="J1551" s="182">
        <f>IFERROR(_xll.qlIndexFixing(Index1M,$H1551,TRUE,_xll.ohTrigger(RecalcTrigger,Trigger1M)),NA())</f>
        <v>2.3644697986740102E-2</v>
      </c>
      <c r="K1551" s="44">
        <f>IFERROR(_xll.qlIndexFixing(Index3M,H1551,TRUE,_xll.ohTrigger(RecalcTrigger,Trigger3M)),NA())</f>
        <v>2.4143721134735736E-2</v>
      </c>
      <c r="L1551" s="44">
        <f>IFERROR(_xll.qlIndexFixing(Index6M,$H1551,TRUE,_xll.ohTrigger(RecalcTrigger,Trigger6M)),NA())</f>
        <v>2.431101533600815E-2</v>
      </c>
      <c r="M1551" s="183">
        <f>IFERROR(_xll.qlIndexFixing(Index1Y,$H1551,TRUE,_xll.ohTrigger(RecalcTrigger,Trigger1Y)),NA())</f>
        <v>2.4590258712645863E-2</v>
      </c>
      <c r="N1551" s="182">
        <f>IFERROR(_xll.qlIndexFixing(ONIndex1M,I1551,TRUE,_xll.ohTrigger(RecalcTrigger,Trigger1M)),NA())</f>
        <v>2.363387017686458E-2</v>
      </c>
      <c r="O1551" s="44">
        <f>IFERROR(_xll.qlIndexFixing(ONIndex3M,I1551,TRUE,_xll.ohTrigger(RecalcTrigger,Trigger3M)),NA())</f>
        <v>2.4108965099391977E-2</v>
      </c>
      <c r="P1551" s="44">
        <f>IFERROR(_xll.qlIndexFixing(ONIndex6M,I1551,TRUE,_xll.ohTrigger(RecalcTrigger,Trigger6M)),NA())</f>
        <v>2.4242028063401477E-2</v>
      </c>
      <c r="Q1551" s="183">
        <f>IFERROR(_xll.qlIndexFixing(ONIndex1Y,I1551,TRUE,_xll.ohTrigger(RecalcTrigger,Trigger1Y)),NA())</f>
        <v>2.4458032652884265E-2</v>
      </c>
    </row>
    <row r="1552" spans="2:17" x14ac:dyDescent="0.2">
      <c r="B1552" s="39" t="s">
        <v>42</v>
      </c>
      <c r="D1552" s="42">
        <f>_xll.qlCalendarAdvance(Calendar,$D1551,B1552,"f",FALSE)</f>
        <v>50172</v>
      </c>
      <c r="E1552" s="177">
        <f>_xll.qlInterestRateIndexValueDate(IndexON,D1552)</f>
        <v>50172</v>
      </c>
      <c r="F1552" s="193">
        <f>IFERROR(_xll.qlIndexFixing(IndexON,D1552,TRUE,_xll.ohTrigger(RecalcTrigger,TriggerON)),NA())</f>
        <v>2.3651617462721042E-2</v>
      </c>
      <c r="H1552" s="42">
        <f>_xll.qlCalendarAdvance(Calendar,$H1551,B1552,"f",FALSE)</f>
        <v>50172</v>
      </c>
      <c r="I1552" s="177">
        <f>_xll.qlInterestRateIndexValueDate(Index1M,$H1552)</f>
        <v>50172</v>
      </c>
      <c r="J1552" s="182">
        <f>IFERROR(_xll.qlIndexFixing(Index1M,$H1552,TRUE,_xll.ohTrigger(RecalcTrigger,Trigger1M)),NA())</f>
        <v>2.3639058929451243E-2</v>
      </c>
      <c r="K1552" s="44">
        <f>IFERROR(_xll.qlIndexFixing(Index3M,H1552,TRUE,_xll.ohTrigger(RecalcTrigger,Trigger3M)),NA())</f>
        <v>2.4137950078744967E-2</v>
      </c>
      <c r="L1552" s="44">
        <f>IFERROR(_xll.qlIndexFixing(Index6M,$H1552,TRUE,_xll.ohTrigger(RecalcTrigger,Trigger6M)),NA())</f>
        <v>2.4305067687578889E-2</v>
      </c>
      <c r="M1552" s="183">
        <f>IFERROR(_xll.qlIndexFixing(Index1Y,$H1552,TRUE,_xll.ohTrigger(RecalcTrigger,Trigger1Y)),NA())</f>
        <v>2.4584003845363966E-2</v>
      </c>
      <c r="N1552" s="182">
        <f>IFERROR(_xll.qlIndexFixing(ONIndex1M,I1552,TRUE,_xll.ohTrigger(RecalcTrigger,Trigger1M)),NA())</f>
        <v>2.3628193954624566E-2</v>
      </c>
      <c r="O1552" s="44">
        <f>IFERROR(_xll.qlIndexFixing(ONIndex3M,I1552,TRUE,_xll.ohTrigger(RecalcTrigger,Trigger3M)),NA())</f>
        <v>2.4103103735271247E-2</v>
      </c>
      <c r="P1552" s="44">
        <f>IFERROR(_xll.qlIndexFixing(ONIndex6M,I1552,TRUE,_xll.ohTrigger(RecalcTrigger,Trigger6M)),NA())</f>
        <v>2.4235910073121536E-2</v>
      </c>
      <c r="Q1552" s="183">
        <f>IFERROR(_xll.qlIndexFixing(ONIndex1Y,I1552,TRUE,_xll.ohTrigger(RecalcTrigger,Trigger1Y)),NA())</f>
        <v>2.4451303537824653E-2</v>
      </c>
    </row>
    <row r="1553" spans="2:17" x14ac:dyDescent="0.2">
      <c r="B1553" s="39" t="s">
        <v>42</v>
      </c>
      <c r="D1553" s="42">
        <f>_xll.qlCalendarAdvance(Calendar,$D1552,B1553,"f",FALSE)</f>
        <v>50179</v>
      </c>
      <c r="E1553" s="177">
        <f>_xll.qlInterestRateIndexValueDate(IndexON,D1553)</f>
        <v>50179</v>
      </c>
      <c r="F1553" s="193">
        <f>IFERROR(_xll.qlIndexFixing(IndexON,D1553,TRUE,_xll.ohTrigger(RecalcTrigger,TriggerON)),NA())</f>
        <v>2.3646087883352207E-2</v>
      </c>
      <c r="H1553" s="42">
        <f>_xll.qlCalendarAdvance(Calendar,$H1552,B1553,"f",FALSE)</f>
        <v>50179</v>
      </c>
      <c r="I1553" s="177">
        <f>_xll.qlInterestRateIndexValueDate(Index1M,$H1553)</f>
        <v>50179</v>
      </c>
      <c r="J1553" s="182">
        <f>IFERROR(_xll.qlIndexFixing(Index1M,$H1553,TRUE,_xll.ohTrigger(RecalcTrigger,Trigger1M)),NA())</f>
        <v>2.3633442365477871E-2</v>
      </c>
      <c r="K1553" s="44">
        <f>IFERROR(_xll.qlIndexFixing(Index3M,H1553,TRUE,_xll.ohTrigger(RecalcTrigger,Trigger3M)),NA())</f>
        <v>2.4132198351680796E-2</v>
      </c>
      <c r="L1553" s="44">
        <f>IFERROR(_xll.qlIndexFixing(Index6M,$H1553,TRUE,_xll.ohTrigger(RecalcTrigger,Trigger6M)),NA())</f>
        <v>2.4299138792193069E-2</v>
      </c>
      <c r="M1553" s="183">
        <f>IFERROR(_xll.qlIndexFixing(Index1Y,$H1553,TRUE,_xll.ohTrigger(RecalcTrigger,Trigger1Y)),NA())</f>
        <v>2.4577773602022956E-2</v>
      </c>
      <c r="N1553" s="182">
        <f>IFERROR(_xll.qlIndexFixing(ONIndex1M,I1553,TRUE,_xll.ohTrigger(RecalcTrigger,Trigger1M)),NA())</f>
        <v>2.3622540179529805E-2</v>
      </c>
      <c r="O1553" s="44">
        <f>IFERROR(_xll.qlIndexFixing(ONIndex3M,I1553,TRUE,_xll.ohTrigger(RecalcTrigger,Trigger3M)),NA())</f>
        <v>2.4097261576201401E-2</v>
      </c>
      <c r="P1553" s="44">
        <f>IFERROR(_xll.qlIndexFixing(ONIndex6M,I1553,TRUE,_xll.ohTrigger(RecalcTrigger,Trigger6M)),NA())</f>
        <v>2.4229810593001666E-2</v>
      </c>
      <c r="Q1553" s="183">
        <f>IFERROR(_xll.qlIndexFixing(ONIndex1Y,I1553,TRUE,_xll.ohTrigger(RecalcTrigger,Trigger1Y)),NA())</f>
        <v>2.4444598420568786E-2</v>
      </c>
    </row>
    <row r="1554" spans="2:17" x14ac:dyDescent="0.2">
      <c r="B1554" s="39" t="s">
        <v>42</v>
      </c>
      <c r="D1554" s="42">
        <f>_xll.qlCalendarAdvance(Calendar,$D1553,B1554,"f",FALSE)</f>
        <v>50186</v>
      </c>
      <c r="E1554" s="177">
        <f>_xll.qlInterestRateIndexValueDate(IndexON,D1554)</f>
        <v>50186</v>
      </c>
      <c r="F1554" s="193">
        <f>IFERROR(_xll.qlIndexFixing(IndexON,D1554,TRUE,_xll.ohTrigger(RecalcTrigger,TriggerON)),NA())</f>
        <v>2.3640572358624157E-2</v>
      </c>
      <c r="H1554" s="42">
        <f>_xll.qlCalendarAdvance(Calendar,$H1553,B1554,"f",FALSE)</f>
        <v>50186</v>
      </c>
      <c r="I1554" s="177">
        <f>_xll.qlInterestRateIndexValueDate(Index1M,$H1554)</f>
        <v>50186</v>
      </c>
      <c r="J1554" s="182">
        <f>IFERROR(_xll.qlIndexFixing(Index1M,$H1554,TRUE,_xll.ohTrigger(RecalcTrigger,Trigger1M)),NA())</f>
        <v>2.3627848294786001E-2</v>
      </c>
      <c r="K1554" s="44">
        <f>IFERROR(_xll.qlIndexFixing(Index3M,H1554,TRUE,_xll.ohTrigger(RecalcTrigger,Trigger3M)),NA())</f>
        <v>2.4126465953460418E-2</v>
      </c>
      <c r="L1554" s="44">
        <f>IFERROR(_xll.qlIndexFixing(Index6M,$H1554,TRUE,_xll.ohTrigger(RecalcTrigger,Trigger6M)),NA())</f>
        <v>2.4293228649683311E-2</v>
      </c>
      <c r="M1554" s="183">
        <f>IFERROR(_xll.qlIndexFixing(Index1Y,$H1554,TRUE,_xll.ohTrigger(RecalcTrigger,Trigger1Y)),NA())</f>
        <v>2.4571567982173859E-2</v>
      </c>
      <c r="N1554" s="182">
        <f>IFERROR(_xll.qlIndexFixing(ONIndex1M,I1554,TRUE,_xll.ohTrigger(RecalcTrigger,Trigger1M)),NA())</f>
        <v>2.3616908851580298E-2</v>
      </c>
      <c r="O1554" s="44">
        <f>IFERROR(_xll.qlIndexFixing(ONIndex3M,I1554,TRUE,_xll.ohTrigger(RecalcTrigger,Trigger3M)),NA())</f>
        <v>2.409143862234453E-2</v>
      </c>
      <c r="P1554" s="44">
        <f>IFERROR(_xll.qlIndexFixing(ONIndex6M,I1554,TRUE,_xll.ohTrigger(RecalcTrigger,Trigger6M)),NA())</f>
        <v>2.4223729622879775E-2</v>
      </c>
      <c r="Q1554" s="183">
        <f>IFERROR(_xll.qlIndexFixing(ONIndex1Y,I1554,TRUE,_xll.ohTrigger(RecalcTrigger,Trigger1Y)),NA())</f>
        <v>2.443791730095457E-2</v>
      </c>
    </row>
    <row r="1555" spans="2:17" x14ac:dyDescent="0.2">
      <c r="B1555" s="39" t="s">
        <v>42</v>
      </c>
      <c r="D1555" s="42">
        <f>_xll.qlCalendarAdvance(Calendar,$D1554,B1555,"f",FALSE)</f>
        <v>50193</v>
      </c>
      <c r="E1555" s="177">
        <f>_xll.qlInterestRateIndexValueDate(IndexON,D1555)</f>
        <v>50193</v>
      </c>
      <c r="F1555" s="193">
        <f>IFERROR(_xll.qlIndexFixing(IndexON,D1555,TRUE,_xll.ohTrigger(RecalcTrigger,TriggerON)),NA())</f>
        <v>2.3635070888536891E-2</v>
      </c>
      <c r="H1555" s="42">
        <f>_xll.qlCalendarAdvance(Calendar,$H1554,B1555,"f",FALSE)</f>
        <v>50193</v>
      </c>
      <c r="I1555" s="177">
        <f>_xll.qlInterestRateIndexValueDate(Index1M,$H1555)</f>
        <v>50193</v>
      </c>
      <c r="J1555" s="182">
        <f>IFERROR(_xll.qlIndexFixing(Index1M,$H1555,TRUE,_xll.ohTrigger(RecalcTrigger,Trigger1M)),NA())</f>
        <v>2.3621908876214553E-2</v>
      </c>
      <c r="K1555" s="44">
        <f>IFERROR(_xll.qlIndexFixing(Index3M,H1555,TRUE,_xll.ohTrigger(RecalcTrigger,Trigger3M)),NA())</f>
        <v>2.4120752884000139E-2</v>
      </c>
      <c r="L1555" s="44">
        <f>IFERROR(_xll.qlIndexFixing(Index6M,$H1555,TRUE,_xll.ohTrigger(RecalcTrigger,Trigger6M)),NA())</f>
        <v>2.428694682520488E-2</v>
      </c>
      <c r="M1555" s="183">
        <f>IFERROR(_xll.qlIndexFixing(Index1Y,$H1555,TRUE,_xll.ohTrigger(RecalcTrigger,Trigger1Y)),NA())</f>
        <v>2.4565386985369919E-2</v>
      </c>
      <c r="N1555" s="182">
        <f>IFERROR(_xll.qlIndexFixing(ONIndex1M,I1555,TRUE,_xll.ohTrigger(RecalcTrigger,Trigger1M)),NA())</f>
        <v>2.3611299970694999E-2</v>
      </c>
      <c r="O1555" s="44">
        <f>IFERROR(_xll.qlIndexFixing(ONIndex3M,I1555,TRUE,_xll.ohTrigger(RecalcTrigger,Trigger3M)),NA())</f>
        <v>2.4085634873457495E-2</v>
      </c>
      <c r="P1555" s="44">
        <f>IFERROR(_xll.qlIndexFixing(ONIndex6M,I1555,TRUE,_xll.ohTrigger(RecalcTrigger,Trigger6M)),NA())</f>
        <v>2.4217667162755863E-2</v>
      </c>
      <c r="Q1555" s="183">
        <f>IFERROR(_xll.qlIndexFixing(ONIndex1Y,I1555,TRUE,_xll.ohTrigger(RecalcTrigger,Trigger1Y)),NA())</f>
        <v>2.4431260179063052E-2</v>
      </c>
    </row>
    <row r="1556" spans="2:17" x14ac:dyDescent="0.2">
      <c r="B1556" s="39" t="s">
        <v>42</v>
      </c>
      <c r="D1556" s="42">
        <f>_xll.qlCalendarAdvance(Calendar,$D1555,B1556,"f",FALSE)</f>
        <v>50200</v>
      </c>
      <c r="E1556" s="177">
        <f>_xll.qlInterestRateIndexValueDate(IndexON,D1556)</f>
        <v>50200</v>
      </c>
      <c r="F1556" s="193">
        <f>IFERROR(_xll.qlIndexFixing(IndexON,D1556,TRUE,_xll.ohTrigger(RecalcTrigger,TriggerON)),NA())</f>
        <v>2.3629583472928317E-2</v>
      </c>
      <c r="H1556" s="42">
        <f>_xll.qlCalendarAdvance(Calendar,$H1555,B1556,"f",FALSE)</f>
        <v>50200</v>
      </c>
      <c r="I1556" s="177">
        <f>_xll.qlInterestRateIndexValueDate(Index1M,$H1556)</f>
        <v>50200</v>
      </c>
      <c r="J1556" s="182">
        <f>IFERROR(_xll.qlIndexFixing(Index1M,$H1556,TRUE,_xll.ohTrigger(RecalcTrigger,Trigger1M)),NA())</f>
        <v>2.3616358544153969E-2</v>
      </c>
      <c r="K1556" s="44">
        <f>IFERROR(_xll.qlIndexFixing(Index3M,H1556,TRUE,_xll.ohTrigger(RecalcTrigger,Trigger3M)),NA())</f>
        <v>2.4115059143217158E-2</v>
      </c>
      <c r="L1556" s="44">
        <f>IFERROR(_xll.qlIndexFixing(Index6M,$H1556,TRUE,_xll.ohTrigger(RecalcTrigger,Trigger6M)),NA())</f>
        <v>2.4281073236939163E-2</v>
      </c>
      <c r="M1556" s="183">
        <f>IFERROR(_xll.qlIndexFixing(Index1Y,$H1556,TRUE,_xll.ohTrigger(RecalcTrigger,Trigger1Y)),NA())</f>
        <v>2.4559230611165939E-2</v>
      </c>
      <c r="N1556" s="182">
        <f>IFERROR(_xll.qlIndexFixing(ONIndex1M,I1556,TRUE,_xll.ohTrigger(RecalcTrigger,Trigger1M)),NA())</f>
        <v>2.3605713536873907E-2</v>
      </c>
      <c r="O1556" s="44">
        <f>IFERROR(_xll.qlIndexFixing(ONIndex3M,I1556,TRUE,_xll.ohTrigger(RecalcTrigger,Trigger3M)),NA())</f>
        <v>2.4079850329864483E-2</v>
      </c>
      <c r="P1556" s="44">
        <f>IFERROR(_xll.qlIndexFixing(ONIndex6M,I1556,TRUE,_xll.ohTrigger(RecalcTrigger,Trigger6M)),NA())</f>
        <v>2.4211623212792022E-2</v>
      </c>
      <c r="Q1556" s="183">
        <f>IFERROR(_xll.qlIndexFixing(ONIndex1Y,I1556,TRUE,_xll.ohTrigger(RecalcTrigger,Trigger1Y)),NA())</f>
        <v>2.4424627054813186E-2</v>
      </c>
    </row>
    <row r="1557" spans="2:17" x14ac:dyDescent="0.2">
      <c r="B1557" s="39" t="s">
        <v>42</v>
      </c>
      <c r="D1557" s="42">
        <f>_xll.qlCalendarAdvance(Calendar,$D1556,B1557,"f",FALSE)</f>
        <v>50207</v>
      </c>
      <c r="E1557" s="177">
        <f>_xll.qlInterestRateIndexValueDate(IndexON,D1557)</f>
        <v>50207</v>
      </c>
      <c r="F1557" s="193">
        <f>IFERROR(_xll.qlIndexFixing(IndexON,D1557,TRUE,_xll.ohTrigger(RecalcTrigger,TriggerON)),NA())</f>
        <v>2.3624110112041574E-2</v>
      </c>
      <c r="H1557" s="42">
        <f>_xll.qlCalendarAdvance(Calendar,$H1556,B1557,"f",FALSE)</f>
        <v>50207</v>
      </c>
      <c r="I1557" s="177">
        <f>_xll.qlInterestRateIndexValueDate(Index1M,$H1557)</f>
        <v>50207</v>
      </c>
      <c r="J1557" s="182">
        <f>IFERROR(_xll.qlIndexFixing(Index1M,$H1557,TRUE,_xll.ohTrigger(RecalcTrigger,Trigger1M)),NA())</f>
        <v>2.3610830703749253E-2</v>
      </c>
      <c r="K1557" s="44">
        <f>IFERROR(_xll.qlIndexFixing(Index3M,H1557,TRUE,_xll.ohTrigger(RecalcTrigger,Trigger3M)),NA())</f>
        <v>2.4109384731031303E-2</v>
      </c>
      <c r="L1557" s="44">
        <f>IFERROR(_xll.qlIndexFixing(Index6M,$H1557,TRUE,_xll.ohTrigger(RecalcTrigger,Trigger6M)),NA())</f>
        <v>2.4275218399733622E-2</v>
      </c>
      <c r="M1557" s="183">
        <f>IFERROR(_xll.qlIndexFixing(Index1Y,$H1557,TRUE,_xll.ohTrigger(RecalcTrigger,Trigger1Y)),NA())</f>
        <v>2.4553098859118494E-2</v>
      </c>
      <c r="N1557" s="182">
        <f>IFERROR(_xll.qlIndexFixing(ONIndex1M,I1557,TRUE,_xll.ohTrigger(RecalcTrigger,Trigger1M)),NA())</f>
        <v>2.3600149550198068E-2</v>
      </c>
      <c r="O1557" s="44">
        <f>IFERROR(_xll.qlIndexFixing(ONIndex3M,I1557,TRUE,_xll.ohTrigger(RecalcTrigger,Trigger3M)),NA())</f>
        <v>2.4074084991403399E-2</v>
      </c>
      <c r="P1557" s="44">
        <f>IFERROR(_xll.qlIndexFixing(ONIndex6M,I1557,TRUE,_xll.ohTrigger(RecalcTrigger,Trigger6M)),NA())</f>
        <v>2.4205597772745113E-2</v>
      </c>
      <c r="Q1557" s="183">
        <f>IFERROR(_xll.qlIndexFixing(ONIndex1Y,I1557,TRUE,_xll.ohTrigger(RecalcTrigger,Trigger1Y)),NA())</f>
        <v>2.4418017928367064E-2</v>
      </c>
    </row>
    <row r="1558" spans="2:17" x14ac:dyDescent="0.2">
      <c r="B1558" s="39" t="s">
        <v>42</v>
      </c>
      <c r="D1558" s="42">
        <f>_xll.qlCalendarAdvance(Calendar,$D1557,B1558,"f",FALSE)</f>
        <v>50214</v>
      </c>
      <c r="E1558" s="177">
        <f>_xll.qlInterestRateIndexValueDate(IndexON,D1558)</f>
        <v>50214</v>
      </c>
      <c r="F1558" s="193">
        <f>IFERROR(_xll.qlIndexFixing(IndexON,D1558,TRUE,_xll.ohTrigger(RecalcTrigger,TriggerON)),NA())</f>
        <v>2.3618650805633523E-2</v>
      </c>
      <c r="H1558" s="42">
        <f>_xll.qlCalendarAdvance(Calendar,$H1557,B1558,"f",FALSE)</f>
        <v>50214</v>
      </c>
      <c r="I1558" s="177">
        <f>_xll.qlInterestRateIndexValueDate(Index1M,$H1558)</f>
        <v>50214</v>
      </c>
      <c r="J1558" s="182">
        <f>IFERROR(_xll.qlIndexFixing(Index1M,$H1558,TRUE,_xll.ohTrigger(RecalcTrigger,Trigger1M)),NA())</f>
        <v>2.360532535496529E-2</v>
      </c>
      <c r="K1558" s="44">
        <f>IFERROR(_xll.qlIndexFixing(Index3M,H1558,TRUE,_xll.ohTrigger(RecalcTrigger,Trigger3M)),NA())</f>
        <v>2.4103729647355365E-2</v>
      </c>
      <c r="L1558" s="44">
        <f>IFERROR(_xll.qlIndexFixing(Index6M,$H1558,TRUE,_xll.ohTrigger(RecalcTrigger,Trigger6M)),NA())</f>
        <v>2.4269382313424837E-2</v>
      </c>
      <c r="M1558" s="183">
        <f>IFERROR(_xll.qlIndexFixing(Index1Y,$H1558,TRUE,_xll.ohTrigger(RecalcTrigger,Trigger1Y)),NA())</f>
        <v>2.4546991728785494E-2</v>
      </c>
      <c r="N1558" s="182">
        <f>IFERROR(_xll.qlIndexFixing(ONIndex1M,I1558,TRUE,_xll.ohTrigger(RecalcTrigger,Trigger1M)),NA())</f>
        <v>2.3594608010586438E-2</v>
      </c>
      <c r="O1558" s="44">
        <f>IFERROR(_xll.qlIndexFixing(ONIndex3M,I1558,TRUE,_xll.ohTrigger(RecalcTrigger,Trigger3M)),NA())</f>
        <v>2.4068338857993199E-2</v>
      </c>
      <c r="P1558" s="44">
        <f>IFERROR(_xll.qlIndexFixing(ONIndex6M,I1558,TRUE,_xll.ohTrigger(RecalcTrigger,Trigger6M)),NA())</f>
        <v>2.419959084277723E-2</v>
      </c>
      <c r="Q1558" s="183">
        <f>IFERROR(_xll.qlIndexFixing(ONIndex1Y,I1558,TRUE,_xll.ohTrigger(RecalcTrigger,Trigger1Y)),NA())</f>
        <v>2.4411432799562593E-2</v>
      </c>
    </row>
    <row r="1559" spans="2:17" x14ac:dyDescent="0.2">
      <c r="B1559" s="39" t="s">
        <v>42</v>
      </c>
      <c r="D1559" s="42">
        <f>_xll.qlCalendarAdvance(Calendar,$D1558,B1559,"f",FALSE)</f>
        <v>50221</v>
      </c>
      <c r="E1559" s="177">
        <f>_xll.qlInterestRateIndexValueDate(IndexON,D1559)</f>
        <v>50221</v>
      </c>
      <c r="F1559" s="193">
        <f>IFERROR(_xll.qlIndexFixing(IndexON,D1559,TRUE,_xll.ohTrigger(RecalcTrigger,TriggerON)),NA())</f>
        <v>2.3613205553947303E-2</v>
      </c>
      <c r="H1559" s="42">
        <f>_xll.qlCalendarAdvance(Calendar,$H1558,B1559,"f",FALSE)</f>
        <v>50221</v>
      </c>
      <c r="I1559" s="177">
        <f>_xll.qlInterestRateIndexValueDate(Index1M,$H1559)</f>
        <v>50221</v>
      </c>
      <c r="J1559" s="182">
        <f>IFERROR(_xll.qlIndexFixing(Index1M,$H1559,TRUE,_xll.ohTrigger(RecalcTrigger,Trigger1M)),NA())</f>
        <v>2.360021533943546E-2</v>
      </c>
      <c r="K1559" s="44">
        <f>IFERROR(_xll.qlIndexFixing(Index3M,H1559,TRUE,_xll.ohTrigger(RecalcTrigger,Trigger3M)),NA())</f>
        <v>2.4098093892110057E-2</v>
      </c>
      <c r="L1559" s="44">
        <f>IFERROR(_xll.qlIndexFixing(Index6M,$H1559,TRUE,_xll.ohTrigger(RecalcTrigger,Trigger6M)),NA())</f>
        <v>2.4263959224507543E-2</v>
      </c>
      <c r="M1559" s="183">
        <f>IFERROR(_xll.qlIndexFixing(Index1Y,$H1559,TRUE,_xll.ohTrigger(RecalcTrigger,Trigger1Y)),NA())</f>
        <v>2.4540909219727958E-2</v>
      </c>
      <c r="N1559" s="182">
        <f>IFERROR(_xll.qlIndexFixing(ONIndex1M,I1559,TRUE,_xll.ohTrigger(RecalcTrigger,Trigger1M)),NA())</f>
        <v>2.358908891812006E-2</v>
      </c>
      <c r="O1559" s="44">
        <f>IFERROR(_xll.qlIndexFixing(ONIndex3M,I1559,TRUE,_xll.ohTrigger(RecalcTrigger,Trigger3M)),NA())</f>
        <v>2.4062611929714928E-2</v>
      </c>
      <c r="P1559" s="44">
        <f>IFERROR(_xll.qlIndexFixing(ONIndex6M,I1559,TRUE,_xll.ohTrigger(RecalcTrigger,Trigger6M)),NA())</f>
        <v>2.4193602422807325E-2</v>
      </c>
      <c r="Q1559" s="183">
        <f>IFERROR(_xll.qlIndexFixing(ONIndex1Y,I1559,TRUE,_xll.ohTrigger(RecalcTrigger,Trigger1Y)),NA())</f>
        <v>2.4404871668561867E-2</v>
      </c>
    </row>
    <row r="1560" spans="2:17" x14ac:dyDescent="0.2">
      <c r="B1560" s="39" t="s">
        <v>42</v>
      </c>
      <c r="D1560" s="42">
        <f>_xll.qlCalendarAdvance(Calendar,$D1559,B1560,"f",FALSE)</f>
        <v>50228</v>
      </c>
      <c r="E1560" s="177">
        <f>_xll.qlInterestRateIndexValueDate(IndexON,D1560)</f>
        <v>50228</v>
      </c>
      <c r="F1560" s="193">
        <f>IFERROR(_xll.qlIndexFixing(IndexON,D1560,TRUE,_xll.ohTrigger(RecalcTrigger,TriggerON)),NA())</f>
        <v>2.3607774356739775E-2</v>
      </c>
      <c r="H1560" s="42">
        <f>_xll.qlCalendarAdvance(Calendar,$H1559,B1560,"f",FALSE)</f>
        <v>50228</v>
      </c>
      <c r="I1560" s="177">
        <f>_xll.qlInterestRateIndexValueDate(Index1M,$H1560)</f>
        <v>50228</v>
      </c>
      <c r="J1560" s="182">
        <f>IFERROR(_xll.qlIndexFixing(Index1M,$H1560,TRUE,_xll.ohTrigger(RecalcTrigger,Trigger1M)),NA())</f>
        <v>2.3594756227771164E-2</v>
      </c>
      <c r="K1560" s="44">
        <f>IFERROR(_xll.qlIndexFixing(Index3M,H1560,TRUE,_xll.ohTrigger(RecalcTrigger,Trigger3M)),NA())</f>
        <v>2.4092477465214333E-2</v>
      </c>
      <c r="L1560" s="44">
        <f>IFERROR(_xll.qlIndexFixing(Index6M,$H1560,TRUE,_xll.ohTrigger(RecalcTrigger,Trigger6M)),NA())</f>
        <v>2.425816159579957E-2</v>
      </c>
      <c r="M1560" s="183">
        <f>IFERROR(_xll.qlIndexFixing(Index1Y,$H1560,TRUE,_xll.ohTrigger(RecalcTrigger,Trigger1Y)),NA())</f>
        <v>2.4534851331507346E-2</v>
      </c>
      <c r="N1560" s="182">
        <f>IFERROR(_xll.qlIndexFixing(ONIndex1M,I1560,TRUE,_xll.ohTrigger(RecalcTrigger,Trigger1M)),NA())</f>
        <v>2.3583592272798937E-2</v>
      </c>
      <c r="O1560" s="44">
        <f>IFERROR(_xll.qlIndexFixing(ONIndex3M,I1560,TRUE,_xll.ohTrigger(RecalcTrigger,Trigger3M)),NA())</f>
        <v>2.4056904206568586E-2</v>
      </c>
      <c r="P1560" s="44">
        <f>IFERROR(_xll.qlIndexFixing(ONIndex6M,I1560,TRUE,_xll.ohTrigger(RecalcTrigger,Trigger6M)),NA())</f>
        <v>2.4187632512916446E-2</v>
      </c>
      <c r="Q1560" s="183">
        <f>IFERROR(_xll.qlIndexFixing(ONIndex1Y,I1560,TRUE,_xll.ohTrigger(RecalcTrigger,Trigger1Y)),NA())</f>
        <v>2.4398334535202792E-2</v>
      </c>
    </row>
    <row r="1561" spans="2:17" x14ac:dyDescent="0.2">
      <c r="B1561" s="39" t="s">
        <v>42</v>
      </c>
      <c r="D1561" s="42">
        <f>_xll.qlCalendarAdvance(Calendar,$D1560,B1561,"f",FALSE)</f>
        <v>50235</v>
      </c>
      <c r="E1561" s="177">
        <f>_xll.qlInterestRateIndexValueDate(IndexON,D1561)</f>
        <v>50235</v>
      </c>
      <c r="F1561" s="193">
        <f>IFERROR(_xll.qlIndexFixing(IndexON,D1561,TRUE,_xll.ohTrigger(RecalcTrigger,TriggerON)),NA())</f>
        <v>2.3602357214254077E-2</v>
      </c>
      <c r="H1561" s="42">
        <f>_xll.qlCalendarAdvance(Calendar,$H1560,B1561,"f",FALSE)</f>
        <v>50235</v>
      </c>
      <c r="I1561" s="177">
        <f>_xll.qlInterestRateIndexValueDate(Index1M,$H1561)</f>
        <v>50235</v>
      </c>
      <c r="J1561" s="182">
        <f>IFERROR(_xll.qlIndexFixing(Index1M,$H1561,TRUE,_xll.ohTrigger(RecalcTrigger,Trigger1M)),NA())</f>
        <v>2.3589319609160917E-2</v>
      </c>
      <c r="K1561" s="44">
        <f>IFERROR(_xll.qlIndexFixing(Index3M,H1561,TRUE,_xll.ohTrigger(RecalcTrigger,Trigger3M)),NA())</f>
        <v>2.4086880366585389E-2</v>
      </c>
      <c r="L1561" s="44">
        <f>IFERROR(_xll.qlIndexFixing(Index6M,$H1561,TRUE,_xll.ohTrigger(RecalcTrigger,Trigger6M)),NA())</f>
        <v>2.4252382718820679E-2</v>
      </c>
      <c r="M1561" s="183">
        <f>IFERROR(_xll.qlIndexFixing(Index1Y,$H1561,TRUE,_xll.ohTrigger(RecalcTrigger,Trigger1Y)),NA())</f>
        <v>2.4528818063687119E-2</v>
      </c>
      <c r="N1561" s="182">
        <f>IFERROR(_xll.qlIndexFixing(ONIndex1M,I1561,TRUE,_xll.ohTrigger(RecalcTrigger,Trigger1M)),NA())</f>
        <v>2.357811807454202E-2</v>
      </c>
      <c r="O1561" s="44">
        <f>IFERROR(_xll.qlIndexFixing(ONIndex3M,I1561,TRUE,_xll.ohTrigger(RecalcTrigger,Trigger3M)),NA())</f>
        <v>2.4051215688635219E-2</v>
      </c>
      <c r="P1561" s="44">
        <f>IFERROR(_xll.qlIndexFixing(ONIndex6M,I1561,TRUE,_xll.ohTrigger(RecalcTrigger,Trigger6M)),NA())</f>
        <v>2.4181681113023545E-2</v>
      </c>
      <c r="Q1561" s="183">
        <f>IFERROR(_xll.qlIndexFixing(ONIndex1Y,I1561,TRUE,_xll.ohTrigger(RecalcTrigger,Trigger1Y)),NA())</f>
        <v>2.4391821399566416E-2</v>
      </c>
    </row>
    <row r="1562" spans="2:17" x14ac:dyDescent="0.2">
      <c r="B1562" s="39" t="s">
        <v>42</v>
      </c>
      <c r="D1562" s="42">
        <f>_xll.qlCalendarAdvance(Calendar,$D1561,B1562,"f",FALSE)</f>
        <v>50242</v>
      </c>
      <c r="E1562" s="177">
        <f>_xll.qlInterestRateIndexValueDate(IndexON,D1562)</f>
        <v>50242</v>
      </c>
      <c r="F1562" s="193">
        <f>IFERROR(_xll.qlIndexFixing(IndexON,D1562,TRUE,_xll.ohTrigger(RecalcTrigger,TriggerON)),NA())</f>
        <v>2.3596954126328118E-2</v>
      </c>
      <c r="H1562" s="42">
        <f>_xll.qlCalendarAdvance(Calendar,$H1561,B1562,"f",FALSE)</f>
        <v>50242</v>
      </c>
      <c r="I1562" s="177">
        <f>_xll.qlInterestRateIndexValueDate(Index1M,$H1562)</f>
        <v>50242</v>
      </c>
      <c r="J1562" s="182">
        <f>IFERROR(_xll.qlIndexFixing(Index1M,$H1562,TRUE,_xll.ohTrigger(RecalcTrigger,Trigger1M)),NA())</f>
        <v>2.3583905483581195E-2</v>
      </c>
      <c r="K1562" s="44">
        <f>IFERROR(_xll.qlIndexFixing(Index3M,H1562,TRUE,_xll.ohTrigger(RecalcTrigger,Trigger3M)),NA())</f>
        <v>2.4081302596141295E-2</v>
      </c>
      <c r="L1562" s="44">
        <f>IFERROR(_xll.qlIndexFixing(Index6M,$H1562,TRUE,_xll.ohTrigger(RecalcTrigger,Trigger6M)),NA())</f>
        <v>2.424662259340922E-2</v>
      </c>
      <c r="M1562" s="183">
        <f>IFERROR(_xll.qlIndexFixing(Index1Y,$H1562,TRUE,_xll.ohTrigger(RecalcTrigger,Trigger1Y)),NA())</f>
        <v>2.4522809415832958E-2</v>
      </c>
      <c r="N1562" s="182">
        <f>IFERROR(_xll.qlIndexFixing(ONIndex1M,I1562,TRUE,_xll.ohTrigger(RecalcTrigger,Trigger1M)),NA())</f>
        <v>2.3572666323349312E-2</v>
      </c>
      <c r="O1562" s="44">
        <f>IFERROR(_xll.qlIndexFixing(ONIndex3M,I1562,TRUE,_xll.ohTrigger(RecalcTrigger,Trigger3M)),NA())</f>
        <v>2.4045546375752735E-2</v>
      </c>
      <c r="P1562" s="44">
        <f>IFERROR(_xll.qlIndexFixing(ONIndex6M,I1562,TRUE,_xll.ohTrigger(RecalcTrigger,Trigger6M)),NA())</f>
        <v>2.4175748223128624E-2</v>
      </c>
      <c r="Q1562" s="183">
        <f>IFERROR(_xll.qlIndexFixing(ONIndex1Y,I1562,TRUE,_xll.ohTrigger(RecalcTrigger,Trigger1Y)),NA())</f>
        <v>2.4385332261652737E-2</v>
      </c>
    </row>
    <row r="1563" spans="2:17" x14ac:dyDescent="0.2">
      <c r="B1563" s="39" t="s">
        <v>42</v>
      </c>
      <c r="D1563" s="42">
        <f>_xll.qlCalendarAdvance(Calendar,$D1562,B1563,"f",FALSE)</f>
        <v>50249</v>
      </c>
      <c r="E1563" s="177">
        <f>_xll.qlInterestRateIndexValueDate(IndexON,D1563)</f>
        <v>50249</v>
      </c>
      <c r="F1563" s="193">
        <f>IFERROR(_xll.qlIndexFixing(IndexON,D1563,TRUE,_xll.ohTrigger(RecalcTrigger,TriggerON)),NA())</f>
        <v>2.3591565092961897E-2</v>
      </c>
      <c r="H1563" s="42">
        <f>_xll.qlCalendarAdvance(Calendar,$H1562,B1563,"f",FALSE)</f>
        <v>50249</v>
      </c>
      <c r="I1563" s="177">
        <f>_xll.qlInterestRateIndexValueDate(Index1M,$H1563)</f>
        <v>50249</v>
      </c>
      <c r="J1563" s="182">
        <f>IFERROR(_xll.qlIndexFixing(Index1M,$H1563,TRUE,_xll.ohTrigger(RecalcTrigger,Trigger1M)),NA())</f>
        <v>2.3578513851005845E-2</v>
      </c>
      <c r="K1563" s="44">
        <f>IFERROR(_xll.qlIndexFixing(Index3M,H1563,TRUE,_xll.ohTrigger(RecalcTrigger,Trigger3M)),NA())</f>
        <v>2.4075744153802765E-2</v>
      </c>
      <c r="L1563" s="44">
        <f>IFERROR(_xll.qlIndexFixing(Index6M,$H1563,TRUE,_xll.ohTrigger(RecalcTrigger,Trigger6M)),NA())</f>
        <v>2.4240881219403536E-2</v>
      </c>
      <c r="M1563" s="183">
        <f>IFERROR(_xll.qlIndexFixing(Index1Y,$H1563,TRUE,_xll.ohTrigger(RecalcTrigger,Trigger1Y)),NA())</f>
        <v>2.451682538751232E-2</v>
      </c>
      <c r="N1563" s="182">
        <f>IFERROR(_xll.qlIndexFixing(ONIndex1M,I1563,TRUE,_xll.ohTrigger(RecalcTrigger,Trigger1M)),NA())</f>
        <v>2.3567237019301857E-2</v>
      </c>
      <c r="O1563" s="44">
        <f>IFERROR(_xll.qlIndexFixing(ONIndex3M,I1563,TRUE,_xll.ohTrigger(RecalcTrigger,Trigger3M)),NA())</f>
        <v>2.4039896268002181E-2</v>
      </c>
      <c r="P1563" s="44">
        <f>IFERROR(_xll.qlIndexFixing(ONIndex6M,I1563,TRUE,_xll.ohTrigger(RecalcTrigger,Trigger6M)),NA())</f>
        <v>2.4169833843312727E-2</v>
      </c>
      <c r="Q1563" s="183">
        <f>IFERROR(_xll.qlIndexFixing(ONIndex1Y,I1563,TRUE,_xll.ohTrigger(RecalcTrigger,Trigger1Y)),NA())</f>
        <v>2.4378867121461756E-2</v>
      </c>
    </row>
    <row r="1564" spans="2:17" x14ac:dyDescent="0.2">
      <c r="B1564" s="39" t="s">
        <v>42</v>
      </c>
      <c r="D1564" s="42">
        <f>_xll.qlCalendarAdvance(Calendar,$D1563,B1564,"f",FALSE)</f>
        <v>50256</v>
      </c>
      <c r="E1564" s="177">
        <f>_xll.qlInterestRateIndexValueDate(IndexON,D1564)</f>
        <v>50256</v>
      </c>
      <c r="F1564" s="193">
        <f>IFERROR(_xll.qlIndexFixing(IndexON,D1564,TRUE,_xll.ohTrigger(RecalcTrigger,TriggerON)),NA())</f>
        <v>2.3586190114236461E-2</v>
      </c>
      <c r="H1564" s="42">
        <f>_xll.qlCalendarAdvance(Calendar,$H1563,B1564,"f",FALSE)</f>
        <v>50256</v>
      </c>
      <c r="I1564" s="177">
        <f>_xll.qlInterestRateIndexValueDate(Index1M,$H1564)</f>
        <v>50256</v>
      </c>
      <c r="J1564" s="182">
        <f>IFERROR(_xll.qlIndexFixing(Index1M,$H1564,TRUE,_xll.ohTrigger(RecalcTrigger,Trigger1M)),NA())</f>
        <v>2.3573144711395658E-2</v>
      </c>
      <c r="K1564" s="44">
        <f>IFERROR(_xll.qlIndexFixing(Index3M,H1564,TRUE,_xll.ohTrigger(RecalcTrigger,Trigger3M)),NA())</f>
        <v>2.4070205039486991E-2</v>
      </c>
      <c r="L1564" s="44">
        <f>IFERROR(_xll.qlIndexFixing(Index6M,$H1564,TRUE,_xll.ohTrigger(RecalcTrigger,Trigger6M)),NA())</f>
        <v>2.4235158596643304E-2</v>
      </c>
      <c r="M1564" s="183">
        <f>IFERROR(_xll.qlIndexFixing(Index1Y,$H1564,TRUE,_xll.ohTrigger(RecalcTrigger,Trigger1Y)),NA())</f>
        <v>2.4510865978293994E-2</v>
      </c>
      <c r="N1564" s="182">
        <f>IFERROR(_xll.qlIndexFixing(ONIndex1M,I1564,TRUE,_xll.ohTrigger(RecalcTrigger,Trigger1M)),NA())</f>
        <v>2.3561830162237563E-2</v>
      </c>
      <c r="O1564" s="44">
        <f>IFERROR(_xll.qlIndexFixing(ONIndex3M,I1564,TRUE,_xll.ohTrigger(RecalcTrigger,Trigger3M)),NA())</f>
        <v>2.4034265365383556E-2</v>
      </c>
      <c r="P1564" s="44">
        <f>IFERROR(_xll.qlIndexFixing(ONIndex6M,I1564,TRUE,_xll.ohTrigger(RecalcTrigger,Trigger6M)),NA())</f>
        <v>2.4163937973413763E-2</v>
      </c>
      <c r="Q1564" s="183">
        <f>IFERROR(_xll.qlIndexFixing(ONIndex1Y,I1564,TRUE,_xll.ohTrigger(RecalcTrigger,Trigger1Y)),NA())</f>
        <v>2.4372425978993473E-2</v>
      </c>
    </row>
    <row r="1565" spans="2:17" x14ac:dyDescent="0.2">
      <c r="B1565" s="39" t="s">
        <v>42</v>
      </c>
      <c r="D1565" s="42">
        <f>_xll.qlCalendarAdvance(Calendar,$D1564,B1565,"f",FALSE)</f>
        <v>50263</v>
      </c>
      <c r="E1565" s="177">
        <f>_xll.qlInterestRateIndexValueDate(IndexON,D1565)</f>
        <v>50263</v>
      </c>
      <c r="F1565" s="193">
        <f>IFERROR(_xll.qlIndexFixing(IndexON,D1565,TRUE,_xll.ohTrigger(RecalcTrigger,TriggerON)),NA())</f>
        <v>2.3580829190070762E-2</v>
      </c>
      <c r="H1565" s="42">
        <f>_xll.qlCalendarAdvance(Calendar,$H1564,B1565,"f",FALSE)</f>
        <v>50263</v>
      </c>
      <c r="I1565" s="177">
        <f>_xll.qlInterestRateIndexValueDate(Index1M,$H1565)</f>
        <v>50263</v>
      </c>
      <c r="J1565" s="182">
        <f>IFERROR(_xll.qlIndexFixing(Index1M,$H1565,TRUE,_xll.ohTrigger(RecalcTrigger,Trigger1M)),NA())</f>
        <v>2.3567798064716643E-2</v>
      </c>
      <c r="K1565" s="44">
        <f>IFERROR(_xll.qlIndexFixing(Index3M,H1565,TRUE,_xll.ohTrigger(RecalcTrigger,Trigger3M)),NA())</f>
        <v>2.4064685253115572E-2</v>
      </c>
      <c r="L1565" s="44">
        <f>IFERROR(_xll.qlIndexFixing(Index6M,$H1565,TRUE,_xll.ohTrigger(RecalcTrigger,Trigger6M)),NA())</f>
        <v>2.4229454724967747E-2</v>
      </c>
      <c r="M1565" s="183">
        <f>IFERROR(_xll.qlIndexFixing(Index1Y,$H1565,TRUE,_xll.ohTrigger(RecalcTrigger,Trigger1Y)),NA())</f>
        <v>2.4504931187748547E-2</v>
      </c>
      <c r="N1565" s="182">
        <f>IFERROR(_xll.qlIndexFixing(ONIndex1M,I1565,TRUE,_xll.ohTrigger(RecalcTrigger,Trigger1M)),NA())</f>
        <v>2.3556445752318522E-2</v>
      </c>
      <c r="O1565" s="44">
        <f>IFERROR(_xll.qlIndexFixing(ONIndex3M,I1565,TRUE,_xll.ohTrigger(RecalcTrigger,Trigger3M)),NA())</f>
        <v>2.402865366789686E-2</v>
      </c>
      <c r="P1565" s="44">
        <f>IFERROR(_xll.qlIndexFixing(ONIndex6M,I1565,TRUE,_xll.ohTrigger(RecalcTrigger,Trigger6M)),NA())</f>
        <v>2.4158060613593824E-2</v>
      </c>
      <c r="Q1565" s="183">
        <f>IFERROR(_xll.qlIndexFixing(ONIndex1Y,I1565,TRUE,_xll.ohTrigger(RecalcTrigger,Trigger1Y)),NA())</f>
        <v>2.4366008834166841E-2</v>
      </c>
    </row>
    <row r="1566" spans="2:17" x14ac:dyDescent="0.2">
      <c r="B1566" s="39" t="s">
        <v>42</v>
      </c>
      <c r="D1566" s="42">
        <f>_xll.qlCalendarAdvance(Calendar,$D1565,B1566,"f",FALSE)</f>
        <v>50270</v>
      </c>
      <c r="E1566" s="177">
        <f>_xll.qlInterestRateIndexValueDate(IndexON,D1566)</f>
        <v>50270</v>
      </c>
      <c r="F1566" s="193">
        <f>IFERROR(_xll.qlIndexFixing(IndexON,D1566,TRUE,_xll.ohTrigger(RecalcTrigger,TriggerON)),NA())</f>
        <v>2.3575482320464802E-2</v>
      </c>
      <c r="H1566" s="42">
        <f>_xll.qlCalendarAdvance(Calendar,$H1565,B1566,"f",FALSE)</f>
        <v>50270</v>
      </c>
      <c r="I1566" s="177">
        <f>_xll.qlInterestRateIndexValueDate(Index1M,$H1566)</f>
        <v>50270</v>
      </c>
      <c r="J1566" s="182">
        <f>IFERROR(_xll.qlIndexFixing(Index1M,$H1566,TRUE,_xll.ohTrigger(RecalcTrigger,Trigger1M)),NA())</f>
        <v>2.3562473910950503E-2</v>
      </c>
      <c r="K1566" s="44">
        <f>IFERROR(_xll.qlIndexFixing(Index3M,H1566,TRUE,_xll.ohTrigger(RecalcTrigger,Trigger3M)),NA())</f>
        <v>2.4059184794606579E-2</v>
      </c>
      <c r="L1566" s="44">
        <f>IFERROR(_xll.qlIndexFixing(Index6M,$H1566,TRUE,_xll.ohTrigger(RecalcTrigger,Trigger6M)),NA())</f>
        <v>2.4223769604217855E-2</v>
      </c>
      <c r="M1566" s="183">
        <f>IFERROR(_xll.qlIndexFixing(Index1Y,$H1566,TRUE,_xll.ohTrigger(RecalcTrigger,Trigger1Y)),NA())</f>
        <v>2.4499021015448985E-2</v>
      </c>
      <c r="N1566" s="182">
        <f>IFERROR(_xll.qlIndexFixing(ONIndex1M,I1566,TRUE,_xll.ohTrigger(RecalcTrigger,Trigger1M)),NA())</f>
        <v>2.3551083789625782E-2</v>
      </c>
      <c r="O1566" s="44">
        <f>IFERROR(_xll.qlIndexFixing(ONIndex3M,I1566,TRUE,_xll.ohTrigger(RecalcTrigger,Trigger3M)),NA())</f>
        <v>2.4023061175542093E-2</v>
      </c>
      <c r="P1566" s="44">
        <f>IFERROR(_xll.qlIndexFixing(ONIndex6M,I1566,TRUE,_xll.ohTrigger(RecalcTrigger,Trigger6M)),NA())</f>
        <v>2.4152201763933956E-2</v>
      </c>
      <c r="Q1566" s="183">
        <f>IFERROR(_xll.qlIndexFixing(ONIndex1Y,I1566,TRUE,_xll.ohTrigger(RecalcTrigger,Trigger1Y)),NA())</f>
        <v>2.4359615687143954E-2</v>
      </c>
    </row>
    <row r="1567" spans="2:17" x14ac:dyDescent="0.2">
      <c r="B1567" s="39" t="s">
        <v>42</v>
      </c>
      <c r="D1567" s="42">
        <f>_xll.qlCalendarAdvance(Calendar,$D1566,B1567,"f",FALSE)</f>
        <v>50277</v>
      </c>
      <c r="E1567" s="177">
        <f>_xll.qlInterestRateIndexValueDate(IndexON,D1567)</f>
        <v>50277</v>
      </c>
      <c r="F1567" s="193">
        <f>IFERROR(_xll.qlIndexFixing(IndexON,D1567,TRUE,_xll.ohTrigger(RecalcTrigger,TriggerON)),NA())</f>
        <v>2.3570149505499627E-2</v>
      </c>
      <c r="H1567" s="42">
        <f>_xll.qlCalendarAdvance(Calendar,$H1566,B1567,"f",FALSE)</f>
        <v>50277</v>
      </c>
      <c r="I1567" s="177">
        <f>_xll.qlInterestRateIndexValueDate(Index1M,$H1567)</f>
        <v>50277</v>
      </c>
      <c r="J1567" s="182">
        <f>IFERROR(_xll.qlIndexFixing(Index1M,$H1567,TRUE,_xll.ohTrigger(RecalcTrigger,Trigger1M)),NA())</f>
        <v>2.3557172250058017E-2</v>
      </c>
      <c r="K1567" s="44">
        <f>IFERROR(_xll.qlIndexFixing(Index3M,H1567,TRUE,_xll.ohTrigger(RecalcTrigger,Trigger3M)),NA())</f>
        <v>2.4053703663881609E-2</v>
      </c>
      <c r="L1567" s="44">
        <f>IFERROR(_xll.qlIndexFixing(Index6M,$H1567,TRUE,_xll.ohTrigger(RecalcTrigger,Trigger6M)),NA())</f>
        <v>2.4218103234233745E-2</v>
      </c>
      <c r="M1567" s="183">
        <f>IFERROR(_xll.qlIndexFixing(Index1Y,$H1567,TRUE,_xll.ohTrigger(RecalcTrigger,Trigger1Y)),NA())</f>
        <v>2.4493135460969651E-2</v>
      </c>
      <c r="N1567" s="182">
        <f>IFERROR(_xll.qlIndexFixing(ONIndex1M,I1567,TRUE,_xll.ohTrigger(RecalcTrigger,Trigger1M)),NA())</f>
        <v>2.3545744273835156E-2</v>
      </c>
      <c r="O1567" s="44">
        <f>IFERROR(_xll.qlIndexFixing(ONIndex3M,I1567,TRUE,_xll.ohTrigger(RecalcTrigger,Trigger3M)),NA())</f>
        <v>2.4017487888238209E-2</v>
      </c>
      <c r="P1567" s="44">
        <f>IFERROR(_xll.qlIndexFixing(ONIndex6M,I1567,TRUE,_xll.ohTrigger(RecalcTrigger,Trigger6M)),NA())</f>
        <v>2.4146361424191021E-2</v>
      </c>
      <c r="Q1567" s="183">
        <f>IFERROR(_xll.qlIndexFixing(ONIndex1Y,I1567,TRUE,_xll.ohTrigger(RecalcTrigger,Trigger1Y)),NA())</f>
        <v>2.4353246537762718E-2</v>
      </c>
    </row>
    <row r="1568" spans="2:17" x14ac:dyDescent="0.2">
      <c r="B1568" s="39" t="s">
        <v>42</v>
      </c>
      <c r="D1568" s="42">
        <f>_xll.qlCalendarAdvance(Calendar,$D1567,B1568,"f",FALSE)</f>
        <v>50284</v>
      </c>
      <c r="E1568" s="177">
        <f>_xll.qlInterestRateIndexValueDate(IndexON,D1568)</f>
        <v>50284</v>
      </c>
      <c r="F1568" s="193">
        <f>IFERROR(_xll.qlIndexFixing(IndexON,D1568,TRUE,_xll.ohTrigger(RecalcTrigger,TriggerON)),NA())</f>
        <v>2.3564830745175236E-2</v>
      </c>
      <c r="H1568" s="42">
        <f>_xll.qlCalendarAdvance(Calendar,$H1567,B1568,"f",FALSE)</f>
        <v>50284</v>
      </c>
      <c r="I1568" s="177">
        <f>_xll.qlInterestRateIndexValueDate(Index1M,$H1568)</f>
        <v>50284</v>
      </c>
      <c r="J1568" s="182">
        <f>IFERROR(_xll.qlIndexFixing(Index1M,$H1568,TRUE,_xll.ohTrigger(RecalcTrigger,Trigger1M)),NA())</f>
        <v>2.3551508899586054E-2</v>
      </c>
      <c r="K1568" s="44">
        <f>IFERROR(_xll.qlIndexFixing(Index3M,H1568,TRUE,_xll.ohTrigger(RecalcTrigger,Trigger3M)),NA())</f>
        <v>2.4047837713638463E-2</v>
      </c>
      <c r="L1568" s="44">
        <f>IFERROR(_xll.qlIndexFixing(Index6M,$H1568,TRUE,_xll.ohTrigger(RecalcTrigger,Trigger6M)),NA())</f>
        <v>2.4211247243913402E-2</v>
      </c>
      <c r="M1568" s="183">
        <f>IFERROR(_xll.qlIndexFixing(Index1Y,$H1568,TRUE,_xll.ohTrigger(RecalcTrigger,Trigger1Y)),NA())</f>
        <v>2.4487274523886216E-2</v>
      </c>
      <c r="N1568" s="182">
        <f>IFERROR(_xll.qlIndexFixing(ONIndex1M,I1568,TRUE,_xll.ohTrigger(RecalcTrigger,Trigger1M)),NA())</f>
        <v>2.3540427205351877E-2</v>
      </c>
      <c r="O1568" s="44">
        <f>IFERROR(_xll.qlIndexFixing(ONIndex3M,I1568,TRUE,_xll.ohTrigger(RecalcTrigger,Trigger3M)),NA())</f>
        <v>2.4011933806147301E-2</v>
      </c>
      <c r="P1568" s="44">
        <f>IFERROR(_xll.qlIndexFixing(ONIndex6M,I1568,TRUE,_xll.ohTrigger(RecalcTrigger,Trigger6M)),NA())</f>
        <v>2.4140539594446064E-2</v>
      </c>
      <c r="Q1568" s="183">
        <f>IFERROR(_xll.qlIndexFixing(ONIndex1Y,I1568,TRUE,_xll.ohTrigger(RecalcTrigger,Trigger1Y)),NA())</f>
        <v>2.4346901385942088E-2</v>
      </c>
    </row>
    <row r="1569" spans="2:17" x14ac:dyDescent="0.2">
      <c r="B1569" s="39" t="s">
        <v>42</v>
      </c>
      <c r="D1569" s="42">
        <f>_xll.qlCalendarAdvance(Calendar,$D1568,B1569,"f",FALSE)</f>
        <v>50291</v>
      </c>
      <c r="E1569" s="177">
        <f>_xll.qlInterestRateIndexValueDate(IndexON,D1569)</f>
        <v>50291</v>
      </c>
      <c r="F1569" s="193">
        <f>IFERROR(_xll.qlIndexFixing(IndexON,D1569,TRUE,_xll.ohTrigger(RecalcTrigger,TriggerON)),NA())</f>
        <v>2.3559526039410583E-2</v>
      </c>
      <c r="H1569" s="42">
        <f>_xll.qlCalendarAdvance(Calendar,$H1568,B1569,"f",FALSE)</f>
        <v>50291</v>
      </c>
      <c r="I1569" s="177">
        <f>_xll.qlInterestRateIndexValueDate(Index1M,$H1569)</f>
        <v>50291</v>
      </c>
      <c r="J1569" s="182">
        <f>IFERROR(_xll.qlIndexFixing(Index1M,$H1569,TRUE,_xll.ohTrigger(RecalcTrigger,Trigger1M)),NA())</f>
        <v>2.3546250956636615E-2</v>
      </c>
      <c r="K1569" s="44">
        <f>IFERROR(_xll.qlIndexFixing(Index3M,H1569,TRUE,_xll.ohTrigger(RecalcTrigger,Trigger3M)),NA())</f>
        <v>2.4042394215245139E-2</v>
      </c>
      <c r="L1569" s="44">
        <f>IFERROR(_xll.qlIndexFixing(Index6M,$H1569,TRUE,_xll.ohTrigger(RecalcTrigger,Trigger6M)),NA())</f>
        <v>2.4205615471105335E-2</v>
      </c>
      <c r="M1569" s="183">
        <f>IFERROR(_xll.qlIndexFixing(Index1Y,$H1569,TRUE,_xll.ohTrigger(RecalcTrigger,Trigger1Y)),NA())</f>
        <v>2.4481438203776795E-2</v>
      </c>
      <c r="N1569" s="182">
        <f>IFERROR(_xll.qlIndexFixing(ONIndex1M,I1569,TRUE,_xll.ohTrigger(RecalcTrigger,Trigger1M)),NA())</f>
        <v>2.3535132583689666E-2</v>
      </c>
      <c r="O1569" s="44">
        <f>IFERROR(_xll.qlIndexFixing(ONIndex3M,I1569,TRUE,_xll.ohTrigger(RecalcTrigger,Trigger3M)),NA())</f>
        <v>2.4006398929107275E-2</v>
      </c>
      <c r="P1569" s="44">
        <f>IFERROR(_xll.qlIndexFixing(ONIndex6M,I1569,TRUE,_xll.ohTrigger(RecalcTrigger,Trigger6M)),NA())</f>
        <v>2.4134736274780133E-2</v>
      </c>
      <c r="Q1569" s="183">
        <f>IFERROR(_xll.qlIndexFixing(ONIndex1Y,I1569,TRUE,_xll.ohTrigger(RecalcTrigger,Trigger1Y)),NA())</f>
        <v>2.4340580232006248E-2</v>
      </c>
    </row>
    <row r="1570" spans="2:17" x14ac:dyDescent="0.2">
      <c r="B1570" s="39" t="s">
        <v>42</v>
      </c>
      <c r="D1570" s="42">
        <f>_xll.qlCalendarAdvance(Calendar,$D1569,B1570,"f",FALSE)</f>
        <v>50298</v>
      </c>
      <c r="E1570" s="177">
        <f>_xll.qlInterestRateIndexValueDate(IndexON,D1570)</f>
        <v>50298</v>
      </c>
      <c r="F1570" s="193">
        <f>IFERROR(_xll.qlIndexFixing(IndexON,D1570,TRUE,_xll.ohTrigger(RecalcTrigger,TriggerON)),NA())</f>
        <v>2.3554235388205669E-2</v>
      </c>
      <c r="H1570" s="42">
        <f>_xll.qlCalendarAdvance(Calendar,$H1569,B1570,"f",FALSE)</f>
        <v>50298</v>
      </c>
      <c r="I1570" s="177">
        <f>_xll.qlInterestRateIndexValueDate(Index1M,$H1570)</f>
        <v>50298</v>
      </c>
      <c r="J1570" s="182">
        <f>IFERROR(_xll.qlIndexFixing(Index1M,$H1570,TRUE,_xll.ohTrigger(RecalcTrigger,Trigger1M)),NA())</f>
        <v>2.3541015504954022E-2</v>
      </c>
      <c r="K1570" s="44">
        <f>IFERROR(_xll.qlIndexFixing(Index3M,H1570,TRUE,_xll.ohTrigger(RecalcTrigger,Trigger3M)),NA())</f>
        <v>2.4036970043055311E-2</v>
      </c>
      <c r="L1570" s="44">
        <f>IFERROR(_xll.qlIndexFixing(Index6M,$H1570,TRUE,_xll.ohTrigger(RecalcTrigger,Trigger6M)),NA())</f>
        <v>2.4200002444657996E-2</v>
      </c>
      <c r="M1570" s="183">
        <f>IFERROR(_xll.qlIndexFixing(Index1Y,$H1570,TRUE,_xll.ohTrigger(RecalcTrigger,Trigger1Y)),NA())</f>
        <v>2.4475626500221059E-2</v>
      </c>
      <c r="N1570" s="182">
        <f>IFERROR(_xll.qlIndexFixing(ONIndex1M,I1570,TRUE,_xll.ohTrigger(RecalcTrigger,Trigger1M)),NA())</f>
        <v>2.3529860409253756E-2</v>
      </c>
      <c r="O1570" s="44">
        <f>IFERROR(_xll.qlIndexFixing(ONIndex3M,I1570,TRUE,_xll.ohTrigger(RecalcTrigger,Trigger3M)),NA())</f>
        <v>2.4000883257280226E-2</v>
      </c>
      <c r="P1570" s="44">
        <f>IFERROR(_xll.qlIndexFixing(ONIndex6M,I1570,TRUE,_xll.ohTrigger(RecalcTrigger,Trigger6M)),NA())</f>
        <v>2.4128951465031134E-2</v>
      </c>
      <c r="Q1570" s="183">
        <f>IFERROR(_xll.qlIndexFixing(ONIndex1Y,I1570,TRUE,_xll.ohTrigger(RecalcTrigger,Trigger1Y)),NA())</f>
        <v>2.4334283075631014E-2</v>
      </c>
    </row>
    <row r="1571" spans="2:17" x14ac:dyDescent="0.2">
      <c r="B1571" s="39" t="s">
        <v>42</v>
      </c>
      <c r="D1571" s="42">
        <f>_xll.qlCalendarAdvance(Calendar,$D1570,B1571,"f",FALSE)</f>
        <v>50305</v>
      </c>
      <c r="E1571" s="177">
        <f>_xll.qlInterestRateIndexValueDate(IndexON,D1571)</f>
        <v>50305</v>
      </c>
      <c r="F1571" s="193">
        <f>IFERROR(_xll.qlIndexFixing(IndexON,D1571,TRUE,_xll.ohTrigger(RecalcTrigger,TriggerON)),NA())</f>
        <v>2.3548958791560493E-2</v>
      </c>
      <c r="H1571" s="42">
        <f>_xll.qlCalendarAdvance(Calendar,$H1570,B1571,"f",FALSE)</f>
        <v>50305</v>
      </c>
      <c r="I1571" s="177">
        <f>_xll.qlInterestRateIndexValueDate(Index1M,$H1571)</f>
        <v>50305</v>
      </c>
      <c r="J1571" s="182">
        <f>IFERROR(_xll.qlIndexFixing(Index1M,$H1571,TRUE,_xll.ohTrigger(RecalcTrigger,Trigger1M)),NA())</f>
        <v>2.3535802544503159E-2</v>
      </c>
      <c r="K1571" s="44">
        <f>IFERROR(_xll.qlIndexFixing(Index3M,H1571,TRUE,_xll.ohTrigger(RecalcTrigger,Trigger3M)),NA())</f>
        <v>2.4031565196987927E-2</v>
      </c>
      <c r="L1571" s="44">
        <f>IFERROR(_xll.qlIndexFixing(Index6M,$H1571,TRUE,_xll.ohTrigger(RecalcTrigger,Trigger6M)),NA())</f>
        <v>2.4194408164416901E-2</v>
      </c>
      <c r="M1571" s="183">
        <f>IFERROR(_xll.qlIndexFixing(Index1Y,$H1571,TRUE,_xll.ohTrigger(RecalcTrigger,Trigger1Y)),NA())</f>
        <v>2.4469839412800676E-2</v>
      </c>
      <c r="N1571" s="182">
        <f>IFERROR(_xll.qlIndexFixing(ONIndex1M,I1571,TRUE,_xll.ohTrigger(RecalcTrigger,Trigger1M)),NA())</f>
        <v>2.3524610681882052E-2</v>
      </c>
      <c r="O1571" s="44">
        <f>IFERROR(_xll.qlIndexFixing(ONIndex3M,I1571,TRUE,_xll.ohTrigger(RecalcTrigger,Trigger3M)),NA())</f>
        <v>2.3995386790504059E-2</v>
      </c>
      <c r="P1571" s="44">
        <f>IFERROR(_xll.qlIndexFixing(ONIndex6M,I1571,TRUE,_xll.ohTrigger(RecalcTrigger,Trigger6M)),NA())</f>
        <v>2.4123185165442207E-2</v>
      </c>
      <c r="Q1571" s="183">
        <f>IFERROR(_xll.qlIndexFixing(ONIndex1Y,I1571,TRUE,_xll.ohTrigger(RecalcTrigger,Trigger1Y)),NA())</f>
        <v>2.4328009917140569E-2</v>
      </c>
    </row>
    <row r="1572" spans="2:17" x14ac:dyDescent="0.2">
      <c r="B1572" s="39" t="s">
        <v>42</v>
      </c>
      <c r="D1572" s="42">
        <f>_xll.qlCalendarAdvance(Calendar,$D1571,B1572,"f",FALSE)</f>
        <v>50312</v>
      </c>
      <c r="E1572" s="177">
        <f>_xll.qlInterestRateIndexValueDate(IndexON,D1572)</f>
        <v>50312</v>
      </c>
      <c r="F1572" s="193">
        <f>IFERROR(_xll.qlIndexFixing(IndexON,D1572,TRUE,_xll.ohTrigger(RecalcTrigger,TriggerON)),NA())</f>
        <v>2.3543696249637147E-2</v>
      </c>
      <c r="H1572" s="42">
        <f>_xll.qlCalendarAdvance(Calendar,$H1571,B1572,"f",FALSE)</f>
        <v>50312</v>
      </c>
      <c r="I1572" s="177">
        <f>_xll.qlInterestRateIndexValueDate(Index1M,$H1572)</f>
        <v>50312</v>
      </c>
      <c r="J1572" s="182">
        <f>IFERROR(_xll.qlIndexFixing(Index1M,$H1572,TRUE,_xll.ohTrigger(RecalcTrigger,Trigger1M)),NA())</f>
        <v>2.3530612075257012E-2</v>
      </c>
      <c r="K1572" s="44">
        <f>IFERROR(_xll.qlIndexFixing(Index3M,H1572,TRUE,_xll.ohTrigger(RecalcTrigger,Trigger3M)),NA())</f>
        <v>2.4026179676966401E-2</v>
      </c>
      <c r="L1572" s="44">
        <f>IFERROR(_xll.qlIndexFixing(Index6M,$H1572,TRUE,_xll.ohTrigger(RecalcTrigger,Trigger6M)),NA())</f>
        <v>2.4188832630228019E-2</v>
      </c>
      <c r="M1572" s="183">
        <f>IFERROR(_xll.qlIndexFixing(Index1Y,$H1572,TRUE,_xll.ohTrigger(RecalcTrigger,Trigger1Y)),NA())</f>
        <v>2.4464076941098423E-2</v>
      </c>
      <c r="N1572" s="182">
        <f>IFERROR(_xll.qlIndexFixing(ONIndex1M,I1572,TRUE,_xll.ohTrigger(RecalcTrigger,Trigger1M)),NA())</f>
        <v>2.3519383401655602E-2</v>
      </c>
      <c r="O1572" s="44">
        <f>IFERROR(_xll.qlIndexFixing(ONIndex3M,I1572,TRUE,_xll.ohTrigger(RecalcTrigger,Trigger3M)),NA())</f>
        <v>2.3989909528778774E-2</v>
      </c>
      <c r="P1572" s="44">
        <f>IFERROR(_xll.qlIndexFixing(ONIndex6M,I1572,TRUE,_xll.ohTrigger(RecalcTrigger,Trigger6M)),NA())</f>
        <v>2.4117437375770212E-2</v>
      </c>
      <c r="Q1572" s="183">
        <f>IFERROR(_xll.qlIndexFixing(ONIndex1Y,I1572,TRUE,_xll.ohTrigger(RecalcTrigger,Trigger1Y)),NA())</f>
        <v>2.4321760756129684E-2</v>
      </c>
    </row>
    <row r="1573" spans="2:17" x14ac:dyDescent="0.2">
      <c r="B1573" s="39" t="s">
        <v>42</v>
      </c>
      <c r="D1573" s="42">
        <f>_xll.qlCalendarAdvance(Calendar,$D1572,B1573,"f",FALSE)</f>
        <v>50319</v>
      </c>
      <c r="E1573" s="177">
        <f>_xll.qlInterestRateIndexValueDate(IndexON,D1573)</f>
        <v>50319</v>
      </c>
      <c r="F1573" s="193">
        <f>IFERROR(_xll.qlIndexFixing(IndexON,D1573,TRUE,_xll.ohTrigger(RecalcTrigger,TriggerON)),NA())</f>
        <v>2.3538447762192494E-2</v>
      </c>
      <c r="H1573" s="42">
        <f>_xll.qlCalendarAdvance(Calendar,$H1572,B1573,"f",FALSE)</f>
        <v>50319</v>
      </c>
      <c r="I1573" s="177">
        <f>_xll.qlInterestRateIndexValueDate(Index1M,$H1573)</f>
        <v>50319</v>
      </c>
      <c r="J1573" s="182">
        <f>IFERROR(_xll.qlIndexFixing(Index1M,$H1573,TRUE,_xll.ohTrigger(RecalcTrigger,Trigger1M)),NA())</f>
        <v>2.352583463341329E-2</v>
      </c>
      <c r="K1573" s="44">
        <f>IFERROR(_xll.qlIndexFixing(Index3M,H1573,TRUE,_xll.ohTrigger(RecalcTrigger,Trigger3M)),NA())</f>
        <v>2.4021222758544011E-2</v>
      </c>
      <c r="L1573" s="44">
        <f>IFERROR(_xll.qlIndexFixing(Index6M,$H1573,TRUE,_xll.ohTrigger(RecalcTrigger,Trigger6M)),NA())</f>
        <v>2.4183683373987557E-2</v>
      </c>
      <c r="M1573" s="183">
        <f>IFERROR(_xll.qlIndexFixing(Index1Y,$H1573,TRUE,_xll.ohTrigger(RecalcTrigger,Trigger1Y)),NA())</f>
        <v>2.4458339084699743E-2</v>
      </c>
      <c r="N1573" s="182">
        <f>IFERROR(_xll.qlIndexFixing(ONIndex1M,I1573,TRUE,_xll.ohTrigger(RecalcTrigger,Trigger1M)),NA())</f>
        <v>2.3514178568412314E-2</v>
      </c>
      <c r="O1573" s="44">
        <f>IFERROR(_xll.qlIndexFixing(ONIndex3M,I1573,TRUE,_xll.ohTrigger(RecalcTrigger,Trigger3M)),NA())</f>
        <v>2.3984451472347512E-2</v>
      </c>
      <c r="P1573" s="44">
        <f>IFERROR(_xll.qlIndexFixing(ONIndex6M,I1573,TRUE,_xll.ohTrigger(RecalcTrigger,Trigger6M)),NA())</f>
        <v>2.4111708096096196E-2</v>
      </c>
      <c r="Q1573" s="183">
        <f>IFERROR(_xll.qlIndexFixing(ONIndex1Y,I1573,TRUE,_xll.ohTrigger(RecalcTrigger,Trigger1Y)),NA())</f>
        <v>2.4315535592922544E-2</v>
      </c>
    </row>
    <row r="1574" spans="2:17" x14ac:dyDescent="0.2">
      <c r="B1574" s="39" t="s">
        <v>42</v>
      </c>
      <c r="D1574" s="42">
        <f>_xll.qlCalendarAdvance(Calendar,$D1573,B1574,"f",FALSE)</f>
        <v>50326</v>
      </c>
      <c r="E1574" s="177">
        <f>_xll.qlInterestRateIndexValueDate(IndexON,D1574)</f>
        <v>50326</v>
      </c>
      <c r="F1574" s="193">
        <f>IFERROR(_xll.qlIndexFixing(IndexON,D1574,TRUE,_xll.ohTrigger(RecalcTrigger,TriggerON)),NA())</f>
        <v>2.3533213329469671E-2</v>
      </c>
      <c r="H1574" s="42">
        <f>_xll.qlCalendarAdvance(Calendar,$H1573,B1574,"f",FALSE)</f>
        <v>50326</v>
      </c>
      <c r="I1574" s="177">
        <f>_xll.qlInterestRateIndexValueDate(Index1M,$H1574)</f>
        <v>50326</v>
      </c>
      <c r="J1574" s="182">
        <f>IFERROR(_xll.qlIndexFixing(Index1M,$H1574,TRUE,_xll.ohTrigger(RecalcTrigger,Trigger1M)),NA())</f>
        <v>2.3520690421815482E-2</v>
      </c>
      <c r="K1574" s="44">
        <f>IFERROR(_xll.qlIndexFixing(Index3M,H1574,TRUE,_xll.ohTrigger(RecalcTrigger,Trigger3M)),NA())</f>
        <v>2.4015876920089003E-2</v>
      </c>
      <c r="L1574" s="44">
        <f>IFERROR(_xll.qlIndexFixing(Index6M,$H1574,TRUE,_xll.ohTrigger(RecalcTrigger,Trigger6M)),NA())</f>
        <v>2.4178146305782956E-2</v>
      </c>
      <c r="M1574" s="183">
        <f>IFERROR(_xll.qlIndexFixing(Index1Y,$H1574,TRUE,_xll.ohTrigger(RecalcTrigger,Trigger1Y)),NA())</f>
        <v>2.4452625843191411E-2</v>
      </c>
      <c r="N1574" s="182">
        <f>IFERROR(_xll.qlIndexFixing(ONIndex1M,I1574,TRUE,_xll.ohTrigger(RecalcTrigger,Trigger1M)),NA())</f>
        <v>2.3508996182395325E-2</v>
      </c>
      <c r="O1574" s="44">
        <f>IFERROR(_xll.qlIndexFixing(ONIndex3M,I1574,TRUE,_xll.ohTrigger(RecalcTrigger,Trigger3M)),NA())</f>
        <v>2.3979012620886087E-2</v>
      </c>
      <c r="P1574" s="44">
        <f>IFERROR(_xll.qlIndexFixing(ONIndex6M,I1574,TRUE,_xll.ohTrigger(RecalcTrigger,Trigger6M)),NA())</f>
        <v>2.4105997326582251E-2</v>
      </c>
      <c r="Q1574" s="183">
        <f>IFERROR(_xll.qlIndexFixing(ONIndex1Y,I1574,TRUE,_xll.ohTrigger(RecalcTrigger,Trigger1Y)),NA())</f>
        <v>2.4309334427357054E-2</v>
      </c>
    </row>
    <row r="1575" spans="2:17" x14ac:dyDescent="0.2">
      <c r="B1575" s="39" t="s">
        <v>42</v>
      </c>
      <c r="D1575" s="42">
        <f>_xll.qlCalendarAdvance(Calendar,$D1574,B1575,"f",FALSE)</f>
        <v>50333</v>
      </c>
      <c r="E1575" s="177">
        <f>_xll.qlInterestRateIndexValueDate(IndexON,D1575)</f>
        <v>50333</v>
      </c>
      <c r="F1575" s="193">
        <f>IFERROR(_xll.qlIndexFixing(IndexON,D1575,TRUE,_xll.ohTrigger(RecalcTrigger,TriggerON)),NA())</f>
        <v>2.3527992951144494E-2</v>
      </c>
      <c r="H1575" s="42">
        <f>_xll.qlCalendarAdvance(Calendar,$H1574,B1575,"f",FALSE)</f>
        <v>50333</v>
      </c>
      <c r="I1575" s="177">
        <f>_xll.qlInterestRateIndexValueDate(Index1M,$H1575)</f>
        <v>50333</v>
      </c>
      <c r="J1575" s="182">
        <f>IFERROR(_xll.qlIndexFixing(Index1M,$H1575,TRUE,_xll.ohTrigger(RecalcTrigger,Trigger1M)),NA())</f>
        <v>2.3515568702848193E-2</v>
      </c>
      <c r="K1575" s="44">
        <f>IFERROR(_xll.qlIndexFixing(Index3M,H1575,TRUE,_xll.ohTrigger(RecalcTrigger,Trigger3M)),NA())</f>
        <v>2.4010550408789907E-2</v>
      </c>
      <c r="L1575" s="44">
        <f>IFERROR(_xll.qlIndexFixing(Index6M,$H1575,TRUE,_xll.ohTrigger(RecalcTrigger,Trigger6M)),NA())</f>
        <v>2.4172627984477731E-2</v>
      </c>
      <c r="M1575" s="183">
        <f>IFERROR(_xll.qlIndexFixing(Index1Y,$H1575,TRUE,_xll.ohTrigger(RecalcTrigger,Trigger1Y)),NA())</f>
        <v>2.4446937216161091E-2</v>
      </c>
      <c r="N1575" s="182">
        <f>IFERROR(_xll.qlIndexFixing(ONIndex1M,I1575,TRUE,_xll.ohTrigger(RecalcTrigger,Trigger1M)),NA())</f>
        <v>2.3503836243442544E-2</v>
      </c>
      <c r="O1575" s="44">
        <f>IFERROR(_xll.qlIndexFixing(ONIndex3M,I1575,TRUE,_xll.ohTrigger(RecalcTrigger,Trigger3M)),NA())</f>
        <v>2.3973592974637636E-2</v>
      </c>
      <c r="P1575" s="44">
        <f>IFERROR(_xll.qlIndexFixing(ONIndex6M,I1575,TRUE,_xll.ohTrigger(RecalcTrigger,Trigger6M)),NA())</f>
        <v>2.4100305066985239E-2</v>
      </c>
      <c r="Q1575" s="183">
        <f>IFERROR(_xll.qlIndexFixing(ONIndex1Y,I1575,TRUE,_xll.ohTrigger(RecalcTrigger,Trigger1Y)),NA())</f>
        <v>2.4303157259676356E-2</v>
      </c>
    </row>
    <row r="1576" spans="2:17" x14ac:dyDescent="0.2">
      <c r="B1576" s="39" t="s">
        <v>42</v>
      </c>
      <c r="D1576" s="42">
        <f>_xll.qlCalendarAdvance(Calendar,$D1575,B1576,"f",FALSE)</f>
        <v>50340</v>
      </c>
      <c r="E1576" s="177">
        <f>_xll.qlInterestRateIndexValueDate(IndexON,D1576)</f>
        <v>50340</v>
      </c>
      <c r="F1576" s="193">
        <f>IFERROR(_xll.qlIndexFixing(IndexON,D1576,TRUE,_xll.ohTrigger(RecalcTrigger,TriggerON)),NA())</f>
        <v>2.3522786627460102E-2</v>
      </c>
      <c r="H1576" s="42">
        <f>_xll.qlCalendarAdvance(Calendar,$H1575,B1576,"f",FALSE)</f>
        <v>50340</v>
      </c>
      <c r="I1576" s="177">
        <f>_xll.qlInterestRateIndexValueDate(Index1M,$H1576)</f>
        <v>50340</v>
      </c>
      <c r="J1576" s="182">
        <f>IFERROR(_xll.qlIndexFixing(Index1M,$H1576,TRUE,_xll.ohTrigger(RecalcTrigger,Trigger1M)),NA())</f>
        <v>2.3510469476493122E-2</v>
      </c>
      <c r="K1576" s="44">
        <f>IFERROR(_xll.qlIndexFixing(Index3M,H1576,TRUE,_xll.ohTrigger(RecalcTrigger,Trigger3M)),NA())</f>
        <v>2.4005243224565678E-2</v>
      </c>
      <c r="L1576" s="44">
        <f>IFERROR(_xll.qlIndexFixing(Index6M,$H1576,TRUE,_xll.ohTrigger(RecalcTrigger,Trigger6M)),NA())</f>
        <v>2.4167128409918692E-2</v>
      </c>
      <c r="M1576" s="183">
        <f>IFERROR(_xll.qlIndexFixing(Index1Y,$H1576,TRUE,_xll.ohTrigger(RecalcTrigger,Trigger1Y)),NA())</f>
        <v>2.444127320320022E-2</v>
      </c>
      <c r="N1576" s="182">
        <f>IFERROR(_xll.qlIndexFixing(ONIndex1M,I1576,TRUE,_xll.ohTrigger(RecalcTrigger,Trigger1M)),NA())</f>
        <v>2.3498698751472924E-2</v>
      </c>
      <c r="O1576" s="44">
        <f>IFERROR(_xll.qlIndexFixing(ONIndex3M,I1576,TRUE,_xll.ohTrigger(RecalcTrigger,Trigger3M)),NA())</f>
        <v>2.3968192533521115E-2</v>
      </c>
      <c r="P1576" s="44">
        <f>IFERROR(_xll.qlIndexFixing(ONIndex6M,I1576,TRUE,_xll.ohTrigger(RecalcTrigger,Trigger6M)),NA())</f>
        <v>2.4094631317386206E-2</v>
      </c>
      <c r="Q1576" s="183">
        <f>IFERROR(_xll.qlIndexFixing(ONIndex1Y,I1576,TRUE,_xll.ohTrigger(RecalcTrigger,Trigger1Y)),NA())</f>
        <v>2.4297004089475216E-2</v>
      </c>
    </row>
    <row r="1577" spans="2:17" x14ac:dyDescent="0.2">
      <c r="B1577" s="39" t="s">
        <v>42</v>
      </c>
      <c r="D1577" s="42">
        <f>_xll.qlCalendarAdvance(Calendar,$D1576,B1577,"f",FALSE)</f>
        <v>50347</v>
      </c>
      <c r="E1577" s="177">
        <f>_xll.qlInterestRateIndexValueDate(IndexON,D1577)</f>
        <v>50347</v>
      </c>
      <c r="F1577" s="193">
        <f>IFERROR(_xll.qlIndexFixing(IndexON,D1577,TRUE,_xll.ohTrigger(RecalcTrigger,TriggerON)),NA())</f>
        <v>2.351759435849754E-2</v>
      </c>
      <c r="H1577" s="42">
        <f>_xll.qlCalendarAdvance(Calendar,$H1576,B1577,"f",FALSE)</f>
        <v>50347</v>
      </c>
      <c r="I1577" s="177">
        <f>_xll.qlInterestRateIndexValueDate(Index1M,$H1577)</f>
        <v>50347</v>
      </c>
      <c r="J1577" s="182">
        <f>IFERROR(_xll.qlIndexFixing(Index1M,$H1577,TRUE,_xll.ohTrigger(RecalcTrigger,Trigger1M)),NA())</f>
        <v>2.3504997096105505E-2</v>
      </c>
      <c r="K1577" s="44">
        <f>IFERROR(_xll.qlIndexFixing(Index3M,H1577,TRUE,_xll.ohTrigger(RecalcTrigger,Trigger3M)),NA())</f>
        <v>2.3999955367343201E-2</v>
      </c>
      <c r="L1577" s="44">
        <f>IFERROR(_xll.qlIndexFixing(Index6M,$H1577,TRUE,_xll.ohTrigger(RecalcTrigger,Trigger6M)),NA())</f>
        <v>2.4161647581954437E-2</v>
      </c>
      <c r="M1577" s="183">
        <f>IFERROR(_xll.qlIndexFixing(Index1Y,$H1577,TRUE,_xll.ohTrigger(RecalcTrigger,Trigger1Y)),NA())</f>
        <v>2.4435633803900236E-2</v>
      </c>
      <c r="N1577" s="182">
        <f>IFERROR(_xll.qlIndexFixing(ONIndex1M,I1577,TRUE,_xll.ohTrigger(RecalcTrigger,Trigger1M)),NA())</f>
        <v>2.3493583706567511E-2</v>
      </c>
      <c r="O1577" s="44">
        <f>IFERROR(_xll.qlIndexFixing(ONIndex3M,I1577,TRUE,_xll.ohTrigger(RecalcTrigger,Trigger3M)),NA())</f>
        <v>2.3962811297455477E-2</v>
      </c>
      <c r="P1577" s="44">
        <f>IFERROR(_xll.qlIndexFixing(ONIndex6M,I1577,TRUE,_xll.ohTrigger(RecalcTrigger,Trigger6M)),NA())</f>
        <v>2.4088976077866198E-2</v>
      </c>
      <c r="Q1577" s="183">
        <f>IFERROR(_xll.qlIndexFixing(ONIndex1Y,I1577,TRUE,_xll.ohTrigger(RecalcTrigger,Trigger1Y)),NA())</f>
        <v>2.4290874916996774E-2</v>
      </c>
    </row>
    <row r="1578" spans="2:17" x14ac:dyDescent="0.2">
      <c r="B1578" s="39" t="s">
        <v>42</v>
      </c>
      <c r="D1578" s="42">
        <f>_xll.qlCalendarAdvance(Calendar,$D1577,B1578,"f",FALSE)</f>
        <v>50354</v>
      </c>
      <c r="E1578" s="177">
        <f>_xll.qlInterestRateIndexValueDate(IndexON,D1578)</f>
        <v>50354</v>
      </c>
      <c r="F1578" s="193">
        <f>IFERROR(_xll.qlIndexFixing(IndexON,D1578,TRUE,_xll.ohTrigger(RecalcTrigger,TriggerON)),NA())</f>
        <v>2.3512416143932624E-2</v>
      </c>
      <c r="H1578" s="42">
        <f>_xll.qlCalendarAdvance(Calendar,$H1577,B1578,"f",FALSE)</f>
        <v>50354</v>
      </c>
      <c r="I1578" s="177">
        <f>_xll.qlInterestRateIndexValueDate(Index1M,$H1578)</f>
        <v>50354</v>
      </c>
      <c r="J1578" s="182">
        <f>IFERROR(_xll.qlIndexFixing(Index1M,$H1578,TRUE,_xll.ohTrigger(RecalcTrigger,Trigger1M)),NA())</f>
        <v>2.3499941573493298E-2</v>
      </c>
      <c r="K1578" s="44">
        <f>IFERROR(_xll.qlIndexFixing(Index3M,H1578,TRUE,_xll.ohTrigger(RecalcTrigger,Trigger3M)),NA())</f>
        <v>2.3994686837043189E-2</v>
      </c>
      <c r="L1578" s="44">
        <f>IFERROR(_xll.qlIndexFixing(Index6M,$H1578,TRUE,_xll.ohTrigger(RecalcTrigger,Trigger6M)),NA())</f>
        <v>2.4155773083624901E-2</v>
      </c>
      <c r="M1578" s="183">
        <f>IFERROR(_xll.qlIndexFixing(Index1Y,$H1578,TRUE,_xll.ohTrigger(RecalcTrigger,Trigger1Y)),NA())</f>
        <v>2.4430019017855464E-2</v>
      </c>
      <c r="N1578" s="182">
        <f>IFERROR(_xll.qlIndexFixing(ONIndex1M,I1578,TRUE,_xll.ohTrigger(RecalcTrigger,Trigger1M)),NA())</f>
        <v>2.3488491108888399E-2</v>
      </c>
      <c r="O1578" s="44">
        <f>IFERROR(_xll.qlIndexFixing(ONIndex3M,I1578,TRUE,_xll.ohTrigger(RecalcTrigger,Trigger3M)),NA())</f>
        <v>2.3957449266440722E-2</v>
      </c>
      <c r="P1578" s="44">
        <f>IFERROR(_xll.qlIndexFixing(ONIndex6M,I1578,TRUE,_xll.ohTrigger(RecalcTrigger,Trigger6M)),NA())</f>
        <v>2.4083339348263122E-2</v>
      </c>
      <c r="Q1578" s="183">
        <f>IFERROR(_xll.qlIndexFixing(ONIndex1Y,I1578,TRUE,_xll.ohTrigger(RecalcTrigger,Trigger1Y)),NA())</f>
        <v>2.428476974224103E-2</v>
      </c>
    </row>
    <row r="1579" spans="2:17" x14ac:dyDescent="0.2">
      <c r="B1579" s="39" t="s">
        <v>42</v>
      </c>
      <c r="D1579" s="42">
        <f>_xll.qlCalendarAdvance(Calendar,$D1578,B1579,"f",FALSE)</f>
        <v>50361</v>
      </c>
      <c r="E1579" s="177">
        <f>_xll.qlInterestRateIndexValueDate(IndexON,D1579)</f>
        <v>50361</v>
      </c>
      <c r="F1579" s="193">
        <f>IFERROR(_xll.qlIndexFixing(IndexON,D1579,TRUE,_xll.ohTrigger(RecalcTrigger,TriggerON)),NA())</f>
        <v>2.3507251984089539E-2</v>
      </c>
      <c r="H1579" s="42">
        <f>_xll.qlCalendarAdvance(Calendar,$H1578,B1579,"f",FALSE)</f>
        <v>50361</v>
      </c>
      <c r="I1579" s="177">
        <f>_xll.qlInterestRateIndexValueDate(Index1M,$H1579)</f>
        <v>50361</v>
      </c>
      <c r="J1579" s="182">
        <f>IFERROR(_xll.qlIndexFixing(Index1M,$H1579,TRUE,_xll.ohTrigger(RecalcTrigger,Trigger1M)),NA())</f>
        <v>2.3494908541883186E-2</v>
      </c>
      <c r="K1579" s="44">
        <f>IFERROR(_xll.qlIndexFixing(Index3M,H1579,TRUE,_xll.ohTrigger(RecalcTrigger,Trigger3M)),NA())</f>
        <v>2.3989437633589881E-2</v>
      </c>
      <c r="L1579" s="44">
        <f>IFERROR(_xll.qlIndexFixing(Index6M,$H1579,TRUE,_xll.ohTrigger(RecalcTrigger,Trigger6M)),NA())</f>
        <v>2.4150328767529334E-2</v>
      </c>
      <c r="M1579" s="183">
        <f>IFERROR(_xll.qlIndexFixing(Index1Y,$H1579,TRUE,_xll.ohTrigger(RecalcTrigger,Trigger1Y)),NA())</f>
        <v>2.4424428844660673E-2</v>
      </c>
      <c r="N1579" s="182">
        <f>IFERROR(_xll.qlIndexFixing(ONIndex1M,I1579,TRUE,_xll.ohTrigger(RecalcTrigger,Trigger1M)),NA())</f>
        <v>2.3483420958192447E-2</v>
      </c>
      <c r="O1579" s="44">
        <f>IFERROR(_xll.qlIndexFixing(ONIndex3M,I1579,TRUE,_xll.ohTrigger(RecalcTrigger,Trigger3M)),NA())</f>
        <v>2.3952106440557897E-2</v>
      </c>
      <c r="P1579" s="44">
        <f>IFERROR(_xll.qlIndexFixing(ONIndex6M,I1579,TRUE,_xll.ohTrigger(RecalcTrigger,Trigger6M)),NA())</f>
        <v>2.4077721128658025E-2</v>
      </c>
      <c r="Q1579" s="183">
        <f>IFERROR(_xll.qlIndexFixing(ONIndex1Y,I1579,TRUE,_xll.ohTrigger(RecalcTrigger,Trigger1Y)),NA())</f>
        <v>2.4278688565207984E-2</v>
      </c>
    </row>
    <row r="1580" spans="2:17" x14ac:dyDescent="0.2">
      <c r="B1580" s="39" t="s">
        <v>42</v>
      </c>
      <c r="D1580" s="42">
        <f>_xll.qlCalendarAdvance(Calendar,$D1579,B1580,"f",FALSE)</f>
        <v>50368</v>
      </c>
      <c r="E1580" s="177">
        <f>_xll.qlInterestRateIndexValueDate(IndexON,D1580)</f>
        <v>50368</v>
      </c>
      <c r="F1580" s="193">
        <f>IFERROR(_xll.qlIndexFixing(IndexON,D1580,TRUE,_xll.ohTrigger(RecalcTrigger,TriggerON)),NA())</f>
        <v>2.3502101878887238E-2</v>
      </c>
      <c r="H1580" s="42">
        <f>_xll.qlCalendarAdvance(Calendar,$H1579,B1580,"f",FALSE)</f>
        <v>50368</v>
      </c>
      <c r="I1580" s="177">
        <f>_xll.qlInterestRateIndexValueDate(Index1M,$H1580)</f>
        <v>50368</v>
      </c>
      <c r="J1580" s="182">
        <f>IFERROR(_xll.qlIndexFixing(Index1M,$H1580,TRUE,_xll.ohTrigger(RecalcTrigger,Trigger1M)),NA())</f>
        <v>2.3489898001250863E-2</v>
      </c>
      <c r="K1580" s="44">
        <f>IFERROR(_xll.qlIndexFixing(Index3M,H1580,TRUE,_xll.ohTrigger(RecalcTrigger,Trigger3M)),NA())</f>
        <v>2.3984207756906639E-2</v>
      </c>
      <c r="L1580" s="44">
        <f>IFERROR(_xll.qlIndexFixing(Index6M,$H1580,TRUE,_xll.ohTrigger(RecalcTrigger,Trigger6M)),NA())</f>
        <v>2.4144903196272077E-2</v>
      </c>
      <c r="M1580" s="183">
        <f>IFERROR(_xll.qlIndexFixing(Index1Y,$H1580,TRUE,_xll.ohTrigger(RecalcTrigger,Trigger1Y)),NA())</f>
        <v>2.4418863283914405E-2</v>
      </c>
      <c r="N1580" s="182">
        <f>IFERROR(_xll.qlIndexFixing(ONIndex1M,I1580,TRUE,_xll.ohTrigger(RecalcTrigger,Trigger1M)),NA())</f>
        <v>2.3478373254560703E-2</v>
      </c>
      <c r="O1580" s="44">
        <f>IFERROR(_xll.qlIndexFixing(ONIndex3M,I1580,TRUE,_xll.ohTrigger(RecalcTrigger,Trigger3M)),NA())</f>
        <v>2.3946782819888046E-2</v>
      </c>
      <c r="P1580" s="44">
        <f>IFERROR(_xll.qlIndexFixing(ONIndex6M,I1580,TRUE,_xll.ohTrigger(RecalcTrigger,Trigger6M)),NA())</f>
        <v>2.4072121419213E-2</v>
      </c>
      <c r="Q1580" s="183">
        <f>IFERROR(_xll.qlIndexFixing(ONIndex1Y,I1580,TRUE,_xll.ohTrigger(RecalcTrigger,Trigger1Y)),NA())</f>
        <v>2.427263138581659E-2</v>
      </c>
    </row>
    <row r="1581" spans="2:17" x14ac:dyDescent="0.2">
      <c r="B1581" s="39" t="s">
        <v>42</v>
      </c>
      <c r="D1581" s="42">
        <f>_xll.qlCalendarAdvance(Calendar,$D1580,B1581,"f",FALSE)</f>
        <v>50375</v>
      </c>
      <c r="E1581" s="177">
        <f>_xll.qlInterestRateIndexValueDate(IndexON,D1581)</f>
        <v>50375</v>
      </c>
      <c r="F1581" s="193">
        <f>IFERROR(_xll.qlIndexFixing(IndexON,D1581,TRUE,_xll.ohTrigger(RecalcTrigger,TriggerON)),NA())</f>
        <v>2.349696582816363E-2</v>
      </c>
      <c r="H1581" s="42">
        <f>_xll.qlCalendarAdvance(Calendar,$H1580,B1581,"f",FALSE)</f>
        <v>50375</v>
      </c>
      <c r="I1581" s="177">
        <f>_xll.qlInterestRateIndexValueDate(Index1M,$H1581)</f>
        <v>50375</v>
      </c>
      <c r="J1581" s="182">
        <f>IFERROR(_xll.qlIndexFixing(Index1M,$H1581,TRUE,_xll.ohTrigger(RecalcTrigger,Trigger1M)),NA())</f>
        <v>2.3486513915609523E-2</v>
      </c>
      <c r="K1581" s="44">
        <f>IFERROR(_xll.qlIndexFixing(Index3M,H1581,TRUE,_xll.ohTrigger(RecalcTrigger,Trigger3M)),NA())</f>
        <v>2.3978162222914972E-2</v>
      </c>
      <c r="L1581" s="44">
        <f>IFERROR(_xll.qlIndexFixing(Index6M,$H1581,TRUE,_xll.ohTrigger(RecalcTrigger,Trigger6M)),NA())</f>
        <v>2.4139911733006461E-2</v>
      </c>
      <c r="M1581" s="183">
        <f>IFERROR(_xll.qlIndexFixing(Index1Y,$H1581,TRUE,_xll.ohTrigger(RecalcTrigger,Trigger1Y)),NA())</f>
        <v>2.4413322335214982E-2</v>
      </c>
      <c r="N1581" s="182">
        <f>IFERROR(_xll.qlIndexFixing(ONIndex1M,I1581,TRUE,_xll.ohTrigger(RecalcTrigger,Trigger1M)),NA())</f>
        <v>2.3473347997993166E-2</v>
      </c>
      <c r="O1581" s="44">
        <f>IFERROR(_xll.qlIndexFixing(ONIndex3M,I1581,TRUE,_xll.ohTrigger(RecalcTrigger,Trigger3M)),NA())</f>
        <v>2.3941478404350125E-2</v>
      </c>
      <c r="P1581" s="44">
        <f>IFERROR(_xll.qlIndexFixing(ONIndex6M,I1581,TRUE,_xll.ohTrigger(RecalcTrigger,Trigger6M)),NA())</f>
        <v>2.4066540219684907E-2</v>
      </c>
      <c r="Q1581" s="183">
        <f>IFERROR(_xll.qlIndexFixing(ONIndex1Y,I1581,TRUE,_xll.ohTrigger(RecalcTrigger,Trigger1Y)),NA())</f>
        <v>2.4266598204066847E-2</v>
      </c>
    </row>
    <row r="1582" spans="2:17" x14ac:dyDescent="0.2">
      <c r="B1582" s="39" t="s">
        <v>42</v>
      </c>
      <c r="D1582" s="42">
        <f>_xll.qlCalendarAdvance(Calendar,$D1581,B1582,"f",FALSE)</f>
        <v>50382</v>
      </c>
      <c r="E1582" s="177">
        <f>_xll.qlInterestRateIndexValueDate(IndexON,D1582)</f>
        <v>50382</v>
      </c>
      <c r="F1582" s="193">
        <f>IFERROR(_xll.qlIndexFixing(IndexON,D1582,TRUE,_xll.ohTrigger(RecalcTrigger,TriggerON)),NA())</f>
        <v>2.3491843832080805E-2</v>
      </c>
      <c r="H1582" s="42">
        <f>_xll.qlCalendarAdvance(Calendar,$H1581,B1582,"f",FALSE)</f>
        <v>50382</v>
      </c>
      <c r="I1582" s="177">
        <f>_xll.qlInterestRateIndexValueDate(Index1M,$H1582)</f>
        <v>50382</v>
      </c>
      <c r="J1582" s="182">
        <f>IFERROR(_xll.qlIndexFixing(Index1M,$H1582,TRUE,_xll.ohTrigger(RecalcTrigger,Trigger1M)),NA())</f>
        <v>2.3480346461491133E-2</v>
      </c>
      <c r="K1582" s="44">
        <f>IFERROR(_xll.qlIndexFixing(Index3M,H1582,TRUE,_xll.ohTrigger(RecalcTrigger,Trigger3M)),NA())</f>
        <v>2.3972968918908558E-2</v>
      </c>
      <c r="L1582" s="44">
        <f>IFERROR(_xll.qlIndexFixing(Index6M,$H1582,TRUE,_xll.ohTrigger(RecalcTrigger,Trigger6M)),NA())</f>
        <v>2.4134524635745488E-2</v>
      </c>
      <c r="M1582" s="183">
        <f>IFERROR(_xll.qlIndexFixing(Index1Y,$H1582,TRUE,_xll.ohTrigger(RecalcTrigger,Trigger1Y)),NA())</f>
        <v>2.4407805998163834E-2</v>
      </c>
      <c r="N1582" s="182">
        <f>IFERROR(_xll.qlIndexFixing(ONIndex1M,I1582,TRUE,_xll.ohTrigger(RecalcTrigger,Trigger1M)),NA())</f>
        <v>2.3468345188570883E-2</v>
      </c>
      <c r="O1582" s="44">
        <f>IFERROR(_xll.qlIndexFixing(ONIndex3M,I1582,TRUE,_xll.ohTrigger(RecalcTrigger,Trigger3M)),NA())</f>
        <v>2.393619319378204E-2</v>
      </c>
      <c r="P1582" s="44">
        <f>IFERROR(_xll.qlIndexFixing(ONIndex6M,I1582,TRUE,_xll.ohTrigger(RecalcTrigger,Trigger6M)),NA())</f>
        <v>2.4060977530154792E-2</v>
      </c>
      <c r="Q1582" s="183">
        <f>IFERROR(_xll.qlIndexFixing(ONIndex1Y,I1582,TRUE,_xll.ohTrigger(RecalcTrigger,Trigger1Y)),NA())</f>
        <v>2.4260589020039802E-2</v>
      </c>
    </row>
    <row r="1583" spans="2:17" x14ac:dyDescent="0.2">
      <c r="B1583" s="39" t="s">
        <v>42</v>
      </c>
      <c r="D1583" s="42">
        <f>_xll.qlCalendarAdvance(Calendar,$D1582,B1583,"f",FALSE)</f>
        <v>50389</v>
      </c>
      <c r="E1583" s="177">
        <f>_xll.qlInterestRateIndexValueDate(IndexON,D1583)</f>
        <v>50389</v>
      </c>
      <c r="F1583" s="193">
        <f>IFERROR(_xll.qlIndexFixing(IndexON,D1583,TRUE,_xll.ohTrigger(RecalcTrigger,TriggerON)),NA())</f>
        <v>2.3486735890557719E-2</v>
      </c>
      <c r="H1583" s="42">
        <f>_xll.qlCalendarAdvance(Calendar,$H1582,B1583,"f",FALSE)</f>
        <v>50389</v>
      </c>
      <c r="I1583" s="177">
        <f>_xll.qlInterestRateIndexValueDate(Index1M,$H1583)</f>
        <v>50389</v>
      </c>
      <c r="J1583" s="182">
        <f>IFERROR(_xll.qlIndexFixing(Index1M,$H1583,TRUE,_xll.ohTrigger(RecalcTrigger,Trigger1M)),NA())</f>
        <v>2.3475404682579748E-2</v>
      </c>
      <c r="K1583" s="44">
        <f>IFERROR(_xll.qlIndexFixing(Index3M,H1583,TRUE,_xll.ohTrigger(RecalcTrigger,Trigger3M)),NA())</f>
        <v>2.3967794938777678E-2</v>
      </c>
      <c r="L1583" s="44">
        <f>IFERROR(_xll.qlIndexFixing(Index6M,$H1583,TRUE,_xll.ohTrigger(RecalcTrigger,Trigger6M)),NA())</f>
        <v>2.4129156284175324E-2</v>
      </c>
      <c r="M1583" s="183">
        <f>IFERROR(_xll.qlIndexFixing(Index1Y,$H1583,TRUE,_xll.ohTrigger(RecalcTrigger,Trigger1Y)),NA())</f>
        <v>2.4402314272363279E-2</v>
      </c>
      <c r="N1583" s="182">
        <f>IFERROR(_xll.qlIndexFixing(ONIndex1M,I1583,TRUE,_xll.ohTrigger(RecalcTrigger,Trigger1M)),NA())</f>
        <v>2.3463364826293853E-2</v>
      </c>
      <c r="O1583" s="44">
        <f>IFERROR(_xll.qlIndexFixing(ONIndex3M,I1583,TRUE,_xll.ohTrigger(RecalcTrigger,Trigger3M)),NA())</f>
        <v>2.3930927188426931E-2</v>
      </c>
      <c r="P1583" s="44">
        <f>IFERROR(_xll.qlIndexFixing(ONIndex6M,I1583,TRUE,_xll.ohTrigger(RecalcTrigger,Trigger6M)),NA())</f>
        <v>2.4055433350703703E-2</v>
      </c>
      <c r="Q1583" s="183">
        <f>IFERROR(_xll.qlIndexFixing(ONIndex1Y,I1583,TRUE,_xll.ohTrigger(RecalcTrigger,Trigger1Y)),NA())</f>
        <v>2.4254603833816502E-2</v>
      </c>
    </row>
    <row r="1584" spans="2:17" x14ac:dyDescent="0.2">
      <c r="B1584" s="39" t="s">
        <v>42</v>
      </c>
      <c r="D1584" s="42">
        <f>_xll.qlCalendarAdvance(Calendar,$D1583,B1584,"f",FALSE)</f>
        <v>50396</v>
      </c>
      <c r="E1584" s="177">
        <f>_xll.qlInterestRateIndexValueDate(IndexON,D1584)</f>
        <v>50396</v>
      </c>
      <c r="F1584" s="193">
        <f>IFERROR(_xll.qlIndexFixing(IndexON,D1584,TRUE,_xll.ohTrigger(RecalcTrigger,TriggerON)),NA())</f>
        <v>2.3481642003594372E-2</v>
      </c>
      <c r="H1584" s="42">
        <f>_xll.qlCalendarAdvance(Calendar,$H1583,B1584,"f",FALSE)</f>
        <v>50396</v>
      </c>
      <c r="I1584" s="177">
        <f>_xll.qlInterestRateIndexValueDate(Index1M,$H1584)</f>
        <v>50396</v>
      </c>
      <c r="J1584" s="182">
        <f>IFERROR(_xll.qlIndexFixing(Index1M,$H1584,TRUE,_xll.ohTrigger(RecalcTrigger,Trigger1M)),NA())</f>
        <v>2.3470485396047895E-2</v>
      </c>
      <c r="K1584" s="44">
        <f>IFERROR(_xll.qlIndexFixing(Index3M,H1584,TRUE,_xll.ohTrigger(RecalcTrigger,Trigger3M)),NA())</f>
        <v>2.3962640282451198E-2</v>
      </c>
      <c r="L1584" s="44">
        <f>IFERROR(_xll.qlIndexFixing(Index6M,$H1584,TRUE,_xll.ohTrigger(RecalcTrigger,Trigger6M)),NA())</f>
        <v>2.4123806678147678E-2</v>
      </c>
      <c r="M1584" s="183">
        <f>IFERROR(_xll.qlIndexFixing(Index1Y,$H1584,TRUE,_xll.ohTrigger(RecalcTrigger,Trigger1Y)),NA())</f>
        <v>2.4396847157418078E-2</v>
      </c>
      <c r="N1584" s="182">
        <f>IFERROR(_xll.qlIndexFixing(ONIndex1M,I1584,TRUE,_xll.ohTrigger(RecalcTrigger,Trigger1M)),NA())</f>
        <v>2.3458406910918939E-2</v>
      </c>
      <c r="O1584" s="44">
        <f>IFERROR(_xll.qlIndexFixing(ONIndex3M,I1584,TRUE,_xll.ohTrigger(RecalcTrigger,Trigger3M)),NA())</f>
        <v>2.3925680388041659E-2</v>
      </c>
      <c r="P1584" s="44">
        <f>IFERROR(_xll.qlIndexFixing(ONIndex6M,I1584,TRUE,_xll.ohTrigger(RecalcTrigger,Trigger6M)),NA())</f>
        <v>2.4049907681169547E-2</v>
      </c>
      <c r="Q1584" s="183">
        <f>IFERROR(_xll.qlIndexFixing(ONIndex1Y,I1584,TRUE,_xll.ohTrigger(RecalcTrigger,Trigger1Y)),NA())</f>
        <v>2.424864264507276E-2</v>
      </c>
    </row>
    <row r="1585" spans="2:17" x14ac:dyDescent="0.2">
      <c r="B1585" s="39" t="s">
        <v>42</v>
      </c>
      <c r="D1585" s="42">
        <f>_xll.qlCalendarAdvance(Calendar,$D1584,B1585,"f",FALSE)</f>
        <v>50403</v>
      </c>
      <c r="E1585" s="177">
        <f>_xll.qlInterestRateIndexValueDate(IndexON,D1585)</f>
        <v>50403</v>
      </c>
      <c r="F1585" s="193">
        <f>IFERROR(_xll.qlIndexFixing(IndexON,D1585,TRUE,_xll.ohTrigger(RecalcTrigger,TriggerON)),NA())</f>
        <v>2.3476562171190762E-2</v>
      </c>
      <c r="H1585" s="42">
        <f>_xll.qlCalendarAdvance(Calendar,$H1584,B1585,"f",FALSE)</f>
        <v>50403</v>
      </c>
      <c r="I1585" s="177">
        <f>_xll.qlInterestRateIndexValueDate(Index1M,$H1585)</f>
        <v>50403</v>
      </c>
      <c r="J1585" s="182">
        <f>IFERROR(_xll.qlIndexFixing(Index1M,$H1585,TRUE,_xll.ohTrigger(RecalcTrigger,Trigger1M)),NA())</f>
        <v>2.3465588601861594E-2</v>
      </c>
      <c r="K1585" s="44">
        <f>IFERROR(_xll.qlIndexFixing(Index3M,H1585,TRUE,_xll.ohTrigger(RecalcTrigger,Trigger3M)),NA())</f>
        <v>2.3957504949853468E-2</v>
      </c>
      <c r="L1585" s="44">
        <f>IFERROR(_xll.qlIndexFixing(Index6M,$H1585,TRUE,_xll.ohTrigger(RecalcTrigger,Trigger6M)),NA())</f>
        <v>2.4118475817514706E-2</v>
      </c>
      <c r="M1585" s="183">
        <f>IFERROR(_xll.qlIndexFixing(Index1Y,$H1585,TRUE,_xll.ohTrigger(RecalcTrigger,Trigger1Y)),NA())</f>
        <v>2.4391404652934767E-2</v>
      </c>
      <c r="N1585" s="182">
        <f>IFERROR(_xll.qlIndexFixing(ONIndex1M,I1585,TRUE,_xll.ohTrigger(RecalcTrigger,Trigger1M)),NA())</f>
        <v>2.3453471442689278E-2</v>
      </c>
      <c r="O1585" s="44">
        <f>IFERROR(_xll.qlIndexFixing(ONIndex3M,I1585,TRUE,_xll.ohTrigger(RecalcTrigger,Trigger3M)),NA())</f>
        <v>2.3920452792950408E-2</v>
      </c>
      <c r="P1585" s="44">
        <f>IFERROR(_xll.qlIndexFixing(ONIndex6M,I1585,TRUE,_xll.ohTrigger(RecalcTrigger,Trigger6M)),NA())</f>
        <v>2.4044400521714415E-2</v>
      </c>
      <c r="Q1585" s="183">
        <f>IFERROR(_xll.qlIndexFixing(ONIndex1Y,I1585,TRUE,_xll.ohTrigger(RecalcTrigger,Trigger1Y)),NA())</f>
        <v>2.4242705454132762E-2</v>
      </c>
    </row>
    <row r="1586" spans="2:17" x14ac:dyDescent="0.2">
      <c r="B1586" s="39" t="s">
        <v>42</v>
      </c>
      <c r="D1586" s="42">
        <f>_xll.qlCalendarAdvance(Calendar,$D1585,B1586,"f",FALSE)</f>
        <v>50410</v>
      </c>
      <c r="E1586" s="177">
        <f>_xll.qlInterestRateIndexValueDate(IndexON,D1586)</f>
        <v>50410</v>
      </c>
      <c r="F1586" s="193">
        <f>IFERROR(_xll.qlIndexFixing(IndexON,D1586,TRUE,_xll.ohTrigger(RecalcTrigger,TriggerON)),NA())</f>
        <v>2.3471496393508984E-2</v>
      </c>
      <c r="H1586" s="42">
        <f>_xll.qlCalendarAdvance(Calendar,$H1585,B1586,"f",FALSE)</f>
        <v>50410</v>
      </c>
      <c r="I1586" s="177">
        <f>_xll.qlInterestRateIndexValueDate(Index1M,$H1586)</f>
        <v>50410</v>
      </c>
      <c r="J1586" s="182">
        <f>IFERROR(_xll.qlIndexFixing(Index1M,$H1586,TRUE,_xll.ohTrigger(RecalcTrigger,Trigger1M)),NA())</f>
        <v>2.3460714299999925E-2</v>
      </c>
      <c r="K1586" s="44">
        <f>IFERROR(_xll.qlIndexFixing(Index3M,H1586,TRUE,_xll.ohTrigger(RecalcTrigger,Trigger3M)),NA())</f>
        <v>2.3952388940913352E-2</v>
      </c>
      <c r="L1586" s="44">
        <f>IFERROR(_xll.qlIndexFixing(Index6M,$H1586,TRUE,_xll.ohTrigger(RecalcTrigger,Trigger6M)),NA())</f>
        <v>2.4112743401995547E-2</v>
      </c>
      <c r="M1586" s="183">
        <f>IFERROR(_xll.qlIndexFixing(Index1Y,$H1586,TRUE,_xll.ohTrigger(RecalcTrigger,Trigger1Y)),NA())</f>
        <v>2.4385986758520772E-2</v>
      </c>
      <c r="N1586" s="182">
        <f>IFERROR(_xll.qlIndexFixing(ONIndex1M,I1586,TRUE,_xll.ohTrigger(RecalcTrigger,Trigger1M)),NA())</f>
        <v>2.344855842160487E-2</v>
      </c>
      <c r="O1586" s="44">
        <f>IFERROR(_xll.qlIndexFixing(ONIndex3M,I1586,TRUE,_xll.ohTrigger(RecalcTrigger,Trigger3M)),NA())</f>
        <v>2.3915244402910041E-2</v>
      </c>
      <c r="P1586" s="44">
        <f>IFERROR(_xll.qlIndexFixing(ONIndex6M,I1586,TRUE,_xll.ohTrigger(RecalcTrigger,Trigger6M)),NA())</f>
        <v>2.4038911872257263E-2</v>
      </c>
      <c r="Q1586" s="183">
        <f>IFERROR(_xll.qlIndexFixing(ONIndex1Y,I1586,TRUE,_xll.ohTrigger(RecalcTrigger,Trigger1Y)),NA())</f>
        <v>2.423679226075337E-2</v>
      </c>
    </row>
    <row r="1587" spans="2:17" x14ac:dyDescent="0.2">
      <c r="B1587" s="39" t="s">
        <v>42</v>
      </c>
      <c r="D1587" s="42">
        <f>_xll.qlCalendarAdvance(Calendar,$D1586,B1587,"f",FALSE)</f>
        <v>50417</v>
      </c>
      <c r="E1587" s="177">
        <f>_xll.qlInterestRateIndexValueDate(IndexON,D1587)</f>
        <v>50417</v>
      </c>
      <c r="F1587" s="193">
        <f>IFERROR(_xll.qlIndexFixing(IndexON,D1587,TRUE,_xll.ohTrigger(RecalcTrigger,TriggerON)),NA())</f>
        <v>2.3466444670224851E-2</v>
      </c>
      <c r="H1587" s="42">
        <f>_xll.qlCalendarAdvance(Calendar,$H1586,B1587,"f",FALSE)</f>
        <v>50417</v>
      </c>
      <c r="I1587" s="177">
        <f>_xll.qlInterestRateIndexValueDate(Index1M,$H1587)</f>
        <v>50417</v>
      </c>
      <c r="J1587" s="182">
        <f>IFERROR(_xll.qlIndexFixing(Index1M,$H1587,TRUE,_xll.ohTrigger(RecalcTrigger,Trigger1M)),NA())</f>
        <v>2.3455862490434132E-2</v>
      </c>
      <c r="K1587" s="44">
        <f>IFERROR(_xll.qlIndexFixing(Index3M,H1587,TRUE,_xll.ohTrigger(RecalcTrigger,Trigger3M)),NA())</f>
        <v>2.3947292255557907E-2</v>
      </c>
      <c r="L1587" s="44">
        <f>IFERROR(_xll.qlIndexFixing(Index6M,$H1587,TRUE,_xll.ohTrigger(RecalcTrigger,Trigger6M)),NA())</f>
        <v>2.4107449040449362E-2</v>
      </c>
      <c r="M1587" s="183">
        <f>IFERROR(_xll.qlIndexFixing(Index1Y,$H1587,TRUE,_xll.ohTrigger(RecalcTrigger,Trigger1Y)),NA())</f>
        <v>2.4380593473786627E-2</v>
      </c>
      <c r="N1587" s="182">
        <f>IFERROR(_xll.qlIndexFixing(ONIndex1M,I1587,TRUE,_xll.ohTrigger(RecalcTrigger,Trigger1M)),NA())</f>
        <v>2.344366784758467E-2</v>
      </c>
      <c r="O1587" s="44">
        <f>IFERROR(_xll.qlIndexFixing(ONIndex3M,I1587,TRUE,_xll.ohTrigger(RecalcTrigger,Trigger3M)),NA())</f>
        <v>2.3910055217920556E-2</v>
      </c>
      <c r="P1587" s="44">
        <f>IFERROR(_xll.qlIndexFixing(ONIndex6M,I1587,TRUE,_xll.ohTrigger(RecalcTrigger,Trigger6M)),NA())</f>
        <v>2.4033441732798089E-2</v>
      </c>
      <c r="Q1587" s="183">
        <f>IFERROR(_xll.qlIndexFixing(ONIndex1Y,I1587,TRUE,_xll.ohTrigger(RecalcTrigger,Trigger1Y)),NA())</f>
        <v>2.4230903065177722E-2</v>
      </c>
    </row>
    <row r="1588" spans="2:17" x14ac:dyDescent="0.2">
      <c r="B1588" s="39" t="s">
        <v>42</v>
      </c>
      <c r="D1588" s="42">
        <f>_xll.qlCalendarAdvance(Calendar,$D1587,B1588,"f",FALSE)</f>
        <v>50424</v>
      </c>
      <c r="E1588" s="177">
        <f>_xll.qlInterestRateIndexValueDate(IndexON,D1588)</f>
        <v>50424</v>
      </c>
      <c r="F1588" s="193">
        <f>IFERROR(_xll.qlIndexFixing(IndexON,D1588,TRUE,_xll.ohTrigger(RecalcTrigger,TriggerON)),NA())</f>
        <v>2.3461407001743595E-2</v>
      </c>
      <c r="H1588" s="42">
        <f>_xll.qlCalendarAdvance(Calendar,$H1587,B1588,"f",FALSE)</f>
        <v>50424</v>
      </c>
      <c r="I1588" s="177">
        <f>_xll.qlInterestRateIndexValueDate(Index1M,$H1588)</f>
        <v>50424</v>
      </c>
      <c r="J1588" s="182">
        <f>IFERROR(_xll.qlIndexFixing(Index1M,$H1588,TRUE,_xll.ohTrigger(RecalcTrigger,Trigger1M)),NA())</f>
        <v>2.3451033173130225E-2</v>
      </c>
      <c r="K1588" s="44">
        <f>IFERROR(_xll.qlIndexFixing(Index3M,H1588,TRUE,_xll.ohTrigger(RecalcTrigger,Trigger3M)),NA())</f>
        <v>2.3942214893713287E-2</v>
      </c>
      <c r="L1588" s="44">
        <f>IFERROR(_xll.qlIndexFixing(Index6M,$H1588,TRUE,_xll.ohTrigger(RecalcTrigger,Trigger6M)),NA())</f>
        <v>2.4102173422560266E-2</v>
      </c>
      <c r="M1588" s="183">
        <f>IFERROR(_xll.qlIndexFixing(Index1Y,$H1588,TRUE,_xll.ohTrigger(RecalcTrigger,Trigger1Y)),NA())</f>
        <v>2.4375224798343531E-2</v>
      </c>
      <c r="N1588" s="182">
        <f>IFERROR(_xll.qlIndexFixing(ONIndex1M,I1588,TRUE,_xll.ohTrigger(RecalcTrigger,Trigger1M)),NA())</f>
        <v>2.3438799720628678E-2</v>
      </c>
      <c r="O1588" s="44">
        <f>IFERROR(_xll.qlIndexFixing(ONIndex3M,I1588,TRUE,_xll.ohTrigger(RecalcTrigger,Trigger3M)),NA())</f>
        <v>2.3904885238063001E-2</v>
      </c>
      <c r="P1588" s="44">
        <f>IFERROR(_xll.qlIndexFixing(ONIndex6M,I1588,TRUE,_xll.ohTrigger(RecalcTrigger,Trigger6M)),NA())</f>
        <v>2.402799010341794E-2</v>
      </c>
      <c r="Q1588" s="183">
        <f>IFERROR(_xll.qlIndexFixing(ONIndex1Y,I1588,TRUE,_xll.ohTrigger(RecalcTrigger,Trigger1Y)),NA())</f>
        <v>2.4225037867324772E-2</v>
      </c>
    </row>
    <row r="1589" spans="2:17" x14ac:dyDescent="0.2">
      <c r="B1589" s="39" t="s">
        <v>42</v>
      </c>
      <c r="D1589" s="42">
        <f>_xll.qlCalendarAdvance(Calendar,$D1588,B1589,"f",FALSE)</f>
        <v>50431</v>
      </c>
      <c r="E1589" s="177">
        <f>_xll.qlInterestRateIndexValueDate(IndexON,D1589)</f>
        <v>50431</v>
      </c>
      <c r="F1589" s="193">
        <f>IFERROR(_xll.qlIndexFixing(IndexON,D1589,TRUE,_xll.ohTrigger(RecalcTrigger,TriggerON)),NA())</f>
        <v>2.3456383387578938E-2</v>
      </c>
      <c r="H1589" s="42">
        <f>_xll.qlCalendarAdvance(Calendar,$H1588,B1589,"f",FALSE)</f>
        <v>50431</v>
      </c>
      <c r="I1589" s="177">
        <f>_xll.qlInterestRateIndexValueDate(Index1M,$H1589)</f>
        <v>50431</v>
      </c>
      <c r="J1589" s="182">
        <f>IFERROR(_xll.qlIndexFixing(Index1M,$H1589,TRUE,_xll.ohTrigger(RecalcTrigger,Trigger1M)),NA())</f>
        <v>2.3446226348069907E-2</v>
      </c>
      <c r="K1589" s="44">
        <f>IFERROR(_xll.qlIndexFixing(Index3M,H1589,TRUE,_xll.ohTrigger(RecalcTrigger,Trigger3M)),NA())</f>
        <v>2.3937582647723468E-2</v>
      </c>
      <c r="L1589" s="44">
        <f>IFERROR(_xll.qlIndexFixing(Index6M,$H1589,TRUE,_xll.ohTrigger(RecalcTrigger,Trigger6M)),NA())</f>
        <v>2.4096916548182738E-2</v>
      </c>
      <c r="M1589" s="183">
        <f>IFERROR(_xll.qlIndexFixing(Index1Y,$H1589,TRUE,_xll.ohTrigger(RecalcTrigger,Trigger1Y)),NA())</f>
        <v>2.4369880731804683E-2</v>
      </c>
      <c r="N1589" s="182">
        <f>IFERROR(_xll.qlIndexFixing(ONIndex1M,I1589,TRUE,_xll.ohTrigger(RecalcTrigger,Trigger1M)),NA())</f>
        <v>2.34339540405748E-2</v>
      </c>
      <c r="O1589" s="44">
        <f>IFERROR(_xll.qlIndexFixing(ONIndex3M,I1589,TRUE,_xll.ohTrigger(RecalcTrigger,Trigger3M)),NA())</f>
        <v>2.3899734463337374E-2</v>
      </c>
      <c r="P1589" s="44">
        <f>IFERROR(_xll.qlIndexFixing(ONIndex6M,I1589,TRUE,_xll.ohTrigger(RecalcTrigger,Trigger6M)),NA())</f>
        <v>2.4022556983873677E-2</v>
      </c>
      <c r="Q1589" s="183">
        <f>IFERROR(_xll.qlIndexFixing(ONIndex1Y,I1589,TRUE,_xll.ohTrigger(RecalcTrigger,Trigger1Y)),NA())</f>
        <v>2.4219196667032428E-2</v>
      </c>
    </row>
    <row r="1590" spans="2:17" x14ac:dyDescent="0.2">
      <c r="B1590" s="39" t="s">
        <v>42</v>
      </c>
      <c r="D1590" s="42">
        <f>_xll.qlCalendarAdvance(Calendar,$D1589,B1590,"f",FALSE)</f>
        <v>50438</v>
      </c>
      <c r="E1590" s="177">
        <f>_xll.qlInterestRateIndexValueDate(IndexON,D1590)</f>
        <v>50438</v>
      </c>
      <c r="F1590" s="193">
        <f>IFERROR(_xll.qlIndexFixing(IndexON,D1590,TRUE,_xll.ohTrigger(RecalcTrigger,TriggerON)),NA())</f>
        <v>2.3451373828136113E-2</v>
      </c>
      <c r="H1590" s="42">
        <f>_xll.qlCalendarAdvance(Calendar,$H1589,B1590,"f",FALSE)</f>
        <v>50438</v>
      </c>
      <c r="I1590" s="177">
        <f>_xll.qlInterestRateIndexValueDate(Index1M,$H1590)</f>
        <v>50438</v>
      </c>
      <c r="J1590" s="182">
        <f>IFERROR(_xll.qlIndexFixing(Index1M,$H1590,TRUE,_xll.ohTrigger(RecalcTrigger,Trigger1M)),NA())</f>
        <v>2.344020517244888E-2</v>
      </c>
      <c r="K1590" s="44">
        <f>IFERROR(_xll.qlIndexFixing(Index3M,H1590,TRUE,_xll.ohTrigger(RecalcTrigger,Trigger3M)),NA())</f>
        <v>2.3932544983565274E-2</v>
      </c>
      <c r="L1590" s="44">
        <f>IFERROR(_xll.qlIndexFixing(Index6M,$H1590,TRUE,_xll.ohTrigger(RecalcTrigger,Trigger6M)),NA())</f>
        <v>2.40916784171726E-2</v>
      </c>
      <c r="M1590" s="183">
        <f>IFERROR(_xll.qlIndexFixing(Index1Y,$H1590,TRUE,_xll.ohTrigger(RecalcTrigger,Trigger1Y)),NA())</f>
        <v>2.4364561273785501E-2</v>
      </c>
      <c r="N1590" s="182">
        <f>IFERROR(_xll.qlIndexFixing(ONIndex1M,I1590,TRUE,_xll.ohTrigger(RecalcTrigger,Trigger1M)),NA())</f>
        <v>2.3429130807747223E-2</v>
      </c>
      <c r="O1590" s="44">
        <f>IFERROR(_xll.qlIndexFixing(ONIndex3M,I1590,TRUE,_xll.ohTrigger(RecalcTrigger,Trigger3M)),NA())</f>
        <v>2.3894602893662631E-2</v>
      </c>
      <c r="P1590" s="44">
        <f>IFERROR(_xll.qlIndexFixing(ONIndex6M,I1590,TRUE,_xll.ohTrigger(RecalcTrigger,Trigger6M)),NA())</f>
        <v>2.401714237440844E-2</v>
      </c>
      <c r="Q1590" s="183">
        <f>IFERROR(_xll.qlIndexFixing(ONIndex1Y,I1590,TRUE,_xll.ohTrigger(RecalcTrigger,Trigger1Y)),NA())</f>
        <v>2.4213379464462781E-2</v>
      </c>
    </row>
    <row r="1591" spans="2:17" x14ac:dyDescent="0.2">
      <c r="B1591" s="39" t="s">
        <v>42</v>
      </c>
      <c r="D1591" s="42">
        <f>_xll.qlCalendarAdvance(Calendar,$D1590,B1591,"f",FALSE)</f>
        <v>50445</v>
      </c>
      <c r="E1591" s="177">
        <f>_xll.qlInterestRateIndexValueDate(IndexON,D1591)</f>
        <v>50445</v>
      </c>
      <c r="F1591" s="193">
        <f>IFERROR(_xll.qlIndexFixing(IndexON,D1591,TRUE,_xll.ohTrigger(RecalcTrigger,TriggerON)),NA())</f>
        <v>2.3446378323253025E-2</v>
      </c>
      <c r="H1591" s="42">
        <f>_xll.qlCalendarAdvance(Calendar,$H1590,B1591,"f",FALSE)</f>
        <v>50445</v>
      </c>
      <c r="I1591" s="177">
        <f>_xll.qlInterestRateIndexValueDate(Index1M,$H1591)</f>
        <v>50445</v>
      </c>
      <c r="J1591" s="182">
        <f>IFERROR(_xll.qlIndexFixing(Index1M,$H1591,TRUE,_xll.ohTrigger(RecalcTrigger,Trigger1M)),NA())</f>
        <v>2.3435439429366409E-2</v>
      </c>
      <c r="K1591" s="44">
        <f>IFERROR(_xll.qlIndexFixing(Index3M,H1591,TRUE,_xll.ohTrigger(RecalcTrigger,Trigger3M)),NA())</f>
        <v>2.3927098748533902E-2</v>
      </c>
      <c r="L1591" s="44">
        <f>IFERROR(_xll.qlIndexFixing(Index6M,$H1591,TRUE,_xll.ohTrigger(RecalcTrigger,Trigger6M)),NA())</f>
        <v>2.4086459029384766E-2</v>
      </c>
      <c r="M1591" s="183">
        <f>IFERROR(_xll.qlIndexFixing(Index1Y,$H1591,TRUE,_xll.ohTrigger(RecalcTrigger,Trigger1Y)),NA())</f>
        <v>2.4359266423902737E-2</v>
      </c>
      <c r="N1591" s="182">
        <f>IFERROR(_xll.qlIndexFixing(ONIndex1M,I1591,TRUE,_xll.ohTrigger(RecalcTrigger,Trigger1M)),NA())</f>
        <v>2.3424330021983852E-2</v>
      </c>
      <c r="O1591" s="44">
        <f>IFERROR(_xll.qlIndexFixing(ONIndex3M,I1591,TRUE,_xll.ohTrigger(RecalcTrigger,Trigger3M)),NA())</f>
        <v>2.3889490529119817E-2</v>
      </c>
      <c r="P1591" s="44">
        <f>IFERROR(_xll.qlIndexFixing(ONIndex6M,I1591,TRUE,_xll.ohTrigger(RecalcTrigger,Trigger6M)),NA())</f>
        <v>2.4011746275022228E-2</v>
      </c>
      <c r="Q1591" s="183">
        <f>IFERROR(_xll.qlIndexFixing(ONIndex1Y,I1591,TRUE,_xll.ohTrigger(RecalcTrigger,Trigger1Y)),NA())</f>
        <v>2.4207586259453739E-2</v>
      </c>
    </row>
    <row r="1592" spans="2:17" x14ac:dyDescent="0.2">
      <c r="B1592" s="39" t="s">
        <v>42</v>
      </c>
      <c r="D1592" s="42">
        <f>_xll.qlCalendarAdvance(Calendar,$D1591,B1592,"f",FALSE)</f>
        <v>50452</v>
      </c>
      <c r="E1592" s="177">
        <f>_xll.qlInterestRateIndexValueDate(IndexON,D1592)</f>
        <v>50452</v>
      </c>
      <c r="F1592" s="193">
        <f>IFERROR(_xll.qlIndexFixing(IndexON,D1592,TRUE,_xll.ohTrigger(RecalcTrigger,TriggerON)),NA())</f>
        <v>2.3441396872929676E-2</v>
      </c>
      <c r="H1592" s="42">
        <f>_xll.qlCalendarAdvance(Calendar,$H1591,B1592,"f",FALSE)</f>
        <v>50452</v>
      </c>
      <c r="I1592" s="177">
        <f>_xll.qlInterestRateIndexValueDate(Index1M,$H1592)</f>
        <v>50452</v>
      </c>
      <c r="J1592" s="182">
        <f>IFERROR(_xll.qlIndexFixing(Index1M,$H1592,TRUE,_xll.ohTrigger(RecalcTrigger,Trigger1M)),NA())</f>
        <v>2.3430696173932071E-2</v>
      </c>
      <c r="K1592" s="44">
        <f>IFERROR(_xll.qlIndexFixing(Index3M,H1592,TRUE,_xll.ohTrigger(RecalcTrigger,Trigger3M)),NA())</f>
        <v>2.3922098680018489E-2</v>
      </c>
      <c r="L1592" s="44">
        <f>IFERROR(_xll.qlIndexFixing(Index6M,$H1592,TRUE,_xll.ohTrigger(RecalcTrigger,Trigger6M)),NA())</f>
        <v>2.4081258384675959E-2</v>
      </c>
      <c r="M1592" s="183">
        <f>IFERROR(_xll.qlIndexFixing(Index1Y,$H1592,TRUE,_xll.ohTrigger(RecalcTrigger,Trigger1Y)),NA())</f>
        <v>2.4353996181775583E-2</v>
      </c>
      <c r="N1592" s="182">
        <f>IFERROR(_xll.qlIndexFixing(ONIndex1M,I1592,TRUE,_xll.ohTrigger(RecalcTrigger,Trigger1M)),NA())</f>
        <v>2.341955168328469E-2</v>
      </c>
      <c r="O1592" s="44">
        <f>IFERROR(_xll.qlIndexFixing(ONIndex3M,I1592,TRUE,_xll.ohTrigger(RecalcTrigger,Trigger3M)),NA())</f>
        <v>2.3884397369627886E-2</v>
      </c>
      <c r="P1592" s="44">
        <f>IFERROR(_xll.qlIndexFixing(ONIndex6M,I1592,TRUE,_xll.ohTrigger(RecalcTrigger,Trigger6M)),NA())</f>
        <v>2.4006368685552948E-2</v>
      </c>
      <c r="Q1592" s="183">
        <f>IFERROR(_xll.qlIndexFixing(ONIndex1Y,I1592,TRUE,_xll.ohTrigger(RecalcTrigger,Trigger1Y)),NA())</f>
        <v>2.4201817052167396E-2</v>
      </c>
    </row>
    <row r="1593" spans="2:17" x14ac:dyDescent="0.2">
      <c r="B1593" s="39" t="s">
        <v>42</v>
      </c>
      <c r="D1593" s="42">
        <f>_xll.qlCalendarAdvance(Calendar,$D1592,B1593,"f",FALSE)</f>
        <v>50459</v>
      </c>
      <c r="E1593" s="177">
        <f>_xll.qlInterestRateIndexValueDate(IndexON,D1593)</f>
        <v>50459</v>
      </c>
      <c r="F1593" s="193">
        <f>IFERROR(_xll.qlIndexFixing(IndexON,D1593,TRUE,_xll.ohTrigger(RecalcTrigger,TriggerON)),NA())</f>
        <v>2.3436429477328158E-2</v>
      </c>
      <c r="H1593" s="42">
        <f>_xll.qlCalendarAdvance(Calendar,$H1592,B1593,"f",FALSE)</f>
        <v>50459</v>
      </c>
      <c r="I1593" s="177">
        <f>_xll.qlInterestRateIndexValueDate(Index1M,$H1593)</f>
        <v>50459</v>
      </c>
      <c r="J1593" s="182">
        <f>IFERROR(_xll.qlIndexFixing(Index1M,$H1593,TRUE,_xll.ohTrigger(RecalcTrigger,Trigger1M)),NA())</f>
        <v>2.342597540612271E-2</v>
      </c>
      <c r="K1593" s="44">
        <f>IFERROR(_xll.qlIndexFixing(Index3M,H1593,TRUE,_xll.ohTrigger(RecalcTrigger,Trigger3M)),NA())</f>
        <v>2.3917117934658203E-2</v>
      </c>
      <c r="L1593" s="44">
        <f>IFERROR(_xll.qlIndexFixing(Index6M,$H1593,TRUE,_xll.ohTrigger(RecalcTrigger,Trigger6M)),NA())</f>
        <v>2.4076076482902886E-2</v>
      </c>
      <c r="M1593" s="183">
        <f>IFERROR(_xll.qlIndexFixing(Index1Y,$H1593,TRUE,_xll.ohTrigger(RecalcTrigger,Trigger1Y)),NA())</f>
        <v>2.4348750547023679E-2</v>
      </c>
      <c r="N1593" s="182">
        <f>IFERROR(_xll.qlIndexFixing(ONIndex1M,I1593,TRUE,_xll.ohTrigger(RecalcTrigger,Trigger1M)),NA())</f>
        <v>2.3414795791649734E-2</v>
      </c>
      <c r="O1593" s="44">
        <f>IFERROR(_xll.qlIndexFixing(ONIndex3M,I1593,TRUE,_xll.ohTrigger(RecalcTrigger,Trigger3M)),NA())</f>
        <v>2.3879323415267883E-2</v>
      </c>
      <c r="P1593" s="44">
        <f>IFERROR(_xll.qlIndexFixing(ONIndex6M,I1593,TRUE,_xll.ohTrigger(RecalcTrigger,Trigger6M)),NA())</f>
        <v>2.4001009606081647E-2</v>
      </c>
      <c r="Q1593" s="183">
        <f>IFERROR(_xll.qlIndexFixing(ONIndex1Y,I1593,TRUE,_xll.ohTrigger(RecalcTrigger,Trigger1Y)),NA())</f>
        <v>2.419607184260375E-2</v>
      </c>
    </row>
    <row r="1594" spans="2:17" x14ac:dyDescent="0.2">
      <c r="B1594" s="39" t="s">
        <v>42</v>
      </c>
      <c r="D1594" s="42">
        <f>_xll.qlCalendarAdvance(Calendar,$D1593,B1594,"f",FALSE)</f>
        <v>50466</v>
      </c>
      <c r="E1594" s="177">
        <f>_xll.qlInterestRateIndexValueDate(IndexON,D1594)</f>
        <v>50466</v>
      </c>
      <c r="F1594" s="193">
        <f>IFERROR(_xll.qlIndexFixing(IndexON,D1594,TRUE,_xll.ohTrigger(RecalcTrigger,TriggerON)),NA())</f>
        <v>2.3431476136124285E-2</v>
      </c>
      <c r="H1594" s="42">
        <f>_xll.qlCalendarAdvance(Calendar,$H1593,B1594,"f",FALSE)</f>
        <v>50466</v>
      </c>
      <c r="I1594" s="177">
        <f>_xll.qlInterestRateIndexValueDate(Index1M,$H1594)</f>
        <v>50466</v>
      </c>
      <c r="J1594" s="182">
        <f>IFERROR(_xll.qlIndexFixing(Index1M,$H1594,TRUE,_xll.ohTrigger(RecalcTrigger,Trigger1M)),NA())</f>
        <v>2.3422529605378984E-2</v>
      </c>
      <c r="K1594" s="44">
        <f>IFERROR(_xll.qlIndexFixing(Index3M,H1594,TRUE,_xll.ohTrigger(RecalcTrigger,Trigger3M)),NA())</f>
        <v>2.3913018752223861E-2</v>
      </c>
      <c r="L1594" s="44">
        <f>IFERROR(_xll.qlIndexFixing(Index6M,$H1594,TRUE,_xll.ohTrigger(RecalcTrigger,Trigger6M)),NA())</f>
        <v>2.4072198467012106E-2</v>
      </c>
      <c r="M1594" s="183">
        <f>IFERROR(_xll.qlIndexFixing(Index1Y,$H1594,TRUE,_xll.ohTrigger(RecalcTrigger,Trigger1Y)),NA())</f>
        <v>2.4343529519269769E-2</v>
      </c>
      <c r="N1594" s="182">
        <f>IFERROR(_xll.qlIndexFixing(ONIndex1M,I1594,TRUE,_xll.ohTrigger(RecalcTrigger,Trigger1M)),NA())</f>
        <v>2.341006234699794E-2</v>
      </c>
      <c r="O1594" s="44">
        <f>IFERROR(_xll.qlIndexFixing(ONIndex3M,I1594,TRUE,_xll.ohTrigger(RecalcTrigger,Trigger3M)),NA())</f>
        <v>2.3874268666120857E-2</v>
      </c>
      <c r="P1594" s="44">
        <f>IFERROR(_xll.qlIndexFixing(ONIndex6M,I1594,TRUE,_xll.ohTrigger(RecalcTrigger,Trigger6M)),NA())</f>
        <v>2.3995669036689371E-2</v>
      </c>
      <c r="Q1594" s="183">
        <f>IFERROR(_xll.qlIndexFixing(ONIndex1Y,I1594,TRUE,_xll.ohTrigger(RecalcTrigger,Trigger1Y)),NA())</f>
        <v>2.4190350630681756E-2</v>
      </c>
    </row>
    <row r="1595" spans="2:17" x14ac:dyDescent="0.2">
      <c r="B1595" s="39" t="s">
        <v>42</v>
      </c>
      <c r="D1595" s="42">
        <f>_xll.qlCalendarAdvance(Calendar,$D1594,B1595,"f",FALSE)</f>
        <v>50473</v>
      </c>
      <c r="E1595" s="177">
        <f>_xll.qlInterestRateIndexValueDate(IndexON,D1595)</f>
        <v>50473</v>
      </c>
      <c r="F1595" s="193">
        <f>IFERROR(_xll.qlIndexFixing(IndexON,D1595,TRUE,_xll.ohTrigger(RecalcTrigger,TriggerON)),NA())</f>
        <v>2.3426536849642243E-2</v>
      </c>
      <c r="H1595" s="42">
        <f>_xll.qlCalendarAdvance(Calendar,$H1594,B1595,"f",FALSE)</f>
        <v>50473</v>
      </c>
      <c r="I1595" s="177">
        <f>_xll.qlInterestRateIndexValueDate(Index1M,$H1595)</f>
        <v>50473</v>
      </c>
      <c r="J1595" s="182">
        <f>IFERROR(_xll.qlIndexFixing(Index1M,$H1595,TRUE,_xll.ohTrigger(RecalcTrigger,Trigger1M)),NA())</f>
        <v>2.3417857733173647E-2</v>
      </c>
      <c r="K1595" s="44">
        <f>IFERROR(_xll.qlIndexFixing(Index3M,H1595,TRUE,_xll.ohTrigger(RecalcTrigger,Trigger3M)),NA())</f>
        <v>2.3908078768141244E-2</v>
      </c>
      <c r="L1595" s="44">
        <f>IFERROR(_xll.qlIndexFixing(Index6M,$H1595,TRUE,_xll.ohTrigger(RecalcTrigger,Trigger6M)),NA())</f>
        <v>2.4067057055984827E-2</v>
      </c>
      <c r="M1595" s="183">
        <f>IFERROR(_xll.qlIndexFixing(Index1Y,$H1595,TRUE,_xll.ohTrigger(RecalcTrigger,Trigger1Y)),NA())</f>
        <v>2.4338333098137932E-2</v>
      </c>
      <c r="N1595" s="182">
        <f>IFERROR(_xll.qlIndexFixing(ONIndex1M,I1595,TRUE,_xll.ohTrigger(RecalcTrigger,Trigger1M)),NA())</f>
        <v>2.3405351349572445E-2</v>
      </c>
      <c r="O1595" s="44">
        <f>IFERROR(_xll.qlIndexFixing(ONIndex3M,I1595,TRUE,_xll.ohTrigger(RecalcTrigger,Trigger3M)),NA())</f>
        <v>2.3869233122024713E-2</v>
      </c>
      <c r="P1595" s="44">
        <f>IFERROR(_xll.qlIndexFixing(ONIndex6M,I1595,TRUE,_xll.ohTrigger(RecalcTrigger,Trigger6M)),NA())</f>
        <v>2.3990346977295074E-2</v>
      </c>
      <c r="Q1595" s="183">
        <f>IFERROR(_xll.qlIndexFixing(ONIndex1Y,I1595,TRUE,_xll.ohTrigger(RecalcTrigger,Trigger1Y)),NA())</f>
        <v>2.418465341648246E-2</v>
      </c>
    </row>
    <row r="1596" spans="2:17" x14ac:dyDescent="0.2">
      <c r="B1596" s="39" t="s">
        <v>42</v>
      </c>
      <c r="D1596" s="42">
        <f>_xll.qlCalendarAdvance(Calendar,$D1595,B1596,"f",FALSE)</f>
        <v>50480</v>
      </c>
      <c r="E1596" s="177">
        <f>_xll.qlInterestRateIndexValueDate(IndexON,D1596)</f>
        <v>50480</v>
      </c>
      <c r="F1596" s="193">
        <f>IFERROR(_xll.qlIndexFixing(IndexON,D1596,TRUE,_xll.ohTrigger(RecalcTrigger,TriggerON)),NA())</f>
        <v>2.3421611617638893E-2</v>
      </c>
      <c r="H1596" s="42">
        <f>_xll.qlCalendarAdvance(Calendar,$H1595,B1596,"f",FALSE)</f>
        <v>50480</v>
      </c>
      <c r="I1596" s="177">
        <f>_xll.qlInterestRateIndexValueDate(Index1M,$H1596)</f>
        <v>50480</v>
      </c>
      <c r="J1596" s="182">
        <f>IFERROR(_xll.qlIndexFixing(Index1M,$H1596,TRUE,_xll.ohTrigger(RecalcTrigger,Trigger1M)),NA())</f>
        <v>2.3413208353018435E-2</v>
      </c>
      <c r="K1596" s="44">
        <f>IFERROR(_xll.qlIndexFixing(Index3M,H1596,TRUE,_xll.ohTrigger(RecalcTrigger,Trigger3M)),NA())</f>
        <v>2.390315810964647E-2</v>
      </c>
      <c r="L1596" s="44">
        <f>IFERROR(_xll.qlIndexFixing(Index6M,$H1596,TRUE,_xll.ohTrigger(RecalcTrigger,Trigger6M)),NA())</f>
        <v>2.4061934391336259E-2</v>
      </c>
      <c r="M1596" s="183">
        <f>IFERROR(_xll.qlIndexFixing(Index1Y,$H1596,TRUE,_xll.ohTrigger(RecalcTrigger,Trigger1Y)),NA())</f>
        <v>2.4333161283253801E-2</v>
      </c>
      <c r="N1596" s="182">
        <f>IFERROR(_xll.qlIndexFixing(ONIndex1M,I1596,TRUE,_xll.ohTrigger(RecalcTrigger,Trigger1M)),NA())</f>
        <v>2.3400662799049066E-2</v>
      </c>
      <c r="O1596" s="44">
        <f>IFERROR(_xll.qlIndexFixing(ONIndex3M,I1596,TRUE,_xll.ohTrigger(RecalcTrigger,Trigger3M)),NA())</f>
        <v>2.3864216782898406E-2</v>
      </c>
      <c r="P1596" s="44">
        <f>IFERROR(_xll.qlIndexFixing(ONIndex6M,I1596,TRUE,_xll.ohTrigger(RecalcTrigger,Trigger6M)),NA())</f>
        <v>2.3985043427655617E-2</v>
      </c>
      <c r="Q1596" s="183">
        <f>IFERROR(_xll.qlIndexFixing(ONIndex1Y,I1596,TRUE,_xll.ohTrigger(RecalcTrigger,Trigger1Y)),NA())</f>
        <v>2.4178980199924816E-2</v>
      </c>
    </row>
    <row r="1597" spans="2:17" x14ac:dyDescent="0.2">
      <c r="B1597" s="39" t="s">
        <v>42</v>
      </c>
      <c r="D1597" s="42">
        <f>_xll.qlCalendarAdvance(Calendar,$D1596,B1597,"f",FALSE)</f>
        <v>50487</v>
      </c>
      <c r="E1597" s="177">
        <f>_xll.qlInterestRateIndexValueDate(IndexON,D1597)</f>
        <v>50487</v>
      </c>
      <c r="F1597" s="193">
        <f>IFERROR(_xll.qlIndexFixing(IndexON,D1597,TRUE,_xll.ohTrigger(RecalcTrigger,TriggerON)),NA())</f>
        <v>2.3416700440276328E-2</v>
      </c>
      <c r="H1597" s="42">
        <f>_xll.qlCalendarAdvance(Calendar,$H1596,B1597,"f",FALSE)</f>
        <v>50487</v>
      </c>
      <c r="I1597" s="177">
        <f>_xll.qlInterestRateIndexValueDate(Index1M,$H1597)</f>
        <v>50487</v>
      </c>
      <c r="J1597" s="182">
        <f>IFERROR(_xll.qlIndexFixing(Index1M,$H1597,TRUE,_xll.ohTrigger(RecalcTrigger,Trigger1M)),NA())</f>
        <v>2.3410269138723017E-2</v>
      </c>
      <c r="K1597" s="44">
        <f>IFERROR(_xll.qlIndexFixing(Index3M,H1597,TRUE,_xll.ohTrigger(RecalcTrigger,Trigger3M)),NA())</f>
        <v>2.3898256776670828E-2</v>
      </c>
      <c r="L1597" s="44">
        <f>IFERROR(_xll.qlIndexFixing(Index6M,$H1597,TRUE,_xll.ohTrigger(RecalcTrigger,Trigger6M)),NA())</f>
        <v>2.4056830472922359E-2</v>
      </c>
      <c r="M1597" s="183">
        <f>IFERROR(_xll.qlIndexFixing(Index1Y,$H1597,TRUE,_xll.ohTrigger(RecalcTrigger,Trigger1Y)),NA())</f>
        <v>2.4328014074245008E-2</v>
      </c>
      <c r="N1597" s="182">
        <f>IFERROR(_xll.qlIndexFixing(ONIndex1M,I1597,TRUE,_xll.ohTrigger(RecalcTrigger,Trigger1M)),NA())</f>
        <v>2.3395996695751986E-2</v>
      </c>
      <c r="O1597" s="44">
        <f>IFERROR(_xll.qlIndexFixing(ONIndex3M,I1597,TRUE,_xll.ohTrigger(RecalcTrigger,Trigger3M)),NA())</f>
        <v>2.3859219649066121E-2</v>
      </c>
      <c r="P1597" s="44">
        <f>IFERROR(_xll.qlIndexFixing(ONIndex6M,I1597,TRUE,_xll.ohTrigger(RecalcTrigger,Trigger6M)),NA())</f>
        <v>2.3979758388338324E-2</v>
      </c>
      <c r="Q1597" s="183">
        <f>IFERROR(_xll.qlIndexFixing(ONIndex1Y,I1597,TRUE,_xll.ohTrigger(RecalcTrigger,Trigger1Y)),NA())</f>
        <v>2.4173330981089869E-2</v>
      </c>
    </row>
    <row r="1598" spans="2:17" x14ac:dyDescent="0.2">
      <c r="B1598" s="39" t="s">
        <v>42</v>
      </c>
      <c r="D1598" s="42">
        <f>_xll.qlCalendarAdvance(Calendar,$D1597,B1598,"f",FALSE)</f>
        <v>50494</v>
      </c>
      <c r="E1598" s="177">
        <f>_xll.qlInterestRateIndexValueDate(IndexON,D1598)</f>
        <v>50494</v>
      </c>
      <c r="F1598" s="193">
        <f>IFERROR(_xll.qlIndexFixing(IndexON,D1598,TRUE,_xll.ohTrigger(RecalcTrigger,TriggerON)),NA())</f>
        <v>2.3411803317392454E-2</v>
      </c>
      <c r="H1598" s="42">
        <f>_xll.qlCalendarAdvance(Calendar,$H1597,B1598,"f",FALSE)</f>
        <v>50494</v>
      </c>
      <c r="I1598" s="177">
        <f>_xll.qlInterestRateIndexValueDate(Index1M,$H1598)</f>
        <v>50494</v>
      </c>
      <c r="J1598" s="182">
        <f>IFERROR(_xll.qlIndexFixing(Index1M,$H1598,TRUE,_xll.ohTrigger(RecalcTrigger,Trigger1M)),NA())</f>
        <v>2.3403977068748576E-2</v>
      </c>
      <c r="K1598" s="44">
        <f>IFERROR(_xll.qlIndexFixing(Index3M,H1598,TRUE,_xll.ohTrigger(RecalcTrigger,Trigger3M)),NA())</f>
        <v>2.389337476913856E-2</v>
      </c>
      <c r="L1598" s="44">
        <f>IFERROR(_xll.qlIndexFixing(Index6M,$H1598,TRUE,_xll.ohTrigger(RecalcTrigger,Trigger6M)),NA())</f>
        <v>2.4051745300601304E-2</v>
      </c>
      <c r="M1598" s="183">
        <f>IFERROR(_xll.qlIndexFixing(Index1Y,$H1598,TRUE,_xll.ohTrigger(RecalcTrigger,Trigger1Y)),NA())</f>
        <v>2.4322891470740515E-2</v>
      </c>
      <c r="N1598" s="182">
        <f>IFERROR(_xll.qlIndexFixing(ONIndex1M,I1598,TRUE,_xll.ohTrigger(RecalcTrigger,Trigger1M)),NA())</f>
        <v>2.3391353039357021E-2</v>
      </c>
      <c r="O1598" s="44">
        <f>IFERROR(_xll.qlIndexFixing(ONIndex3M,I1598,TRUE,_xll.ohTrigger(RecalcTrigger,Trigger3M)),NA())</f>
        <v>2.385424172004158E-2</v>
      </c>
      <c r="P1598" s="44">
        <f>IFERROR(_xll.qlIndexFixing(ONIndex6M,I1598,TRUE,_xll.ohTrigger(RecalcTrigger,Trigger6M)),NA())</f>
        <v>2.3974491858856917E-2</v>
      </c>
      <c r="Q1598" s="183">
        <f>IFERROR(_xll.qlIndexFixing(ONIndex1Y,I1598,TRUE,_xll.ohTrigger(RecalcTrigger,Trigger1Y)),NA())</f>
        <v>2.4167705759734481E-2</v>
      </c>
    </row>
    <row r="1599" spans="2:17" x14ac:dyDescent="0.2">
      <c r="B1599" s="39" t="s">
        <v>42</v>
      </c>
      <c r="D1599" s="42">
        <f>_xll.qlCalendarAdvance(Calendar,$D1598,B1599,"f",FALSE)</f>
        <v>50501</v>
      </c>
      <c r="E1599" s="177">
        <f>_xll.qlInterestRateIndexValueDate(IndexON,D1599)</f>
        <v>50501</v>
      </c>
      <c r="F1599" s="193">
        <f>IFERROR(_xll.qlIndexFixing(IndexON,D1599,TRUE,_xll.ohTrigger(RecalcTrigger,TriggerON)),NA())</f>
        <v>2.3406920249149366E-2</v>
      </c>
      <c r="H1599" s="42">
        <f>_xll.qlCalendarAdvance(Calendar,$H1598,B1599,"f",FALSE)</f>
        <v>50501</v>
      </c>
      <c r="I1599" s="177">
        <f>_xll.qlInterestRateIndexValueDate(Index1M,$H1599)</f>
        <v>50501</v>
      </c>
      <c r="J1599" s="182">
        <f>IFERROR(_xll.qlIndexFixing(Index1M,$H1599,TRUE,_xll.ohTrigger(RecalcTrigger,Trigger1M)),NA())</f>
        <v>2.3398970979087795E-2</v>
      </c>
      <c r="K1599" s="44">
        <f>IFERROR(_xll.qlIndexFixing(Index3M,H1599,TRUE,_xll.ohTrigger(RecalcTrigger,Trigger3M)),NA())</f>
        <v>2.3888075605614265E-2</v>
      </c>
      <c r="L1599" s="44">
        <f>IFERROR(_xll.qlIndexFixing(Index6M,$H1599,TRUE,_xll.ohTrigger(RecalcTrigger,Trigger6M)),NA())</f>
        <v>2.4046245356068831E-2</v>
      </c>
      <c r="M1599" s="183">
        <f>IFERROR(_xll.qlIndexFixing(Index1Y,$H1599,TRUE,_xll.ohTrigger(RecalcTrigger,Trigger1Y)),NA())</f>
        <v>2.4317793472372173E-2</v>
      </c>
      <c r="N1599" s="182">
        <f>IFERROR(_xll.qlIndexFixing(ONIndex1M,I1599,TRUE,_xll.ohTrigger(RecalcTrigger,Trigger1M)),NA())</f>
        <v>2.338673183010731E-2</v>
      </c>
      <c r="O1599" s="44">
        <f>IFERROR(_xll.qlIndexFixing(ONIndex3M,I1599,TRUE,_xll.ohTrigger(RecalcTrigger,Trigger3M)),NA())</f>
        <v>2.3849282996392107E-2</v>
      </c>
      <c r="P1599" s="44">
        <f>IFERROR(_xll.qlIndexFixing(ONIndex6M,I1599,TRUE,_xll.ohTrigger(RecalcTrigger,Trigger6M)),NA())</f>
        <v>2.3969243839373489E-2</v>
      </c>
      <c r="Q1599" s="183">
        <f>IFERROR(_xll.qlIndexFixing(ONIndex1Y,I1599,TRUE,_xll.ohTrigger(RecalcTrigger,Trigger1Y)),NA())</f>
        <v>2.4162104536182838E-2</v>
      </c>
    </row>
    <row r="1600" spans="2:17" x14ac:dyDescent="0.2">
      <c r="B1600" s="39" t="s">
        <v>42</v>
      </c>
      <c r="D1600" s="42">
        <f>_xll.qlCalendarAdvance(Calendar,$D1599,B1600,"f",FALSE)</f>
        <v>50508</v>
      </c>
      <c r="E1600" s="177">
        <f>_xll.qlInterestRateIndexValueDate(IndexON,D1600)</f>
        <v>50508</v>
      </c>
      <c r="F1600" s="193">
        <f>IFERROR(_xll.qlIndexFixing(IndexON,D1600,TRUE,_xll.ohTrigger(RecalcTrigger,TriggerON)),NA())</f>
        <v>2.3402051235466015E-2</v>
      </c>
      <c r="H1600" s="42">
        <f>_xll.qlCalendarAdvance(Calendar,$H1599,B1600,"f",FALSE)</f>
        <v>50508</v>
      </c>
      <c r="I1600" s="177">
        <f>_xll.qlInterestRateIndexValueDate(Index1M,$H1600)</f>
        <v>50508</v>
      </c>
      <c r="J1600" s="182">
        <f>IFERROR(_xll.qlIndexFixing(Index1M,$H1600,TRUE,_xll.ohTrigger(RecalcTrigger,Trigger1M)),NA())</f>
        <v>2.3394410252373026E-2</v>
      </c>
      <c r="K1600" s="44">
        <f>IFERROR(_xll.qlIndexFixing(Index3M,H1600,TRUE,_xll.ohTrigger(RecalcTrigger,Trigger3M)),NA())</f>
        <v>2.3883231184479877E-2</v>
      </c>
      <c r="L1600" s="44">
        <f>IFERROR(_xll.qlIndexFixing(Index6M,$H1600,TRUE,_xll.ohTrigger(RecalcTrigger,Trigger6M)),NA())</f>
        <v>2.4041196667133981E-2</v>
      </c>
      <c r="M1600" s="183">
        <f>IFERROR(_xll.qlIndexFixing(Index1Y,$H1600,TRUE,_xll.ohTrigger(RecalcTrigger,Trigger1Y)),NA())</f>
        <v>2.4312720078772054E-2</v>
      </c>
      <c r="N1600" s="182">
        <f>IFERROR(_xll.qlIndexFixing(ONIndex1M,I1600,TRUE,_xll.ohTrigger(RecalcTrigger,Trigger1M)),NA())</f>
        <v>2.3382133067921806E-2</v>
      </c>
      <c r="O1600" s="44">
        <f>IFERROR(_xll.qlIndexFixing(ONIndex3M,I1600,TRUE,_xll.ohTrigger(RecalcTrigger,Trigger3M)),NA())</f>
        <v>2.3844343477712471E-2</v>
      </c>
      <c r="P1600" s="44">
        <f>IFERROR(_xll.qlIndexFixing(ONIndex6M,I1600,TRUE,_xll.ohTrigger(RecalcTrigger,Trigger6M)),NA())</f>
        <v>2.3964014329969086E-2</v>
      </c>
      <c r="Q1600" s="183">
        <f>IFERROR(_xll.qlIndexFixing(ONIndex1Y,I1600,TRUE,_xll.ohTrigger(RecalcTrigger,Trigger1Y)),NA())</f>
        <v>2.41565273101918E-2</v>
      </c>
    </row>
    <row r="1601" spans="2:17" x14ac:dyDescent="0.2">
      <c r="B1601" s="39" t="s">
        <v>42</v>
      </c>
      <c r="D1601" s="42">
        <f>_xll.qlCalendarAdvance(Calendar,$D1600,B1601,"f",FALSE)</f>
        <v>50515</v>
      </c>
      <c r="E1601" s="177">
        <f>_xll.qlInterestRateIndexValueDate(IndexON,D1601)</f>
        <v>50515</v>
      </c>
      <c r="F1601" s="193">
        <f>IFERROR(_xll.qlIndexFixing(IndexON,D1601,TRUE,_xll.ohTrigger(RecalcTrigger,TriggerON)),NA())</f>
        <v>2.3397196276423449E-2</v>
      </c>
      <c r="H1601" s="42">
        <f>_xll.qlCalendarAdvance(Calendar,$H1600,B1601,"f",FALSE)</f>
        <v>50515</v>
      </c>
      <c r="I1601" s="177">
        <f>_xll.qlInterestRateIndexValueDate(Index1M,$H1601)</f>
        <v>50515</v>
      </c>
      <c r="J1601" s="182">
        <f>IFERROR(_xll.qlIndexFixing(Index1M,$H1601,TRUE,_xll.ohTrigger(RecalcTrigger,Trigger1M)),NA())</f>
        <v>2.3389872016076823E-2</v>
      </c>
      <c r="K1601" s="44">
        <f>IFERROR(_xll.qlIndexFixing(Index3M,H1601,TRUE,_xll.ohTrigger(RecalcTrigger,Trigger3M)),NA())</f>
        <v>2.3878406087260981E-2</v>
      </c>
      <c r="L1601" s="44">
        <f>IFERROR(_xll.qlIndexFixing(Index6M,$H1601,TRUE,_xll.ohTrigger(RecalcTrigger,Trigger6M)),NA())</f>
        <v>2.4036166722578522E-2</v>
      </c>
      <c r="M1601" s="183">
        <f>IFERROR(_xll.qlIndexFixing(Index1Y,$H1601,TRUE,_xll.ohTrigger(RecalcTrigger,Trigger1Y)),NA())</f>
        <v>2.4307671289575561E-2</v>
      </c>
      <c r="N1601" s="182">
        <f>IFERROR(_xll.qlIndexFixing(ONIndex1M,I1601,TRUE,_xll.ohTrigger(RecalcTrigger,Trigger1M)),NA())</f>
        <v>2.3377556752719464E-2</v>
      </c>
      <c r="O1601" s="44">
        <f>IFERROR(_xll.qlIndexFixing(ONIndex3M,I1601,TRUE,_xll.ohTrigger(RecalcTrigger,Trigger3M)),NA())</f>
        <v>2.3839423164164764E-2</v>
      </c>
      <c r="P1601" s="44">
        <f>IFERROR(_xll.qlIndexFixing(ONIndex6M,I1601,TRUE,_xll.ohTrigger(RecalcTrigger,Trigger6M)),NA())</f>
        <v>2.3958803330481615E-2</v>
      </c>
      <c r="Q1601" s="183">
        <f>IFERROR(_xll.qlIndexFixing(ONIndex1Y,I1601,TRUE,_xll.ohTrigger(RecalcTrigger,Trigger1Y)),NA())</f>
        <v>2.4150974082004506E-2</v>
      </c>
    </row>
    <row r="1602" spans="2:17" x14ac:dyDescent="0.2">
      <c r="B1602" s="39" t="s">
        <v>42</v>
      </c>
      <c r="D1602" s="42">
        <f>_xll.qlCalendarAdvance(Calendar,$D1601,B1602,"f",FALSE)</f>
        <v>50522</v>
      </c>
      <c r="E1602" s="177">
        <f>_xll.qlInterestRateIndexValueDate(IndexON,D1602)</f>
        <v>50522</v>
      </c>
      <c r="F1602" s="193">
        <f>IFERROR(_xll.qlIndexFixing(IndexON,D1602,TRUE,_xll.ohTrigger(RecalcTrigger,TriggerON)),NA())</f>
        <v>2.3392355371859574E-2</v>
      </c>
      <c r="H1602" s="42">
        <f>_xll.qlCalendarAdvance(Calendar,$H1601,B1602,"f",FALSE)</f>
        <v>50522</v>
      </c>
      <c r="I1602" s="177">
        <f>_xll.qlInterestRateIndexValueDate(Index1M,$H1602)</f>
        <v>50522</v>
      </c>
      <c r="J1602" s="182">
        <f>IFERROR(_xll.qlIndexFixing(Index1M,$H1602,TRUE,_xll.ohTrigger(RecalcTrigger,Trigger1M)),NA())</f>
        <v>2.3385356270182976E-2</v>
      </c>
      <c r="K1602" s="44">
        <f>IFERROR(_xll.qlIndexFixing(Index3M,H1602,TRUE,_xll.ohTrigger(RecalcTrigger,Trigger3M)),NA())</f>
        <v>2.3873600313888119E-2</v>
      </c>
      <c r="L1602" s="44">
        <f>IFERROR(_xll.qlIndexFixing(Index6M,$H1602,TRUE,_xll.ohTrigger(RecalcTrigger,Trigger6M)),NA())</f>
        <v>2.4031155522264723E-2</v>
      </c>
      <c r="M1602" s="183">
        <f>IFERROR(_xll.qlIndexFixing(Index1Y,$H1602,TRUE,_xll.ohTrigger(RecalcTrigger,Trigger1Y)),NA())</f>
        <v>2.430264710441854E-2</v>
      </c>
      <c r="N1602" s="182">
        <f>IFERROR(_xll.qlIndexFixing(ONIndex1M,I1602,TRUE,_xll.ohTrigger(RecalcTrigger,Trigger1M)),NA())</f>
        <v>2.3373002884743421E-2</v>
      </c>
      <c r="O1602" s="44">
        <f>IFERROR(_xll.qlIndexFixing(ONIndex3M,I1602,TRUE,_xll.ohTrigger(RecalcTrigger,Trigger3M)),NA())</f>
        <v>2.3834522055667939E-2</v>
      </c>
      <c r="P1602" s="44">
        <f>IFERROR(_xll.qlIndexFixing(ONIndex6M,I1602,TRUE,_xll.ohTrigger(RecalcTrigger,Trigger6M)),NA())</f>
        <v>2.3953610840992123E-2</v>
      </c>
      <c r="Q1602" s="183">
        <f>IFERROR(_xll.qlIndexFixing(ONIndex1Y,I1602,TRUE,_xll.ohTrigger(RecalcTrigger,Trigger1Y)),NA())</f>
        <v>2.4145444851377817E-2</v>
      </c>
    </row>
    <row r="1603" spans="2:17" x14ac:dyDescent="0.2">
      <c r="B1603" s="39" t="s">
        <v>42</v>
      </c>
      <c r="D1603" s="42">
        <f>_xll.qlCalendarAdvance(Calendar,$D1602,B1603,"f",FALSE)</f>
        <v>50529</v>
      </c>
      <c r="E1603" s="177">
        <f>_xll.qlInterestRateIndexValueDate(IndexON,D1603)</f>
        <v>50529</v>
      </c>
      <c r="F1603" s="193">
        <f>IFERROR(_xll.qlIndexFixing(IndexON,D1603,TRUE,_xll.ohTrigger(RecalcTrigger,TriggerON)),NA())</f>
        <v>2.3387528521855439E-2</v>
      </c>
      <c r="H1603" s="42">
        <f>_xll.qlCalendarAdvance(Calendar,$H1602,B1603,"f",FALSE)</f>
        <v>50529</v>
      </c>
      <c r="I1603" s="177">
        <f>_xll.qlInterestRateIndexValueDate(Index1M,$H1603)</f>
        <v>50529</v>
      </c>
      <c r="J1603" s="182">
        <f>IFERROR(_xll.qlIndexFixing(Index1M,$H1603,TRUE,_xll.ohTrigger(RecalcTrigger,Trigger1M)),NA())</f>
        <v>2.3381292467094833E-2</v>
      </c>
      <c r="K1603" s="44">
        <f>IFERROR(_xll.qlIndexFixing(Index3M,H1603,TRUE,_xll.ohTrigger(RecalcTrigger,Trigger3M)),NA())</f>
        <v>2.3869254610708719E-2</v>
      </c>
      <c r="L1603" s="44">
        <f>IFERROR(_xll.qlIndexFixing(Index6M,$H1603,TRUE,_xll.ohTrigger(RecalcTrigger,Trigger6M)),NA())</f>
        <v>2.4026600625410045E-2</v>
      </c>
      <c r="M1603" s="183">
        <f>IFERROR(_xll.qlIndexFixing(Index1Y,$H1603,TRUE,_xll.ohTrigger(RecalcTrigger,Trigger1Y)),NA())</f>
        <v>2.4297647522939503E-2</v>
      </c>
      <c r="N1603" s="182">
        <f>IFERROR(_xll.qlIndexFixing(ONIndex1M,I1603,TRUE,_xll.ohTrigger(RecalcTrigger,Trigger1M)),NA())</f>
        <v>2.3368471463669493E-2</v>
      </c>
      <c r="O1603" s="44">
        <f>IFERROR(_xll.qlIndexFixing(ONIndex3M,I1603,TRUE,_xll.ohTrigger(RecalcTrigger,Trigger3M)),NA())</f>
        <v>2.3829640152303044E-2</v>
      </c>
      <c r="P1603" s="44">
        <f>IFERROR(_xll.qlIndexFixing(ONIndex6M,I1603,TRUE,_xll.ohTrigger(RecalcTrigger,Trigger6M)),NA())</f>
        <v>2.394843686150061E-2</v>
      </c>
      <c r="Q1603" s="183">
        <f>IFERROR(_xll.qlIndexFixing(ONIndex1Y,I1603,TRUE,_xll.ohTrigger(RecalcTrigger,Trigger1Y)),NA())</f>
        <v>2.4139939618473827E-2</v>
      </c>
    </row>
    <row r="1604" spans="2:17" x14ac:dyDescent="0.2">
      <c r="B1604" s="39" t="s">
        <v>42</v>
      </c>
      <c r="D1604" s="42">
        <f>_xll.qlCalendarAdvance(Calendar,$D1603,B1604,"f",FALSE)</f>
        <v>50536</v>
      </c>
      <c r="E1604" s="177">
        <f>_xll.qlInterestRateIndexValueDate(IndexON,D1604)</f>
        <v>50536</v>
      </c>
      <c r="F1604" s="193">
        <f>IFERROR(_xll.qlIndexFixing(IndexON,D1604,TRUE,_xll.ohTrigger(RecalcTrigger,TriggerON)),NA())</f>
        <v>2.3382715726573133E-2</v>
      </c>
      <c r="H1604" s="42">
        <f>_xll.qlCalendarAdvance(Calendar,$H1603,B1604,"f",FALSE)</f>
        <v>50536</v>
      </c>
      <c r="I1604" s="177">
        <f>_xll.qlInterestRateIndexValueDate(Index1M,$H1604)</f>
        <v>50536</v>
      </c>
      <c r="J1604" s="182">
        <f>IFERROR(_xll.qlIndexFixing(Index1M,$H1604,TRUE,_xll.ohTrigger(RecalcTrigger,Trigger1M)),NA())</f>
        <v>2.3376823022383728E-2</v>
      </c>
      <c r="K1604" s="44">
        <f>IFERROR(_xll.qlIndexFixing(Index3M,H1604,TRUE,_xll.ohTrigger(RecalcTrigger,Trigger3M)),NA())</f>
        <v>2.3864488554376964E-2</v>
      </c>
      <c r="L1604" s="44">
        <f>IFERROR(_xll.qlIndexFixing(Index6M,$H1604,TRUE,_xll.ohTrigger(RecalcTrigger,Trigger6M)),NA())</f>
        <v>2.4021627926668915E-2</v>
      </c>
      <c r="M1604" s="183">
        <f>IFERROR(_xll.qlIndexFixing(Index1Y,$H1604,TRUE,_xll.ohTrigger(RecalcTrigger,Trigger1Y)),NA())</f>
        <v>2.4292672544778071E-2</v>
      </c>
      <c r="N1604" s="182">
        <f>IFERROR(_xll.qlIndexFixing(ONIndex1M,I1604,TRUE,_xll.ohTrigger(RecalcTrigger,Trigger1M)),NA())</f>
        <v>2.3363962489740819E-2</v>
      </c>
      <c r="O1604" s="44">
        <f>IFERROR(_xll.qlIndexFixing(ONIndex3M,I1604,TRUE,_xll.ohTrigger(RecalcTrigger,Trigger3M)),NA())</f>
        <v>2.3824777454070079E-2</v>
      </c>
      <c r="P1604" s="44">
        <f>IFERROR(_xll.qlIndexFixing(ONIndex6M,I1604,TRUE,_xll.ohTrigger(RecalcTrigger,Trigger6M)),NA())</f>
        <v>2.3943281392007076E-2</v>
      </c>
      <c r="Q1604" s="183">
        <f>IFERROR(_xll.qlIndexFixing(ONIndex1Y,I1604,TRUE,_xll.ohTrigger(RecalcTrigger,Trigger1Y)),NA())</f>
        <v>2.4134458383292534E-2</v>
      </c>
    </row>
    <row r="1605" spans="2:17" x14ac:dyDescent="0.2">
      <c r="B1605" s="39" t="s">
        <v>42</v>
      </c>
      <c r="D1605" s="42">
        <f>_xll.qlCalendarAdvance(Calendar,$D1604,B1605,"f",FALSE)</f>
        <v>50543</v>
      </c>
      <c r="E1605" s="177">
        <f>_xll.qlInterestRateIndexValueDate(IndexON,D1605)</f>
        <v>50543</v>
      </c>
      <c r="F1605" s="193">
        <f>IFERROR(_xll.qlIndexFixing(IndexON,D1605,TRUE,_xll.ohTrigger(RecalcTrigger,TriggerON)),NA())</f>
        <v>2.337791698576952E-2</v>
      </c>
      <c r="H1605" s="42">
        <f>_xll.qlCalendarAdvance(Calendar,$H1604,B1605,"f",FALSE)</f>
        <v>50543</v>
      </c>
      <c r="I1605" s="177">
        <f>_xll.qlInterestRateIndexValueDate(Index1M,$H1605)</f>
        <v>50543</v>
      </c>
      <c r="J1605" s="182">
        <f>IFERROR(_xll.qlIndexFixing(Index1M,$H1605,TRUE,_xll.ohTrigger(RecalcTrigger,Trigger1M)),NA())</f>
        <v>2.3372376069487451E-2</v>
      </c>
      <c r="K1605" s="44">
        <f>IFERROR(_xll.qlIndexFixing(Index3M,H1605,TRUE,_xll.ohTrigger(RecalcTrigger,Trigger3M)),NA())</f>
        <v>2.3859741822999655E-2</v>
      </c>
      <c r="L1605" s="44">
        <f>IFERROR(_xll.qlIndexFixing(Index6M,$H1605,TRUE,_xll.ohTrigger(RecalcTrigger,Trigger6M)),NA())</f>
        <v>2.4016673973035738E-2</v>
      </c>
      <c r="M1605" s="183">
        <f>IFERROR(_xll.qlIndexFixing(Index1Y,$H1605,TRUE,_xll.ohTrigger(RecalcTrigger,Trigger1Y)),NA())</f>
        <v>2.4287722169576531E-2</v>
      </c>
      <c r="N1605" s="182">
        <f>IFERROR(_xll.qlIndexFixing(ONIndex1M,I1605,TRUE,_xll.ohTrigger(RecalcTrigger,Trigger1M)),NA())</f>
        <v>2.3359475962795306E-2</v>
      </c>
      <c r="O1605" s="44">
        <f>IFERROR(_xll.qlIndexFixing(ONIndex3M,I1605,TRUE,_xll.ohTrigger(RecalcTrigger,Trigger3M)),NA())</f>
        <v>2.3819933960806949E-2</v>
      </c>
      <c r="P1605" s="44">
        <f>IFERROR(_xll.qlIndexFixing(ONIndex6M,I1605,TRUE,_xll.ohTrigger(RecalcTrigger,Trigger6M)),NA())</f>
        <v>2.3938144432511521E-2</v>
      </c>
      <c r="Q1605" s="183">
        <f>IFERROR(_xll.qlIndexFixing(ONIndex1Y,I1605,TRUE,_xll.ohTrigger(RecalcTrigger,Trigger1Y)),NA())</f>
        <v>2.41290011455908E-2</v>
      </c>
    </row>
    <row r="1606" spans="2:17" x14ac:dyDescent="0.2">
      <c r="B1606" s="39" t="s">
        <v>42</v>
      </c>
      <c r="D1606" s="42">
        <f>_xll.qlCalendarAdvance(Calendar,$D1605,B1606,"f",FALSE)</f>
        <v>50550</v>
      </c>
      <c r="E1606" s="177">
        <f>_xll.qlInterestRateIndexValueDate(IndexON,D1606)</f>
        <v>50550</v>
      </c>
      <c r="F1606" s="193">
        <f>IFERROR(_xll.qlIndexFixing(IndexON,D1606,TRUE,_xll.ohTrigger(RecalcTrigger,TriggerON)),NA())</f>
        <v>2.3373132299525645E-2</v>
      </c>
      <c r="H1606" s="42">
        <f>_xll.qlCalendarAdvance(Calendar,$H1605,B1606,"f",FALSE)</f>
        <v>50550</v>
      </c>
      <c r="I1606" s="177">
        <f>_xll.qlInterestRateIndexValueDate(Index1M,$H1606)</f>
        <v>50550</v>
      </c>
      <c r="J1606" s="182">
        <f>IFERROR(_xll.qlIndexFixing(Index1M,$H1606,TRUE,_xll.ohTrigger(RecalcTrigger,Trigger1M)),NA())</f>
        <v>2.3367951608379855E-2</v>
      </c>
      <c r="K1606" s="44">
        <f>IFERROR(_xll.qlIndexFixing(Index3M,H1606,TRUE,_xll.ohTrigger(RecalcTrigger,Trigger3M)),NA())</f>
        <v>2.3855014416511611E-2</v>
      </c>
      <c r="L1606" s="44">
        <f>IFERROR(_xll.qlIndexFixing(Index6M,$H1606,TRUE,_xll.ohTrigger(RecalcTrigger,Trigger6M)),NA())</f>
        <v>2.4011738764369125E-2</v>
      </c>
      <c r="M1606" s="183">
        <f>IFERROR(_xll.qlIndexFixing(Index1Y,$H1606,TRUE,_xll.ohTrigger(RecalcTrigger,Trigger1Y)),NA())</f>
        <v>2.4282796396978057E-2</v>
      </c>
      <c r="N1606" s="182">
        <f>IFERROR(_xll.qlIndexFixing(ONIndex1M,I1606,TRUE,_xll.ohTrigger(RecalcTrigger,Trigger1M)),NA())</f>
        <v>2.3355011882995047E-2</v>
      </c>
      <c r="O1606" s="44">
        <f>IFERROR(_xll.qlIndexFixing(ONIndex3M,I1606,TRUE,_xll.ohTrigger(RecalcTrigger,Trigger3M)),NA())</f>
        <v>2.3815109672756796E-2</v>
      </c>
      <c r="P1606" s="44">
        <f>IFERROR(_xll.qlIndexFixing(ONIndex6M,I1606,TRUE,_xll.ohTrigger(RecalcTrigger,Trigger6M)),NA())</f>
        <v>2.3933025983013945E-2</v>
      </c>
      <c r="Q1606" s="183">
        <f>IFERROR(_xll.qlIndexFixing(ONIndex1Y,I1606,TRUE,_xll.ohTrigger(RecalcTrigger,Trigger1Y)),NA())</f>
        <v>2.4123567905692811E-2</v>
      </c>
    </row>
    <row r="1607" spans="2:17" x14ac:dyDescent="0.2">
      <c r="B1607" s="39" t="s">
        <v>42</v>
      </c>
      <c r="D1607" s="42">
        <f>_xll.qlCalendarAdvance(Calendar,$D1606,B1607,"f",FALSE)</f>
        <v>50557</v>
      </c>
      <c r="E1607" s="177">
        <f>_xll.qlInterestRateIndexValueDate(IndexON,D1607)</f>
        <v>50557</v>
      </c>
      <c r="F1607" s="193">
        <f>IFERROR(_xll.qlIndexFixing(IndexON,D1607,TRUE,_xll.ohTrigger(RecalcTrigger,TriggerON)),NA())</f>
        <v>2.3368361667922555E-2</v>
      </c>
      <c r="H1607" s="42">
        <f>_xll.qlCalendarAdvance(Calendar,$H1606,B1607,"f",FALSE)</f>
        <v>50557</v>
      </c>
      <c r="I1607" s="177">
        <f>_xll.qlInterestRateIndexValueDate(Index1M,$H1607)</f>
        <v>50557</v>
      </c>
      <c r="J1607" s="182">
        <f>IFERROR(_xll.qlIndexFixing(Index1M,$H1607,TRUE,_xll.ohTrigger(RecalcTrigger,Trigger1M)),NA())</f>
        <v>2.3363114895787317E-2</v>
      </c>
      <c r="K1607" s="44">
        <f>IFERROR(_xll.qlIndexFixing(Index3M,H1607,TRUE,_xll.ohTrigger(RecalcTrigger,Trigger3M)),NA())</f>
        <v>2.385030633483971E-2</v>
      </c>
      <c r="L1607" s="44">
        <f>IFERROR(_xll.qlIndexFixing(Index6M,$H1607,TRUE,_xll.ohTrigger(RecalcTrigger,Trigger6M)),NA())</f>
        <v>2.4006380679434378E-2</v>
      </c>
      <c r="M1607" s="183">
        <f>IFERROR(_xll.qlIndexFixing(Index1Y,$H1607,TRUE,_xll.ohTrigger(RecalcTrigger,Trigger1Y)),NA())</f>
        <v>2.4277895226627821E-2</v>
      </c>
      <c r="N1607" s="182">
        <f>IFERROR(_xll.qlIndexFixing(ONIndex1M,I1607,TRUE,_xll.ohTrigger(RecalcTrigger,Trigger1M)),NA())</f>
        <v>2.3350570250258995E-2</v>
      </c>
      <c r="O1607" s="44">
        <f>IFERROR(_xll.qlIndexFixing(ONIndex3M,I1607,TRUE,_xll.ohTrigger(RecalcTrigger,Trigger3M)),NA())</f>
        <v>2.3810304589757525E-2</v>
      </c>
      <c r="P1607" s="44">
        <f>IFERROR(_xll.qlIndexFixing(ONIndex6M,I1607,TRUE,_xll.ohTrigger(RecalcTrigger,Trigger6M)),NA())</f>
        <v>2.3927926043514347E-2</v>
      </c>
      <c r="Q1607" s="183">
        <f>IFERROR(_xll.qlIndexFixing(ONIndex1Y,I1607,TRUE,_xll.ohTrigger(RecalcTrigger,Trigger1Y)),NA())</f>
        <v>2.4118158663274381E-2</v>
      </c>
    </row>
    <row r="1608" spans="2:17" x14ac:dyDescent="0.2">
      <c r="B1608" s="39" t="s">
        <v>42</v>
      </c>
      <c r="D1608" s="42">
        <f>_xll.qlCalendarAdvance(Calendar,$D1607,B1608,"f",FALSE)</f>
        <v>50564</v>
      </c>
      <c r="E1608" s="177">
        <f>_xll.qlInterestRateIndexValueDate(IndexON,D1608)</f>
        <v>50564</v>
      </c>
      <c r="F1608" s="193">
        <f>IFERROR(_xll.qlIndexFixing(IndexON,D1608,TRUE,_xll.ohTrigger(RecalcTrigger,TriggerON)),NA())</f>
        <v>2.336360509071711E-2</v>
      </c>
      <c r="H1608" s="42">
        <f>_xll.qlCalendarAdvance(Calendar,$H1607,B1608,"f",FALSE)</f>
        <v>50564</v>
      </c>
      <c r="I1608" s="177">
        <f>_xll.qlInterestRateIndexValueDate(Index1M,$H1608)</f>
        <v>50564</v>
      </c>
      <c r="J1608" s="182">
        <f>IFERROR(_xll.qlIndexFixing(Index1M,$H1608,TRUE,_xll.ohTrigger(RecalcTrigger,Trigger1M)),NA())</f>
        <v>2.3358734091756483E-2</v>
      </c>
      <c r="K1608" s="44">
        <f>IFERROR(_xll.qlIndexFixing(Index3M,H1608,TRUE,_xll.ohTrigger(RecalcTrigger,Trigger3M)),NA())</f>
        <v>2.3845617577918761E-2</v>
      </c>
      <c r="L1608" s="44">
        <f>IFERROR(_xll.qlIndexFixing(Index6M,$H1608,TRUE,_xll.ohTrigger(RecalcTrigger,Trigger6M)),NA())</f>
        <v>2.4001481941651099E-2</v>
      </c>
      <c r="M1608" s="183">
        <f>IFERROR(_xll.qlIndexFixing(Index1Y,$H1608,TRUE,_xll.ohTrigger(RecalcTrigger,Trigger1Y)),NA())</f>
        <v>2.4273018658172996E-2</v>
      </c>
      <c r="N1608" s="182">
        <f>IFERROR(_xll.qlIndexFixing(ONIndex1M,I1608,TRUE,_xll.ohTrigger(RecalcTrigger,Trigger1M)),NA())</f>
        <v>2.3346151064506104E-2</v>
      </c>
      <c r="O1608" s="44">
        <f>IFERROR(_xll.qlIndexFixing(ONIndex3M,I1608,TRUE,_xll.ohTrigger(RecalcTrigger,Trigger3M)),NA())</f>
        <v>2.3805518711809137E-2</v>
      </c>
      <c r="P1608" s="44">
        <f>IFERROR(_xll.qlIndexFixing(ONIndex6M,I1608,TRUE,_xll.ohTrigger(RecalcTrigger,Trigger6M)),NA())</f>
        <v>2.3922844614012728E-2</v>
      </c>
      <c r="Q1608" s="183">
        <f>IFERROR(_xll.qlIndexFixing(ONIndex1Y,I1608,TRUE,_xll.ohTrigger(RecalcTrigger,Trigger1Y)),NA())</f>
        <v>2.4112773418578648E-2</v>
      </c>
    </row>
    <row r="1609" spans="2:17" x14ac:dyDescent="0.2">
      <c r="B1609" s="39" t="s">
        <v>42</v>
      </c>
      <c r="D1609" s="42">
        <f>_xll.qlCalendarAdvance(Calendar,$D1608,B1609,"f",FALSE)</f>
        <v>50571</v>
      </c>
      <c r="E1609" s="177">
        <f>_xll.qlInterestRateIndexValueDate(IndexON,D1609)</f>
        <v>50571</v>
      </c>
      <c r="F1609" s="193">
        <f>IFERROR(_xll.qlIndexFixing(IndexON,D1609,TRUE,_xll.ohTrigger(RecalcTrigger,TriggerON)),NA())</f>
        <v>2.3358862568233496E-2</v>
      </c>
      <c r="H1609" s="42">
        <f>_xll.qlCalendarAdvance(Calendar,$H1608,B1609,"f",FALSE)</f>
        <v>50571</v>
      </c>
      <c r="I1609" s="177">
        <f>_xll.qlInterestRateIndexValueDate(Index1M,$H1609)</f>
        <v>50571</v>
      </c>
      <c r="J1609" s="182">
        <f>IFERROR(_xll.qlIndexFixing(Index1M,$H1609,TRUE,_xll.ohTrigger(RecalcTrigger,Trigger1M)),NA())</f>
        <v>2.3354375777949708E-2</v>
      </c>
      <c r="K1609" s="44">
        <f>IFERROR(_xll.qlIndexFixing(Index3M,H1609,TRUE,_xll.ohTrigger(RecalcTrigger,Trigger3M)),NA())</f>
        <v>2.3840948145679174E-2</v>
      </c>
      <c r="L1609" s="44">
        <f>IFERROR(_xll.qlIndexFixing(Index6M,$H1609,TRUE,_xll.ohTrigger(RecalcTrigger,Trigger6M)),NA())</f>
        <v>2.3996601947142239E-2</v>
      </c>
      <c r="M1609" s="183">
        <f>IFERROR(_xll.qlIndexFixing(Index1Y,$H1609,TRUE,_xll.ohTrigger(RecalcTrigger,Trigger1Y)),NA())</f>
        <v>2.4268166691262749E-2</v>
      </c>
      <c r="N1609" s="182">
        <f>IFERROR(_xll.qlIndexFixing(ONIndex1M,I1609,TRUE,_xll.ohTrigger(RecalcTrigger,Trigger1M)),NA())</f>
        <v>2.3341754325898467E-2</v>
      </c>
      <c r="O1609" s="44">
        <f>IFERROR(_xll.qlIndexFixing(ONIndex3M,I1609,TRUE,_xll.ohTrigger(RecalcTrigger,Trigger3M)),NA())</f>
        <v>2.3800752038911632E-2</v>
      </c>
      <c r="P1609" s="44">
        <f>IFERROR(_xll.qlIndexFixing(ONIndex6M,I1609,TRUE,_xll.ohTrigger(RecalcTrigger,Trigger6M)),NA())</f>
        <v>2.3917781694428042E-2</v>
      </c>
      <c r="Q1609" s="183">
        <f>IFERROR(_xll.qlIndexFixing(ONIndex1Y,I1609,TRUE,_xll.ohTrigger(RecalcTrigger,Trigger1Y)),NA())</f>
        <v>2.410741217168666E-2</v>
      </c>
    </row>
    <row r="1610" spans="2:17" x14ac:dyDescent="0.2">
      <c r="B1610" s="39" t="s">
        <v>42</v>
      </c>
      <c r="D1610" s="42">
        <f>_xll.qlCalendarAdvance(Calendar,$D1609,B1610,"f",FALSE)</f>
        <v>50578</v>
      </c>
      <c r="E1610" s="177">
        <f>_xll.qlInterestRateIndexValueDate(IndexON,D1610)</f>
        <v>50578</v>
      </c>
      <c r="F1610" s="193">
        <f>IFERROR(_xll.qlIndexFixing(IndexON,D1610,TRUE,_xll.ohTrigger(RecalcTrigger,TriggerON)),NA())</f>
        <v>2.335413410030962E-2</v>
      </c>
      <c r="H1610" s="42">
        <f>_xll.qlCalendarAdvance(Calendar,$H1609,B1610,"f",FALSE)</f>
        <v>50578</v>
      </c>
      <c r="I1610" s="177">
        <f>_xll.qlInterestRateIndexValueDate(Index1M,$H1610)</f>
        <v>50578</v>
      </c>
      <c r="J1610" s="182">
        <f>IFERROR(_xll.qlIndexFixing(Index1M,$H1610,TRUE,_xll.ohTrigger(RecalcTrigger,Trigger1M)),NA())</f>
        <v>2.3350039954339968E-2</v>
      </c>
      <c r="K1610" s="44">
        <f>IFERROR(_xll.qlIndexFixing(Index3M,H1610,TRUE,_xll.ohTrigger(RecalcTrigger,Trigger3M)),NA())</f>
        <v>2.3836298038053115E-2</v>
      </c>
      <c r="L1610" s="44">
        <f>IFERROR(_xll.qlIndexFixing(Index6M,$H1610,TRUE,_xll.ohTrigger(RecalcTrigger,Trigger6M)),NA())</f>
        <v>2.3991740695772281E-2</v>
      </c>
      <c r="M1610" s="183">
        <f>IFERROR(_xll.qlIndexFixing(Index1Y,$H1610,TRUE,_xll.ohTrigger(RecalcTrigger,Trigger1Y)),NA())</f>
        <v>2.426333932554714E-2</v>
      </c>
      <c r="N1610" s="182">
        <f>IFERROR(_xll.qlIndexFixing(ONIndex1M,I1610,TRUE,_xll.ohTrigger(RecalcTrigger,Trigger1M)),NA())</f>
        <v>2.3337380034192945E-2</v>
      </c>
      <c r="O1610" s="44">
        <f>IFERROR(_xll.qlIndexFixing(ONIndex3M,I1610,TRUE,_xll.ohTrigger(RecalcTrigger,Trigger3M)),NA())</f>
        <v>2.3796004571227103E-2</v>
      </c>
      <c r="P1610" s="44">
        <f>IFERROR(_xll.qlIndexFixing(ONIndex6M,I1610,TRUE,_xll.ohTrigger(RecalcTrigger,Trigger6M)),NA())</f>
        <v>2.3912737285003427E-2</v>
      </c>
      <c r="Q1610" s="183">
        <f>IFERROR(_xll.qlIndexFixing(ONIndex1Y,I1610,TRUE,_xll.ohTrigger(RecalcTrigger,Trigger1Y)),NA())</f>
        <v>2.4102074922193184E-2</v>
      </c>
    </row>
    <row r="1611" spans="2:17" x14ac:dyDescent="0.2">
      <c r="B1611" s="39" t="s">
        <v>42</v>
      </c>
      <c r="D1611" s="42">
        <f>_xll.qlCalendarAdvance(Calendar,$D1610,B1611,"f",FALSE)</f>
        <v>50585</v>
      </c>
      <c r="E1611" s="177">
        <f>_xll.qlInterestRateIndexValueDate(IndexON,D1611)</f>
        <v>50585</v>
      </c>
      <c r="F1611" s="193">
        <f>IFERROR(_xll.qlIndexFixing(IndexON,D1611,TRUE,_xll.ohTrigger(RecalcTrigger,TriggerON)),NA())</f>
        <v>2.3349419686945483E-2</v>
      </c>
      <c r="H1611" s="42">
        <f>_xll.qlCalendarAdvance(Calendar,$H1610,B1611,"f",FALSE)</f>
        <v>50585</v>
      </c>
      <c r="I1611" s="177">
        <f>_xll.qlInterestRateIndexValueDate(Index1M,$H1611)</f>
        <v>50585</v>
      </c>
      <c r="J1611" s="182">
        <f>IFERROR(_xll.qlIndexFixing(Index1M,$H1611,TRUE,_xll.ohTrigger(RecalcTrigger,Trigger1M)),NA())</f>
        <v>2.3345726620911056E-2</v>
      </c>
      <c r="K1611" s="44">
        <f>IFERROR(_xll.qlIndexFixing(Index3M,H1611,TRUE,_xll.ohTrigger(RecalcTrigger,Trigger3M)),NA())</f>
        <v>2.3831667254974511E-2</v>
      </c>
      <c r="L1611" s="44">
        <f>IFERROR(_xll.qlIndexFixing(Index6M,$H1611,TRUE,_xll.ohTrigger(RecalcTrigger,Trigger6M)),NA())</f>
        <v>2.3986898187405258E-2</v>
      </c>
      <c r="M1611" s="183">
        <f>IFERROR(_xll.qlIndexFixing(Index1Y,$H1611,TRUE,_xll.ohTrigger(RecalcTrigger,Trigger1Y)),NA())</f>
        <v>2.4258536560679111E-2</v>
      </c>
      <c r="N1611" s="182">
        <f>IFERROR(_xll.qlIndexFixing(ONIndex1M,I1611,TRUE,_xll.ohTrigger(RecalcTrigger,Trigger1M)),NA())</f>
        <v>2.3333028189632676E-2</v>
      </c>
      <c r="O1611" s="44">
        <f>IFERROR(_xll.qlIndexFixing(ONIndex3M,I1611,TRUE,_xll.ohTrigger(RecalcTrigger,Trigger3M)),NA())</f>
        <v>2.3791276308593456E-2</v>
      </c>
      <c r="P1611" s="44">
        <f>IFERROR(_xll.qlIndexFixing(ONIndex6M,I1611,TRUE,_xll.ohTrigger(RecalcTrigger,Trigger6M)),NA())</f>
        <v>2.3907711385252606E-2</v>
      </c>
      <c r="Q1611" s="183">
        <f>IFERROR(_xll.qlIndexFixing(ONIndex1Y,I1611,TRUE,_xll.ohTrigger(RecalcTrigger,Trigger1Y)),NA())</f>
        <v>2.4096761670584499E-2</v>
      </c>
    </row>
    <row r="1612" spans="2:17" x14ac:dyDescent="0.2">
      <c r="B1612" s="39" t="s">
        <v>42</v>
      </c>
      <c r="D1612" s="42">
        <f>_xll.qlCalendarAdvance(Calendar,$D1611,B1612,"f",FALSE)</f>
        <v>50592</v>
      </c>
      <c r="E1612" s="177">
        <f>_xll.qlInterestRateIndexValueDate(IndexON,D1612)</f>
        <v>50592</v>
      </c>
      <c r="F1612" s="193">
        <f>IFERROR(_xll.qlIndexFixing(IndexON,D1612,TRUE,_xll.ohTrigger(RecalcTrigger,TriggerON)),NA())</f>
        <v>2.3344719328060037E-2</v>
      </c>
      <c r="H1612" s="42">
        <f>_xll.qlCalendarAdvance(Calendar,$H1611,B1612,"f",FALSE)</f>
        <v>50592</v>
      </c>
      <c r="I1612" s="177">
        <f>_xll.qlInterestRateIndexValueDate(Index1M,$H1612)</f>
        <v>50592</v>
      </c>
      <c r="J1612" s="182">
        <f>IFERROR(_xll.qlIndexFixing(Index1M,$H1612,TRUE,_xll.ohTrigger(RecalcTrigger,Trigger1M)),NA())</f>
        <v>2.3341877167903136E-2</v>
      </c>
      <c r="K1612" s="44">
        <f>IFERROR(_xll.qlIndexFixing(Index3M,H1612,TRUE,_xll.ohTrigger(RecalcTrigger,Trigger3M)),NA())</f>
        <v>2.3827055796374653E-2</v>
      </c>
      <c r="L1612" s="44">
        <f>IFERROR(_xll.qlIndexFixing(Index6M,$H1612,TRUE,_xll.ohTrigger(RecalcTrigger,Trigger6M)),NA())</f>
        <v>2.3982521148994303E-2</v>
      </c>
      <c r="M1612" s="183">
        <f>IFERROR(_xll.qlIndexFixing(Index1Y,$H1612,TRUE,_xll.ohTrigger(RecalcTrigger,Trigger1Y)),NA())</f>
        <v>2.4253758396312053E-2</v>
      </c>
      <c r="N1612" s="182">
        <f>IFERROR(_xll.qlIndexFixing(ONIndex1M,I1612,TRUE,_xll.ohTrigger(RecalcTrigger,Trigger1M)),NA())</f>
        <v>2.3328698792055569E-2</v>
      </c>
      <c r="O1612" s="44">
        <f>IFERROR(_xll.qlIndexFixing(ONIndex3M,I1612,TRUE,_xll.ohTrigger(RecalcTrigger,Trigger3M)),NA())</f>
        <v>2.3786567251010693E-2</v>
      </c>
      <c r="P1612" s="44">
        <f>IFERROR(_xll.qlIndexFixing(ONIndex6M,I1612,TRUE,_xll.ohTrigger(RecalcTrigger,Trigger6M)),NA())</f>
        <v>2.3902703995742902E-2</v>
      </c>
      <c r="Q1612" s="183">
        <f>IFERROR(_xll.qlIndexFixing(ONIndex1Y,I1612,TRUE,_xll.ohTrigger(RecalcTrigger,Trigger1Y)),NA())</f>
        <v>2.4091472416536419E-2</v>
      </c>
    </row>
    <row r="1613" spans="2:17" x14ac:dyDescent="0.2">
      <c r="B1613" s="39" t="s">
        <v>42</v>
      </c>
      <c r="D1613" s="42">
        <f>_xll.qlCalendarAdvance(Calendar,$D1612,B1613,"f",FALSE)</f>
        <v>50599</v>
      </c>
      <c r="E1613" s="177">
        <f>_xll.qlInterestRateIndexValueDate(IndexON,D1613)</f>
        <v>50599</v>
      </c>
      <c r="F1613" s="193">
        <f>IFERROR(_xll.qlIndexFixing(IndexON,D1613,TRUE,_xll.ohTrigger(RecalcTrigger,TriggerON)),NA())</f>
        <v>2.3340033023896423E-2</v>
      </c>
      <c r="H1613" s="42">
        <f>_xll.qlCalendarAdvance(Calendar,$H1612,B1613,"f",FALSE)</f>
        <v>50599</v>
      </c>
      <c r="I1613" s="177">
        <f>_xll.qlInterestRateIndexValueDate(Index1M,$H1613)</f>
        <v>50599</v>
      </c>
      <c r="J1613" s="182">
        <f>IFERROR(_xll.qlIndexFixing(Index1M,$H1613,TRUE,_xll.ohTrigger(RecalcTrigger,Trigger1M)),NA())</f>
        <v>2.3337610148618272E-2</v>
      </c>
      <c r="K1613" s="44">
        <f>IFERROR(_xll.qlIndexFixing(Index3M,H1613,TRUE,_xll.ohTrigger(RecalcTrigger,Trigger3M)),NA())</f>
        <v>2.382246366218747E-2</v>
      </c>
      <c r="L1613" s="44">
        <f>IFERROR(_xll.qlIndexFixing(Index6M,$H1613,TRUE,_xll.ohTrigger(RecalcTrigger,Trigger6M)),NA())</f>
        <v>2.3977717151263313E-2</v>
      </c>
      <c r="M1613" s="183">
        <f>IFERROR(_xll.qlIndexFixing(Index1Y,$H1613,TRUE,_xll.ohTrigger(RecalcTrigger,Trigger1Y)),NA())</f>
        <v>2.4249004832102683E-2</v>
      </c>
      <c r="N1613" s="182">
        <f>IFERROR(_xll.qlIndexFixing(ONIndex1M,I1613,TRUE,_xll.ohTrigger(RecalcTrigger,Trigger1M)),NA())</f>
        <v>2.3324391841704761E-2</v>
      </c>
      <c r="O1613" s="44">
        <f>IFERROR(_xll.qlIndexFixing(ONIndex3M,I1613,TRUE,_xll.ohTrigger(RecalcTrigger,Trigger3M)),NA())</f>
        <v>2.3781877398640905E-2</v>
      </c>
      <c r="P1613" s="44">
        <f>IFERROR(_xll.qlIndexFixing(ONIndex6M,I1613,TRUE,_xll.ohTrigger(RecalcTrigger,Trigger6M)),NA())</f>
        <v>2.3897715116231177E-2</v>
      </c>
      <c r="Q1613" s="183">
        <f>IFERROR(_xll.qlIndexFixing(ONIndex1Y,I1613,TRUE,_xll.ohTrigger(RecalcTrigger,Trigger1Y)),NA())</f>
        <v>2.4086207160129991E-2</v>
      </c>
    </row>
    <row r="1614" spans="2:17" x14ac:dyDescent="0.2">
      <c r="B1614" s="39" t="s">
        <v>42</v>
      </c>
      <c r="D1614" s="42">
        <f>_xll.qlCalendarAdvance(Calendar,$D1613,B1614,"f",FALSE)</f>
        <v>50606</v>
      </c>
      <c r="E1614" s="177">
        <f>_xll.qlInterestRateIndexValueDate(IndexON,D1614)</f>
        <v>50606</v>
      </c>
      <c r="F1614" s="193">
        <f>IFERROR(_xll.qlIndexFixing(IndexON,D1614,TRUE,_xll.ohTrigger(RecalcTrigger,TriggerON)),NA())</f>
        <v>2.33353607742115E-2</v>
      </c>
      <c r="H1614" s="42">
        <f>_xll.qlCalendarAdvance(Calendar,$H1613,B1614,"f",FALSE)</f>
        <v>50606</v>
      </c>
      <c r="I1614" s="177">
        <f>_xll.qlInterestRateIndexValueDate(Index1M,$H1614)</f>
        <v>50606</v>
      </c>
      <c r="J1614" s="182">
        <f>IFERROR(_xll.qlIndexFixing(Index1M,$H1614,TRUE,_xll.ohTrigger(RecalcTrigger,Trigger1M)),NA())</f>
        <v>2.3333365620920785E-2</v>
      </c>
      <c r="K1614" s="44">
        <f>IFERROR(_xll.qlIndexFixing(Index3M,H1614,TRUE,_xll.ohTrigger(RecalcTrigger,Trigger3M)),NA())</f>
        <v>2.3817890852346008E-2</v>
      </c>
      <c r="L1614" s="44">
        <f>IFERROR(_xll.qlIndexFixing(Index6M,$H1614,TRUE,_xll.ohTrigger(RecalcTrigger,Trigger6M)),NA())</f>
        <v>2.3972931897409167E-2</v>
      </c>
      <c r="M1614" s="183">
        <f>IFERROR(_xll.qlIndexFixing(Index1Y,$H1614,TRUE,_xll.ohTrigger(RecalcTrigger,Trigger1Y)),NA())</f>
        <v>2.4244275867708387E-2</v>
      </c>
      <c r="N1614" s="182">
        <f>IFERROR(_xll.qlIndexFixing(ONIndex1M,I1614,TRUE,_xll.ohTrigger(RecalcTrigger,Trigger1M)),NA())</f>
        <v>2.3320107338256069E-2</v>
      </c>
      <c r="O1614" s="44">
        <f>IFERROR(_xll.qlIndexFixing(ONIndex3M,I1614,TRUE,_xll.ohTrigger(RecalcTrigger,Trigger3M)),NA())</f>
        <v>2.3777206751159907E-2</v>
      </c>
      <c r="P1614" s="44">
        <f>IFERROR(_xll.qlIndexFixing(ONIndex6M,I1614,TRUE,_xll.ohTrigger(RecalcTrigger,Trigger6M)),NA())</f>
        <v>2.3892744746555339E-2</v>
      </c>
      <c r="Q1614" s="183">
        <f>IFERROR(_xll.qlIndexFixing(ONIndex1Y,I1614,TRUE,_xll.ohTrigger(RecalcTrigger,Trigger1Y)),NA())</f>
        <v>2.4080965901365214E-2</v>
      </c>
    </row>
    <row r="1615" spans="2:17" x14ac:dyDescent="0.2">
      <c r="B1615" s="39" t="s">
        <v>42</v>
      </c>
      <c r="D1615" s="42">
        <f>_xll.qlCalendarAdvance(Calendar,$D1614,B1615,"f",FALSE)</f>
        <v>50613</v>
      </c>
      <c r="E1615" s="177">
        <f>_xll.qlInterestRateIndexValueDate(IndexON,D1615)</f>
        <v>50613</v>
      </c>
      <c r="F1615" s="193">
        <f>IFERROR(_xll.qlIndexFixing(IndexON,D1615,TRUE,_xll.ohTrigger(RecalcTrigger,TriggerON)),NA())</f>
        <v>2.3330702579086315E-2</v>
      </c>
      <c r="H1615" s="42">
        <f>_xll.qlCalendarAdvance(Calendar,$H1614,B1615,"f",FALSE)</f>
        <v>50613</v>
      </c>
      <c r="I1615" s="177">
        <f>_xll.qlInterestRateIndexValueDate(Index1M,$H1615)</f>
        <v>50613</v>
      </c>
      <c r="J1615" s="182">
        <f>IFERROR(_xll.qlIndexFixing(Index1M,$H1615,TRUE,_xll.ohTrigger(RecalcTrigger,Trigger1M)),NA())</f>
        <v>2.3329143584789755E-2</v>
      </c>
      <c r="K1615" s="44">
        <f>IFERROR(_xll.qlIndexFixing(Index3M,H1615,TRUE,_xll.ohTrigger(RecalcTrigger,Trigger3M)),NA())</f>
        <v>2.3813337366782435E-2</v>
      </c>
      <c r="L1615" s="44">
        <f>IFERROR(_xll.qlIndexFixing(Index6M,$H1615,TRUE,_xll.ohTrigger(RecalcTrigger,Trigger6M)),NA())</f>
        <v>2.3968165387298405E-2</v>
      </c>
      <c r="M1615" s="183">
        <f>IFERROR(_xll.qlIndexFixing(Index1Y,$H1615,TRUE,_xll.ohTrigger(RecalcTrigger,Trigger1Y)),NA())</f>
        <v>2.4239571502788548E-2</v>
      </c>
      <c r="N1615" s="182">
        <f>IFERROR(_xll.qlIndexFixing(ONIndex1M,I1615,TRUE,_xll.ohTrigger(RecalcTrigger,Trigger1M)),NA())</f>
        <v>2.3315845281871583E-2</v>
      </c>
      <c r="O1615" s="44">
        <f>IFERROR(_xll.qlIndexFixing(ONIndex3M,I1615,TRUE,_xll.ohTrigger(RecalcTrigger,Trigger3M)),NA())</f>
        <v>2.3772555308891885E-2</v>
      </c>
      <c r="P1615" s="44">
        <f>IFERROR(_xll.qlIndexFixing(ONIndex6M,I1615,TRUE,_xll.ohTrigger(RecalcTrigger,Trigger6M)),NA())</f>
        <v>2.3887792887039572E-2</v>
      </c>
      <c r="Q1615" s="183">
        <f>IFERROR(_xll.qlIndexFixing(ONIndex1Y,I1615,TRUE,_xll.ohTrigger(RecalcTrigger,Trigger1Y)),NA())</f>
        <v>2.4075748640323136E-2</v>
      </c>
    </row>
    <row r="1616" spans="2:17" x14ac:dyDescent="0.2">
      <c r="B1616" s="39" t="s">
        <v>42</v>
      </c>
      <c r="D1616" s="42">
        <f>_xll.qlCalendarAdvance(Calendar,$D1615,B1616,"f",FALSE)</f>
        <v>50620</v>
      </c>
      <c r="E1616" s="177">
        <f>_xll.qlInterestRateIndexValueDate(IndexON,D1616)</f>
        <v>50620</v>
      </c>
      <c r="F1616" s="193">
        <f>IFERROR(_xll.qlIndexFixing(IndexON,D1616,TRUE,_xll.ohTrigger(RecalcTrigger,TriggerON)),NA())</f>
        <v>2.3326058438601915E-2</v>
      </c>
      <c r="H1616" s="42">
        <f>_xll.qlCalendarAdvance(Calendar,$H1615,B1616,"f",FALSE)</f>
        <v>50620</v>
      </c>
      <c r="I1616" s="177">
        <f>_xll.qlInterestRateIndexValueDate(Index1M,$H1616)</f>
        <v>50620</v>
      </c>
      <c r="J1616" s="182">
        <f>IFERROR(_xll.qlIndexFixing(Index1M,$H1616,TRUE,_xll.ohTrigger(RecalcTrigger,Trigger1M)),NA())</f>
        <v>2.3324944040201655E-2</v>
      </c>
      <c r="K1616" s="44">
        <f>IFERROR(_xll.qlIndexFixing(Index3M,H1616,TRUE,_xll.ohTrigger(RecalcTrigger,Trigger3M)),NA())</f>
        <v>2.3808803205432445E-2</v>
      </c>
      <c r="L1616" s="44">
        <f>IFERROR(_xll.qlIndexFixing(Index6M,$H1616,TRUE,_xll.ohTrigger(RecalcTrigger,Trigger6M)),NA())</f>
        <v>2.396341762079756E-2</v>
      </c>
      <c r="M1616" s="183">
        <f>IFERROR(_xll.qlIndexFixing(Index1Y,$H1616,TRUE,_xll.ohTrigger(RecalcTrigger,Trigger1Y)),NA())</f>
        <v>2.4234891737004771E-2</v>
      </c>
      <c r="N1616" s="182">
        <f>IFERROR(_xll.qlIndexFixing(ONIndex1M,I1616,TRUE,_xll.ohTrigger(RecalcTrigger,Trigger1M)),NA())</f>
        <v>2.3311605672470259E-2</v>
      </c>
      <c r="O1616" s="44">
        <f>IFERROR(_xll.qlIndexFixing(ONIndex3M,I1616,TRUE,_xll.ohTrigger(RecalcTrigger,Trigger3M)),NA())</f>
        <v>2.37679230715937E-2</v>
      </c>
      <c r="P1616" s="44">
        <f>IFERROR(_xll.qlIndexFixing(ONIndex6M,I1616,TRUE,_xll.ohTrigger(RecalcTrigger,Trigger6M)),NA())</f>
        <v>2.3882859537197598E-2</v>
      </c>
      <c r="Q1616" s="183">
        <f>IFERROR(_xll.qlIndexFixing(ONIndex1Y,I1616,TRUE,_xll.ohTrigger(RecalcTrigger,Trigger1Y)),NA())</f>
        <v>2.4070555376922709E-2</v>
      </c>
    </row>
    <row r="1617" spans="2:17" x14ac:dyDescent="0.2">
      <c r="B1617" s="39" t="s">
        <v>42</v>
      </c>
      <c r="D1617" s="42">
        <f>_xll.qlCalendarAdvance(Calendar,$D1616,B1617,"f",FALSE)</f>
        <v>50627</v>
      </c>
      <c r="E1617" s="177">
        <f>_xll.qlInterestRateIndexValueDate(IndexON,D1617)</f>
        <v>50627</v>
      </c>
      <c r="F1617" s="193">
        <f>IFERROR(_xll.qlIndexFixing(IndexON,D1617,TRUE,_xll.ohTrigger(RecalcTrigger,TriggerON)),NA())</f>
        <v>2.3321428352596207E-2</v>
      </c>
      <c r="H1617" s="42">
        <f>_xll.qlCalendarAdvance(Calendar,$H1616,B1617,"f",FALSE)</f>
        <v>50627</v>
      </c>
      <c r="I1617" s="177">
        <f>_xll.qlInterestRateIndexValueDate(Index1M,$H1617)</f>
        <v>50627</v>
      </c>
      <c r="J1617" s="182">
        <f>IFERROR(_xll.qlIndexFixing(Index1M,$H1617,TRUE,_xll.ohTrigger(RecalcTrigger,Trigger1M)),NA())</f>
        <v>2.3320766987130339E-2</v>
      </c>
      <c r="K1617" s="44">
        <f>IFERROR(_xll.qlIndexFixing(Index3M,H1617,TRUE,_xll.ohTrigger(RecalcTrigger,Trigger3M)),NA())</f>
        <v>2.3804288368229967E-2</v>
      </c>
      <c r="L1617" s="44">
        <f>IFERROR(_xll.qlIndexFixing(Index6M,$H1617,TRUE,_xll.ohTrigger(RecalcTrigger,Trigger6M)),NA())</f>
        <v>2.3958688597772729E-2</v>
      </c>
      <c r="M1617" s="183">
        <f>IFERROR(_xll.qlIndexFixing(Index1Y,$H1617,TRUE,_xll.ohTrigger(RecalcTrigger,Trigger1Y)),NA())</f>
        <v>2.4230236570019326E-2</v>
      </c>
      <c r="N1617" s="182">
        <f>IFERROR(_xll.qlIndexFixing(ONIndex1M,I1617,TRUE,_xll.ohTrigger(RecalcTrigger,Trigger1M)),NA())</f>
        <v>2.3307388510295235E-2</v>
      </c>
      <c r="O1617" s="44">
        <f>IFERROR(_xll.qlIndexFixing(ONIndex3M,I1617,TRUE,_xll.ohTrigger(RecalcTrigger,Trigger3M)),NA())</f>
        <v>2.376331003950849E-2</v>
      </c>
      <c r="P1617" s="44">
        <f>IFERROR(_xll.qlIndexFixing(ONIndex6M,I1617,TRUE,_xll.ohTrigger(RecalcTrigger,Trigger6M)),NA())</f>
        <v>2.3877944697677789E-2</v>
      </c>
      <c r="Q1617" s="183">
        <f>IFERROR(_xll.qlIndexFixing(ONIndex1Y,I1617,TRUE,_xll.ohTrigger(RecalcTrigger,Trigger1Y)),NA())</f>
        <v>2.4065386111082887E-2</v>
      </c>
    </row>
    <row r="1618" spans="2:17" x14ac:dyDescent="0.2">
      <c r="B1618" s="39" t="s">
        <v>42</v>
      </c>
      <c r="D1618" s="42">
        <f>_xll.qlCalendarAdvance(Calendar,$D1617,B1618,"f",FALSE)</f>
        <v>50634</v>
      </c>
      <c r="E1618" s="177">
        <f>_xll.qlInterestRateIndexValueDate(IndexON,D1618)</f>
        <v>50634</v>
      </c>
      <c r="F1618" s="193">
        <f>IFERROR(_xll.qlIndexFixing(IndexON,D1618,TRUE,_xll.ohTrigger(RecalcTrigger,TriggerON)),NA())</f>
        <v>2.3316812321150238E-2</v>
      </c>
      <c r="H1618" s="42">
        <f>_xll.qlCalendarAdvance(Calendar,$H1617,B1618,"f",FALSE)</f>
        <v>50634</v>
      </c>
      <c r="I1618" s="177">
        <f>_xll.qlInterestRateIndexValueDate(Index1M,$H1618)</f>
        <v>50634</v>
      </c>
      <c r="J1618" s="182">
        <f>IFERROR(_xll.qlIndexFixing(Index1M,$H1618,TRUE,_xll.ohTrigger(RecalcTrigger,Trigger1M)),NA())</f>
        <v>2.3316612425554894E-2</v>
      </c>
      <c r="K1618" s="44">
        <f>IFERROR(_xll.qlIndexFixing(Index3M,H1618,TRUE,_xll.ohTrigger(RecalcTrigger,Trigger3M)),NA())</f>
        <v>2.3799792855108051E-2</v>
      </c>
      <c r="L1618" s="44">
        <f>IFERROR(_xll.qlIndexFixing(Index6M,$H1618,TRUE,_xll.ohTrigger(RecalcTrigger,Trigger6M)),NA())</f>
        <v>2.3953978318093098E-2</v>
      </c>
      <c r="M1618" s="183">
        <f>IFERROR(_xll.qlIndexFixing(Index1Y,$H1618,TRUE,_xll.ohTrigger(RecalcTrigger,Trigger1Y)),NA())</f>
        <v>2.422560600149759E-2</v>
      </c>
      <c r="N1618" s="182">
        <f>IFERROR(_xll.qlIndexFixing(ONIndex1M,I1618,TRUE,_xll.ohTrigger(RecalcTrigger,Trigger1M)),NA())</f>
        <v>2.3303193795022326E-2</v>
      </c>
      <c r="O1618" s="44">
        <f>IFERROR(_xll.qlIndexFixing(ONIndex3M,I1618,TRUE,_xll.ohTrigger(RecalcTrigger,Trigger3M)),NA())</f>
        <v>2.3758716212393116E-2</v>
      </c>
      <c r="P1618" s="44">
        <f>IFERROR(_xll.qlIndexFixing(ONIndex6M,I1618,TRUE,_xll.ohTrigger(RecalcTrigger,Trigger6M)),NA())</f>
        <v>2.3873048367912819E-2</v>
      </c>
      <c r="Q1618" s="183">
        <f>IFERROR(_xll.qlIndexFixing(ONIndex1Y,I1618,TRUE,_xll.ohTrigger(RecalcTrigger,Trigger1Y)),NA())</f>
        <v>2.4060240842803671E-2</v>
      </c>
    </row>
    <row r="1619" spans="2:17" x14ac:dyDescent="0.2">
      <c r="B1619" s="39" t="s">
        <v>42</v>
      </c>
      <c r="D1619" s="42">
        <f>_xll.qlCalendarAdvance(Calendar,$D1618,B1619,"f",FALSE)</f>
        <v>50641</v>
      </c>
      <c r="E1619" s="177">
        <f>_xll.qlInterestRateIndexValueDate(IndexON,D1619)</f>
        <v>50641</v>
      </c>
      <c r="F1619" s="193">
        <f>IFERROR(_xll.qlIndexFixing(IndexON,D1619,TRUE,_xll.ohTrigger(RecalcTrigger,TriggerON)),NA())</f>
        <v>2.3312210344264006E-2</v>
      </c>
      <c r="H1619" s="42">
        <f>_xll.qlCalendarAdvance(Calendar,$H1618,B1619,"f",FALSE)</f>
        <v>50641</v>
      </c>
      <c r="I1619" s="177">
        <f>_xll.qlInterestRateIndexValueDate(Index1M,$H1619)</f>
        <v>50641</v>
      </c>
      <c r="J1619" s="182">
        <f>IFERROR(_xll.qlIndexFixing(Index1M,$H1619,TRUE,_xll.ohTrigger(RecalcTrigger,Trigger1M)),NA())</f>
        <v>2.3312480355446558E-2</v>
      </c>
      <c r="K1619" s="44">
        <f>IFERROR(_xll.qlIndexFixing(Index3M,H1619,TRUE,_xll.ohTrigger(RecalcTrigger,Trigger3M)),NA())</f>
        <v>2.3795316666003267E-2</v>
      </c>
      <c r="L1619" s="44">
        <f>IFERROR(_xll.qlIndexFixing(Index6M,$H1619,TRUE,_xll.ohTrigger(RecalcTrigger,Trigger6M)),NA())</f>
        <v>2.3949286781625202E-2</v>
      </c>
      <c r="M1619" s="183">
        <f>IFERROR(_xll.qlIndexFixing(Index1Y,$H1619,TRUE,_xll.ohTrigger(RecalcTrigger,Trigger1Y)),NA())</f>
        <v>2.4221000031106055E-2</v>
      </c>
      <c r="N1619" s="182">
        <f>IFERROR(_xll.qlIndexFixing(ONIndex1M,I1619,TRUE,_xll.ohTrigger(RecalcTrigger,Trigger1M)),NA())</f>
        <v>2.3299021526813624E-2</v>
      </c>
      <c r="O1619" s="44">
        <f>IFERROR(_xll.qlIndexFixing(ONIndex3M,I1619,TRUE,_xll.ohTrigger(RecalcTrigger,Trigger3M)),NA())</f>
        <v>2.3754141590409672E-2</v>
      </c>
      <c r="P1619" s="44">
        <f>IFERROR(_xll.qlIndexFixing(ONIndex6M,I1619,TRUE,_xll.ohTrigger(RecalcTrigger,Trigger6M)),NA())</f>
        <v>2.3868170548226875E-2</v>
      </c>
      <c r="Q1619" s="183">
        <f>IFERROR(_xll.qlIndexFixing(ONIndex1Y,I1619,TRUE,_xll.ohTrigger(RecalcTrigger,Trigger1Y)),NA())</f>
        <v>2.4055119572328199E-2</v>
      </c>
    </row>
    <row r="1620" spans="2:17" x14ac:dyDescent="0.2">
      <c r="B1620" s="39" t="s">
        <v>42</v>
      </c>
      <c r="D1620" s="42">
        <f>_xll.qlCalendarAdvance(Calendar,$D1619,B1620,"f",FALSE)</f>
        <v>50648</v>
      </c>
      <c r="E1620" s="177">
        <f>_xll.qlInterestRateIndexValueDate(IndexON,D1620)</f>
        <v>50648</v>
      </c>
      <c r="F1620" s="193">
        <f>IFERROR(_xll.qlIndexFixing(IndexON,D1620,TRUE,_xll.ohTrigger(RecalcTrigger,TriggerON)),NA())</f>
        <v>2.3307622422099605E-2</v>
      </c>
      <c r="H1620" s="42">
        <f>_xll.qlCalendarAdvance(Calendar,$H1619,B1620,"f",FALSE)</f>
        <v>50648</v>
      </c>
      <c r="I1620" s="177">
        <f>_xll.qlInterestRateIndexValueDate(Index1M,$H1620)</f>
        <v>50648</v>
      </c>
      <c r="J1620" s="182">
        <f>IFERROR(_xll.qlIndexFixing(Index1M,$H1620,TRUE,_xll.ohTrigger(RecalcTrigger,Trigger1M)),NA())</f>
        <v>2.3307918674095318E-2</v>
      </c>
      <c r="K1620" s="44">
        <f>IFERROR(_xll.qlIndexFixing(Index3M,H1620,TRUE,_xll.ohTrigger(RecalcTrigger,Trigger3M)),NA())</f>
        <v>2.3790400693434702E-2</v>
      </c>
      <c r="L1620" s="44">
        <f>IFERROR(_xll.qlIndexFixing(Index6M,$H1620,TRUE,_xll.ohTrigger(RecalcTrigger,Trigger6M)),NA())</f>
        <v>2.3943249455514154E-2</v>
      </c>
      <c r="M1620" s="183">
        <f>IFERROR(_xll.qlIndexFixing(Index1Y,$H1620,TRUE,_xll.ohTrigger(RecalcTrigger,Trigger1Y)),NA())</f>
        <v>2.4216418658513206E-2</v>
      </c>
      <c r="N1620" s="182">
        <f>IFERROR(_xll.qlIndexFixing(ONIndex1M,I1620,TRUE,_xll.ohTrigger(RecalcTrigger,Trigger1M)),NA())</f>
        <v>2.3294871705831222E-2</v>
      </c>
      <c r="O1620" s="44">
        <f>IFERROR(_xll.qlIndexFixing(ONIndex3M,I1620,TRUE,_xll.ohTrigger(RecalcTrigger,Trigger3M)),NA())</f>
        <v>2.3749586173477111E-2</v>
      </c>
      <c r="P1620" s="44">
        <f>IFERROR(_xll.qlIndexFixing(ONIndex6M,I1620,TRUE,_xll.ohTrigger(RecalcTrigger,Trigger6M)),NA())</f>
        <v>2.3863311238538909E-2</v>
      </c>
      <c r="Q1620" s="183">
        <f>IFERROR(_xll.qlIndexFixing(ONIndex1Y,I1620,TRUE,_xll.ohTrigger(RecalcTrigger,Trigger1Y)),NA())</f>
        <v>2.4050022299413332E-2</v>
      </c>
    </row>
    <row r="1621" spans="2:17" x14ac:dyDescent="0.2">
      <c r="B1621" s="39" t="s">
        <v>42</v>
      </c>
      <c r="D1621" s="42">
        <f>_xll.qlCalendarAdvance(Calendar,$D1620,B1621,"f",FALSE)</f>
        <v>50655</v>
      </c>
      <c r="E1621" s="177">
        <f>_xll.qlInterestRateIndexValueDate(IndexON,D1621)</f>
        <v>50655</v>
      </c>
      <c r="F1621" s="193">
        <f>IFERROR(_xll.qlIndexFixing(IndexON,D1621,TRUE,_xll.ohTrigger(RecalcTrigger,TriggerON)),NA())</f>
        <v>2.330304855433285E-2</v>
      </c>
      <c r="H1621" s="42">
        <f>_xll.qlCalendarAdvance(Calendar,$H1620,B1621,"f",FALSE)</f>
        <v>50655</v>
      </c>
      <c r="I1621" s="177">
        <f>_xll.qlInterestRateIndexValueDate(Index1M,$H1621)</f>
        <v>50655</v>
      </c>
      <c r="J1621" s="182">
        <f>IFERROR(_xll.qlIndexFixing(Index1M,$H1621,TRUE,_xll.ohTrigger(RecalcTrigger,Trigger1M)),NA())</f>
        <v>2.3303830241137434E-2</v>
      </c>
      <c r="K1621" s="44">
        <f>IFERROR(_xll.qlIndexFixing(Index3M,H1621,TRUE,_xll.ohTrigger(RecalcTrigger,Trigger3M)),NA())</f>
        <v>2.3785962060330155E-2</v>
      </c>
      <c r="L1621" s="44">
        <f>IFERROR(_xll.qlIndexFixing(Index6M,$H1621,TRUE,_xll.ohTrigger(RecalcTrigger,Trigger6M)),NA())</f>
        <v>2.3938592299885431E-2</v>
      </c>
      <c r="M1621" s="183">
        <f>IFERROR(_xll.qlIndexFixing(Index1Y,$H1621,TRUE,_xll.ohTrigger(RecalcTrigger,Trigger1Y)),NA())</f>
        <v>2.4211861883388641E-2</v>
      </c>
      <c r="N1621" s="182">
        <f>IFERROR(_xll.qlIndexFixing(ONIndex1M,I1621,TRUE,_xll.ohTrigger(RecalcTrigger,Trigger1M)),NA())</f>
        <v>2.3290744331669888E-2</v>
      </c>
      <c r="O1621" s="44">
        <f>IFERROR(_xll.qlIndexFixing(ONIndex3M,I1621,TRUE,_xll.ohTrigger(RecalcTrigger,Trigger3M)),NA())</f>
        <v>2.3745049961757525E-2</v>
      </c>
      <c r="P1621" s="44">
        <f>IFERROR(_xll.qlIndexFixing(ONIndex6M,I1621,TRUE,_xll.ohTrigger(RecalcTrigger,Trigger6M)),NA())</f>
        <v>2.3858470438848922E-2</v>
      </c>
      <c r="Q1621" s="183">
        <f>IFERROR(_xll.qlIndexFixing(ONIndex1Y,I1621,TRUE,_xll.ohTrigger(RecalcTrigger,Trigger1Y)),NA())</f>
        <v>2.4044949024221163E-2</v>
      </c>
    </row>
    <row r="1622" spans="2:17" x14ac:dyDescent="0.2">
      <c r="B1622" s="39" t="s">
        <v>42</v>
      </c>
      <c r="D1622" s="42">
        <f>_xll.qlCalendarAdvance(Calendar,$D1621,B1622,"f",FALSE)</f>
        <v>50662</v>
      </c>
      <c r="E1622" s="177">
        <f>_xll.qlInterestRateIndexValueDate(IndexON,D1622)</f>
        <v>50662</v>
      </c>
      <c r="F1622" s="193">
        <f>IFERROR(_xll.qlIndexFixing(IndexON,D1622,TRUE,_xll.ohTrigger(RecalcTrigger,TriggerON)),NA())</f>
        <v>2.329848874120688E-2</v>
      </c>
      <c r="H1622" s="42">
        <f>_xll.qlCalendarAdvance(Calendar,$H1621,B1622,"f",FALSE)</f>
        <v>50662</v>
      </c>
      <c r="I1622" s="177">
        <f>_xll.qlInterestRateIndexValueDate(Index1M,$H1622)</f>
        <v>50662</v>
      </c>
      <c r="J1622" s="182">
        <f>IFERROR(_xll.qlIndexFixing(Index1M,$H1622,TRUE,_xll.ohTrigger(RecalcTrigger,Trigger1M)),NA())</f>
        <v>2.329976429810373E-2</v>
      </c>
      <c r="K1622" s="44">
        <f>IFERROR(_xll.qlIndexFixing(Index3M,H1622,TRUE,_xll.ohTrigger(RecalcTrigger,Trigger3M)),NA())</f>
        <v>2.3781542749743728E-2</v>
      </c>
      <c r="L1622" s="44">
        <f>IFERROR(_xll.qlIndexFixing(Index6M,$H1622,TRUE,_xll.ohTrigger(RecalcTrigger,Trigger6M)),NA())</f>
        <v>2.3933953883262821E-2</v>
      </c>
      <c r="M1622" s="183">
        <f>IFERROR(_xll.qlIndexFixing(Index1Y,$H1622,TRUE,_xll.ohTrigger(RecalcTrigger,Trigger1Y)),NA())</f>
        <v>2.4207329705404845E-2</v>
      </c>
      <c r="N1622" s="182">
        <f>IFERROR(_xll.qlIndexFixing(ONIndex1M,I1622,TRUE,_xll.ohTrigger(RecalcTrigger,Trigger1M)),NA())</f>
        <v>2.3286639404653808E-2</v>
      </c>
      <c r="O1622" s="44">
        <f>IFERROR(_xll.qlIndexFixing(ONIndex3M,I1622,TRUE,_xll.ohTrigger(RecalcTrigger,Trigger3M)),NA())</f>
        <v>2.3740532955007776E-2</v>
      </c>
      <c r="P1622" s="44">
        <f>IFERROR(_xll.qlIndexFixing(ONIndex6M,I1622,TRUE,_xll.ohTrigger(RecalcTrigger,Trigger6M)),NA())</f>
        <v>2.3853648149075868E-2</v>
      </c>
      <c r="Q1622" s="183">
        <f>IFERROR(_xll.qlIndexFixing(ONIndex1Y,I1622,TRUE,_xll.ohTrigger(RecalcTrigger,Trigger1Y)),NA())</f>
        <v>2.4039899746589599E-2</v>
      </c>
    </row>
    <row r="1623" spans="2:17" x14ac:dyDescent="0.2">
      <c r="B1623" s="39" t="s">
        <v>42</v>
      </c>
      <c r="D1623" s="42">
        <f>_xll.qlCalendarAdvance(Calendar,$D1622,B1623,"f",FALSE)</f>
        <v>50669</v>
      </c>
      <c r="E1623" s="177">
        <f>_xll.qlInterestRateIndexValueDate(IndexON,D1623)</f>
        <v>50669</v>
      </c>
      <c r="F1623" s="193">
        <f>IFERROR(_xll.qlIndexFixing(IndexON,D1623,TRUE,_xll.ohTrigger(RecalcTrigger,TriggerON)),NA())</f>
        <v>2.3293942982559601E-2</v>
      </c>
      <c r="H1623" s="42">
        <f>_xll.qlCalendarAdvance(Calendar,$H1622,B1623,"f",FALSE)</f>
        <v>50669</v>
      </c>
      <c r="I1623" s="177">
        <f>_xll.qlInterestRateIndexValueDate(Index1M,$H1623)</f>
        <v>50669</v>
      </c>
      <c r="J1623" s="182">
        <f>IFERROR(_xll.qlIndexFixing(Index1M,$H1623,TRUE,_xll.ohTrigger(RecalcTrigger,Trigger1M)),NA())</f>
        <v>2.3295720844969892E-2</v>
      </c>
      <c r="K1623" s="44">
        <f>IFERROR(_xll.qlIndexFixing(Index3M,H1623,TRUE,_xll.ohTrigger(RecalcTrigger,Trigger3M)),NA())</f>
        <v>2.3777142761610401E-2</v>
      </c>
      <c r="L1623" s="44">
        <f>IFERROR(_xll.qlIndexFixing(Index6M,$H1623,TRUE,_xll.ohTrigger(RecalcTrigger,Trigger6M)),NA())</f>
        <v>2.3929334205520052E-2</v>
      </c>
      <c r="M1623" s="183">
        <f>IFERROR(_xll.qlIndexFixing(Index1Y,$H1623,TRUE,_xll.ohTrigger(RecalcTrigger,Trigger1Y)),NA())</f>
        <v>2.4202822124234746E-2</v>
      </c>
      <c r="N1623" s="182">
        <f>IFERROR(_xll.qlIndexFixing(ONIndex1M,I1623,TRUE,_xll.ohTrigger(RecalcTrigger,Trigger1M)),NA())</f>
        <v>2.328255692462089E-2</v>
      </c>
      <c r="O1623" s="44">
        <f>IFERROR(_xll.qlIndexFixing(ONIndex3M,I1623,TRUE,_xll.ohTrigger(RecalcTrigger,Trigger3M)),NA())</f>
        <v>2.373603515330891E-2</v>
      </c>
      <c r="P1623" s="44">
        <f>IFERROR(_xll.qlIndexFixing(ONIndex6M,I1623,TRUE,_xll.ohTrigger(RecalcTrigger,Trigger6M)),NA())</f>
        <v>2.3848844369300792E-2</v>
      </c>
      <c r="Q1623" s="183">
        <f>IFERROR(_xll.qlIndexFixing(ONIndex1Y,I1623,TRUE,_xll.ohTrigger(RecalcTrigger,Trigger1Y)),NA())</f>
        <v>2.4034874466599687E-2</v>
      </c>
    </row>
    <row r="1624" spans="2:17" x14ac:dyDescent="0.2">
      <c r="B1624" s="39" t="s">
        <v>42</v>
      </c>
      <c r="D1624" s="42">
        <f>_xll.qlCalendarAdvance(Calendar,$D1623,B1624,"f",FALSE)</f>
        <v>50676</v>
      </c>
      <c r="E1624" s="177">
        <f>_xll.qlInterestRateIndexValueDate(IndexON,D1624)</f>
        <v>50676</v>
      </c>
      <c r="F1624" s="193">
        <f>IFERROR(_xll.qlIndexFixing(IndexON,D1624,TRUE,_xll.ohTrigger(RecalcTrigger,TriggerON)),NA())</f>
        <v>2.3289411278553107E-2</v>
      </c>
      <c r="H1624" s="42">
        <f>_xll.qlCalendarAdvance(Calendar,$H1623,B1624,"f",FALSE)</f>
        <v>50676</v>
      </c>
      <c r="I1624" s="177">
        <f>_xll.qlInterestRateIndexValueDate(Index1M,$H1624)</f>
        <v>50676</v>
      </c>
      <c r="J1624" s="182">
        <f>IFERROR(_xll.qlIndexFixing(Index1M,$H1624,TRUE,_xll.ohTrigger(RecalcTrigger,Trigger1M)),NA())</f>
        <v>2.329169988170891E-2</v>
      </c>
      <c r="K1624" s="44">
        <f>IFERROR(_xll.qlIndexFixing(Index3M,H1624,TRUE,_xll.ohTrigger(RecalcTrigger,Trigger3M)),NA())</f>
        <v>2.3773225578459112E-2</v>
      </c>
      <c r="L1624" s="44">
        <f>IFERROR(_xll.qlIndexFixing(Index6M,$H1624,TRUE,_xll.ohTrigger(RecalcTrigger,Trigger6M)),NA())</f>
        <v>2.3924733266528164E-2</v>
      </c>
      <c r="M1624" s="183">
        <f>IFERROR(_xll.qlIndexFixing(Index1Y,$H1624,TRUE,_xll.ohTrigger(RecalcTrigger,Trigger1Y)),NA())</f>
        <v>2.4198339139554159E-2</v>
      </c>
      <c r="N1624" s="182">
        <f>IFERROR(_xll.qlIndexFixing(ONIndex1M,I1624,TRUE,_xll.ohTrigger(RecalcTrigger,Trigger1M)),NA())</f>
        <v>2.3278496891652178E-2</v>
      </c>
      <c r="O1624" s="44">
        <f>IFERROR(_xll.qlIndexFixing(ONIndex3M,I1624,TRUE,_xll.ohTrigger(RecalcTrigger,Trigger3M)),NA())</f>
        <v>2.3731556556741973E-2</v>
      </c>
      <c r="P1624" s="44">
        <f>IFERROR(_xll.qlIndexFixing(ONIndex6M,I1624,TRUE,_xll.ohTrigger(RecalcTrigger,Trigger6M)),NA())</f>
        <v>2.3844059099523696E-2</v>
      </c>
      <c r="Q1624" s="183">
        <f>IFERROR(_xll.qlIndexFixing(ONIndex1Y,I1624,TRUE,_xll.ohTrigger(RecalcTrigger,Trigger1Y)),NA())</f>
        <v>2.4029873184332473E-2</v>
      </c>
    </row>
    <row r="1625" spans="2:17" x14ac:dyDescent="0.2">
      <c r="B1625" s="39" t="s">
        <v>42</v>
      </c>
      <c r="D1625" s="42">
        <f>_xll.qlCalendarAdvance(Calendar,$D1624,B1625,"f",FALSE)</f>
        <v>50683</v>
      </c>
      <c r="E1625" s="177">
        <f>_xll.qlInterestRateIndexValueDate(IndexON,D1625)</f>
        <v>50683</v>
      </c>
      <c r="F1625" s="193">
        <f>IFERROR(_xll.qlIndexFixing(IndexON,D1625,TRUE,_xll.ohTrigger(RecalcTrigger,TriggerON)),NA())</f>
        <v>2.3284893629025305E-2</v>
      </c>
      <c r="H1625" s="42">
        <f>_xll.qlCalendarAdvance(Calendar,$H1624,B1625,"f",FALSE)</f>
        <v>50683</v>
      </c>
      <c r="I1625" s="177">
        <f>_xll.qlInterestRateIndexValueDate(Index1M,$H1625)</f>
        <v>50683</v>
      </c>
      <c r="J1625" s="182">
        <f>IFERROR(_xll.qlIndexFixing(Index1M,$H1625,TRUE,_xll.ohTrigger(RecalcTrigger,Trigger1M)),NA())</f>
        <v>2.3288160254356219E-2</v>
      </c>
      <c r="K1625" s="44">
        <f>IFERROR(_xll.qlIndexFixing(Index3M,H1625,TRUE,_xll.ohTrigger(RecalcTrigger,Trigger3M)),NA())</f>
        <v>2.3768865332096076E-2</v>
      </c>
      <c r="L1625" s="44">
        <f>IFERROR(_xll.qlIndexFixing(Index6M,$H1625,TRUE,_xll.ohTrigger(RecalcTrigger,Trigger6M)),NA())</f>
        <v>2.3920610978810521E-2</v>
      </c>
      <c r="M1625" s="183">
        <f>IFERROR(_xll.qlIndexFixing(Index1Y,$H1625,TRUE,_xll.ohTrigger(RecalcTrigger,Trigger1Y)),NA())</f>
        <v>2.4193880751040897E-2</v>
      </c>
      <c r="N1625" s="182">
        <f>IFERROR(_xll.qlIndexFixing(ONIndex1M,I1625,TRUE,_xll.ohTrigger(RecalcTrigger,Trigger1M)),NA())</f>
        <v>2.3274459305747675E-2</v>
      </c>
      <c r="O1625" s="44">
        <f>IFERROR(_xll.qlIndexFixing(ONIndex3M,I1625,TRUE,_xll.ohTrigger(RecalcTrigger,Trigger3M)),NA())</f>
        <v>2.3727097165225919E-2</v>
      </c>
      <c r="P1625" s="44">
        <f>IFERROR(_xll.qlIndexFixing(ONIndex6M,I1625,TRUE,_xll.ohTrigger(RecalcTrigger,Trigger6M)),NA())</f>
        <v>2.3839292339663531E-2</v>
      </c>
      <c r="Q1625" s="183">
        <f>IFERROR(_xll.qlIndexFixing(ONIndex1Y,I1625,TRUE,_xll.ohTrigger(RecalcTrigger,Trigger1Y)),NA())</f>
        <v>2.4024895899544818E-2</v>
      </c>
    </row>
    <row r="1626" spans="2:17" x14ac:dyDescent="0.2">
      <c r="B1626" s="39" t="s">
        <v>42</v>
      </c>
      <c r="D1626" s="42">
        <f>_xll.qlCalendarAdvance(Calendar,$D1625,B1626,"f",FALSE)</f>
        <v>50690</v>
      </c>
      <c r="E1626" s="177">
        <f>_xll.qlInterestRateIndexValueDate(IndexON,D1626)</f>
        <v>50690</v>
      </c>
      <c r="F1626" s="193">
        <f>IFERROR(_xll.qlIndexFixing(IndexON,D1626,TRUE,_xll.ohTrigger(RecalcTrigger,TriggerON)),NA())</f>
        <v>2.3280390034219334E-2</v>
      </c>
      <c r="H1626" s="42">
        <f>_xll.qlCalendarAdvance(Calendar,$H1625,B1626,"f",FALSE)</f>
        <v>50690</v>
      </c>
      <c r="I1626" s="177">
        <f>_xll.qlInterestRateIndexValueDate(Index1M,$H1626)</f>
        <v>50690</v>
      </c>
      <c r="J1626" s="182">
        <f>IFERROR(_xll.qlIndexFixing(Index1M,$H1626,TRUE,_xll.ohTrigger(RecalcTrigger,Trigger1M)),NA())</f>
        <v>2.3284185623882368E-2</v>
      </c>
      <c r="K1626" s="44">
        <f>IFERROR(_xll.qlIndexFixing(Index3M,H1626,TRUE,_xll.ohTrigger(RecalcTrigger,Trigger3M)),NA())</f>
        <v>2.3764524409300013E-2</v>
      </c>
      <c r="L1626" s="44">
        <f>IFERROR(_xll.qlIndexFixing(Index6M,$H1626,TRUE,_xll.ohTrigger(RecalcTrigger,Trigger6M)),NA())</f>
        <v>2.3916048558193691E-2</v>
      </c>
      <c r="M1626" s="183">
        <f>IFERROR(_xll.qlIndexFixing(Index1Y,$H1626,TRUE,_xll.ohTrigger(RecalcTrigger,Trigger1Y)),NA())</f>
        <v>2.4189446958372551E-2</v>
      </c>
      <c r="N1626" s="182">
        <f>IFERROR(_xll.qlIndexFixing(ONIndex1M,I1626,TRUE,_xll.ohTrigger(RecalcTrigger,Trigger1M)),NA())</f>
        <v>2.3270444166826332E-2</v>
      </c>
      <c r="O1626" s="44">
        <f>IFERROR(_xll.qlIndexFixing(ONIndex3M,I1626,TRUE,_xll.ohTrigger(RecalcTrigger,Trigger3M)),NA())</f>
        <v>2.3722656978760748E-2</v>
      </c>
      <c r="P1626" s="44">
        <f>IFERROR(_xll.qlIndexFixing(ONIndex6M,I1626,TRUE,_xll.ohTrigger(RecalcTrigger,Trigger6M)),NA())</f>
        <v>2.3834544089801346E-2</v>
      </c>
      <c r="Q1626" s="183">
        <f>IFERROR(_xll.qlIndexFixing(ONIndex1Y,I1626,TRUE,_xll.ohTrigger(RecalcTrigger,Trigger1Y)),NA())</f>
        <v>2.4019942612560907E-2</v>
      </c>
    </row>
    <row r="1627" spans="2:17" x14ac:dyDescent="0.2">
      <c r="B1627" s="39" t="s">
        <v>42</v>
      </c>
      <c r="D1627" s="42">
        <f>_xll.qlCalendarAdvance(Calendar,$D1626,B1627,"f",FALSE)</f>
        <v>50697</v>
      </c>
      <c r="E1627" s="177">
        <f>_xll.qlInterestRateIndexValueDate(IndexON,D1627)</f>
        <v>50697</v>
      </c>
      <c r="F1627" s="193">
        <f>IFERROR(_xll.qlIndexFixing(IndexON,D1627,TRUE,_xll.ohTrigger(RecalcTrigger,TriggerON)),NA())</f>
        <v>2.3275900493811008E-2</v>
      </c>
      <c r="H1627" s="42">
        <f>_xll.qlCalendarAdvance(Calendar,$H1626,B1627,"f",FALSE)</f>
        <v>50697</v>
      </c>
      <c r="I1627" s="177">
        <f>_xll.qlInterestRateIndexValueDate(Index1M,$H1627)</f>
        <v>50697</v>
      </c>
      <c r="J1627" s="182">
        <f>IFERROR(_xll.qlIndexFixing(Index1M,$H1627,TRUE,_xll.ohTrigger(RecalcTrigger,Trigger1M)),NA())</f>
        <v>2.3280233484695236E-2</v>
      </c>
      <c r="K1627" s="44">
        <f>IFERROR(_xll.qlIndexFixing(Index3M,H1627,TRUE,_xll.ohTrigger(RecalcTrigger,Trigger3M)),NA())</f>
        <v>2.3760202810008377E-2</v>
      </c>
      <c r="L1627" s="44">
        <f>IFERROR(_xll.qlIndexFixing(Index6M,$H1627,TRUE,_xll.ohTrigger(RecalcTrigger,Trigger6M)),NA())</f>
        <v>2.3911504877217694E-2</v>
      </c>
      <c r="M1627" s="183">
        <f>IFERROR(_xll.qlIndexFixing(Index1Y,$H1627,TRUE,_xll.ohTrigger(RecalcTrigger,Trigger1Y)),NA())</f>
        <v>2.4185037761231154E-2</v>
      </c>
      <c r="N1627" s="182">
        <f>IFERROR(_xll.qlIndexFixing(ONIndex1M,I1627,TRUE,_xll.ohTrigger(RecalcTrigger,Trigger1M)),NA())</f>
        <v>2.3266451474969196E-2</v>
      </c>
      <c r="O1627" s="44">
        <f>IFERROR(_xll.qlIndexFixing(ONIndex3M,I1627,TRUE,_xll.ohTrigger(RecalcTrigger,Trigger3M)),NA())</f>
        <v>2.3718235997427506E-2</v>
      </c>
      <c r="P1627" s="44">
        <f>IFERROR(_xll.qlIndexFixing(ONIndex6M,I1627,TRUE,_xll.ohTrigger(RecalcTrigger,Trigger6M)),NA())</f>
        <v>2.3829814349856093E-2</v>
      </c>
      <c r="Q1627" s="183">
        <f>IFERROR(_xll.qlIndexFixing(ONIndex1Y,I1627,TRUE,_xll.ohTrigger(RecalcTrigger,Trigger1Y)),NA())</f>
        <v>2.4015013323056555E-2</v>
      </c>
    </row>
    <row r="1628" spans="2:17" x14ac:dyDescent="0.2">
      <c r="B1628" s="39" t="s">
        <v>42</v>
      </c>
      <c r="D1628" s="42">
        <f>_xll.qlCalendarAdvance(Calendar,$D1627,B1628,"f",FALSE)</f>
        <v>50704</v>
      </c>
      <c r="E1628" s="177">
        <f>_xll.qlInterestRateIndexValueDate(IndexON,D1628)</f>
        <v>50704</v>
      </c>
      <c r="F1628" s="193">
        <f>IFERROR(_xll.qlIndexFixing(IndexON,D1628,TRUE,_xll.ohTrigger(RecalcTrigger,TriggerON)),NA())</f>
        <v>2.3271425008043467E-2</v>
      </c>
      <c r="H1628" s="42">
        <f>_xll.qlCalendarAdvance(Calendar,$H1627,B1628,"f",FALSE)</f>
        <v>50704</v>
      </c>
      <c r="I1628" s="177">
        <f>_xll.qlInterestRateIndexValueDate(Index1M,$H1628)</f>
        <v>50704</v>
      </c>
      <c r="J1628" s="182">
        <f>IFERROR(_xll.qlIndexFixing(Index1M,$H1628,TRUE,_xll.ohTrigger(RecalcTrigger,Trigger1M)),NA())</f>
        <v>2.327630383676868E-2</v>
      </c>
      <c r="K1628" s="44">
        <f>IFERROR(_xll.qlIndexFixing(Index3M,H1628,TRUE,_xll.ohTrigger(RecalcTrigger,Trigger3M)),NA())</f>
        <v>2.375590053415862E-2</v>
      </c>
      <c r="L1628" s="44">
        <f>IFERROR(_xll.qlIndexFixing(Index6M,$H1628,TRUE,_xll.ohTrigger(RecalcTrigger,Trigger6M)),NA())</f>
        <v>2.3906979935756512E-2</v>
      </c>
      <c r="M1628" s="183">
        <f>IFERROR(_xll.qlIndexFixing(Index1Y,$H1628,TRUE,_xll.ohTrigger(RecalcTrigger,Trigger1Y)),NA())</f>
        <v>2.4180653159298293E-2</v>
      </c>
      <c r="N1628" s="182">
        <f>IFERROR(_xll.qlIndexFixing(ONIndex1M,I1628,TRUE,_xll.ohTrigger(RecalcTrigger,Trigger1M)),NA())</f>
        <v>2.3262481230257315E-2</v>
      </c>
      <c r="O1628" s="44">
        <f>IFERROR(_xll.qlIndexFixing(ONIndex3M,I1628,TRUE,_xll.ohTrigger(RecalcTrigger,Trigger3M)),NA())</f>
        <v>2.3713834221145147E-2</v>
      </c>
      <c r="P1628" s="44">
        <f>IFERROR(_xll.qlIndexFixing(ONIndex6M,I1628,TRUE,_xll.ohTrigger(RecalcTrigger,Trigger6M)),NA())</f>
        <v>2.3825103119989866E-2</v>
      </c>
      <c r="Q1628" s="183">
        <f>IFERROR(_xll.qlIndexFixing(ONIndex1Y,I1628,TRUE,_xll.ohTrigger(RecalcTrigger,Trigger1Y)),NA())</f>
        <v>2.4010108031274902E-2</v>
      </c>
    </row>
    <row r="1629" spans="2:17" x14ac:dyDescent="0.2">
      <c r="B1629" s="39" t="s">
        <v>42</v>
      </c>
      <c r="D1629" s="42">
        <f>_xll.qlCalendarAdvance(Calendar,$D1628,B1629,"f",FALSE)</f>
        <v>50711</v>
      </c>
      <c r="E1629" s="177">
        <f>_xll.qlInterestRateIndexValueDate(IndexON,D1629)</f>
        <v>50711</v>
      </c>
      <c r="F1629" s="193">
        <f>IFERROR(_xll.qlIndexFixing(IndexON,D1629,TRUE,_xll.ohTrigger(RecalcTrigger,TriggerON)),NA())</f>
        <v>2.3266963576835664E-2</v>
      </c>
      <c r="H1629" s="42">
        <f>_xll.qlCalendarAdvance(Calendar,$H1628,B1629,"f",FALSE)</f>
        <v>50711</v>
      </c>
      <c r="I1629" s="177">
        <f>_xll.qlInterestRateIndexValueDate(Index1M,$H1629)</f>
        <v>50711</v>
      </c>
      <c r="J1629" s="182">
        <f>IFERROR(_xll.qlIndexFixing(Index1M,$H1629,TRUE,_xll.ohTrigger(RecalcTrigger,Trigger1M)),NA())</f>
        <v>2.3271932412778178E-2</v>
      </c>
      <c r="K1629" s="44">
        <f>IFERROR(_xll.qlIndexFixing(Index3M,H1629,TRUE,_xll.ohTrigger(RecalcTrigger,Trigger3M)),NA())</f>
        <v>2.3751617581689078E-2</v>
      </c>
      <c r="L1629" s="44">
        <f>IFERROR(_xll.qlIndexFixing(Index6M,$H1629,TRUE,_xll.ohTrigger(RecalcTrigger,Trigger6M)),NA())</f>
        <v>2.3902473733685006E-2</v>
      </c>
      <c r="M1629" s="183">
        <f>IFERROR(_xll.qlIndexFixing(Index1Y,$H1629,TRUE,_xll.ohTrigger(RecalcTrigger,Trigger1Y)),NA())</f>
        <v>2.4176293152258888E-2</v>
      </c>
      <c r="N1629" s="182">
        <f>IFERROR(_xll.qlIndexFixing(ONIndex1M,I1629,TRUE,_xll.ohTrigger(RecalcTrigger,Trigger1M)),NA())</f>
        <v>2.3258533432528594E-2</v>
      </c>
      <c r="O1629" s="44">
        <f>IFERROR(_xll.qlIndexFixing(ONIndex3M,I1629,TRUE,_xll.ohTrigger(RecalcTrigger,Trigger3M)),NA())</f>
        <v>2.3709451649913671E-2</v>
      </c>
      <c r="P1629" s="44">
        <f>IFERROR(_xll.qlIndexFixing(ONIndex6M,I1629,TRUE,_xll.ohTrigger(RecalcTrigger,Trigger6M)),NA())</f>
        <v>2.3820410400121617E-2</v>
      </c>
      <c r="Q1629" s="183">
        <f>IFERROR(_xll.qlIndexFixing(ONIndex1Y,I1629,TRUE,_xll.ohTrigger(RecalcTrigger,Trigger1Y)),NA())</f>
        <v>2.4005226737134899E-2</v>
      </c>
    </row>
    <row r="1630" spans="2:17" x14ac:dyDescent="0.2">
      <c r="B1630" s="39" t="s">
        <v>42</v>
      </c>
      <c r="D1630" s="42">
        <f>_xll.qlCalendarAdvance(Calendar,$D1629,B1630,"f",FALSE)</f>
        <v>50718</v>
      </c>
      <c r="E1630" s="177">
        <f>_xll.qlInterestRateIndexValueDate(IndexON,D1630)</f>
        <v>50718</v>
      </c>
      <c r="F1630" s="193">
        <f>IFERROR(_xll.qlIndexFixing(IndexON,D1630,TRUE,_xll.ohTrigger(RecalcTrigger,TriggerON)),NA())</f>
        <v>2.3262516200106553E-2</v>
      </c>
      <c r="H1630" s="42">
        <f>_xll.qlCalendarAdvance(Calendar,$H1629,B1630,"f",FALSE)</f>
        <v>50718</v>
      </c>
      <c r="I1630" s="177">
        <f>_xll.qlInterestRateIndexValueDate(Index1M,$H1630)</f>
        <v>50718</v>
      </c>
      <c r="J1630" s="182">
        <f>IFERROR(_xll.qlIndexFixing(Index1M,$H1630,TRUE,_xll.ohTrigger(RecalcTrigger,Trigger1M)),NA())</f>
        <v>2.3268046388313961E-2</v>
      </c>
      <c r="K1630" s="44">
        <f>IFERROR(_xll.qlIndexFixing(Index3M,H1630,TRUE,_xll.ohTrigger(RecalcTrigger,Trigger3M)),NA())</f>
        <v>2.3747353952533683E-2</v>
      </c>
      <c r="L1630" s="44">
        <f>IFERROR(_xll.qlIndexFixing(Index6M,$H1630,TRUE,_xll.ohTrigger(RecalcTrigger,Trigger6M)),NA())</f>
        <v>2.3897521139303299E-2</v>
      </c>
      <c r="M1630" s="183">
        <f>IFERROR(_xll.qlIndexFixing(Index1Y,$H1630,TRUE,_xll.ohTrigger(RecalcTrigger,Trigger1Y)),NA())</f>
        <v>2.4171957739798744E-2</v>
      </c>
      <c r="N1630" s="182">
        <f>IFERROR(_xll.qlIndexFixing(ONIndex1M,I1630,TRUE,_xll.ohTrigger(RecalcTrigger,Trigger1M)),NA())</f>
        <v>2.3254608081783035E-2</v>
      </c>
      <c r="O1630" s="44">
        <f>IFERROR(_xll.qlIndexFixing(ONIndex3M,I1630,TRUE,_xll.ohTrigger(RecalcTrigger,Trigger3M)),NA())</f>
        <v>2.3705088283814124E-2</v>
      </c>
      <c r="P1630" s="44">
        <f>IFERROR(_xll.qlIndexFixing(ONIndex6M,I1630,TRUE,_xll.ohTrigger(RecalcTrigger,Trigger6M)),NA())</f>
        <v>2.3815736190089254E-2</v>
      </c>
      <c r="Q1630" s="183">
        <f>IFERROR(_xll.qlIndexFixing(ONIndex1Y,I1630,TRUE,_xll.ohTrigger(RecalcTrigger,Trigger1Y)),NA())</f>
        <v>2.4000369440636549E-2</v>
      </c>
    </row>
    <row r="1631" spans="2:17" x14ac:dyDescent="0.2">
      <c r="B1631" s="39" t="s">
        <v>42</v>
      </c>
      <c r="D1631" s="42">
        <f>_xll.qlCalendarAdvance(Calendar,$D1630,B1631,"f",FALSE)</f>
        <v>50725</v>
      </c>
      <c r="E1631" s="177">
        <f>_xll.qlInterestRateIndexValueDate(IndexON,D1631)</f>
        <v>50725</v>
      </c>
      <c r="F1631" s="193">
        <f>IFERROR(_xll.qlIndexFixing(IndexON,D1631,TRUE,_xll.ohTrigger(RecalcTrigger,TriggerON)),NA())</f>
        <v>2.3258082878099273E-2</v>
      </c>
      <c r="H1631" s="42">
        <f>_xll.qlCalendarAdvance(Calendar,$H1630,B1631,"f",FALSE)</f>
        <v>50725</v>
      </c>
      <c r="I1631" s="177">
        <f>_xll.qlInterestRateIndexValueDate(Index1M,$H1631)</f>
        <v>50725</v>
      </c>
      <c r="J1631" s="182">
        <f>IFERROR(_xll.qlIndexFixing(Index1M,$H1631,TRUE,_xll.ohTrigger(RecalcTrigger,Trigger1M)),NA())</f>
        <v>2.3264182853571312E-2</v>
      </c>
      <c r="K1631" s="44">
        <f>IFERROR(_xll.qlIndexFixing(Index3M,H1631,TRUE,_xll.ohTrigger(RecalcTrigger,Trigger3M)),NA())</f>
        <v>2.374310964663429E-2</v>
      </c>
      <c r="L1631" s="44">
        <f>IFERROR(_xll.qlIndexFixing(Index6M,$H1631,TRUE,_xll.ohTrigger(RecalcTrigger,Trigger6M)),NA())</f>
        <v>2.3893051368053492E-2</v>
      </c>
      <c r="M1631" s="183">
        <f>IFERROR(_xll.qlIndexFixing(Index1Y,$H1631,TRUE,_xll.ohTrigger(RecalcTrigger,Trigger1Y)),NA())</f>
        <v>2.416764692160589E-2</v>
      </c>
      <c r="N1631" s="182">
        <f>IFERROR(_xll.qlIndexFixing(ONIndex1M,I1631,TRUE,_xll.ohTrigger(RecalcTrigger,Trigger1M)),NA())</f>
        <v>2.3250705178101683E-2</v>
      </c>
      <c r="O1631" s="44">
        <f>IFERROR(_xll.qlIndexFixing(ONIndex3M,I1631,TRUE,_xll.ohTrigger(RecalcTrigger,Trigger3M)),NA())</f>
        <v>2.3700744122684414E-2</v>
      </c>
      <c r="P1631" s="44">
        <f>IFERROR(_xll.qlIndexFixing(ONIndex6M,I1631,TRUE,_xll.ohTrigger(RecalcTrigger,Trigger6M)),NA())</f>
        <v>2.3811080490216963E-2</v>
      </c>
      <c r="Q1631" s="183">
        <f>IFERROR(_xll.qlIndexFixing(ONIndex1Y,I1631,TRUE,_xll.ohTrigger(RecalcTrigger,Trigger1Y)),NA())</f>
        <v>2.399553614177985E-2</v>
      </c>
    </row>
    <row r="1632" spans="2:17" x14ac:dyDescent="0.2">
      <c r="B1632" s="39" t="s">
        <v>42</v>
      </c>
      <c r="D1632" s="42">
        <f>_xll.qlCalendarAdvance(Calendar,$D1631,B1632,"f",FALSE)</f>
        <v>50732</v>
      </c>
      <c r="E1632" s="177">
        <f>_xll.qlInterestRateIndexValueDate(IndexON,D1632)</f>
        <v>50732</v>
      </c>
      <c r="F1632" s="193">
        <f>IFERROR(_xll.qlIndexFixing(IndexON,D1632,TRUE,_xll.ohTrigger(RecalcTrigger,TriggerON)),NA())</f>
        <v>2.3253663610489639E-2</v>
      </c>
      <c r="H1632" s="42">
        <f>_xll.qlCalendarAdvance(Calendar,$H1631,B1632,"f",FALSE)</f>
        <v>50732</v>
      </c>
      <c r="I1632" s="177">
        <f>_xll.qlInterestRateIndexValueDate(Index1M,$H1632)</f>
        <v>50732</v>
      </c>
      <c r="J1632" s="182">
        <f>IFERROR(_xll.qlIndexFixing(Index1M,$H1632,TRUE,_xll.ohTrigger(RecalcTrigger,Trigger1M)),NA())</f>
        <v>2.3260341808528616E-2</v>
      </c>
      <c r="K1632" s="44">
        <f>IFERROR(_xll.qlIndexFixing(Index3M,H1632,TRUE,_xll.ohTrigger(RecalcTrigger,Trigger3M)),NA())</f>
        <v>2.373888466392747E-2</v>
      </c>
      <c r="L1632" s="44">
        <f>IFERROR(_xll.qlIndexFixing(Index6M,$H1632,TRUE,_xll.ohTrigger(RecalcTrigger,Trigger6M)),NA())</f>
        <v>2.3888600334556941E-2</v>
      </c>
      <c r="M1632" s="183">
        <f>IFERROR(_xll.qlIndexFixing(Index1Y,$H1632,TRUE,_xll.ohTrigger(RecalcTrigger,Trigger1Y)),NA())</f>
        <v>2.4163360697369463E-2</v>
      </c>
      <c r="N1632" s="182">
        <f>IFERROR(_xll.qlIndexFixing(ONIndex1M,I1632,TRUE,_xll.ohTrigger(RecalcTrigger,Trigger1M)),NA())</f>
        <v>2.3246824721403492E-2</v>
      </c>
      <c r="O1632" s="44">
        <f>IFERROR(_xll.qlIndexFixing(ONIndex3M,I1632,TRUE,_xll.ohTrigger(RecalcTrigger,Trigger3M)),NA())</f>
        <v>2.3696419166848726E-2</v>
      </c>
      <c r="P1632" s="44">
        <f>IFERROR(_xll.qlIndexFixing(ONIndex6M,I1632,TRUE,_xll.ohTrigger(RecalcTrigger,Trigger6M)),NA())</f>
        <v>2.3806443300099511E-2</v>
      </c>
      <c r="Q1632" s="183">
        <f>IFERROR(_xll.qlIndexFixing(ONIndex1Y,I1632,TRUE,_xll.ohTrigger(RecalcTrigger,Trigger1Y)),NA())</f>
        <v>2.3990726840483756E-2</v>
      </c>
    </row>
    <row r="1633" spans="2:17" x14ac:dyDescent="0.2">
      <c r="B1633" s="39" t="s">
        <v>42</v>
      </c>
      <c r="D1633" s="42">
        <f>_xll.qlCalendarAdvance(Calendar,$D1632,B1633,"f",FALSE)</f>
        <v>50739</v>
      </c>
      <c r="E1633" s="177">
        <f>_xll.qlInterestRateIndexValueDate(IndexON,D1633)</f>
        <v>50739</v>
      </c>
      <c r="F1633" s="193">
        <f>IFERROR(_xll.qlIndexFixing(IndexON,D1633,TRUE,_xll.ohTrigger(RecalcTrigger,TriggerON)),NA())</f>
        <v>2.3249258397601835E-2</v>
      </c>
      <c r="H1633" s="42">
        <f>_xll.qlCalendarAdvance(Calendar,$H1632,B1633,"f",FALSE)</f>
        <v>50739</v>
      </c>
      <c r="I1633" s="177">
        <f>_xll.qlInterestRateIndexValueDate(Index1M,$H1633)</f>
        <v>50739</v>
      </c>
      <c r="J1633" s="182">
        <f>IFERROR(_xll.qlIndexFixing(Index1M,$H1633,TRUE,_xll.ohTrigger(RecalcTrigger,Trigger1M)),NA())</f>
        <v>2.3256992965283718E-2</v>
      </c>
      <c r="K1633" s="44">
        <f>IFERROR(_xll.qlIndexFixing(Index3M,H1633,TRUE,_xll.ohTrigger(RecalcTrigger,Trigger3M)),NA())</f>
        <v>2.3733732324899098E-2</v>
      </c>
      <c r="L1633" s="44">
        <f>IFERROR(_xll.qlIndexFixing(Index6M,$H1633,TRUE,_xll.ohTrigger(RecalcTrigger,Trigger6M)),NA())</f>
        <v>2.3884636316808736E-2</v>
      </c>
      <c r="M1633" s="183">
        <f>IFERROR(_xll.qlIndexFixing(Index1Y,$H1633,TRUE,_xll.ohTrigger(RecalcTrigger,Trigger1Y)),NA())</f>
        <v>2.415909906678082E-2</v>
      </c>
      <c r="N1633" s="182">
        <f>IFERROR(_xll.qlIndexFixing(ONIndex1M,I1633,TRUE,_xll.ohTrigger(RecalcTrigger,Trigger1M)),NA())</f>
        <v>2.3242966711931601E-2</v>
      </c>
      <c r="O1633" s="44">
        <f>IFERROR(_xll.qlIndexFixing(ONIndex3M,I1633,TRUE,_xll.ohTrigger(RecalcTrigger,Trigger3M)),NA())</f>
        <v>2.3692113415901828E-2</v>
      </c>
      <c r="P1633" s="44">
        <f>IFERROR(_xll.qlIndexFixing(ONIndex6M,I1633,TRUE,_xll.ohTrigger(RecalcTrigger,Trigger6M)),NA())</f>
        <v>2.3801824620061085E-2</v>
      </c>
      <c r="Q1633" s="183">
        <f>IFERROR(_xll.qlIndexFixing(ONIndex1Y,I1633,TRUE,_xll.ohTrigger(RecalcTrigger,Trigger1Y)),NA())</f>
        <v>2.3985941536829314E-2</v>
      </c>
    </row>
    <row r="1634" spans="2:17" x14ac:dyDescent="0.2">
      <c r="B1634" s="39" t="s">
        <v>42</v>
      </c>
      <c r="D1634" s="42">
        <f>_xll.qlCalendarAdvance(Calendar,$D1633,B1634,"f",FALSE)</f>
        <v>50746</v>
      </c>
      <c r="E1634" s="177">
        <f>_xll.qlInterestRateIndexValueDate(IndexON,D1634)</f>
        <v>50746</v>
      </c>
      <c r="F1634" s="193">
        <f>IFERROR(_xll.qlIndexFixing(IndexON,D1634,TRUE,_xll.ohTrigger(RecalcTrigger,TriggerON)),NA())</f>
        <v>2.3244867239030631E-2</v>
      </c>
      <c r="H1634" s="42">
        <f>_xll.qlCalendarAdvance(Calendar,$H1633,B1634,"f",FALSE)</f>
        <v>50746</v>
      </c>
      <c r="I1634" s="177">
        <f>_xll.qlInterestRateIndexValueDate(Index1M,$H1634)</f>
        <v>50746</v>
      </c>
      <c r="J1634" s="182">
        <f>IFERROR(_xll.qlIndexFixing(Index1M,$H1634,TRUE,_xll.ohTrigger(RecalcTrigger,Trigger1M)),NA())</f>
        <v>2.325319826446309E-2</v>
      </c>
      <c r="K1634" s="44">
        <f>IFERROR(_xll.qlIndexFixing(Index3M,H1634,TRUE,_xll.ohTrigger(RecalcTrigger,Trigger3M)),NA())</f>
        <v>2.3729543771077832E-2</v>
      </c>
      <c r="L1634" s="44">
        <f>IFERROR(_xll.qlIndexFixing(Index6M,$H1634,TRUE,_xll.ohTrigger(RecalcTrigger,Trigger6M)),NA())</f>
        <v>2.3880223809824238E-2</v>
      </c>
      <c r="M1634" s="183">
        <f>IFERROR(_xll.qlIndexFixing(Index1Y,$H1634,TRUE,_xll.ohTrigger(RecalcTrigger,Trigger1Y)),NA())</f>
        <v>2.4154862029533986E-2</v>
      </c>
      <c r="N1634" s="182">
        <f>IFERROR(_xll.qlIndexFixing(ONIndex1M,I1634,TRUE,_xll.ohTrigger(RecalcTrigger,Trigger1M)),NA())</f>
        <v>2.3239131149280778E-2</v>
      </c>
      <c r="O1634" s="44">
        <f>IFERROR(_xll.qlIndexFixing(ONIndex3M,I1634,TRUE,_xll.ohTrigger(RecalcTrigger,Trigger3M)),NA())</f>
        <v>2.3687826870005813E-2</v>
      </c>
      <c r="P1634" s="44">
        <f>IFERROR(_xll.qlIndexFixing(ONIndex6M,I1634,TRUE,_xll.ohTrigger(RecalcTrigger,Trigger6M)),NA())</f>
        <v>2.3797224449939591E-2</v>
      </c>
      <c r="Q1634" s="183">
        <f>IFERROR(_xll.qlIndexFixing(ONIndex1Y,I1634,TRUE,_xll.ohTrigger(RecalcTrigger,Trigger1Y)),NA())</f>
        <v>2.398118023089757E-2</v>
      </c>
    </row>
    <row r="1635" spans="2:17" x14ac:dyDescent="0.2">
      <c r="B1635" s="39" t="s">
        <v>42</v>
      </c>
      <c r="D1635" s="42">
        <f>_xll.qlCalendarAdvance(Calendar,$D1634,B1635,"f",FALSE)</f>
        <v>50753</v>
      </c>
      <c r="E1635" s="177">
        <f>_xll.qlInterestRateIndexValueDate(IndexON,D1635)</f>
        <v>50753</v>
      </c>
      <c r="F1635" s="193">
        <f>IFERROR(_xll.qlIndexFixing(IndexON,D1635,TRUE,_xll.ohTrigger(RecalcTrigger,TriggerON)),NA())</f>
        <v>2.3240490135262304E-2</v>
      </c>
      <c r="H1635" s="42">
        <f>_xll.qlCalendarAdvance(Calendar,$H1634,B1635,"f",FALSE)</f>
        <v>50753</v>
      </c>
      <c r="I1635" s="177">
        <f>_xll.qlInterestRateIndexValueDate(Index1M,$H1635)</f>
        <v>50753</v>
      </c>
      <c r="J1635" s="182">
        <f>IFERROR(_xll.qlIndexFixing(Index1M,$H1635,TRUE,_xll.ohTrigger(RecalcTrigger,Trigger1M)),NA())</f>
        <v>2.324942605474617E-2</v>
      </c>
      <c r="K1635" s="44">
        <f>IFERROR(_xll.qlIndexFixing(Index3M,H1635,TRUE,_xll.ohTrigger(RecalcTrigger,Trigger3M)),NA())</f>
        <v>2.3725374537675932E-2</v>
      </c>
      <c r="L1635" s="44">
        <f>IFERROR(_xll.qlIndexFixing(Index6M,$H1635,TRUE,_xll.ohTrigger(RecalcTrigger,Trigger6M)),NA())</f>
        <v>2.3875830041489316E-2</v>
      </c>
      <c r="M1635" s="183">
        <f>IFERROR(_xll.qlIndexFixing(Index1Y,$H1635,TRUE,_xll.ohTrigger(RecalcTrigger,Trigger1Y)),NA())</f>
        <v>2.4150649585322981E-2</v>
      </c>
      <c r="N1635" s="182">
        <f>IFERROR(_xll.qlIndexFixing(ONIndex1M,I1635,TRUE,_xll.ohTrigger(RecalcTrigger,Trigger1M)),NA())</f>
        <v>2.3235318033694163E-2</v>
      </c>
      <c r="O1635" s="44">
        <f>IFERROR(_xll.qlIndexFixing(ONIndex3M,I1635,TRUE,_xll.ohTrigger(RecalcTrigger,Trigger3M)),NA())</f>
        <v>2.3683559529241727E-2</v>
      </c>
      <c r="P1635" s="44">
        <f>IFERROR(_xll.qlIndexFixing(ONIndex6M,I1635,TRUE,_xll.ohTrigger(RecalcTrigger,Trigger6M)),NA())</f>
        <v>2.3792642789978169E-2</v>
      </c>
      <c r="Q1635" s="183">
        <f>IFERROR(_xll.qlIndexFixing(ONIndex1Y,I1635,TRUE,_xll.ohTrigger(RecalcTrigger,Trigger1Y)),NA())</f>
        <v>2.3976442922445385E-2</v>
      </c>
    </row>
    <row r="1636" spans="2:17" x14ac:dyDescent="0.2">
      <c r="B1636" s="39" t="s">
        <v>42</v>
      </c>
      <c r="D1636" s="42">
        <f>_xll.qlCalendarAdvance(Calendar,$D1635,B1636,"f",FALSE)</f>
        <v>50760</v>
      </c>
      <c r="E1636" s="177">
        <f>_xll.qlInterestRateIndexValueDate(IndexON,D1636)</f>
        <v>50760</v>
      </c>
      <c r="F1636" s="193">
        <f>IFERROR(_xll.qlIndexFixing(IndexON,D1636,TRUE,_xll.ohTrigger(RecalcTrigger,TriggerON)),NA())</f>
        <v>2.3236127085891622E-2</v>
      </c>
      <c r="H1636" s="42">
        <f>_xll.qlCalendarAdvance(Calendar,$H1635,B1636,"f",FALSE)</f>
        <v>50760</v>
      </c>
      <c r="I1636" s="177">
        <f>_xll.qlInterestRateIndexValueDate(Index1M,$H1636)</f>
        <v>50760</v>
      </c>
      <c r="J1636" s="182">
        <f>IFERROR(_xll.qlIndexFixing(Index1M,$H1636,TRUE,_xll.ohTrigger(RecalcTrigger,Trigger1M)),NA())</f>
        <v>2.3245676336119889E-2</v>
      </c>
      <c r="K1636" s="44">
        <f>IFERROR(_xll.qlIndexFixing(Index3M,H1636,TRUE,_xll.ohTrigger(RecalcTrigger,Trigger3M)),NA())</f>
        <v>2.3721224624633962E-2</v>
      </c>
      <c r="L1636" s="44">
        <f>IFERROR(_xll.qlIndexFixing(Index6M,$H1636,TRUE,_xll.ohTrigger(RecalcTrigger,Trigger6M)),NA())</f>
        <v>2.3871455011680622E-2</v>
      </c>
      <c r="M1636" s="183">
        <f>IFERROR(_xll.qlIndexFixing(Index1Y,$H1636,TRUE,_xll.ohTrigger(RecalcTrigger,Trigger1Y)),NA())</f>
        <v>2.4146461733844493E-2</v>
      </c>
      <c r="N1636" s="182">
        <f>IFERROR(_xll.qlIndexFixing(ONIndex1M,I1636,TRUE,_xll.ohTrigger(RecalcTrigger,Trigger1M)),NA())</f>
        <v>2.3231527365252802E-2</v>
      </c>
      <c r="O1636" s="44">
        <f>IFERROR(_xll.qlIndexFixing(ONIndex3M,I1636,TRUE,_xll.ohTrigger(RecalcTrigger,Trigger3M)),NA())</f>
        <v>2.3679311393528524E-2</v>
      </c>
      <c r="P1636" s="44">
        <f>IFERROR(_xll.qlIndexFixing(ONIndex6M,I1636,TRUE,_xll.ohTrigger(RecalcTrigger,Trigger6M)),NA())</f>
        <v>2.3788079639771587E-2</v>
      </c>
      <c r="Q1636" s="183">
        <f>IFERROR(_xll.qlIndexFixing(ONIndex1Y,I1636,TRUE,_xll.ohTrigger(RecalcTrigger,Trigger1Y)),NA())</f>
        <v>2.3971729611634851E-2</v>
      </c>
    </row>
    <row r="1637" spans="2:17" x14ac:dyDescent="0.2">
      <c r="B1637" s="39" t="s">
        <v>42</v>
      </c>
      <c r="D1637" s="42">
        <f>_xll.qlCalendarAdvance(Calendar,$D1636,B1637,"f",FALSE)</f>
        <v>50768</v>
      </c>
      <c r="E1637" s="177">
        <f>_xll.qlInterestRateIndexValueDate(IndexON,D1637)</f>
        <v>50768</v>
      </c>
      <c r="F1637" s="193">
        <f>IFERROR(_xll.qlIndexFixing(IndexON,D1637,TRUE,_xll.ohTrigger(RecalcTrigger,TriggerON)),NA())</f>
        <v>2.3231157953468307E-2</v>
      </c>
      <c r="H1637" s="42">
        <f>_xll.qlCalendarAdvance(Calendar,$H1636,B1637,"f",FALSE)</f>
        <v>50768</v>
      </c>
      <c r="I1637" s="177">
        <f>_xll.qlInterestRateIndexValueDate(Index1M,$H1637)</f>
        <v>50768</v>
      </c>
      <c r="J1637" s="182">
        <f>IFERROR(_xll.qlIndexFixing(Index1M,$H1637,TRUE,_xll.ohTrigger(RecalcTrigger,Trigger1M)),NA())</f>
        <v>2.3242369688178201E-2</v>
      </c>
      <c r="K1637" s="44">
        <f>IFERROR(_xll.qlIndexFixing(Index3M,H1637,TRUE,_xll.ohTrigger(RecalcTrigger,Trigger3M)),NA())</f>
        <v>2.3716505524376912E-2</v>
      </c>
      <c r="L1637" s="44">
        <f>IFERROR(_xll.qlIndexFixing(Index6M,$H1637,TRUE,_xll.ohTrigger(RecalcTrigger,Trigger6M)),NA())</f>
        <v>2.386647792259346E-2</v>
      </c>
      <c r="M1637" s="183">
        <f>IFERROR(_xll.qlIndexFixing(Index1Y,$H1637,TRUE,_xll.ohTrigger(RecalcTrigger,Trigger1Y)),NA())</f>
        <v>2.4141705731032914E-2</v>
      </c>
      <c r="N1637" s="182">
        <f>IFERROR(_xll.qlIndexFixing(ONIndex1M,I1637,TRUE,_xll.ohTrigger(RecalcTrigger,Trigger1M)),NA())</f>
        <v>2.3227222658830371E-2</v>
      </c>
      <c r="O1637" s="44">
        <f>IFERROR(_xll.qlIndexFixing(ONIndex3M,I1637,TRUE,_xll.ohTrigger(RecalcTrigger,Trigger3M)),NA())</f>
        <v>2.3674479897708434E-2</v>
      </c>
      <c r="P1637" s="44">
        <f>IFERROR(_xll.qlIndexFixing(ONIndex6M,I1637,TRUE,_xll.ohTrigger(RecalcTrigger,Trigger6M)),NA())</f>
        <v>2.3782887276228015E-2</v>
      </c>
      <c r="Q1637" s="183">
        <f>IFERROR(_xll.qlIndexFixing(ONIndex1Y,I1637,TRUE,_xll.ohTrigger(RecalcTrigger,Trigger1Y)),NA())</f>
        <v>2.3966372355704868E-2</v>
      </c>
    </row>
    <row r="1638" spans="2:17" x14ac:dyDescent="0.2">
      <c r="B1638" s="39" t="s">
        <v>42</v>
      </c>
      <c r="D1638" s="42">
        <f>_xll.qlCalendarAdvance(Calendar,$D1637,B1638,"f",FALSE)</f>
        <v>50775</v>
      </c>
      <c r="E1638" s="177">
        <f>_xll.qlInterestRateIndexValueDate(IndexON,D1638)</f>
        <v>50775</v>
      </c>
      <c r="F1638" s="193">
        <f>IFERROR(_xll.qlIndexFixing(IndexON,D1638,TRUE,_xll.ohTrigger(RecalcTrigger,TriggerON)),NA())</f>
        <v>2.3226825021057662E-2</v>
      </c>
      <c r="H1638" s="42">
        <f>_xll.qlCalendarAdvance(Calendar,$H1637,B1638,"f",FALSE)</f>
        <v>50775</v>
      </c>
      <c r="I1638" s="177">
        <f>_xll.qlInterestRateIndexValueDate(Index1M,$H1638)</f>
        <v>50775</v>
      </c>
      <c r="J1638" s="182">
        <f>IFERROR(_xll.qlIndexFixing(Index1M,$H1638,TRUE,_xll.ohTrigger(RecalcTrigger,Trigger1M)),NA())</f>
        <v>2.3238670907163566E-2</v>
      </c>
      <c r="K1638" s="44">
        <f>IFERROR(_xll.qlIndexFixing(Index3M,H1638,TRUE,_xll.ohTrigger(RecalcTrigger,Trigger3M)),NA())</f>
        <v>2.3712397011905788E-2</v>
      </c>
      <c r="L1638" s="44">
        <f>IFERROR(_xll.qlIndexFixing(Index6M,$H1638,TRUE,_xll.ohTrigger(RecalcTrigger,Trigger6M)),NA())</f>
        <v>2.3861669347731783E-2</v>
      </c>
      <c r="M1638" s="183">
        <f>IFERROR(_xll.qlIndexFixing(Index1Y,$H1638,TRUE,_xll.ohTrigger(RecalcTrigger,Trigger1Y)),NA())</f>
        <v>2.4137570577254852E-2</v>
      </c>
      <c r="N1638" s="182">
        <f>IFERROR(_xll.qlIndexFixing(ONIndex1M,I1638,TRUE,_xll.ohTrigger(RecalcTrigger,Trigger1M)),NA())</f>
        <v>2.322348009119457E-2</v>
      </c>
      <c r="O1638" s="44">
        <f>IFERROR(_xll.qlIndexFixing(ONIndex3M,I1638,TRUE,_xll.ohTrigger(RecalcTrigger,Trigger3M)),NA())</f>
        <v>2.367027291575674E-2</v>
      </c>
      <c r="P1638" s="44">
        <f>IFERROR(_xll.qlIndexFixing(ONIndex6M,I1638,TRUE,_xll.ohTrigger(RecalcTrigger,Trigger6M)),NA())</f>
        <v>2.377836379039544E-2</v>
      </c>
      <c r="Q1638" s="183">
        <f>IFERROR(_xll.qlIndexFixing(ONIndex1Y,I1638,TRUE,_xll.ohTrigger(RecalcTrigger,Trigger1Y)),NA())</f>
        <v>2.3961710468435315E-2</v>
      </c>
    </row>
    <row r="1639" spans="2:17" x14ac:dyDescent="0.2">
      <c r="B1639" s="39" t="s">
        <v>42</v>
      </c>
      <c r="D1639" s="42">
        <f>_xll.qlCalendarAdvance(Calendar,$D1638,B1639,"f",FALSE)</f>
        <v>50782</v>
      </c>
      <c r="E1639" s="177">
        <f>_xll.qlInterestRateIndexValueDate(IndexON,D1639)</f>
        <v>50782</v>
      </c>
      <c r="F1639" s="193">
        <f>IFERROR(_xll.qlIndexFixing(IndexON,D1639,TRUE,_xll.ohTrigger(RecalcTrigger,TriggerON)),NA())</f>
        <v>2.3222506143206756E-2</v>
      </c>
      <c r="H1639" s="42">
        <f>_xll.qlCalendarAdvance(Calendar,$H1638,B1639,"f",FALSE)</f>
        <v>50782</v>
      </c>
      <c r="I1639" s="177">
        <f>_xll.qlInterestRateIndexValueDate(Index1M,$H1639)</f>
        <v>50782</v>
      </c>
      <c r="J1639" s="182">
        <f>IFERROR(_xll.qlIndexFixing(Index1M,$H1639,TRUE,_xll.ohTrigger(RecalcTrigger,Trigger1M)),NA())</f>
        <v>2.3234994620102093E-2</v>
      </c>
      <c r="K1639" s="44">
        <f>IFERROR(_xll.qlIndexFixing(Index3M,H1639,TRUE,_xll.ohTrigger(RecalcTrigger,Trigger3M)),NA())</f>
        <v>2.3708307819609989E-2</v>
      </c>
      <c r="L1639" s="44">
        <f>IFERROR(_xll.qlIndexFixing(Index6M,$H1639,TRUE,_xll.ohTrigger(RecalcTrigger,Trigger6M)),NA())</f>
        <v>2.3857352151789118E-2</v>
      </c>
      <c r="M1639" s="183">
        <f>IFERROR(_xll.qlIndexFixing(Index1Y,$H1639,TRUE,_xll.ohTrigger(RecalcTrigger,Trigger1Y)),NA())</f>
        <v>2.4133460015267616E-2</v>
      </c>
      <c r="N1639" s="182">
        <f>IFERROR(_xll.qlIndexFixing(ONIndex1M,I1639,TRUE,_xll.ohTrigger(RecalcTrigger,Trigger1M)),NA())</f>
        <v>2.3219759970379839E-2</v>
      </c>
      <c r="O1639" s="44">
        <f>IFERROR(_xll.qlIndexFixing(ONIndex3M,I1639,TRUE,_xll.ohTrigger(RecalcTrigger,Trigger3M)),NA())</f>
        <v>2.366608513885593E-2</v>
      </c>
      <c r="P1639" s="44">
        <f>IFERROR(_xll.qlIndexFixing(ONIndex6M,I1639,TRUE,_xll.ohTrigger(RecalcTrigger,Trigger6M)),NA())</f>
        <v>2.3773858814398752E-2</v>
      </c>
      <c r="Q1639" s="183">
        <f>IFERROR(_xll.qlIndexFixing(ONIndex1Y,I1639,TRUE,_xll.ohTrigger(RecalcTrigger,Trigger1Y)),NA())</f>
        <v>2.3957072578726368E-2</v>
      </c>
    </row>
    <row r="1640" spans="2:17" x14ac:dyDescent="0.2">
      <c r="B1640" s="39" t="s">
        <v>42</v>
      </c>
      <c r="D1640" s="42">
        <f>_xll.qlCalendarAdvance(Calendar,$D1639,B1640,"f",FALSE)</f>
        <v>50789</v>
      </c>
      <c r="E1640" s="177">
        <f>_xll.qlInterestRateIndexValueDate(IndexON,D1640)</f>
        <v>50789</v>
      </c>
      <c r="F1640" s="193">
        <f>IFERROR(_xll.qlIndexFixing(IndexON,D1640,TRUE,_xll.ohTrigger(RecalcTrigger,TriggerON)),NA())</f>
        <v>2.3218201319915588E-2</v>
      </c>
      <c r="H1640" s="42">
        <f>_xll.qlCalendarAdvance(Calendar,$H1639,B1640,"f",FALSE)</f>
        <v>50789</v>
      </c>
      <c r="I1640" s="177">
        <f>_xll.qlInterestRateIndexValueDate(Index1M,$H1640)</f>
        <v>50789</v>
      </c>
      <c r="J1640" s="182">
        <f>IFERROR(_xll.qlIndexFixing(Index1M,$H1640,TRUE,_xll.ohTrigger(RecalcTrigger,Trigger1M)),NA())</f>
        <v>2.3231340826971682E-2</v>
      </c>
      <c r="K1640" s="44">
        <f>IFERROR(_xll.qlIndexFixing(Index3M,H1640,TRUE,_xll.ohTrigger(RecalcTrigger,Trigger3M)),NA())</f>
        <v>2.3704237947430078E-2</v>
      </c>
      <c r="L1640" s="44">
        <f>IFERROR(_xll.qlIndexFixing(Index6M,$H1640,TRUE,_xll.ohTrigger(RecalcTrigger,Trigger6M)),NA())</f>
        <v>2.3853053692616848E-2</v>
      </c>
      <c r="M1640" s="183">
        <f>IFERROR(_xll.qlIndexFixing(Index1Y,$H1640,TRUE,_xll.ohTrigger(RecalcTrigger,Trigger1Y)),NA())</f>
        <v>2.412937404477522E-2</v>
      </c>
      <c r="N1640" s="182">
        <f>IFERROR(_xll.qlIndexFixing(ONIndex1M,I1640,TRUE,_xll.ohTrigger(RecalcTrigger,Trigger1M)),NA())</f>
        <v>2.3216062296791407E-2</v>
      </c>
      <c r="O1640" s="44">
        <f>IFERROR(_xll.qlIndexFixing(ONIndex3M,I1640,TRUE,_xll.ohTrigger(RecalcTrigger,Trigger3M)),NA())</f>
        <v>2.3661916567006003E-2</v>
      </c>
      <c r="P1640" s="44">
        <f>IFERROR(_xll.qlIndexFixing(ONIndex6M,I1640,TRUE,_xll.ohTrigger(RecalcTrigger,Trigger6M)),NA())</f>
        <v>2.3769372348481088E-2</v>
      </c>
      <c r="Q1640" s="183">
        <f>IFERROR(_xll.qlIndexFixing(ONIndex1Y,I1640,TRUE,_xll.ohTrigger(RecalcTrigger,Trigger1Y)),NA())</f>
        <v>2.3952458686821165E-2</v>
      </c>
    </row>
    <row r="1641" spans="2:17" x14ac:dyDescent="0.2">
      <c r="B1641" s="39" t="s">
        <v>42</v>
      </c>
      <c r="D1641" s="42">
        <f>_xll.qlCalendarAdvance(Calendar,$D1640,B1641,"f",FALSE)</f>
        <v>50796</v>
      </c>
      <c r="E1641" s="177">
        <f>_xll.qlInterestRateIndexValueDate(IndexON,D1641)</f>
        <v>50796</v>
      </c>
      <c r="F1641" s="193">
        <f>IFERROR(_xll.qlIndexFixing(IndexON,D1641,TRUE,_xll.ohTrigger(RecalcTrigger,TriggerON)),NA())</f>
        <v>2.3213910551184158E-2</v>
      </c>
      <c r="H1641" s="42">
        <f>_xll.qlCalendarAdvance(Calendar,$H1640,B1641,"f",FALSE)</f>
        <v>50796</v>
      </c>
      <c r="I1641" s="177">
        <f>_xll.qlInterestRateIndexValueDate(Index1M,$H1641)</f>
        <v>50796</v>
      </c>
      <c r="J1641" s="182">
        <f>IFERROR(_xll.qlIndexFixing(Index1M,$H1641,TRUE,_xll.ohTrigger(RecalcTrigger,Trigger1M)),NA())</f>
        <v>2.3227709527740406E-2</v>
      </c>
      <c r="K1641" s="44">
        <f>IFERROR(_xll.qlIndexFixing(Index3M,H1641,TRUE,_xll.ohTrigger(RecalcTrigger,Trigger3M)),NA())</f>
        <v>2.3700187395309325E-2</v>
      </c>
      <c r="L1641" s="44">
        <f>IFERROR(_xll.qlIndexFixing(Index6M,$H1641,TRUE,_xll.ohTrigger(RecalcTrigger,Trigger6M)),NA())</f>
        <v>2.3848773970094082E-2</v>
      </c>
      <c r="M1641" s="183">
        <f>IFERROR(_xll.qlIndexFixing(Index1Y,$H1641,TRUE,_xll.ohTrigger(RecalcTrigger,Trigger1Y)),NA())</f>
        <v>2.41253126654839E-2</v>
      </c>
      <c r="N1641" s="182">
        <f>IFERROR(_xll.qlIndexFixing(ONIndex1M,I1641,TRUE,_xll.ohTrigger(RecalcTrigger,Trigger1M)),NA())</f>
        <v>2.3212387070186136E-2</v>
      </c>
      <c r="O1641" s="44">
        <f>IFERROR(_xll.qlIndexFixing(ONIndex3M,I1641,TRUE,_xll.ohTrigger(RecalcTrigger,Trigger3M)),NA())</f>
        <v>2.3657767200206958E-2</v>
      </c>
      <c r="P1641" s="44">
        <f>IFERROR(_xll.qlIndexFixing(ONIndex6M,I1641,TRUE,_xll.ohTrigger(RecalcTrigger,Trigger6M)),NA())</f>
        <v>2.3764904392318265E-2</v>
      </c>
      <c r="Q1641" s="183">
        <f>IFERROR(_xll.qlIndexFixing(ONIndex1Y,I1641,TRUE,_xll.ohTrigger(RecalcTrigger,Trigger1Y)),NA())</f>
        <v>2.3947868792314475E-2</v>
      </c>
    </row>
    <row r="1642" spans="2:17" x14ac:dyDescent="0.2">
      <c r="B1642" s="39" t="s">
        <v>42</v>
      </c>
      <c r="D1642" s="42">
        <f>_xll.qlCalendarAdvance(Calendar,$D1641,B1642,"f",FALSE)</f>
        <v>50803</v>
      </c>
      <c r="E1642" s="177">
        <f>_xll.qlInterestRateIndexValueDate(IndexON,D1642)</f>
        <v>50803</v>
      </c>
      <c r="F1642" s="193">
        <f>IFERROR(_xll.qlIndexFixing(IndexON,D1642,TRUE,_xll.ohTrigger(RecalcTrigger,TriggerON)),NA())</f>
        <v>2.3209633837012467E-2</v>
      </c>
      <c r="H1642" s="42">
        <f>_xll.qlCalendarAdvance(Calendar,$H1641,B1642,"f",FALSE)</f>
        <v>50803</v>
      </c>
      <c r="I1642" s="177">
        <f>_xll.qlInterestRateIndexValueDate(Index1M,$H1642)</f>
        <v>50803</v>
      </c>
      <c r="J1642" s="182">
        <f>IFERROR(_xll.qlIndexFixing(Index1M,$H1642,TRUE,_xll.ohTrigger(RecalcTrigger,Trigger1M)),NA())</f>
        <v>2.3221689494089853E-2</v>
      </c>
      <c r="K1642" s="44">
        <f>IFERROR(_xll.qlIndexFixing(Index3M,H1642,TRUE,_xll.ohTrigger(RecalcTrigger,Trigger3M)),NA())</f>
        <v>2.3696156163189198E-2</v>
      </c>
      <c r="L1642" s="44">
        <f>IFERROR(_xll.qlIndexFixing(Index6M,$H1642,TRUE,_xll.ohTrigger(RecalcTrigger,Trigger6M)),NA())</f>
        <v>2.3844512984104841E-2</v>
      </c>
      <c r="M1642" s="183">
        <f>IFERROR(_xll.qlIndexFixing(Index1Y,$H1642,TRUE,_xll.ohTrigger(RecalcTrigger,Trigger1Y)),NA())</f>
        <v>2.4121275877101001E-2</v>
      </c>
      <c r="N1642" s="182">
        <f>IFERROR(_xll.qlIndexFixing(ONIndex1M,I1642,TRUE,_xll.ohTrigger(RecalcTrigger,Trigger1M)),NA())</f>
        <v>2.3208734290564026E-2</v>
      </c>
      <c r="O1642" s="44">
        <f>IFERROR(_xll.qlIndexFixing(ONIndex3M,I1642,TRUE,_xll.ohTrigger(RecalcTrigger,Trigger3M)),NA())</f>
        <v>2.3653637038458797E-2</v>
      </c>
      <c r="P1642" s="44">
        <f>IFERROR(_xll.qlIndexFixing(ONIndex6M,I1642,TRUE,_xll.ohTrigger(RecalcTrigger,Trigger6M)),NA())</f>
        <v>2.3760454946396559E-2</v>
      </c>
      <c r="Q1642" s="183">
        <f>IFERROR(_xll.qlIndexFixing(ONIndex1Y,I1642,TRUE,_xll.ohTrigger(RecalcTrigger,Trigger1Y)),NA())</f>
        <v>2.3943302895530483E-2</v>
      </c>
    </row>
    <row r="1643" spans="2:17" x14ac:dyDescent="0.2">
      <c r="B1643" s="39" t="s">
        <v>42</v>
      </c>
      <c r="D1643" s="42">
        <f>_xll.qlCalendarAdvance(Calendar,$D1642,B1643,"f",FALSE)</f>
        <v>50810</v>
      </c>
      <c r="E1643" s="177">
        <f>_xll.qlInterestRateIndexValueDate(IndexON,D1643)</f>
        <v>50810</v>
      </c>
      <c r="F1643" s="193">
        <f>IFERROR(_xll.qlIndexFixing(IndexON,D1643,TRUE,_xll.ohTrigger(RecalcTrigger,TriggerON)),NA())</f>
        <v>2.3205371177319467E-2</v>
      </c>
      <c r="H1643" s="42">
        <f>_xll.qlCalendarAdvance(Calendar,$H1642,B1643,"f",FALSE)</f>
        <v>50810</v>
      </c>
      <c r="I1643" s="177">
        <f>_xll.qlInterestRateIndexValueDate(Index1M,$H1643)</f>
        <v>50810</v>
      </c>
      <c r="J1643" s="182">
        <f>IFERROR(_xll.qlIndexFixing(Index1M,$H1643,TRUE,_xll.ohTrigger(RecalcTrigger,Trigger1M)),NA())</f>
        <v>2.3218096291183526E-2</v>
      </c>
      <c r="K1643" s="44">
        <f>IFERROR(_xll.qlIndexFixing(Index3M,H1643,TRUE,_xll.ohTrigger(RecalcTrigger,Trigger3M)),NA())</f>
        <v>2.3691659798229067E-2</v>
      </c>
      <c r="L1643" s="44">
        <f>IFERROR(_xll.qlIndexFixing(Index6M,$H1643,TRUE,_xll.ohTrigger(RecalcTrigger,Trigger6M)),NA())</f>
        <v>2.3840270734531366E-2</v>
      </c>
      <c r="M1643" s="183">
        <f>IFERROR(_xll.qlIndexFixing(Index1Y,$H1643,TRUE,_xll.ohTrigger(RecalcTrigger,Trigger1Y)),NA())</f>
        <v>2.4117263679336087E-2</v>
      </c>
      <c r="N1643" s="182">
        <f>IFERROR(_xll.qlIndexFixing(ONIndex1M,I1643,TRUE,_xll.ohTrigger(RecalcTrigger,Trigger1M)),NA())</f>
        <v>2.3205103957925077E-2</v>
      </c>
      <c r="O1643" s="44">
        <f>IFERROR(_xll.qlIndexFixing(ONIndex3M,I1643,TRUE,_xll.ohTrigger(RecalcTrigger,Trigger3M)),NA())</f>
        <v>2.3649526081842565E-2</v>
      </c>
      <c r="P1643" s="44">
        <f>IFERROR(_xll.qlIndexFixing(ONIndex6M,I1643,TRUE,_xll.ohTrigger(RecalcTrigger,Trigger6M)),NA())</f>
        <v>2.3756024010229693E-2</v>
      </c>
      <c r="Q1643" s="183">
        <f>IFERROR(_xll.qlIndexFixing(ONIndex1Y,I1643,TRUE,_xll.ohTrigger(RecalcTrigger,Trigger1Y)),NA())</f>
        <v>2.3938760996388142E-2</v>
      </c>
    </row>
    <row r="1644" spans="2:17" x14ac:dyDescent="0.2">
      <c r="B1644" s="39" t="s">
        <v>42</v>
      </c>
      <c r="D1644" s="42">
        <f>_xll.qlCalendarAdvance(Calendar,$D1643,B1644,"f",FALSE)</f>
        <v>50817</v>
      </c>
      <c r="E1644" s="177">
        <f>_xll.qlInterestRateIndexValueDate(IndexON,D1644)</f>
        <v>50817</v>
      </c>
      <c r="F1644" s="193">
        <f>IFERROR(_xll.qlIndexFixing(IndexON,D1644,TRUE,_xll.ohTrigger(RecalcTrigger,TriggerON)),NA())</f>
        <v>2.3201122572186206E-2</v>
      </c>
      <c r="H1644" s="42">
        <f>_xll.qlCalendarAdvance(Calendar,$H1643,B1644,"f",FALSE)</f>
        <v>50817</v>
      </c>
      <c r="I1644" s="177">
        <f>_xll.qlInterestRateIndexValueDate(Index1M,$H1644)</f>
        <v>50817</v>
      </c>
      <c r="J1644" s="182">
        <f>IFERROR(_xll.qlIndexFixing(Index1M,$H1644,TRUE,_xll.ohTrigger(RecalcTrigger,Trigger1M)),NA())</f>
        <v>2.3214525574805158E-2</v>
      </c>
      <c r="K1644" s="44">
        <f>IFERROR(_xll.qlIndexFixing(Index3M,H1644,TRUE,_xll.ohTrigger(RecalcTrigger,Trigger3M)),NA())</f>
        <v>2.3687666084420217E-2</v>
      </c>
      <c r="L1644" s="44">
        <f>IFERROR(_xll.qlIndexFixing(Index6M,$H1644,TRUE,_xll.ohTrigger(RecalcTrigger,Trigger6M)),NA())</f>
        <v>2.3836047221257237E-2</v>
      </c>
      <c r="M1644" s="183">
        <f>IFERROR(_xll.qlIndexFixing(Index1Y,$H1644,TRUE,_xll.ohTrigger(RecalcTrigger,Trigger1Y)),NA())</f>
        <v>2.4113276071899614E-2</v>
      </c>
      <c r="N1644" s="182">
        <f>IFERROR(_xll.qlIndexFixing(ONIndex1M,I1644,TRUE,_xll.ohTrigger(RecalcTrigger,Trigger1M)),NA())</f>
        <v>2.3201496072350336E-2</v>
      </c>
      <c r="O1644" s="44">
        <f>IFERROR(_xll.qlIndexFixing(ONIndex3M,I1644,TRUE,_xll.ohTrigger(RecalcTrigger,Trigger3M)),NA())</f>
        <v>2.3645434330277215E-2</v>
      </c>
      <c r="P1644" s="44">
        <f>IFERROR(_xll.qlIndexFixing(ONIndex6M,I1644,TRUE,_xll.ohTrigger(RecalcTrigger,Trigger6M)),NA())</f>
        <v>2.3751611584141852E-2</v>
      </c>
      <c r="Q1644" s="183">
        <f>IFERROR(_xll.qlIndexFixing(ONIndex1Y,I1644,TRUE,_xll.ohTrigger(RecalcTrigger,Trigger1Y)),NA())</f>
        <v>2.3934243094806407E-2</v>
      </c>
    </row>
    <row r="1645" spans="2:17" x14ac:dyDescent="0.2">
      <c r="B1645" s="39" t="s">
        <v>42</v>
      </c>
      <c r="D1645" s="42">
        <f>_xll.qlCalendarAdvance(Calendar,$D1644,B1645,"f",FALSE)</f>
        <v>50824</v>
      </c>
      <c r="E1645" s="177">
        <f>_xll.qlInterestRateIndexValueDate(IndexON,D1645)</f>
        <v>50824</v>
      </c>
      <c r="F1645" s="193">
        <f>IFERROR(_xll.qlIndexFixing(IndexON,D1645,TRUE,_xll.ohTrigger(RecalcTrigger,TriggerON)),NA())</f>
        <v>2.3196888021612683E-2</v>
      </c>
      <c r="H1645" s="42">
        <f>_xll.qlCalendarAdvance(Calendar,$H1644,B1645,"f",FALSE)</f>
        <v>50824</v>
      </c>
      <c r="I1645" s="177">
        <f>_xll.qlInterestRateIndexValueDate(Index1M,$H1645)</f>
        <v>50824</v>
      </c>
      <c r="J1645" s="182">
        <f>IFERROR(_xll.qlIndexFixing(Index1M,$H1645,TRUE,_xll.ohTrigger(RecalcTrigger,Trigger1M)),NA())</f>
        <v>2.3210977344934481E-2</v>
      </c>
      <c r="K1645" s="44">
        <f>IFERROR(_xll.qlIndexFixing(Index3M,H1645,TRUE,_xll.ohTrigger(RecalcTrigger,Trigger3M)),NA())</f>
        <v>2.3683691689153456E-2</v>
      </c>
      <c r="L1645" s="44">
        <f>IFERROR(_xll.qlIndexFixing(Index6M,$H1645,TRUE,_xll.ohTrigger(RecalcTrigger,Trigger6M)),NA())</f>
        <v>2.3831842444165134E-2</v>
      </c>
      <c r="M1645" s="183">
        <f>IFERROR(_xll.qlIndexFixing(Index1Y,$H1645,TRUE,_xll.ohTrigger(RecalcTrigger,Trigger1Y)),NA())</f>
        <v>2.4109313054505144E-2</v>
      </c>
      <c r="N1645" s="182">
        <f>IFERROR(_xll.qlIndexFixing(ONIndex1M,I1645,TRUE,_xll.ohTrigger(RecalcTrigger,Trigger1M)),NA())</f>
        <v>2.3197910633920849E-2</v>
      </c>
      <c r="O1645" s="44">
        <f>IFERROR(_xll.qlIndexFixing(ONIndex3M,I1645,TRUE,_xll.ohTrigger(RecalcTrigger,Trigger3M)),NA())</f>
        <v>2.3641361783762749E-2</v>
      </c>
      <c r="P1645" s="44">
        <f>IFERROR(_xll.qlIndexFixing(ONIndex6M,I1645,TRUE,_xll.ohTrigger(RecalcTrigger,Trigger6M)),NA())</f>
        <v>2.3747217667970943E-2</v>
      </c>
      <c r="Q1645" s="183">
        <f>IFERROR(_xll.qlIndexFixing(ONIndex1Y,I1645,TRUE,_xll.ohTrigger(RecalcTrigger,Trigger1Y)),NA())</f>
        <v>2.3929749190866323E-2</v>
      </c>
    </row>
    <row r="1646" spans="2:17" x14ac:dyDescent="0.2">
      <c r="B1646" s="39" t="s">
        <v>42</v>
      </c>
      <c r="D1646" s="42">
        <f>_xll.qlCalendarAdvance(Calendar,$D1645,B1646,"f",FALSE)</f>
        <v>50831</v>
      </c>
      <c r="E1646" s="177">
        <f>_xll.qlInterestRateIndexValueDate(IndexON,D1646)</f>
        <v>50831</v>
      </c>
      <c r="F1646" s="193">
        <f>IFERROR(_xll.qlIndexFixing(IndexON,D1646,TRUE,_xll.ohTrigger(RecalcTrigger,TriggerON)),NA())</f>
        <v>2.3192667525679944E-2</v>
      </c>
      <c r="H1646" s="42">
        <f>_xll.qlCalendarAdvance(Calendar,$H1645,B1646,"f",FALSE)</f>
        <v>50831</v>
      </c>
      <c r="I1646" s="177">
        <f>_xll.qlInterestRateIndexValueDate(Index1M,$H1646)</f>
        <v>50831</v>
      </c>
      <c r="J1646" s="182">
        <f>IFERROR(_xll.qlIndexFixing(Index1M,$H1646,TRUE,_xll.ohTrigger(RecalcTrigger,Trigger1M)),NA())</f>
        <v>2.3209890439437397E-2</v>
      </c>
      <c r="K1646" s="44">
        <f>IFERROR(_xll.qlIndexFixing(Index3M,H1646,TRUE,_xll.ohTrigger(RecalcTrigger,Trigger3M)),NA())</f>
        <v>2.3681200461326532E-2</v>
      </c>
      <c r="L1646" s="44">
        <f>IFERROR(_xll.qlIndexFixing(Index6M,$H1646,TRUE,_xll.ohTrigger(RecalcTrigger,Trigger6M)),NA())</f>
        <v>2.3829103362535201E-2</v>
      </c>
      <c r="M1646" s="183">
        <f>IFERROR(_xll.qlIndexFixing(Index1Y,$H1646,TRUE,_xll.ohTrigger(RecalcTrigger,Trigger1Y)),NA())</f>
        <v>2.4105899192067817E-2</v>
      </c>
      <c r="N1646" s="182">
        <f>IFERROR(_xll.qlIndexFixing(ONIndex1M,I1646,TRUE,_xll.ohTrigger(RecalcTrigger,Trigger1M)),NA())</f>
        <v>2.3194347642474522E-2</v>
      </c>
      <c r="O1646" s="44">
        <f>IFERROR(_xll.qlIndexFixing(ONIndex3M,I1646,TRUE,_xll.ohTrigger(RecalcTrigger,Trigger3M)),NA())</f>
        <v>2.3637308442218119E-2</v>
      </c>
      <c r="P1646" s="44">
        <f>IFERROR(_xll.qlIndexFixing(ONIndex6M,I1646,TRUE,_xll.ohTrigger(RecalcTrigger,Trigger6M)),NA())</f>
        <v>2.3742842261716968E-2</v>
      </c>
      <c r="Q1646" s="183">
        <f>IFERROR(_xll.qlIndexFixing(ONIndex1Y,I1646,TRUE,_xll.ohTrigger(RecalcTrigger,Trigger1Y)),NA())</f>
        <v>2.3925279284567891E-2</v>
      </c>
    </row>
    <row r="1647" spans="2:17" x14ac:dyDescent="0.2">
      <c r="B1647" s="39" t="s">
        <v>42</v>
      </c>
      <c r="D1647" s="42">
        <f>_xll.qlCalendarAdvance(Calendar,$D1646,B1647,"f",FALSE)</f>
        <v>50838</v>
      </c>
      <c r="E1647" s="177">
        <f>_xll.qlInterestRateIndexValueDate(IndexON,D1647)</f>
        <v>50838</v>
      </c>
      <c r="F1647" s="193">
        <f>IFERROR(_xll.qlIndexFixing(IndexON,D1647,TRUE,_xll.ohTrigger(RecalcTrigger,TriggerON)),NA())</f>
        <v>2.3188461084306944E-2</v>
      </c>
      <c r="H1647" s="42">
        <f>_xll.qlCalendarAdvance(Calendar,$H1646,B1647,"f",FALSE)</f>
        <v>50838</v>
      </c>
      <c r="I1647" s="177">
        <f>_xll.qlInterestRateIndexValueDate(Index1M,$H1647)</f>
        <v>50838</v>
      </c>
      <c r="J1647" s="182">
        <f>IFERROR(_xll.qlIndexFixing(Index1M,$H1647,TRUE,_xll.ohTrigger(RecalcTrigger,Trigger1M)),NA())</f>
        <v>2.3206883713114999E-2</v>
      </c>
      <c r="K1647" s="44">
        <f>IFERROR(_xll.qlIndexFixing(Index3M,H1647,TRUE,_xll.ohTrigger(RecalcTrigger,Trigger3M)),NA())</f>
        <v>2.3677268079635522E-2</v>
      </c>
      <c r="L1647" s="44">
        <f>IFERROR(_xll.qlIndexFixing(Index6M,$H1647,TRUE,_xll.ohTrigger(RecalcTrigger,Trigger6M)),NA())</f>
        <v>2.382493926170378E-2</v>
      </c>
      <c r="M1647" s="183">
        <f>IFERROR(_xll.qlIndexFixing(Index1Y,$H1647,TRUE,_xll.ohTrigger(RecalcTrigger,Trigger1Y)),NA())</f>
        <v>2.4101986854941946E-2</v>
      </c>
      <c r="N1647" s="182">
        <f>IFERROR(_xll.qlIndexFixing(ONIndex1M,I1647,TRUE,_xll.ohTrigger(RecalcTrigger,Trigger1M)),NA())</f>
        <v>2.3190807098011357E-2</v>
      </c>
      <c r="O1647" s="44">
        <f>IFERROR(_xll.qlIndexFixing(ONIndex3M,I1647,TRUE,_xll.ohTrigger(RecalcTrigger,Trigger3M)),NA())</f>
        <v>2.3633274305805418E-2</v>
      </c>
      <c r="P1647" s="44">
        <f>IFERROR(_xll.qlIndexFixing(ONIndex6M,I1647,TRUE,_xll.ohTrigger(RecalcTrigger,Trigger6M)),NA())</f>
        <v>2.3738485365542017E-2</v>
      </c>
      <c r="Q1647" s="183">
        <f>IFERROR(_xll.qlIndexFixing(ONIndex1Y,I1647,TRUE,_xll.ohTrigger(RecalcTrigger,Trigger1Y)),NA())</f>
        <v>2.392083337591111E-2</v>
      </c>
    </row>
    <row r="1648" spans="2:17" x14ac:dyDescent="0.2">
      <c r="B1648" s="39" t="s">
        <v>42</v>
      </c>
      <c r="D1648" s="42">
        <f>_xll.qlCalendarAdvance(Calendar,$D1647,B1648,"f",FALSE)</f>
        <v>50845</v>
      </c>
      <c r="E1648" s="177">
        <f>_xll.qlInterestRateIndexValueDate(IndexON,D1648)</f>
        <v>50845</v>
      </c>
      <c r="F1648" s="193">
        <f>IFERROR(_xll.qlIndexFixing(IndexON,D1648,TRUE,_xll.ohTrigger(RecalcTrigger,TriggerON)),NA())</f>
        <v>2.3184268697250543E-2</v>
      </c>
      <c r="H1648" s="42">
        <f>_xll.qlCalendarAdvance(Calendar,$H1647,B1648,"f",FALSE)</f>
        <v>50845</v>
      </c>
      <c r="I1648" s="177">
        <f>_xll.qlInterestRateIndexValueDate(Index1M,$H1648)</f>
        <v>50845</v>
      </c>
      <c r="J1648" s="182">
        <f>IFERROR(_xll.qlIndexFixing(Index1M,$H1648,TRUE,_xll.ohTrigger(RecalcTrigger,Trigger1M)),NA())</f>
        <v>2.3202920260695942E-2</v>
      </c>
      <c r="K1648" s="44">
        <f>IFERROR(_xll.qlIndexFixing(Index3M,H1648,TRUE,_xll.ohTrigger(RecalcTrigger,Trigger3M)),NA())</f>
        <v>2.3673355020181266E-2</v>
      </c>
      <c r="L1648" s="44">
        <f>IFERROR(_xll.qlIndexFixing(Index6M,$H1648,TRUE,_xll.ohTrigger(RecalcTrigger,Trigger6M)),NA())</f>
        <v>2.3820793900472693E-2</v>
      </c>
      <c r="M1648" s="183">
        <f>IFERROR(_xll.qlIndexFixing(Index1Y,$H1648,TRUE,_xll.ohTrigger(RecalcTrigger,Trigger1Y)),NA())</f>
        <v>2.4098099108632132E-2</v>
      </c>
      <c r="N1648" s="182">
        <f>IFERROR(_xll.qlIndexFixing(ONIndex1M,I1648,TRUE,_xll.ohTrigger(RecalcTrigger,Trigger1M)),NA())</f>
        <v>2.3187289000531353E-2</v>
      </c>
      <c r="O1648" s="44">
        <f>IFERROR(_xll.qlIndexFixing(ONIndex3M,I1648,TRUE,_xll.ohTrigger(RecalcTrigger,Trigger3M)),NA())</f>
        <v>2.3629259374443601E-2</v>
      </c>
      <c r="P1648" s="44">
        <f>IFERROR(_xll.qlIndexFixing(ONIndex6M,I1648,TRUE,_xll.ohTrigger(RecalcTrigger,Trigger6M)),NA())</f>
        <v>2.3734146979202952E-2</v>
      </c>
      <c r="Q1648" s="183">
        <f>IFERROR(_xll.qlIndexFixing(ONIndex1Y,I1648,TRUE,_xll.ohTrigger(RecalcTrigger,Trigger1Y)),NA())</f>
        <v>2.3916411464814935E-2</v>
      </c>
    </row>
    <row r="1649" spans="2:17" x14ac:dyDescent="0.2">
      <c r="B1649" s="39" t="s">
        <v>42</v>
      </c>
      <c r="D1649" s="42">
        <f>_xll.qlCalendarAdvance(Calendar,$D1648,B1649,"f",FALSE)</f>
        <v>50852</v>
      </c>
      <c r="E1649" s="177">
        <f>_xll.qlInterestRateIndexValueDate(IndexON,D1649)</f>
        <v>50852</v>
      </c>
      <c r="F1649" s="193">
        <f>IFERROR(_xll.qlIndexFixing(IndexON,D1649,TRUE,_xll.ohTrigger(RecalcTrigger,TriggerON)),NA())</f>
        <v>2.3180090364997019E-2</v>
      </c>
      <c r="H1649" s="42">
        <f>_xll.qlCalendarAdvance(Calendar,$H1648,B1649,"f",FALSE)</f>
        <v>50852</v>
      </c>
      <c r="I1649" s="177">
        <f>_xll.qlInterestRateIndexValueDate(Index1M,$H1649)</f>
        <v>50852</v>
      </c>
      <c r="J1649" s="182">
        <f>IFERROR(_xll.qlIndexFixing(Index1M,$H1649,TRUE,_xll.ohTrigger(RecalcTrigger,Trigger1M)),NA())</f>
        <v>2.3199468911935688E-2</v>
      </c>
      <c r="K1649" s="44">
        <f>IFERROR(_xll.qlIndexFixing(Index3M,H1649,TRUE,_xll.ohTrigger(RecalcTrigger,Trigger3M)),NA())</f>
        <v>2.3669461282907391E-2</v>
      </c>
      <c r="L1649" s="44">
        <f>IFERROR(_xll.qlIndexFixing(Index6M,$H1649,TRUE,_xll.ohTrigger(RecalcTrigger,Trigger6M)),NA())</f>
        <v>2.3816667278725209E-2</v>
      </c>
      <c r="M1649" s="183">
        <f>IFERROR(_xll.qlIndexFixing(Index1Y,$H1649,TRUE,_xll.ohTrigger(RecalcTrigger,Trigger1Y)),NA())</f>
        <v>2.4094235952858482E-2</v>
      </c>
      <c r="N1649" s="182">
        <f>IFERROR(_xll.qlIndexFixing(ONIndex1M,I1649,TRUE,_xll.ohTrigger(RecalcTrigger,Trigger1M)),NA())</f>
        <v>2.3183793350196602E-2</v>
      </c>
      <c r="O1649" s="44">
        <f>IFERROR(_xll.qlIndexFixing(ONIndex3M,I1649,TRUE,_xll.ohTrigger(RecalcTrigger,Trigger3M)),NA())</f>
        <v>2.3625263648294759E-2</v>
      </c>
      <c r="P1649" s="44">
        <f>IFERROR(_xll.qlIndexFixing(ONIndex6M,I1649,TRUE,_xll.ohTrigger(RecalcTrigger,Trigger6M)),NA())</f>
        <v>2.3729827102861867E-2</v>
      </c>
      <c r="Q1649" s="183">
        <f>IFERROR(_xll.qlIndexFixing(ONIndex1Y,I1649,TRUE,_xll.ohTrigger(RecalcTrigger,Trigger1Y)),NA())</f>
        <v>2.3912013551360412E-2</v>
      </c>
    </row>
    <row r="1650" spans="2:17" x14ac:dyDescent="0.2">
      <c r="B1650" s="39" t="s">
        <v>42</v>
      </c>
      <c r="D1650" s="42">
        <f>_xll.qlCalendarAdvance(Calendar,$D1649,B1650,"f",FALSE)</f>
        <v>50859</v>
      </c>
      <c r="E1650" s="177">
        <f>_xll.qlInterestRateIndexValueDate(IndexON,D1650)</f>
        <v>50859</v>
      </c>
      <c r="F1650" s="193">
        <f>IFERROR(_xll.qlIndexFixing(IndexON,D1650,TRUE,_xll.ohTrigger(RecalcTrigger,TriggerON)),NA())</f>
        <v>2.3175926087222187E-2</v>
      </c>
      <c r="H1650" s="42">
        <f>_xll.qlCalendarAdvance(Calendar,$H1649,B1650,"f",FALSE)</f>
        <v>50859</v>
      </c>
      <c r="I1650" s="177">
        <f>_xll.qlInterestRateIndexValueDate(Index1M,$H1650)</f>
        <v>50859</v>
      </c>
      <c r="J1650" s="182">
        <f>IFERROR(_xll.qlIndexFixing(Index1M,$H1650,TRUE,_xll.ohTrigger(RecalcTrigger,Trigger1M)),NA())</f>
        <v>2.3194559658437457E-2</v>
      </c>
      <c r="K1650" s="44">
        <f>IFERROR(_xll.qlIndexFixing(Index3M,H1650,TRUE,_xll.ohTrigger(RecalcTrigger,Trigger3M)),NA())</f>
        <v>2.3665586867756633E-2</v>
      </c>
      <c r="L1650" s="44">
        <f>IFERROR(_xll.qlIndexFixing(Index6M,$H1650,TRUE,_xll.ohTrigger(RecalcTrigger,Trigger6M)),NA())</f>
        <v>2.3812559396346369E-2</v>
      </c>
      <c r="M1650" s="183">
        <f>IFERROR(_xll.qlIndexFixing(Index1Y,$H1650,TRUE,_xll.ohTrigger(RecalcTrigger,Trigger1Y)),NA())</f>
        <v>2.408986680823344E-2</v>
      </c>
      <c r="N1650" s="182">
        <f>IFERROR(_xll.qlIndexFixing(ONIndex1M,I1650,TRUE,_xll.ohTrigger(RecalcTrigger,Trigger1M)),NA())</f>
        <v>2.3180320146763966E-2</v>
      </c>
      <c r="O1650" s="44">
        <f>IFERROR(_xll.qlIndexFixing(ONIndex3M,I1650,TRUE,_xll.ohTrigger(RecalcTrigger,Trigger3M)),NA())</f>
        <v>2.3621287127034707E-2</v>
      </c>
      <c r="P1650" s="44">
        <f>IFERROR(_xll.qlIndexFixing(ONIndex6M,I1650,TRUE,_xll.ohTrigger(RecalcTrigger,Trigger6M)),NA())</f>
        <v>2.3725525736599806E-2</v>
      </c>
      <c r="Q1650" s="183">
        <f>IFERROR(_xll.qlIndexFixing(ONIndex1Y,I1650,TRUE,_xll.ohTrigger(RecalcTrigger,Trigger1Y)),NA())</f>
        <v>2.3907639635466493E-2</v>
      </c>
    </row>
    <row r="1651" spans="2:17" x14ac:dyDescent="0.2">
      <c r="B1651" s="39" t="s">
        <v>42</v>
      </c>
      <c r="D1651" s="42">
        <f>_xll.qlCalendarAdvance(Calendar,$D1650,B1651,"f",FALSE)</f>
        <v>50866</v>
      </c>
      <c r="E1651" s="177">
        <f>_xll.qlInterestRateIndexValueDate(IndexON,D1651)</f>
        <v>50866</v>
      </c>
      <c r="F1651" s="193">
        <f>IFERROR(_xll.qlIndexFixing(IndexON,D1651,TRUE,_xll.ohTrigger(RecalcTrigger,TriggerON)),NA())</f>
        <v>2.3171775863926047E-2</v>
      </c>
      <c r="H1651" s="42">
        <f>_xll.qlCalendarAdvance(Calendar,$H1650,B1651,"f",FALSE)</f>
        <v>50866</v>
      </c>
      <c r="I1651" s="177">
        <f>_xll.qlInterestRateIndexValueDate(Index1M,$H1651)</f>
        <v>50866</v>
      </c>
      <c r="J1651" s="182">
        <f>IFERROR(_xll.qlIndexFixing(Index1M,$H1651,TRUE,_xll.ohTrigger(RecalcTrigger,Trigger1M)),NA())</f>
        <v>2.3191149126586302E-2</v>
      </c>
      <c r="K1651" s="44">
        <f>IFERROR(_xll.qlIndexFixing(Index3M,H1651,TRUE,_xll.ohTrigger(RecalcTrigger,Trigger3M)),NA())</f>
        <v>2.3661238055098281E-2</v>
      </c>
      <c r="L1651" s="44">
        <f>IFERROR(_xll.qlIndexFixing(Index6M,$H1651,TRUE,_xll.ohTrigger(RecalcTrigger,Trigger6M)),NA())</f>
        <v>2.3807982456614328E-2</v>
      </c>
      <c r="M1651" s="183">
        <f>IFERROR(_xll.qlIndexFixing(Index1Y,$H1651,TRUE,_xll.ohTrigger(RecalcTrigger,Trigger1Y)),NA())</f>
        <v>2.408658341180428E-2</v>
      </c>
      <c r="N1651" s="182">
        <f>IFERROR(_xll.qlIndexFixing(ONIndex1M,I1651,TRUE,_xll.ohTrigger(RecalcTrigger,Trigger1M)),NA())</f>
        <v>2.3176869390476584E-2</v>
      </c>
      <c r="O1651" s="44">
        <f>IFERROR(_xll.qlIndexFixing(ONIndex3M,I1651,TRUE,_xll.ohTrigger(RecalcTrigger,Trigger3M)),NA())</f>
        <v>2.3617329810825538E-2</v>
      </c>
      <c r="P1651" s="44">
        <f>IFERROR(_xll.qlIndexFixing(ONIndex6M,I1651,TRUE,_xll.ohTrigger(RecalcTrigger,Trigger6M)),NA())</f>
        <v>2.3721242880092586E-2</v>
      </c>
      <c r="Q1651" s="183">
        <f>IFERROR(_xll.qlIndexFixing(ONIndex1Y,I1651,TRUE,_xll.ohTrigger(RecalcTrigger,Trigger1Y)),NA())</f>
        <v>2.3903289717214227E-2</v>
      </c>
    </row>
    <row r="1652" spans="2:17" x14ac:dyDescent="0.2">
      <c r="B1652" s="39" t="s">
        <v>42</v>
      </c>
      <c r="D1652" s="42">
        <f>_xll.qlCalendarAdvance(Calendar,$D1651,B1652,"f",FALSE)</f>
        <v>50873</v>
      </c>
      <c r="E1652" s="177">
        <f>_xll.qlInterestRateIndexValueDate(IndexON,D1652)</f>
        <v>50873</v>
      </c>
      <c r="F1652" s="193">
        <f>IFERROR(_xll.qlIndexFixing(IndexON,D1652,TRUE,_xll.ohTrigger(RecalcTrigger,TriggerON)),NA())</f>
        <v>2.3167639695189646E-2</v>
      </c>
      <c r="H1652" s="42">
        <f>_xll.qlCalendarAdvance(Calendar,$H1651,B1652,"f",FALSE)</f>
        <v>50873</v>
      </c>
      <c r="I1652" s="177">
        <f>_xll.qlInterestRateIndexValueDate(Index1M,$H1652)</f>
        <v>50873</v>
      </c>
      <c r="J1652" s="182">
        <f>IFERROR(_xll.qlIndexFixing(Index1M,$H1652,TRUE,_xll.ohTrigger(RecalcTrigger,Trigger1M)),NA())</f>
        <v>2.318776108403257E-2</v>
      </c>
      <c r="K1652" s="44">
        <f>IFERROR(_xll.qlIndexFixing(Index3M,H1652,TRUE,_xll.ohTrigger(RecalcTrigger,Trigger3M)),NA())</f>
        <v>2.3657401151873397E-2</v>
      </c>
      <c r="L1652" s="44">
        <f>IFERROR(_xll.qlIndexFixing(Index6M,$H1652,TRUE,_xll.ohTrigger(RecalcTrigger,Trigger6M)),NA())</f>
        <v>2.3803910978118892E-2</v>
      </c>
      <c r="M1652" s="183">
        <f>IFERROR(_xll.qlIndexFixing(Index1Y,$H1652,TRUE,_xll.ohTrigger(RecalcTrigger,Trigger1Y)),NA())</f>
        <v>2.4082794025971244E-2</v>
      </c>
      <c r="N1652" s="182">
        <f>IFERROR(_xll.qlIndexFixing(ONIndex1M,I1652,TRUE,_xll.ohTrigger(RecalcTrigger,Trigger1M)),NA())</f>
        <v>2.3173441081091317E-2</v>
      </c>
      <c r="O1652" s="44">
        <f>IFERROR(_xll.qlIndexFixing(ONIndex3M,I1652,TRUE,_xll.ohTrigger(RecalcTrigger,Trigger3M)),NA())</f>
        <v>2.3613391699748298E-2</v>
      </c>
      <c r="P1652" s="44">
        <f>IFERROR(_xll.qlIndexFixing(ONIndex6M,I1652,TRUE,_xll.ohTrigger(RecalcTrigger,Trigger6M)),NA())</f>
        <v>2.371697853366439E-2</v>
      </c>
      <c r="Q1652" s="183">
        <f>IFERROR(_xll.qlIndexFixing(ONIndex1Y,I1652,TRUE,_xll.ohTrigger(RecalcTrigger,Trigger1Y)),NA())</f>
        <v>2.3898963796684658E-2</v>
      </c>
    </row>
    <row r="1653" spans="2:17" x14ac:dyDescent="0.2">
      <c r="B1653" s="39" t="s">
        <v>42</v>
      </c>
      <c r="D1653" s="42">
        <f>_xll.qlCalendarAdvance(Calendar,$D1652,B1653,"f",FALSE)</f>
        <v>50880</v>
      </c>
      <c r="E1653" s="177">
        <f>_xll.qlInterestRateIndexValueDate(IndexON,D1653)</f>
        <v>50880</v>
      </c>
      <c r="F1653" s="193">
        <f>IFERROR(_xll.qlIndexFixing(IndexON,D1653,TRUE,_xll.ohTrigger(RecalcTrigger,TriggerON)),NA())</f>
        <v>2.3163517581094029E-2</v>
      </c>
      <c r="H1653" s="42">
        <f>_xll.qlCalendarAdvance(Calendar,$H1652,B1653,"f",FALSE)</f>
        <v>50880</v>
      </c>
      <c r="I1653" s="177">
        <f>_xll.qlInterestRateIndexValueDate(Index1M,$H1653)</f>
        <v>50880</v>
      </c>
      <c r="J1653" s="182">
        <f>IFERROR(_xll.qlIndexFixing(Index1M,$H1653,TRUE,_xll.ohTrigger(RecalcTrigger,Trigger1M)),NA())</f>
        <v>2.3184395530760054E-2</v>
      </c>
      <c r="K1653" s="44">
        <f>IFERROR(_xll.qlIndexFixing(Index3M,H1653,TRUE,_xll.ohTrigger(RecalcTrigger,Trigger3M)),NA())</f>
        <v>2.3653583569318595E-2</v>
      </c>
      <c r="L1653" s="44">
        <f>IFERROR(_xll.qlIndexFixing(Index6M,$H1653,TRUE,_xll.ohTrigger(RecalcTrigger,Trigger6M)),NA())</f>
        <v>2.379985823739603E-2</v>
      </c>
      <c r="M1653" s="183">
        <f>IFERROR(_xll.qlIndexFixing(Index1Y,$H1653,TRUE,_xll.ohTrigger(RecalcTrigger,Trigger1Y)),NA())</f>
        <v>2.4079029229568949E-2</v>
      </c>
      <c r="N1653" s="182">
        <f>IFERROR(_xll.qlIndexFixing(ONIndex1M,I1653,TRUE,_xll.ohTrigger(RecalcTrigger,Trigger1M)),NA())</f>
        <v>2.3170035218770257E-2</v>
      </c>
      <c r="O1653" s="44">
        <f>IFERROR(_xll.qlIndexFixing(ONIndex3M,I1653,TRUE,_xll.ohTrigger(RecalcTrigger,Trigger3M)),NA())</f>
        <v>2.3609472793640895E-2</v>
      </c>
      <c r="P1653" s="44">
        <f>IFERROR(_xll.qlIndexFixing(ONIndex6M,I1653,TRUE,_xll.ohTrigger(RecalcTrigger,Trigger6M)),NA())</f>
        <v>2.3712732697153127E-2</v>
      </c>
      <c r="Q1653" s="183">
        <f>IFERROR(_xll.qlIndexFixing(ONIndex1Y,I1653,TRUE,_xll.ohTrigger(RecalcTrigger,Trigger1Y)),NA())</f>
        <v>2.3894661873634648E-2</v>
      </c>
    </row>
    <row r="1654" spans="2:17" x14ac:dyDescent="0.2">
      <c r="B1654" s="39" t="s">
        <v>42</v>
      </c>
      <c r="D1654" s="42">
        <f>_xll.qlCalendarAdvance(Calendar,$D1653,B1654,"f",FALSE)</f>
        <v>50887</v>
      </c>
      <c r="E1654" s="177">
        <f>_xll.qlInterestRateIndexValueDate(IndexON,D1654)</f>
        <v>50887</v>
      </c>
      <c r="F1654" s="193">
        <f>IFERROR(_xll.qlIndexFixing(IndexON,D1654,TRUE,_xll.ohTrigger(RecalcTrigger,TriggerON)),NA())</f>
        <v>2.3159409521396057E-2</v>
      </c>
      <c r="H1654" s="42">
        <f>_xll.qlCalendarAdvance(Calendar,$H1653,B1654,"f",FALSE)</f>
        <v>50887</v>
      </c>
      <c r="I1654" s="177">
        <f>_xll.qlInterestRateIndexValueDate(Index1M,$H1654)</f>
        <v>50887</v>
      </c>
      <c r="J1654" s="182">
        <f>IFERROR(_xll.qlIndexFixing(Index1M,$H1654,TRUE,_xll.ohTrigger(RecalcTrigger,Trigger1M)),NA())</f>
        <v>2.3181052466749841E-2</v>
      </c>
      <c r="K1654" s="44">
        <f>IFERROR(_xll.qlIndexFixing(Index3M,H1654,TRUE,_xll.ohTrigger(RecalcTrigger,Trigger3M)),NA())</f>
        <v>2.3649785307381328E-2</v>
      </c>
      <c r="L1654" s="44">
        <f>IFERROR(_xll.qlIndexFixing(Index6M,$H1654,TRUE,_xll.ohTrigger(RecalcTrigger,Trigger6M)),NA())</f>
        <v>2.3795824234334136E-2</v>
      </c>
      <c r="M1654" s="183">
        <f>IFERROR(_xll.qlIndexFixing(Index1Y,$H1654,TRUE,_xll.ohTrigger(RecalcTrigger,Trigger1Y)),NA())</f>
        <v>2.4075289022325915E-2</v>
      </c>
      <c r="N1654" s="182">
        <f>IFERROR(_xll.qlIndexFixing(ONIndex1M,I1654,TRUE,_xll.ohTrigger(RecalcTrigger,Trigger1M)),NA())</f>
        <v>2.3166651803513405E-2</v>
      </c>
      <c r="O1654" s="44">
        <f>IFERROR(_xll.qlIndexFixing(ONIndex3M,I1654,TRUE,_xll.ohTrigger(RecalcTrigger,Trigger3M)),NA())</f>
        <v>2.3605573092746468E-2</v>
      </c>
      <c r="P1654" s="44">
        <f>IFERROR(_xll.qlIndexFixing(ONIndex6M,I1654,TRUE,_xll.ohTrigger(RecalcTrigger,Trigger6M)),NA())</f>
        <v>2.3708505370639843E-2</v>
      </c>
      <c r="Q1654" s="183">
        <f>IFERROR(_xll.qlIndexFixing(ONIndex1Y,I1654,TRUE,_xll.ohTrigger(RecalcTrigger,Trigger1Y)),NA())</f>
        <v>2.389038394822629E-2</v>
      </c>
    </row>
    <row r="1655" spans="2:17" x14ac:dyDescent="0.2">
      <c r="B1655" s="39" t="s">
        <v>42</v>
      </c>
      <c r="D1655" s="42">
        <f>_xll.qlCalendarAdvance(Calendar,$D1654,B1655,"f",FALSE)</f>
        <v>50894</v>
      </c>
      <c r="E1655" s="177">
        <f>_xll.qlInterestRateIndexValueDate(IndexON,D1655)</f>
        <v>50894</v>
      </c>
      <c r="F1655" s="193">
        <f>IFERROR(_xll.qlIndexFixing(IndexON,D1655,TRUE,_xll.ohTrigger(RecalcTrigger,TriggerON)),NA())</f>
        <v>2.3155315516419916E-2</v>
      </c>
      <c r="H1655" s="42">
        <f>_xll.qlCalendarAdvance(Calendar,$H1654,B1655,"f",FALSE)</f>
        <v>50894</v>
      </c>
      <c r="I1655" s="177">
        <f>_xll.qlInterestRateIndexValueDate(Index1M,$H1655)</f>
        <v>50894</v>
      </c>
      <c r="J1655" s="182">
        <f>IFERROR(_xll.qlIndexFixing(Index1M,$H1655,TRUE,_xll.ohTrigger(RecalcTrigger,Trigger1M)),NA())</f>
        <v>2.3179233186616688E-2</v>
      </c>
      <c r="K1655" s="44">
        <f>IFERROR(_xll.qlIndexFixing(Index3M,H1655,TRUE,_xll.ohTrigger(RecalcTrigger,Trigger3M)),NA())</f>
        <v>2.3646504621899187E-2</v>
      </c>
      <c r="L1655" s="44">
        <f>IFERROR(_xll.qlIndexFixing(Index6M,$H1655,TRUE,_xll.ohTrigger(RecalcTrigger,Trigger6M)),NA())</f>
        <v>2.3792301070968271E-2</v>
      </c>
      <c r="M1655" s="183">
        <f>IFERROR(_xll.qlIndexFixing(Index1Y,$H1655,TRUE,_xll.ohTrigger(RecalcTrigger,Trigger1Y)),NA())</f>
        <v>2.4071573403971327E-2</v>
      </c>
      <c r="N1655" s="182">
        <f>IFERROR(_xll.qlIndexFixing(ONIndex1M,I1655,TRUE,_xll.ohTrigger(RecalcTrigger,Trigger1M)),NA())</f>
        <v>2.3163290835239714E-2</v>
      </c>
      <c r="O1655" s="44">
        <f>IFERROR(_xll.qlIndexFixing(ONIndex3M,I1655,TRUE,_xll.ohTrigger(RecalcTrigger,Trigger3M)),NA())</f>
        <v>2.3601692596821877E-2</v>
      </c>
      <c r="P1655" s="44">
        <f>IFERROR(_xll.qlIndexFixing(ONIndex6M,I1655,TRUE,_xll.ohTrigger(RecalcTrigger,Trigger6M)),NA())</f>
        <v>2.3704296554124538E-2</v>
      </c>
      <c r="Q1655" s="183">
        <f>IFERROR(_xll.qlIndexFixing(ONIndex1Y,I1655,TRUE,_xll.ohTrigger(RecalcTrigger,Trigger1Y)),NA())</f>
        <v>2.3886130020378538E-2</v>
      </c>
    </row>
    <row r="1656" spans="2:17" x14ac:dyDescent="0.2">
      <c r="B1656" s="39" t="s">
        <v>42</v>
      </c>
      <c r="D1656" s="42">
        <f>_xll.qlCalendarAdvance(Calendar,$D1655,B1656,"f",FALSE)</f>
        <v>50901</v>
      </c>
      <c r="E1656" s="177">
        <f>_xll.qlInterestRateIndexValueDate(IndexON,D1656)</f>
        <v>50901</v>
      </c>
      <c r="F1656" s="193">
        <f>IFERROR(_xll.qlIndexFixing(IndexON,D1656,TRUE,_xll.ohTrigger(RecalcTrigger,TriggerON)),NA())</f>
        <v>2.3151235565922468E-2</v>
      </c>
      <c r="H1656" s="42">
        <f>_xll.qlCalendarAdvance(Calendar,$H1655,B1656,"f",FALSE)</f>
        <v>50901</v>
      </c>
      <c r="I1656" s="177">
        <f>_xll.qlInterestRateIndexValueDate(Index1M,$H1656)</f>
        <v>50901</v>
      </c>
      <c r="J1656" s="182">
        <f>IFERROR(_xll.qlIndexFixing(Index1M,$H1656,TRUE,_xll.ohTrigger(RecalcTrigger,Trigger1M)),NA())</f>
        <v>2.3175939293409106E-2</v>
      </c>
      <c r="K1656" s="44">
        <f>IFERROR(_xll.qlIndexFixing(Index3M,H1656,TRUE,_xll.ohTrigger(RecalcTrigger,Trigger3M)),NA())</f>
        <v>2.3642746138319883E-2</v>
      </c>
      <c r="L1656" s="44">
        <f>IFERROR(_xll.qlIndexFixing(Index6M,$H1656,TRUE,_xll.ohTrigger(RecalcTrigger,Trigger6M)),NA())</f>
        <v>2.3788305622402504E-2</v>
      </c>
      <c r="M1656" s="183">
        <f>IFERROR(_xll.qlIndexFixing(Index1Y,$H1656,TRUE,_xll.ohTrigger(RecalcTrigger,Trigger1Y)),NA())</f>
        <v>2.4067882374237681E-2</v>
      </c>
      <c r="N1656" s="182">
        <f>IFERROR(_xll.qlIndexFixing(ONIndex1M,I1656,TRUE,_xll.ohTrigger(RecalcTrigger,Trigger1M)),NA())</f>
        <v>2.3159952313949184E-2</v>
      </c>
      <c r="O1656" s="44">
        <f>IFERROR(_xll.qlIndexFixing(ONIndex3M,I1656,TRUE,_xll.ohTrigger(RecalcTrigger,Trigger3M)),NA())</f>
        <v>2.3597831305948169E-2</v>
      </c>
      <c r="P1656" s="44">
        <f>IFERROR(_xll.qlIndexFixing(ONIndex6M,I1656,TRUE,_xll.ohTrigger(RecalcTrigger,Trigger6M)),NA())</f>
        <v>2.3700106247445119E-2</v>
      </c>
      <c r="Q1656" s="183">
        <f>IFERROR(_xll.qlIndexFixing(ONIndex1Y,I1656,TRUE,_xll.ohTrigger(RecalcTrigger,Trigger1Y)),NA())</f>
        <v>2.3881900090253483E-2</v>
      </c>
    </row>
    <row r="1657" spans="2:17" x14ac:dyDescent="0.2">
      <c r="B1657" s="39" t="s">
        <v>42</v>
      </c>
      <c r="D1657" s="42">
        <f>_xll.qlCalendarAdvance(Calendar,$D1656,B1657,"f",FALSE)</f>
        <v>50908</v>
      </c>
      <c r="E1657" s="177">
        <f>_xll.qlInterestRateIndexValueDate(IndexON,D1657)</f>
        <v>50908</v>
      </c>
      <c r="F1657" s="193">
        <f>IFERROR(_xll.qlIndexFixing(IndexON,D1657,TRUE,_xll.ohTrigger(RecalcTrigger,TriggerON)),NA())</f>
        <v>2.3147169669903711E-2</v>
      </c>
      <c r="H1657" s="42">
        <f>_xll.qlCalendarAdvance(Calendar,$H1656,B1657,"f",FALSE)</f>
        <v>50908</v>
      </c>
      <c r="I1657" s="177">
        <f>_xll.qlInterestRateIndexValueDate(Index1M,$H1657)</f>
        <v>50908</v>
      </c>
      <c r="J1657" s="182">
        <f>IFERROR(_xll.qlIndexFixing(Index1M,$H1657,TRUE,_xll.ohTrigger(RecalcTrigger,Trigger1M)),NA())</f>
        <v>2.3172667893774014E-2</v>
      </c>
      <c r="K1657" s="44">
        <f>IFERROR(_xll.qlIndexFixing(Index3M,H1657,TRUE,_xll.ohTrigger(RecalcTrigger,Trigger3M)),NA())</f>
        <v>2.3639006976473441E-2</v>
      </c>
      <c r="L1657" s="44">
        <f>IFERROR(_xll.qlIndexFixing(Index6M,$H1657,TRUE,_xll.ohTrigger(RecalcTrigger,Trigger6M)),NA())</f>
        <v>2.3784328912410769E-2</v>
      </c>
      <c r="M1657" s="183">
        <f>IFERROR(_xll.qlIndexFixing(Index1Y,$H1657,TRUE,_xll.ohTrigger(RecalcTrigger,Trigger1Y)),NA())</f>
        <v>2.4064215932857704E-2</v>
      </c>
      <c r="N1657" s="182">
        <f>IFERROR(_xll.qlIndexFixing(ONIndex1M,I1657,TRUE,_xll.ohTrigger(RecalcTrigger,Trigger1M)),NA())</f>
        <v>2.3156636239722861E-2</v>
      </c>
      <c r="O1657" s="44">
        <f>IFERROR(_xll.qlIndexFixing(ONIndex3M,I1657,TRUE,_xll.ohTrigger(RecalcTrigger,Trigger3M)),NA())</f>
        <v>2.3593989220125344E-2</v>
      </c>
      <c r="P1657" s="44">
        <f>IFERROR(_xll.qlIndexFixing(ONIndex6M,I1657,TRUE,_xll.ohTrigger(RecalcTrigger,Trigger6M)),NA())</f>
        <v>2.3695934450763678E-2</v>
      </c>
      <c r="Q1657" s="183">
        <f>IFERROR(_xll.qlIndexFixing(ONIndex1Y,I1657,TRUE,_xll.ohTrigger(RecalcTrigger,Trigger1Y)),NA())</f>
        <v>2.3877694157607987E-2</v>
      </c>
    </row>
    <row r="1658" spans="2:17" x14ac:dyDescent="0.2">
      <c r="B1658" s="39" t="s">
        <v>42</v>
      </c>
      <c r="D1658" s="42">
        <f>_xll.qlCalendarAdvance(Calendar,$D1657,B1658,"f",FALSE)</f>
        <v>50915</v>
      </c>
      <c r="E1658" s="177">
        <f>_xll.qlInterestRateIndexValueDate(IndexON,D1658)</f>
        <v>50915</v>
      </c>
      <c r="F1658" s="193">
        <f>IFERROR(_xll.qlIndexFixing(IndexON,D1658,TRUE,_xll.ohTrigger(RecalcTrigger,TriggerON)),NA())</f>
        <v>2.3143117828606785E-2</v>
      </c>
      <c r="H1658" s="42">
        <f>_xll.qlCalendarAdvance(Calendar,$H1657,B1658,"f",FALSE)</f>
        <v>50915</v>
      </c>
      <c r="I1658" s="177">
        <f>_xll.qlInterestRateIndexValueDate(Index1M,$H1658)</f>
        <v>50915</v>
      </c>
      <c r="J1658" s="182">
        <f>IFERROR(_xll.qlIndexFixing(Index1M,$H1658,TRUE,_xll.ohTrigger(RecalcTrigger,Trigger1M)),NA())</f>
        <v>2.3169418987686857E-2</v>
      </c>
      <c r="K1658" s="44">
        <f>IFERROR(_xll.qlIndexFixing(Index3M,H1658,TRUE,_xll.ohTrigger(RecalcTrigger,Trigger3M)),NA())</f>
        <v>2.3635287136310527E-2</v>
      </c>
      <c r="L1658" s="44">
        <f>IFERROR(_xll.qlIndexFixing(Index6M,$H1658,TRUE,_xll.ohTrigger(RecalcTrigger,Trigger6M)),NA())</f>
        <v>2.3780370940882516E-2</v>
      </c>
      <c r="M1658" s="183">
        <f>IFERROR(_xll.qlIndexFixing(Index1Y,$H1658,TRUE,_xll.ohTrigger(RecalcTrigger,Trigger1Y)),NA())</f>
        <v>2.4060574079567885E-2</v>
      </c>
      <c r="N1658" s="182">
        <f>IFERROR(_xll.qlIndexFixing(ONIndex1M,I1658,TRUE,_xll.ohTrigger(RecalcTrigger,Trigger1M)),NA())</f>
        <v>2.3153342612560746E-2</v>
      </c>
      <c r="O1658" s="44">
        <f>IFERROR(_xll.qlIndexFixing(ONIndex3M,I1658,TRUE,_xll.ohTrigger(RecalcTrigger,Trigger3M)),NA())</f>
        <v>2.3590166339353402E-2</v>
      </c>
      <c r="P1658" s="44">
        <f>IFERROR(_xll.qlIndexFixing(ONIndex6M,I1658,TRUE,_xll.ohTrigger(RecalcTrigger,Trigger6M)),NA())</f>
        <v>2.3691781164080217E-2</v>
      </c>
      <c r="Q1658" s="183">
        <f>IFERROR(_xll.qlIndexFixing(ONIndex1Y,I1658,TRUE,_xll.ohTrigger(RecalcTrigger,Trigger1Y)),NA())</f>
        <v>2.3873512222685189E-2</v>
      </c>
    </row>
    <row r="1659" spans="2:17" x14ac:dyDescent="0.2">
      <c r="B1659" s="39" t="s">
        <v>42</v>
      </c>
      <c r="D1659" s="42">
        <f>_xll.qlCalendarAdvance(Calendar,$D1658,B1659,"f",FALSE)</f>
        <v>50922</v>
      </c>
      <c r="E1659" s="177">
        <f>_xll.qlInterestRateIndexValueDate(IndexON,D1659)</f>
        <v>50922</v>
      </c>
      <c r="F1659" s="193">
        <f>IFERROR(_xll.qlIndexFixing(IndexON,D1659,TRUE,_xll.ohTrigger(RecalcTrigger,TriggerON)),NA())</f>
        <v>2.3139080041626459E-2</v>
      </c>
      <c r="H1659" s="42">
        <f>_xll.qlCalendarAdvance(Calendar,$H1658,B1659,"f",FALSE)</f>
        <v>50922</v>
      </c>
      <c r="I1659" s="177">
        <f>_xll.qlInterestRateIndexValueDate(Index1M,$H1659)</f>
        <v>50922</v>
      </c>
      <c r="J1659" s="182">
        <f>IFERROR(_xll.qlIndexFixing(Index1M,$H1659,TRUE,_xll.ohTrigger(RecalcTrigger,Trigger1M)),NA())</f>
        <v>2.316467448493905E-2</v>
      </c>
      <c r="K1659" s="44">
        <f>IFERROR(_xll.qlIndexFixing(Index3M,H1659,TRUE,_xll.ohTrigger(RecalcTrigger,Trigger3M)),NA())</f>
        <v>2.363158661777388E-2</v>
      </c>
      <c r="L1659" s="44">
        <f>IFERROR(_xll.qlIndexFixing(Index6M,$H1659,TRUE,_xll.ohTrigger(RecalcTrigger,Trigger6M)),NA())</f>
        <v>2.3775935280021931E-2</v>
      </c>
      <c r="M1659" s="183">
        <f>IFERROR(_xll.qlIndexFixing(Index1Y,$H1659,TRUE,_xll.ohTrigger(RecalcTrigger,Trigger1Y)),NA())</f>
        <v>2.4056956814104052E-2</v>
      </c>
      <c r="N1659" s="182">
        <f>IFERROR(_xll.qlIndexFixing(ONIndex1M,I1659,TRUE,_xll.ohTrigger(RecalcTrigger,Trigger1M)),NA())</f>
        <v>2.3150071432381791E-2</v>
      </c>
      <c r="O1659" s="44">
        <f>IFERROR(_xll.qlIndexFixing(ONIndex3M,I1659,TRUE,_xll.ohTrigger(RecalcTrigger,Trigger3M)),NA())</f>
        <v>2.3586362663713389E-2</v>
      </c>
      <c r="P1659" s="44">
        <f>IFERROR(_xll.qlIndexFixing(ONIndex6M,I1659,TRUE,_xll.ohTrigger(RecalcTrigger,Trigger6M)),NA())</f>
        <v>2.3687646387313688E-2</v>
      </c>
      <c r="Q1659" s="183">
        <f>IFERROR(_xll.qlIndexFixing(ONIndex1Y,I1659,TRUE,_xll.ohTrigger(RecalcTrigger,Trigger1Y)),NA())</f>
        <v>2.3869354285322997E-2</v>
      </c>
    </row>
    <row r="1660" spans="2:17" x14ac:dyDescent="0.2">
      <c r="B1660" s="39" t="s">
        <v>42</v>
      </c>
      <c r="D1660" s="42">
        <f>_xll.qlCalendarAdvance(Calendar,$D1659,B1660,"f",FALSE)</f>
        <v>50929</v>
      </c>
      <c r="E1660" s="177">
        <f>_xll.qlInterestRateIndexValueDate(IndexON,D1660)</f>
        <v>50929</v>
      </c>
      <c r="F1660" s="193">
        <f>IFERROR(_xll.qlIndexFixing(IndexON,D1660,TRUE,_xll.ohTrigger(RecalcTrigger,TriggerON)),NA())</f>
        <v>2.3135056309367963E-2</v>
      </c>
      <c r="H1660" s="42">
        <f>_xll.qlCalendarAdvance(Calendar,$H1659,B1660,"f",FALSE)</f>
        <v>50929</v>
      </c>
      <c r="I1660" s="177">
        <f>_xll.qlInterestRateIndexValueDate(Index1M,$H1660)</f>
        <v>50929</v>
      </c>
      <c r="J1660" s="182">
        <f>IFERROR(_xll.qlIndexFixing(Index1M,$H1660,TRUE,_xll.ohTrigger(RecalcTrigger,Trigger1M)),NA())</f>
        <v>2.3161466356102833E-2</v>
      </c>
      <c r="K1660" s="44">
        <f>IFERROR(_xll.qlIndexFixing(Index3M,H1660,TRUE,_xll.ohTrigger(RecalcTrigger,Trigger3M)),NA())</f>
        <v>2.3627905420811526E-2</v>
      </c>
      <c r="L1660" s="44">
        <f>IFERROR(_xll.qlIndexFixing(Index6M,$H1660,TRUE,_xll.ohTrigger(RecalcTrigger,Trigger6M)),NA())</f>
        <v>2.3772013700583468E-2</v>
      </c>
      <c r="M1660" s="183">
        <f>IFERROR(_xll.qlIndexFixing(Index1Y,$H1660,TRUE,_xll.ohTrigger(RecalcTrigger,Trigger1Y)),NA())</f>
        <v>2.4053364136205568E-2</v>
      </c>
      <c r="N1660" s="182">
        <f>IFERROR(_xll.qlIndexFixing(ONIndex1M,I1660,TRUE,_xll.ohTrigger(RecalcTrigger,Trigger1M)),NA())</f>
        <v>2.3146822699267044E-2</v>
      </c>
      <c r="O1660" s="44">
        <f>IFERROR(_xll.qlIndexFixing(ONIndex3M,I1660,TRUE,_xll.ohTrigger(RecalcTrigger,Trigger3M)),NA())</f>
        <v>2.3582578193043213E-2</v>
      </c>
      <c r="P1660" s="44">
        <f>IFERROR(_xll.qlIndexFixing(ONIndex6M,I1660,TRUE,_xll.ohTrigger(RecalcTrigger,Trigger6M)),NA())</f>
        <v>2.3683530120464091E-2</v>
      </c>
      <c r="Q1660" s="183">
        <f>IFERROR(_xll.qlIndexFixing(ONIndex1Y,I1660,TRUE,_xll.ohTrigger(RecalcTrigger,Trigger1Y)),NA())</f>
        <v>2.386522034552141E-2</v>
      </c>
    </row>
    <row r="1661" spans="2:17" x14ac:dyDescent="0.2">
      <c r="B1661" s="39" t="s">
        <v>42</v>
      </c>
      <c r="D1661" s="42">
        <f>_xll.qlCalendarAdvance(Calendar,$D1660,B1661,"f",FALSE)</f>
        <v>50936</v>
      </c>
      <c r="E1661" s="177">
        <f>_xll.qlInterestRateIndexValueDate(IndexON,D1661)</f>
        <v>50936</v>
      </c>
      <c r="F1661" s="193">
        <f>IFERROR(_xll.qlIndexFixing(IndexON,D1661,TRUE,_xll.ohTrigger(RecalcTrigger,TriggerON)),NA())</f>
        <v>2.3131046631588159E-2</v>
      </c>
      <c r="H1661" s="42">
        <f>_xll.qlCalendarAdvance(Calendar,$H1660,B1661,"f",FALSE)</f>
        <v>50936</v>
      </c>
      <c r="I1661" s="177">
        <f>_xll.qlInterestRateIndexValueDate(Index1M,$H1661)</f>
        <v>50936</v>
      </c>
      <c r="J1661" s="182">
        <f>IFERROR(_xll.qlIndexFixing(Index1M,$H1661,TRUE,_xll.ohTrigger(RecalcTrigger,Trigger1M)),NA())</f>
        <v>2.315828071639655E-2</v>
      </c>
      <c r="K1661" s="44">
        <f>IFERROR(_xll.qlIndexFixing(Index3M,H1661,TRUE,_xll.ohTrigger(RecalcTrigger,Trigger3M)),NA())</f>
        <v>2.3624243545369728E-2</v>
      </c>
      <c r="L1661" s="44">
        <f>IFERROR(_xll.qlIndexFixing(Index6M,$H1661,TRUE,_xll.ohTrigger(RecalcTrigger,Trigger6M)),NA())</f>
        <v>2.3768110858030499E-2</v>
      </c>
      <c r="M1661" s="183">
        <f>IFERROR(_xll.qlIndexFixing(Index1Y,$H1661,TRUE,_xll.ohTrigger(RecalcTrigger,Trigger1Y)),NA())</f>
        <v>2.404979604561313E-2</v>
      </c>
      <c r="N1661" s="182">
        <f>IFERROR(_xll.qlIndexFixing(ONIndex1M,I1661,TRUE,_xll.ohTrigger(RecalcTrigger,Trigger1M)),NA())</f>
        <v>2.3143596412973366E-2</v>
      </c>
      <c r="O1661" s="44">
        <f>IFERROR(_xll.qlIndexFixing(ONIndex3M,I1661,TRUE,_xll.ohTrigger(RecalcTrigger,Trigger3M)),NA())</f>
        <v>2.3578812927504966E-2</v>
      </c>
      <c r="P1661" s="44">
        <f>IFERROR(_xll.qlIndexFixing(ONIndex6M,I1661,TRUE,_xll.ohTrigger(RecalcTrigger,Trigger6M)),NA())</f>
        <v>2.3679432363612474E-2</v>
      </c>
      <c r="Q1661" s="183">
        <f>IFERROR(_xll.qlIndexFixing(ONIndex1Y,I1661,TRUE,_xll.ohTrigger(RecalcTrigger,Trigger1Y)),NA())</f>
        <v>2.3861110403280428E-2</v>
      </c>
    </row>
    <row r="1662" spans="2:17" x14ac:dyDescent="0.2">
      <c r="B1662" s="39" t="s">
        <v>42</v>
      </c>
      <c r="D1662" s="42">
        <f>_xll.qlCalendarAdvance(Calendar,$D1661,B1662,"f",FALSE)</f>
        <v>50943</v>
      </c>
      <c r="E1662" s="177">
        <f>_xll.qlInterestRateIndexValueDate(IndexON,D1662)</f>
        <v>50943</v>
      </c>
      <c r="F1662" s="193">
        <f>IFERROR(_xll.qlIndexFixing(IndexON,D1662,TRUE,_xll.ohTrigger(RecalcTrigger,TriggerON)),NA())</f>
        <v>2.3127051008368094E-2</v>
      </c>
      <c r="H1662" s="42">
        <f>_xll.qlCalendarAdvance(Calendar,$H1661,B1662,"f",FALSE)</f>
        <v>50943</v>
      </c>
      <c r="I1662" s="177">
        <f>_xll.qlInterestRateIndexValueDate(Index1M,$H1662)</f>
        <v>50943</v>
      </c>
      <c r="J1662" s="182">
        <f>IFERROR(_xll.qlIndexFixing(Index1M,$H1662,TRUE,_xll.ohTrigger(RecalcTrigger,Trigger1M)),NA())</f>
        <v>2.3155117565809385E-2</v>
      </c>
      <c r="K1662" s="44">
        <f>IFERROR(_xll.qlIndexFixing(Index3M,H1662,TRUE,_xll.ohTrigger(RecalcTrigger,Trigger3M)),NA())</f>
        <v>2.3620600991392984E-2</v>
      </c>
      <c r="L1662" s="44">
        <f>IFERROR(_xll.qlIndexFixing(Index6M,$H1662,TRUE,_xll.ohTrigger(RecalcTrigger,Trigger6M)),NA())</f>
        <v>2.3764226752254074E-2</v>
      </c>
      <c r="M1662" s="183">
        <f>IFERROR(_xll.qlIndexFixing(Index1Y,$H1662,TRUE,_xll.ohTrigger(RecalcTrigger,Trigger1Y)),NA())</f>
        <v>2.4046252542069206E-2</v>
      </c>
      <c r="N1662" s="182">
        <f>IFERROR(_xll.qlIndexFixing(ONIndex1M,I1662,TRUE,_xll.ohTrigger(RecalcTrigger,Trigger1M)),NA())</f>
        <v>2.3140392573905988E-2</v>
      </c>
      <c r="O1662" s="44">
        <f>IFERROR(_xll.qlIndexFixing(ONIndex3M,I1662,TRUE,_xll.ohTrigger(RecalcTrigger,Trigger3M)),NA())</f>
        <v>2.357506686685551E-2</v>
      </c>
      <c r="P1662" s="44">
        <f>IFERROR(_xll.qlIndexFixing(ONIndex6M,I1662,TRUE,_xll.ohTrigger(RecalcTrigger,Trigger6M)),NA())</f>
        <v>2.3675353116677789E-2</v>
      </c>
      <c r="Q1662" s="183">
        <f>IFERROR(_xll.qlIndexFixing(ONIndex1Y,I1662,TRUE,_xll.ohTrigger(RecalcTrigger,Trigger1Y)),NA())</f>
        <v>2.3857024458762144E-2</v>
      </c>
    </row>
    <row r="1663" spans="2:17" x14ac:dyDescent="0.2">
      <c r="B1663" s="39" t="s">
        <v>42</v>
      </c>
      <c r="D1663" s="42">
        <f>_xll.qlCalendarAdvance(Calendar,$D1662,B1663,"f",FALSE)</f>
        <v>50950</v>
      </c>
      <c r="E1663" s="177">
        <f>_xll.qlInterestRateIndexValueDate(IndexON,D1663)</f>
        <v>50950</v>
      </c>
      <c r="F1663" s="193">
        <f>IFERROR(_xll.qlIndexFixing(IndexON,D1663,TRUE,_xll.ohTrigger(RecalcTrigger,TriggerON)),NA())</f>
        <v>2.312306943962672E-2</v>
      </c>
      <c r="H1663" s="42">
        <f>_xll.qlCalendarAdvance(Calendar,$H1662,B1663,"f",FALSE)</f>
        <v>50950</v>
      </c>
      <c r="I1663" s="177">
        <f>_xll.qlInterestRateIndexValueDate(Index1M,$H1663)</f>
        <v>50950</v>
      </c>
      <c r="J1663" s="182">
        <f>IFERROR(_xll.qlIndexFixing(Index1M,$H1663,TRUE,_xll.ohTrigger(RecalcTrigger,Trigger1M)),NA())</f>
        <v>2.3151976904317029E-2</v>
      </c>
      <c r="K1663" s="44">
        <f>IFERROR(_xll.qlIndexFixing(Index3M,H1663,TRUE,_xll.ohTrigger(RecalcTrigger,Trigger3M)),NA())</f>
        <v>2.3616977758831082E-2</v>
      </c>
      <c r="L1663" s="44">
        <f>IFERROR(_xll.qlIndexFixing(Index6M,$H1663,TRUE,_xll.ohTrigger(RecalcTrigger,Trigger6M)),NA())</f>
        <v>2.3760361383146574E-2</v>
      </c>
      <c r="M1663" s="183">
        <f>IFERROR(_xll.qlIndexFixing(Index1Y,$H1663,TRUE,_xll.ohTrigger(RecalcTrigger,Trigger1Y)),NA())</f>
        <v>2.4042733597082266E-2</v>
      </c>
      <c r="N1663" s="182">
        <f>IFERROR(_xll.qlIndexFixing(ONIndex1M,I1663,TRUE,_xll.ohTrigger(RecalcTrigger,Trigger1M)),NA())</f>
        <v>2.3137211181821771E-2</v>
      </c>
      <c r="O1663" s="44">
        <f>IFERROR(_xll.qlIndexFixing(ONIndex3M,I1663,TRUE,_xll.ohTrigger(RecalcTrigger,Trigger3M)),NA())</f>
        <v>2.3571340011337982E-2</v>
      </c>
      <c r="P1663" s="44">
        <f>IFERROR(_xll.qlIndexFixing(ONIndex6M,I1663,TRUE,_xll.ohTrigger(RecalcTrigger,Trigger6M)),NA())</f>
        <v>2.3671292379741082E-2</v>
      </c>
      <c r="Q1663" s="183">
        <f>IFERROR(_xll.qlIndexFixing(ONIndex1Y,I1663,TRUE,_xll.ohTrigger(RecalcTrigger,Trigger1Y)),NA())</f>
        <v>2.3852962511885512E-2</v>
      </c>
    </row>
    <row r="1664" spans="2:17" x14ac:dyDescent="0.2">
      <c r="B1664" s="39" t="s">
        <v>42</v>
      </c>
      <c r="D1664" s="42">
        <f>_xll.qlCalendarAdvance(Calendar,$D1663,B1664,"f",FALSE)</f>
        <v>50957</v>
      </c>
      <c r="E1664" s="177">
        <f>_xll.qlInterestRateIndexValueDate(IndexON,D1664)</f>
        <v>50957</v>
      </c>
      <c r="F1664" s="193">
        <f>IFERROR(_xll.qlIndexFixing(IndexON,D1664,TRUE,_xll.ohTrigger(RecalcTrigger,TriggerON)),NA())</f>
        <v>2.3119101925526131E-2</v>
      </c>
      <c r="H1664" s="42">
        <f>_xll.qlCalendarAdvance(Calendar,$H1663,B1664,"f",FALSE)</f>
        <v>50957</v>
      </c>
      <c r="I1664" s="177">
        <f>_xll.qlInterestRateIndexValueDate(Index1M,$H1664)</f>
        <v>50957</v>
      </c>
      <c r="J1664" s="182">
        <f>IFERROR(_xll.qlIndexFixing(Index1M,$H1664,TRUE,_xll.ohTrigger(RecalcTrigger,Trigger1M)),NA())</f>
        <v>2.3150397914599719E-2</v>
      </c>
      <c r="K1664" s="44">
        <f>IFERROR(_xll.qlIndexFixing(Index3M,H1664,TRUE,_xll.ohTrigger(RecalcTrigger,Trigger3M)),NA())</f>
        <v>2.3613373847630289E-2</v>
      </c>
      <c r="L1664" s="44">
        <f>IFERROR(_xll.qlIndexFixing(Index6M,$H1664,TRUE,_xll.ohTrigger(RecalcTrigger,Trigger6M)),NA())</f>
        <v>2.3757016613265864E-2</v>
      </c>
      <c r="M1664" s="183">
        <f>IFERROR(_xll.qlIndexFixing(Index1Y,$H1664,TRUE,_xll.ohTrigger(RecalcTrigger,Trigger1Y)),NA())</f>
        <v>2.4039238707898754E-2</v>
      </c>
      <c r="N1664" s="182">
        <f>IFERROR(_xll.qlIndexFixing(ONIndex1M,I1664,TRUE,_xll.ohTrigger(RecalcTrigger,Trigger1M)),NA())</f>
        <v>2.3134052236639668E-2</v>
      </c>
      <c r="O1664" s="44">
        <f>IFERROR(_xll.qlIndexFixing(ONIndex3M,I1664,TRUE,_xll.ohTrigger(RecalcTrigger,Trigger3M)),NA())</f>
        <v>2.3567632360952384E-2</v>
      </c>
      <c r="P1664" s="44">
        <f>IFERROR(_xll.qlIndexFixing(ONIndex6M,I1664,TRUE,_xll.ohTrigger(RecalcTrigger,Trigger6M)),NA())</f>
        <v>2.3667250152640262E-2</v>
      </c>
      <c r="Q1664" s="183">
        <f>IFERROR(_xll.qlIndexFixing(ONIndex1Y,I1664,TRUE,_xll.ohTrigger(RecalcTrigger,Trigger1Y)),NA())</f>
        <v>2.3848924562488438E-2</v>
      </c>
    </row>
    <row r="1665" spans="2:17" x14ac:dyDescent="0.2">
      <c r="B1665" s="39" t="s">
        <v>42</v>
      </c>
      <c r="D1665" s="42">
        <f>_xll.qlCalendarAdvance(Calendar,$D1664,B1665,"f",FALSE)</f>
        <v>50964</v>
      </c>
      <c r="E1665" s="177">
        <f>_xll.qlInterestRateIndexValueDate(IndexON,D1665)</f>
        <v>50964</v>
      </c>
      <c r="F1665" s="193">
        <f>IFERROR(_xll.qlIndexFixing(IndexON,D1665,TRUE,_xll.ohTrigger(RecalcTrigger,TriggerON)),NA())</f>
        <v>2.3115148465904234E-2</v>
      </c>
      <c r="H1665" s="42">
        <f>_xll.qlCalendarAdvance(Calendar,$H1664,B1665,"f",FALSE)</f>
        <v>50964</v>
      </c>
      <c r="I1665" s="177">
        <f>_xll.qlInterestRateIndexValueDate(Index1M,$H1665)</f>
        <v>50964</v>
      </c>
      <c r="J1665" s="182">
        <f>IFERROR(_xll.qlIndexFixing(Index1M,$H1665,TRUE,_xll.ohTrigger(RecalcTrigger,Trigger1M)),NA())</f>
        <v>2.3147306462812697E-2</v>
      </c>
      <c r="K1665" s="44">
        <f>IFERROR(_xll.qlIndexFixing(Index3M,H1665,TRUE,_xll.ohTrigger(RecalcTrigger,Trigger3M)),NA())</f>
        <v>2.3609789257739502E-2</v>
      </c>
      <c r="L1665" s="44">
        <f>IFERROR(_xll.qlIndexFixing(Index6M,$H1665,TRUE,_xll.ohTrigger(RecalcTrigger,Trigger6M)),NA())</f>
        <v>2.3753189807904855E-2</v>
      </c>
      <c r="M1665" s="183">
        <f>IFERROR(_xll.qlIndexFixing(Index1Y,$H1665,TRUE,_xll.ohTrigger(RecalcTrigger,Trigger1Y)),NA())</f>
        <v>2.4035766978246009E-2</v>
      </c>
      <c r="N1665" s="182">
        <f>IFERROR(_xll.qlIndexFixing(ONIndex1M,I1665,TRUE,_xll.ohTrigger(RecalcTrigger,Trigger1M)),NA())</f>
        <v>2.313091573860282E-2</v>
      </c>
      <c r="O1665" s="44">
        <f>IFERROR(_xll.qlIndexFixing(ONIndex3M,I1665,TRUE,_xll.ohTrigger(RecalcTrigger,Trigger3M)),NA())</f>
        <v>2.3563943915617669E-2</v>
      </c>
      <c r="P1665" s="44">
        <f>IFERROR(_xll.qlIndexFixing(ONIndex6M,I1665,TRUE,_xll.ohTrigger(RecalcTrigger,Trigger6M)),NA())</f>
        <v>2.3663226435618467E-2</v>
      </c>
      <c r="Q1665" s="183">
        <f>IFERROR(_xll.qlIndexFixing(ONIndex1Y,I1665,TRUE,_xll.ohTrigger(RecalcTrigger,Trigger1Y)),NA())</f>
        <v>2.3844910610814063E-2</v>
      </c>
    </row>
    <row r="1666" spans="2:17" x14ac:dyDescent="0.2">
      <c r="B1666" s="39" t="s">
        <v>42</v>
      </c>
      <c r="D1666" s="42">
        <f>_xll.qlCalendarAdvance(Calendar,$D1665,B1666,"f",FALSE)</f>
        <v>50971</v>
      </c>
      <c r="E1666" s="177">
        <f>_xll.qlInterestRateIndexValueDate(IndexON,D1666)</f>
        <v>50971</v>
      </c>
      <c r="F1666" s="193">
        <f>IFERROR(_xll.qlIndexFixing(IndexON,D1666,TRUE,_xll.ohTrigger(RecalcTrigger,TriggerON)),NA())</f>
        <v>2.3111209060842075E-2</v>
      </c>
      <c r="H1666" s="42">
        <f>_xll.qlCalendarAdvance(Calendar,$H1665,B1666,"f",FALSE)</f>
        <v>50971</v>
      </c>
      <c r="I1666" s="177">
        <f>_xll.qlInterestRateIndexValueDate(Index1M,$H1666)</f>
        <v>50971</v>
      </c>
      <c r="J1666" s="182">
        <f>IFERROR(_xll.qlIndexFixing(Index1M,$H1666,TRUE,_xll.ohTrigger(RecalcTrigger,Trigger1M)),NA())</f>
        <v>2.3144237504418883E-2</v>
      </c>
      <c r="K1666" s="44">
        <f>IFERROR(_xll.qlIndexFixing(Index3M,H1666,TRUE,_xll.ohTrigger(RecalcTrigger,Trigger3M)),NA())</f>
        <v>2.3606223989105873E-2</v>
      </c>
      <c r="L1666" s="44">
        <f>IFERROR(_xll.qlIndexFixing(Index6M,$H1666,TRUE,_xll.ohTrigger(RecalcTrigger,Trigger6M)),NA())</f>
        <v>2.3749381740136081E-2</v>
      </c>
      <c r="M1666" s="183">
        <f>IFERROR(_xll.qlIndexFixing(Index1Y,$H1666,TRUE,_xll.ohTrigger(RecalcTrigger,Trigger1Y)),NA())</f>
        <v>2.4032317499952851E-2</v>
      </c>
      <c r="N1666" s="182">
        <f>IFERROR(_xll.qlIndexFixing(ONIndex1M,I1666,TRUE,_xll.ohTrigger(RecalcTrigger,Trigger1M)),NA())</f>
        <v>2.3127801687549132E-2</v>
      </c>
      <c r="O1666" s="44">
        <f>IFERROR(_xll.qlIndexFixing(ONIndex3M,I1666,TRUE,_xll.ohTrigger(RecalcTrigger,Trigger3M)),NA())</f>
        <v>2.3560274675171744E-2</v>
      </c>
      <c r="P1666" s="44">
        <f>IFERROR(_xll.qlIndexFixing(ONIndex6M,I1666,TRUE,_xll.ohTrigger(RecalcTrigger,Trigger6M)),NA())</f>
        <v>2.3659221228513605E-2</v>
      </c>
      <c r="Q1666" s="183">
        <f>IFERROR(_xll.qlIndexFixing(ONIndex1Y,I1666,TRUE,_xll.ohTrigger(RecalcTrigger,Trigger1Y)),NA())</f>
        <v>2.3840920656619247E-2</v>
      </c>
    </row>
    <row r="1667" spans="2:17" x14ac:dyDescent="0.2">
      <c r="B1667" s="39" t="s">
        <v>42</v>
      </c>
      <c r="D1667" s="42">
        <f>_xll.qlCalendarAdvance(Calendar,$D1666,B1667,"f",FALSE)</f>
        <v>50978</v>
      </c>
      <c r="E1667" s="177">
        <f>_xll.qlInterestRateIndexValueDate(IndexON,D1667)</f>
        <v>50978</v>
      </c>
      <c r="F1667" s="193">
        <f>IFERROR(_xll.qlIndexFixing(IndexON,D1667,TRUE,_xll.ohTrigger(RecalcTrigger,TriggerON)),NA())</f>
        <v>2.3107283710258608E-2</v>
      </c>
      <c r="H1667" s="42">
        <f>_xll.qlCalendarAdvance(Calendar,$H1666,B1667,"f",FALSE)</f>
        <v>50978</v>
      </c>
      <c r="I1667" s="177">
        <f>_xll.qlInterestRateIndexValueDate(Index1M,$H1667)</f>
        <v>50978</v>
      </c>
      <c r="J1667" s="182">
        <f>IFERROR(_xll.qlIndexFixing(Index1M,$H1667,TRUE,_xll.ohTrigger(RecalcTrigger,Trigger1M)),NA())</f>
        <v>2.3141708649512226E-2</v>
      </c>
      <c r="K1667" s="44">
        <f>IFERROR(_xll.qlIndexFixing(Index3M,H1667,TRUE,_xll.ohTrigger(RecalcTrigger,Trigger3M)),NA())</f>
        <v>2.3602678041677424E-2</v>
      </c>
      <c r="L1667" s="44">
        <f>IFERROR(_xll.qlIndexFixing(Index6M,$H1667,TRUE,_xll.ohTrigger(RecalcTrigger,Trigger6M)),NA())</f>
        <v>2.3745592409851184E-2</v>
      </c>
      <c r="M1667" s="183">
        <f>IFERROR(_xll.qlIndexFixing(Index1Y,$H1667,TRUE,_xll.ohTrigger(RecalcTrigger,Trigger1Y)),NA())</f>
        <v>2.4028889364862926E-2</v>
      </c>
      <c r="N1667" s="182">
        <f>IFERROR(_xll.qlIndexFixing(ONIndex1M,I1667,TRUE,_xll.ohTrigger(RecalcTrigger,Trigger1M)),NA())</f>
        <v>2.3124710083478606E-2</v>
      </c>
      <c r="O1667" s="44">
        <f>IFERROR(_xll.qlIndexFixing(ONIndex3M,I1667,TRUE,_xll.ohTrigger(RecalcTrigger,Trigger3M)),NA())</f>
        <v>2.3556624639938795E-2</v>
      </c>
      <c r="P1667" s="44">
        <f>IFERROR(_xll.qlIndexFixing(ONIndex6M,I1667,TRUE,_xll.ohTrigger(RecalcTrigger,Trigger6M)),NA())</f>
        <v>2.3655234531406721E-2</v>
      </c>
      <c r="Q1667" s="183">
        <f>IFERROR(_xll.qlIndexFixing(ONIndex1Y,I1667,TRUE,_xll.ohTrigger(RecalcTrigger,Trigger1Y)),NA())</f>
        <v>2.3836954700066082E-2</v>
      </c>
    </row>
    <row r="1668" spans="2:17" x14ac:dyDescent="0.2">
      <c r="B1668" s="39" t="s">
        <v>42</v>
      </c>
      <c r="D1668" s="42">
        <f>_xll.qlCalendarAdvance(Calendar,$D1667,B1668,"f",FALSE)</f>
        <v>50985</v>
      </c>
      <c r="E1668" s="177">
        <f>_xll.qlInterestRateIndexValueDate(IndexON,D1668)</f>
        <v>50985</v>
      </c>
      <c r="F1668" s="193">
        <f>IFERROR(_xll.qlIndexFixing(IndexON,D1668,TRUE,_xll.ohTrigger(RecalcTrigger,TriggerON)),NA())</f>
        <v>2.310337241423488E-2</v>
      </c>
      <c r="H1668" s="42">
        <f>_xll.qlCalendarAdvance(Calendar,$H1667,B1668,"f",FALSE)</f>
        <v>50985</v>
      </c>
      <c r="I1668" s="177">
        <f>_xll.qlInterestRateIndexValueDate(Index1M,$H1668)</f>
        <v>50985</v>
      </c>
      <c r="J1668" s="182">
        <f>IFERROR(_xll.qlIndexFixing(Index1M,$H1668,TRUE,_xll.ohTrigger(RecalcTrigger,Trigger1M)),NA())</f>
        <v>2.3138167067742119E-2</v>
      </c>
      <c r="K1668" s="44">
        <f>IFERROR(_xll.qlIndexFixing(Index3M,H1668,TRUE,_xll.ohTrigger(RecalcTrigger,Trigger3M)),NA())</f>
        <v>2.3599151415401295E-2</v>
      </c>
      <c r="L1668" s="44">
        <f>IFERROR(_xll.qlIndexFixing(Index6M,$H1668,TRUE,_xll.ohTrigger(RecalcTrigger,Trigger6M)),NA())</f>
        <v>2.374182181694489E-2</v>
      </c>
      <c r="M1668" s="183">
        <f>IFERROR(_xll.qlIndexFixing(Index1Y,$H1668,TRUE,_xll.ohTrigger(RecalcTrigger,Trigger1Y)),NA())</f>
        <v>2.4025481664831618E-2</v>
      </c>
      <c r="N1668" s="182">
        <f>IFERROR(_xll.qlIndexFixing(ONIndex1M,I1668,TRUE,_xll.ohTrigger(RecalcTrigger,Trigger1M)),NA())</f>
        <v>2.3121640926472287E-2</v>
      </c>
      <c r="O1668" s="44">
        <f>IFERROR(_xll.qlIndexFixing(ONIndex3M,I1668,TRUE,_xll.ohTrigger(RecalcTrigger,Trigger3M)),NA())</f>
        <v>2.3552993809675682E-2</v>
      </c>
      <c r="P1668" s="44">
        <f>IFERROR(_xll.qlIndexFixing(ONIndex6M,I1668,TRUE,_xll.ohTrigger(RecalcTrigger,Trigger6M)),NA())</f>
        <v>2.3651266344135724E-2</v>
      </c>
      <c r="Q1668" s="183">
        <f>IFERROR(_xll.qlIndexFixing(ONIndex1Y,I1668,TRUE,_xll.ohTrigger(RecalcTrigger,Trigger1Y)),NA())</f>
        <v>2.3833012741073523E-2</v>
      </c>
    </row>
    <row r="1669" spans="2:17" x14ac:dyDescent="0.2">
      <c r="B1669" s="39" t="s">
        <v>42</v>
      </c>
      <c r="D1669" s="42">
        <f>_xll.qlCalendarAdvance(Calendar,$D1668,B1669,"f",FALSE)</f>
        <v>50992</v>
      </c>
      <c r="E1669" s="177">
        <f>_xll.qlInterestRateIndexValueDate(IndexON,D1669)</f>
        <v>50992</v>
      </c>
      <c r="F1669" s="193">
        <f>IFERROR(_xll.qlIndexFixing(IndexON,D1669,TRUE,_xll.ohTrigger(RecalcTrigger,TriggerON)),NA())</f>
        <v>2.3099475172770889E-2</v>
      </c>
      <c r="H1669" s="42">
        <f>_xll.qlCalendarAdvance(Calendar,$H1668,B1669,"f",FALSE)</f>
        <v>50992</v>
      </c>
      <c r="I1669" s="177">
        <f>_xll.qlInterestRateIndexValueDate(Index1M,$H1669)</f>
        <v>50992</v>
      </c>
      <c r="J1669" s="182">
        <f>IFERROR(_xll.qlIndexFixing(Index1M,$H1669,TRUE,_xll.ohTrigger(RecalcTrigger,Trigger1M)),NA())</f>
        <v>2.313516558942233E-2</v>
      </c>
      <c r="K1669" s="44">
        <f>IFERROR(_xll.qlIndexFixing(Index3M,H1669,TRUE,_xll.ohTrigger(RecalcTrigger,Trigger3M)),NA())</f>
        <v>2.359564411022904E-2</v>
      </c>
      <c r="L1669" s="44">
        <f>IFERROR(_xll.qlIndexFixing(Index6M,$H1669,TRUE,_xll.ohTrigger(RecalcTrigger,Trigger6M)),NA())</f>
        <v>2.373806996131193E-2</v>
      </c>
      <c r="M1669" s="183">
        <f>IFERROR(_xll.qlIndexFixing(Index1Y,$H1669,TRUE,_xll.ohTrigger(RecalcTrigger,Trigger1Y)),NA())</f>
        <v>2.4022093491730265E-2</v>
      </c>
      <c r="N1669" s="182">
        <f>IFERROR(_xll.qlIndexFixing(ONIndex1M,I1669,TRUE,_xll.ohTrigger(RecalcTrigger,Trigger1M)),NA())</f>
        <v>2.3118594216368082E-2</v>
      </c>
      <c r="O1669" s="44">
        <f>IFERROR(_xll.qlIndexFixing(ONIndex3M,I1669,TRUE,_xll.ohTrigger(RecalcTrigger,Trigger3M)),NA())</f>
        <v>2.3549382184544498E-2</v>
      </c>
      <c r="P1669" s="44">
        <f>IFERROR(_xll.qlIndexFixing(ONIndex6M,I1669,TRUE,_xll.ohTrigger(RecalcTrigger,Trigger6M)),NA())</f>
        <v>2.3647316666862706E-2</v>
      </c>
      <c r="Q1669" s="183">
        <f>IFERROR(_xll.qlIndexFixing(ONIndex1Y,I1669,TRUE,_xll.ohTrigger(RecalcTrigger,Trigger1Y)),NA())</f>
        <v>2.3829094779722615E-2</v>
      </c>
    </row>
    <row r="1670" spans="2:17" x14ac:dyDescent="0.2">
      <c r="B1670" s="39" t="s">
        <v>42</v>
      </c>
      <c r="D1670" s="42">
        <f>_xll.qlCalendarAdvance(Calendar,$D1669,B1670,"f",FALSE)</f>
        <v>50999</v>
      </c>
      <c r="E1670" s="177">
        <f>_xll.qlInterestRateIndexValueDate(IndexON,D1670)</f>
        <v>50999</v>
      </c>
      <c r="F1670" s="193">
        <f>IFERROR(_xll.qlIndexFixing(IndexON,D1670,TRUE,_xll.ohTrigger(RecalcTrigger,TriggerON)),NA())</f>
        <v>2.3095591985866637E-2</v>
      </c>
      <c r="H1670" s="42">
        <f>_xll.qlCalendarAdvance(Calendar,$H1669,B1670,"f",FALSE)</f>
        <v>50999</v>
      </c>
      <c r="I1670" s="177">
        <f>_xll.qlInterestRateIndexValueDate(Index1M,$H1670)</f>
        <v>50999</v>
      </c>
      <c r="J1670" s="182">
        <f>IFERROR(_xll.qlIndexFixing(Index1M,$H1670,TRUE,_xll.ohTrigger(RecalcTrigger,Trigger1M)),NA())</f>
        <v>2.3132186604422067E-2</v>
      </c>
      <c r="K1670" s="44">
        <f>IFERROR(_xll.qlIndexFixing(Index3M,H1670,TRUE,_xll.ohTrigger(RecalcTrigger,Trigger3M)),NA())</f>
        <v>2.3592156126108679E-2</v>
      </c>
      <c r="L1670" s="44">
        <f>IFERROR(_xll.qlIndexFixing(Index6M,$H1670,TRUE,_xll.ohTrigger(RecalcTrigger,Trigger6M)),NA())</f>
        <v>2.3734336842847033E-2</v>
      </c>
      <c r="M1670" s="183">
        <f>IFERROR(_xll.qlIndexFixing(Index1Y,$H1670,TRUE,_xll.ohTrigger(RecalcTrigger,Trigger1Y)),NA())</f>
        <v>2.4018723937440603E-2</v>
      </c>
      <c r="N1670" s="182">
        <f>IFERROR(_xll.qlIndexFixing(ONIndex1M,I1670,TRUE,_xll.ohTrigger(RecalcTrigger,Trigger1M)),NA())</f>
        <v>2.3115569953328086E-2</v>
      </c>
      <c r="O1670" s="44">
        <f>IFERROR(_xll.qlIndexFixing(ONIndex3M,I1670,TRUE,_xll.ohTrigger(RecalcTrigger,Trigger3M)),NA())</f>
        <v>2.3545789764383152E-2</v>
      </c>
      <c r="P1670" s="44">
        <f>IFERROR(_xll.qlIndexFixing(ONIndex6M,I1670,TRUE,_xll.ohTrigger(RecalcTrigger,Trigger6M)),NA())</f>
        <v>2.3643385499506619E-2</v>
      </c>
      <c r="Q1670" s="183">
        <f>IFERROR(_xll.qlIndexFixing(ONIndex1Y,I1670,TRUE,_xll.ohTrigger(RecalcTrigger,Trigger1Y)),NA())</f>
        <v>2.3825200815932313E-2</v>
      </c>
    </row>
    <row r="1671" spans="2:17" x14ac:dyDescent="0.2">
      <c r="B1671" s="39" t="s">
        <v>42</v>
      </c>
      <c r="D1671" s="42">
        <f>_xll.qlCalendarAdvance(Calendar,$D1670,B1671,"f",FALSE)</f>
        <v>51006</v>
      </c>
      <c r="E1671" s="177">
        <f>_xll.qlInterestRateIndexValueDate(IndexON,D1671)</f>
        <v>51006</v>
      </c>
      <c r="F1671" s="193">
        <f>IFERROR(_xll.qlIndexFixing(IndexON,D1671,TRUE,_xll.ohTrigger(RecalcTrigger,TriggerON)),NA())</f>
        <v>2.3091722853522123E-2</v>
      </c>
      <c r="H1671" s="42">
        <f>_xll.qlCalendarAdvance(Calendar,$H1670,B1671,"f",FALSE)</f>
        <v>51006</v>
      </c>
      <c r="I1671" s="177">
        <f>_xll.qlInterestRateIndexValueDate(Index1M,$H1671)</f>
        <v>51006</v>
      </c>
      <c r="J1671" s="182">
        <f>IFERROR(_xll.qlIndexFixing(Index1M,$H1671,TRUE,_xll.ohTrigger(RecalcTrigger,Trigger1M)),NA())</f>
        <v>2.31292301127266E-2</v>
      </c>
      <c r="K1671" s="44">
        <f>IFERROR(_xll.qlIndexFixing(Index3M,H1671,TRUE,_xll.ohTrigger(RecalcTrigger,Trigger3M)),NA())</f>
        <v>2.3588687462987357E-2</v>
      </c>
      <c r="L1671" s="44">
        <f>IFERROR(_xll.qlIndexFixing(Index6M,$H1671,TRUE,_xll.ohTrigger(RecalcTrigger,Trigger6M)),NA())</f>
        <v>2.3730622461445364E-2</v>
      </c>
      <c r="M1671" s="183">
        <f>IFERROR(_xll.qlIndexFixing(Index1Y,$H1671,TRUE,_xll.ohTrigger(RecalcTrigger,Trigger1Y)),NA())</f>
        <v>2.4015372093859646E-2</v>
      </c>
      <c r="N1671" s="182">
        <f>IFERROR(_xll.qlIndexFixing(ONIndex1M,I1671,TRUE,_xll.ohTrigger(RecalcTrigger,Trigger1M)),NA())</f>
        <v>2.311256813727125E-2</v>
      </c>
      <c r="O1671" s="44">
        <f>IFERROR(_xll.qlIndexFixing(ONIndex3M,I1671,TRUE,_xll.ohTrigger(RecalcTrigger,Trigger3M)),NA())</f>
        <v>2.3542216549272688E-2</v>
      </c>
      <c r="P1671" s="44">
        <f>IFERROR(_xll.qlIndexFixing(ONIndex6M,I1671,TRUE,_xll.ohTrigger(RecalcTrigger,Trigger6M)),NA())</f>
        <v>2.3639472842148512E-2</v>
      </c>
      <c r="Q1671" s="183">
        <f>IFERROR(_xll.qlIndexFixing(ONIndex1Y,I1671,TRUE,_xll.ohTrigger(RecalcTrigger,Trigger1Y)),NA())</f>
        <v>2.3821330849783662E-2</v>
      </c>
    </row>
    <row r="1672" spans="2:17" x14ac:dyDescent="0.2">
      <c r="B1672" s="39" t="s">
        <v>42</v>
      </c>
      <c r="D1672" s="42">
        <f>_xll.qlCalendarAdvance(Calendar,$D1671,B1672,"f",FALSE)</f>
        <v>51013</v>
      </c>
      <c r="E1672" s="177">
        <f>_xll.qlInterestRateIndexValueDate(IndexON,D1672)</f>
        <v>51013</v>
      </c>
      <c r="F1672" s="193">
        <f>IFERROR(_xll.qlIndexFixing(IndexON,D1672,TRUE,_xll.ohTrigger(RecalcTrigger,TriggerON)),NA())</f>
        <v>2.3087867775737347E-2</v>
      </c>
      <c r="H1672" s="42">
        <f>_xll.qlCalendarAdvance(Calendar,$H1671,B1672,"f",FALSE)</f>
        <v>51013</v>
      </c>
      <c r="I1672" s="177">
        <f>_xll.qlInterestRateIndexValueDate(Index1M,$H1672)</f>
        <v>51013</v>
      </c>
      <c r="J1672" s="182">
        <f>IFERROR(_xll.qlIndexFixing(Index1M,$H1672,TRUE,_xll.ohTrigger(RecalcTrigger,Trigger1M)),NA())</f>
        <v>2.3124722957480397E-2</v>
      </c>
      <c r="K1672" s="44">
        <f>IFERROR(_xll.qlIndexFixing(Index3M,H1672,TRUE,_xll.ohTrigger(RecalcTrigger,Trigger3M)),NA())</f>
        <v>2.3584720357024271E-2</v>
      </c>
      <c r="L1672" s="44">
        <f>IFERROR(_xll.qlIndexFixing(Index6M,$H1672,TRUE,_xll.ohTrigger(RecalcTrigger,Trigger6M)),NA())</f>
        <v>2.3725905697623371E-2</v>
      </c>
      <c r="M1672" s="183">
        <f>IFERROR(_xll.qlIndexFixing(Index1Y,$H1672,TRUE,_xll.ohTrigger(RecalcTrigger,Trigger1Y)),NA())</f>
        <v>2.4012037052895931E-2</v>
      </c>
      <c r="N1672" s="182">
        <f>IFERROR(_xll.qlIndexFixing(ONIndex1M,I1672,TRUE,_xll.ohTrigger(RecalcTrigger,Trigger1M)),NA())</f>
        <v>2.3109588768359668E-2</v>
      </c>
      <c r="O1672" s="44">
        <f>IFERROR(_xll.qlIndexFixing(ONIndex3M,I1672,TRUE,_xll.ohTrigger(RecalcTrigger,Trigger3M)),NA())</f>
        <v>2.3538662539213107E-2</v>
      </c>
      <c r="P1672" s="44">
        <f>IFERROR(_xll.qlIndexFixing(ONIndex6M,I1672,TRUE,_xll.ohTrigger(RecalcTrigger,Trigger6M)),NA())</f>
        <v>2.3635578694707338E-2</v>
      </c>
      <c r="Q1672" s="183">
        <f>IFERROR(_xll.qlIndexFixing(ONIndex1Y,I1672,TRUE,_xll.ohTrigger(RecalcTrigger,Trigger1Y)),NA())</f>
        <v>2.3817484881276663E-2</v>
      </c>
    </row>
    <row r="1673" spans="2:17" x14ac:dyDescent="0.2">
      <c r="B1673" s="39" t="s">
        <v>42</v>
      </c>
      <c r="D1673" s="42">
        <f>_xll.qlCalendarAdvance(Calendar,$D1672,B1673,"f",FALSE)</f>
        <v>51020</v>
      </c>
      <c r="E1673" s="177">
        <f>_xll.qlInterestRateIndexValueDate(IndexON,D1673)</f>
        <v>51020</v>
      </c>
      <c r="F1673" s="193">
        <f>IFERROR(_xll.qlIndexFixing(IndexON,D1673,TRUE,_xll.ohTrigger(RecalcTrigger,TriggerON)),NA())</f>
        <v>2.3084026752431264E-2</v>
      </c>
      <c r="H1673" s="42">
        <f>_xll.qlCalendarAdvance(Calendar,$H1672,B1673,"f",FALSE)</f>
        <v>51020</v>
      </c>
      <c r="I1673" s="177">
        <f>_xll.qlInterestRateIndexValueDate(Index1M,$H1673)</f>
        <v>51020</v>
      </c>
      <c r="J1673" s="182">
        <f>IFERROR(_xll.qlIndexFixing(Index1M,$H1673,TRUE,_xll.ohTrigger(RecalcTrigger,Trigger1M)),NA())</f>
        <v>2.3121807186031112E-2</v>
      </c>
      <c r="K1673" s="44">
        <f>IFERROR(_xll.qlIndexFixing(Index3M,H1673,TRUE,_xll.ohTrigger(RecalcTrigger,Trigger3M)),NA())</f>
        <v>2.3581289176745509E-2</v>
      </c>
      <c r="L1673" s="44">
        <f>IFERROR(_xll.qlIndexFixing(Index6M,$H1673,TRUE,_xll.ohTrigger(RecalcTrigger,Trigger6M)),NA())</f>
        <v>2.3722226588860727E-2</v>
      </c>
      <c r="M1673" s="183">
        <f>IFERROR(_xll.qlIndexFixing(Index1Y,$H1673,TRUE,_xll.ohTrigger(RecalcTrigger,Trigger1Y)),NA())</f>
        <v>2.4008717906471935E-2</v>
      </c>
      <c r="N1673" s="182">
        <f>IFERROR(_xll.qlIndexFixing(ONIndex1M,I1673,TRUE,_xll.ohTrigger(RecalcTrigger,Trigger1M)),NA())</f>
        <v>2.3106631846269154E-2</v>
      </c>
      <c r="O1673" s="44">
        <f>IFERROR(_xll.qlIndexFixing(ONIndex3M,I1673,TRUE,_xll.ohTrigger(RecalcTrigger,Trigger3M)),NA())</f>
        <v>2.3535127734285455E-2</v>
      </c>
      <c r="P1673" s="44">
        <f>IFERROR(_xll.qlIndexFixing(ONIndex6M,I1673,TRUE,_xll.ohTrigger(RecalcTrigger,Trigger6M)),NA())</f>
        <v>2.3631703057264142E-2</v>
      </c>
      <c r="Q1673" s="183">
        <f>IFERROR(_xll.qlIndexFixing(ONIndex1Y,I1673,TRUE,_xll.ohTrigger(RecalcTrigger,Trigger1Y)),NA())</f>
        <v>2.3813662910249223E-2</v>
      </c>
    </row>
    <row r="1674" spans="2:17" x14ac:dyDescent="0.2">
      <c r="B1674" s="39" t="s">
        <v>42</v>
      </c>
      <c r="D1674" s="42">
        <f>_xll.qlCalendarAdvance(Calendar,$D1673,B1674,"f",FALSE)</f>
        <v>51027</v>
      </c>
      <c r="E1674" s="177">
        <f>_xll.qlInterestRateIndexValueDate(IndexON,D1674)</f>
        <v>51027</v>
      </c>
      <c r="F1674" s="193">
        <f>IFERROR(_xll.qlIndexFixing(IndexON,D1674,TRUE,_xll.ohTrigger(RecalcTrigger,TriggerON)),NA())</f>
        <v>2.3080199783603872E-2</v>
      </c>
      <c r="H1674" s="42">
        <f>_xll.qlCalendarAdvance(Calendar,$H1673,B1674,"f",FALSE)</f>
        <v>51027</v>
      </c>
      <c r="I1674" s="177">
        <f>_xll.qlInterestRateIndexValueDate(Index1M,$H1674)</f>
        <v>51027</v>
      </c>
      <c r="J1674" s="182">
        <f>IFERROR(_xll.qlIndexFixing(Index1M,$H1674,TRUE,_xll.ohTrigger(RecalcTrigger,Trigger1M)),NA())</f>
        <v>2.3118913903498333E-2</v>
      </c>
      <c r="K1674" s="44">
        <f>IFERROR(_xll.qlIndexFixing(Index3M,H1674,TRUE,_xll.ohTrigger(RecalcTrigger,Trigger3M)),NA())</f>
        <v>2.3577877316044035E-2</v>
      </c>
      <c r="L1674" s="44">
        <f>IFERROR(_xll.qlIndexFixing(Index6M,$H1674,TRUE,_xll.ohTrigger(RecalcTrigger,Trigger6M)),NA())</f>
        <v>2.3718566214371607E-2</v>
      </c>
      <c r="M1674" s="183">
        <f>IFERROR(_xll.qlIndexFixing(Index1Y,$H1674,TRUE,_xll.ohTrigger(RecalcTrigger,Trigger1Y)),NA())</f>
        <v>2.4005413746521216E-2</v>
      </c>
      <c r="N1674" s="182">
        <f>IFERROR(_xll.qlIndexFixing(ONIndex1M,I1674,TRUE,_xll.ohTrigger(RecalcTrigger,Trigger1M)),NA())</f>
        <v>2.3103697371404941E-2</v>
      </c>
      <c r="O1674" s="44">
        <f>IFERROR(_xll.qlIndexFixing(ONIndex3M,I1674,TRUE,_xll.ohTrigger(RecalcTrigger,Trigger3M)),NA())</f>
        <v>2.353161213432764E-2</v>
      </c>
      <c r="P1674" s="44">
        <f>IFERROR(_xll.qlIndexFixing(ONIndex6M,I1674,TRUE,_xll.ohTrigger(RecalcTrigger,Trigger6M)),NA())</f>
        <v>2.3627845929737878E-2</v>
      </c>
      <c r="Q1674" s="183">
        <f>IFERROR(_xll.qlIndexFixing(ONIndex1Y,I1674,TRUE,_xll.ohTrigger(RecalcTrigger,Trigger1Y)),NA())</f>
        <v>2.3809864936863434E-2</v>
      </c>
    </row>
    <row r="1675" spans="2:17" x14ac:dyDescent="0.2">
      <c r="B1675" s="39" t="s">
        <v>42</v>
      </c>
      <c r="D1675" s="42">
        <f>_xll.qlCalendarAdvance(Calendar,$D1674,B1675,"f",FALSE)</f>
        <v>51034</v>
      </c>
      <c r="E1675" s="177">
        <f>_xll.qlInterestRateIndexValueDate(IndexON,D1675)</f>
        <v>51034</v>
      </c>
      <c r="F1675" s="193">
        <f>IFERROR(_xll.qlIndexFixing(IndexON,D1675,TRUE,_xll.ohTrigger(RecalcTrigger,TriggerON)),NA())</f>
        <v>2.3076386869417265E-2</v>
      </c>
      <c r="H1675" s="42">
        <f>_xll.qlCalendarAdvance(Calendar,$H1674,B1675,"f",FALSE)</f>
        <v>51034</v>
      </c>
      <c r="I1675" s="177">
        <f>_xll.qlInterestRateIndexValueDate(Index1M,$H1675)</f>
        <v>51034</v>
      </c>
      <c r="J1675" s="182">
        <f>IFERROR(_xll.qlIndexFixing(Index1M,$H1675,TRUE,_xll.ohTrigger(RecalcTrigger,Trigger1M)),NA())</f>
        <v>2.3116043109863149E-2</v>
      </c>
      <c r="K1675" s="44">
        <f>IFERROR(_xll.qlIndexFixing(Index3M,H1675,TRUE,_xll.ohTrigger(RecalcTrigger,Trigger3M)),NA())</f>
        <v>2.3574484774870872E-2</v>
      </c>
      <c r="L1675" s="44">
        <f>IFERROR(_xll.qlIndexFixing(Index6M,$H1675,TRUE,_xll.ohTrigger(RecalcTrigger,Trigger6M)),NA())</f>
        <v>2.3714924574054028E-2</v>
      </c>
      <c r="M1675" s="183">
        <f>IFERROR(_xll.qlIndexFixing(Index1Y,$H1675,TRUE,_xll.ohTrigger(RecalcTrigger,Trigger1Y)),NA())</f>
        <v>2.4002123664990615E-2</v>
      </c>
      <c r="N1675" s="182">
        <f>IFERROR(_xll.qlIndexFixing(ONIndex1M,I1675,TRUE,_xll.ohTrigger(RecalcTrigger,Trigger1M)),NA())</f>
        <v>2.3100785343442842E-2</v>
      </c>
      <c r="O1675" s="44">
        <f>IFERROR(_xll.qlIndexFixing(ONIndex3M,I1675,TRUE,_xll.ohTrigger(RecalcTrigger,Trigger3M)),NA())</f>
        <v>2.3528115739339661E-2</v>
      </c>
      <c r="P1675" s="44">
        <f>IFERROR(_xll.qlIndexFixing(ONIndex6M,I1675,TRUE,_xll.ohTrigger(RecalcTrigger,Trigger6M)),NA())</f>
        <v>2.3624007312128548E-2</v>
      </c>
      <c r="Q1675" s="183">
        <f>IFERROR(_xll.qlIndexFixing(ONIndex1Y,I1675,TRUE,_xll.ohTrigger(RecalcTrigger,Trigger1Y)),NA())</f>
        <v>2.3806090961119297E-2</v>
      </c>
    </row>
    <row r="1676" spans="2:17" x14ac:dyDescent="0.2">
      <c r="B1676" s="39" t="s">
        <v>42</v>
      </c>
      <c r="D1676" s="42">
        <f>_xll.qlCalendarAdvance(Calendar,$D1675,B1676,"f",FALSE)</f>
        <v>51041</v>
      </c>
      <c r="E1676" s="177">
        <f>_xll.qlInterestRateIndexValueDate(IndexON,D1676)</f>
        <v>51041</v>
      </c>
      <c r="F1676" s="193">
        <f>IFERROR(_xll.qlIndexFixing(IndexON,D1676,TRUE,_xll.ohTrigger(RecalcTrigger,TriggerON)),NA())</f>
        <v>2.3072588009790396E-2</v>
      </c>
      <c r="H1676" s="42">
        <f>_xll.qlCalendarAdvance(Calendar,$H1675,B1676,"f",FALSE)</f>
        <v>51041</v>
      </c>
      <c r="I1676" s="177">
        <f>_xll.qlInterestRateIndexValueDate(Index1M,$H1676)</f>
        <v>51041</v>
      </c>
      <c r="J1676" s="182">
        <f>IFERROR(_xll.qlIndexFixing(Index1M,$H1676,TRUE,_xll.ohTrigger(RecalcTrigger,Trigger1M)),NA())</f>
        <v>2.3113194805109354E-2</v>
      </c>
      <c r="K1676" s="44">
        <f>IFERROR(_xll.qlIndexFixing(Index3M,H1676,TRUE,_xll.ohTrigger(RecalcTrigger,Trigger3M)),NA())</f>
        <v>2.3571111553178814E-2</v>
      </c>
      <c r="L1676" s="44">
        <f>IFERROR(_xll.qlIndexFixing(Index6M,$H1676,TRUE,_xll.ohTrigger(RecalcTrigger,Trigger6M)),NA())</f>
        <v>2.3711301667809586E-2</v>
      </c>
      <c r="M1676" s="183">
        <f>IFERROR(_xll.qlIndexFixing(Index1Y,$H1676,TRUE,_xll.ohTrigger(RecalcTrigger,Trigger1Y)),NA())</f>
        <v>2.3998846753839596E-2</v>
      </c>
      <c r="N1676" s="182">
        <f>IFERROR(_xll.qlIndexFixing(ONIndex1M,I1676,TRUE,_xll.ohTrigger(RecalcTrigger,Trigger1M)),NA())</f>
        <v>2.3097895762544951E-2</v>
      </c>
      <c r="O1676" s="44">
        <f>IFERROR(_xll.qlIndexFixing(ONIndex3M,I1676,TRUE,_xll.ohTrigger(RecalcTrigger,Trigger3M)),NA())</f>
        <v>2.3524638549645704E-2</v>
      </c>
      <c r="P1676" s="44">
        <f>IFERROR(_xll.qlIndexFixing(ONIndex6M,I1676,TRUE,_xll.ohTrigger(RecalcTrigger,Trigger6M)),NA())</f>
        <v>2.3620187204436149E-2</v>
      </c>
      <c r="Q1676" s="183">
        <f>IFERROR(_xll.qlIndexFixing(ONIndex1Y,I1676,TRUE,_xll.ohTrigger(RecalcTrigger,Trigger1Y)),NA())</f>
        <v>2.3802340982935766E-2</v>
      </c>
    </row>
    <row r="1677" spans="2:17" x14ac:dyDescent="0.2">
      <c r="B1677" s="39" t="s">
        <v>42</v>
      </c>
      <c r="D1677" s="42">
        <f>_xll.qlCalendarAdvance(Calendar,$D1676,B1677,"f",FALSE)</f>
        <v>51048</v>
      </c>
      <c r="E1677" s="177">
        <f>_xll.qlInterestRateIndexValueDate(IndexON,D1677)</f>
        <v>51048</v>
      </c>
      <c r="F1677" s="193">
        <f>IFERROR(_xll.qlIndexFixing(IndexON,D1677,TRUE,_xll.ohTrigger(RecalcTrigger,TriggerON)),NA())</f>
        <v>2.3068803204642219E-2</v>
      </c>
      <c r="H1677" s="42">
        <f>_xll.qlCalendarAdvance(Calendar,$H1676,B1677,"f",FALSE)</f>
        <v>51048</v>
      </c>
      <c r="I1677" s="177">
        <f>_xll.qlInterestRateIndexValueDate(Index1M,$H1677)</f>
        <v>51048</v>
      </c>
      <c r="J1677" s="182">
        <f>IFERROR(_xll.qlIndexFixing(Index1M,$H1677,TRUE,_xll.ohTrigger(RecalcTrigger,Trigger1M)),NA())</f>
        <v>2.3111963520908246E-2</v>
      </c>
      <c r="K1677" s="44">
        <f>IFERROR(_xll.qlIndexFixing(Index3M,H1677,TRUE,_xll.ohTrigger(RecalcTrigger,Trigger3M)),NA())</f>
        <v>2.3568281222485461E-2</v>
      </c>
      <c r="L1677" s="44">
        <f>IFERROR(_xll.qlIndexFixing(Index6M,$H1677,TRUE,_xll.ohTrigger(RecalcTrigger,Trigger6M)),NA())</f>
        <v>2.3708213506515235E-2</v>
      </c>
      <c r="M1677" s="183">
        <f>IFERROR(_xll.qlIndexFixing(Index1Y,$H1677,TRUE,_xll.ohTrigger(RecalcTrigger,Trigger1Y)),NA())</f>
        <v>2.3995582105038691E-2</v>
      </c>
      <c r="N1677" s="182">
        <f>IFERROR(_xll.qlIndexFixing(ONIndex1M,I1677,TRUE,_xll.ohTrigger(RecalcTrigger,Trigger1M)),NA())</f>
        <v>2.3095028628468128E-2</v>
      </c>
      <c r="O1677" s="44">
        <f>IFERROR(_xll.qlIndexFixing(ONIndex3M,I1677,TRUE,_xll.ohTrigger(RecalcTrigger,Trigger3M)),NA())</f>
        <v>2.3521180564678446E-2</v>
      </c>
      <c r="P1677" s="44">
        <f>IFERROR(_xll.qlIndexFixing(ONIndex6M,I1677,TRUE,_xll.ohTrigger(RecalcTrigger,Trigger6M)),NA())</f>
        <v>2.3616385606822776E-2</v>
      </c>
      <c r="Q1677" s="183">
        <f>IFERROR(_xll.qlIndexFixing(ONIndex1Y,I1677,TRUE,_xll.ohTrigger(RecalcTrigger,Trigger1Y)),NA())</f>
        <v>2.379861500231284E-2</v>
      </c>
    </row>
    <row r="1678" spans="2:17" x14ac:dyDescent="0.2">
      <c r="B1678" s="39" t="s">
        <v>42</v>
      </c>
      <c r="D1678" s="42">
        <f>_xll.qlCalendarAdvance(Calendar,$D1677,B1678,"f",FALSE)</f>
        <v>51055</v>
      </c>
      <c r="E1678" s="177">
        <f>_xll.qlInterestRateIndexValueDate(IndexON,D1678)</f>
        <v>51055</v>
      </c>
      <c r="F1678" s="193">
        <f>IFERROR(_xll.qlIndexFixing(IndexON,D1678,TRUE,_xll.ohTrigger(RecalcTrigger,TriggerON)),NA())</f>
        <v>2.3065032453972734E-2</v>
      </c>
      <c r="H1678" s="42">
        <f>_xll.qlCalendarAdvance(Calendar,$H1677,B1678,"f",FALSE)</f>
        <v>51055</v>
      </c>
      <c r="I1678" s="177">
        <f>_xll.qlInterestRateIndexValueDate(Index1M,$H1678)</f>
        <v>51055</v>
      </c>
      <c r="J1678" s="182">
        <f>IFERROR(_xll.qlIndexFixing(Index1M,$H1678,TRUE,_xll.ohTrigger(RecalcTrigger,Trigger1M)),NA())</f>
        <v>2.3109164481835504E-2</v>
      </c>
      <c r="K1678" s="44">
        <f>IFERROR(_xll.qlIndexFixing(Index3M,H1678,TRUE,_xll.ohTrigger(RecalcTrigger,Trigger3M)),NA())</f>
        <v>2.3564947804976991E-2</v>
      </c>
      <c r="L1678" s="44">
        <f>IFERROR(_xll.qlIndexFixing(Index6M,$H1678,TRUE,_xll.ohTrigger(RecalcTrigger,Trigger6M)),NA())</f>
        <v>2.3704629174813013E-2</v>
      </c>
      <c r="M1678" s="183">
        <f>IFERROR(_xll.qlIndexFixing(Index1Y,$H1678,TRUE,_xll.ohTrigger(RecalcTrigger,Trigger1Y)),NA())</f>
        <v>2.3992328810572165E-2</v>
      </c>
      <c r="N1678" s="182">
        <f>IFERROR(_xll.qlIndexFixing(ONIndex1M,I1678,TRUE,_xll.ohTrigger(RecalcTrigger,Trigger1M)),NA())</f>
        <v>2.3092183941617606E-2</v>
      </c>
      <c r="O1678" s="44">
        <f>IFERROR(_xll.qlIndexFixing(ONIndex3M,I1678,TRUE,_xll.ohTrigger(RecalcTrigger,Trigger3M)),NA())</f>
        <v>2.3517741784924162E-2</v>
      </c>
      <c r="P1678" s="44">
        <f>IFERROR(_xll.qlIndexFixing(ONIndex6M,I1678,TRUE,_xll.ohTrigger(RecalcTrigger,Trigger6M)),NA())</f>
        <v>2.3612602518964243E-2</v>
      </c>
      <c r="Q1678" s="183">
        <f>IFERROR(_xll.qlIndexFixing(ONIndex1Y,I1678,TRUE,_xll.ohTrigger(RecalcTrigger,Trigger1Y)),NA())</f>
        <v>2.3794913019250519E-2</v>
      </c>
    </row>
    <row r="1679" spans="2:17" x14ac:dyDescent="0.2">
      <c r="B1679" s="39" t="s">
        <v>42</v>
      </c>
      <c r="D1679" s="42">
        <f>_xll.qlCalendarAdvance(Calendar,$D1678,B1679,"f",FALSE)</f>
        <v>51062</v>
      </c>
      <c r="E1679" s="177">
        <f>_xll.qlInterestRateIndexValueDate(IndexON,D1679)</f>
        <v>51062</v>
      </c>
      <c r="F1679" s="193">
        <f>IFERROR(_xll.qlIndexFixing(IndexON,D1679,TRUE,_xll.ohTrigger(RecalcTrigger,TriggerON)),NA())</f>
        <v>2.3061275758025079E-2</v>
      </c>
      <c r="H1679" s="42">
        <f>_xll.qlCalendarAdvance(Calendar,$H1678,B1679,"f",FALSE)</f>
        <v>51062</v>
      </c>
      <c r="I1679" s="177">
        <f>_xll.qlInterestRateIndexValueDate(Index1M,$H1679)</f>
        <v>51062</v>
      </c>
      <c r="J1679" s="182">
        <f>IFERROR(_xll.qlIndexFixing(Index1M,$H1679,TRUE,_xll.ohTrigger(RecalcTrigger,Trigger1M)),NA())</f>
        <v>2.3106387935925111E-2</v>
      </c>
      <c r="K1679" s="44">
        <f>IFERROR(_xll.qlIndexFixing(Index3M,H1679,TRUE,_xll.ohTrigger(RecalcTrigger,Trigger3M)),NA())</f>
        <v>2.3561633708075541E-2</v>
      </c>
      <c r="L1679" s="44">
        <f>IFERROR(_xll.qlIndexFixing(Index6M,$H1679,TRUE,_xll.ohTrigger(RecalcTrigger,Trigger6M)),NA())</f>
        <v>2.3701063578120261E-2</v>
      </c>
      <c r="M1679" s="183">
        <f>IFERROR(_xll.qlIndexFixing(Index1Y,$H1679,TRUE,_xll.ohTrigger(RecalcTrigger,Trigger1Y)),NA())</f>
        <v>2.3989085962434469E-2</v>
      </c>
      <c r="N1679" s="182">
        <f>IFERROR(_xll.qlIndexFixing(ONIndex1M,I1679,TRUE,_xll.ohTrigger(RecalcTrigger,Trigger1M)),NA())</f>
        <v>2.3089361701669198E-2</v>
      </c>
      <c r="O1679" s="44">
        <f>IFERROR(_xll.qlIndexFixing(ONIndex3M,I1679,TRUE,_xll.ohTrigger(RecalcTrigger,Trigger3M)),NA())</f>
        <v>2.3514322210301808E-2</v>
      </c>
      <c r="P1679" s="44">
        <f>IFERROR(_xll.qlIndexFixing(ONIndex6M,I1679,TRUE,_xll.ohTrigger(RecalcTrigger,Trigger6M)),NA())</f>
        <v>2.3608837941103689E-2</v>
      </c>
      <c r="Q1679" s="183">
        <f>IFERROR(_xll.qlIndexFixing(ONIndex1Y,I1679,TRUE,_xll.ohTrigger(RecalcTrigger,Trigger1Y)),NA())</f>
        <v>2.3791235033829849E-2</v>
      </c>
    </row>
    <row r="1680" spans="2:17" x14ac:dyDescent="0.2">
      <c r="B1680" s="39" t="s">
        <v>42</v>
      </c>
      <c r="D1680" s="42">
        <f>_xll.qlCalendarAdvance(Calendar,$D1679,B1680,"f",FALSE)</f>
        <v>51069</v>
      </c>
      <c r="E1680" s="177">
        <f>_xll.qlInterestRateIndexValueDate(IndexON,D1680)</f>
        <v>51069</v>
      </c>
      <c r="F1680" s="193">
        <f>IFERROR(_xll.qlIndexFixing(IndexON,D1680,TRUE,_xll.ohTrigger(RecalcTrigger,TriggerON)),NA())</f>
        <v>2.3057533116475071E-2</v>
      </c>
      <c r="H1680" s="42">
        <f>_xll.qlCalendarAdvance(Calendar,$H1679,B1680,"f",FALSE)</f>
        <v>51069</v>
      </c>
      <c r="I1680" s="177">
        <f>_xll.qlInterestRateIndexValueDate(Index1M,$H1680)</f>
        <v>51069</v>
      </c>
      <c r="J1680" s="182">
        <f>IFERROR(_xll.qlIndexFixing(Index1M,$H1680,TRUE,_xll.ohTrigger(RecalcTrigger,Trigger1M)),NA())</f>
        <v>2.3103633883159874E-2</v>
      </c>
      <c r="K1680" s="44">
        <f>IFERROR(_xll.qlIndexFixing(Index3M,H1680,TRUE,_xll.ohTrigger(RecalcTrigger,Trigger3M)),NA())</f>
        <v>2.3558338931730902E-2</v>
      </c>
      <c r="L1680" s="44">
        <f>IFERROR(_xll.qlIndexFixing(Index6M,$H1680,TRUE,_xll.ohTrigger(RecalcTrigger,Trigger6M)),NA())</f>
        <v>2.3697516716337332E-2</v>
      </c>
      <c r="M1680" s="183">
        <f>IFERROR(_xll.qlIndexFixing(Index1Y,$H1680,TRUE,_xll.ohTrigger(RecalcTrigger,Trigger1Y)),NA())</f>
        <v>2.3985852652633116E-2</v>
      </c>
      <c r="N1680" s="182">
        <f>IFERROR(_xll.qlIndexFixing(ONIndex1M,I1680,TRUE,_xll.ohTrigger(RecalcTrigger,Trigger1M)),NA())</f>
        <v>2.3086561908703951E-2</v>
      </c>
      <c r="O1680" s="44">
        <f>IFERROR(_xll.qlIndexFixing(ONIndex3M,I1680,TRUE,_xll.ohTrigger(RecalcTrigger,Trigger3M)),NA())</f>
        <v>2.3510921840568244E-2</v>
      </c>
      <c r="P1680" s="44">
        <f>IFERROR(_xll.qlIndexFixing(ONIndex6M,I1680,TRUE,_xll.ohTrigger(RecalcTrigger,Trigger6M)),NA())</f>
        <v>2.3605091873241113E-2</v>
      </c>
      <c r="Q1680" s="183">
        <f>IFERROR(_xll.qlIndexFixing(ONIndex1Y,I1680,TRUE,_xll.ohTrigger(RecalcTrigger,Trigger1Y)),NA())</f>
        <v>2.3787581046050832E-2</v>
      </c>
    </row>
    <row r="1681" spans="2:17" x14ac:dyDescent="0.2">
      <c r="B1681" s="39" t="s">
        <v>42</v>
      </c>
      <c r="D1681" s="42">
        <f>_xll.qlCalendarAdvance(Calendar,$D1680,B1681,"f",FALSE)</f>
        <v>51076</v>
      </c>
      <c r="E1681" s="177">
        <f>_xll.qlInterestRateIndexValueDate(IndexON,D1681)</f>
        <v>51076</v>
      </c>
      <c r="F1681" s="193">
        <f>IFERROR(_xll.qlIndexFixing(IndexON,D1681,TRUE,_xll.ohTrigger(RecalcTrigger,TriggerON)),NA())</f>
        <v>2.30538045294848E-2</v>
      </c>
      <c r="H1681" s="42">
        <f>_xll.qlCalendarAdvance(Calendar,$H1680,B1681,"f",FALSE)</f>
        <v>51076</v>
      </c>
      <c r="I1681" s="177">
        <f>_xll.qlInterestRateIndexValueDate(Index1M,$H1681)</f>
        <v>51076</v>
      </c>
      <c r="J1681" s="182">
        <f>IFERROR(_xll.qlIndexFixing(Index1M,$H1681,TRUE,_xll.ohTrigger(RecalcTrigger,Trigger1M)),NA())</f>
        <v>2.3099290614018164E-2</v>
      </c>
      <c r="K1681" s="44">
        <f>IFERROR(_xll.qlIndexFixing(Index3M,H1681,TRUE,_xll.ohTrigger(RecalcTrigger,Trigger3M)),NA())</f>
        <v>2.3555063475896379E-2</v>
      </c>
      <c r="L1681" s="44">
        <f>IFERROR(_xll.qlIndexFixing(Index6M,$H1681,TRUE,_xll.ohTrigger(RecalcTrigger,Trigger6M)),NA())</f>
        <v>2.3693468144162858E-2</v>
      </c>
      <c r="M1681" s="183">
        <f>IFERROR(_xll.qlIndexFixing(Index1Y,$H1681,TRUE,_xll.ohTrigger(RecalcTrigger,Trigger1Y)),NA())</f>
        <v>2.3982627973186916E-2</v>
      </c>
      <c r="N1681" s="182">
        <f>IFERROR(_xll.qlIndexFixing(ONIndex1M,I1681,TRUE,_xll.ohTrigger(RecalcTrigger,Trigger1M)),NA())</f>
        <v>2.3083784562721865E-2</v>
      </c>
      <c r="O1681" s="44">
        <f>IFERROR(_xll.qlIndexFixing(ONIndex3M,I1681,TRUE,_xll.ohTrigger(RecalcTrigger,Trigger3M)),NA())</f>
        <v>2.3507540675885563E-2</v>
      </c>
      <c r="P1681" s="44">
        <f>IFERROR(_xll.qlIndexFixing(ONIndex6M,I1681,TRUE,_xll.ohTrigger(RecalcTrigger,Trigger6M)),NA())</f>
        <v>2.3601364315214424E-2</v>
      </c>
      <c r="Q1681" s="183">
        <f>IFERROR(_xll.qlIndexFixing(ONIndex1Y,I1681,TRUE,_xll.ohTrigger(RecalcTrigger,Trigger1Y)),NA())</f>
        <v>2.3783951055751373E-2</v>
      </c>
    </row>
    <row r="1682" spans="2:17" x14ac:dyDescent="0.2">
      <c r="B1682" s="39" t="s">
        <v>42</v>
      </c>
      <c r="D1682" s="42">
        <f>_xll.qlCalendarAdvance(Calendar,$D1681,B1682,"f",FALSE)</f>
        <v>51083</v>
      </c>
      <c r="E1682" s="177">
        <f>_xll.qlInterestRateIndexValueDate(IndexON,D1682)</f>
        <v>51083</v>
      </c>
      <c r="F1682" s="193">
        <f>IFERROR(_xll.qlIndexFixing(IndexON,D1682,TRUE,_xll.ohTrigger(RecalcTrigger,TriggerON)),NA())</f>
        <v>2.3050089996892176E-2</v>
      </c>
      <c r="H1682" s="42">
        <f>_xll.qlCalendarAdvance(Calendar,$H1681,B1682,"f",FALSE)</f>
        <v>51083</v>
      </c>
      <c r="I1682" s="177">
        <f>_xll.qlInterestRateIndexValueDate(Index1M,$H1682)</f>
        <v>51083</v>
      </c>
      <c r="J1682" s="182">
        <f>IFERROR(_xll.qlIndexFixing(Index1M,$H1682,TRUE,_xll.ohTrigger(RecalcTrigger,Trigger1M)),NA())</f>
        <v>2.3096577242228505E-2</v>
      </c>
      <c r="K1682" s="44">
        <f>IFERROR(_xll.qlIndexFixing(Index3M,H1682,TRUE,_xll.ohTrigger(RecalcTrigger,Trigger3M)),NA())</f>
        <v>2.3551807340522646E-2</v>
      </c>
      <c r="L1682" s="44">
        <f>IFERROR(_xll.qlIndexFixing(Index6M,$H1682,TRUE,_xll.ohTrigger(RecalcTrigger,Trigger6M)),NA())</f>
        <v>2.3689957640258025E-2</v>
      </c>
      <c r="M1682" s="183">
        <f>IFERROR(_xll.qlIndexFixing(Index1Y,$H1682,TRUE,_xll.ohTrigger(RecalcTrigger,Trigger1Y)),NA())</f>
        <v>2.3979411016126856E-2</v>
      </c>
      <c r="N1682" s="182">
        <f>IFERROR(_xll.qlIndexFixing(ONIndex1M,I1682,TRUE,_xll.ohTrigger(RecalcTrigger,Trigger1M)),NA())</f>
        <v>2.3081029663803987E-2</v>
      </c>
      <c r="O1682" s="44">
        <f>IFERROR(_xll.qlIndexFixing(ONIndex3M,I1682,TRUE,_xll.ohTrigger(RecalcTrigger,Trigger3M)),NA())</f>
        <v>2.3504178716253765E-2</v>
      </c>
      <c r="P1682" s="44">
        <f>IFERROR(_xll.qlIndexFixing(ONIndex6M,I1682,TRUE,_xll.ohTrigger(RecalcTrigger,Trigger6M)),NA())</f>
        <v>2.3597655267266759E-2</v>
      </c>
      <c r="Q1682" s="183">
        <f>IFERROR(_xll.qlIndexFixing(ONIndex1Y,I1682,TRUE,_xll.ohTrigger(RecalcTrigger,Trigger1Y)),NA())</f>
        <v>2.3780345063093566E-2</v>
      </c>
    </row>
    <row r="1683" spans="2:17" x14ac:dyDescent="0.2">
      <c r="B1683" s="39" t="s">
        <v>42</v>
      </c>
      <c r="D1683" s="42">
        <f>_xll.qlCalendarAdvance(Calendar,$D1682,B1683,"f",FALSE)</f>
        <v>51090</v>
      </c>
      <c r="E1683" s="177">
        <f>_xll.qlInterestRateIndexValueDate(IndexON,D1683)</f>
        <v>51090</v>
      </c>
      <c r="F1683" s="193">
        <f>IFERROR(_xll.qlIndexFixing(IndexON,D1683,TRUE,_xll.ohTrigger(RecalcTrigger,TriggerON)),NA())</f>
        <v>2.3046389519021382E-2</v>
      </c>
      <c r="H1683" s="42">
        <f>_xll.qlCalendarAdvance(Calendar,$H1682,B1683,"f",FALSE)</f>
        <v>51090</v>
      </c>
      <c r="I1683" s="177">
        <f>_xll.qlInterestRateIndexValueDate(Index1M,$H1683)</f>
        <v>51090</v>
      </c>
      <c r="J1683" s="182">
        <f>IFERROR(_xll.qlIndexFixing(Index1M,$H1683,TRUE,_xll.ohTrigger(RecalcTrigger,Trigger1M)),NA())</f>
        <v>2.3093886359212168E-2</v>
      </c>
      <c r="K1683" s="44">
        <f>IFERROR(_xll.qlIndexFixing(Index3M,H1683,TRUE,_xll.ohTrigger(RecalcTrigger,Trigger3M)),NA())</f>
        <v>2.3548570525565651E-2</v>
      </c>
      <c r="L1683" s="44">
        <f>IFERROR(_xll.qlIndexFixing(Index6M,$H1683,TRUE,_xll.ohTrigger(RecalcTrigger,Trigger6M)),NA())</f>
        <v>2.3686465869733421E-2</v>
      </c>
      <c r="M1683" s="183">
        <f>IFERROR(_xll.qlIndexFixing(Index1Y,$H1683,TRUE,_xll.ohTrigger(RecalcTrigger,Trigger1Y)),NA())</f>
        <v>2.3976200873494773E-2</v>
      </c>
      <c r="N1683" s="182">
        <f>IFERROR(_xll.qlIndexFixing(ONIndex1M,I1683,TRUE,_xll.ohTrigger(RecalcTrigger,Trigger1M)),NA())</f>
        <v>2.3078297212031362E-2</v>
      </c>
      <c r="O1683" s="44">
        <f>IFERROR(_xll.qlIndexFixing(ONIndex3M,I1683,TRUE,_xll.ohTrigger(RecalcTrigger,Trigger3M)),NA())</f>
        <v>2.3500835961753896E-2</v>
      </c>
      <c r="P1683" s="44">
        <f>IFERROR(_xll.qlIndexFixing(ONIndex6M,I1683,TRUE,_xll.ohTrigger(RecalcTrigger,Trigger6M)),NA())</f>
        <v>2.3593964729236028E-2</v>
      </c>
      <c r="Q1683" s="183">
        <f>IFERROR(_xll.qlIndexFixing(ONIndex1Y,I1683,TRUE,_xll.ohTrigger(RecalcTrigger,Trigger1Y)),NA())</f>
        <v>2.3776763068077411E-2</v>
      </c>
    </row>
    <row r="1684" spans="2:17" x14ac:dyDescent="0.2">
      <c r="B1684" s="39" t="s">
        <v>42</v>
      </c>
      <c r="D1684" s="42">
        <f>_xll.qlCalendarAdvance(Calendar,$D1683,B1684,"f",FALSE)</f>
        <v>51097</v>
      </c>
      <c r="E1684" s="177">
        <f>_xll.qlInterestRateIndexValueDate(IndexON,D1684)</f>
        <v>51097</v>
      </c>
      <c r="F1684" s="193">
        <f>IFERROR(_xll.qlIndexFixing(IndexON,D1684,TRUE,_xll.ohTrigger(RecalcTrigger,TriggerON)),NA())</f>
        <v>2.3042703095548234E-2</v>
      </c>
      <c r="H1684" s="42">
        <f>_xll.qlCalendarAdvance(Calendar,$H1683,B1684,"f",FALSE)</f>
        <v>51097</v>
      </c>
      <c r="I1684" s="177">
        <f>_xll.qlInterestRateIndexValueDate(Index1M,$H1684)</f>
        <v>51097</v>
      </c>
      <c r="J1684" s="182">
        <f>IFERROR(_xll.qlIndexFixing(Index1M,$H1684,TRUE,_xll.ohTrigger(RecalcTrigger,Trigger1M)),NA())</f>
        <v>2.3091217964952948E-2</v>
      </c>
      <c r="K1684" s="44">
        <f>IFERROR(_xll.qlIndexFixing(Index3M,H1684,TRUE,_xll.ohTrigger(RecalcTrigger,Trigger3M)),NA())</f>
        <v>2.3545353030976948E-2</v>
      </c>
      <c r="L1684" s="44">
        <f>IFERROR(_xll.qlIndexFixing(Index6M,$H1684,TRUE,_xll.ohTrigger(RecalcTrigger,Trigger6M)),NA())</f>
        <v>2.3682992832492419E-2</v>
      </c>
      <c r="M1684" s="183">
        <f>IFERROR(_xll.qlIndexFixing(Index1Y,$H1684,TRUE,_xll.ohTrigger(RecalcTrigger,Trigger1Y)),NA())</f>
        <v>2.3972996637344462E-2</v>
      </c>
      <c r="N1684" s="182">
        <f>IFERROR(_xll.qlIndexFixing(ONIndex1M,I1684,TRUE,_xll.ohTrigger(RecalcTrigger,Trigger1M)),NA())</f>
        <v>2.307558720699876E-2</v>
      </c>
      <c r="O1684" s="44">
        <f>IFERROR(_xll.qlIndexFixing(ONIndex3M,I1684,TRUE,_xll.ohTrigger(RecalcTrigger,Trigger3M)),NA())</f>
        <v>2.3497512412223864E-2</v>
      </c>
      <c r="P1684" s="44">
        <f>IFERROR(_xll.qlIndexFixing(ONIndex6M,I1684,TRUE,_xll.ohTrigger(RecalcTrigger,Trigger6M)),NA())</f>
        <v>2.3590292701122229E-2</v>
      </c>
      <c r="Q1684" s="183">
        <f>IFERROR(_xll.qlIndexFixing(ONIndex1Y,I1684,TRUE,_xll.ohTrigger(RecalcTrigger,Trigger1Y)),NA())</f>
        <v>2.3773205070540815E-2</v>
      </c>
    </row>
    <row r="1685" spans="2:17" x14ac:dyDescent="0.2">
      <c r="B1685" s="39" t="s">
        <v>42</v>
      </c>
      <c r="D1685" s="42">
        <f>_xll.qlCalendarAdvance(Calendar,$D1684,B1685,"f",FALSE)</f>
        <v>51104</v>
      </c>
      <c r="E1685" s="177">
        <f>_xll.qlInterestRateIndexValueDate(IndexON,D1685)</f>
        <v>51104</v>
      </c>
      <c r="F1685" s="193">
        <f>IFERROR(_xll.qlIndexFixing(IndexON,D1685,TRUE,_xll.ohTrigger(RecalcTrigger,TriggerON)),NA())</f>
        <v>2.3039030726796916E-2</v>
      </c>
      <c r="H1685" s="42">
        <f>_xll.qlCalendarAdvance(Calendar,$H1684,B1685,"f",FALSE)</f>
        <v>51104</v>
      </c>
      <c r="I1685" s="177">
        <f>_xll.qlInterestRateIndexValueDate(Index1M,$H1685)</f>
        <v>51104</v>
      </c>
      <c r="J1685" s="182">
        <f>IFERROR(_xll.qlIndexFixing(Index1M,$H1685,TRUE,_xll.ohTrigger(RecalcTrigger,Trigger1M)),NA())</f>
        <v>2.3088572059442741E-2</v>
      </c>
      <c r="K1685" s="44">
        <f>IFERROR(_xll.qlIndexFixing(Index3M,H1685,TRUE,_xll.ohTrigger(RecalcTrigger,Trigger3M)),NA())</f>
        <v>2.354162192664153E-2</v>
      </c>
      <c r="L1685" s="44">
        <f>IFERROR(_xll.qlIndexFixing(Index6M,$H1685,TRUE,_xll.ohTrigger(RecalcTrigger,Trigger6M)),NA())</f>
        <v>2.3680063427633753E-2</v>
      </c>
      <c r="M1685" s="183">
        <f>IFERROR(_xll.qlIndexFixing(Index1Y,$H1685,TRUE,_xll.ohTrigger(RecalcTrigger,Trigger1Y)),NA())</f>
        <v>2.39697973997419E-2</v>
      </c>
      <c r="N1685" s="182">
        <f>IFERROR(_xll.qlIndexFixing(ONIndex1M,I1685,TRUE,_xll.ohTrigger(RecalcTrigger,Trigger1M)),NA())</f>
        <v>2.3072899649192458E-2</v>
      </c>
      <c r="O1685" s="44">
        <f>IFERROR(_xll.qlIndexFixing(ONIndex3M,I1685,TRUE,_xll.ohTrigger(RecalcTrigger,Trigger3M)),NA())</f>
        <v>2.3494208067744715E-2</v>
      </c>
      <c r="P1685" s="44">
        <f>IFERROR(_xll.qlIndexFixing(ONIndex6M,I1685,TRUE,_xll.ohTrigger(RecalcTrigger,Trigger6M)),NA())</f>
        <v>2.3586639182844316E-2</v>
      </c>
      <c r="Q1685" s="183">
        <f>IFERROR(_xll.qlIndexFixing(ONIndex1Y,I1685,TRUE,_xll.ohTrigger(RecalcTrigger,Trigger1Y)),NA())</f>
        <v>2.3769671070726917E-2</v>
      </c>
    </row>
    <row r="1686" spans="2:17" x14ac:dyDescent="0.2">
      <c r="B1686" s="39" t="s">
        <v>42</v>
      </c>
      <c r="D1686" s="42">
        <f>_xll.qlCalendarAdvance(Calendar,$D1685,B1686,"f",FALSE)</f>
        <v>51111</v>
      </c>
      <c r="E1686" s="177">
        <f>_xll.qlInterestRateIndexValueDate(IndexON,D1686)</f>
        <v>51111</v>
      </c>
      <c r="F1686" s="193">
        <f>IFERROR(_xll.qlIndexFixing(IndexON,D1686,TRUE,_xll.ohTrigger(RecalcTrigger,TriggerON)),NA())</f>
        <v>2.3035372412362198E-2</v>
      </c>
      <c r="H1686" s="42">
        <f>_xll.qlCalendarAdvance(Calendar,$H1685,B1686,"f",FALSE)</f>
        <v>51111</v>
      </c>
      <c r="I1686" s="177">
        <f>_xll.qlInterestRateIndexValueDate(Index1M,$H1686)</f>
        <v>51111</v>
      </c>
      <c r="J1686" s="182">
        <f>IFERROR(_xll.qlIndexFixing(Index1M,$H1686,TRUE,_xll.ohTrigger(RecalcTrigger,Trigger1M)),NA())</f>
        <v>2.3087581921703165E-2</v>
      </c>
      <c r="K1686" s="44">
        <f>IFERROR(_xll.qlIndexFixing(Index3M,H1686,TRUE,_xll.ohTrigger(RecalcTrigger,Trigger3M)),NA())</f>
        <v>2.353844189713054E-2</v>
      </c>
      <c r="L1686" s="44">
        <f>IFERROR(_xll.qlIndexFixing(Index6M,$H1686,TRUE,_xll.ohTrigger(RecalcTrigger,Trigger6M)),NA())</f>
        <v>2.3676628973254375E-2</v>
      </c>
      <c r="M1686" s="183">
        <f>IFERROR(_xll.qlIndexFixing(Index1Y,$H1686,TRUE,_xll.ohTrigger(RecalcTrigger,Trigger1Y)),NA())</f>
        <v>2.3966602252763248E-2</v>
      </c>
      <c r="N1686" s="182">
        <f>IFERROR(_xll.qlIndexFixing(ONIndex1M,I1686,TRUE,_xll.ohTrigger(RecalcTrigger,Trigger1M)),NA())</f>
        <v>2.3070234538207224E-2</v>
      </c>
      <c r="O1686" s="44">
        <f>IFERROR(_xll.qlIndexFixing(ONIndex3M,I1686,TRUE,_xll.ohTrigger(RecalcTrigger,Trigger3M)),NA())</f>
        <v>2.3490922928235403E-2</v>
      </c>
      <c r="P1686" s="44">
        <f>IFERROR(_xll.qlIndexFixing(ONIndex6M,I1686,TRUE,_xll.ohTrigger(RecalcTrigger,Trigger6M)),NA())</f>
        <v>2.3583004174564381E-2</v>
      </c>
      <c r="Q1686" s="183">
        <f>IFERROR(_xll.qlIndexFixing(ONIndex1Y,I1686,TRUE,_xll.ohTrigger(RecalcTrigger,Trigger1Y)),NA())</f>
        <v>2.3766161068392577E-2</v>
      </c>
    </row>
    <row r="1687" spans="2:17" x14ac:dyDescent="0.2">
      <c r="B1687" s="39" t="s">
        <v>42</v>
      </c>
      <c r="D1687" s="42">
        <f>_xll.qlCalendarAdvance(Calendar,$D1686,B1687,"f",FALSE)</f>
        <v>51118</v>
      </c>
      <c r="E1687" s="177">
        <f>_xll.qlInterestRateIndexValueDate(IndexON,D1687)</f>
        <v>51118</v>
      </c>
      <c r="F1687" s="193">
        <f>IFERROR(_xll.qlIndexFixing(IndexON,D1687,TRUE,_xll.ohTrigger(RecalcTrigger,TriggerON)),NA())</f>
        <v>2.3031728152649311E-2</v>
      </c>
      <c r="H1687" s="42">
        <f>_xll.qlCalendarAdvance(Calendar,$H1686,B1687,"f",FALSE)</f>
        <v>51118</v>
      </c>
      <c r="I1687" s="177">
        <f>_xll.qlInterestRateIndexValueDate(Index1M,$H1687)</f>
        <v>51118</v>
      </c>
      <c r="J1687" s="182">
        <f>IFERROR(_xll.qlIndexFixing(Index1M,$H1687,TRUE,_xll.ohTrigger(RecalcTrigger,Trigger1M)),NA())</f>
        <v>2.3084985320494772E-2</v>
      </c>
      <c r="K1687" s="44">
        <f>IFERROR(_xll.qlIndexFixing(Index3M,H1687,TRUE,_xll.ohTrigger(RecalcTrigger,Trigger3M)),NA())</f>
        <v>2.3535281186579646E-2</v>
      </c>
      <c r="L1687" s="44">
        <f>IFERROR(_xll.qlIndexFixing(Index6M,$H1687,TRUE,_xll.ohTrigger(RecalcTrigger,Trigger6M)),NA())</f>
        <v>2.3673213253105001E-2</v>
      </c>
      <c r="M1687" s="183">
        <f>IFERROR(_xll.qlIndexFixing(Index1Y,$H1687,TRUE,_xll.ohTrigger(RecalcTrigger,Trigger1Y)),NA())</f>
        <v>2.3963410288496842E-2</v>
      </c>
      <c r="N1687" s="182">
        <f>IFERROR(_xll.qlIndexFixing(ONIndex1M,I1687,TRUE,_xll.ohTrigger(RecalcTrigger,Trigger1M)),NA())</f>
        <v>2.3067591874286197E-2</v>
      </c>
      <c r="O1687" s="44">
        <f>IFERROR(_xll.qlIndexFixing(ONIndex3M,I1687,TRUE,_xll.ohTrigger(RecalcTrigger,Trigger3M)),NA())</f>
        <v>2.3487656993858019E-2</v>
      </c>
      <c r="P1687" s="44">
        <f>IFERROR(_xll.qlIndexFixing(ONIndex6M,I1687,TRUE,_xll.ohTrigger(RecalcTrigger,Trigger6M)),NA())</f>
        <v>2.3579387676282426E-2</v>
      </c>
      <c r="Q1687" s="183">
        <f>IFERROR(_xll.qlIndexFixing(ONIndex1Y,I1687,TRUE,_xll.ohTrigger(RecalcTrigger,Trigger1Y)),NA())</f>
        <v>2.3762675063618843E-2</v>
      </c>
    </row>
    <row r="1688" spans="2:17" x14ac:dyDescent="0.2">
      <c r="B1688" s="39" t="s">
        <v>42</v>
      </c>
      <c r="D1688" s="42">
        <f>_xll.qlCalendarAdvance(Calendar,$D1687,B1688,"f",FALSE)</f>
        <v>51125</v>
      </c>
      <c r="E1688" s="177">
        <f>_xll.qlInterestRateIndexValueDate(IndexON,D1688)</f>
        <v>51125</v>
      </c>
      <c r="F1688" s="193">
        <f>IFERROR(_xll.qlIndexFixing(IndexON,D1688,TRUE,_xll.ohTrigger(RecalcTrigger,TriggerON)),NA())</f>
        <v>2.3028097947253023E-2</v>
      </c>
      <c r="H1688" s="42">
        <f>_xll.qlCalendarAdvance(Calendar,$H1687,B1688,"f",FALSE)</f>
        <v>51125</v>
      </c>
      <c r="I1688" s="177">
        <f>_xll.qlInterestRateIndexValueDate(Index1M,$H1688)</f>
        <v>51125</v>
      </c>
      <c r="J1688" s="182">
        <f>IFERROR(_xll.qlIndexFixing(Index1M,$H1688,TRUE,_xll.ohTrigger(RecalcTrigger,Trigger1M)),NA())</f>
        <v>2.3082411212306284E-2</v>
      </c>
      <c r="K1688" s="44">
        <f>IFERROR(_xll.qlIndexFixing(Index3M,H1688,TRUE,_xll.ohTrigger(RecalcTrigger,Trigger3M)),NA())</f>
        <v>2.3532139794947879E-2</v>
      </c>
      <c r="L1688" s="44">
        <f>IFERROR(_xll.qlIndexFixing(Index6M,$H1688,TRUE,_xll.ohTrigger(RecalcTrigger,Trigger6M)),NA())</f>
        <v>2.3669816267090419E-2</v>
      </c>
      <c r="M1688" s="183">
        <f>IFERROR(_xll.qlIndexFixing(Index1Y,$H1688,TRUE,_xll.ohTrigger(RecalcTrigger,Trigger1Y)),NA())</f>
        <v>2.3960220599042539E-2</v>
      </c>
      <c r="N1688" s="182">
        <f>IFERROR(_xll.qlIndexFixing(ONIndex1M,I1688,TRUE,_xll.ohTrigger(RecalcTrigger,Trigger1M)),NA())</f>
        <v>2.3064971657429378E-2</v>
      </c>
      <c r="O1688" s="44">
        <f>IFERROR(_xll.qlIndexFixing(ONIndex3M,I1688,TRUE,_xll.ohTrigger(RecalcTrigger,Trigger3M)),NA())</f>
        <v>2.3484410264531519E-2</v>
      </c>
      <c r="P1688" s="44">
        <f>IFERROR(_xll.qlIndexFixing(ONIndex6M,I1688,TRUE,_xll.ohTrigger(RecalcTrigger,Trigger6M)),NA())</f>
        <v>2.3575789687917403E-2</v>
      </c>
      <c r="Q1688" s="183">
        <f>IFERROR(_xll.qlIndexFixing(ONIndex1Y,I1688,TRUE,_xll.ohTrigger(RecalcTrigger,Trigger1Y)),NA())</f>
        <v>2.3759213056486761E-2</v>
      </c>
    </row>
    <row r="1689" spans="2:17" x14ac:dyDescent="0.2">
      <c r="B1689" s="39" t="s">
        <v>42</v>
      </c>
      <c r="D1689" s="42">
        <f>_xll.qlCalendarAdvance(Calendar,$D1688,B1689,"f",FALSE)</f>
        <v>51132</v>
      </c>
      <c r="E1689" s="177">
        <f>_xll.qlInterestRateIndexValueDate(IndexON,D1689)</f>
        <v>51132</v>
      </c>
      <c r="F1689" s="193">
        <f>IFERROR(_xll.qlIndexFixing(IndexON,D1689,TRUE,_xll.ohTrigger(RecalcTrigger,TriggerON)),NA())</f>
        <v>2.3024481796659613E-2</v>
      </c>
      <c r="H1689" s="42">
        <f>_xll.qlCalendarAdvance(Calendar,$H1688,B1689,"f",FALSE)</f>
        <v>51132</v>
      </c>
      <c r="I1689" s="177">
        <f>_xll.qlInterestRateIndexValueDate(Index1M,$H1689)</f>
        <v>51132</v>
      </c>
      <c r="J1689" s="182">
        <f>IFERROR(_xll.qlIndexFixing(Index1M,$H1689,TRUE,_xll.ohTrigger(RecalcTrigger,Trigger1M)),NA())</f>
        <v>2.3079859597115598E-2</v>
      </c>
      <c r="K1689" s="44">
        <f>IFERROR(_xll.qlIndexFixing(Index3M,H1689,TRUE,_xll.ohTrigger(RecalcTrigger,Trigger3M)),NA())</f>
        <v>2.3529017722187146E-2</v>
      </c>
      <c r="L1689" s="44">
        <f>IFERROR(_xll.qlIndexFixing(Index6M,$H1689,TRUE,_xll.ohTrigger(RecalcTrigger,Trigger6M)),NA())</f>
        <v>2.3666437995079705E-2</v>
      </c>
      <c r="M1689" s="183">
        <f>IFERROR(_xll.qlIndexFixing(Index1Y,$H1689,TRUE,_xll.ohTrigger(RecalcTrigger,Trigger1Y)),NA())</f>
        <v>2.3957032276511265E-2</v>
      </c>
      <c r="N1689" s="182">
        <f>IFERROR(_xll.qlIndexFixing(ONIndex1M,I1689,TRUE,_xll.ohTrigger(RecalcTrigger,Trigger1M)),NA())</f>
        <v>2.306237388755572E-2</v>
      </c>
      <c r="O1689" s="44">
        <f>IFERROR(_xll.qlIndexFixing(ONIndex3M,I1689,TRUE,_xll.ohTrigger(RecalcTrigger,Trigger3M)),NA())</f>
        <v>2.3481182740174855E-2</v>
      </c>
      <c r="P1689" s="44">
        <f>IFERROR(_xll.qlIndexFixing(ONIndex6M,I1689,TRUE,_xll.ohTrigger(RecalcTrigger,Trigger6M)),NA())</f>
        <v>2.3572210209469313E-2</v>
      </c>
      <c r="Q1689" s="183">
        <f>IFERROR(_xll.qlIndexFixing(ONIndex1Y,I1689,TRUE,_xll.ohTrigger(RecalcTrigger,Trigger1Y)),NA())</f>
        <v>2.375577504699633E-2</v>
      </c>
    </row>
    <row r="1690" spans="2:17" x14ac:dyDescent="0.2">
      <c r="B1690" s="39" t="s">
        <v>42</v>
      </c>
      <c r="D1690" s="42">
        <f>_xll.qlCalendarAdvance(Calendar,$D1689,B1690,"f",FALSE)</f>
        <v>51139</v>
      </c>
      <c r="E1690" s="177">
        <f>_xll.qlInterestRateIndexValueDate(IndexON,D1690)</f>
        <v>51139</v>
      </c>
      <c r="F1690" s="193">
        <f>IFERROR(_xll.qlIndexFixing(IndexON,D1690,TRUE,_xll.ohTrigger(RecalcTrigger,TriggerON)),NA())</f>
        <v>2.3020879700463848E-2</v>
      </c>
      <c r="H1690" s="42">
        <f>_xll.qlCalendarAdvance(Calendar,$H1689,B1690,"f",FALSE)</f>
        <v>51139</v>
      </c>
      <c r="I1690" s="177">
        <f>_xll.qlInterestRateIndexValueDate(Index1M,$H1690)</f>
        <v>51139</v>
      </c>
      <c r="J1690" s="182">
        <f>IFERROR(_xll.qlIndexFixing(Index1M,$H1690,TRUE,_xll.ohTrigger(RecalcTrigger,Trigger1M)),NA())</f>
        <v>2.3077330474910434E-2</v>
      </c>
      <c r="K1690" s="44">
        <f>IFERROR(_xll.qlIndexFixing(Index3M,H1690,TRUE,_xll.ohTrigger(RecalcTrigger,Trigger3M)),NA())</f>
        <v>2.3525914968253802E-2</v>
      </c>
      <c r="L1690" s="44">
        <f>IFERROR(_xll.qlIndexFixing(Index6M,$H1690,TRUE,_xll.ohTrigger(RecalcTrigger,Trigger6M)),NA())</f>
        <v>2.3662547458751796E-2</v>
      </c>
      <c r="M1690" s="183">
        <f>IFERROR(_xll.qlIndexFixing(Index1Y,$H1690,TRUE,_xll.ohTrigger(RecalcTrigger,Trigger1Y)),NA())</f>
        <v>2.3953844413024797E-2</v>
      </c>
      <c r="N1690" s="182">
        <f>IFERROR(_xll.qlIndexFixing(ONIndex1M,I1690,TRUE,_xll.ohTrigger(RecalcTrigger,Trigger1M)),NA())</f>
        <v>2.3059798564665224E-2</v>
      </c>
      <c r="O1690" s="44">
        <f>IFERROR(_xll.qlIndexFixing(ONIndex3M,I1690,TRUE,_xll.ohTrigger(RecalcTrigger,Trigger3M)),NA())</f>
        <v>2.3477974420869074E-2</v>
      </c>
      <c r="P1690" s="44">
        <f>IFERROR(_xll.qlIndexFixing(ONIndex6M,I1690,TRUE,_xll.ohTrigger(RecalcTrigger,Trigger6M)),NA())</f>
        <v>2.3568649240938155E-2</v>
      </c>
      <c r="Q1690" s="183">
        <f>IFERROR(_xll.qlIndexFixing(ONIndex1Y,I1690,TRUE,_xll.ohTrigger(RecalcTrigger,Trigger1Y)),NA())</f>
        <v>2.3752361035066505E-2</v>
      </c>
    </row>
    <row r="1691" spans="2:17" x14ac:dyDescent="0.2">
      <c r="B1691" s="39" t="s">
        <v>42</v>
      </c>
      <c r="D1691" s="42">
        <f>_xll.qlCalendarAdvance(Calendar,$D1690,B1691,"f",FALSE)</f>
        <v>51146</v>
      </c>
      <c r="E1691" s="177">
        <f>_xll.qlInterestRateIndexValueDate(IndexON,D1691)</f>
        <v>51146</v>
      </c>
      <c r="F1691" s="193">
        <f>IFERROR(_xll.qlIndexFixing(IndexON,D1691,TRUE,_xll.ohTrigger(RecalcTrigger,TriggerON)),NA())</f>
        <v>2.3017291658746775E-2</v>
      </c>
      <c r="H1691" s="42">
        <f>_xll.qlCalendarAdvance(Calendar,$H1690,B1691,"f",FALSE)</f>
        <v>51146</v>
      </c>
      <c r="I1691" s="177">
        <f>_xll.qlInterestRateIndexValueDate(Index1M,$H1691)</f>
        <v>51146</v>
      </c>
      <c r="J1691" s="182">
        <f>IFERROR(_xll.qlIndexFixing(Index1M,$H1691,TRUE,_xll.ohTrigger(RecalcTrigger,Trigger1M)),NA())</f>
        <v>2.3074823845671142E-2</v>
      </c>
      <c r="K1691" s="44">
        <f>IFERROR(_xll.qlIndexFixing(Index3M,H1691,TRUE,_xll.ohTrigger(RecalcTrigger,Trigger3M)),NA())</f>
        <v>2.3522831533103323E-2</v>
      </c>
      <c r="L1691" s="44">
        <f>IFERROR(_xll.qlIndexFixing(Index6M,$H1691,TRUE,_xll.ohTrigger(RecalcTrigger,Trigger6M)),NA())</f>
        <v>2.3659203039758145E-2</v>
      </c>
      <c r="M1691" s="183">
        <f>IFERROR(_xll.qlIndexFixing(Index1Y,$H1691,TRUE,_xll.ohTrigger(RecalcTrigger,Trigger1Y)),NA())</f>
        <v>2.3950656100717532E-2</v>
      </c>
      <c r="N1691" s="182">
        <f>IFERROR(_xll.qlIndexFixing(ONIndex1M,I1691,TRUE,_xll.ohTrigger(RecalcTrigger,Trigger1M)),NA())</f>
        <v>2.3057245688757888E-2</v>
      </c>
      <c r="O1691" s="44">
        <f>IFERROR(_xll.qlIndexFixing(ONIndex3M,I1691,TRUE,_xll.ohTrigger(RecalcTrigger,Trigger3M)),NA())</f>
        <v>2.3474785306695223E-2</v>
      </c>
      <c r="P1691" s="44">
        <f>IFERROR(_xll.qlIndexFixing(ONIndex6M,I1691,TRUE,_xll.ohTrigger(RecalcTrigger,Trigger6M)),NA())</f>
        <v>2.3565106782404976E-2</v>
      </c>
      <c r="Q1691" s="183">
        <f>IFERROR(_xll.qlIndexFixing(ONIndex1Y,I1691,TRUE,_xll.ohTrigger(RecalcTrigger,Trigger1Y)),NA())</f>
        <v>2.3748971020616239E-2</v>
      </c>
    </row>
    <row r="1692" spans="2:17" x14ac:dyDescent="0.2">
      <c r="B1692" s="39" t="s">
        <v>42</v>
      </c>
      <c r="D1692" s="42">
        <f>_xll.qlCalendarAdvance(Calendar,$D1691,B1692,"f",FALSE)</f>
        <v>51153</v>
      </c>
      <c r="E1692" s="177">
        <f>_xll.qlInterestRateIndexValueDate(IndexON,D1692)</f>
        <v>51153</v>
      </c>
      <c r="F1692" s="193">
        <f>IFERROR(_xll.qlIndexFixing(IndexON,D1692,TRUE,_xll.ohTrigger(RecalcTrigger,TriggerON)),NA())</f>
        <v>2.3013717671508394E-2</v>
      </c>
      <c r="H1692" s="42">
        <f>_xll.qlCalendarAdvance(Calendar,$H1691,B1692,"f",FALSE)</f>
        <v>51153</v>
      </c>
      <c r="I1692" s="177">
        <f>_xll.qlInterestRateIndexValueDate(Index1M,$H1692)</f>
        <v>51153</v>
      </c>
      <c r="J1692" s="182">
        <f>IFERROR(_xll.qlIndexFixing(Index1M,$H1692,TRUE,_xll.ohTrigger(RecalcTrigger,Trigger1M)),NA())</f>
        <v>2.3072339709390356E-2</v>
      </c>
      <c r="K1692" s="44">
        <f>IFERROR(_xll.qlIndexFixing(Index3M,H1692,TRUE,_xll.ohTrigger(RecalcTrigger,Trigger3M)),NA())</f>
        <v>2.3519767416689392E-2</v>
      </c>
      <c r="L1692" s="44">
        <f>IFERROR(_xll.qlIndexFixing(Index6M,$H1692,TRUE,_xll.ohTrigger(RecalcTrigger,Trigger6M)),NA())</f>
        <v>2.3655873843715026E-2</v>
      </c>
      <c r="M1692" s="183">
        <f>IFERROR(_xll.qlIndexFixing(Index1Y,$H1692,TRUE,_xll.ohTrigger(RecalcTrigger,Trigger1Y)),NA())</f>
        <v>2.3947466431733837E-2</v>
      </c>
      <c r="N1692" s="182">
        <f>IFERROR(_xll.qlIndexFixing(ONIndex1M,I1692,TRUE,_xll.ohTrigger(RecalcTrigger,Trigger1M)),NA())</f>
        <v>2.305471525991476E-2</v>
      </c>
      <c r="O1692" s="44">
        <f>IFERROR(_xll.qlIndexFixing(ONIndex3M,I1692,TRUE,_xll.ohTrigger(RecalcTrigger,Trigger3M)),NA())</f>
        <v>2.3471615397410162E-2</v>
      </c>
      <c r="P1692" s="44">
        <f>IFERROR(_xll.qlIndexFixing(ONIndex6M,I1692,TRUE,_xll.ohTrigger(RecalcTrigger,Trigger6M)),NA())</f>
        <v>2.3561582833707684E-2</v>
      </c>
      <c r="Q1692" s="183">
        <f>IFERROR(_xll.qlIndexFixing(ONIndex1Y,I1692,TRUE,_xll.ohTrigger(RecalcTrigger,Trigger1Y)),NA())</f>
        <v>2.3745605003726578E-2</v>
      </c>
    </row>
    <row r="1693" spans="2:17" x14ac:dyDescent="0.2">
      <c r="B1693" s="39" t="s">
        <v>42</v>
      </c>
      <c r="D1693" s="42">
        <f>_xll.qlCalendarAdvance(Calendar,$D1692,B1693,"f",FALSE)</f>
        <v>51160</v>
      </c>
      <c r="E1693" s="177">
        <f>_xll.qlInterestRateIndexValueDate(IndexON,D1693)</f>
        <v>51160</v>
      </c>
      <c r="F1693" s="193">
        <f>IFERROR(_xll.qlIndexFixing(IndexON,D1693,TRUE,_xll.ohTrigger(RecalcTrigger,TriggerON)),NA())</f>
        <v>2.3010157738910797E-2</v>
      </c>
      <c r="H1693" s="42">
        <f>_xll.qlCalendarAdvance(Calendar,$H1692,B1693,"f",FALSE)</f>
        <v>51160</v>
      </c>
      <c r="I1693" s="177">
        <f>_xll.qlInterestRateIndexValueDate(Index1M,$H1693)</f>
        <v>51160</v>
      </c>
      <c r="J1693" s="182">
        <f>IFERROR(_xll.qlIndexFixing(Index1M,$H1693,TRUE,_xll.ohTrigger(RecalcTrigger,Trigger1M)),NA())</f>
        <v>2.306987806604106E-2</v>
      </c>
      <c r="K1693" s="44">
        <f>IFERROR(_xll.qlIndexFixing(Index3M,H1693,TRUE,_xll.ohTrigger(RecalcTrigger,Trigger3M)),NA())</f>
        <v>2.3516722618971041E-2</v>
      </c>
      <c r="L1693" s="44">
        <f>IFERROR(_xll.qlIndexFixing(Index6M,$H1693,TRUE,_xll.ohTrigger(RecalcTrigger,Trigger6M)),NA())</f>
        <v>2.3652558335105801E-2</v>
      </c>
      <c r="M1693" s="183">
        <f>IFERROR(_xll.qlIndexFixing(Index1Y,$H1693,TRUE,_xll.ohTrigger(RecalcTrigger,Trigger1Y)),NA())</f>
        <v>2.3944274498230916E-2</v>
      </c>
      <c r="N1693" s="182">
        <f>IFERROR(_xll.qlIndexFixing(ONIndex1M,I1693,TRUE,_xll.ohTrigger(RecalcTrigger,Trigger1M)),NA())</f>
        <v>2.3052207277973746E-2</v>
      </c>
      <c r="O1693" s="44">
        <f>IFERROR(_xll.qlIndexFixing(ONIndex3M,I1693,TRUE,_xll.ohTrigger(RecalcTrigger,Trigger3M)),NA())</f>
        <v>2.3468464693338076E-2</v>
      </c>
      <c r="P1693" s="44">
        <f>IFERROR(_xll.qlIndexFixing(ONIndex6M,I1693,TRUE,_xll.ohTrigger(RecalcTrigger,Trigger6M)),NA())</f>
        <v>2.355807739500837E-2</v>
      </c>
      <c r="Q1693" s="183">
        <f>IFERROR(_xll.qlIndexFixing(ONIndex1Y,I1693,TRUE,_xll.ohTrigger(RecalcTrigger,Trigger1Y)),NA())</f>
        <v>2.3742262984559614E-2</v>
      </c>
    </row>
    <row r="1694" spans="2:17" x14ac:dyDescent="0.2">
      <c r="B1694" s="39" t="s">
        <v>42</v>
      </c>
      <c r="D1694" s="42">
        <f>_xll.qlCalendarAdvance(Calendar,$D1693,B1694,"f",FALSE)</f>
        <v>51167</v>
      </c>
      <c r="E1694" s="177">
        <f>_xll.qlInterestRateIndexValueDate(IndexON,D1694)</f>
        <v>51167</v>
      </c>
      <c r="F1694" s="193">
        <f>IFERROR(_xll.qlIndexFixing(IndexON,D1694,TRUE,_xll.ohTrigger(RecalcTrigger,TriggerON)),NA())</f>
        <v>2.3006611860872939E-2</v>
      </c>
      <c r="H1694" s="42">
        <f>_xll.qlCalendarAdvance(Calendar,$H1693,B1694,"f",FALSE)</f>
        <v>51167</v>
      </c>
      <c r="I1694" s="177">
        <f>_xll.qlInterestRateIndexValueDate(Index1M,$H1694)</f>
        <v>51167</v>
      </c>
      <c r="J1694" s="182">
        <f>IFERROR(_xll.qlIndexFixing(Index1M,$H1694,TRUE,_xll.ohTrigger(RecalcTrigger,Trigger1M)),NA())</f>
        <v>2.3065215219794481E-2</v>
      </c>
      <c r="K1694" s="44">
        <f>IFERROR(_xll.qlIndexFixing(Index3M,H1694,TRUE,_xll.ohTrigger(RecalcTrigger,Trigger3M)),NA())</f>
        <v>2.3513153721133186E-2</v>
      </c>
      <c r="L1694" s="44">
        <f>IFERROR(_xll.qlIndexFixing(Index6M,$H1694,TRUE,_xll.ohTrigger(RecalcTrigger,Trigger6M)),NA())</f>
        <v>2.3649254978425401E-2</v>
      </c>
      <c r="M1694" s="183">
        <f>IFERROR(_xll.qlIndexFixing(Index1Y,$H1694,TRUE,_xll.ohTrigger(RecalcTrigger,Trigger1Y)),NA())</f>
        <v>2.3941079392375497E-2</v>
      </c>
      <c r="N1694" s="182">
        <f>IFERROR(_xll.qlIndexFixing(ONIndex1M,I1694,TRUE,_xll.ohTrigger(RecalcTrigger,Trigger1M)),NA())</f>
        <v>2.3049721743177987E-2</v>
      </c>
      <c r="O1694" s="44">
        <f>IFERROR(_xll.qlIndexFixing(ONIndex3M,I1694,TRUE,_xll.ohTrigger(RecalcTrigger,Trigger3M)),NA())</f>
        <v>2.346533319415478E-2</v>
      </c>
      <c r="P1694" s="44">
        <f>IFERROR(_xll.qlIndexFixing(ONIndex6M,I1694,TRUE,_xll.ohTrigger(RecalcTrigger,Trigger6M)),NA())</f>
        <v>2.3554590466225989E-2</v>
      </c>
      <c r="Q1694" s="183">
        <f>IFERROR(_xll.qlIndexFixing(ONIndex1Y,I1694,TRUE,_xll.ohTrigger(RecalcTrigger,Trigger1Y)),NA())</f>
        <v>2.373894496287221E-2</v>
      </c>
    </row>
    <row r="1695" spans="2:17" x14ac:dyDescent="0.2">
      <c r="B1695" s="39" t="s">
        <v>42</v>
      </c>
      <c r="D1695" s="42">
        <f>_xll.qlCalendarAdvance(Calendar,$D1694,B1695,"f",FALSE)</f>
        <v>51174</v>
      </c>
      <c r="E1695" s="177">
        <f>_xll.qlInterestRateIndexValueDate(IndexON,D1695)</f>
        <v>51174</v>
      </c>
      <c r="F1695" s="193">
        <f>IFERROR(_xll.qlIndexFixing(IndexON,D1695,TRUE,_xll.ohTrigger(RecalcTrigger,TriggerON)),NA())</f>
        <v>2.3003080037313772E-2</v>
      </c>
      <c r="H1695" s="42">
        <f>_xll.qlCalendarAdvance(Calendar,$H1694,B1695,"f",FALSE)</f>
        <v>51174</v>
      </c>
      <c r="I1695" s="177">
        <f>_xll.qlInterestRateIndexValueDate(Index1M,$H1695)</f>
        <v>51174</v>
      </c>
      <c r="J1695" s="182">
        <f>IFERROR(_xll.qlIndexFixing(Index1M,$H1695,TRUE,_xll.ohTrigger(RecalcTrigger,Trigger1M)),NA())</f>
        <v>2.3062792747548577E-2</v>
      </c>
      <c r="K1695" s="44">
        <f>IFERROR(_xll.qlIndexFixing(Index3M,H1695,TRUE,_xll.ohTrigger(RecalcTrigger,Trigger3M)),NA())</f>
        <v>2.3510146373941443E-2</v>
      </c>
      <c r="L1695" s="44">
        <f>IFERROR(_xll.qlIndexFixing(Index6M,$H1695,TRUE,_xll.ohTrigger(RecalcTrigger,Trigger6M)),NA())</f>
        <v>2.3645962238176339E-2</v>
      </c>
      <c r="M1695" s="183">
        <f>IFERROR(_xll.qlIndexFixing(Index1Y,$H1695,TRUE,_xll.ohTrigger(RecalcTrigger,Trigger1Y)),NA())</f>
        <v>2.393788020634716E-2</v>
      </c>
      <c r="N1695" s="182">
        <f>IFERROR(_xll.qlIndexFixing(ONIndex1M,I1695,TRUE,_xll.ohTrigger(RecalcTrigger,Trigger1M)),NA())</f>
        <v>2.3047258655284342E-2</v>
      </c>
      <c r="O1695" s="44">
        <f>IFERROR(_xll.qlIndexFixing(ONIndex3M,I1695,TRUE,_xll.ohTrigger(RecalcTrigger,Trigger3M)),NA())</f>
        <v>2.3462220900022368E-2</v>
      </c>
      <c r="P1695" s="44">
        <f>IFERROR(_xll.qlIndexFixing(ONIndex6M,I1695,TRUE,_xll.ohTrigger(RecalcTrigger,Trigger6M)),NA())</f>
        <v>2.355112204736054E-2</v>
      </c>
      <c r="Q1695" s="183">
        <f>IFERROR(_xll.qlIndexFixing(ONIndex1Y,I1695,TRUE,_xll.ohTrigger(RecalcTrigger,Trigger1Y)),NA())</f>
        <v>2.3735650938826458E-2</v>
      </c>
    </row>
    <row r="1696" spans="2:17" x14ac:dyDescent="0.2">
      <c r="B1696" s="39" t="s">
        <v>42</v>
      </c>
      <c r="D1696" s="42">
        <f>_xll.qlCalendarAdvance(Calendar,$D1695,B1696,"f",FALSE)</f>
        <v>51181</v>
      </c>
      <c r="E1696" s="177">
        <f>_xll.qlInterestRateIndexValueDate(IndexON,D1696)</f>
        <v>51181</v>
      </c>
      <c r="F1696" s="193">
        <f>IFERROR(_xll.qlIndexFixing(IndexON,D1696,TRUE,_xll.ohTrigger(RecalcTrigger,TriggerON)),NA())</f>
        <v>2.2999562268314344E-2</v>
      </c>
      <c r="H1696" s="42">
        <f>_xll.qlCalendarAdvance(Calendar,$H1695,B1696,"f",FALSE)</f>
        <v>51181</v>
      </c>
      <c r="I1696" s="177">
        <f>_xll.qlInterestRateIndexValueDate(Index1M,$H1696)</f>
        <v>51181</v>
      </c>
      <c r="J1696" s="182">
        <f>IFERROR(_xll.qlIndexFixing(Index1M,$H1696,TRUE,_xll.ohTrigger(RecalcTrigger,Trigger1M)),NA())</f>
        <v>2.306039276245964E-2</v>
      </c>
      <c r="K1696" s="44">
        <f>IFERROR(_xll.qlIndexFixing(Index3M,H1696,TRUE,_xll.ohTrigger(RecalcTrigger,Trigger3M)),NA())</f>
        <v>2.3507158344050583E-2</v>
      </c>
      <c r="L1696" s="44">
        <f>IFERROR(_xll.qlIndexFixing(Index6M,$H1696,TRUE,_xll.ohTrigger(RecalcTrigger,Trigger6M)),NA())</f>
        <v>2.3642678578874032E-2</v>
      </c>
      <c r="M1696" s="183">
        <f>IFERROR(_xll.qlIndexFixing(Index1Y,$H1696,TRUE,_xll.ohTrigger(RecalcTrigger,Trigger1Y)),NA())</f>
        <v>2.3934676032336316E-2</v>
      </c>
      <c r="N1696" s="182">
        <f>IFERROR(_xll.qlIndexFixing(ONIndex1M,I1696,TRUE,_xll.ohTrigger(RecalcTrigger,Trigger1M)),NA())</f>
        <v>2.3044818014373858E-2</v>
      </c>
      <c r="O1696" s="44">
        <f>IFERROR(_xll.qlIndexFixing(ONIndex3M,I1696,TRUE,_xll.ohTrigger(RecalcTrigger,Trigger3M)),NA())</f>
        <v>2.3459127811021885E-2</v>
      </c>
      <c r="P1696" s="44">
        <f>IFERROR(_xll.qlIndexFixing(ONIndex6M,I1696,TRUE,_xll.ohTrigger(RecalcTrigger,Trigger6M)),NA())</f>
        <v>2.354767213849307E-2</v>
      </c>
      <c r="Q1696" s="183">
        <f>IFERROR(_xll.qlIndexFixing(ONIndex1Y,I1696,TRUE,_xll.ohTrigger(RecalcTrigger,Trigger1Y)),NA())</f>
        <v>2.3732380912422357E-2</v>
      </c>
    </row>
    <row r="1697" spans="2:17" x14ac:dyDescent="0.2">
      <c r="B1697" s="39" t="s">
        <v>42</v>
      </c>
      <c r="D1697" s="42">
        <f>_xll.qlCalendarAdvance(Calendar,$D1696,B1697,"f",FALSE)</f>
        <v>51188</v>
      </c>
      <c r="E1697" s="177">
        <f>_xll.qlInterestRateIndexValueDate(IndexON,D1697)</f>
        <v>51188</v>
      </c>
      <c r="F1697" s="193">
        <f>IFERROR(_xll.qlIndexFixing(IndexON,D1697,TRUE,_xll.ohTrigger(RecalcTrigger,TriggerON)),NA())</f>
        <v>2.2996058553793608E-2</v>
      </c>
      <c r="H1697" s="42">
        <f>_xll.qlCalendarAdvance(Calendar,$H1696,B1697,"f",FALSE)</f>
        <v>51188</v>
      </c>
      <c r="I1697" s="177">
        <f>_xll.qlInterestRateIndexValueDate(Index1M,$H1697)</f>
        <v>51188</v>
      </c>
      <c r="J1697" s="182">
        <f>IFERROR(_xll.qlIndexFixing(Index1M,$H1697,TRUE,_xll.ohTrigger(RecalcTrigger,Trigger1M)),NA())</f>
        <v>2.305801526451369E-2</v>
      </c>
      <c r="K1697" s="44">
        <f>IFERROR(_xll.qlIndexFixing(Index3M,H1697,TRUE,_xll.ohTrigger(RecalcTrigger,Trigger3M)),NA())</f>
        <v>2.3504189631419179E-2</v>
      </c>
      <c r="L1697" s="44">
        <f>IFERROR(_xll.qlIndexFixing(Index6M,$H1697,TRUE,_xll.ohTrigger(RecalcTrigger,Trigger6M)),NA())</f>
        <v>2.3639402465042814E-2</v>
      </c>
      <c r="M1697" s="183">
        <f>IFERROR(_xll.qlIndexFixing(Index1Y,$H1697,TRUE,_xll.ohTrigger(RecalcTrigger,Trigger1Y)),NA())</f>
        <v>2.3931465962544911E-2</v>
      </c>
      <c r="N1697" s="182">
        <f>IFERROR(_xll.qlIndexFixing(ONIndex1M,I1697,TRUE,_xll.ohTrigger(RecalcTrigger,Trigger1M)),NA())</f>
        <v>2.3042399820527582E-2</v>
      </c>
      <c r="O1697" s="44">
        <f>IFERROR(_xll.qlIndexFixing(ONIndex3M,I1697,TRUE,_xll.ohTrigger(RecalcTrigger,Trigger3M)),NA())</f>
        <v>2.3456053926991238E-2</v>
      </c>
      <c r="P1697" s="44">
        <f>IFERROR(_xll.qlIndexFixing(ONIndex6M,I1697,TRUE,_xll.ohTrigger(RecalcTrigger,Trigger6M)),NA())</f>
        <v>2.3544240739461486E-2</v>
      </c>
      <c r="Q1697" s="183">
        <f>IFERROR(_xll.qlIndexFixing(ONIndex1Y,I1697,TRUE,_xll.ohTrigger(RecalcTrigger,Trigger1Y)),NA())</f>
        <v>2.3729134883416769E-2</v>
      </c>
    </row>
    <row r="1698" spans="2:17" x14ac:dyDescent="0.2">
      <c r="B1698" s="39" t="s">
        <v>42</v>
      </c>
      <c r="D1698" s="42">
        <f>_xll.qlCalendarAdvance(Calendar,$D1697,B1698,"f",FALSE)</f>
        <v>51195</v>
      </c>
      <c r="E1698" s="177">
        <f>_xll.qlInterestRateIndexValueDate(IndexON,D1698)</f>
        <v>51195</v>
      </c>
      <c r="F1698" s="193">
        <f>IFERROR(_xll.qlIndexFixing(IndexON,D1698,TRUE,_xll.ohTrigger(RecalcTrigger,TriggerON)),NA())</f>
        <v>2.299256889383261E-2</v>
      </c>
      <c r="H1698" s="42">
        <f>_xll.qlCalendarAdvance(Calendar,$H1697,B1698,"f",FALSE)</f>
        <v>51195</v>
      </c>
      <c r="I1698" s="177">
        <f>_xll.qlInterestRateIndexValueDate(Index1M,$H1698)</f>
        <v>51195</v>
      </c>
      <c r="J1698" s="182">
        <f>IFERROR(_xll.qlIndexFixing(Index1M,$H1698,TRUE,_xll.ohTrigger(RecalcTrigger,Trigger1M)),NA())</f>
        <v>2.3055660253696757E-2</v>
      </c>
      <c r="K1698" s="44">
        <f>IFERROR(_xll.qlIndexFixing(Index3M,H1698,TRUE,_xll.ohTrigger(RecalcTrigger,Trigger3M)),NA())</f>
        <v>2.3502336719709267E-2</v>
      </c>
      <c r="L1698" s="44">
        <f>IFERROR(_xll.qlIndexFixing(Index6M,$H1698,TRUE,_xll.ohTrigger(RecalcTrigger,Trigger6M)),NA())</f>
        <v>2.3637194423877583E-2</v>
      </c>
      <c r="M1698" s="183">
        <f>IFERROR(_xll.qlIndexFixing(Index1Y,$H1698,TRUE,_xll.ohTrigger(RecalcTrigger,Trigger1Y)),NA())</f>
        <v>2.3927708051627139E-2</v>
      </c>
      <c r="N1698" s="182">
        <f>IFERROR(_xll.qlIndexFixing(ONIndex1M,I1698,TRUE,_xll.ohTrigger(RecalcTrigger,Trigger1M)),NA())</f>
        <v>2.3040004073664466E-2</v>
      </c>
      <c r="O1698" s="44">
        <f>IFERROR(_xll.qlIndexFixing(ONIndex3M,I1698,TRUE,_xll.ohTrigger(RecalcTrigger,Trigger3M)),NA())</f>
        <v>2.3452999247930428E-2</v>
      </c>
      <c r="P1698" s="44">
        <f>IFERROR(_xll.qlIndexFixing(ONIndex6M,I1698,TRUE,_xll.ohTrigger(RecalcTrigger,Trigger6M)),NA())</f>
        <v>2.3540827850346835E-2</v>
      </c>
      <c r="Q1698" s="183">
        <f>IFERROR(_xll.qlIndexFixing(ONIndex1Y,I1698,TRUE,_xll.ohTrigger(RecalcTrigger,Trigger1Y)),NA())</f>
        <v>2.3725912852133879E-2</v>
      </c>
    </row>
    <row r="1699" spans="2:17" x14ac:dyDescent="0.2">
      <c r="B1699" s="39" t="s">
        <v>42</v>
      </c>
      <c r="D1699" s="42">
        <f>_xll.qlCalendarAdvance(Calendar,$D1698,B1699,"f",FALSE)</f>
        <v>51202</v>
      </c>
      <c r="E1699" s="177">
        <f>_xll.qlInterestRateIndexValueDate(IndexON,D1699)</f>
        <v>51202</v>
      </c>
      <c r="F1699" s="193">
        <f>IFERROR(_xll.qlIndexFixing(IndexON,D1699,TRUE,_xll.ohTrigger(RecalcTrigger,TriggerON)),NA())</f>
        <v>2.2989093288350304E-2</v>
      </c>
      <c r="H1699" s="42">
        <f>_xll.qlCalendarAdvance(Calendar,$H1698,B1699,"f",FALSE)</f>
        <v>51202</v>
      </c>
      <c r="I1699" s="177">
        <f>_xll.qlInterestRateIndexValueDate(Index1M,$H1699)</f>
        <v>51202</v>
      </c>
      <c r="J1699" s="182">
        <f>IFERROR(_xll.qlIndexFixing(Index1M,$H1699,TRUE,_xll.ohTrigger(RecalcTrigger,Trigger1M)),NA())</f>
        <v>2.3055580556848393E-2</v>
      </c>
      <c r="K1699" s="44">
        <f>IFERROR(_xll.qlIndexFixing(Index3M,H1699,TRUE,_xll.ohTrigger(RecalcTrigger,Trigger3M)),NA())</f>
        <v>2.349940902519012E-2</v>
      </c>
      <c r="L1699" s="44">
        <f>IFERROR(_xll.qlIndexFixing(Index6M,$H1699,TRUE,_xll.ohTrigger(RecalcTrigger,Trigger6M)),NA())</f>
        <v>2.3633927541570565E-2</v>
      </c>
      <c r="M1699" s="183">
        <f>IFERROR(_xll.qlIndexFixing(Index1Y,$H1699,TRUE,_xll.ohTrigger(RecalcTrigger,Trigger1Y)),NA())</f>
        <v>2.3924484983301575E-2</v>
      </c>
      <c r="N1699" s="182">
        <f>IFERROR(_xll.qlIndexFixing(ONIndex1M,I1699,TRUE,_xll.ohTrigger(RecalcTrigger,Trigger1M)),NA())</f>
        <v>2.3037630773703466E-2</v>
      </c>
      <c r="O1699" s="44">
        <f>IFERROR(_xll.qlIndexFixing(ONIndex3M,I1699,TRUE,_xll.ohTrigger(RecalcTrigger,Trigger3M)),NA())</f>
        <v>2.3449963773920501E-2</v>
      </c>
      <c r="P1699" s="44">
        <f>IFERROR(_xll.qlIndexFixing(ONIndex6M,I1699,TRUE,_xll.ohTrigger(RecalcTrigger,Trigger6M)),NA())</f>
        <v>2.3537433471149116E-2</v>
      </c>
      <c r="Q1699" s="183">
        <f>IFERROR(_xll.qlIndexFixing(ONIndex1Y,I1699,TRUE,_xll.ohTrigger(RecalcTrigger,Trigger1Y)),NA())</f>
        <v>2.3722714818330548E-2</v>
      </c>
    </row>
    <row r="1700" spans="2:17" x14ac:dyDescent="0.2">
      <c r="B1700" s="39" t="s">
        <v>42</v>
      </c>
      <c r="D1700" s="42">
        <f>_xll.qlCalendarAdvance(Calendar,$D1699,B1700,"f",FALSE)</f>
        <v>51209</v>
      </c>
      <c r="E1700" s="177">
        <f>_xll.qlInterestRateIndexValueDate(IndexON,D1700)</f>
        <v>51209</v>
      </c>
      <c r="F1700" s="193">
        <f>IFERROR(_xll.qlIndexFixing(IndexON,D1700,TRUE,_xll.ohTrigger(RecalcTrigger,TriggerON)),NA())</f>
        <v>2.2985631737508783E-2</v>
      </c>
      <c r="H1700" s="42">
        <f>_xll.qlCalendarAdvance(Calendar,$H1699,B1700,"f",FALSE)</f>
        <v>51209</v>
      </c>
      <c r="I1700" s="177">
        <f>_xll.qlInterestRateIndexValueDate(Index1M,$H1700)</f>
        <v>51209</v>
      </c>
      <c r="J1700" s="182">
        <f>IFERROR(_xll.qlIndexFixing(Index1M,$H1700,TRUE,_xll.ohTrigger(RecalcTrigger,Trigger1M)),NA())</f>
        <v>2.3053276363660963E-2</v>
      </c>
      <c r="K1700" s="44">
        <f>IFERROR(_xll.qlIndexFixing(Index3M,H1700,TRUE,_xll.ohTrigger(RecalcTrigger,Trigger3M)),NA())</f>
        <v>2.34965006503257E-2</v>
      </c>
      <c r="L1700" s="44">
        <f>IFERROR(_xll.qlIndexFixing(Index6M,$H1700,TRUE,_xll.ohTrigger(RecalcTrigger,Trigger6M)),NA())</f>
        <v>2.3630663336510711E-2</v>
      </c>
      <c r="M1700" s="183">
        <f>IFERROR(_xll.qlIndexFixing(Index1Y,$H1700,TRUE,_xll.ohTrigger(RecalcTrigger,Trigger1Y)),NA())</f>
        <v>2.3921253335472903E-2</v>
      </c>
      <c r="N1700" s="182">
        <f>IFERROR(_xll.qlIndexFixing(ONIndex1M,I1700,TRUE,_xll.ohTrigger(RecalcTrigger,Trigger1M)),NA())</f>
        <v>2.3035279920806673E-2</v>
      </c>
      <c r="O1700" s="44">
        <f>IFERROR(_xll.qlIndexFixing(ONIndex3M,I1700,TRUE,_xll.ohTrigger(RecalcTrigger,Trigger3M)),NA())</f>
        <v>2.3446947505042504E-2</v>
      </c>
      <c r="P1700" s="44">
        <f>IFERROR(_xll.qlIndexFixing(ONIndex6M,I1700,TRUE,_xll.ohTrigger(RecalcTrigger,Trigger6M)),NA())</f>
        <v>2.3534057602030423E-2</v>
      </c>
      <c r="Q1700" s="183">
        <f>IFERROR(_xll.qlIndexFixing(ONIndex1Y,I1700,TRUE,_xll.ohTrigger(RecalcTrigger,Trigger1Y)),NA())</f>
        <v>2.3719540782249915E-2</v>
      </c>
    </row>
    <row r="1701" spans="2:17" x14ac:dyDescent="0.2">
      <c r="B1701" s="39" t="s">
        <v>42</v>
      </c>
      <c r="D1701" s="42">
        <f>_xll.qlCalendarAdvance(Calendar,$D1700,B1701,"f",FALSE)</f>
        <v>51216</v>
      </c>
      <c r="E1701" s="177">
        <f>_xll.qlInterestRateIndexValueDate(IndexON,D1701)</f>
        <v>51216</v>
      </c>
      <c r="F1701" s="193">
        <f>IFERROR(_xll.qlIndexFixing(IndexON,D1701,TRUE,_xll.ohTrigger(RecalcTrigger,TriggerON)),NA())</f>
        <v>2.2982184241064907E-2</v>
      </c>
      <c r="H1701" s="42">
        <f>_xll.qlCalendarAdvance(Calendar,$H1700,B1701,"f",FALSE)</f>
        <v>51216</v>
      </c>
      <c r="I1701" s="177">
        <f>_xll.qlInterestRateIndexValueDate(Index1M,$H1701)</f>
        <v>51216</v>
      </c>
      <c r="J1701" s="182">
        <f>IFERROR(_xll.qlIndexFixing(Index1M,$H1701,TRUE,_xll.ohTrigger(RecalcTrigger,Trigger1M)),NA())</f>
        <v>2.3050994663294504E-2</v>
      </c>
      <c r="K1701" s="44">
        <f>IFERROR(_xll.qlIndexFixing(Index3M,H1701,TRUE,_xll.ohTrigger(RecalcTrigger,Trigger3M)),NA())</f>
        <v>2.3493611595072843E-2</v>
      </c>
      <c r="L1701" s="44">
        <f>IFERROR(_xll.qlIndexFixing(Index6M,$H1701,TRUE,_xll.ohTrigger(RecalcTrigger,Trigger6M)),NA())</f>
        <v>2.3627400289755931E-2</v>
      </c>
      <c r="M1701" s="183">
        <f>IFERROR(_xll.qlIndexFixing(Index1Y,$H1701,TRUE,_xll.ohTrigger(RecalcTrigger,Trigger1Y)),NA())</f>
        <v>2.3918012197960747E-2</v>
      </c>
      <c r="N1701" s="182">
        <f>IFERROR(_xll.qlIndexFixing(ONIndex1M,I1701,TRUE,_xll.ohTrigger(RecalcTrigger,Trigger1M)),NA())</f>
        <v>2.3032951514893041E-2</v>
      </c>
      <c r="O1701" s="44">
        <f>IFERROR(_xll.qlIndexFixing(ONIndex3M,I1701,TRUE,_xll.ohTrigger(RecalcTrigger,Trigger3M)),NA())</f>
        <v>2.3443950441134342E-2</v>
      </c>
      <c r="P1701" s="44">
        <f>IFERROR(_xll.qlIndexFixing(ONIndex6M,I1701,TRUE,_xll.ohTrigger(RecalcTrigger,Trigger6M)),NA())</f>
        <v>2.3530700242747615E-2</v>
      </c>
      <c r="Q1701" s="183">
        <f>IFERROR(_xll.qlIndexFixing(ONIndex1Y,I1701,TRUE,_xll.ohTrigger(RecalcTrigger,Trigger1Y)),NA())</f>
        <v>2.3716390743567795E-2</v>
      </c>
    </row>
    <row r="1702" spans="2:17" x14ac:dyDescent="0.2">
      <c r="B1702" s="39" t="s">
        <v>42</v>
      </c>
      <c r="D1702" s="42">
        <f>_xll.qlCalendarAdvance(Calendar,$D1701,B1702,"f",FALSE)</f>
        <v>51223</v>
      </c>
      <c r="E1702" s="177">
        <f>_xll.qlInterestRateIndexValueDate(IndexON,D1702)</f>
        <v>51223</v>
      </c>
      <c r="F1702" s="193">
        <f>IFERROR(_xll.qlIndexFixing(IndexON,D1702,TRUE,_xll.ohTrigger(RecalcTrigger,TriggerON)),NA())</f>
        <v>2.2978750799180769E-2</v>
      </c>
      <c r="H1702" s="42">
        <f>_xll.qlCalendarAdvance(Calendar,$H1701,B1702,"f",FALSE)</f>
        <v>51223</v>
      </c>
      <c r="I1702" s="177">
        <f>_xll.qlInterestRateIndexValueDate(Index1M,$H1702)</f>
        <v>51223</v>
      </c>
      <c r="J1702" s="182">
        <f>IFERROR(_xll.qlIndexFixing(Index1M,$H1702,TRUE,_xll.ohTrigger(RecalcTrigger,Trigger1M)),NA())</f>
        <v>2.3048735455739194E-2</v>
      </c>
      <c r="K1702" s="44">
        <f>IFERROR(_xll.qlIndexFixing(Index3M,H1702,TRUE,_xll.ohTrigger(RecalcTrigger,Trigger3M)),NA())</f>
        <v>2.3490741816251499E-2</v>
      </c>
      <c r="L1702" s="44">
        <f>IFERROR(_xll.qlIndexFixing(Index6M,$H1702,TRUE,_xll.ohTrigger(RecalcTrigger,Trigger6M)),NA())</f>
        <v>2.3624136882376919E-2</v>
      </c>
      <c r="M1702" s="183">
        <f>IFERROR(_xll.qlIndexFixing(Index1Y,$H1702,TRUE,_xll.ohTrigger(RecalcTrigger,Trigger1Y)),NA())</f>
        <v>2.3914760660596057E-2</v>
      </c>
      <c r="N1702" s="182">
        <f>IFERROR(_xll.qlIndexFixing(ONIndex1M,I1702,TRUE,_xll.ohTrigger(RecalcTrigger,Trigger1M)),NA())</f>
        <v>2.3030645556043616E-2</v>
      </c>
      <c r="O1702" s="44">
        <f>IFERROR(_xll.qlIndexFixing(ONIndex3M,I1702,TRUE,_xll.ohTrigger(RecalcTrigger,Trigger3M)),NA())</f>
        <v>2.3440972582277064E-2</v>
      </c>
      <c r="P1702" s="44">
        <f>IFERROR(_xll.qlIndexFixing(ONIndex6M,I1702,TRUE,_xll.ohTrigger(RecalcTrigger,Trigger6M)),NA())</f>
        <v>2.3527361393462787E-2</v>
      </c>
      <c r="Q1702" s="183">
        <f>IFERROR(_xll.qlIndexFixing(ONIndex1Y,I1702,TRUE,_xll.ohTrigger(RecalcTrigger,Trigger1Y)),NA())</f>
        <v>2.3713264702446279E-2</v>
      </c>
    </row>
    <row r="1703" spans="2:17" x14ac:dyDescent="0.2">
      <c r="B1703" s="39" t="s">
        <v>42</v>
      </c>
      <c r="D1703" s="42">
        <f>_xll.qlCalendarAdvance(Calendar,$D1702,B1703,"f",FALSE)</f>
        <v>51230</v>
      </c>
      <c r="E1703" s="177">
        <f>_xll.qlInterestRateIndexValueDate(IndexON,D1703)</f>
        <v>51230</v>
      </c>
      <c r="F1703" s="193">
        <f>IFERROR(_xll.qlIndexFixing(IndexON,D1703,TRUE,_xll.ohTrigger(RecalcTrigger,TriggerON)),NA())</f>
        <v>2.297533141185637E-2</v>
      </c>
      <c r="H1703" s="42">
        <f>_xll.qlCalendarAdvance(Calendar,$H1702,B1703,"f",FALSE)</f>
        <v>51230</v>
      </c>
      <c r="I1703" s="177">
        <f>_xll.qlInterestRateIndexValueDate(Index1M,$H1703)</f>
        <v>51230</v>
      </c>
      <c r="J1703" s="182">
        <f>IFERROR(_xll.qlIndexFixing(Index1M,$H1703,TRUE,_xll.ohTrigger(RecalcTrigger,Trigger1M)),NA())</f>
        <v>2.3044791319398517E-2</v>
      </c>
      <c r="K1703" s="44">
        <f>IFERROR(_xll.qlIndexFixing(Index3M,H1703,TRUE,_xll.ohTrigger(RecalcTrigger,Trigger3M)),NA())</f>
        <v>2.3487335983041556E-2</v>
      </c>
      <c r="L1703" s="44">
        <f>IFERROR(_xll.qlIndexFixing(Index6M,$H1703,TRUE,_xll.ohTrigger(RecalcTrigger,Trigger6M)),NA())</f>
        <v>2.3620344982122097E-2</v>
      </c>
      <c r="M1703" s="183">
        <f>IFERROR(_xll.qlIndexFixing(Index1Y,$H1703,TRUE,_xll.ohTrigger(RecalcTrigger,Trigger1Y)),NA())</f>
        <v>2.3911497813221771E-2</v>
      </c>
      <c r="N1703" s="182">
        <f>IFERROR(_xll.qlIndexFixing(ONIndex1M,I1703,TRUE,_xll.ohTrigger(RecalcTrigger,Trigger1M)),NA())</f>
        <v>2.3028362044096307E-2</v>
      </c>
      <c r="O1703" s="44">
        <f>IFERROR(_xll.qlIndexFixing(ONIndex3M,I1703,TRUE,_xll.ohTrigger(RecalcTrigger,Trigger3M)),NA())</f>
        <v>2.3438013928389623E-2</v>
      </c>
      <c r="P1703" s="44">
        <f>IFERROR(_xll.qlIndexFixing(ONIndex6M,I1703,TRUE,_xll.ohTrigger(RecalcTrigger,Trigger6M)),NA())</f>
        <v>2.3524041054094891E-2</v>
      </c>
      <c r="Q1703" s="183">
        <f>IFERROR(_xll.qlIndexFixing(ONIndex1Y,I1703,TRUE,_xll.ohTrigger(RecalcTrigger,Trigger1Y)),NA())</f>
        <v>2.3710162659047462E-2</v>
      </c>
    </row>
    <row r="1704" spans="2:17" x14ac:dyDescent="0.2">
      <c r="B1704" s="39" t="s">
        <v>42</v>
      </c>
      <c r="D1704" s="42">
        <f>_xll.qlCalendarAdvance(Calendar,$D1703,B1704,"f",FALSE)</f>
        <v>51237</v>
      </c>
      <c r="E1704" s="177">
        <f>_xll.qlInterestRateIndexValueDate(IndexON,D1704)</f>
        <v>51237</v>
      </c>
      <c r="F1704" s="193">
        <f>IFERROR(_xll.qlIndexFixing(IndexON,D1704,TRUE,_xll.ohTrigger(RecalcTrigger,TriggerON)),NA())</f>
        <v>2.2971926079091709E-2</v>
      </c>
      <c r="H1704" s="42">
        <f>_xll.qlCalendarAdvance(Calendar,$H1703,B1704,"f",FALSE)</f>
        <v>51237</v>
      </c>
      <c r="I1704" s="177">
        <f>_xll.qlInterestRateIndexValueDate(Index1M,$H1704)</f>
        <v>51237</v>
      </c>
      <c r="J1704" s="182">
        <f>IFERROR(_xll.qlIndexFixing(Index1M,$H1704,TRUE,_xll.ohTrigger(RecalcTrigger,Trigger1M)),NA())</f>
        <v>2.304257269738556E-2</v>
      </c>
      <c r="K1704" s="44">
        <f>IFERROR(_xll.qlIndexFixing(Index3M,H1704,TRUE,_xll.ohTrigger(RecalcTrigger,Trigger3M)),NA())</f>
        <v>2.3484498250002005E-2</v>
      </c>
      <c r="L1704" s="44">
        <f>IFERROR(_xll.qlIndexFixing(Index6M,$H1704,TRUE,_xll.ohTrigger(RecalcTrigger,Trigger6M)),NA())</f>
        <v>2.3617077498360377E-2</v>
      </c>
      <c r="M1704" s="183">
        <f>IFERROR(_xll.qlIndexFixing(Index1Y,$H1704,TRUE,_xll.ohTrigger(RecalcTrigger,Trigger1Y)),NA())</f>
        <v>2.3908222745692376E-2</v>
      </c>
      <c r="N1704" s="182">
        <f>IFERROR(_xll.qlIndexFixing(ONIndex1M,I1704,TRUE,_xll.ohTrigger(RecalcTrigger,Trigger1M)),NA())</f>
        <v>2.3026100979213204E-2</v>
      </c>
      <c r="O1704" s="44">
        <f>IFERROR(_xll.qlIndexFixing(ONIndex3M,I1704,TRUE,_xll.ohTrigger(RecalcTrigger,Trigger3M)),NA())</f>
        <v>2.3435074479553064E-2</v>
      </c>
      <c r="P1704" s="44">
        <f>IFERROR(_xll.qlIndexFixing(ONIndex6M,I1704,TRUE,_xll.ohTrigger(RecalcTrigger,Trigger6M)),NA())</f>
        <v>2.3520739224562881E-2</v>
      </c>
      <c r="Q1704" s="183">
        <f>IFERROR(_xll.qlIndexFixing(ONIndex1Y,I1704,TRUE,_xll.ohTrigger(RecalcTrigger,Trigger1Y)),NA())</f>
        <v>2.3707084613128204E-2</v>
      </c>
    </row>
    <row r="1705" spans="2:17" x14ac:dyDescent="0.2">
      <c r="B1705" s="39" t="s">
        <v>42</v>
      </c>
      <c r="D1705" s="42">
        <f>_xll.qlCalendarAdvance(Calendar,$D1704,B1705,"f",FALSE)</f>
        <v>51244</v>
      </c>
      <c r="E1705" s="177">
        <f>_xll.qlInterestRateIndexValueDate(IndexON,D1705)</f>
        <v>51244</v>
      </c>
      <c r="F1705" s="193">
        <f>IFERROR(_xll.qlIndexFixing(IndexON,D1705,TRUE,_xll.ohTrigger(RecalcTrigger,TriggerON)),NA())</f>
        <v>2.2968534800886786E-2</v>
      </c>
      <c r="H1705" s="42">
        <f>_xll.qlCalendarAdvance(Calendar,$H1704,B1705,"f",FALSE)</f>
        <v>51244</v>
      </c>
      <c r="I1705" s="177">
        <f>_xll.qlInterestRateIndexValueDate(Index1M,$H1705)</f>
        <v>51244</v>
      </c>
      <c r="J1705" s="182">
        <f>IFERROR(_xll.qlIndexFixing(Index1M,$H1705,TRUE,_xll.ohTrigger(RecalcTrigger,Trigger1M)),NA())</f>
        <v>2.3040376563846054E-2</v>
      </c>
      <c r="K1705" s="44">
        <f>IFERROR(_xll.qlIndexFixing(Index3M,H1705,TRUE,_xll.ohTrigger(RecalcTrigger,Trigger3M)),NA())</f>
        <v>2.3481672237610177E-2</v>
      </c>
      <c r="L1705" s="44">
        <f>IFERROR(_xll.qlIndexFixing(Index6M,$H1705,TRUE,_xll.ohTrigger(RecalcTrigger,Trigger6M)),NA())</f>
        <v>2.3613805186448501E-2</v>
      </c>
      <c r="M1705" s="183">
        <f>IFERROR(_xll.qlIndexFixing(Index1Y,$H1705,TRUE,_xll.ohTrigger(RecalcTrigger,Trigger1Y)),NA())</f>
        <v>2.3904934547875456E-2</v>
      </c>
      <c r="N1705" s="182">
        <f>IFERROR(_xll.qlIndexFixing(ONIndex1M,I1705,TRUE,_xll.ohTrigger(RecalcTrigger,Trigger1M)),NA())</f>
        <v>2.3023862361313263E-2</v>
      </c>
      <c r="O1705" s="44">
        <f>IFERROR(_xll.qlIndexFixing(ONIndex3M,I1705,TRUE,_xll.ohTrigger(RecalcTrigger,Trigger3M)),NA())</f>
        <v>2.3432154235848435E-2</v>
      </c>
      <c r="P1705" s="44">
        <f>IFERROR(_xll.qlIndexFixing(ONIndex6M,I1705,TRUE,_xll.ohTrigger(RecalcTrigger,Trigger6M)),NA())</f>
        <v>2.351745590502885E-2</v>
      </c>
      <c r="Q1705" s="183">
        <f>IFERROR(_xll.qlIndexFixing(ONIndex1Y,I1705,TRUE,_xll.ohTrigger(RecalcTrigger,Trigger1Y)),NA())</f>
        <v>2.3704030564931644E-2</v>
      </c>
    </row>
    <row r="1706" spans="2:17" x14ac:dyDescent="0.2">
      <c r="B1706" s="39" t="s">
        <v>42</v>
      </c>
      <c r="D1706" s="42">
        <f>_xll.qlCalendarAdvance(Calendar,$D1705,B1706,"f",FALSE)</f>
        <v>51251</v>
      </c>
      <c r="E1706" s="177">
        <f>_xll.qlInterestRateIndexValueDate(IndexON,D1706)</f>
        <v>51251</v>
      </c>
      <c r="F1706" s="193">
        <f>IFERROR(_xll.qlIndexFixing(IndexON,D1706,TRUE,_xll.ohTrigger(RecalcTrigger,TriggerON)),NA())</f>
        <v>2.2965157577079509E-2</v>
      </c>
      <c r="H1706" s="42">
        <f>_xll.qlCalendarAdvance(Calendar,$H1705,B1706,"f",FALSE)</f>
        <v>51251</v>
      </c>
      <c r="I1706" s="177">
        <f>_xll.qlInterestRateIndexValueDate(Index1M,$H1706)</f>
        <v>51251</v>
      </c>
      <c r="J1706" s="182">
        <f>IFERROR(_xll.qlIndexFixing(Index1M,$H1706,TRUE,_xll.ohTrigger(RecalcTrigger,Trigger1M)),NA())</f>
        <v>2.3038202918777305E-2</v>
      </c>
      <c r="K1706" s="44">
        <f>IFERROR(_xll.qlIndexFixing(Index3M,H1706,TRUE,_xll.ohTrigger(RecalcTrigger,Trigger3M)),NA())</f>
        <v>2.3478854621914957E-2</v>
      </c>
      <c r="L1706" s="44">
        <f>IFERROR(_xll.qlIndexFixing(Index6M,$H1706,TRUE,_xll.ohTrigger(RecalcTrigger,Trigger6M)),NA())</f>
        <v>2.3610526519294288E-2</v>
      </c>
      <c r="M1706" s="183">
        <f>IFERROR(_xll.qlIndexFixing(Index1Y,$H1706,TRUE,_xll.ohTrigger(RecalcTrigger,Trigger1Y)),NA())</f>
        <v>2.3901632309649479E-2</v>
      </c>
      <c r="N1706" s="182">
        <f>IFERROR(_xll.qlIndexFixing(ONIndex1M,I1706,TRUE,_xll.ohTrigger(RecalcTrigger,Trigger1M)),NA())</f>
        <v>2.3021646190396483E-2</v>
      </c>
      <c r="O1706" s="44">
        <f>IFERROR(_xll.qlIndexFixing(ONIndex3M,I1706,TRUE,_xll.ohTrigger(RecalcTrigger,Trigger3M)),NA())</f>
        <v>2.3429253197113642E-2</v>
      </c>
      <c r="P1706" s="44">
        <f>IFERROR(_xll.qlIndexFixing(ONIndex6M,I1706,TRUE,_xll.ohTrigger(RecalcTrigger,Trigger6M)),NA())</f>
        <v>2.3514191095330705E-2</v>
      </c>
      <c r="Q1706" s="183">
        <f>IFERROR(_xll.qlIndexFixing(ONIndex1Y,I1706,TRUE,_xll.ohTrigger(RecalcTrigger,Trigger1Y)),NA())</f>
        <v>2.3701000514133597E-2</v>
      </c>
    </row>
    <row r="1707" spans="2:17" x14ac:dyDescent="0.2">
      <c r="B1707" s="39" t="s">
        <v>42</v>
      </c>
      <c r="D1707" s="42">
        <f>_xll.qlCalendarAdvance(Calendar,$D1706,B1707,"f",FALSE)</f>
        <v>51258</v>
      </c>
      <c r="E1707" s="177">
        <f>_xll.qlInterestRateIndexValueDate(IndexON,D1707)</f>
        <v>51258</v>
      </c>
      <c r="F1707" s="193">
        <f>IFERROR(_xll.qlIndexFixing(IndexON,D1707,TRUE,_xll.ohTrigger(RecalcTrigger,TriggerON)),NA())</f>
        <v>2.2961794407750924E-2</v>
      </c>
      <c r="H1707" s="42">
        <f>_xll.qlCalendarAdvance(Calendar,$H1706,B1707,"f",FALSE)</f>
        <v>51258</v>
      </c>
      <c r="I1707" s="177">
        <f>_xll.qlInterestRateIndexValueDate(Index1M,$H1707)</f>
        <v>51258</v>
      </c>
      <c r="J1707" s="182">
        <f>IFERROR(_xll.qlIndexFixing(Index1M,$H1707,TRUE,_xll.ohTrigger(RecalcTrigger,Trigger1M)),NA())</f>
        <v>2.303777680960431E-2</v>
      </c>
      <c r="K1707" s="44">
        <f>IFERROR(_xll.qlIndexFixing(Index3M,H1707,TRUE,_xll.ohTrigger(RecalcTrigger,Trigger3M)),NA())</f>
        <v>2.3476595305746969E-2</v>
      </c>
      <c r="L1707" s="44">
        <f>IFERROR(_xll.qlIndexFixing(Index6M,$H1707,TRUE,_xll.ohTrigger(RecalcTrigger,Trigger6M)),NA())</f>
        <v>2.3607761274231066E-2</v>
      </c>
      <c r="M1707" s="183">
        <f>IFERROR(_xll.qlIndexFixing(Index1Y,$H1707,TRUE,_xll.ohTrigger(RecalcTrigger,Trigger1Y)),NA())</f>
        <v>2.3898315120906011E-2</v>
      </c>
      <c r="N1707" s="182">
        <f>IFERROR(_xll.qlIndexFixing(ONIndex1M,I1707,TRUE,_xll.ohTrigger(RecalcTrigger,Trigger1M)),NA())</f>
        <v>2.301945246654391E-2</v>
      </c>
      <c r="O1707" s="44">
        <f>IFERROR(_xll.qlIndexFixing(ONIndex3M,I1707,TRUE,_xll.ohTrigger(RecalcTrigger,Trigger3M)),NA())</f>
        <v>2.3426371363348686E-2</v>
      </c>
      <c r="P1707" s="44">
        <f>IFERROR(_xll.qlIndexFixing(ONIndex6M,I1707,TRUE,_xll.ohTrigger(RecalcTrigger,Trigger6M)),NA())</f>
        <v>2.351094479563054E-2</v>
      </c>
      <c r="Q1707" s="183">
        <f>IFERROR(_xll.qlIndexFixing(ONIndex1Y,I1707,TRUE,_xll.ohTrigger(RecalcTrigger,Trigger1Y)),NA())</f>
        <v>2.3697994460977201E-2</v>
      </c>
    </row>
    <row r="1708" spans="2:17" x14ac:dyDescent="0.2">
      <c r="B1708" s="39" t="s">
        <v>42</v>
      </c>
      <c r="D1708" s="42">
        <f>_xll.qlCalendarAdvance(Calendar,$D1707,B1708,"f",FALSE)</f>
        <v>51265</v>
      </c>
      <c r="E1708" s="177">
        <f>_xll.qlInterestRateIndexValueDate(IndexON,D1708)</f>
        <v>51265</v>
      </c>
      <c r="F1708" s="193">
        <f>IFERROR(_xll.qlIndexFixing(IndexON,D1708,TRUE,_xll.ohTrigger(RecalcTrigger,TriggerON)),NA())</f>
        <v>2.2958445292982077E-2</v>
      </c>
      <c r="H1708" s="42">
        <f>_xll.qlCalendarAdvance(Calendar,$H1707,B1708,"f",FALSE)</f>
        <v>51265</v>
      </c>
      <c r="I1708" s="177">
        <f>_xll.qlInterestRateIndexValueDate(Index1M,$H1708)</f>
        <v>51265</v>
      </c>
      <c r="J1708" s="182">
        <f>IFERROR(_xll.qlIndexFixing(Index1M,$H1708,TRUE,_xll.ohTrigger(RecalcTrigger,Trigger1M)),NA())</f>
        <v>2.3035652558613815E-2</v>
      </c>
      <c r="K1708" s="44">
        <f>IFERROR(_xll.qlIndexFixing(Index3M,H1708,TRUE,_xll.ohTrigger(RecalcTrigger,Trigger3M)),NA())</f>
        <v>2.3473783566404009E-2</v>
      </c>
      <c r="L1708" s="44">
        <f>IFERROR(_xll.qlIndexFixing(Index6M,$H1708,TRUE,_xll.ohTrigger(RecalcTrigger,Trigger6M)),NA())</f>
        <v>2.3604463806116124E-2</v>
      </c>
      <c r="M1708" s="183">
        <f>IFERROR(_xll.qlIndexFixing(Index1Y,$H1708,TRUE,_xll.ohTrigger(RecalcTrigger,Trigger1Y)),NA())</f>
        <v>2.3894982071549054E-2</v>
      </c>
      <c r="N1708" s="182">
        <f>IFERROR(_xll.qlIndexFixing(ONIndex1M,I1708,TRUE,_xll.ohTrigger(RecalcTrigger,Trigger1M)),NA())</f>
        <v>2.3017281189512406E-2</v>
      </c>
      <c r="O1708" s="44">
        <f>IFERROR(_xll.qlIndexFixing(ONIndex3M,I1708,TRUE,_xll.ohTrigger(RecalcTrigger,Trigger3M)),NA())</f>
        <v>2.3423508734634613E-2</v>
      </c>
      <c r="P1708" s="44">
        <f>IFERROR(_xll.qlIndexFixing(ONIndex6M,I1708,TRUE,_xll.ohTrigger(RecalcTrigger,Trigger6M)),NA())</f>
        <v>2.3507717005928352E-2</v>
      </c>
      <c r="Q1708" s="183">
        <f>IFERROR(_xll.qlIndexFixing(ONIndex1Y,I1708,TRUE,_xll.ohTrigger(RecalcTrigger,Trigger1Y)),NA())</f>
        <v>2.3695012405300364E-2</v>
      </c>
    </row>
    <row r="1709" spans="2:17" x14ac:dyDescent="0.2">
      <c r="B1709" s="39" t="s">
        <v>42</v>
      </c>
      <c r="D1709" s="42">
        <f>_xll.qlCalendarAdvance(Calendar,$D1708,B1709,"f",FALSE)</f>
        <v>51272</v>
      </c>
      <c r="E1709" s="177">
        <f>_xll.qlInterestRateIndexValueDate(IndexON,D1709)</f>
        <v>51272</v>
      </c>
      <c r="F1709" s="193">
        <f>IFERROR(_xll.qlIndexFixing(IndexON,D1709,TRUE,_xll.ohTrigger(RecalcTrigger,TriggerON)),NA())</f>
        <v>2.2955110232854015E-2</v>
      </c>
      <c r="H1709" s="42">
        <f>_xll.qlCalendarAdvance(Calendar,$H1708,B1709,"f",FALSE)</f>
        <v>51272</v>
      </c>
      <c r="I1709" s="177">
        <f>_xll.qlInterestRateIndexValueDate(Index1M,$H1709)</f>
        <v>51272</v>
      </c>
      <c r="J1709" s="182">
        <f>IFERROR(_xll.qlIndexFixing(Index1M,$H1709,TRUE,_xll.ohTrigger(RecalcTrigger,Trigger1M)),NA())</f>
        <v>2.3033550800336228E-2</v>
      </c>
      <c r="K1709" s="44">
        <f>IFERROR(_xll.qlIndexFixing(Index3M,H1709,TRUE,_xll.ohTrigger(RecalcTrigger,Trigger3M)),NA())</f>
        <v>2.3470970009285465E-2</v>
      </c>
      <c r="L1709" s="44">
        <f>IFERROR(_xll.qlIndexFixing(Index6M,$H1709,TRUE,_xll.ohTrigger(RecalcTrigger,Trigger6M)),NA())</f>
        <v>2.3601155345139565E-2</v>
      </c>
      <c r="M1709" s="183">
        <f>IFERROR(_xll.qlIndexFixing(Index1Y,$H1709,TRUE,_xll.ohTrigger(RecalcTrigger,Trigger1Y)),NA())</f>
        <v>2.3891632251494599E-2</v>
      </c>
      <c r="N1709" s="182">
        <f>IFERROR(_xll.qlIndexFixing(ONIndex1M,I1709,TRUE,_xll.ohTrigger(RecalcTrigger,Trigger1M)),NA())</f>
        <v>2.301513235954511E-2</v>
      </c>
      <c r="O1709" s="44">
        <f>IFERROR(_xll.qlIndexFixing(ONIndex3M,I1709,TRUE,_xll.ohTrigger(RecalcTrigger,Trigger3M)),NA())</f>
        <v>2.3420665310971422E-2</v>
      </c>
      <c r="P1709" s="44">
        <f>IFERROR(_xll.qlIndexFixing(ONIndex6M,I1709,TRUE,_xll.ohTrigger(RecalcTrigger,Trigger6M)),NA())</f>
        <v>2.3504507726062052E-2</v>
      </c>
      <c r="Q1709" s="183">
        <f>IFERROR(_xll.qlIndexFixing(ONIndex1Y,I1709,TRUE,_xll.ohTrigger(RecalcTrigger,Trigger1Y)),NA())</f>
        <v>2.3692054347346225E-2</v>
      </c>
    </row>
    <row r="1710" spans="2:17" x14ac:dyDescent="0.2">
      <c r="B1710" s="39" t="s">
        <v>42</v>
      </c>
      <c r="D1710" s="42">
        <f>_xll.qlCalendarAdvance(Calendar,$D1709,B1710,"f",FALSE)</f>
        <v>51279</v>
      </c>
      <c r="E1710" s="177">
        <f>_xll.qlInterestRateIndexValueDate(IndexON,D1710)</f>
        <v>51279</v>
      </c>
      <c r="F1710" s="193">
        <f>IFERROR(_xll.qlIndexFixing(IndexON,D1710,TRUE,_xll.ohTrigger(RecalcTrigger,TriggerON)),NA())</f>
        <v>2.2951789227204644E-2</v>
      </c>
      <c r="H1710" s="42">
        <f>_xll.qlCalendarAdvance(Calendar,$H1709,B1710,"f",FALSE)</f>
        <v>51279</v>
      </c>
      <c r="I1710" s="177">
        <f>_xll.qlInterestRateIndexValueDate(Index1M,$H1710)</f>
        <v>51279</v>
      </c>
      <c r="J1710" s="182">
        <f>IFERROR(_xll.qlIndexFixing(Index1M,$H1710,TRUE,_xll.ohTrigger(RecalcTrigger,Trigger1M)),NA())</f>
        <v>2.3031471534766642E-2</v>
      </c>
      <c r="K1710" s="44">
        <f>IFERROR(_xll.qlIndexFixing(Index3M,H1710,TRUE,_xll.ohTrigger(RecalcTrigger,Trigger3M)),NA())</f>
        <v>2.3468151346400994E-2</v>
      </c>
      <c r="L1710" s="44">
        <f>IFERROR(_xll.qlIndexFixing(Index6M,$H1710,TRUE,_xll.ohTrigger(RecalcTrigger,Trigger6M)),NA())</f>
        <v>2.3597834372451366E-2</v>
      </c>
      <c r="M1710" s="183">
        <f>IFERROR(_xll.qlIndexFixing(Index1Y,$H1710,TRUE,_xll.ohTrigger(RecalcTrigger,Trigger1Y)),NA())</f>
        <v>2.3888264750672406E-2</v>
      </c>
      <c r="N1710" s="182">
        <f>IFERROR(_xll.qlIndexFixing(ONIndex1M,I1710,TRUE,_xll.ohTrigger(RecalcTrigger,Trigger1M)),NA())</f>
        <v>2.3013005976723067E-2</v>
      </c>
      <c r="O1710" s="44">
        <f>IFERROR(_xll.qlIndexFixing(ONIndex3M,I1710,TRUE,_xll.ohTrigger(RecalcTrigger,Trigger3M)),NA())</f>
        <v>2.3417841092359115E-2</v>
      </c>
      <c r="P1710" s="44">
        <f>IFERROR(_xll.qlIndexFixing(ONIndex6M,I1710,TRUE,_xll.ohTrigger(RecalcTrigger,Trigger6M)),NA())</f>
        <v>2.3501316956031637E-2</v>
      </c>
      <c r="Q1710" s="183">
        <f>IFERROR(_xll.qlIndexFixing(ONIndex1Y,I1710,TRUE,_xll.ohTrigger(RecalcTrigger,Trigger1Y)),NA())</f>
        <v>2.3689120286952692E-2</v>
      </c>
    </row>
    <row r="1711" spans="2:17" x14ac:dyDescent="0.2">
      <c r="B1711" s="39" t="s">
        <v>42</v>
      </c>
      <c r="D1711" s="42">
        <f>_xll.qlCalendarAdvance(Calendar,$D1710,B1711,"f",FALSE)</f>
        <v>51286</v>
      </c>
      <c r="E1711" s="177">
        <f>_xll.qlInterestRateIndexValueDate(IndexON,D1711)</f>
        <v>51286</v>
      </c>
      <c r="F1711" s="193">
        <f>IFERROR(_xll.qlIndexFixing(IndexON,D1711,TRUE,_xll.ohTrigger(RecalcTrigger,TriggerON)),NA())</f>
        <v>2.2948482276115012E-2</v>
      </c>
      <c r="H1711" s="42">
        <f>_xll.qlCalendarAdvance(Calendar,$H1710,B1711,"f",FALSE)</f>
        <v>51286</v>
      </c>
      <c r="I1711" s="177">
        <f>_xll.qlInterestRateIndexValueDate(Index1M,$H1711)</f>
        <v>51286</v>
      </c>
      <c r="J1711" s="182">
        <f>IFERROR(_xll.qlIndexFixing(Index1M,$H1711,TRUE,_xll.ohTrigger(RecalcTrigger,Trigger1M)),NA())</f>
        <v>2.3027671668610788E-2</v>
      </c>
      <c r="K1711" s="44">
        <f>IFERROR(_xll.qlIndexFixing(Index3M,H1711,TRUE,_xll.ohTrigger(RecalcTrigger,Trigger3M)),NA())</f>
        <v>2.3465324289763761E-2</v>
      </c>
      <c r="L1711" s="44">
        <f>IFERROR(_xll.qlIndexFixing(Index6M,$H1711,TRUE,_xll.ohTrigger(RecalcTrigger,Trigger6M)),NA())</f>
        <v>2.3594499369210747E-2</v>
      </c>
      <c r="M1711" s="183">
        <f>IFERROR(_xll.qlIndexFixing(Index1Y,$H1711,TRUE,_xll.ohTrigger(RecalcTrigger,Trigger1Y)),NA())</f>
        <v>2.3884878659023334E-2</v>
      </c>
      <c r="N1711" s="182">
        <f>IFERROR(_xll.qlIndexFixing(ONIndex1M,I1711,TRUE,_xll.ohTrigger(RecalcTrigger,Trigger1M)),NA())</f>
        <v>2.3010902040722092E-2</v>
      </c>
      <c r="O1711" s="44">
        <f>IFERROR(_xll.qlIndexFixing(ONIndex3M,I1711,TRUE,_xll.ohTrigger(RecalcTrigger,Trigger3M)),NA())</f>
        <v>2.3415036078716644E-2</v>
      </c>
      <c r="P1711" s="44">
        <f>IFERROR(_xll.qlIndexFixing(ONIndex6M,I1711,TRUE,_xll.ohTrigger(RecalcTrigger,Trigger6M)),NA())</f>
        <v>2.3498144696080248E-2</v>
      </c>
      <c r="Q1711" s="183">
        <f>IFERROR(_xll.qlIndexFixing(ONIndex1Y,I1711,TRUE,_xll.ohTrigger(RecalcTrigger,Trigger1Y)),NA())</f>
        <v>2.3686210223957671E-2</v>
      </c>
    </row>
    <row r="1712" spans="2:17" x14ac:dyDescent="0.2">
      <c r="B1712" s="39" t="s">
        <v>42</v>
      </c>
      <c r="D1712" s="42">
        <f>_xll.qlCalendarAdvance(Calendar,$D1711,B1712,"f",FALSE)</f>
        <v>51293</v>
      </c>
      <c r="E1712" s="177">
        <f>_xll.qlInterestRateIndexValueDate(IndexON,D1712)</f>
        <v>51293</v>
      </c>
      <c r="F1712" s="193">
        <f>IFERROR(_xll.qlIndexFixing(IndexON,D1712,TRUE,_xll.ohTrigger(RecalcTrigger,TriggerON)),NA())</f>
        <v>2.2945189379423025E-2</v>
      </c>
      <c r="H1712" s="42">
        <f>_xll.qlCalendarAdvance(Calendar,$H1711,B1712,"f",FALSE)</f>
        <v>51293</v>
      </c>
      <c r="I1712" s="177">
        <f>_xll.qlInterestRateIndexValueDate(Index1M,$H1712)</f>
        <v>51293</v>
      </c>
      <c r="J1712" s="182">
        <f>IFERROR(_xll.qlIndexFixing(Index1M,$H1712,TRUE,_xll.ohTrigger(RecalcTrigger,Trigger1M)),NA())</f>
        <v>2.3025625999012554E-2</v>
      </c>
      <c r="K1712" s="44">
        <f>IFERROR(_xll.qlIndexFixing(Index3M,H1712,TRUE,_xll.ohTrigger(RecalcTrigger,Trigger3M)),NA())</f>
        <v>2.346248555140016E-2</v>
      </c>
      <c r="L1712" s="44">
        <f>IFERROR(_xll.qlIndexFixing(Index6M,$H1712,TRUE,_xll.ohTrigger(RecalcTrigger,Trigger6M)),NA())</f>
        <v>2.3590635540278581E-2</v>
      </c>
      <c r="M1712" s="183">
        <f>IFERROR(_xll.qlIndexFixing(Index1Y,$H1712,TRUE,_xll.ohTrigger(RecalcTrigger,Trigger1Y)),NA())</f>
        <v>2.3881473066503345E-2</v>
      </c>
      <c r="N1712" s="182">
        <f>IFERROR(_xll.qlIndexFixing(ONIndex1M,I1712,TRUE,_xll.ohTrigger(RecalcTrigger,Trigger1M)),NA())</f>
        <v>2.3008820551866371E-2</v>
      </c>
      <c r="O1712" s="44">
        <f>IFERROR(_xll.qlIndexFixing(ONIndex3M,I1712,TRUE,_xll.ohTrigger(RecalcTrigger,Trigger3M)),NA())</f>
        <v>2.3412250270206103E-2</v>
      </c>
      <c r="P1712" s="44">
        <f>IFERROR(_xll.qlIndexFixing(ONIndex6M,I1712,TRUE,_xll.ohTrigger(RecalcTrigger,Trigger6M)),NA())</f>
        <v>2.3494990946045791E-2</v>
      </c>
      <c r="Q1712" s="183">
        <f>IFERROR(_xll.qlIndexFixing(ONIndex1Y,I1712,TRUE,_xll.ohTrigger(RecalcTrigger,Trigger1Y)),NA())</f>
        <v>2.3683324158766395E-2</v>
      </c>
    </row>
    <row r="1713" spans="2:17" x14ac:dyDescent="0.2">
      <c r="B1713" s="39" t="s">
        <v>42</v>
      </c>
      <c r="D1713" s="42">
        <f>_xll.qlCalendarAdvance(Calendar,$D1712,B1713,"f",FALSE)</f>
        <v>51300</v>
      </c>
      <c r="E1713" s="177">
        <f>_xll.qlInterestRateIndexValueDate(IndexON,D1713)</f>
        <v>51300</v>
      </c>
      <c r="F1713" s="193">
        <f>IFERROR(_xll.qlIndexFixing(IndexON,D1713,TRUE,_xll.ohTrigger(RecalcTrigger,TriggerON)),NA())</f>
        <v>2.2941910537290777E-2</v>
      </c>
      <c r="H1713" s="42">
        <f>_xll.qlCalendarAdvance(Calendar,$H1712,B1713,"f",FALSE)</f>
        <v>51300</v>
      </c>
      <c r="I1713" s="177">
        <f>_xll.qlInterestRateIndexValueDate(Index1M,$H1713)</f>
        <v>51300</v>
      </c>
      <c r="J1713" s="182">
        <f>IFERROR(_xll.qlIndexFixing(Index1M,$H1713,TRUE,_xll.ohTrigger(RecalcTrigger,Trigger1M)),NA())</f>
        <v>2.3023585065113299E-2</v>
      </c>
      <c r="K1713" s="44">
        <f>IFERROR(_xll.qlIndexFixing(Index3M,H1713,TRUE,_xll.ohTrigger(RecalcTrigger,Trigger3M)),NA())</f>
        <v>2.3459631843346263E-2</v>
      </c>
      <c r="L1713" s="44">
        <f>IFERROR(_xll.qlIndexFixing(Index6M,$H1713,TRUE,_xll.ohTrigger(RecalcTrigger,Trigger6M)),NA())</f>
        <v>2.3587269628645009E-2</v>
      </c>
      <c r="M1713" s="183">
        <f>IFERROR(_xll.qlIndexFixing(Index1Y,$H1713,TRUE,_xll.ohTrigger(RecalcTrigger,Trigger1Y)),NA())</f>
        <v>2.3878047063079944E-2</v>
      </c>
      <c r="N1713" s="182">
        <f>IFERROR(_xll.qlIndexFixing(ONIndex1M,I1713,TRUE,_xll.ohTrigger(RecalcTrigger,Trigger1M)),NA())</f>
        <v>2.3006761509750673E-2</v>
      </c>
      <c r="O1713" s="44">
        <f>IFERROR(_xll.qlIndexFixing(ONIndex3M,I1713,TRUE,_xll.ohTrigger(RecalcTrigger,Trigger3M)),NA())</f>
        <v>2.3409483666665398E-2</v>
      </c>
      <c r="P1713" s="44">
        <f>IFERROR(_xll.qlIndexFixing(ONIndex6M,I1713,TRUE,_xll.ohTrigger(RecalcTrigger,Trigger6M)),NA())</f>
        <v>2.349185570584722E-2</v>
      </c>
      <c r="Q1713" s="183">
        <f>IFERROR(_xll.qlIndexFixing(ONIndex1Y,I1713,TRUE,_xll.ohTrigger(RecalcTrigger,Trigger1Y)),NA())</f>
        <v>2.3680462090892584E-2</v>
      </c>
    </row>
    <row r="1714" spans="2:17" x14ac:dyDescent="0.2">
      <c r="B1714" s="39" t="s">
        <v>42</v>
      </c>
      <c r="D1714" s="42">
        <f>_xll.qlCalendarAdvance(Calendar,$D1713,B1714,"f",FALSE)</f>
        <v>51307</v>
      </c>
      <c r="E1714" s="177">
        <f>_xll.qlInterestRateIndexValueDate(IndexON,D1714)</f>
        <v>51307</v>
      </c>
      <c r="F1714" s="193">
        <f>IFERROR(_xll.qlIndexFixing(IndexON,D1714,TRUE,_xll.ohTrigger(RecalcTrigger,TriggerON)),NA())</f>
        <v>2.293864574988036E-2</v>
      </c>
      <c r="H1714" s="42">
        <f>_xll.qlCalendarAdvance(Calendar,$H1713,B1714,"f",FALSE)</f>
        <v>51307</v>
      </c>
      <c r="I1714" s="177">
        <f>_xll.qlInterestRateIndexValueDate(Index1M,$H1714)</f>
        <v>51307</v>
      </c>
      <c r="J1714" s="182">
        <f>IFERROR(_xll.qlIndexFixing(Index1M,$H1714,TRUE,_xll.ohTrigger(RecalcTrigger,Trigger1M)),NA())</f>
        <v>2.3021537569755779E-2</v>
      </c>
      <c r="K1714" s="44">
        <f>IFERROR(_xll.qlIndexFixing(Index3M,H1714,TRUE,_xll.ohTrigger(RecalcTrigger,Trigger3M)),NA())</f>
        <v>2.3456759877645197E-2</v>
      </c>
      <c r="L1714" s="44">
        <f>IFERROR(_xll.qlIndexFixing(Index6M,$H1714,TRUE,_xll.ohTrigger(RecalcTrigger,Trigger6M)),NA())</f>
        <v>2.3583885145384627E-2</v>
      </c>
      <c r="M1714" s="183">
        <f>IFERROR(_xll.qlIndexFixing(Index1Y,$H1714,TRUE,_xll.ohTrigger(RecalcTrigger,Trigger1Y)),NA())</f>
        <v>2.3874599738734847E-2</v>
      </c>
      <c r="N1714" s="182">
        <f>IFERROR(_xll.qlIndexFixing(ONIndex1M,I1714,TRUE,_xll.ohTrigger(RecalcTrigger,Trigger1M)),NA())</f>
        <v>2.3004724914861274E-2</v>
      </c>
      <c r="O1714" s="44">
        <f>IFERROR(_xll.qlIndexFixing(ONIndex3M,I1714,TRUE,_xll.ohTrigger(RecalcTrigger,Trigger3M)),NA())</f>
        <v>2.3406736268175576E-2</v>
      </c>
      <c r="P1714" s="44">
        <f>IFERROR(_xll.qlIndexFixing(ONIndex6M,I1714,TRUE,_xll.ohTrigger(RecalcTrigger,Trigger6M)),NA())</f>
        <v>2.3488738975646628E-2</v>
      </c>
      <c r="Q1714" s="183">
        <f>IFERROR(_xll.qlIndexFixing(ONIndex1Y,I1714,TRUE,_xll.ohTrigger(RecalcTrigger,Trigger1Y)),NA())</f>
        <v>2.3677624020822519E-2</v>
      </c>
    </row>
    <row r="1715" spans="2:17" x14ac:dyDescent="0.2">
      <c r="B1715" s="39" t="s">
        <v>42</v>
      </c>
      <c r="D1715" s="42">
        <f>_xll.qlCalendarAdvance(Calendar,$D1714,B1715,"f",FALSE)</f>
        <v>51314</v>
      </c>
      <c r="E1715" s="177">
        <f>_xll.qlInterestRateIndexValueDate(IndexON,D1715)</f>
        <v>51314</v>
      </c>
      <c r="F1715" s="193">
        <f>IFERROR(_xll.qlIndexFixing(IndexON,D1715,TRUE,_xll.ohTrigger(RecalcTrigger,TriggerON)),NA())</f>
        <v>2.2935392768967944E-2</v>
      </c>
      <c r="H1715" s="42">
        <f>_xll.qlCalendarAdvance(Calendar,$H1714,B1715,"f",FALSE)</f>
        <v>51314</v>
      </c>
      <c r="I1715" s="177">
        <f>_xll.qlInterestRateIndexValueDate(Index1M,$H1715)</f>
        <v>51314</v>
      </c>
      <c r="J1715" s="182">
        <f>IFERROR(_xll.qlIndexFixing(Index1M,$H1715,TRUE,_xll.ohTrigger(RecalcTrigger,Trigger1M)),NA())</f>
        <v>2.3019472259699025E-2</v>
      </c>
      <c r="K1715" s="44">
        <f>IFERROR(_xll.qlIndexFixing(Index3M,H1715,TRUE,_xll.ohTrigger(RecalcTrigger,Trigger3M)),NA())</f>
        <v>2.3453866379133066E-2</v>
      </c>
      <c r="L1715" s="44">
        <f>IFERROR(_xll.qlIndexFixing(Index6M,$H1715,TRUE,_xll.ohTrigger(RecalcTrigger,Trigger6M)),NA())</f>
        <v>2.3580480569432793E-2</v>
      </c>
      <c r="M1715" s="183">
        <f>IFERROR(_xll.qlIndexFixing(Index1Y,$H1715,TRUE,_xll.ohTrigger(RecalcTrigger,Trigger1Y)),NA())</f>
        <v>2.3871130187001599E-2</v>
      </c>
      <c r="N1715" s="182">
        <f>IFERROR(_xll.qlIndexFixing(ONIndex1M,I1715,TRUE,_xll.ohTrigger(RecalcTrigger,Trigger1M)),NA())</f>
        <v>2.3002707643674514E-2</v>
      </c>
      <c r="O1715" s="44">
        <f>IFERROR(_xll.qlIndexFixing(ONIndex3M,I1715,TRUE,_xll.ohTrigger(RecalcTrigger,Trigger3M)),NA())</f>
        <v>2.3404005298172104E-2</v>
      </c>
      <c r="P1715" s="44">
        <f>IFERROR(_xll.qlIndexFixing(ONIndex6M,I1715,TRUE,_xll.ohTrigger(RecalcTrigger,Trigger6M)),NA())</f>
        <v>2.3485638205241743E-2</v>
      </c>
      <c r="Q1715" s="183">
        <f>IFERROR(_xll.qlIndexFixing(ONIndex1Y,I1715,TRUE,_xll.ohTrigger(RecalcTrigger,Trigger1Y)),NA())</f>
        <v>2.367480695219415E-2</v>
      </c>
    </row>
    <row r="1716" spans="2:17" x14ac:dyDescent="0.2">
      <c r="B1716" s="39" t="s">
        <v>42</v>
      </c>
      <c r="D1716" s="42">
        <f>_xll.qlCalendarAdvance(Calendar,$D1715,B1716,"f",FALSE)</f>
        <v>51321</v>
      </c>
      <c r="E1716" s="177">
        <f>_xll.qlInterestRateIndexValueDate(IndexON,D1716)</f>
        <v>51321</v>
      </c>
      <c r="F1716" s="193">
        <f>IFERROR(_xll.qlIndexFixing(IndexON,D1716,TRUE,_xll.ohTrigger(RecalcTrigger,TriggerON)),NA())</f>
        <v>2.2932126278126796E-2</v>
      </c>
      <c r="H1716" s="42">
        <f>_xll.qlCalendarAdvance(Calendar,$H1715,B1716,"f",FALSE)</f>
        <v>51321</v>
      </c>
      <c r="I1716" s="177">
        <f>_xll.qlInterestRateIndexValueDate(Index1M,$H1716)</f>
        <v>51321</v>
      </c>
      <c r="J1716" s="182">
        <f>IFERROR(_xll.qlIndexFixing(Index1M,$H1716,TRUE,_xll.ohTrigger(RecalcTrigger,Trigger1M)),NA())</f>
        <v>2.3019102131064596E-2</v>
      </c>
      <c r="K1716" s="44">
        <f>IFERROR(_xll.qlIndexFixing(Index3M,H1716,TRUE,_xll.ohTrigger(RecalcTrigger,Trigger3M)),NA())</f>
        <v>2.3450949186222751E-2</v>
      </c>
      <c r="L1716" s="44">
        <f>IFERROR(_xll.qlIndexFixing(Index6M,$H1716,TRUE,_xll.ohTrigger(RecalcTrigger,Trigger6M)),NA())</f>
        <v>2.3577561274077896E-2</v>
      </c>
      <c r="M1716" s="183">
        <f>IFERROR(_xll.qlIndexFixing(Index1Y,$H1716,TRUE,_xll.ohTrigger(RecalcTrigger,Trigger1Y)),NA())</f>
        <v>2.3867637809697584E-2</v>
      </c>
      <c r="N1716" s="182">
        <f>IFERROR(_xll.qlIndexFixing(ONIndex1M,I1716,TRUE,_xll.ohTrigger(RecalcTrigger,Trigger1M)),NA())</f>
        <v>2.3000674518619535E-2</v>
      </c>
      <c r="O1716" s="44">
        <f>IFERROR(_xll.qlIndexFixing(ONIndex3M,I1716,TRUE,_xll.ohTrigger(RecalcTrigger,Trigger3M)),NA())</f>
        <v>2.3401259484785442E-2</v>
      </c>
      <c r="P1716" s="44">
        <f>IFERROR(_xll.qlIndexFixing(ONIndex6M,I1716,TRUE,_xll.ohTrigger(RecalcTrigger,Trigger6M)),NA())</f>
        <v>2.3482524673046345E-2</v>
      </c>
      <c r="Q1716" s="183">
        <f>IFERROR(_xll.qlIndexFixing(ONIndex1Y,I1716,TRUE,_xll.ohTrigger(RecalcTrigger,Trigger1Y)),NA())</f>
        <v>2.3671977141712652E-2</v>
      </c>
    </row>
    <row r="1717" spans="2:17" x14ac:dyDescent="0.2">
      <c r="B1717" s="39" t="s">
        <v>42</v>
      </c>
      <c r="D1717" s="42">
        <f>_xll.qlCalendarAdvance(Calendar,$D1716,B1717,"f",FALSE)</f>
        <v>51328</v>
      </c>
      <c r="E1717" s="177">
        <f>_xll.qlInterestRateIndexValueDate(IndexON,D1717)</f>
        <v>51328</v>
      </c>
      <c r="F1717" s="193">
        <f>IFERROR(_xll.qlIndexFixing(IndexON,D1717,TRUE,_xll.ohTrigger(RecalcTrigger,TriggerON)),NA())</f>
        <v>2.2928839060752937E-2</v>
      </c>
      <c r="H1717" s="42">
        <f>_xll.qlCalendarAdvance(Calendar,$H1716,B1717,"f",FALSE)</f>
        <v>51328</v>
      </c>
      <c r="I1717" s="177">
        <f>_xll.qlInterestRateIndexValueDate(Index1M,$H1717)</f>
        <v>51328</v>
      </c>
      <c r="J1717" s="182">
        <f>IFERROR(_xll.qlIndexFixing(Index1M,$H1717,TRUE,_xll.ohTrigger(RecalcTrigger,Trigger1M)),NA())</f>
        <v>2.3016979694105988E-2</v>
      </c>
      <c r="K1717" s="44">
        <f>IFERROR(_xll.qlIndexFixing(Index3M,H1717,TRUE,_xll.ohTrigger(RecalcTrigger,Trigger3M)),NA())</f>
        <v>2.3448008099259385E-2</v>
      </c>
      <c r="L1717" s="44">
        <f>IFERROR(_xll.qlIndexFixing(Index6M,$H1717,TRUE,_xll.ohTrigger(RecalcTrigger,Trigger6M)),NA())</f>
        <v>2.3574112677446173E-2</v>
      </c>
      <c r="M1717" s="183">
        <f>IFERROR(_xll.qlIndexFixing(Index1Y,$H1717,TRUE,_xll.ohTrigger(RecalcTrigger,Trigger1Y)),NA())</f>
        <v>2.3864122551771949E-2</v>
      </c>
      <c r="N1717" s="182">
        <f>IFERROR(_xll.qlIndexFixing(ONIndex1M,I1717,TRUE,_xll.ohTrigger(RecalcTrigger,Trigger1M)),NA())</f>
        <v>2.2998615512650478E-2</v>
      </c>
      <c r="O1717" s="44">
        <f>IFERROR(_xll.qlIndexFixing(ONIndex3M,I1717,TRUE,_xll.ohTrigger(RecalcTrigger,Trigger3M)),NA())</f>
        <v>2.3398489914221443E-2</v>
      </c>
      <c r="P1717" s="44">
        <f>IFERROR(_xll.qlIndexFixing(ONIndex6M,I1717,TRUE,_xll.ohTrigger(RecalcTrigger,Trigger6M)),NA())</f>
        <v>2.3479390192251426E-2</v>
      </c>
      <c r="Q1717" s="183">
        <f>IFERROR(_xll.qlIndexFixing(ONIndex1Y,I1717,TRUE,_xll.ohTrigger(RecalcTrigger,Trigger1Y)),NA())</f>
        <v>2.3669124970886468E-2</v>
      </c>
    </row>
    <row r="1718" spans="2:17" x14ac:dyDescent="0.2">
      <c r="B1718" s="39" t="s">
        <v>42</v>
      </c>
      <c r="D1718" s="42">
        <f>_xll.qlCalendarAdvance(Calendar,$D1717,B1718,"f",FALSE)</f>
        <v>51335</v>
      </c>
      <c r="E1718" s="177">
        <f>_xll.qlInterestRateIndexValueDate(IndexON,D1718)</f>
        <v>51335</v>
      </c>
      <c r="F1718" s="193">
        <f>IFERROR(_xll.qlIndexFixing(IndexON,D1718,TRUE,_xll.ohTrigger(RecalcTrigger,TriggerON)),NA())</f>
        <v>2.2925531116927411E-2</v>
      </c>
      <c r="H1718" s="42">
        <f>_xll.qlCalendarAdvance(Calendar,$H1717,B1718,"f",FALSE)</f>
        <v>51335</v>
      </c>
      <c r="I1718" s="177">
        <f>_xll.qlInterestRateIndexValueDate(Index1M,$H1718)</f>
        <v>51335</v>
      </c>
      <c r="J1718" s="182">
        <f>IFERROR(_xll.qlIndexFixing(Index1M,$H1718,TRUE,_xll.ohTrigger(RecalcTrigger,Trigger1M)),NA())</f>
        <v>2.3014831324307192E-2</v>
      </c>
      <c r="K1718" s="44">
        <f>IFERROR(_xll.qlIndexFixing(Index3M,H1718,TRUE,_xll.ohTrigger(RecalcTrigger,Trigger3M)),NA())</f>
        <v>2.3445043118297582E-2</v>
      </c>
      <c r="L1718" s="44">
        <f>IFERROR(_xll.qlIndexFixing(Index6M,$H1718,TRUE,_xll.ohTrigger(RecalcTrigger,Trigger6M)),NA())</f>
        <v>2.3570642890404545E-2</v>
      </c>
      <c r="M1718" s="183">
        <f>IFERROR(_xll.qlIndexFixing(Index1Y,$H1718,TRUE,_xll.ohTrigger(RecalcTrigger,Trigger1Y)),NA())</f>
        <v>2.3860584413460062E-2</v>
      </c>
      <c r="N1718" s="182">
        <f>IFERROR(_xll.qlIndexFixing(ONIndex1M,I1718,TRUE,_xll.ohTrigger(RecalcTrigger,Trigger1M)),NA())</f>
        <v>2.2996530625605249E-2</v>
      </c>
      <c r="O1718" s="44">
        <f>IFERROR(_xll.qlIndexFixing(ONIndex3M,I1718,TRUE,_xll.ohTrigger(RecalcTrigger,Trigger3M)),NA())</f>
        <v>2.3395696586318016E-2</v>
      </c>
      <c r="P1718" s="44">
        <f>IFERROR(_xll.qlIndexFixing(ONIndex6M,I1718,TRUE,_xll.ohTrigger(RecalcTrigger,Trigger6M)),NA())</f>
        <v>2.3476234762613846E-2</v>
      </c>
      <c r="Q1718" s="183">
        <f>IFERROR(_xll.qlIndexFixing(ONIndex1Y,I1718,TRUE,_xll.ohTrigger(RecalcTrigger,Trigger1Y)),NA())</f>
        <v>2.3666250439634551E-2</v>
      </c>
    </row>
    <row r="1719" spans="2:17" x14ac:dyDescent="0.2">
      <c r="B1719" s="39" t="s">
        <v>42</v>
      </c>
      <c r="D1719" s="42">
        <f>_xll.qlCalendarAdvance(Calendar,$D1718,B1719,"f",FALSE)</f>
        <v>51342</v>
      </c>
      <c r="E1719" s="177">
        <f>_xll.qlInterestRateIndexValueDate(IndexON,D1719)</f>
        <v>51342</v>
      </c>
      <c r="F1719" s="193">
        <f>IFERROR(_xll.qlIndexFixing(IndexON,D1719,TRUE,_xll.ohTrigger(RecalcTrigger,TriggerON)),NA())</f>
        <v>2.2922202446731266E-2</v>
      </c>
      <c r="H1719" s="42">
        <f>_xll.qlCalendarAdvance(Calendar,$H1718,B1719,"f",FALSE)</f>
        <v>51342</v>
      </c>
      <c r="I1719" s="177">
        <f>_xll.qlInterestRateIndexValueDate(Index1M,$H1719)</f>
        <v>51342</v>
      </c>
      <c r="J1719" s="182">
        <f>IFERROR(_xll.qlIndexFixing(Index1M,$H1719,TRUE,_xll.ohTrigger(RecalcTrigger,Trigger1M)),NA())</f>
        <v>2.3013224202551356E-2</v>
      </c>
      <c r="K1719" s="44">
        <f>IFERROR(_xll.qlIndexFixing(Index3M,H1719,TRUE,_xll.ohTrigger(RecalcTrigger,Trigger3M)),NA())</f>
        <v>2.3442054243388442E-2</v>
      </c>
      <c r="L1719" s="44">
        <f>IFERROR(_xll.qlIndexFixing(Index6M,$H1719,TRUE,_xll.ohTrigger(RecalcTrigger,Trigger6M)),NA())</f>
        <v>2.3567151913062238E-2</v>
      </c>
      <c r="M1719" s="183">
        <f>IFERROR(_xll.qlIndexFixing(Index1Y,$H1719,TRUE,_xll.ohTrigger(RecalcTrigger,Trigger1Y)),NA())</f>
        <v>2.3857023394999288E-2</v>
      </c>
      <c r="N1719" s="182">
        <f>IFERROR(_xll.qlIndexFixing(ONIndex1M,I1719,TRUE,_xll.ohTrigger(RecalcTrigger,Trigger1M)),NA())</f>
        <v>2.2994419857645942E-2</v>
      </c>
      <c r="O1719" s="44">
        <f>IFERROR(_xll.qlIndexFixing(ONIndex3M,I1719,TRUE,_xll.ohTrigger(RecalcTrigger,Trigger3M)),NA())</f>
        <v>2.3392879501156205E-2</v>
      </c>
      <c r="P1719" s="44">
        <f>IFERROR(_xll.qlIndexFixing(ONIndex6M,I1719,TRUE,_xll.ohTrigger(RecalcTrigger,Trigger6M)),NA())</f>
        <v>2.3473058384295697E-2</v>
      </c>
      <c r="Q1719" s="183">
        <f>IFERROR(_xll.qlIndexFixing(ONIndex1Y,I1719,TRUE,_xll.ohTrigger(RecalcTrigger,Trigger1Y)),NA())</f>
        <v>2.3663353548118993E-2</v>
      </c>
    </row>
    <row r="1720" spans="2:17" x14ac:dyDescent="0.2">
      <c r="B1720" s="39" t="s">
        <v>42</v>
      </c>
      <c r="D1720" s="42">
        <f>_xll.qlCalendarAdvance(Calendar,$D1719,B1720,"f",FALSE)</f>
        <v>51349</v>
      </c>
      <c r="E1720" s="177">
        <f>_xll.qlInterestRateIndexValueDate(IndexON,D1720)</f>
        <v>51349</v>
      </c>
      <c r="F1720" s="193">
        <f>IFERROR(_xll.qlIndexFixing(IndexON,D1720,TRUE,_xll.ohTrigger(RecalcTrigger,TriggerON)),NA())</f>
        <v>2.2918853049840315E-2</v>
      </c>
      <c r="H1720" s="42">
        <f>_xll.qlCalendarAdvance(Calendar,$H1719,B1720,"f",FALSE)</f>
        <v>51349</v>
      </c>
      <c r="I1720" s="177">
        <f>_xll.qlInterestRateIndexValueDate(Index1M,$H1720)</f>
        <v>51349</v>
      </c>
      <c r="J1720" s="182">
        <f>IFERROR(_xll.qlIndexFixing(Index1M,$H1720,TRUE,_xll.ohTrigger(RecalcTrigger,Trigger1M)),NA())</f>
        <v>2.3010456786272553E-2</v>
      </c>
      <c r="K1720" s="44">
        <f>IFERROR(_xll.qlIndexFixing(Index3M,H1720,TRUE,_xll.ohTrigger(RecalcTrigger,Trigger3M)),NA())</f>
        <v>2.3439041474585698E-2</v>
      </c>
      <c r="L1720" s="44">
        <f>IFERROR(_xll.qlIndexFixing(Index6M,$H1720,TRUE,_xll.ohTrigger(RecalcTrigger,Trigger6M)),NA())</f>
        <v>2.356363974553026E-2</v>
      </c>
      <c r="M1720" s="183">
        <f>IFERROR(_xll.qlIndexFixing(Index1Y,$H1720,TRUE,_xll.ohTrigger(RecalcTrigger,Trigger1Y)),NA())</f>
        <v>2.3853439496628548E-2</v>
      </c>
      <c r="N1720" s="182">
        <f>IFERROR(_xll.qlIndexFixing(ONIndex1M,I1720,TRUE,_xll.ohTrigger(RecalcTrigger,Trigger1M)),NA())</f>
        <v>2.2992283208529418E-2</v>
      </c>
      <c r="O1720" s="44">
        <f>IFERROR(_xll.qlIndexFixing(ONIndex3M,I1720,TRUE,_xll.ohTrigger(RecalcTrigger,Trigger3M)),NA())</f>
        <v>2.3390038658736012E-2</v>
      </c>
      <c r="P1720" s="44">
        <f>IFERROR(_xll.qlIndexFixing(ONIndex6M,I1720,TRUE,_xll.ohTrigger(RecalcTrigger,Trigger6M)),NA())</f>
        <v>2.3469861057053842E-2</v>
      </c>
      <c r="Q1720" s="183">
        <f>IFERROR(_xll.qlIndexFixing(ONIndex1Y,I1720,TRUE,_xll.ohTrigger(RecalcTrigger,Trigger1Y)),NA())</f>
        <v>2.3660434296177701E-2</v>
      </c>
    </row>
    <row r="1721" spans="2:17" x14ac:dyDescent="0.2">
      <c r="B1721" s="39" t="s">
        <v>42</v>
      </c>
      <c r="D1721" s="42">
        <f>_xll.qlCalendarAdvance(Calendar,$D1720,B1721,"f",FALSE)</f>
        <v>51356</v>
      </c>
      <c r="E1721" s="177">
        <f>_xll.qlInterestRateIndexValueDate(IndexON,D1721)</f>
        <v>51356</v>
      </c>
      <c r="F1721" s="193">
        <f>IFERROR(_xll.qlIndexFixing(IndexON,D1721,TRUE,_xll.ohTrigger(RecalcTrigger,TriggerON)),NA())</f>
        <v>2.2915482926578745E-2</v>
      </c>
      <c r="H1721" s="42">
        <f>_xll.qlCalendarAdvance(Calendar,$H1720,B1721,"f",FALSE)</f>
        <v>51356</v>
      </c>
      <c r="I1721" s="177">
        <f>_xll.qlInterestRateIndexValueDate(Index1M,$H1721)</f>
        <v>51356</v>
      </c>
      <c r="J1721" s="182">
        <f>IFERROR(_xll.qlIndexFixing(Index1M,$H1721,TRUE,_xll.ohTrigger(RecalcTrigger,Trigger1M)),NA())</f>
        <v>2.3008230618063719E-2</v>
      </c>
      <c r="K1721" s="44">
        <f>IFERROR(_xll.qlIndexFixing(Index3M,H1721,TRUE,_xll.ohTrigger(RecalcTrigger,Trigger3M)),NA())</f>
        <v>2.3436004811944851E-2</v>
      </c>
      <c r="L1721" s="44">
        <f>IFERROR(_xll.qlIndexFixing(Index6M,$H1721,TRUE,_xll.ohTrigger(RecalcTrigger,Trigger6M)),NA())</f>
        <v>2.3560106387919159E-2</v>
      </c>
      <c r="M1721" s="183">
        <f>IFERROR(_xll.qlIndexFixing(Index1Y,$H1721,TRUE,_xll.ohTrigger(RecalcTrigger,Trigger1Y)),NA())</f>
        <v>2.3849832718588093E-2</v>
      </c>
      <c r="N1721" s="182">
        <f>IFERROR(_xll.qlIndexFixing(ONIndex1M,I1721,TRUE,_xll.ohTrigger(RecalcTrigger,Trigger1M)),NA())</f>
        <v>2.2990120678579862E-2</v>
      </c>
      <c r="O1721" s="44">
        <f>IFERROR(_xll.qlIndexFixing(ONIndex3M,I1721,TRUE,_xll.ohTrigger(RecalcTrigger,Trigger3M)),NA())</f>
        <v>2.338717405897639E-2</v>
      </c>
      <c r="P1721" s="44">
        <f>IFERROR(_xll.qlIndexFixing(ONIndex6M,I1721,TRUE,_xll.ohTrigger(RecalcTrigger,Trigger6M)),NA())</f>
        <v>2.3466642781293512E-2</v>
      </c>
      <c r="Q1721" s="183">
        <f>IFERROR(_xll.qlIndexFixing(ONIndex1Y,I1721,TRUE,_xll.ohTrigger(RecalcTrigger,Trigger1Y)),NA())</f>
        <v>2.3657492683891723E-2</v>
      </c>
    </row>
    <row r="1722" spans="2:17" x14ac:dyDescent="0.2">
      <c r="B1722" s="39" t="s">
        <v>42</v>
      </c>
      <c r="D1722" s="42">
        <f>_xll.qlCalendarAdvance(Calendar,$D1721,B1722,"f",FALSE)</f>
        <v>51363</v>
      </c>
      <c r="E1722" s="177">
        <f>_xll.qlInterestRateIndexValueDate(IndexON,D1722)</f>
        <v>51363</v>
      </c>
      <c r="F1722" s="193">
        <f>IFERROR(_xll.qlIndexFixing(IndexON,D1722,TRUE,_xll.ohTrigger(RecalcTrigger,TriggerON)),NA())</f>
        <v>2.2912092076784463E-2</v>
      </c>
      <c r="H1722" s="42">
        <f>_xll.qlCalendarAdvance(Calendar,$H1721,B1722,"f",FALSE)</f>
        <v>51363</v>
      </c>
      <c r="I1722" s="177">
        <f>_xll.qlInterestRateIndexValueDate(Index1M,$H1722)</f>
        <v>51363</v>
      </c>
      <c r="J1722" s="182">
        <f>IFERROR(_xll.qlIndexFixing(Index1M,$H1722,TRUE,_xll.ohTrigger(RecalcTrigger,Trigger1M)),NA())</f>
        <v>2.3005978517076104E-2</v>
      </c>
      <c r="K1722" s="44">
        <f>IFERROR(_xll.qlIndexFixing(Index3M,H1722,TRUE,_xll.ohTrigger(RecalcTrigger,Trigger3M)),NA())</f>
        <v>2.3432944255520519E-2</v>
      </c>
      <c r="L1722" s="44">
        <f>IFERROR(_xll.qlIndexFixing(Index6M,$H1722,TRUE,_xll.ohTrigger(RecalcTrigger,Trigger6M)),NA())</f>
        <v>2.3556551840342145E-2</v>
      </c>
      <c r="M1722" s="183">
        <f>IFERROR(_xll.qlIndexFixing(Index1Y,$H1722,TRUE,_xll.ohTrigger(RecalcTrigger,Trigger1Y)),NA())</f>
        <v>2.3846203061119509E-2</v>
      </c>
      <c r="N1722" s="182">
        <f>IFERROR(_xll.qlIndexFixing(ONIndex1M,I1722,TRUE,_xll.ohTrigger(RecalcTrigger,Trigger1M)),NA())</f>
        <v>2.2987932267473088E-2</v>
      </c>
      <c r="O1722" s="44">
        <f>IFERROR(_xll.qlIndexFixing(ONIndex3M,I1722,TRUE,_xll.ohTrigger(RecalcTrigger,Trigger3M)),NA())</f>
        <v>2.3384285701958385E-2</v>
      </c>
      <c r="P1722" s="44">
        <f>IFERROR(_xll.qlIndexFixing(ONIndex6M,I1722,TRUE,_xll.ohTrigger(RecalcTrigger,Trigger6M)),NA())</f>
        <v>2.3463403556690521E-2</v>
      </c>
      <c r="Q1722" s="183">
        <f>IFERROR(_xll.qlIndexFixing(ONIndex1Y,I1722,TRUE,_xll.ohTrigger(RecalcTrigger,Trigger1Y)),NA())</f>
        <v>2.3654528711098965E-2</v>
      </c>
    </row>
    <row r="1723" spans="2:17" x14ac:dyDescent="0.2">
      <c r="B1723" s="39" t="s">
        <v>42</v>
      </c>
      <c r="D1723" s="42">
        <f>_xll.qlCalendarAdvance(Calendar,$D1722,B1723,"f",FALSE)</f>
        <v>51370</v>
      </c>
      <c r="E1723" s="177">
        <f>_xll.qlInterestRateIndexValueDate(IndexON,D1723)</f>
        <v>51370</v>
      </c>
      <c r="F1723" s="193">
        <f>IFERROR(_xll.qlIndexFixing(IndexON,D1723,TRUE,_xll.ohTrigger(RecalcTrigger,TriggerON)),NA())</f>
        <v>2.2908680500538514E-2</v>
      </c>
      <c r="H1723" s="42">
        <f>_xll.qlCalendarAdvance(Calendar,$H1722,B1723,"f",FALSE)</f>
        <v>51370</v>
      </c>
      <c r="I1723" s="177">
        <f>_xll.qlInterestRateIndexValueDate(Index1M,$H1723)</f>
        <v>51370</v>
      </c>
      <c r="J1723" s="182">
        <f>IFERROR(_xll.qlIndexFixing(Index1M,$H1723,TRUE,_xll.ohTrigger(RecalcTrigger,Trigger1M)),NA())</f>
        <v>2.3003700483336713E-2</v>
      </c>
      <c r="K1723" s="44">
        <f>IFERROR(_xll.qlIndexFixing(Index3M,H1723,TRUE,_xll.ohTrigger(RecalcTrigger,Trigger3M)),NA())</f>
        <v>2.3429859805365556E-2</v>
      </c>
      <c r="L1723" s="44">
        <f>IFERROR(_xll.qlIndexFixing(Index6M,$H1723,TRUE,_xll.ohTrigger(RecalcTrigger,Trigger6M)),NA())</f>
        <v>2.3552976102910652E-2</v>
      </c>
      <c r="M1723" s="183">
        <f>IFERROR(_xll.qlIndexFixing(Index1Y,$H1723,TRUE,_xll.ohTrigger(RecalcTrigger,Trigger1Y)),NA())</f>
        <v>2.3842550524466821E-2</v>
      </c>
      <c r="N1723" s="182">
        <f>IFERROR(_xll.qlIndexFixing(ONIndex1M,I1723,TRUE,_xll.ohTrigger(RecalcTrigger,Trigger1M)),NA())</f>
        <v>2.2985717975452236E-2</v>
      </c>
      <c r="O1723" s="44">
        <f>IFERROR(_xll.qlIndexFixing(ONIndex3M,I1723,TRUE,_xll.ohTrigger(RecalcTrigger,Trigger3M)),NA())</f>
        <v>2.3381373587681997E-2</v>
      </c>
      <c r="P1723" s="44">
        <f>IFERROR(_xll.qlIndexFixing(ONIndex6M,I1723,TRUE,_xll.ohTrigger(RecalcTrigger,Trigger6M)),NA())</f>
        <v>2.3460143383244869E-2</v>
      </c>
      <c r="Q1723" s="183">
        <f>IFERROR(_xll.qlIndexFixing(ONIndex1Y,I1723,TRUE,_xll.ohTrigger(RecalcTrigger,Trigger1Y)),NA())</f>
        <v>2.3651542378042567E-2</v>
      </c>
    </row>
    <row r="1724" spans="2:17" x14ac:dyDescent="0.2">
      <c r="B1724" s="39" t="s">
        <v>42</v>
      </c>
      <c r="D1724" s="42">
        <f>_xll.qlCalendarAdvance(Calendar,$D1723,B1724,"f",FALSE)</f>
        <v>51377</v>
      </c>
      <c r="E1724" s="177">
        <f>_xll.qlInterestRateIndexValueDate(IndexON,D1724)</f>
        <v>51377</v>
      </c>
      <c r="F1724" s="193">
        <f>IFERROR(_xll.qlIndexFixing(IndexON,D1724,TRUE,_xll.ohTrigger(RecalcTrigger,TriggerON)),NA())</f>
        <v>2.2905248197840899E-2</v>
      </c>
      <c r="H1724" s="42">
        <f>_xll.qlCalendarAdvance(Calendar,$H1723,B1724,"f",FALSE)</f>
        <v>51377</v>
      </c>
      <c r="I1724" s="177">
        <f>_xll.qlInterestRateIndexValueDate(Index1M,$H1724)</f>
        <v>51377</v>
      </c>
      <c r="J1724" s="182">
        <f>IFERROR(_xll.qlIndexFixing(Index1M,$H1724,TRUE,_xll.ohTrigger(RecalcTrigger,Trigger1M)),NA())</f>
        <v>2.299972388625271E-2</v>
      </c>
      <c r="K1724" s="44">
        <f>IFERROR(_xll.qlIndexFixing(Index3M,H1724,TRUE,_xll.ohTrigger(RecalcTrigger,Trigger3M)),NA())</f>
        <v>2.3426751461536343E-2</v>
      </c>
      <c r="L1724" s="44">
        <f>IFERROR(_xll.qlIndexFixing(Index6M,$H1724,TRUE,_xll.ohTrigger(RecalcTrigger,Trigger6M)),NA())</f>
        <v>2.3548886714940414E-2</v>
      </c>
      <c r="M1724" s="183">
        <f>IFERROR(_xll.qlIndexFixing(Index1Y,$H1724,TRUE,_xll.ohTrigger(RecalcTrigger,Trigger1Y)),NA())</f>
        <v>2.3838875108874946E-2</v>
      </c>
      <c r="N1724" s="182">
        <f>IFERROR(_xll.qlIndexFixing(ONIndex1M,I1724,TRUE,_xll.ohTrigger(RecalcTrigger,Trigger1M)),NA())</f>
        <v>2.2983477802274166E-2</v>
      </c>
      <c r="O1724" s="44">
        <f>IFERROR(_xll.qlIndexFixing(ONIndex3M,I1724,TRUE,_xll.ohTrigger(RecalcTrigger,Trigger3M)),NA())</f>
        <v>2.337843771606618E-2</v>
      </c>
      <c r="P1724" s="44">
        <f>IFERROR(_xll.qlIndexFixing(ONIndex6M,I1724,TRUE,_xll.ohTrigger(RecalcTrigger,Trigger6M)),NA())</f>
        <v>2.3456862261118649E-2</v>
      </c>
      <c r="Q1724" s="183">
        <f>IFERROR(_xll.qlIndexFixing(ONIndex1Y,I1724,TRUE,_xll.ohTrigger(RecalcTrigger,Trigger1Y)),NA())</f>
        <v>2.3648533684398343E-2</v>
      </c>
    </row>
    <row r="1725" spans="2:17" x14ac:dyDescent="0.2">
      <c r="B1725" s="39" t="s">
        <v>42</v>
      </c>
      <c r="D1725" s="42">
        <f>_xll.qlCalendarAdvance(Calendar,$D1724,B1725,"f",FALSE)</f>
        <v>51384</v>
      </c>
      <c r="E1725" s="177">
        <f>_xll.qlInterestRateIndexValueDate(IndexON,D1725)</f>
        <v>51384</v>
      </c>
      <c r="F1725" s="193">
        <f>IFERROR(_xll.qlIndexFixing(IndexON,D1725,TRUE,_xll.ohTrigger(RecalcTrigger,TriggerON)),NA())</f>
        <v>2.2901795168529526E-2</v>
      </c>
      <c r="H1725" s="42">
        <f>_xll.qlCalendarAdvance(Calendar,$H1724,B1725,"f",FALSE)</f>
        <v>51384</v>
      </c>
      <c r="I1725" s="177">
        <f>_xll.qlInterestRateIndexValueDate(Index1M,$H1725)</f>
        <v>51384</v>
      </c>
      <c r="J1725" s="182">
        <f>IFERROR(_xll.qlIndexFixing(Index1M,$H1725,TRUE,_xll.ohTrigger(RecalcTrigger,Trigger1M)),NA())</f>
        <v>2.2997399982965166E-2</v>
      </c>
      <c r="K1725" s="44">
        <f>IFERROR(_xll.qlIndexFixing(Index3M,H1725,TRUE,_xll.ohTrigger(RecalcTrigger,Trigger3M)),NA())</f>
        <v>2.3423097345270975E-2</v>
      </c>
      <c r="L1725" s="44">
        <f>IFERROR(_xll.qlIndexFixing(Index6M,$H1725,TRUE,_xll.ohTrigger(RecalcTrigger,Trigger6M)),NA())</f>
        <v>2.3544288475443258E-2</v>
      </c>
      <c r="M1725" s="183">
        <f>IFERROR(_xll.qlIndexFixing(Index1Y,$H1725,TRUE,_xll.ohTrigger(RecalcTrigger,Trigger1Y)),NA())</f>
        <v>2.3835176814589687E-2</v>
      </c>
      <c r="N1725" s="182">
        <f>IFERROR(_xll.qlIndexFixing(ONIndex1M,I1725,TRUE,_xll.ohTrigger(RecalcTrigger,Trigger1M)),NA())</f>
        <v>2.2981211748182018E-2</v>
      </c>
      <c r="O1725" s="44">
        <f>IFERROR(_xll.qlIndexFixing(ONIndex3M,I1725,TRUE,_xll.ohTrigger(RecalcTrigger,Trigger3M)),NA())</f>
        <v>2.3375478087110935E-2</v>
      </c>
      <c r="P1725" s="44">
        <f>IFERROR(_xll.qlIndexFixing(ONIndex6M,I1725,TRUE,_xll.ohTrigger(RecalcTrigger,Trigger6M)),NA())</f>
        <v>2.3453560190230816E-2</v>
      </c>
      <c r="Q1725" s="183">
        <f>IFERROR(_xll.qlIndexFixing(ONIndex1Y,I1725,TRUE,_xll.ohTrigger(RecalcTrigger,Trigger1Y)),NA())</f>
        <v>2.3645502630652571E-2</v>
      </c>
    </row>
    <row r="1726" spans="2:17" x14ac:dyDescent="0.2">
      <c r="B1726" s="39" t="s">
        <v>42</v>
      </c>
      <c r="D1726" s="42">
        <f>_xll.qlCalendarAdvance(Calendar,$D1725,B1726,"f",FALSE)</f>
        <v>51391</v>
      </c>
      <c r="E1726" s="177">
        <f>_xll.qlInterestRateIndexValueDate(IndexON,D1726)</f>
        <v>51391</v>
      </c>
      <c r="F1726" s="193">
        <f>IFERROR(_xll.qlIndexFixing(IndexON,D1726,TRUE,_xll.ohTrigger(RecalcTrigger,TriggerON)),NA())</f>
        <v>2.2898321412847533E-2</v>
      </c>
      <c r="H1726" s="42">
        <f>_xll.qlCalendarAdvance(Calendar,$H1725,B1726,"f",FALSE)</f>
        <v>51391</v>
      </c>
      <c r="I1726" s="177">
        <f>_xll.qlInterestRateIndexValueDate(Index1M,$H1726)</f>
        <v>51391</v>
      </c>
      <c r="J1726" s="182">
        <f>IFERROR(_xll.qlIndexFixing(Index1M,$H1726,TRUE,_xll.ohTrigger(RecalcTrigger,Trigger1M)),NA())</f>
        <v>2.2995050151816132E-2</v>
      </c>
      <c r="K1726" s="44">
        <f>IFERROR(_xll.qlIndexFixing(Index3M,H1726,TRUE,_xll.ohTrigger(RecalcTrigger,Trigger3M)),NA())</f>
        <v>2.3419943122760748E-2</v>
      </c>
      <c r="L1726" s="44">
        <f>IFERROR(_xll.qlIndexFixing(Index6M,$H1726,TRUE,_xll.ohTrigger(RecalcTrigger,Trigger6M)),NA())</f>
        <v>2.3540654408881704E-2</v>
      </c>
      <c r="M1726" s="183">
        <f>IFERROR(_xll.qlIndexFixing(Index1Y,$H1726,TRUE,_xll.ohTrigger(RecalcTrigger,Trigger1Y)),NA())</f>
        <v>2.3831455641859733E-2</v>
      </c>
      <c r="N1726" s="182">
        <f>IFERROR(_xll.qlIndexFixing(ONIndex1M,I1726,TRUE,_xll.ohTrigger(RecalcTrigger,Trigger1M)),NA())</f>
        <v>2.2978919813175791E-2</v>
      </c>
      <c r="O1726" s="44">
        <f>IFERROR(_xll.qlIndexFixing(ONIndex3M,I1726,TRUE,_xll.ohTrigger(RecalcTrigger,Trigger3M)),NA())</f>
        <v>2.3372494701059399E-2</v>
      </c>
      <c r="P1726" s="44">
        <f>IFERROR(_xll.qlIndexFixing(ONIndex6M,I1726,TRUE,_xll.ohTrigger(RecalcTrigger,Trigger6M)),NA())</f>
        <v>2.3450237170581367E-2</v>
      </c>
      <c r="Q1726" s="183">
        <f>IFERROR(_xll.qlIndexFixing(ONIndex1Y,I1726,TRUE,_xll.ohTrigger(RecalcTrigger,Trigger1Y)),NA())</f>
        <v>2.3642449216318973E-2</v>
      </c>
    </row>
    <row r="1727" spans="2:17" x14ac:dyDescent="0.2">
      <c r="B1727" s="39" t="s">
        <v>42</v>
      </c>
      <c r="D1727" s="42">
        <f>_xll.qlCalendarAdvance(Calendar,$D1726,B1727,"f",FALSE)</f>
        <v>51398</v>
      </c>
      <c r="E1727" s="177">
        <f>_xll.qlInterestRateIndexValueDate(IndexON,D1727)</f>
        <v>51398</v>
      </c>
      <c r="F1727" s="193">
        <f>IFERROR(_xll.qlIndexFixing(IndexON,D1727,TRUE,_xll.ohTrigger(RecalcTrigger,TriggerON)),NA())</f>
        <v>2.2894826930551782E-2</v>
      </c>
      <c r="H1727" s="42">
        <f>_xll.qlCalendarAdvance(Calendar,$H1726,B1727,"f",FALSE)</f>
        <v>51398</v>
      </c>
      <c r="I1727" s="177">
        <f>_xll.qlInterestRateIndexValueDate(Index1M,$H1727)</f>
        <v>51398</v>
      </c>
      <c r="J1727" s="182">
        <f>IFERROR(_xll.qlIndexFixing(Index1M,$H1727,TRUE,_xll.ohTrigger(RecalcTrigger,Trigger1M)),NA())</f>
        <v>2.2992674392816419E-2</v>
      </c>
      <c r="K1727" s="44">
        <f>IFERROR(_xll.qlIndexFixing(Index3M,H1727,TRUE,_xll.ohTrigger(RecalcTrigger,Trigger3M)),NA())</f>
        <v>2.3416765008242454E-2</v>
      </c>
      <c r="L1727" s="44">
        <f>IFERROR(_xll.qlIndexFixing(Index6M,$H1727,TRUE,_xll.ohTrigger(RecalcTrigger,Trigger6M)),NA())</f>
        <v>2.3536999156866228E-2</v>
      </c>
      <c r="M1727" s="183">
        <f>IFERROR(_xll.qlIndexFixing(Index1Y,$H1727,TRUE,_xll.ohTrigger(RecalcTrigger,Trigger1Y)),NA())</f>
        <v>2.382771159093422E-2</v>
      </c>
      <c r="N1727" s="182">
        <f>IFERROR(_xll.qlIndexFixing(ONIndex1M,I1727,TRUE,_xll.ohTrigger(RecalcTrigger,Trigger1M)),NA())</f>
        <v>2.2976601997093393E-2</v>
      </c>
      <c r="O1727" s="44">
        <f>IFERROR(_xll.qlIndexFixing(ONIndex3M,I1727,TRUE,_xll.ohTrigger(RecalcTrigger,Trigger3M)),NA())</f>
        <v>2.3369487557587387E-2</v>
      </c>
      <c r="P1727" s="44">
        <f>IFERROR(_xll.qlIndexFixing(ONIndex6M,I1727,TRUE,_xll.ohTrigger(RecalcTrigger,Trigger6M)),NA())</f>
        <v>2.3446893202170305E-2</v>
      </c>
      <c r="Q1727" s="183">
        <f>IFERROR(_xll.qlIndexFixing(ONIndex1Y,I1727,TRUE,_xll.ohTrigger(RecalcTrigger,Trigger1Y)),NA())</f>
        <v>2.3639373441640688E-2</v>
      </c>
    </row>
    <row r="1728" spans="2:17" x14ac:dyDescent="0.2">
      <c r="B1728" s="39" t="s">
        <v>42</v>
      </c>
      <c r="D1728" s="42">
        <f>_xll.qlCalendarAdvance(Calendar,$D1727,B1728,"f",FALSE)</f>
        <v>51405</v>
      </c>
      <c r="E1728" s="177">
        <f>_xll.qlInterestRateIndexValueDate(IndexON,D1728)</f>
        <v>51405</v>
      </c>
      <c r="F1728" s="193">
        <f>IFERROR(_xll.qlIndexFixing(IndexON,D1728,TRUE,_xll.ohTrigger(RecalcTrigger,TriggerON)),NA())</f>
        <v>2.289131172188541E-2</v>
      </c>
      <c r="H1728" s="42">
        <f>_xll.qlCalendarAdvance(Calendar,$H1727,B1728,"f",FALSE)</f>
        <v>51405</v>
      </c>
      <c r="I1728" s="177">
        <f>_xll.qlInterestRateIndexValueDate(Index1M,$H1728)</f>
        <v>51405</v>
      </c>
      <c r="J1728" s="182">
        <f>IFERROR(_xll.qlIndexFixing(Index1M,$H1728,TRUE,_xll.ohTrigger(RecalcTrigger,Trigger1M)),NA())</f>
        <v>2.2990272705987636E-2</v>
      </c>
      <c r="K1728" s="44">
        <f>IFERROR(_xll.qlIndexFixing(Index3M,H1728,TRUE,_xll.ohTrigger(RecalcTrigger,Trigger3M)),NA())</f>
        <v>2.3414079150606365E-2</v>
      </c>
      <c r="L1728" s="44">
        <f>IFERROR(_xll.qlIndexFixing(Index6M,$H1728,TRUE,_xll.ohTrigger(RecalcTrigger,Trigger6M)),NA())</f>
        <v>2.3533322719509673E-2</v>
      </c>
      <c r="M1728" s="183">
        <f>IFERROR(_xll.qlIndexFixing(Index1Y,$H1728,TRUE,_xll.ohTrigger(RecalcTrigger,Trigger1Y)),NA())</f>
        <v>2.38239446620645E-2</v>
      </c>
      <c r="N1728" s="182">
        <f>IFERROR(_xll.qlIndexFixing(ONIndex1M,I1728,TRUE,_xll.ohTrigger(RecalcTrigger,Trigger1M)),NA())</f>
        <v>2.2974258299934824E-2</v>
      </c>
      <c r="O1728" s="44">
        <f>IFERROR(_xll.qlIndexFixing(ONIndex3M,I1728,TRUE,_xll.ohTrigger(RecalcTrigger,Trigger3M)),NA())</f>
        <v>2.3366456656856993E-2</v>
      </c>
      <c r="P1728" s="44">
        <f>IFERROR(_xll.qlIndexFixing(ONIndex6M,I1728,TRUE,_xll.ohTrigger(RecalcTrigger,Trigger6M)),NA())</f>
        <v>2.3443528285078674E-2</v>
      </c>
      <c r="Q1728" s="183">
        <f>IFERROR(_xll.qlIndexFixing(ONIndex1Y,I1728,TRUE,_xll.ohTrigger(RecalcTrigger,Trigger1Y)),NA())</f>
        <v>2.3636275306617716E-2</v>
      </c>
    </row>
    <row r="1729" spans="2:17" x14ac:dyDescent="0.2">
      <c r="B1729" s="39" t="s">
        <v>42</v>
      </c>
      <c r="D1729" s="42">
        <f>_xll.qlCalendarAdvance(Calendar,$D1728,B1729,"f",FALSE)</f>
        <v>51412</v>
      </c>
      <c r="E1729" s="177">
        <f>_xll.qlInterestRateIndexValueDate(IndexON,D1729)</f>
        <v>51412</v>
      </c>
      <c r="F1729" s="193">
        <f>IFERROR(_xll.qlIndexFixing(IndexON,D1729,TRUE,_xll.ohTrigger(RecalcTrigger,TriggerON)),NA())</f>
        <v>2.2887775786767373E-2</v>
      </c>
      <c r="H1729" s="42">
        <f>_xll.qlCalendarAdvance(Calendar,$H1728,B1729,"f",FALSE)</f>
        <v>51412</v>
      </c>
      <c r="I1729" s="177">
        <f>_xll.qlInterestRateIndexValueDate(Index1M,$H1729)</f>
        <v>51412</v>
      </c>
      <c r="J1729" s="182">
        <f>IFERROR(_xll.qlIndexFixing(Index1M,$H1729,TRUE,_xll.ohTrigger(RecalcTrigger,Trigger1M)),NA())</f>
        <v>2.2989487693849977E-2</v>
      </c>
      <c r="K1729" s="44">
        <f>IFERROR(_xll.qlIndexFixing(Index3M,H1729,TRUE,_xll.ohTrigger(RecalcTrigger,Trigger3M)),NA())</f>
        <v>2.341085133925425E-2</v>
      </c>
      <c r="L1729" s="44">
        <f>IFERROR(_xll.qlIndexFixing(Index6M,$H1729,TRUE,_xll.ohTrigger(RecalcTrigger,Trigger6M)),NA())</f>
        <v>2.3530109110519264E-2</v>
      </c>
      <c r="M1729" s="183">
        <f>IFERROR(_xll.qlIndexFixing(Index1Y,$H1729,TRUE,_xll.ohTrigger(RecalcTrigger,Trigger1Y)),NA())</f>
        <v>2.382015485550304E-2</v>
      </c>
      <c r="N1729" s="182">
        <f>IFERROR(_xll.qlIndexFixing(ONIndex1M,I1729,TRUE,_xll.ohTrigger(RecalcTrigger,Trigger1M)),NA())</f>
        <v>2.2971888721781131E-2</v>
      </c>
      <c r="O1729" s="44">
        <f>IFERROR(_xll.qlIndexFixing(ONIndex3M,I1729,TRUE,_xll.ohTrigger(RecalcTrigger,Trigger3M)),NA())</f>
        <v>2.3363401998868216E-2</v>
      </c>
      <c r="P1729" s="44">
        <f>IFERROR(_xll.qlIndexFixing(ONIndex6M,I1729,TRUE,_xll.ohTrigger(RecalcTrigger,Trigger6M)),NA())</f>
        <v>2.3440142419225429E-2</v>
      </c>
      <c r="Q1729" s="183">
        <f>IFERROR(_xll.qlIndexFixing(ONIndex1Y,I1729,TRUE,_xll.ohTrigger(RecalcTrigger,Trigger1Y)),NA())</f>
        <v>2.3633154811250057E-2</v>
      </c>
    </row>
    <row r="1730" spans="2:17" x14ac:dyDescent="0.2">
      <c r="B1730" s="39" t="s">
        <v>42</v>
      </c>
      <c r="D1730" s="42">
        <f>_xll.qlCalendarAdvance(Calendar,$D1729,B1730,"f",FALSE)</f>
        <v>51419</v>
      </c>
      <c r="E1730" s="177">
        <f>_xll.qlInterestRateIndexValueDate(IndexON,D1730)</f>
        <v>51419</v>
      </c>
      <c r="F1730" s="193">
        <f>IFERROR(_xll.qlIndexFixing(IndexON,D1730,TRUE,_xll.ohTrigger(RecalcTrigger,TriggerON)),NA())</f>
        <v>2.2884219125035576E-2</v>
      </c>
      <c r="H1730" s="42">
        <f>_xll.qlCalendarAdvance(Calendar,$H1729,B1730,"f",FALSE)</f>
        <v>51419</v>
      </c>
      <c r="I1730" s="177">
        <f>_xll.qlInterestRateIndexValueDate(Index1M,$H1730)</f>
        <v>51419</v>
      </c>
      <c r="J1730" s="182">
        <f>IFERROR(_xll.qlIndexFixing(Index1M,$H1730,TRUE,_xll.ohTrigger(RecalcTrigger,Trigger1M)),NA())</f>
        <v>2.2987028131253424E-2</v>
      </c>
      <c r="K1730" s="44">
        <f>IFERROR(_xll.qlIndexFixing(Index3M,H1730,TRUE,_xll.ohTrigger(RecalcTrigger,Trigger3M)),NA())</f>
        <v>2.3407599634571449E-2</v>
      </c>
      <c r="L1730" s="44">
        <f>IFERROR(_xll.qlIndexFixing(Index6M,$H1730,TRUE,_xll.ohTrigger(RecalcTrigger,Trigger6M)),NA())</f>
        <v>2.3526388551194724E-2</v>
      </c>
      <c r="M1730" s="183">
        <f>IFERROR(_xll.qlIndexFixing(Index1Y,$H1730,TRUE,_xll.ohTrigger(RecalcTrigger,Trigger1Y)),NA())</f>
        <v>2.3816342171504301E-2</v>
      </c>
      <c r="N1730" s="182">
        <f>IFERROR(_xll.qlIndexFixing(ONIndex1M,I1730,TRUE,_xll.ohTrigger(RecalcTrigger,Trigger1M)),NA())</f>
        <v>2.2969493262713359E-2</v>
      </c>
      <c r="O1730" s="44">
        <f>IFERROR(_xll.qlIndexFixing(ONIndex3M,I1730,TRUE,_xll.ohTrigger(RecalcTrigger,Trigger3M)),NA())</f>
        <v>2.3360323583621057E-2</v>
      </c>
      <c r="P1730" s="44">
        <f>IFERROR(_xll.qlIndexFixing(ONIndex6M,I1730,TRUE,_xll.ohTrigger(RecalcTrigger,Trigger6M)),NA())</f>
        <v>2.343673560461057E-2</v>
      </c>
      <c r="Q1730" s="183">
        <f>IFERROR(_xll.qlIndexFixing(ONIndex1Y,I1730,TRUE,_xll.ohTrigger(RecalcTrigger,Trigger1Y)),NA())</f>
        <v>2.3630011955537711E-2</v>
      </c>
    </row>
    <row r="1731" spans="2:17" x14ac:dyDescent="0.2">
      <c r="B1731" s="39" t="s">
        <v>42</v>
      </c>
      <c r="D1731" s="42">
        <f>_xll.qlCalendarAdvance(Calendar,$D1730,B1731,"f",FALSE)</f>
        <v>51426</v>
      </c>
      <c r="E1731" s="177">
        <f>_xll.qlInterestRateIndexValueDate(IndexON,D1731)</f>
        <v>51426</v>
      </c>
      <c r="F1731" s="193">
        <f>IFERROR(_xll.qlIndexFixing(IndexON,D1731,TRUE,_xll.ohTrigger(RecalcTrigger,TriggerON)),NA())</f>
        <v>2.2880641736852114E-2</v>
      </c>
      <c r="H1731" s="42">
        <f>_xll.qlCalendarAdvance(Calendar,$H1730,B1731,"f",FALSE)</f>
        <v>51426</v>
      </c>
      <c r="I1731" s="177">
        <f>_xll.qlInterestRateIndexValueDate(Index1M,$H1731)</f>
        <v>51426</v>
      </c>
      <c r="J1731" s="182">
        <f>IFERROR(_xll.qlIndexFixing(Index1M,$H1731,TRUE,_xll.ohTrigger(RecalcTrigger,Trigger1M)),NA())</f>
        <v>2.2984542636032806E-2</v>
      </c>
      <c r="K1731" s="44">
        <f>IFERROR(_xll.qlIndexFixing(Index3M,H1731,TRUE,_xll.ohTrigger(RecalcTrigger,Trigger3M)),NA())</f>
        <v>2.3404324036610823E-2</v>
      </c>
      <c r="L1731" s="44">
        <f>IFERROR(_xll.qlIndexFixing(Index6M,$H1731,TRUE,_xll.ohTrigger(RecalcTrigger,Trigger6M)),NA())</f>
        <v>2.3522646805563256E-2</v>
      </c>
      <c r="M1731" s="183">
        <f>IFERROR(_xll.qlIndexFixing(Index1Y,$H1731,TRUE,_xll.ohTrigger(RecalcTrigger,Trigger1Y)),NA())</f>
        <v>2.3812506610323636E-2</v>
      </c>
      <c r="N1731" s="182">
        <f>IFERROR(_xll.qlIndexFixing(ONIndex1M,I1731,TRUE,_xll.ohTrigger(RecalcTrigger,Trigger1M)),NA())</f>
        <v>2.2967071922650462E-2</v>
      </c>
      <c r="O1731" s="44">
        <f>IFERROR(_xll.qlIndexFixing(ONIndex3M,I1731,TRUE,_xll.ohTrigger(RecalcTrigger,Trigger3M)),NA())</f>
        <v>2.3357221411034468E-2</v>
      </c>
      <c r="P1731" s="44">
        <f>IFERROR(_xll.qlIndexFixing(ONIndex6M,I1731,TRUE,_xll.ohTrigger(RecalcTrigger,Trigger6M)),NA())</f>
        <v>2.343330784115305E-2</v>
      </c>
      <c r="Q1731" s="183">
        <f>IFERROR(_xll.qlIndexFixing(ONIndex1Y,I1731,TRUE,_xll.ohTrigger(RecalcTrigger,Trigger1Y)),NA())</f>
        <v>2.3626846739318585E-2</v>
      </c>
    </row>
    <row r="1732" spans="2:17" x14ac:dyDescent="0.2">
      <c r="B1732" s="39" t="s">
        <v>42</v>
      </c>
      <c r="D1732" s="42">
        <f>_xll.qlCalendarAdvance(Calendar,$D1731,B1732,"f",FALSE)</f>
        <v>51433</v>
      </c>
      <c r="E1732" s="177">
        <f>_xll.qlInterestRateIndexValueDate(IndexON,D1732)</f>
        <v>51433</v>
      </c>
      <c r="F1732" s="193">
        <f>IFERROR(_xll.qlIndexFixing(IndexON,D1732,TRUE,_xll.ohTrigger(RecalcTrigger,TriggerON)),NA())</f>
        <v>2.2877043622216986E-2</v>
      </c>
      <c r="H1732" s="42">
        <f>_xll.qlCalendarAdvance(Calendar,$H1731,B1732,"f",FALSE)</f>
        <v>51433</v>
      </c>
      <c r="I1732" s="177">
        <f>_xll.qlInterestRateIndexValueDate(Index1M,$H1732)</f>
        <v>51433</v>
      </c>
      <c r="J1732" s="182">
        <f>IFERROR(_xll.qlIndexFixing(Index1M,$H1732,TRUE,_xll.ohTrigger(RecalcTrigger,Trigger1M)),NA())</f>
        <v>2.2982031208200412E-2</v>
      </c>
      <c r="K1732" s="44">
        <f>IFERROR(_xll.qlIndexFixing(Index3M,H1732,TRUE,_xll.ohTrigger(RecalcTrigger,Trigger3M)),NA())</f>
        <v>2.340102454543844E-2</v>
      </c>
      <c r="L1732" s="44">
        <f>IFERROR(_xll.qlIndexFixing(Index6M,$H1732,TRUE,_xll.ohTrigger(RecalcTrigger,Trigger6M)),NA())</f>
        <v>2.3518883873742867E-2</v>
      </c>
      <c r="M1732" s="183">
        <f>IFERROR(_xll.qlIndexFixing(Index1Y,$H1732,TRUE,_xll.ohTrigger(RecalcTrigger,Trigger1Y)),NA())</f>
        <v>2.3808648172218394E-2</v>
      </c>
      <c r="N1732" s="182">
        <f>IFERROR(_xll.qlIndexFixing(ONIndex1M,I1732,TRUE,_xll.ohTrigger(RecalcTrigger,Trigger1M)),NA())</f>
        <v>2.2964624701511394E-2</v>
      </c>
      <c r="O1732" s="44">
        <f>IFERROR(_xll.qlIndexFixing(ONIndex3M,I1732,TRUE,_xll.ohTrigger(RecalcTrigger,Trigger3M)),NA())</f>
        <v>2.3354095481270543E-2</v>
      </c>
      <c r="P1732" s="44">
        <f>IFERROR(_xll.qlIndexFixing(ONIndex6M,I1732,TRUE,_xll.ohTrigger(RecalcTrigger,Trigger6M)),NA())</f>
        <v>2.3429859129096009E-2</v>
      </c>
      <c r="Q1732" s="183">
        <f>IFERROR(_xll.qlIndexFixing(ONIndex1Y,I1732,TRUE,_xll.ohTrigger(RecalcTrigger,Trigger1Y)),NA())</f>
        <v>2.3623659162916866E-2</v>
      </c>
    </row>
    <row r="1733" spans="2:17" x14ac:dyDescent="0.2">
      <c r="B1733" s="39" t="s">
        <v>42</v>
      </c>
      <c r="D1733" s="42">
        <f>_xll.qlCalendarAdvance(Calendar,$D1732,B1733,"f",FALSE)</f>
        <v>51440</v>
      </c>
      <c r="E1733" s="177">
        <f>_xll.qlInterestRateIndexValueDate(IndexON,D1733)</f>
        <v>51440</v>
      </c>
      <c r="F1733" s="193">
        <f>IFERROR(_xll.qlIndexFixing(IndexON,D1733,TRUE,_xll.ohTrigger(RecalcTrigger,TriggerON)),NA())</f>
        <v>2.2873424781130192E-2</v>
      </c>
      <c r="H1733" s="42">
        <f>_xll.qlCalendarAdvance(Calendar,$H1732,B1733,"f",FALSE)</f>
        <v>51440</v>
      </c>
      <c r="I1733" s="177">
        <f>_xll.qlInterestRateIndexValueDate(Index1M,$H1733)</f>
        <v>51440</v>
      </c>
      <c r="J1733" s="182">
        <f>IFERROR(_xll.qlIndexFixing(Index1M,$H1733,TRUE,_xll.ohTrigger(RecalcTrigger,Trigger1M)),NA())</f>
        <v>2.2977875354907473E-2</v>
      </c>
      <c r="K1733" s="44">
        <f>IFERROR(_xll.qlIndexFixing(Index3M,H1733,TRUE,_xll.ohTrigger(RecalcTrigger,Trigger3M)),NA())</f>
        <v>2.3397701161108918E-2</v>
      </c>
      <c r="L1733" s="44">
        <f>IFERROR(_xll.qlIndexFixing(Index6M,$H1733,TRUE,_xll.ohTrigger(RecalcTrigger,Trigger6M)),NA())</f>
        <v>2.3514622756658964E-2</v>
      </c>
      <c r="M1733" s="183">
        <f>IFERROR(_xll.qlIndexFixing(Index1Y,$H1733,TRUE,_xll.ohTrigger(RecalcTrigger,Trigger1Y)),NA())</f>
        <v>2.3804766857447035E-2</v>
      </c>
      <c r="N1733" s="182">
        <f>IFERROR(_xll.qlIndexFixing(ONIndex1M,I1733,TRUE,_xll.ohTrigger(RecalcTrigger,Trigger1M)),NA())</f>
        <v>2.2962151599296154E-2</v>
      </c>
      <c r="O1733" s="44">
        <f>IFERROR(_xll.qlIndexFixing(ONIndex3M,I1733,TRUE,_xll.ohTrigger(RecalcTrigger,Trigger3M)),NA())</f>
        <v>2.3350945794086142E-2</v>
      </c>
      <c r="P1733" s="44">
        <f>IFERROR(_xll.qlIndexFixing(ONIndex6M,I1733,TRUE,_xll.ohTrigger(RecalcTrigger,Trigger6M)),NA())</f>
        <v>2.3426389468277353E-2</v>
      </c>
      <c r="Q1733" s="183">
        <f>IFERROR(_xll.qlIndexFixing(ONIndex1Y,I1733,TRUE,_xll.ohTrigger(RecalcTrigger,Trigger1Y)),NA())</f>
        <v>2.3620449225846274E-2</v>
      </c>
    </row>
    <row r="1734" spans="2:17" x14ac:dyDescent="0.2">
      <c r="B1734" s="39" t="s">
        <v>42</v>
      </c>
      <c r="D1734" s="42">
        <f>_xll.qlCalendarAdvance(Calendar,$D1733,B1734,"f",FALSE)</f>
        <v>51447</v>
      </c>
      <c r="E1734" s="177">
        <f>_xll.qlInterestRateIndexValueDate(IndexON,D1734)</f>
        <v>51447</v>
      </c>
      <c r="F1734" s="193">
        <f>IFERROR(_xll.qlIndexFixing(IndexON,D1734,TRUE,_xll.ohTrigger(RecalcTrigger,TriggerON)),NA())</f>
        <v>2.2869785213510685E-2</v>
      </c>
      <c r="H1734" s="42">
        <f>_xll.qlCalendarAdvance(Calendar,$H1733,B1734,"f",FALSE)</f>
        <v>51447</v>
      </c>
      <c r="I1734" s="177">
        <f>_xll.qlInterestRateIndexValueDate(Index1M,$H1734)</f>
        <v>51447</v>
      </c>
      <c r="J1734" s="182">
        <f>IFERROR(_xll.qlIndexFixing(Index1M,$H1734,TRUE,_xll.ohTrigger(RecalcTrigger,Trigger1M)),NA())</f>
        <v>2.2975318101417657E-2</v>
      </c>
      <c r="K1734" s="44">
        <f>IFERROR(_xll.qlIndexFixing(Index3M,H1734,TRUE,_xll.ohTrigger(RecalcTrigger,Trigger3M)),NA())</f>
        <v>2.3394353883683043E-2</v>
      </c>
      <c r="L1734" s="44">
        <f>IFERROR(_xll.qlIndexFixing(Index6M,$H1734,TRUE,_xll.ohTrigger(RecalcTrigger,Trigger6M)),NA())</f>
        <v>2.3510819209689549E-2</v>
      </c>
      <c r="M1734" s="183">
        <f>IFERROR(_xll.qlIndexFixing(Index1Y,$H1734,TRUE,_xll.ohTrigger(RecalcTrigger,Trigger1Y)),NA())</f>
        <v>2.3800862666270239E-2</v>
      </c>
      <c r="N1734" s="182">
        <f>IFERROR(_xll.qlIndexFixing(ONIndex1M,I1734,TRUE,_xll.ohTrigger(RecalcTrigger,Trigger1M)),NA())</f>
        <v>2.2959652616247883E-2</v>
      </c>
      <c r="O1734" s="44">
        <f>IFERROR(_xll.qlIndexFixing(ONIndex3M,I1734,TRUE,_xll.ohTrigger(RecalcTrigger,Trigger3M)),NA())</f>
        <v>2.3347772349724405E-2</v>
      </c>
      <c r="P1734" s="44">
        <f>IFERROR(_xll.qlIndexFixing(ONIndex6M,I1734,TRUE,_xll.ohTrigger(RecalcTrigger,Trigger6M)),NA())</f>
        <v>2.3422898858616037E-2</v>
      </c>
      <c r="Q1734" s="183">
        <f>IFERROR(_xll.qlIndexFixing(ONIndex1Y,I1734,TRUE,_xll.ohTrigger(RecalcTrigger,Trigger1Y)),NA())</f>
        <v>2.3617216928512041E-2</v>
      </c>
    </row>
    <row r="1735" spans="2:17" x14ac:dyDescent="0.2">
      <c r="B1735" s="39" t="s">
        <v>42</v>
      </c>
      <c r="D1735" s="42">
        <f>_xll.qlCalendarAdvance(Calendar,$D1734,B1735,"f",FALSE)</f>
        <v>51454</v>
      </c>
      <c r="E1735" s="177">
        <f>_xll.qlInterestRateIndexValueDate(IndexON,D1735)</f>
        <v>51454</v>
      </c>
      <c r="F1735" s="193">
        <f>IFERROR(_xll.qlIndexFixing(IndexON,D1735,TRUE,_xll.ohTrigger(RecalcTrigger,TriggerON)),NA())</f>
        <v>2.2866124919439512E-2</v>
      </c>
      <c r="H1735" s="42">
        <f>_xll.qlCalendarAdvance(Calendar,$H1734,B1735,"f",FALSE)</f>
        <v>51454</v>
      </c>
      <c r="I1735" s="177">
        <f>_xll.qlInterestRateIndexValueDate(Index1M,$H1735)</f>
        <v>51454</v>
      </c>
      <c r="J1735" s="182">
        <f>IFERROR(_xll.qlIndexFixing(Index1M,$H1735,TRUE,_xll.ohTrigger(RecalcTrigger,Trigger1M)),NA())</f>
        <v>2.2972734920206832E-2</v>
      </c>
      <c r="K1735" s="44">
        <f>IFERROR(_xll.qlIndexFixing(Index3M,H1735,TRUE,_xll.ohTrigger(RecalcTrigger,Trigger3M)),NA())</f>
        <v>2.3390982713219835E-2</v>
      </c>
      <c r="L1735" s="44">
        <f>IFERROR(_xll.qlIndexFixing(Index6M,$H1735,TRUE,_xll.ohTrigger(RecalcTrigger,Trigger6M)),NA())</f>
        <v>2.3506994478196232E-2</v>
      </c>
      <c r="M1735" s="183">
        <f>IFERROR(_xll.qlIndexFixing(Index1Y,$H1735,TRUE,_xll.ohTrigger(RecalcTrigger,Trigger1Y)),NA())</f>
        <v>2.379693559895002E-2</v>
      </c>
      <c r="N1735" s="182">
        <f>IFERROR(_xll.qlIndexFixing(ONIndex1M,I1735,TRUE,_xll.ohTrigger(RecalcTrigger,Trigger1M)),NA())</f>
        <v>2.2957127752123441E-2</v>
      </c>
      <c r="O1735" s="44">
        <f>IFERROR(_xll.qlIndexFixing(ONIndex3M,I1735,TRUE,_xll.ohTrigger(RecalcTrigger,Trigger3M)),NA())</f>
        <v>2.3344575148104285E-2</v>
      </c>
      <c r="P1735" s="44">
        <f>IFERROR(_xll.qlIndexFixing(ONIndex6M,I1735,TRUE,_xll.ohTrigger(RecalcTrigger,Trigger6M)),NA())</f>
        <v>2.3419387300274153E-2</v>
      </c>
      <c r="Q1735" s="183">
        <f>IFERROR(_xll.qlIndexFixing(ONIndex1Y,I1735,TRUE,_xll.ohTrigger(RecalcTrigger,Trigger1Y)),NA())</f>
        <v>2.3613962270914168E-2</v>
      </c>
    </row>
    <row r="1736" spans="2:17" x14ac:dyDescent="0.2">
      <c r="B1736" s="39" t="s">
        <v>42</v>
      </c>
      <c r="D1736" s="42">
        <f>_xll.qlCalendarAdvance(Calendar,$D1735,B1736,"f",FALSE)</f>
        <v>51461</v>
      </c>
      <c r="E1736" s="177">
        <f>_xll.qlInterestRateIndexValueDate(IndexON,D1736)</f>
        <v>51461</v>
      </c>
      <c r="F1736" s="193">
        <f>IFERROR(_xll.qlIndexFixing(IndexON,D1736,TRUE,_xll.ohTrigger(RecalcTrigger,TriggerON)),NA())</f>
        <v>2.2862443898754581E-2</v>
      </c>
      <c r="H1736" s="42">
        <f>_xll.qlCalendarAdvance(Calendar,$H1735,B1736,"f",FALSE)</f>
        <v>51461</v>
      </c>
      <c r="I1736" s="177">
        <f>_xll.qlInterestRateIndexValueDate(Index1M,$H1736)</f>
        <v>51461</v>
      </c>
      <c r="J1736" s="182">
        <f>IFERROR(_xll.qlIndexFixing(Index1M,$H1736,TRUE,_xll.ohTrigger(RecalcTrigger,Trigger1M)),NA())</f>
        <v>2.297012581128851E-2</v>
      </c>
      <c r="K1736" s="44">
        <f>IFERROR(_xll.qlIndexFixing(Index3M,H1736,TRUE,_xll.ohTrigger(RecalcTrigger,Trigger3M)),NA())</f>
        <v>2.3387587649782726E-2</v>
      </c>
      <c r="L1736" s="44">
        <f>IFERROR(_xll.qlIndexFixing(Index6M,$H1736,TRUE,_xll.ohTrigger(RecalcTrigger,Trigger6M)),NA())</f>
        <v>2.3503148562297224E-2</v>
      </c>
      <c r="M1736" s="183">
        <f>IFERROR(_xll.qlIndexFixing(Index1Y,$H1736,TRUE,_xll.ohTrigger(RecalcTrigger,Trigger1Y)),NA())</f>
        <v>2.3792985655749499E-2</v>
      </c>
      <c r="N1736" s="182">
        <f>IFERROR(_xll.qlIndexFixing(ONIndex1M,I1736,TRUE,_xll.ohTrigger(RecalcTrigger,Trigger1M)),NA())</f>
        <v>2.2954577006922827E-2</v>
      </c>
      <c r="O1736" s="44">
        <f>IFERROR(_xll.qlIndexFixing(ONIndex3M,I1736,TRUE,_xll.ohTrigger(RecalcTrigger,Trigger3M)),NA())</f>
        <v>2.3341354189144736E-2</v>
      </c>
      <c r="P1736" s="44">
        <f>IFERROR(_xll.qlIndexFixing(ONIndex6M,I1736,TRUE,_xll.ohTrigger(RecalcTrigger,Trigger6M)),NA())</f>
        <v>2.3415854793089608E-2</v>
      </c>
      <c r="Q1736" s="183">
        <f>IFERROR(_xll.qlIndexFixing(ONIndex1Y,I1736,TRUE,_xll.ohTrigger(RecalcTrigger,Trigger1Y)),NA())</f>
        <v>2.3610685252971608E-2</v>
      </c>
    </row>
    <row r="1737" spans="2:17" x14ac:dyDescent="0.2">
      <c r="B1737" s="39" t="s">
        <v>42</v>
      </c>
      <c r="D1737" s="42">
        <f>_xll.qlCalendarAdvance(Calendar,$D1736,B1737,"f",FALSE)</f>
        <v>51468</v>
      </c>
      <c r="E1737" s="177">
        <f>_xll.qlInterestRateIndexValueDate(IndexON,D1737)</f>
        <v>51468</v>
      </c>
      <c r="F1737" s="193">
        <f>IFERROR(_xll.qlIndexFixing(IndexON,D1737,TRUE,_xll.ohTrigger(RecalcTrigger,TriggerON)),NA())</f>
        <v>2.285874215169903E-2</v>
      </c>
      <c r="H1737" s="42">
        <f>_xll.qlCalendarAdvance(Calendar,$H1736,B1737,"f",FALSE)</f>
        <v>51468</v>
      </c>
      <c r="I1737" s="177">
        <f>_xll.qlInterestRateIndexValueDate(Index1M,$H1737)</f>
        <v>51468</v>
      </c>
      <c r="J1737" s="182">
        <f>IFERROR(_xll.qlIndexFixing(Index1M,$H1737,TRUE,_xll.ohTrigger(RecalcTrigger,Trigger1M)),NA())</f>
        <v>2.2967490774686999E-2</v>
      </c>
      <c r="K1737" s="44">
        <f>IFERROR(_xll.qlIndexFixing(Index3M,H1737,TRUE,_xll.ohTrigger(RecalcTrigger,Trigger3M)),NA())</f>
        <v>2.3384168693431615E-2</v>
      </c>
      <c r="L1737" s="44">
        <f>IFERROR(_xll.qlIndexFixing(Index6M,$H1737,TRUE,_xll.ohTrigger(RecalcTrigger,Trigger6M)),NA())</f>
        <v>2.3499281462113424E-2</v>
      </c>
      <c r="M1737" s="183">
        <f>IFERROR(_xll.qlIndexFixing(Index1Y,$H1737,TRUE,_xll.ohTrigger(RecalcTrigger,Trigger1Y)),NA())</f>
        <v>2.3789012836933354E-2</v>
      </c>
      <c r="N1737" s="182">
        <f>IFERROR(_xll.qlIndexFixing(ONIndex1M,I1737,TRUE,_xll.ohTrigger(RecalcTrigger,Trigger1M)),NA())</f>
        <v>2.2952000380808135E-2</v>
      </c>
      <c r="O1737" s="44">
        <f>IFERROR(_xll.qlIndexFixing(ONIndex3M,I1737,TRUE,_xll.ohTrigger(RecalcTrigger,Trigger3M)),NA())</f>
        <v>2.3338109472926805E-2</v>
      </c>
      <c r="P1737" s="44">
        <f>IFERROR(_xll.qlIndexFixing(ONIndex6M,I1737,TRUE,_xll.ohTrigger(RecalcTrigger,Trigger6M)),NA())</f>
        <v>2.3412301337386587E-2</v>
      </c>
      <c r="Q1737" s="183">
        <f>IFERROR(_xll.qlIndexFixing(ONIndex1Y,I1737,TRUE,_xll.ohTrigger(RecalcTrigger,Trigger1Y)),NA())</f>
        <v>2.3607385874441222E-2</v>
      </c>
    </row>
    <row r="1738" spans="2:17" x14ac:dyDescent="0.2">
      <c r="B1738" s="39" t="s">
        <v>42</v>
      </c>
      <c r="D1738" s="42">
        <f>_xll.qlCalendarAdvance(Calendar,$D1737,B1738,"f",FALSE)</f>
        <v>51475</v>
      </c>
      <c r="E1738" s="177">
        <f>_xll.qlInterestRateIndexValueDate(IndexON,D1738)</f>
        <v>51475</v>
      </c>
      <c r="F1738" s="193">
        <f>IFERROR(_xll.qlIndexFixing(IndexON,D1738,TRUE,_xll.ohTrigger(RecalcTrigger,TriggerON)),NA())</f>
        <v>2.2855019678191812E-2</v>
      </c>
      <c r="H1738" s="42">
        <f>_xll.qlCalendarAdvance(Calendar,$H1737,B1738,"f",FALSE)</f>
        <v>51475</v>
      </c>
      <c r="I1738" s="177">
        <f>_xll.qlInterestRateIndexValueDate(Index1M,$H1738)</f>
        <v>51475</v>
      </c>
      <c r="J1738" s="182">
        <f>IFERROR(_xll.qlIndexFixing(Index1M,$H1738,TRUE,_xll.ohTrigger(RecalcTrigger,Trigger1M)),NA())</f>
        <v>2.2966418057456417E-2</v>
      </c>
      <c r="K1738" s="44">
        <f>IFERROR(_xll.qlIndexFixing(Index3M,H1738,TRUE,_xll.ohTrigger(RecalcTrigger,Trigger3M)),NA())</f>
        <v>2.3379731778045101E-2</v>
      </c>
      <c r="L1738" s="44">
        <f>IFERROR(_xll.qlIndexFixing(Index6M,$H1738,TRUE,_xll.ohTrigger(RecalcTrigger,Trigger6M)),NA())</f>
        <v>2.3495861379502124E-2</v>
      </c>
      <c r="M1738" s="183">
        <f>IFERROR(_xll.qlIndexFixing(Index1Y,$H1738,TRUE,_xll.ohTrigger(RecalcTrigger,Trigger1Y)),NA())</f>
        <v>2.3785017142767595E-2</v>
      </c>
      <c r="N1738" s="182">
        <f>IFERROR(_xll.qlIndexFixing(ONIndex1M,I1738,TRUE,_xll.ohTrigger(RecalcTrigger,Trigger1M)),NA())</f>
        <v>2.2949397873698318E-2</v>
      </c>
      <c r="O1738" s="44">
        <f>IFERROR(_xll.qlIndexFixing(ONIndex3M,I1738,TRUE,_xll.ohTrigger(RecalcTrigger,Trigger3M)),NA())</f>
        <v>2.3334840999531536E-2</v>
      </c>
      <c r="P1738" s="44">
        <f>IFERROR(_xll.qlIndexFixing(ONIndex6M,I1738,TRUE,_xll.ohTrigger(RecalcTrigger,Trigger6M)),NA())</f>
        <v>2.340872693275986E-2</v>
      </c>
      <c r="Q1738" s="183">
        <f>IFERROR(_xll.qlIndexFixing(ONIndex1Y,I1738,TRUE,_xll.ohTrigger(RecalcTrigger,Trigger1Y)),NA())</f>
        <v>2.3604064135647196E-2</v>
      </c>
    </row>
    <row r="1739" spans="2:17" x14ac:dyDescent="0.2">
      <c r="B1739" s="39" t="s">
        <v>42</v>
      </c>
      <c r="D1739" s="42">
        <f>_xll.qlCalendarAdvance(Calendar,$D1738,B1739,"f",FALSE)</f>
        <v>51482</v>
      </c>
      <c r="E1739" s="177">
        <f>_xll.qlInterestRateIndexValueDate(IndexON,D1739)</f>
        <v>51482</v>
      </c>
      <c r="F1739" s="193">
        <f>IFERROR(_xll.qlIndexFixing(IndexON,D1739,TRUE,_xll.ohTrigger(RecalcTrigger,TriggerON)),NA())</f>
        <v>2.2851276478232929E-2</v>
      </c>
      <c r="H1739" s="42">
        <f>_xll.qlCalendarAdvance(Calendar,$H1738,B1739,"f",FALSE)</f>
        <v>51482</v>
      </c>
      <c r="I1739" s="177">
        <f>_xll.qlInterestRateIndexValueDate(Index1M,$H1739)</f>
        <v>51482</v>
      </c>
      <c r="J1739" s="182">
        <f>IFERROR(_xll.qlIndexFixing(Index1M,$H1739,TRUE,_xll.ohTrigger(RecalcTrigger,Trigger1M)),NA())</f>
        <v>2.2963725101874489E-2</v>
      </c>
      <c r="K1739" s="44">
        <f>IFERROR(_xll.qlIndexFixing(Index3M,H1739,TRUE,_xll.ohTrigger(RecalcTrigger,Trigger3M)),NA())</f>
        <v>2.3376268891639216E-2</v>
      </c>
      <c r="L1739" s="44">
        <f>IFERROR(_xll.qlIndexFixing(Index6M,$H1739,TRUE,_xll.ohTrigger(RecalcTrigger,Trigger6M)),NA())</f>
        <v>2.3491950147698219E-2</v>
      </c>
      <c r="M1739" s="183">
        <f>IFERROR(_xll.qlIndexFixing(Index1Y,$H1739,TRUE,_xll.ohTrigger(RecalcTrigger,Trigger1Y)),NA())</f>
        <v>2.3780998573521783E-2</v>
      </c>
      <c r="N1739" s="182">
        <f>IFERROR(_xll.qlIndexFixing(ONIndex1M,I1739,TRUE,_xll.ohTrigger(RecalcTrigger,Trigger1M)),NA())</f>
        <v>2.2946769485512331E-2</v>
      </c>
      <c r="O1739" s="44">
        <f>IFERROR(_xll.qlIndexFixing(ONIndex3M,I1739,TRUE,_xll.ohTrigger(RecalcTrigger,Trigger3M)),NA())</f>
        <v>2.3331548768715793E-2</v>
      </c>
      <c r="P1739" s="44">
        <f>IFERROR(_xll.qlIndexFixing(ONIndex6M,I1739,TRUE,_xll.ohTrigger(RecalcTrigger,Trigger6M)),NA())</f>
        <v>2.3405131579371519E-2</v>
      </c>
      <c r="Q1739" s="183">
        <f>IFERROR(_xll.qlIndexFixing(ONIndex1Y,I1739,TRUE,_xll.ohTrigger(RecalcTrigger,Trigger1Y)),NA())</f>
        <v>2.3600720036589529E-2</v>
      </c>
    </row>
    <row r="1740" spans="2:17" x14ac:dyDescent="0.2">
      <c r="B1740" s="39" t="s">
        <v>42</v>
      </c>
      <c r="D1740" s="42">
        <f>_xll.qlCalendarAdvance(Calendar,$D1739,B1740,"f",FALSE)</f>
        <v>51489</v>
      </c>
      <c r="E1740" s="177">
        <f>_xll.qlInterestRateIndexValueDate(IndexON,D1740)</f>
        <v>51489</v>
      </c>
      <c r="F1740" s="193">
        <f>IFERROR(_xll.qlIndexFixing(IndexON,D1740,TRUE,_xll.ohTrigger(RecalcTrigger,TriggerON)),NA())</f>
        <v>2.2847512551660287E-2</v>
      </c>
      <c r="H1740" s="42">
        <f>_xll.qlCalendarAdvance(Calendar,$H1739,B1740,"f",FALSE)</f>
        <v>51489</v>
      </c>
      <c r="I1740" s="177">
        <f>_xll.qlInterestRateIndexValueDate(Index1M,$H1740)</f>
        <v>51489</v>
      </c>
      <c r="J1740" s="182">
        <f>IFERROR(_xll.qlIndexFixing(Index1M,$H1740,TRUE,_xll.ohTrigger(RecalcTrigger,Trigger1M)),NA())</f>
        <v>2.2961006213828135E-2</v>
      </c>
      <c r="K1740" s="44">
        <f>IFERROR(_xll.qlIndexFixing(Index3M,H1740,TRUE,_xll.ohTrigger(RecalcTrigger,Trigger3M)),NA())</f>
        <v>2.3372782115482292E-2</v>
      </c>
      <c r="L1740" s="44">
        <f>IFERROR(_xll.qlIndexFixing(Index6M,$H1740,TRUE,_xll.ohTrigger(RecalcTrigger,Trigger6M)),NA())</f>
        <v>2.3488017730666375E-2</v>
      </c>
      <c r="M1740" s="183">
        <f>IFERROR(_xll.qlIndexFixing(Index1Y,$H1740,TRUE,_xll.ohTrigger(RecalcTrigger,Trigger1Y)),NA())</f>
        <v>2.3776957129463705E-2</v>
      </c>
      <c r="N1740" s="182">
        <f>IFERROR(_xll.qlIndexFixing(ONIndex1M,I1740,TRUE,_xll.ohTrigger(RecalcTrigger,Trigger1M)),NA())</f>
        <v>2.2944115216331218E-2</v>
      </c>
      <c r="O1740" s="44">
        <f>IFERROR(_xll.qlIndexFixing(ONIndex3M,I1740,TRUE,_xll.ohTrigger(RecalcTrigger,Trigger3M)),NA())</f>
        <v>2.3328232780641667E-2</v>
      </c>
      <c r="P1740" s="44">
        <f>IFERROR(_xll.qlIndexFixing(ONIndex6M,I1740,TRUE,_xll.ohTrigger(RecalcTrigger,Trigger6M)),NA())</f>
        <v>2.3401515277302609E-2</v>
      </c>
      <c r="Q1740" s="183">
        <f>IFERROR(_xll.qlIndexFixing(ONIndex1Y,I1740,TRUE,_xll.ohTrigger(RecalcTrigger,Trigger1Y)),NA())</f>
        <v>2.3597353577106128E-2</v>
      </c>
    </row>
    <row r="1741" spans="2:17" x14ac:dyDescent="0.2">
      <c r="B1741" s="39" t="s">
        <v>42</v>
      </c>
      <c r="D1741" s="42">
        <f>_xll.qlCalendarAdvance(Calendar,$D1740,B1741,"f",FALSE)</f>
        <v>51497</v>
      </c>
      <c r="E1741" s="177">
        <f>_xll.qlInterestRateIndexValueDate(IndexON,D1741)</f>
        <v>51497</v>
      </c>
      <c r="F1741" s="193">
        <f>IFERROR(_xll.qlIndexFixing(IndexON,D1741,TRUE,_xll.ohTrigger(RecalcTrigger,TriggerON)),NA())</f>
        <v>2.2843185542111843E-2</v>
      </c>
      <c r="H1741" s="42">
        <f>_xll.qlCalendarAdvance(Calendar,$H1740,B1741,"f",FALSE)</f>
        <v>51497</v>
      </c>
      <c r="I1741" s="177">
        <f>_xll.qlInterestRateIndexValueDate(Index1M,$H1741)</f>
        <v>51497</v>
      </c>
      <c r="J1741" s="182">
        <f>IFERROR(_xll.qlIndexFixing(Index1M,$H1741,TRUE,_xll.ohTrigger(RecalcTrigger,Trigger1M)),NA())</f>
        <v>2.2957344272441955E-2</v>
      </c>
      <c r="K1741" s="44">
        <f>IFERROR(_xll.qlIndexFixing(Index3M,H1741,TRUE,_xll.ohTrigger(RecalcTrigger,Trigger3M)),NA())</f>
        <v>2.3368767975765235E-2</v>
      </c>
      <c r="L1741" s="44">
        <f>IFERROR(_xll.qlIndexFixing(Index6M,$H1741,TRUE,_xll.ohTrigger(RecalcTrigger,Trigger6M)),NA())</f>
        <v>2.3483497598837052E-2</v>
      </c>
      <c r="M1741" s="183">
        <f>IFERROR(_xll.qlIndexFixing(Index1Y,$H1741,TRUE,_xll.ohTrigger(RecalcTrigger,Trigger1Y)),NA())</f>
        <v>2.3772310326628743E-2</v>
      </c>
      <c r="N1741" s="182">
        <f>IFERROR(_xll.qlIndexFixing(ONIndex1M,I1741,TRUE,_xll.ohTrigger(RecalcTrigger,Trigger1M)),NA())</f>
        <v>2.2941050074924974E-2</v>
      </c>
      <c r="O1741" s="44">
        <f>IFERROR(_xll.qlIndexFixing(ONIndex3M,I1741,TRUE,_xll.ohTrigger(RecalcTrigger,Trigger3M)),NA())</f>
        <v>2.3324413989627146E-2</v>
      </c>
      <c r="P1741" s="44">
        <f>IFERROR(_xll.qlIndexFixing(ONIndex6M,I1741,TRUE,_xll.ohTrigger(RecalcTrigger,Trigger6M)),NA())</f>
        <v>2.3397356709076167E-2</v>
      </c>
      <c r="Q1741" s="183">
        <f>IFERROR(_xll.qlIndexFixing(ONIndex1Y,I1741,TRUE,_xll.ohTrigger(RecalcTrigger,Trigger1Y)),NA())</f>
        <v>2.359347881463858E-2</v>
      </c>
    </row>
    <row r="1742" spans="2:17" x14ac:dyDescent="0.2">
      <c r="B1742" s="39" t="s">
        <v>42</v>
      </c>
      <c r="D1742" s="42">
        <f>_xll.qlCalendarAdvance(Calendar,$D1741,B1742,"f",FALSE)</f>
        <v>51504</v>
      </c>
      <c r="E1742" s="177">
        <f>_xll.qlInterestRateIndexValueDate(IndexON,D1742)</f>
        <v>51504</v>
      </c>
      <c r="F1742" s="193">
        <f>IFERROR(_xll.qlIndexFixing(IndexON,D1742,TRUE,_xll.ohTrigger(RecalcTrigger,TriggerON)),NA())</f>
        <v>2.2839377201772093E-2</v>
      </c>
      <c r="H1742" s="42">
        <f>_xll.qlCalendarAdvance(Calendar,$H1741,B1742,"f",FALSE)</f>
        <v>51504</v>
      </c>
      <c r="I1742" s="177">
        <f>_xll.qlInterestRateIndexValueDate(Index1M,$H1742)</f>
        <v>51504</v>
      </c>
      <c r="J1742" s="182">
        <f>IFERROR(_xll.qlIndexFixing(Index1M,$H1742,TRUE,_xll.ohTrigger(RecalcTrigger,Trigger1M)),NA())</f>
        <v>2.2954571841412794E-2</v>
      </c>
      <c r="K1742" s="44">
        <f>IFERROR(_xll.qlIndexFixing(Index3M,H1742,TRUE,_xll.ohTrigger(RecalcTrigger,Trigger3M)),NA())</f>
        <v>2.3365230007487778E-2</v>
      </c>
      <c r="L1742" s="44">
        <f>IFERROR(_xll.qlIndexFixing(Index6M,$H1742,TRUE,_xll.ohTrigger(RecalcTrigger,Trigger6M)),NA())</f>
        <v>2.3479058897622661E-2</v>
      </c>
      <c r="M1742" s="183">
        <f>IFERROR(_xll.qlIndexFixing(Index1Y,$H1742,TRUE,_xll.ohTrigger(RecalcTrigger,Trigger1Y)),NA())</f>
        <v>2.3768219866032059E-2</v>
      </c>
      <c r="N1742" s="182">
        <f>IFERROR(_xll.qlIndexFixing(ONIndex1M,I1742,TRUE,_xll.ohTrigger(RecalcTrigger,Trigger1M)),NA())</f>
        <v>2.2938340346503328E-2</v>
      </c>
      <c r="O1742" s="44">
        <f>IFERROR(_xll.qlIndexFixing(ONIndex3M,I1742,TRUE,_xll.ohTrigger(RecalcTrigger,Trigger3M)),NA())</f>
        <v>2.33210470931422E-2</v>
      </c>
      <c r="P1742" s="44">
        <f>IFERROR(_xll.qlIndexFixing(ONIndex6M,I1742,TRUE,_xll.ohTrigger(RecalcTrigger,Trigger6M)),NA())</f>
        <v>2.3393695516931157E-2</v>
      </c>
      <c r="Q1742" s="183">
        <f>IFERROR(_xll.qlIndexFixing(ONIndex1Y,I1742,TRUE,_xll.ohTrigger(RecalcTrigger,Trigger1Y)),NA())</f>
        <v>2.3590064440026648E-2</v>
      </c>
    </row>
    <row r="1743" spans="2:17" x14ac:dyDescent="0.2">
      <c r="B1743" s="39" t="s">
        <v>42</v>
      </c>
      <c r="D1743" s="42">
        <f>_xll.qlCalendarAdvance(Calendar,$D1742,B1743,"f",FALSE)</f>
        <v>51511</v>
      </c>
      <c r="E1743" s="177">
        <f>_xll.qlInterestRateIndexValueDate(IndexON,D1743)</f>
        <v>51511</v>
      </c>
      <c r="F1743" s="193">
        <f>IFERROR(_xll.qlIndexFixing(IndexON,D1743,TRUE,_xll.ohTrigger(RecalcTrigger,TriggerON)),NA())</f>
        <v>2.2835548134818584E-2</v>
      </c>
      <c r="H1743" s="42">
        <f>_xll.qlCalendarAdvance(Calendar,$H1742,B1743,"f",FALSE)</f>
        <v>51511</v>
      </c>
      <c r="I1743" s="177">
        <f>_xll.qlInterestRateIndexValueDate(Index1M,$H1743)</f>
        <v>51511</v>
      </c>
      <c r="J1743" s="182">
        <f>IFERROR(_xll.qlIndexFixing(Index1M,$H1743,TRUE,_xll.ohTrigger(RecalcTrigger,Trigger1M)),NA())</f>
        <v>2.29517734795881E-2</v>
      </c>
      <c r="K1743" s="44">
        <f>IFERROR(_xll.qlIndexFixing(Index3M,H1743,TRUE,_xll.ohTrigger(RecalcTrigger,Trigger3M)),NA())</f>
        <v>2.3361668149651991E-2</v>
      </c>
      <c r="L1743" s="44">
        <f>IFERROR(_xll.qlIndexFixing(Index6M,$H1743,TRUE,_xll.ohTrigger(RecalcTrigger,Trigger6M)),NA())</f>
        <v>2.3475061668066653E-2</v>
      </c>
      <c r="M1743" s="183">
        <f>IFERROR(_xll.qlIndexFixing(Index1Y,$H1743,TRUE,_xll.ohTrigger(RecalcTrigger,Trigger1Y)),NA())</f>
        <v>2.3764106531480866E-2</v>
      </c>
      <c r="N1743" s="182">
        <f>IFERROR(_xll.qlIndexFixing(ONIndex1M,I1743,TRUE,_xll.ohTrigger(RecalcTrigger,Trigger1M)),NA())</f>
        <v>2.2935604737086557E-2</v>
      </c>
      <c r="O1743" s="44">
        <f>IFERROR(_xll.qlIndexFixing(ONIndex3M,I1743,TRUE,_xll.ohTrigger(RecalcTrigger,Trigger3M)),NA())</f>
        <v>2.3317656439398871E-2</v>
      </c>
      <c r="P1743" s="44">
        <f>IFERROR(_xll.qlIndexFixing(ONIndex6M,I1743,TRUE,_xll.ohTrigger(RecalcTrigger,Trigger6M)),NA())</f>
        <v>2.339001337586244E-2</v>
      </c>
      <c r="Q1743" s="183">
        <f>IFERROR(_xll.qlIndexFixing(ONIndex1Y,I1743,TRUE,_xll.ohTrigger(RecalcTrigger,Trigger1Y)),NA())</f>
        <v>2.3586627705151075E-2</v>
      </c>
    </row>
    <row r="1744" spans="2:17" x14ac:dyDescent="0.2">
      <c r="B1744" s="39" t="s">
        <v>42</v>
      </c>
      <c r="D1744" s="42">
        <f>_xll.qlCalendarAdvance(Calendar,$D1743,B1744,"f",FALSE)</f>
        <v>51518</v>
      </c>
      <c r="E1744" s="177">
        <f>_xll.qlInterestRateIndexValueDate(IndexON,D1744)</f>
        <v>51518</v>
      </c>
      <c r="F1744" s="193">
        <f>IFERROR(_xll.qlIndexFixing(IndexON,D1744,TRUE,_xll.ohTrigger(RecalcTrigger,TriggerON)),NA())</f>
        <v>2.2831698341494455E-2</v>
      </c>
      <c r="H1744" s="42">
        <f>_xll.qlCalendarAdvance(Calendar,$H1743,B1744,"f",FALSE)</f>
        <v>51518</v>
      </c>
      <c r="I1744" s="177">
        <f>_xll.qlInterestRateIndexValueDate(Index1M,$H1744)</f>
        <v>51518</v>
      </c>
      <c r="J1744" s="182">
        <f>IFERROR(_xll.qlIndexFixing(Index1M,$H1744,TRUE,_xll.ohTrigger(RecalcTrigger,Trigger1M)),NA())</f>
        <v>2.2948949186988137E-2</v>
      </c>
      <c r="K1744" s="44">
        <f>IFERROR(_xll.qlIndexFixing(Index3M,H1744,TRUE,_xll.ohTrigger(RecalcTrigger,Trigger3M)),NA())</f>
        <v>2.3358082402320009E-2</v>
      </c>
      <c r="L1744" s="44">
        <f>IFERROR(_xll.qlIndexFixing(Index6M,$H1744,TRUE,_xll.ohTrigger(RecalcTrigger,Trigger6M)),NA())</f>
        <v>2.347104325510169E-2</v>
      </c>
      <c r="M1744" s="183">
        <f>IFERROR(_xll.qlIndexFixing(Index1Y,$H1744,TRUE,_xll.ohTrigger(RecalcTrigger,Trigger1Y)),NA())</f>
        <v>2.3759970323250279E-2</v>
      </c>
      <c r="N1744" s="182">
        <f>IFERROR(_xll.qlIndexFixing(ONIndex1M,I1744,TRUE,_xll.ohTrigger(RecalcTrigger,Trigger1M)),NA())</f>
        <v>2.2932843246593615E-2</v>
      </c>
      <c r="O1744" s="44">
        <f>IFERROR(_xll.qlIndexFixing(ONIndex3M,I1744,TRUE,_xll.ohTrigger(RecalcTrigger,Trigger3M)),NA())</f>
        <v>2.3314242028397159E-2</v>
      </c>
      <c r="P1744" s="44">
        <f>IFERROR(_xll.qlIndexFixing(ONIndex6M,I1744,TRUE,_xll.ohTrigger(RecalcTrigger,Trigger6M)),NA())</f>
        <v>2.3386310286275247E-2</v>
      </c>
      <c r="Q1744" s="183">
        <f>IFERROR(_xll.qlIndexFixing(ONIndex1Y,I1744,TRUE,_xll.ohTrigger(RecalcTrigger,Trigger1Y)),NA())</f>
        <v>2.3583168609768723E-2</v>
      </c>
    </row>
    <row r="1745" spans="2:17" x14ac:dyDescent="0.2">
      <c r="B1745" s="39" t="s">
        <v>42</v>
      </c>
      <c r="D1745" s="42">
        <f>_xll.qlCalendarAdvance(Calendar,$D1744,B1745,"f",FALSE)</f>
        <v>51525</v>
      </c>
      <c r="E1745" s="177">
        <f>_xll.qlInterestRateIndexValueDate(IndexON,D1745)</f>
        <v>51525</v>
      </c>
      <c r="F1745" s="193">
        <f>IFERROR(_xll.qlIndexFixing(IndexON,D1745,TRUE,_xll.ohTrigger(RecalcTrigger,TriggerON)),NA())</f>
        <v>2.2827827821799707E-2</v>
      </c>
      <c r="H1745" s="42">
        <f>_xll.qlCalendarAdvance(Calendar,$H1744,B1745,"f",FALSE)</f>
        <v>51525</v>
      </c>
      <c r="I1745" s="177">
        <f>_xll.qlInterestRateIndexValueDate(Index1M,$H1745)</f>
        <v>51525</v>
      </c>
      <c r="J1745" s="182">
        <f>IFERROR(_xll.qlIndexFixing(Index1M,$H1745,TRUE,_xll.ohTrigger(RecalcTrigger,Trigger1M)),NA())</f>
        <v>2.2946098963630632E-2</v>
      </c>
      <c r="K1745" s="44">
        <f>IFERROR(_xll.qlIndexFixing(Index3M,H1745,TRUE,_xll.ohTrigger(RecalcTrigger,Trigger3M)),NA())</f>
        <v>2.3354472765555766E-2</v>
      </c>
      <c r="L1745" s="44">
        <f>IFERROR(_xll.qlIndexFixing(Index6M,$H1745,TRUE,_xll.ohTrigger(RecalcTrigger,Trigger6M)),NA())</f>
        <v>2.3467003658850457E-2</v>
      </c>
      <c r="M1745" s="183">
        <f>IFERROR(_xll.qlIndexFixing(Index1Y,$H1745,TRUE,_xll.ohTrigger(RecalcTrigger,Trigger1Y)),NA())</f>
        <v>2.3755811241618963E-2</v>
      </c>
      <c r="N1745" s="182">
        <f>IFERROR(_xll.qlIndexFixing(ONIndex1M,I1745,TRUE,_xll.ohTrigger(RecalcTrigger,Trigger1M)),NA())</f>
        <v>2.2930055875186595E-2</v>
      </c>
      <c r="O1745" s="44">
        <f>IFERROR(_xll.qlIndexFixing(ONIndex3M,I1745,TRUE,_xll.ohTrigger(RecalcTrigger,Trigger3M)),NA())</f>
        <v>2.3310803860056017E-2</v>
      </c>
      <c r="P1745" s="44">
        <f>IFERROR(_xll.qlIndexFixing(ONIndex6M,I1745,TRUE,_xll.ohTrigger(RecalcTrigger,Trigger6M)),NA())</f>
        <v>2.3382586247764348E-2</v>
      </c>
      <c r="Q1745" s="183">
        <f>IFERROR(_xll.qlIndexFixing(ONIndex1Y,I1745,TRUE,_xll.ohTrigger(RecalcTrigger,Trigger1Y)),NA())</f>
        <v>2.3579687154041684E-2</v>
      </c>
    </row>
    <row r="1746" spans="2:17" x14ac:dyDescent="0.2">
      <c r="B1746" s="39" t="s">
        <v>42</v>
      </c>
      <c r="D1746" s="42">
        <f>_xll.qlCalendarAdvance(Calendar,$D1745,B1746,"f",FALSE)</f>
        <v>51532</v>
      </c>
      <c r="E1746" s="177">
        <f>_xll.qlInterestRateIndexValueDate(IndexON,D1746)</f>
        <v>51532</v>
      </c>
      <c r="F1746" s="193">
        <f>IFERROR(_xll.qlIndexFixing(IndexON,D1746,TRUE,_xll.ohTrigger(RecalcTrigger,TriggerON)),NA())</f>
        <v>2.2823936575491199E-2</v>
      </c>
      <c r="H1746" s="42">
        <f>_xll.qlCalendarAdvance(Calendar,$H1745,B1746,"f",FALSE)</f>
        <v>51532</v>
      </c>
      <c r="I1746" s="177">
        <f>_xll.qlInterestRateIndexValueDate(Index1M,$H1746)</f>
        <v>51532</v>
      </c>
      <c r="J1746" s="182">
        <f>IFERROR(_xll.qlIndexFixing(Index1M,$H1746,TRUE,_xll.ohTrigger(RecalcTrigger,Trigger1M)),NA())</f>
        <v>2.2941170134086353E-2</v>
      </c>
      <c r="K1746" s="44">
        <f>IFERROR(_xll.qlIndexFixing(Index3M,H1746,TRUE,_xll.ohTrigger(RecalcTrigger,Trigger3M)),NA())</f>
        <v>2.3350357700590518E-2</v>
      </c>
      <c r="L1746" s="44">
        <f>IFERROR(_xll.qlIndexFixing(Index6M,$H1746,TRUE,_xll.ohTrigger(RecalcTrigger,Trigger6M)),NA())</f>
        <v>2.3462942879441024E-2</v>
      </c>
      <c r="M1746" s="183">
        <f>IFERROR(_xll.qlIndexFixing(Index1Y,$H1746,TRUE,_xll.ohTrigger(RecalcTrigger,Trigger1Y)),NA())</f>
        <v>2.3751629286864695E-2</v>
      </c>
      <c r="N1746" s="182">
        <f>IFERROR(_xll.qlIndexFixing(ONIndex1M,I1746,TRUE,_xll.ohTrigger(RecalcTrigger,Trigger1M)),NA())</f>
        <v>2.2927242622784449E-2</v>
      </c>
      <c r="O1746" s="44">
        <f>IFERROR(_xll.qlIndexFixing(ONIndex3M,I1746,TRUE,_xll.ohTrigger(RecalcTrigger,Trigger3M)),NA())</f>
        <v>2.330734193453754E-2</v>
      </c>
      <c r="P1746" s="44">
        <f>IFERROR(_xll.qlIndexFixing(ONIndex6M,I1746,TRUE,_xll.ohTrigger(RecalcTrigger,Trigger6M)),NA())</f>
        <v>2.3378841260653926E-2</v>
      </c>
      <c r="Q1746" s="183">
        <f>IFERROR(_xll.qlIndexFixing(ONIndex1Y,I1746,TRUE,_xll.ohTrigger(RecalcTrigger,Trigger1Y)),NA())</f>
        <v>2.3576183337969958E-2</v>
      </c>
    </row>
    <row r="1747" spans="2:17" x14ac:dyDescent="0.2">
      <c r="B1747" s="39" t="s">
        <v>42</v>
      </c>
      <c r="D1747" s="42">
        <f>_xll.qlCalendarAdvance(Calendar,$D1746,B1747,"f",FALSE)</f>
        <v>51539</v>
      </c>
      <c r="E1747" s="177">
        <f>_xll.qlInterestRateIndexValueDate(IndexON,D1747)</f>
        <v>51539</v>
      </c>
      <c r="F1747" s="193">
        <f>IFERROR(_xll.qlIndexFixing(IndexON,D1747,TRUE,_xll.ohTrigger(RecalcTrigger,TriggerON)),NA())</f>
        <v>2.282002460264998E-2</v>
      </c>
      <c r="H1747" s="42">
        <f>_xll.qlCalendarAdvance(Calendar,$H1746,B1747,"f",FALSE)</f>
        <v>51539</v>
      </c>
      <c r="I1747" s="177">
        <f>_xll.qlInterestRateIndexValueDate(Index1M,$H1747)</f>
        <v>51539</v>
      </c>
      <c r="J1747" s="182">
        <f>IFERROR(_xll.qlIndexFixing(Index1M,$H1747,TRUE,_xll.ohTrigger(RecalcTrigger,Trigger1M)),NA())</f>
        <v>2.2938276185022595E-2</v>
      </c>
      <c r="K1747" s="44">
        <f>IFERROR(_xll.qlIndexFixing(Index3M,H1747,TRUE,_xll.ohTrigger(RecalcTrigger,Trigger3M)),NA())</f>
        <v>2.3346702224705258E-2</v>
      </c>
      <c r="L1747" s="44">
        <f>IFERROR(_xll.qlIndexFixing(Index6M,$H1747,TRUE,_xll.ohTrigger(RecalcTrigger,Trigger6M)),NA())</f>
        <v>2.3458860916998312E-2</v>
      </c>
      <c r="M1747" s="183">
        <f>IFERROR(_xll.qlIndexFixing(Index1Y,$H1747,TRUE,_xll.ohTrigger(RecalcTrigger,Trigger1Y)),NA())</f>
        <v>2.3747424459268363E-2</v>
      </c>
      <c r="N1747" s="182">
        <f>IFERROR(_xll.qlIndexFixing(ONIndex1M,I1747,TRUE,_xll.ohTrigger(RecalcTrigger,Trigger1M)),NA())</f>
        <v>2.292440348938718E-2</v>
      </c>
      <c r="O1747" s="44">
        <f>IFERROR(_xll.qlIndexFixing(ONIndex3M,I1747,TRUE,_xll.ohTrigger(RecalcTrigger,Trigger3M)),NA())</f>
        <v>2.3303856251679633E-2</v>
      </c>
      <c r="P1747" s="44">
        <f>IFERROR(_xll.qlIndexFixing(ONIndex6M,I1747,TRUE,_xll.ohTrigger(RecalcTrigger,Trigger6M)),NA())</f>
        <v>2.3375075324619798E-2</v>
      </c>
      <c r="Q1747" s="183">
        <f>IFERROR(_xll.qlIndexFixing(ONIndex1Y,I1747,TRUE,_xll.ohTrigger(RecalcTrigger,Trigger1Y)),NA())</f>
        <v>2.3572657161472499E-2</v>
      </c>
    </row>
    <row r="1748" spans="2:17" x14ac:dyDescent="0.2">
      <c r="B1748" s="39" t="s">
        <v>42</v>
      </c>
      <c r="D1748" s="42">
        <f>_xll.qlCalendarAdvance(Calendar,$D1747,B1748,"f",FALSE)</f>
        <v>51546</v>
      </c>
      <c r="E1748" s="177">
        <f>_xll.qlInterestRateIndexValueDate(IndexON,D1748)</f>
        <v>51546</v>
      </c>
      <c r="F1748" s="193">
        <f>IFERROR(_xll.qlIndexFixing(IndexON,D1748,TRUE,_xll.ohTrigger(RecalcTrigger,TriggerON)),NA())</f>
        <v>2.2816091903519187E-2</v>
      </c>
      <c r="H1748" s="42">
        <f>_xll.qlCalendarAdvance(Calendar,$H1747,B1748,"f",FALSE)</f>
        <v>51546</v>
      </c>
      <c r="I1748" s="177">
        <f>_xll.qlInterestRateIndexValueDate(Index1M,$H1748)</f>
        <v>51546</v>
      </c>
      <c r="J1748" s="182">
        <f>IFERROR(_xll.qlIndexFixing(Index1M,$H1748,TRUE,_xll.ohTrigger(RecalcTrigger,Trigger1M)),NA())</f>
        <v>2.2935356311670523E-2</v>
      </c>
      <c r="K1748" s="44">
        <f>IFERROR(_xll.qlIndexFixing(Index3M,H1748,TRUE,_xll.ohTrigger(RecalcTrigger,Trigger3M)),NA())</f>
        <v>2.334302286106071E-2</v>
      </c>
      <c r="L1748" s="44">
        <f>IFERROR(_xll.qlIndexFixing(Index6M,$H1748,TRUE,_xll.ohTrigger(RecalcTrigger,Trigger6M)),NA())</f>
        <v>2.3454757771649935E-2</v>
      </c>
      <c r="M1748" s="183">
        <f>IFERROR(_xll.qlIndexFixing(Index1Y,$H1748,TRUE,_xll.ohTrigger(RecalcTrigger,Trigger1Y)),NA())</f>
        <v>2.3743196759111962E-2</v>
      </c>
      <c r="N1748" s="182">
        <f>IFERROR(_xll.qlIndexFixing(ONIndex1M,I1748,TRUE,_xll.ohTrigger(RecalcTrigger,Trigger1M)),NA())</f>
        <v>2.2921538474913739E-2</v>
      </c>
      <c r="O1748" s="44">
        <f>IFERROR(_xll.qlIndexFixing(ONIndex3M,I1748,TRUE,_xll.ohTrigger(RecalcTrigger,Trigger3M)),NA())</f>
        <v>2.3300346811725436E-2</v>
      </c>
      <c r="P1748" s="44">
        <f>IFERROR(_xll.qlIndexFixing(ONIndex6M,I1748,TRUE,_xll.ohTrigger(RecalcTrigger,Trigger6M)),NA())</f>
        <v>2.3371288440067195E-2</v>
      </c>
      <c r="Q1748" s="183">
        <f>IFERROR(_xll.qlIndexFixing(ONIndex1Y,I1748,TRUE,_xll.ohTrigger(RecalcTrigger,Trigger1Y)),NA())</f>
        <v>2.3569108624711399E-2</v>
      </c>
    </row>
    <row r="1749" spans="2:17" x14ac:dyDescent="0.2">
      <c r="B1749" s="39" t="s">
        <v>42</v>
      </c>
      <c r="D1749" s="42">
        <f>_xll.qlCalendarAdvance(Calendar,$D1748,B1749,"f",FALSE)</f>
        <v>51553</v>
      </c>
      <c r="E1749" s="177">
        <f>_xll.qlInterestRateIndexValueDate(IndexON,D1749)</f>
        <v>51553</v>
      </c>
      <c r="F1749" s="193">
        <f>IFERROR(_xll.qlIndexFixing(IndexON,D1749,TRUE,_xll.ohTrigger(RecalcTrigger,TriggerON)),NA())</f>
        <v>2.2812138477855681E-2</v>
      </c>
      <c r="H1749" s="42">
        <f>_xll.qlCalendarAdvance(Calendar,$H1748,B1749,"f",FALSE)</f>
        <v>51553</v>
      </c>
      <c r="I1749" s="177">
        <f>_xll.qlInterestRateIndexValueDate(Index1M,$H1749)</f>
        <v>51553</v>
      </c>
      <c r="J1749" s="182">
        <f>IFERROR(_xll.qlIndexFixing(Index1M,$H1749,TRUE,_xll.ohTrigger(RecalcTrigger,Trigger1M)),NA())</f>
        <v>2.2932410514059087E-2</v>
      </c>
      <c r="K1749" s="44">
        <f>IFERROR(_xll.qlIndexFixing(Index3M,H1749,TRUE,_xll.ohTrigger(RecalcTrigger,Trigger3M)),NA())</f>
        <v>2.3339319609721534E-2</v>
      </c>
      <c r="L1749" s="44">
        <f>IFERROR(_xll.qlIndexFixing(Index6M,$H1749,TRUE,_xll.ohTrigger(RecalcTrigger,Trigger6M)),NA())</f>
        <v>2.3450633443524407E-2</v>
      </c>
      <c r="M1749" s="183">
        <f>IFERROR(_xll.qlIndexFixing(Index1Y,$H1749,TRUE,_xll.ohTrigger(RecalcTrigger,Trigger1Y)),NA())</f>
        <v>2.3738946186679044E-2</v>
      </c>
      <c r="N1749" s="182">
        <f>IFERROR(_xll.qlIndexFixing(ONIndex1M,I1749,TRUE,_xll.ohTrigger(RecalcTrigger,Trigger1M)),NA())</f>
        <v>2.2918647579526219E-2</v>
      </c>
      <c r="O1749" s="44">
        <f>IFERROR(_xll.qlIndexFixing(ONIndex3M,I1749,TRUE,_xll.ohTrigger(RecalcTrigger,Trigger3M)),NA())</f>
        <v>2.3296813614350764E-2</v>
      </c>
      <c r="P1749" s="44">
        <f>IFERROR(_xll.qlIndexFixing(ONIndex6M,I1749,TRUE,_xll.ohTrigger(RecalcTrigger,Trigger6M)),NA())</f>
        <v>2.3367480606671931E-2</v>
      </c>
      <c r="Q1749" s="183">
        <f>IFERROR(_xll.qlIndexFixing(ONIndex1Y,I1749,TRUE,_xll.ohTrigger(RecalcTrigger,Trigger1Y)),NA())</f>
        <v>2.3565537727524566E-2</v>
      </c>
    </row>
    <row r="1750" spans="2:17" x14ac:dyDescent="0.2">
      <c r="B1750" s="39" t="s">
        <v>42</v>
      </c>
      <c r="D1750" s="42">
        <f>_xll.qlCalendarAdvance(Calendar,$D1749,B1750,"f",FALSE)</f>
        <v>51560</v>
      </c>
      <c r="E1750" s="177">
        <f>_xll.qlInterestRateIndexValueDate(IndexON,D1750)</f>
        <v>51560</v>
      </c>
      <c r="F1750" s="193">
        <f>IFERROR(_xll.qlIndexFixing(IndexON,D1750,TRUE,_xll.ohTrigger(RecalcTrigger,TriggerON)),NA())</f>
        <v>2.2808164325578417E-2</v>
      </c>
      <c r="H1750" s="42">
        <f>_xll.qlCalendarAdvance(Calendar,$H1749,B1750,"f",FALSE)</f>
        <v>51560</v>
      </c>
      <c r="I1750" s="177">
        <f>_xll.qlInterestRateIndexValueDate(Index1M,$H1750)</f>
        <v>51560</v>
      </c>
      <c r="J1750" s="182">
        <f>IFERROR(_xll.qlIndexFixing(Index1M,$H1750,TRUE,_xll.ohTrigger(RecalcTrigger,Trigger1M)),NA())</f>
        <v>2.2929944075503288E-2</v>
      </c>
      <c r="K1750" s="44">
        <f>IFERROR(_xll.qlIndexFixing(Index3M,H1750,TRUE,_xll.ohTrigger(RecalcTrigger,Trigger3M)),NA())</f>
        <v>2.3337013289711144E-2</v>
      </c>
      <c r="L1750" s="44">
        <f>IFERROR(_xll.qlIndexFixing(Index6M,$H1750,TRUE,_xll.ohTrigger(RecalcTrigger,Trigger6M)),NA())</f>
        <v>2.3447381183350477E-2</v>
      </c>
      <c r="M1750" s="183">
        <f>IFERROR(_xll.qlIndexFixing(Index1Y,$H1750,TRUE,_xll.ohTrigger(RecalcTrigger,Trigger1Y)),NA())</f>
        <v>2.3734672742254492E-2</v>
      </c>
      <c r="N1750" s="182">
        <f>IFERROR(_xll.qlIndexFixing(ONIndex1M,I1750,TRUE,_xll.ohTrigger(RecalcTrigger,Trigger1M)),NA())</f>
        <v>2.2915730803143575E-2</v>
      </c>
      <c r="O1750" s="44">
        <f>IFERROR(_xll.qlIndexFixing(ONIndex3M,I1750,TRUE,_xll.ohTrigger(RecalcTrigger,Trigger3M)),NA())</f>
        <v>2.3293256659636663E-2</v>
      </c>
      <c r="P1750" s="44">
        <f>IFERROR(_xll.qlIndexFixing(ONIndex6M,I1750,TRUE,_xll.ohTrigger(RecalcTrigger,Trigger6M)),NA())</f>
        <v>2.3363651824515053E-2</v>
      </c>
      <c r="Q1750" s="183">
        <f>IFERROR(_xll.qlIndexFixing(ONIndex1Y,I1750,TRUE,_xll.ohTrigger(RecalcTrigger,Trigger1Y)),NA())</f>
        <v>2.3561944469993046E-2</v>
      </c>
    </row>
    <row r="1751" spans="2:17" x14ac:dyDescent="0.2">
      <c r="B1751" s="39" t="s">
        <v>42</v>
      </c>
      <c r="D1751" s="42">
        <f>_xll.qlCalendarAdvance(Calendar,$D1750,B1751,"f",FALSE)</f>
        <v>51567</v>
      </c>
      <c r="E1751" s="177">
        <f>_xll.qlInterestRateIndexValueDate(IndexON,D1751)</f>
        <v>51567</v>
      </c>
      <c r="F1751" s="193">
        <f>IFERROR(_xll.qlIndexFixing(IndexON,D1751,TRUE,_xll.ohTrigger(RecalcTrigger,TriggerON)),NA())</f>
        <v>2.280416944701158E-2</v>
      </c>
      <c r="H1751" s="42">
        <f>_xll.qlCalendarAdvance(Calendar,$H1750,B1751,"f",FALSE)</f>
        <v>51567</v>
      </c>
      <c r="I1751" s="177">
        <f>_xll.qlInterestRateIndexValueDate(Index1M,$H1751)</f>
        <v>51567</v>
      </c>
      <c r="J1751" s="182">
        <f>IFERROR(_xll.qlIndexFixing(Index1M,$H1751,TRUE,_xll.ohTrigger(RecalcTrigger,Trigger1M)),NA())</f>
        <v>2.292845307870682E-2</v>
      </c>
      <c r="K1751" s="44">
        <f>IFERROR(_xll.qlIndexFixing(Index3M,H1751,TRUE,_xll.ohTrigger(RecalcTrigger,Trigger3M)),NA())</f>
        <v>2.3333256426059355E-2</v>
      </c>
      <c r="L1751" s="44">
        <f>IFERROR(_xll.qlIndexFixing(Index6M,$H1751,TRUE,_xll.ohTrigger(RecalcTrigger,Trigger6M)),NA())</f>
        <v>2.3444544335683867E-2</v>
      </c>
      <c r="M1751" s="183">
        <f>IFERROR(_xll.qlIndexFixing(Index1Y,$H1751,TRUE,_xll.ohTrigger(RecalcTrigger,Trigger1Y)),NA())</f>
        <v>2.3730376426124966E-2</v>
      </c>
      <c r="N1751" s="182">
        <f>IFERROR(_xll.qlIndexFixing(ONIndex1M,I1751,TRUE,_xll.ohTrigger(RecalcTrigger,Trigger1M)),NA())</f>
        <v>2.2912788145765806E-2</v>
      </c>
      <c r="O1751" s="44">
        <f>IFERROR(_xll.qlIndexFixing(ONIndex3M,I1751,TRUE,_xll.ohTrigger(RecalcTrigger,Trigger3M)),NA())</f>
        <v>2.3289675947826272E-2</v>
      </c>
      <c r="P1751" s="44">
        <f>IFERROR(_xll.qlIndexFixing(ONIndex6M,I1751,TRUE,_xll.ohTrigger(RecalcTrigger,Trigger6M)),NA())</f>
        <v>2.3359802093677606E-2</v>
      </c>
      <c r="Q1751" s="183">
        <f>IFERROR(_xll.qlIndexFixing(ONIndex1Y,I1751,TRUE,_xll.ohTrigger(RecalcTrigger,Trigger1Y)),NA())</f>
        <v>2.3558328852035793E-2</v>
      </c>
    </row>
    <row r="1752" spans="2:17" x14ac:dyDescent="0.2">
      <c r="B1752" s="39" t="s">
        <v>42</v>
      </c>
      <c r="D1752" s="42">
        <f>_xll.qlCalendarAdvance(Calendar,$D1751,B1752,"f",FALSE)</f>
        <v>51574</v>
      </c>
      <c r="E1752" s="177">
        <f>_xll.qlInterestRateIndexValueDate(IndexON,D1752)</f>
        <v>51574</v>
      </c>
      <c r="F1752" s="193">
        <f>IFERROR(_xll.qlIndexFixing(IndexON,D1752,TRUE,_xll.ohTrigger(RecalcTrigger,TriggerON)),NA())</f>
        <v>2.2800153841830983E-2</v>
      </c>
      <c r="H1752" s="42">
        <f>_xll.qlCalendarAdvance(Calendar,$H1751,B1752,"f",FALSE)</f>
        <v>51574</v>
      </c>
      <c r="I1752" s="177">
        <f>_xll.qlInterestRateIndexValueDate(Index1M,$H1752)</f>
        <v>51574</v>
      </c>
      <c r="J1752" s="182">
        <f>IFERROR(_xll.qlIndexFixing(Index1M,$H1752,TRUE,_xll.ohTrigger(RecalcTrigger,Trigger1M)),NA())</f>
        <v>2.2925421340608786E-2</v>
      </c>
      <c r="K1752" s="44">
        <f>IFERROR(_xll.qlIndexFixing(Index3M,H1752,TRUE,_xll.ohTrigger(RecalcTrigger,Trigger3M)),NA())</f>
        <v>2.3329475670467E-2</v>
      </c>
      <c r="L1752" s="44">
        <f>IFERROR(_xll.qlIndexFixing(Index6M,$H1752,TRUE,_xll.ohTrigger(RecalcTrigger,Trigger6M)),NA())</f>
        <v>2.3440347555449763E-2</v>
      </c>
      <c r="M1752" s="183">
        <f>IFERROR(_xll.qlIndexFixing(Index1Y,$H1752,TRUE,_xll.ohTrigger(RecalcTrigger,Trigger1Y)),NA())</f>
        <v>2.3726057238578901E-2</v>
      </c>
      <c r="N1752" s="182">
        <f>IFERROR(_xll.qlIndexFixing(ONIndex1M,I1752,TRUE,_xll.ohTrigger(RecalcTrigger,Trigger1M)),NA())</f>
        <v>2.2909819607392912E-2</v>
      </c>
      <c r="O1752" s="44">
        <f>IFERROR(_xll.qlIndexFixing(ONIndex3M,I1752,TRUE,_xll.ohTrigger(RecalcTrigger,Trigger3M)),NA())</f>
        <v>2.3286071478676451E-2</v>
      </c>
      <c r="P1752" s="44">
        <f>IFERROR(_xll.qlIndexFixing(ONIndex6M,I1752,TRUE,_xll.ohTrigger(RecalcTrigger,Trigger6M)),NA())</f>
        <v>2.3355931414078546E-2</v>
      </c>
      <c r="Q1752" s="183">
        <f>IFERROR(_xll.qlIndexFixing(ONIndex1Y,I1752,TRUE,_xll.ohTrigger(RecalcTrigger,Trigger1Y)),NA())</f>
        <v>2.3554690873814899E-2</v>
      </c>
    </row>
    <row r="1753" spans="2:17" x14ac:dyDescent="0.2">
      <c r="B1753" s="39" t="s">
        <v>42</v>
      </c>
      <c r="D1753" s="42">
        <f>_xll.qlCalendarAdvance(Calendar,$D1752,B1753,"f",FALSE)</f>
        <v>51581</v>
      </c>
      <c r="E1753" s="177">
        <f>_xll.qlInterestRateIndexValueDate(IndexON,D1753)</f>
        <v>51581</v>
      </c>
      <c r="F1753" s="193">
        <f>IFERROR(_xll.qlIndexFixing(IndexON,D1753,TRUE,_xll.ohTrigger(RecalcTrigger,TriggerON)),NA())</f>
        <v>2.2796117510279768E-2</v>
      </c>
      <c r="H1753" s="42">
        <f>_xll.qlCalendarAdvance(Calendar,$H1752,B1753,"f",FALSE)</f>
        <v>51581</v>
      </c>
      <c r="I1753" s="177">
        <f>_xll.qlInterestRateIndexValueDate(Index1M,$H1753)</f>
        <v>51581</v>
      </c>
      <c r="J1753" s="182">
        <f>IFERROR(_xll.qlIndexFixing(Index1M,$H1753,TRUE,_xll.ohTrigger(RecalcTrigger,Trigger1M)),NA())</f>
        <v>2.2922862134633952E-2</v>
      </c>
      <c r="K1753" s="44">
        <f>IFERROR(_xll.qlIndexFixing(Index3M,H1753,TRUE,_xll.ohTrigger(RecalcTrigger,Trigger3M)),NA())</f>
        <v>2.3325671023006318E-2</v>
      </c>
      <c r="L1753" s="44">
        <f>IFERROR(_xll.qlIndexFixing(Index6M,$H1753,TRUE,_xll.ohTrigger(RecalcTrigger,Trigger6M)),NA())</f>
        <v>2.3436129586479927E-2</v>
      </c>
      <c r="M1753" s="183">
        <f>IFERROR(_xll.qlIndexFixing(Index1Y,$H1753,TRUE,_xll.ohTrigger(RecalcTrigger,Trigger1Y)),NA())</f>
        <v>2.3721715179905178E-2</v>
      </c>
      <c r="N1753" s="182">
        <f>IFERROR(_xll.qlIndexFixing(ONIndex1M,I1753,TRUE,_xll.ohTrigger(RecalcTrigger,Trigger1M)),NA())</f>
        <v>2.2906825187943847E-2</v>
      </c>
      <c r="O1753" s="44">
        <f>IFERROR(_xll.qlIndexFixing(ONIndex3M,I1753,TRUE,_xll.ohTrigger(RecalcTrigger,Trigger3M)),NA())</f>
        <v>2.3282443252268248E-2</v>
      </c>
      <c r="P1753" s="44">
        <f>IFERROR(_xll.qlIndexFixing(ONIndex6M,I1753,TRUE,_xll.ohTrigger(RecalcTrigger,Trigger6M)),NA())</f>
        <v>2.3352039785717871E-2</v>
      </c>
      <c r="Q1753" s="183">
        <f>IFERROR(_xll.qlIndexFixing(ONIndex1Y,I1753,TRUE,_xll.ohTrigger(RecalcTrigger,Trigger1Y)),NA())</f>
        <v>2.3551030535087225E-2</v>
      </c>
    </row>
    <row r="1754" spans="2:17" x14ac:dyDescent="0.2">
      <c r="B1754" s="39" t="s">
        <v>42</v>
      </c>
      <c r="D1754" s="42">
        <f>_xll.qlCalendarAdvance(Calendar,$D1753,B1754,"f",FALSE)</f>
        <v>51588</v>
      </c>
      <c r="E1754" s="177">
        <f>_xll.qlInterestRateIndexValueDate(IndexON,D1754)</f>
        <v>51588</v>
      </c>
      <c r="F1754" s="193">
        <f>IFERROR(_xll.qlIndexFixing(IndexON,D1754,TRUE,_xll.ohTrigger(RecalcTrigger,TriggerON)),NA())</f>
        <v>2.2792060452195839E-2</v>
      </c>
      <c r="H1754" s="42">
        <f>_xll.qlCalendarAdvance(Calendar,$H1753,B1754,"f",FALSE)</f>
        <v>51588</v>
      </c>
      <c r="I1754" s="177">
        <f>_xll.qlInterestRateIndexValueDate(Index1M,$H1754)</f>
        <v>51588</v>
      </c>
      <c r="J1754" s="182">
        <f>IFERROR(_xll.qlIndexFixing(Index1M,$H1754,TRUE,_xll.ohTrigger(RecalcTrigger,Trigger1M)),NA())</f>
        <v>2.2919280072641567E-2</v>
      </c>
      <c r="K1754" s="44">
        <f>IFERROR(_xll.qlIndexFixing(Index3M,H1754,TRUE,_xll.ohTrigger(RecalcTrigger,Trigger3M)),NA())</f>
        <v>2.3321842483740741E-2</v>
      </c>
      <c r="L1754" s="44">
        <f>IFERROR(_xll.qlIndexFixing(Index6M,$H1754,TRUE,_xll.ohTrigger(RecalcTrigger,Trigger6M)),NA())</f>
        <v>2.3431890428909877E-2</v>
      </c>
      <c r="M1754" s="183">
        <f>IFERROR(_xll.qlIndexFixing(Index1Y,$H1754,TRUE,_xll.ohTrigger(RecalcTrigger,Trigger1Y)),NA())</f>
        <v>2.3717350250395786E-2</v>
      </c>
      <c r="N1754" s="182">
        <f>IFERROR(_xll.qlIndexFixing(ONIndex1M,I1754,TRUE,_xll.ohTrigger(RecalcTrigger,Trigger1M)),NA())</f>
        <v>2.2903804887661749E-2</v>
      </c>
      <c r="O1754" s="44">
        <f>IFERROR(_xll.qlIndexFixing(ONIndex3M,I1754,TRUE,_xll.ohTrigger(RecalcTrigger,Trigger3M)),NA())</f>
        <v>2.3278791268601662E-2</v>
      </c>
      <c r="P1754" s="44">
        <f>IFERROR(_xll.qlIndexFixing(ONIndex6M,I1754,TRUE,_xll.ohTrigger(RecalcTrigger,Trigger6M)),NA())</f>
        <v>2.3348127208757674E-2</v>
      </c>
      <c r="Q1754" s="183">
        <f>IFERROR(_xll.qlIndexFixing(ONIndex1Y,I1754,TRUE,_xll.ohTrigger(RecalcTrigger,Trigger1Y)),NA())</f>
        <v>2.3547347836095911E-2</v>
      </c>
    </row>
    <row r="1755" spans="2:17" x14ac:dyDescent="0.2">
      <c r="B1755" s="39" t="s">
        <v>42</v>
      </c>
      <c r="D1755" s="42">
        <f>_xll.qlCalendarAdvance(Calendar,$D1754,B1755,"f",FALSE)</f>
        <v>51595</v>
      </c>
      <c r="E1755" s="177">
        <f>_xll.qlInterestRateIndexValueDate(IndexON,D1755)</f>
        <v>51595</v>
      </c>
      <c r="F1755" s="193">
        <f>IFERROR(_xll.qlIndexFixing(IndexON,D1755,TRUE,_xll.ohTrigger(RecalcTrigger,TriggerON)),NA())</f>
        <v>2.2787982667660245E-2</v>
      </c>
      <c r="H1755" s="42">
        <f>_xll.qlCalendarAdvance(Calendar,$H1754,B1755,"f",FALSE)</f>
        <v>51595</v>
      </c>
      <c r="I1755" s="177">
        <f>_xll.qlInterestRateIndexValueDate(Index1M,$H1755)</f>
        <v>51595</v>
      </c>
      <c r="J1755" s="182">
        <f>IFERROR(_xll.qlIndexFixing(Index1M,$H1755,TRUE,_xll.ohTrigger(RecalcTrigger,Trigger1M)),NA())</f>
        <v>2.2916664912444023E-2</v>
      </c>
      <c r="K1755" s="44">
        <f>IFERROR(_xll.qlIndexFixing(Index3M,H1755,TRUE,_xll.ohTrigger(RecalcTrigger,Trigger3M)),NA())</f>
        <v>2.3317526356284968E-2</v>
      </c>
      <c r="L1755" s="44">
        <f>IFERROR(_xll.qlIndexFixing(Index6M,$H1755,TRUE,_xll.ohTrigger(RecalcTrigger,Trigger6M)),NA())</f>
        <v>2.3426318075278667E-2</v>
      </c>
      <c r="M1755" s="183">
        <f>IFERROR(_xll.qlIndexFixing(Index1Y,$H1755,TRUE,_xll.ohTrigger(RecalcTrigger,Trigger1Y)),NA())</f>
        <v>2.3714704423600047E-2</v>
      </c>
      <c r="N1755" s="182">
        <f>IFERROR(_xll.qlIndexFixing(ONIndex1M,I1755,TRUE,_xll.ohTrigger(RecalcTrigger,Trigger1M)),NA())</f>
        <v>2.2900758706303481E-2</v>
      </c>
      <c r="O1755" s="44">
        <f>IFERROR(_xll.qlIndexFixing(ONIndex3M,I1755,TRUE,_xll.ohTrigger(RecalcTrigger,Trigger3M)),NA())</f>
        <v>2.3275115527757739E-2</v>
      </c>
      <c r="P1755" s="44">
        <f>IFERROR(_xll.qlIndexFixing(ONIndex6M,I1755,TRUE,_xll.ohTrigger(RecalcTrigger,Trigger6M)),NA())</f>
        <v>2.3344193682954817E-2</v>
      </c>
      <c r="Q1755" s="183">
        <f>IFERROR(_xll.qlIndexFixing(ONIndex1Y,I1755,TRUE,_xll.ohTrigger(RecalcTrigger,Trigger1Y)),NA())</f>
        <v>2.354364277675991E-2</v>
      </c>
    </row>
    <row r="1756" spans="2:17" x14ac:dyDescent="0.2">
      <c r="B1756" s="39" t="s">
        <v>42</v>
      </c>
      <c r="D1756" s="42">
        <f>_xll.qlCalendarAdvance(Calendar,$D1755,B1756,"f",FALSE)</f>
        <v>51602</v>
      </c>
      <c r="E1756" s="177">
        <f>_xll.qlInterestRateIndexValueDate(IndexON,D1756)</f>
        <v>51602</v>
      </c>
      <c r="F1756" s="193">
        <f>IFERROR(_xll.qlIndexFixing(IndexON,D1756,TRUE,_xll.ohTrigger(RecalcTrigger,TriggerON)),NA())</f>
        <v>2.2783884156754031E-2</v>
      </c>
      <c r="H1756" s="42">
        <f>_xll.qlCalendarAdvance(Calendar,$H1755,B1756,"f",FALSE)</f>
        <v>51602</v>
      </c>
      <c r="I1756" s="177">
        <f>_xll.qlInterestRateIndexValueDate(Index1M,$H1756)</f>
        <v>51602</v>
      </c>
      <c r="J1756" s="182">
        <f>IFERROR(_xll.qlIndexFixing(Index1M,$H1756,TRUE,_xll.ohTrigger(RecalcTrigger,Trigger1M)),NA())</f>
        <v>2.2913035082457178E-2</v>
      </c>
      <c r="K1756" s="44">
        <f>IFERROR(_xll.qlIndexFixing(Index3M,H1756,TRUE,_xll.ohTrigger(RecalcTrigger,Trigger3M)),NA())</f>
        <v>2.3313651986942647E-2</v>
      </c>
      <c r="L1756" s="44">
        <f>IFERROR(_xll.qlIndexFixing(Index6M,$H1756,TRUE,_xll.ohTrigger(RecalcTrigger,Trigger6M)),NA())</f>
        <v>2.3422041899780859E-2</v>
      </c>
      <c r="M1756" s="183">
        <f>IFERROR(_xll.qlIndexFixing(Index1Y,$H1756,TRUE,_xll.ohTrigger(RecalcTrigger,Trigger1Y)),NA())</f>
        <v>2.370855178004061E-2</v>
      </c>
      <c r="N1756" s="182">
        <f>IFERROR(_xll.qlIndexFixing(ONIndex1M,I1756,TRUE,_xll.ohTrigger(RecalcTrigger,Trigger1M)),NA())</f>
        <v>2.2897686643950088E-2</v>
      </c>
      <c r="O1756" s="44">
        <f>IFERROR(_xll.qlIndexFixing(ONIndex3M,I1756,TRUE,_xll.ohTrigger(RecalcTrigger,Trigger3M)),NA())</f>
        <v>2.3271416029493341E-2</v>
      </c>
      <c r="P1756" s="44">
        <f>IFERROR(_xll.qlIndexFixing(ONIndex6M,I1756,TRUE,_xll.ohTrigger(RecalcTrigger,Trigger6M)),NA())</f>
        <v>2.3340239208309299E-2</v>
      </c>
      <c r="Q1756" s="183">
        <f>IFERROR(_xll.qlIndexFixing(ONIndex1Y,I1756,TRUE,_xll.ohTrigger(RecalcTrigger,Trigger1Y)),NA())</f>
        <v>2.3539915356998176E-2</v>
      </c>
    </row>
    <row r="1757" spans="2:17" x14ac:dyDescent="0.2">
      <c r="B1757" s="39" t="s">
        <v>42</v>
      </c>
      <c r="D1757" s="42">
        <f>_xll.qlCalendarAdvance(Calendar,$D1756,B1757,"f",FALSE)</f>
        <v>51609</v>
      </c>
      <c r="E1757" s="177">
        <f>_xll.qlInterestRateIndexValueDate(IndexON,D1757)</f>
        <v>51609</v>
      </c>
      <c r="F1757" s="193">
        <f>IFERROR(_xll.qlIndexFixing(IndexON,D1757,TRUE,_xll.ohTrigger(RecalcTrigger,TriggerON)),NA())</f>
        <v>2.2781427031597357E-2</v>
      </c>
      <c r="H1757" s="42">
        <f>_xll.qlCalendarAdvance(Calendar,$H1756,B1757,"f",FALSE)</f>
        <v>51609</v>
      </c>
      <c r="I1757" s="177">
        <f>_xll.qlInterestRateIndexValueDate(Index1M,$H1757)</f>
        <v>51609</v>
      </c>
      <c r="J1757" s="182">
        <f>IFERROR(_xll.qlIndexFixing(Index1M,$H1757,TRUE,_xll.ohTrigger(RecalcTrigger,Trigger1M)),NA())</f>
        <v>2.2909873691587049E-2</v>
      </c>
      <c r="K1757" s="44">
        <f>IFERROR(_xll.qlIndexFixing(Index3M,H1757,TRUE,_xll.ohTrigger(RecalcTrigger,Trigger3M)),NA())</f>
        <v>2.3309753727481262E-2</v>
      </c>
      <c r="L1757" s="44">
        <f>IFERROR(_xll.qlIndexFixing(Index6M,$H1757,TRUE,_xll.ohTrigger(RecalcTrigger,Trigger6M)),NA())</f>
        <v>2.3417744539967287E-2</v>
      </c>
      <c r="M1757" s="183">
        <f>IFERROR(_xll.qlIndexFixing(Index1Y,$H1757,TRUE,_xll.ohTrigger(RecalcTrigger,Trigger1Y)),NA())</f>
        <v>2.3704118239785243E-2</v>
      </c>
      <c r="N1757" s="182">
        <f>IFERROR(_xll.qlIndexFixing(ONIndex1M,I1757,TRUE,_xll.ohTrigger(RecalcTrigger,Trigger1M)),NA())</f>
        <v>2.2896570370426472E-2</v>
      </c>
      <c r="O1757" s="44">
        <f>IFERROR(_xll.qlIndexFixing(ONIndex3M,I1757,TRUE,_xll.ohTrigger(RecalcTrigger,Trigger3M)),NA())</f>
        <v>2.3269590550990982E-2</v>
      </c>
      <c r="P1757" s="44">
        <f>IFERROR(_xll.qlIndexFixing(ONIndex6M,I1757,TRUE,_xll.ohTrigger(RecalcTrigger,Trigger6M)),NA())</f>
        <v>2.3338107580463729E-2</v>
      </c>
      <c r="Q1757" s="183">
        <f>IFERROR(_xll.qlIndexFixing(ONIndex1Y,I1757,TRUE,_xll.ohTrigger(RecalcTrigger,Trigger1Y)),NA())</f>
        <v>2.3538124914527447E-2</v>
      </c>
    </row>
    <row r="1758" spans="2:17" x14ac:dyDescent="0.2">
      <c r="B1758" s="39" t="s">
        <v>42</v>
      </c>
      <c r="D1758" s="42">
        <f>_xll.qlCalendarAdvance(Calendar,$D1757,B1758,"f",FALSE)</f>
        <v>51616</v>
      </c>
      <c r="E1758" s="177">
        <f>_xll.qlInterestRateIndexValueDate(IndexON,D1758)</f>
        <v>51616</v>
      </c>
      <c r="F1758" s="193">
        <f>IFERROR(_xll.qlIndexFixing(IndexON,D1758,TRUE,_xll.ohTrigger(RecalcTrigger,TriggerON)),NA())</f>
        <v>2.2775624955424512E-2</v>
      </c>
      <c r="H1758" s="42">
        <f>_xll.qlCalendarAdvance(Calendar,$H1757,B1758,"f",FALSE)</f>
        <v>51616</v>
      </c>
      <c r="I1758" s="177">
        <f>_xll.qlInterestRateIndexValueDate(Index1M,$H1758)</f>
        <v>51616</v>
      </c>
      <c r="J1758" s="182">
        <f>IFERROR(_xll.qlIndexFixing(Index1M,$H1758,TRUE,_xll.ohTrigger(RecalcTrigger,Trigger1M)),NA())</f>
        <v>2.2907174588220301E-2</v>
      </c>
      <c r="K1758" s="44">
        <f>IFERROR(_xll.qlIndexFixing(Index3M,H1758,TRUE,_xll.ohTrigger(RecalcTrigger,Trigger3M)),NA())</f>
        <v>2.3305831577972058E-2</v>
      </c>
      <c r="L1758" s="44">
        <f>IFERROR(_xll.qlIndexFixing(Index6M,$H1758,TRUE,_xll.ohTrigger(RecalcTrigger,Trigger6M)),NA())</f>
        <v>2.3413425995974357E-2</v>
      </c>
      <c r="M1758" s="183">
        <f>IFERROR(_xll.qlIndexFixing(Index1Y,$H1758,TRUE,_xll.ohTrigger(RecalcTrigger,Trigger1Y)),NA())</f>
        <v>2.369966182987393E-2</v>
      </c>
      <c r="N1758" s="182">
        <f>IFERROR(_xll.qlIndexFixing(ONIndex1M,I1758,TRUE,_xll.ohTrigger(RecalcTrigger,Trigger1M)),NA())</f>
        <v>2.2891464876257928E-2</v>
      </c>
      <c r="O1758" s="44">
        <f>IFERROR(_xll.qlIndexFixing(ONIndex3M,I1758,TRUE,_xll.ohTrigger(RecalcTrigger,Trigger3M)),NA())</f>
        <v>2.326394576135149E-2</v>
      </c>
      <c r="P1758" s="44">
        <f>IFERROR(_xll.qlIndexFixing(ONIndex6M,I1758,TRUE,_xll.ohTrigger(RecalcTrigger,Trigger6M)),NA())</f>
        <v>2.3332267413138652E-2</v>
      </c>
      <c r="Q1758" s="183">
        <f>IFERROR(_xll.qlIndexFixing(ONIndex1Y,I1758,TRUE,_xll.ohTrigger(RecalcTrigger,Trigger1Y)),NA())</f>
        <v>2.3532393436440646E-2</v>
      </c>
    </row>
    <row r="1759" spans="2:17" x14ac:dyDescent="0.2">
      <c r="B1759" s="39" t="s">
        <v>42</v>
      </c>
      <c r="D1759" s="42">
        <f>_xll.qlCalendarAdvance(Calendar,$D1758,B1759,"f",FALSE)</f>
        <v>51623</v>
      </c>
      <c r="E1759" s="177">
        <f>_xll.qlInterestRateIndexValueDate(IndexON,D1759)</f>
        <v>51623</v>
      </c>
      <c r="F1759" s="193">
        <f>IFERROR(_xll.qlIndexFixing(IndexON,D1759,TRUE,_xll.ohTrigger(RecalcTrigger,TriggerON)),NA())</f>
        <v>2.277146426492016E-2</v>
      </c>
      <c r="H1759" s="42">
        <f>_xll.qlCalendarAdvance(Calendar,$H1758,B1759,"f",FALSE)</f>
        <v>51623</v>
      </c>
      <c r="I1759" s="177">
        <f>_xll.qlInterestRateIndexValueDate(Index1M,$H1759)</f>
        <v>51623</v>
      </c>
      <c r="J1759" s="182">
        <f>IFERROR(_xll.qlIndexFixing(Index1M,$H1759,TRUE,_xll.ohTrigger(RecalcTrigger,Trigger1M)),NA())</f>
        <v>2.290347311839476E-2</v>
      </c>
      <c r="K1759" s="44">
        <f>IFERROR(_xll.qlIndexFixing(Index3M,H1759,TRUE,_xll.ohTrigger(RecalcTrigger,Trigger3M)),NA())</f>
        <v>2.33023414128051E-2</v>
      </c>
      <c r="L1759" s="44">
        <f>IFERROR(_xll.qlIndexFixing(Index6M,$H1759,TRUE,_xll.ohTrigger(RecalcTrigger,Trigger6M)),NA())</f>
        <v>2.3410376816830246E-2</v>
      </c>
      <c r="M1759" s="183">
        <f>IFERROR(_xll.qlIndexFixing(Index1Y,$H1759,TRUE,_xll.ohTrigger(RecalcTrigger,Trigger1Y)),NA())</f>
        <v>2.369518255060532E-2</v>
      </c>
      <c r="N1759" s="182">
        <f>IFERROR(_xll.qlIndexFixing(ONIndex1M,I1759,TRUE,_xll.ohTrigger(RecalcTrigger,Trigger1M)),NA())</f>
        <v>2.288831517091916E-2</v>
      </c>
      <c r="O1759" s="44">
        <f>IFERROR(_xll.qlIndexFixing(ONIndex3M,I1759,TRUE,_xll.ohTrigger(RecalcTrigger,Trigger3M)),NA())</f>
        <v>2.326017499139299E-2</v>
      </c>
      <c r="P1759" s="44">
        <f>IFERROR(_xll.qlIndexFixing(ONIndex6M,I1759,TRUE,_xll.ohTrigger(RecalcTrigger,Trigger6M)),NA())</f>
        <v>2.332825009245143E-2</v>
      </c>
      <c r="Q1759" s="183">
        <f>IFERROR(_xll.qlIndexFixing(ONIndex1Y,I1759,TRUE,_xll.ohTrigger(RecalcTrigger,Trigger1Y)),NA())</f>
        <v>2.3528598935725897E-2</v>
      </c>
    </row>
    <row r="1760" spans="2:17" x14ac:dyDescent="0.2">
      <c r="B1760" s="39" t="s">
        <v>42</v>
      </c>
      <c r="D1760" s="42">
        <f>_xll.qlCalendarAdvance(Calendar,$D1759,B1760,"f",FALSE)</f>
        <v>51630</v>
      </c>
      <c r="E1760" s="177">
        <f>_xll.qlInterestRateIndexValueDate(IndexON,D1760)</f>
        <v>51630</v>
      </c>
      <c r="F1760" s="193">
        <f>IFERROR(_xll.qlIndexFixing(IndexON,D1760,TRUE,_xll.ohTrigger(RecalcTrigger,TriggerON)),NA())</f>
        <v>2.2767282848126236E-2</v>
      </c>
      <c r="H1760" s="42">
        <f>_xll.qlCalendarAdvance(Calendar,$H1759,B1760,"f",FALSE)</f>
        <v>51630</v>
      </c>
      <c r="I1760" s="177">
        <f>_xll.qlInterestRateIndexValueDate(Index1M,$H1760)</f>
        <v>51630</v>
      </c>
      <c r="J1760" s="182">
        <f>IFERROR(_xll.qlIndexFixing(Index1M,$H1760,TRUE,_xll.ohTrigger(RecalcTrigger,Trigger1M)),NA())</f>
        <v>2.2900233936118189E-2</v>
      </c>
      <c r="K1760" s="44">
        <f>IFERROR(_xll.qlIndexFixing(Index3M,H1760,TRUE,_xll.ohTrigger(RecalcTrigger,Trigger3M)),NA())</f>
        <v>2.3298369524185694E-2</v>
      </c>
      <c r="L1760" s="44">
        <f>IFERROR(_xll.qlIndexFixing(Index6M,$H1760,TRUE,_xll.ohTrigger(RecalcTrigger,Trigger6M)),NA())</f>
        <v>2.3406010530532984E-2</v>
      </c>
      <c r="M1760" s="183">
        <f>IFERROR(_xll.qlIndexFixing(Index1Y,$H1760,TRUE,_xll.ohTrigger(RecalcTrigger,Trigger1Y)),NA())</f>
        <v>2.3690680402279618E-2</v>
      </c>
      <c r="N1760" s="182">
        <f>IFERROR(_xll.qlIndexFixing(ONIndex1M,I1760,TRUE,_xll.ohTrigger(RecalcTrigger,Trigger1M)),NA())</f>
        <v>2.2885139584585268E-2</v>
      </c>
      <c r="O1760" s="44">
        <f>IFERROR(_xll.qlIndexFixing(ONIndex3M,I1760,TRUE,_xll.ohTrigger(RecalcTrigger,Trigger3M)),NA())</f>
        <v>2.3256380464176107E-2</v>
      </c>
      <c r="P1760" s="44">
        <f>IFERROR(_xll.qlIndexFixing(ONIndex6M,I1760,TRUE,_xll.ohTrigger(RecalcTrigger,Trigger6M)),NA())</f>
        <v>2.3324211823002594E-2</v>
      </c>
      <c r="Q1760" s="183">
        <f>IFERROR(_xll.qlIndexFixing(ONIndex1Y,I1760,TRUE,_xll.ohTrigger(RecalcTrigger,Trigger1Y)),NA())</f>
        <v>2.3524782074504369E-2</v>
      </c>
    </row>
    <row r="1761" spans="2:17" x14ac:dyDescent="0.2">
      <c r="B1761" s="39" t="s">
        <v>42</v>
      </c>
      <c r="D1761" s="42">
        <f>_xll.qlCalendarAdvance(Calendar,$D1760,B1761,"f",FALSE)</f>
        <v>51637</v>
      </c>
      <c r="E1761" s="177">
        <f>_xll.qlInterestRateIndexValueDate(IndexON,D1761)</f>
        <v>51637</v>
      </c>
      <c r="F1761" s="193">
        <f>IFERROR(_xll.qlIndexFixing(IndexON,D1761,TRUE,_xll.ohTrigger(RecalcTrigger,TriggerON)),NA())</f>
        <v>2.2763080704799599E-2</v>
      </c>
      <c r="H1761" s="42">
        <f>_xll.qlCalendarAdvance(Calendar,$H1760,B1761,"f",FALSE)</f>
        <v>51637</v>
      </c>
      <c r="I1761" s="177">
        <f>_xll.qlInterestRateIndexValueDate(Index1M,$H1761)</f>
        <v>51637</v>
      </c>
      <c r="J1761" s="182">
        <f>IFERROR(_xll.qlIndexFixing(Index1M,$H1761,TRUE,_xll.ohTrigger(RecalcTrigger,Trigger1M)),NA())</f>
        <v>2.2896968823418393E-2</v>
      </c>
      <c r="K1761" s="44">
        <f>IFERROR(_xll.qlIndexFixing(Index3M,H1761,TRUE,_xll.ohTrigger(RecalcTrigger,Trigger3M)),NA())</f>
        <v>2.3294373744254717E-2</v>
      </c>
      <c r="L1761" s="44">
        <f>IFERROR(_xll.qlIndexFixing(Index6M,$H1761,TRUE,_xll.ohTrigger(RecalcTrigger,Trigger6M)),NA())</f>
        <v>2.340162305659978E-2</v>
      </c>
      <c r="M1761" s="183">
        <f>IFERROR(_xll.qlIndexFixing(Index1Y,$H1761,TRUE,_xll.ohTrigger(RecalcTrigger,Trigger1Y)),NA())</f>
        <v>2.368615538519947E-2</v>
      </c>
      <c r="N1761" s="182">
        <f>IFERROR(_xll.qlIndexFixing(ONIndex1M,I1761,TRUE,_xll.ohTrigger(RecalcTrigger,Trigger1M)),NA())</f>
        <v>2.2881938117337297E-2</v>
      </c>
      <c r="O1761" s="44">
        <f>IFERROR(_xll.qlIndexFixing(ONIndex3M,I1761,TRUE,_xll.ohTrigger(RecalcTrigger,Trigger3M)),NA())</f>
        <v>2.3252562179700842E-2</v>
      </c>
      <c r="P1761" s="44">
        <f>IFERROR(_xll.qlIndexFixing(ONIndex6M,I1761,TRUE,_xll.ohTrigger(RecalcTrigger,Trigger6M)),NA())</f>
        <v>2.3320152604792144E-2</v>
      </c>
      <c r="Q1761" s="183">
        <f>IFERROR(_xll.qlIndexFixing(ONIndex1Y,I1761,TRUE,_xll.ohTrigger(RecalcTrigger,Trigger1Y)),NA())</f>
        <v>2.3520942852938154E-2</v>
      </c>
    </row>
    <row r="1762" spans="2:17" x14ac:dyDescent="0.2">
      <c r="B1762" s="39" t="s">
        <v>42</v>
      </c>
      <c r="D1762" s="42">
        <f>_xll.qlCalendarAdvance(Calendar,$D1761,B1762,"f",FALSE)</f>
        <v>51644</v>
      </c>
      <c r="E1762" s="177">
        <f>_xll.qlInterestRateIndexValueDate(IndexON,D1762)</f>
        <v>51644</v>
      </c>
      <c r="F1762" s="193">
        <f>IFERROR(_xll.qlIndexFixing(IndexON,D1762,TRUE,_xll.ohTrigger(RecalcTrigger,TriggerON)),NA())</f>
        <v>2.2758857835021296E-2</v>
      </c>
      <c r="H1762" s="42">
        <f>_xll.qlCalendarAdvance(Calendar,$H1761,B1762,"f",FALSE)</f>
        <v>51644</v>
      </c>
      <c r="I1762" s="177">
        <f>_xll.qlInterestRateIndexValueDate(Index1M,$H1762)</f>
        <v>51644</v>
      </c>
      <c r="J1762" s="182">
        <f>IFERROR(_xll.qlIndexFixing(Index1M,$H1762,TRUE,_xll.ohTrigger(RecalcTrigger,Trigger1M)),NA())</f>
        <v>2.28936777803131E-2</v>
      </c>
      <c r="K1762" s="44">
        <f>IFERROR(_xll.qlIndexFixing(Index3M,H1762,TRUE,_xll.ohTrigger(RecalcTrigger,Trigger3M)),NA())</f>
        <v>2.3290354073081759E-2</v>
      </c>
      <c r="L1762" s="44">
        <f>IFERROR(_xll.qlIndexFixing(Index6M,$H1762,TRUE,_xll.ohTrigger(RecalcTrigger,Trigger6M)),NA())</f>
        <v>2.3397214395170941E-2</v>
      </c>
      <c r="M1762" s="183">
        <f>IFERROR(_xll.qlIndexFixing(Index1Y,$H1762,TRUE,_xll.ohTrigger(RecalcTrigger,Trigger1Y)),NA())</f>
        <v>2.3681607499667745E-2</v>
      </c>
      <c r="N1762" s="182">
        <f>IFERROR(_xll.qlIndexFixing(ONIndex1M,I1762,TRUE,_xll.ohTrigger(RecalcTrigger,Trigger1M)),NA())</f>
        <v>2.2878710769013155E-2</v>
      </c>
      <c r="O1762" s="44">
        <f>IFERROR(_xll.qlIndexFixing(ONIndex3M,I1762,TRUE,_xll.ohTrigger(RecalcTrigger,Trigger3M)),NA())</f>
        <v>2.3248720137805101E-2</v>
      </c>
      <c r="P1762" s="44">
        <f>IFERROR(_xll.qlIndexFixing(ONIndex6M,I1762,TRUE,_xll.ohTrigger(RecalcTrigger,Trigger6M)),NA())</f>
        <v>2.3316072437982172E-2</v>
      </c>
      <c r="Q1762" s="183">
        <f>IFERROR(_xll.qlIndexFixing(ONIndex1Y,I1762,TRUE,_xll.ohTrigger(RecalcTrigger,Trigger1Y)),NA())</f>
        <v>2.3517081271108298E-2</v>
      </c>
    </row>
    <row r="1763" spans="2:17" x14ac:dyDescent="0.2">
      <c r="B1763" s="39" t="s">
        <v>42</v>
      </c>
      <c r="D1763" s="42">
        <f>_xll.qlCalendarAdvance(Calendar,$D1762,B1763,"f",FALSE)</f>
        <v>51651</v>
      </c>
      <c r="E1763" s="177">
        <f>_xll.qlInterestRateIndexValueDate(IndexON,D1763)</f>
        <v>51651</v>
      </c>
      <c r="F1763" s="193">
        <f>IFERROR(_xll.qlIndexFixing(IndexON,D1763,TRUE,_xll.ohTrigger(RecalcTrigger,TriggerON)),NA())</f>
        <v>2.2754614238872373E-2</v>
      </c>
      <c r="H1763" s="42">
        <f>_xll.qlCalendarAdvance(Calendar,$H1762,B1763,"f",FALSE)</f>
        <v>51651</v>
      </c>
      <c r="I1763" s="177">
        <f>_xll.qlInterestRateIndexValueDate(Index1M,$H1763)</f>
        <v>51651</v>
      </c>
      <c r="J1763" s="182">
        <f>IFERROR(_xll.qlIndexFixing(Index1M,$H1763,TRUE,_xll.ohTrigger(RecalcTrigger,Trigger1M)),NA())</f>
        <v>2.2888925948381978E-2</v>
      </c>
      <c r="K1763" s="44">
        <f>IFERROR(_xll.qlIndexFixing(Index3M,H1763,TRUE,_xll.ohTrigger(RecalcTrigger,Trigger3M)),NA())</f>
        <v>2.32863105107417E-2</v>
      </c>
      <c r="L1763" s="44">
        <f>IFERROR(_xll.qlIndexFixing(Index6M,$H1763,TRUE,_xll.ohTrigger(RecalcTrigger,Trigger6M)),NA())</f>
        <v>2.3391515518095728E-2</v>
      </c>
      <c r="M1763" s="183">
        <f>IFERROR(_xll.qlIndexFixing(Index1Y,$H1763,TRUE,_xll.ohTrigger(RecalcTrigger,Trigger1Y)),NA())</f>
        <v>2.3677036745989533E-2</v>
      </c>
      <c r="N1763" s="182">
        <f>IFERROR(_xll.qlIndexFixing(ONIndex1M,I1763,TRUE,_xll.ohTrigger(RecalcTrigger,Trigger1M)),NA())</f>
        <v>2.2875457539774935E-2</v>
      </c>
      <c r="O1763" s="44">
        <f>IFERROR(_xll.qlIndexFixing(ONIndex3M,I1763,TRUE,_xll.ohTrigger(RecalcTrigger,Trigger3M)),NA())</f>
        <v>2.3244854338975163E-2</v>
      </c>
      <c r="P1763" s="44">
        <f>IFERROR(_xll.qlIndexFixing(ONIndex6M,I1763,TRUE,_xll.ohTrigger(RecalcTrigger,Trigger6M)),NA())</f>
        <v>2.3311971322329539E-2</v>
      </c>
      <c r="Q1763" s="183">
        <f>IFERROR(_xll.qlIndexFixing(ONIndex1Y,I1763,TRUE,_xll.ohTrigger(RecalcTrigger,Trigger1Y)),NA())</f>
        <v>2.3513197328933755E-2</v>
      </c>
    </row>
    <row r="1764" spans="2:17" x14ac:dyDescent="0.2">
      <c r="B1764" s="39" t="s">
        <v>42</v>
      </c>
      <c r="D1764" s="42">
        <f>_xll.qlCalendarAdvance(Calendar,$D1763,B1764,"f",FALSE)</f>
        <v>51658</v>
      </c>
      <c r="E1764" s="177">
        <f>_xll.qlInterestRateIndexValueDate(IndexON,D1764)</f>
        <v>51658</v>
      </c>
      <c r="F1764" s="193">
        <f>IFERROR(_xll.qlIndexFixing(IndexON,D1764,TRUE,_xll.ohTrigger(RecalcTrigger,TriggerON)),NA())</f>
        <v>2.2750349916109691E-2</v>
      </c>
      <c r="H1764" s="42">
        <f>_xll.qlCalendarAdvance(Calendar,$H1763,B1764,"f",FALSE)</f>
        <v>51658</v>
      </c>
      <c r="I1764" s="177">
        <f>_xll.qlInterestRateIndexValueDate(Index1M,$H1764)</f>
        <v>51658</v>
      </c>
      <c r="J1764" s="182">
        <f>IFERROR(_xll.qlIndexFixing(Index1M,$H1764,TRUE,_xll.ohTrigger(RecalcTrigger,Trigger1M)),NA())</f>
        <v>2.2887017902984801E-2</v>
      </c>
      <c r="K1764" s="44">
        <f>IFERROR(_xll.qlIndexFixing(Index3M,H1764,TRUE,_xll.ohTrigger(RecalcTrigger,Trigger3M)),NA())</f>
        <v>2.3282243057306782E-2</v>
      </c>
      <c r="L1764" s="44">
        <f>IFERROR(_xll.qlIndexFixing(Index6M,$H1764,TRUE,_xll.ohTrigger(RecalcTrigger,Trigger6M)),NA())</f>
        <v>2.3387069871904448E-2</v>
      </c>
      <c r="M1764" s="183">
        <f>IFERROR(_xll.qlIndexFixing(Index1Y,$H1764,TRUE,_xll.ohTrigger(RecalcTrigger,Trigger1Y)),NA())</f>
        <v>2.3672443124471254E-2</v>
      </c>
      <c r="N1764" s="182">
        <f>IFERROR(_xll.qlIndexFixing(ONIndex1M,I1764,TRUE,_xll.ohTrigger(RecalcTrigger,Trigger1M)),NA())</f>
        <v>2.2872178429622636E-2</v>
      </c>
      <c r="O1764" s="44">
        <f>IFERROR(_xll.qlIndexFixing(ONIndex3M,I1764,TRUE,_xll.ohTrigger(RecalcTrigger,Trigger3M)),NA())</f>
        <v>2.3240964782724749E-2</v>
      </c>
      <c r="P1764" s="44">
        <f>IFERROR(_xll.qlIndexFixing(ONIndex6M,I1764,TRUE,_xll.ohTrigger(RecalcTrigger,Trigger6M)),NA())</f>
        <v>2.3307849258077384E-2</v>
      </c>
      <c r="Q1764" s="183">
        <f>IFERROR(_xll.qlIndexFixing(ONIndex1Y,I1764,TRUE,_xll.ohTrigger(RecalcTrigger,Trigger1Y)),NA())</f>
        <v>2.3509291026333479E-2</v>
      </c>
    </row>
    <row r="1765" spans="2:17" x14ac:dyDescent="0.2">
      <c r="B1765" s="39" t="s">
        <v>42</v>
      </c>
      <c r="D1765" s="42">
        <f>_xll.qlCalendarAdvance(Calendar,$D1764,B1765,"f",FALSE)</f>
        <v>51665</v>
      </c>
      <c r="E1765" s="177">
        <f>_xll.qlInterestRateIndexValueDate(IndexON,D1765)</f>
        <v>51665</v>
      </c>
      <c r="F1765" s="193">
        <f>IFERROR(_xll.qlIndexFixing(IndexON,D1765,TRUE,_xll.ohTrigger(RecalcTrigger,TriggerON)),NA())</f>
        <v>2.274606486697639E-2</v>
      </c>
      <c r="H1765" s="42">
        <f>_xll.qlCalendarAdvance(Calendar,$H1764,B1765,"f",FALSE)</f>
        <v>51665</v>
      </c>
      <c r="I1765" s="177">
        <f>_xll.qlInterestRateIndexValueDate(Index1M,$H1765)</f>
        <v>51665</v>
      </c>
      <c r="J1765" s="182">
        <f>IFERROR(_xll.qlIndexFixing(Index1M,$H1765,TRUE,_xll.ohTrigger(RecalcTrigger,Trigger1M)),NA())</f>
        <v>2.288364906880485E-2</v>
      </c>
      <c r="K1765" s="44">
        <f>IFERROR(_xll.qlIndexFixing(Index3M,H1765,TRUE,_xll.ohTrigger(RecalcTrigger,Trigger3M)),NA())</f>
        <v>2.3278151712849231E-2</v>
      </c>
      <c r="L1765" s="44">
        <f>IFERROR(_xll.qlIndexFixing(Index6M,$H1765,TRUE,_xll.ohTrigger(RecalcTrigger,Trigger6M)),NA())</f>
        <v>2.3382603042498836E-2</v>
      </c>
      <c r="M1765" s="183">
        <f>IFERROR(_xll.qlIndexFixing(Index1Y,$H1765,TRUE,_xll.ohTrigger(RecalcTrigger,Trigger1Y)),NA())</f>
        <v>2.3667826635420663E-2</v>
      </c>
      <c r="N1765" s="182">
        <f>IFERROR(_xll.qlIndexFixing(ONIndex1M,I1765,TRUE,_xll.ohTrigger(RecalcTrigger,Trigger1M)),NA())</f>
        <v>2.286887343831312E-2</v>
      </c>
      <c r="O1765" s="44">
        <f>IFERROR(_xll.qlIndexFixing(ONIndex3M,I1765,TRUE,_xll.ohTrigger(RecalcTrigger,Trigger3M)),NA())</f>
        <v>2.3237051469134906E-2</v>
      </c>
      <c r="P1765" s="44">
        <f>IFERROR(_xll.qlIndexFixing(ONIndex6M,I1765,TRUE,_xll.ohTrigger(RecalcTrigger,Trigger6M)),NA())</f>
        <v>2.3303706244982569E-2</v>
      </c>
      <c r="Q1765" s="183">
        <f>IFERROR(_xll.qlIndexFixing(ONIndex1Y,I1765,TRUE,_xll.ohTrigger(RecalcTrigger,Trigger1Y)),NA())</f>
        <v>2.3505362363307469E-2</v>
      </c>
    </row>
    <row r="1766" spans="2:17" x14ac:dyDescent="0.2">
      <c r="B1766" s="39" t="s">
        <v>42</v>
      </c>
      <c r="D1766" s="42">
        <f>_xll.qlCalendarAdvance(Calendar,$D1765,B1766,"f",FALSE)</f>
        <v>51672</v>
      </c>
      <c r="E1766" s="177">
        <f>_xll.qlInterestRateIndexValueDate(IndexON,D1766)</f>
        <v>51672</v>
      </c>
      <c r="F1766" s="193">
        <f>IFERROR(_xll.qlIndexFixing(IndexON,D1766,TRUE,_xll.ohTrigger(RecalcTrigger,TriggerON)),NA())</f>
        <v>2.2741759091391422E-2</v>
      </c>
      <c r="H1766" s="42">
        <f>_xll.qlCalendarAdvance(Calendar,$H1765,B1766,"f",FALSE)</f>
        <v>51672</v>
      </c>
      <c r="I1766" s="177">
        <f>_xll.qlInterestRateIndexValueDate(Index1M,$H1766)</f>
        <v>51672</v>
      </c>
      <c r="J1766" s="182">
        <f>IFERROR(_xll.qlIndexFixing(Index1M,$H1766,TRUE,_xll.ohTrigger(RecalcTrigger,Trigger1M)),NA())</f>
        <v>2.2880254304318177E-2</v>
      </c>
      <c r="K1766" s="44">
        <f>IFERROR(_xll.qlIndexFixing(Index3M,H1766,TRUE,_xll.ohTrigger(RecalcTrigger,Trigger3M)),NA())</f>
        <v>2.3274036477442177E-2</v>
      </c>
      <c r="L1766" s="44">
        <f>IFERROR(_xll.qlIndexFixing(Index6M,$H1766,TRUE,_xll.ohTrigger(RecalcTrigger,Trigger6M)),NA())</f>
        <v>2.3378115030020612E-2</v>
      </c>
      <c r="M1766" s="183">
        <f>IFERROR(_xll.qlIndexFixing(Index1Y,$H1766,TRUE,_xll.ohTrigger(RecalcTrigger,Trigger1Y)),NA())</f>
        <v>2.3663187279147957E-2</v>
      </c>
      <c r="N1766" s="182">
        <f>IFERROR(_xll.qlIndexFixing(ONIndex1M,I1766,TRUE,_xll.ohTrigger(RecalcTrigger,Trigger1M)),NA())</f>
        <v>2.2865542566089525E-2</v>
      </c>
      <c r="O1766" s="44">
        <f>IFERROR(_xll.qlIndexFixing(ONIndex3M,I1766,TRUE,_xll.ohTrigger(RecalcTrigger,Trigger3M)),NA())</f>
        <v>2.3233114398367727E-2</v>
      </c>
      <c r="P1766" s="44">
        <f>IFERROR(_xll.qlIndexFixing(ONIndex6M,I1766,TRUE,_xll.ohTrigger(RecalcTrigger,Trigger6M)),NA())</f>
        <v>2.329954228312614E-2</v>
      </c>
      <c r="Q1766" s="183">
        <f>IFERROR(_xll.qlIndexFixing(ONIndex1Y,I1766,TRUE,_xll.ohTrigger(RecalcTrigger,Trigger1Y)),NA())</f>
        <v>2.3501411340179912E-2</v>
      </c>
    </row>
    <row r="1767" spans="2:17" x14ac:dyDescent="0.2">
      <c r="B1767" s="39" t="s">
        <v>42</v>
      </c>
      <c r="D1767" s="42">
        <f>_xll.qlCalendarAdvance(Calendar,$D1766,B1767,"f",FALSE)</f>
        <v>51679</v>
      </c>
      <c r="E1767" s="177">
        <f>_xll.qlInterestRateIndexValueDate(IndexON,D1767)</f>
        <v>51679</v>
      </c>
      <c r="F1767" s="193">
        <f>IFERROR(_xll.qlIndexFixing(IndexON,D1767,TRUE,_xll.ohTrigger(RecalcTrigger,TriggerON)),NA())</f>
        <v>2.2737432589192696E-2</v>
      </c>
      <c r="H1767" s="42">
        <f>_xll.qlCalendarAdvance(Calendar,$H1766,B1767,"f",FALSE)</f>
        <v>51679</v>
      </c>
      <c r="I1767" s="177">
        <f>_xll.qlInterestRateIndexValueDate(Index1M,$H1767)</f>
        <v>51679</v>
      </c>
      <c r="J1767" s="182">
        <f>IFERROR(_xll.qlIndexFixing(Index1M,$H1767,TRUE,_xll.ohTrigger(RecalcTrigger,Trigger1M)),NA())</f>
        <v>2.2876833609537447E-2</v>
      </c>
      <c r="K1767" s="44">
        <f>IFERROR(_xll.qlIndexFixing(Index3M,H1767,TRUE,_xll.ohTrigger(RecalcTrigger,Trigger3M)),NA())</f>
        <v>2.3269897351160491E-2</v>
      </c>
      <c r="L1767" s="44">
        <f>IFERROR(_xll.qlIndexFixing(Index6M,$H1767,TRUE,_xll.ohTrigger(RecalcTrigger,Trigger6M)),NA())</f>
        <v>2.3373605834611497E-2</v>
      </c>
      <c r="M1767" s="183">
        <f>IFERROR(_xll.qlIndexFixing(Index1Y,$H1767,TRUE,_xll.ohTrigger(RecalcTrigger,Trigger1Y)),NA())</f>
        <v>2.3658525055963997E-2</v>
      </c>
      <c r="N1767" s="182">
        <f>IFERROR(_xll.qlIndexFixing(ONIndex1M,I1767,TRUE,_xll.ohTrigger(RecalcTrigger,Trigger1M)),NA())</f>
        <v>2.2862185812870806E-2</v>
      </c>
      <c r="O1767" s="44">
        <f>IFERROR(_xll.qlIndexFixing(ONIndex3M,I1767,TRUE,_xll.ohTrigger(RecalcTrigger,Trigger3M)),NA())</f>
        <v>2.3229153570342165E-2</v>
      </c>
      <c r="P1767" s="44">
        <f>IFERROR(_xll.qlIndexFixing(ONIndex6M,I1767,TRUE,_xll.ohTrigger(RecalcTrigger,Trigger6M)),NA())</f>
        <v>2.3295357372589143E-2</v>
      </c>
      <c r="Q1767" s="183">
        <f>IFERROR(_xll.qlIndexFixing(ONIndex1Y,I1767,TRUE,_xll.ohTrigger(RecalcTrigger,Trigger1Y)),NA())</f>
        <v>2.3497437956383482E-2</v>
      </c>
    </row>
    <row r="1768" spans="2:17" x14ac:dyDescent="0.2">
      <c r="B1768" s="39" t="s">
        <v>42</v>
      </c>
      <c r="D1768" s="42">
        <f>_xll.qlCalendarAdvance(Calendar,$D1767,B1768,"f",FALSE)</f>
        <v>51686</v>
      </c>
      <c r="E1768" s="177">
        <f>_xll.qlInterestRateIndexValueDate(IndexON,D1768)</f>
        <v>51686</v>
      </c>
      <c r="F1768" s="193">
        <f>IFERROR(_xll.qlIndexFixing(IndexON,D1768,TRUE,_xll.ohTrigger(RecalcTrigger,TriggerON)),NA())</f>
        <v>2.2733085360704397E-2</v>
      </c>
      <c r="H1768" s="42">
        <f>_xll.qlCalendarAdvance(Calendar,$H1767,B1768,"f",FALSE)</f>
        <v>51686</v>
      </c>
      <c r="I1768" s="177">
        <f>_xll.qlInterestRateIndexValueDate(Index1M,$H1768)</f>
        <v>51686</v>
      </c>
      <c r="J1768" s="182">
        <f>IFERROR(_xll.qlIndexFixing(Index1M,$H1768,TRUE,_xll.ohTrigger(RecalcTrigger,Trigger1M)),NA())</f>
        <v>2.2873386984490519E-2</v>
      </c>
      <c r="K1768" s="44">
        <f>IFERROR(_xll.qlIndexFixing(Index3M,H1768,TRUE,_xll.ohTrigger(RecalcTrigger,Trigger3M)),NA())</f>
        <v>2.3265734334078175E-2</v>
      </c>
      <c r="L1768" s="44">
        <f>IFERROR(_xll.qlIndexFixing(Index6M,$H1768,TRUE,_xll.ohTrigger(RecalcTrigger,Trigger6M)),NA())</f>
        <v>2.3370317497146496E-2</v>
      </c>
      <c r="M1768" s="183">
        <f>IFERROR(_xll.qlIndexFixing(Index1Y,$H1768,TRUE,_xll.ohTrigger(RecalcTrigger,Trigger1Y)),NA())</f>
        <v>2.3653839966181422E-2</v>
      </c>
      <c r="N1768" s="182">
        <f>IFERROR(_xll.qlIndexFixing(ONIndex1M,I1768,TRUE,_xll.ohTrigger(RecalcTrigger,Trigger1M)),NA())</f>
        <v>2.2858803178575915E-2</v>
      </c>
      <c r="O1768" s="44">
        <f>IFERROR(_xll.qlIndexFixing(ONIndex3M,I1768,TRUE,_xll.ohTrigger(RecalcTrigger,Trigger3M)),NA())</f>
        <v>2.322516898505822E-2</v>
      </c>
      <c r="P1768" s="44">
        <f>IFERROR(_xll.qlIndexFixing(ONIndex6M,I1768,TRUE,_xll.ohTrigger(RecalcTrigger,Trigger6M)),NA())</f>
        <v>2.3291151513371577E-2</v>
      </c>
      <c r="Q1768" s="183">
        <f>IFERROR(_xll.qlIndexFixing(ONIndex1Y,I1768,TRUE,_xll.ohTrigger(RecalcTrigger,Trigger1Y)),NA())</f>
        <v>2.3493442212323412E-2</v>
      </c>
    </row>
    <row r="1769" spans="2:17" x14ac:dyDescent="0.2">
      <c r="B1769" s="39" t="s">
        <v>42</v>
      </c>
      <c r="D1769" s="42">
        <f>_xll.qlCalendarAdvance(Calendar,$D1768,B1769,"f",FALSE)</f>
        <v>51693</v>
      </c>
      <c r="E1769" s="177">
        <f>_xll.qlInterestRateIndexValueDate(IndexON,D1769)</f>
        <v>51693</v>
      </c>
      <c r="F1769" s="193">
        <f>IFERROR(_xll.qlIndexFixing(IndexON,D1769,TRUE,_xll.ohTrigger(RecalcTrigger,TriggerON)),NA())</f>
        <v>2.2728717405683385E-2</v>
      </c>
      <c r="H1769" s="42">
        <f>_xll.qlCalendarAdvance(Calendar,$H1768,B1769,"f",FALSE)</f>
        <v>51693</v>
      </c>
      <c r="I1769" s="177">
        <f>_xll.qlInterestRateIndexValueDate(Index1M,$H1769)</f>
        <v>51693</v>
      </c>
      <c r="J1769" s="182">
        <f>IFERROR(_xll.qlIndexFixing(Index1M,$H1769,TRUE,_xll.ohTrigger(RecalcTrigger,Trigger1M)),NA())</f>
        <v>2.2869914429207786E-2</v>
      </c>
      <c r="K1769" s="44">
        <f>IFERROR(_xll.qlIndexFixing(Index3M,H1769,TRUE,_xll.ohTrigger(RecalcTrigger,Trigger3M)),NA())</f>
        <v>2.326154742627011E-2</v>
      </c>
      <c r="L1769" s="44">
        <f>IFERROR(_xll.qlIndexFixing(Index6M,$H1769,TRUE,_xll.ohTrigger(RecalcTrigger,Trigger6M)),NA())</f>
        <v>2.3365760527239959E-2</v>
      </c>
      <c r="M1769" s="183">
        <f>IFERROR(_xll.qlIndexFixing(Index1Y,$H1769,TRUE,_xll.ohTrigger(RecalcTrigger,Trigger1Y)),NA())</f>
        <v>2.3649132010113982E-2</v>
      </c>
      <c r="N1769" s="182">
        <f>IFERROR(_xll.qlIndexFixing(ONIndex1M,I1769,TRUE,_xll.ohTrigger(RecalcTrigger,Trigger1M)),NA())</f>
        <v>2.2855394663529038E-2</v>
      </c>
      <c r="O1769" s="44">
        <f>IFERROR(_xll.qlIndexFixing(ONIndex3M,I1769,TRUE,_xll.ohTrigger(RecalcTrigger,Trigger3M)),NA())</f>
        <v>2.3221160642515892E-2</v>
      </c>
      <c r="P1769" s="44">
        <f>IFERROR(_xll.qlIndexFixing(ONIndex6M,I1769,TRUE,_xll.ohTrigger(RecalcTrigger,Trigger6M)),NA())</f>
        <v>2.3286924705473444E-2</v>
      </c>
      <c r="Q1769" s="183">
        <f>IFERROR(_xll.qlIndexFixing(ONIndex1Y,I1769,TRUE,_xll.ohTrigger(RecalcTrigger,Trigger1Y)),NA())</f>
        <v>2.3489424108080748E-2</v>
      </c>
    </row>
    <row r="1770" spans="2:17" x14ac:dyDescent="0.2">
      <c r="B1770" s="39" t="s">
        <v>42</v>
      </c>
      <c r="D1770" s="42">
        <f>_xll.qlCalendarAdvance(Calendar,$D1769,B1770,"f",FALSE)</f>
        <v>51700</v>
      </c>
      <c r="E1770" s="177">
        <f>_xll.qlInterestRateIndexValueDate(IndexON,D1770)</f>
        <v>51700</v>
      </c>
      <c r="F1770" s="193">
        <f>IFERROR(_xll.qlIndexFixing(IndexON,D1770,TRUE,_xll.ohTrigger(RecalcTrigger,TriggerON)),NA())</f>
        <v>2.2724328724291754E-2</v>
      </c>
      <c r="H1770" s="42">
        <f>_xll.qlCalendarAdvance(Calendar,$H1769,B1770,"f",FALSE)</f>
        <v>51700</v>
      </c>
      <c r="I1770" s="177">
        <f>_xll.qlInterestRateIndexValueDate(Index1M,$H1770)</f>
        <v>51700</v>
      </c>
      <c r="J1770" s="182">
        <f>IFERROR(_xll.qlIndexFixing(Index1M,$H1770,TRUE,_xll.ohTrigger(RecalcTrigger,Trigger1M)),NA())</f>
        <v>2.2866415943701909E-2</v>
      </c>
      <c r="K1770" s="44">
        <f>IFERROR(_xll.qlIndexFixing(Index3M,H1770,TRUE,_xll.ohTrigger(RecalcTrigger,Trigger3M)),NA())</f>
        <v>2.3257336627812056E-2</v>
      </c>
      <c r="L1770" s="44">
        <f>IFERROR(_xll.qlIndexFixing(Index6M,$H1770,TRUE,_xll.ohTrigger(RecalcTrigger,Trigger6M)),NA())</f>
        <v>2.3361182370986815E-2</v>
      </c>
      <c r="M1770" s="183">
        <f>IFERROR(_xll.qlIndexFixing(Index1Y,$H1770,TRUE,_xll.ohTrigger(RecalcTrigger,Trigger1Y)),NA())</f>
        <v>2.364440118807809E-2</v>
      </c>
      <c r="N1770" s="182">
        <f>IFERROR(_xll.qlIndexFixing(ONIndex1M,I1770,TRUE,_xll.ohTrigger(RecalcTrigger,Trigger1M)),NA())</f>
        <v>2.2851960267324944E-2</v>
      </c>
      <c r="O1770" s="44">
        <f>IFERROR(_xll.qlIndexFixing(ONIndex3M,I1770,TRUE,_xll.ohTrigger(RecalcTrigger,Trigger3M)),NA())</f>
        <v>2.3217128542796228E-2</v>
      </c>
      <c r="P1770" s="44">
        <f>IFERROR(_xll.qlIndexFixing(ONIndex6M,I1770,TRUE,_xll.ohTrigger(RecalcTrigger,Trigger6M)),NA())</f>
        <v>2.328267694873265E-2</v>
      </c>
      <c r="Q1770" s="183">
        <f>IFERROR(_xll.qlIndexFixing(ONIndex1Y,I1770,TRUE,_xll.ohTrigger(RecalcTrigger,Trigger1Y)),NA())</f>
        <v>2.3485383643250257E-2</v>
      </c>
    </row>
    <row r="1771" spans="2:17" x14ac:dyDescent="0.2">
      <c r="B1771" s="39" t="s">
        <v>42</v>
      </c>
      <c r="D1771" s="42">
        <f>_xll.qlCalendarAdvance(Calendar,$D1770,B1771,"f",FALSE)</f>
        <v>51707</v>
      </c>
      <c r="E1771" s="177">
        <f>_xll.qlInterestRateIndexValueDate(IndexON,D1771)</f>
        <v>51707</v>
      </c>
      <c r="F1771" s="193">
        <f>IFERROR(_xll.qlIndexFixing(IndexON,D1771,TRUE,_xll.ohTrigger(RecalcTrigger,TriggerON)),NA())</f>
        <v>2.2719919316286363E-2</v>
      </c>
      <c r="H1771" s="42">
        <f>_xll.qlCalendarAdvance(Calendar,$H1770,B1771,"f",FALSE)</f>
        <v>51707</v>
      </c>
      <c r="I1771" s="177">
        <f>_xll.qlInterestRateIndexValueDate(Index1M,$H1771)</f>
        <v>51707</v>
      </c>
      <c r="J1771" s="182">
        <f>IFERROR(_xll.qlIndexFixing(Index1M,$H1771,TRUE,_xll.ohTrigger(RecalcTrigger,Trigger1M)),NA())</f>
        <v>2.2863352923182433E-2</v>
      </c>
      <c r="K1771" s="44">
        <f>IFERROR(_xll.qlIndexFixing(Index3M,H1771,TRUE,_xll.ohTrigger(RecalcTrigger,Trigger3M)),NA())</f>
        <v>2.3253101938778008E-2</v>
      </c>
      <c r="L1771" s="44">
        <f>IFERROR(_xll.qlIndexFixing(Index6M,$H1771,TRUE,_xll.ohTrigger(RecalcTrigger,Trigger6M)),NA())</f>
        <v>2.3356583028533037E-2</v>
      </c>
      <c r="M1771" s="183">
        <f>IFERROR(_xll.qlIndexFixing(Index1Y,$H1771,TRUE,_xll.ohTrigger(RecalcTrigger,Trigger1Y)),NA())</f>
        <v>2.3639647500390382E-2</v>
      </c>
      <c r="N1771" s="182">
        <f>IFERROR(_xll.qlIndexFixing(ONIndex1M,I1771,TRUE,_xll.ohTrigger(RecalcTrigger,Trigger1M)),NA())</f>
        <v>2.2848499990206772E-2</v>
      </c>
      <c r="O1771" s="44">
        <f>IFERROR(_xll.qlIndexFixing(ONIndex3M,I1771,TRUE,_xll.ohTrigger(RecalcTrigger,Trigger3M)),NA())</f>
        <v>2.3213072685737135E-2</v>
      </c>
      <c r="P1771" s="44">
        <f>IFERROR(_xll.qlIndexFixing(ONIndex6M,I1771,TRUE,_xll.ohTrigger(RecalcTrigger,Trigger6M)),NA())</f>
        <v>2.3278408243392334E-2</v>
      </c>
      <c r="Q1771" s="183">
        <f>IFERROR(_xll.qlIndexFixing(ONIndex1Y,I1771,TRUE,_xll.ohTrigger(RecalcTrigger,Trigger1Y)),NA())</f>
        <v>2.3481320818237172E-2</v>
      </c>
    </row>
    <row r="1772" spans="2:17" x14ac:dyDescent="0.2">
      <c r="B1772" s="39" t="s">
        <v>42</v>
      </c>
      <c r="D1772" s="42">
        <f>_xll.qlCalendarAdvance(Calendar,$D1771,B1772,"f",FALSE)</f>
        <v>51714</v>
      </c>
      <c r="E1772" s="177">
        <f>_xll.qlInterestRateIndexValueDate(IndexON,D1772)</f>
        <v>51714</v>
      </c>
      <c r="F1772" s="193">
        <f>IFERROR(_xll.qlIndexFixing(IndexON,D1772,TRUE,_xll.ohTrigger(RecalcTrigger,TriggerON)),NA())</f>
        <v>2.2715489181910353E-2</v>
      </c>
      <c r="H1772" s="42">
        <f>_xll.qlCalendarAdvance(Calendar,$H1771,B1772,"f",FALSE)</f>
        <v>51714</v>
      </c>
      <c r="I1772" s="177">
        <f>_xll.qlInterestRateIndexValueDate(Index1M,$H1772)</f>
        <v>51714</v>
      </c>
      <c r="J1772" s="182">
        <f>IFERROR(_xll.qlIndexFixing(Index1M,$H1772,TRUE,_xll.ohTrigger(RecalcTrigger,Trigger1M)),NA())</f>
        <v>2.2859341182129636E-2</v>
      </c>
      <c r="K1772" s="44">
        <f>IFERROR(_xll.qlIndexFixing(Index3M,H1772,TRUE,_xll.ohTrigger(RecalcTrigger,Trigger3M)),NA())</f>
        <v>2.3248843359245493E-2</v>
      </c>
      <c r="L1772" s="44">
        <f>IFERROR(_xll.qlIndexFixing(Index6M,$H1772,TRUE,_xll.ohTrigger(RecalcTrigger,Trigger6M)),NA())</f>
        <v>2.3351962500025459E-2</v>
      </c>
      <c r="M1772" s="183">
        <f>IFERROR(_xll.qlIndexFixing(Index1Y,$H1772,TRUE,_xll.ohTrigger(RecalcTrigger,Trigger1Y)),NA())</f>
        <v>2.3634870947369713E-2</v>
      </c>
      <c r="N1772" s="182">
        <f>IFERROR(_xll.qlIndexFixing(ONIndex1M,I1772,TRUE,_xll.ohTrigger(RecalcTrigger,Trigger1M)),NA())</f>
        <v>2.2845013832093475E-2</v>
      </c>
      <c r="O1772" s="44">
        <f>IFERROR(_xll.qlIndexFixing(ONIndex3M,I1772,TRUE,_xll.ohTrigger(RecalcTrigger,Trigger3M)),NA())</f>
        <v>2.3208993071419659E-2</v>
      </c>
      <c r="P1772" s="44">
        <f>IFERROR(_xll.qlIndexFixing(ONIndex6M,I1772,TRUE,_xll.ohTrigger(RecalcTrigger,Trigger6M)),NA())</f>
        <v>2.3274118589290405E-2</v>
      </c>
      <c r="Q1772" s="183">
        <f>IFERROR(_xll.qlIndexFixing(ONIndex1Y,I1772,TRUE,_xll.ohTrigger(RecalcTrigger,Trigger1Y)),NA())</f>
        <v>2.3477235632798354E-2</v>
      </c>
    </row>
    <row r="1773" spans="2:17" x14ac:dyDescent="0.2">
      <c r="B1773" s="39" t="s">
        <v>42</v>
      </c>
      <c r="D1773" s="42">
        <f>_xll.qlCalendarAdvance(Calendar,$D1772,B1773,"f",FALSE)</f>
        <v>51721</v>
      </c>
      <c r="E1773" s="177">
        <f>_xll.qlInterestRateIndexValueDate(IndexON,D1773)</f>
        <v>51721</v>
      </c>
      <c r="F1773" s="193">
        <f>IFERROR(_xll.qlIndexFixing(IndexON,D1773,TRUE,_xll.ohTrigger(RecalcTrigger,TriggerON)),NA())</f>
        <v>2.2711038321082677E-2</v>
      </c>
      <c r="H1773" s="42">
        <f>_xll.qlCalendarAdvance(Calendar,$H1772,B1773,"f",FALSE)</f>
        <v>51721</v>
      </c>
      <c r="I1773" s="177">
        <f>_xll.qlInterestRateIndexValueDate(Index1M,$H1773)</f>
        <v>51721</v>
      </c>
      <c r="J1773" s="182">
        <f>IFERROR(_xll.qlIndexFixing(Index1M,$H1773,TRUE,_xll.ohTrigger(RecalcTrigger,Trigger1M)),NA())</f>
        <v>2.2855764906113893E-2</v>
      </c>
      <c r="K1773" s="44">
        <f>IFERROR(_xll.qlIndexFixing(Index3M,H1773,TRUE,_xll.ohTrigger(RecalcTrigger,Trigger3M)),NA())</f>
        <v>2.3244560889290271E-2</v>
      </c>
      <c r="L1773" s="44">
        <f>IFERROR(_xll.qlIndexFixing(Index6M,$H1773,TRUE,_xll.ohTrigger(RecalcTrigger,Trigger6M)),NA())</f>
        <v>2.3347320785613111E-2</v>
      </c>
      <c r="M1773" s="183">
        <f>IFERROR(_xll.qlIndexFixing(Index1Y,$H1773,TRUE,_xll.ohTrigger(RecalcTrigger,Trigger1Y)),NA())</f>
        <v>2.3630071529336716E-2</v>
      </c>
      <c r="N1773" s="182">
        <f>IFERROR(_xll.qlIndexFixing(ONIndex1M,I1773,TRUE,_xll.ohTrigger(RecalcTrigger,Trigger1M)),NA())</f>
        <v>2.2841501793147145E-2</v>
      </c>
      <c r="O1773" s="44">
        <f>IFERROR(_xll.qlIndexFixing(ONIndex3M,I1773,TRUE,_xll.ohTrigger(RecalcTrigger,Trigger3M)),NA())</f>
        <v>2.3204889700005893E-2</v>
      </c>
      <c r="P1773" s="44">
        <f>IFERROR(_xll.qlIndexFixing(ONIndex6M,I1773,TRUE,_xll.ohTrigger(RecalcTrigger,Trigger6M)),NA())</f>
        <v>2.326980798642686E-2</v>
      </c>
      <c r="Q1773" s="183">
        <f>IFERROR(_xll.qlIndexFixing(ONIndex1Y,I1773,TRUE,_xll.ohTrigger(RecalcTrigger,Trigger1Y)),NA())</f>
        <v>2.3473128087095896E-2</v>
      </c>
    </row>
    <row r="1774" spans="2:17" x14ac:dyDescent="0.2">
      <c r="B1774" s="39" t="s">
        <v>42</v>
      </c>
      <c r="D1774" s="42">
        <f>_xll.qlCalendarAdvance(Calendar,$D1773,B1774,"f",FALSE)</f>
        <v>51728</v>
      </c>
      <c r="E1774" s="177">
        <f>_xll.qlInterestRateIndexValueDate(IndexON,D1774)</f>
        <v>51728</v>
      </c>
      <c r="F1774" s="193">
        <f>IFERROR(_xll.qlIndexFixing(IndexON,D1774,TRUE,_xll.ohTrigger(RecalcTrigger,TriggerON)),NA())</f>
        <v>2.2706566733803335E-2</v>
      </c>
      <c r="H1774" s="42">
        <f>_xll.qlCalendarAdvance(Calendar,$H1773,B1774,"f",FALSE)</f>
        <v>51728</v>
      </c>
      <c r="I1774" s="177">
        <f>_xll.qlInterestRateIndexValueDate(Index1M,$H1774)</f>
        <v>51728</v>
      </c>
      <c r="J1774" s="182">
        <f>IFERROR(_xll.qlIndexFixing(Index1M,$H1774,TRUE,_xll.ohTrigger(RecalcTrigger,Trigger1M)),NA())</f>
        <v>2.2852162699973783E-2</v>
      </c>
      <c r="K1774" s="44">
        <f>IFERROR(_xll.qlIndexFixing(Index3M,H1774,TRUE,_xll.ohTrigger(RecalcTrigger,Trigger3M)),NA())</f>
        <v>2.3240254528989864E-2</v>
      </c>
      <c r="L1774" s="44">
        <f>IFERROR(_xll.qlIndexFixing(Index6M,$H1774,TRUE,_xll.ohTrigger(RecalcTrigger,Trigger6M)),NA())</f>
        <v>2.3342657885443697E-2</v>
      </c>
      <c r="M1774" s="183">
        <f>IFERROR(_xll.qlIndexFixing(Index1Y,$H1774,TRUE,_xll.ohTrigger(RecalcTrigger,Trigger1Y)),NA())</f>
        <v>2.3625249246613134E-2</v>
      </c>
      <c r="N1774" s="182">
        <f>IFERROR(_xll.qlIndexFixing(ONIndex1M,I1774,TRUE,_xll.ohTrigger(RecalcTrigger,Trigger1M)),NA())</f>
        <v>2.2837963872962552E-2</v>
      </c>
      <c r="O1774" s="44">
        <f>IFERROR(_xll.qlIndexFixing(ONIndex3M,I1774,TRUE,_xll.ohTrigger(RecalcTrigger,Trigger3M)),NA())</f>
        <v>2.3200762571171651E-2</v>
      </c>
      <c r="P1774" s="44">
        <f>IFERROR(_xll.qlIndexFixing(ONIndex6M,I1774,TRUE,_xll.ohTrigger(RecalcTrigger,Trigger6M)),NA())</f>
        <v>2.3265476434882748E-2</v>
      </c>
      <c r="Q1774" s="183">
        <f>IFERROR(_xll.qlIndexFixing(ONIndex1Y,I1774,TRUE,_xll.ohTrigger(RecalcTrigger,Trigger1Y)),NA())</f>
        <v>2.3468998180967704E-2</v>
      </c>
    </row>
    <row r="1775" spans="2:17" x14ac:dyDescent="0.2">
      <c r="B1775" s="39" t="s">
        <v>42</v>
      </c>
      <c r="D1775" s="42">
        <f>_xll.qlCalendarAdvance(Calendar,$D1774,B1775,"f",FALSE)</f>
        <v>51735</v>
      </c>
      <c r="E1775" s="177">
        <f>_xll.qlInterestRateIndexValueDate(IndexON,D1775)</f>
        <v>51735</v>
      </c>
      <c r="F1775" s="193">
        <f>IFERROR(_xll.qlIndexFixing(IndexON,D1775,TRUE,_xll.ohTrigger(RecalcTrigger,TriggerON)),NA())</f>
        <v>2.2702074420072327E-2</v>
      </c>
      <c r="H1775" s="42">
        <f>_xll.qlCalendarAdvance(Calendar,$H1774,B1775,"f",FALSE)</f>
        <v>51735</v>
      </c>
      <c r="I1775" s="177">
        <f>_xll.qlInterestRateIndexValueDate(Index1M,$H1775)</f>
        <v>51735</v>
      </c>
      <c r="J1775" s="182">
        <f>IFERROR(_xll.qlIndexFixing(Index1M,$H1775,TRUE,_xll.ohTrigger(RecalcTrigger,Trigger1M)),NA())</f>
        <v>2.2848534563734632E-2</v>
      </c>
      <c r="K1775" s="44">
        <f>IFERROR(_xll.qlIndexFixing(Index3M,H1775,TRUE,_xll.ohTrigger(RecalcTrigger,Trigger3M)),NA())</f>
        <v>2.3235924278421794E-2</v>
      </c>
      <c r="L1775" s="44">
        <f>IFERROR(_xll.qlIndexFixing(Index6M,$H1775,TRUE,_xll.ohTrigger(RecalcTrigger,Trigger6M)),NA())</f>
        <v>2.3337973799666682E-2</v>
      </c>
      <c r="M1775" s="183">
        <f>IFERROR(_xll.qlIndexFixing(Index1Y,$H1775,TRUE,_xll.ohTrigger(RecalcTrigger,Trigger1Y)),NA())</f>
        <v>2.3620404099522041E-2</v>
      </c>
      <c r="N1775" s="182">
        <f>IFERROR(_xll.qlIndexFixing(ONIndex1M,I1775,TRUE,_xll.ohTrigger(RecalcTrigger,Trigger1M)),NA())</f>
        <v>2.2834400071944927E-2</v>
      </c>
      <c r="O1775" s="44">
        <f>IFERROR(_xll.qlIndexFixing(ONIndex3M,I1775,TRUE,_xll.ohTrigger(RecalcTrigger,Trigger3M)),NA())</f>
        <v>2.319661168524112E-2</v>
      </c>
      <c r="P1775" s="44">
        <f>IFERROR(_xll.qlIndexFixing(ONIndex6M,I1775,TRUE,_xll.ohTrigger(RecalcTrigger,Trigger6M)),NA())</f>
        <v>2.3261123934577022E-2</v>
      </c>
      <c r="Q1775" s="183">
        <f>IFERROR(_xll.qlIndexFixing(ONIndex1Y,I1775,TRUE,_xll.ohTrigger(RecalcTrigger,Trigger1Y)),NA())</f>
        <v>2.3464845914575871E-2</v>
      </c>
    </row>
    <row r="1776" spans="2:17" x14ac:dyDescent="0.2">
      <c r="B1776" s="39" t="s">
        <v>42</v>
      </c>
      <c r="D1776" s="42">
        <f>_xll.qlCalendarAdvance(Calendar,$D1775,B1776,"f",FALSE)</f>
        <v>51742</v>
      </c>
      <c r="E1776" s="177">
        <f>_xll.qlInterestRateIndexValueDate(IndexON,D1776)</f>
        <v>51742</v>
      </c>
      <c r="F1776" s="193">
        <f>IFERROR(_xll.qlIndexFixing(IndexON,D1776,TRUE,_xll.ohTrigger(RecalcTrigger,TriggerON)),NA())</f>
        <v>2.2697561379970699E-2</v>
      </c>
      <c r="H1776" s="42">
        <f>_xll.qlCalendarAdvance(Calendar,$H1775,B1776,"f",FALSE)</f>
        <v>51742</v>
      </c>
      <c r="I1776" s="177">
        <f>_xll.qlInterestRateIndexValueDate(Index1M,$H1776)</f>
        <v>51742</v>
      </c>
      <c r="J1776" s="182">
        <f>IFERROR(_xll.qlIndexFixing(Index1M,$H1776,TRUE,_xll.ohTrigger(RecalcTrigger,Trigger1M)),NA())</f>
        <v>2.2844880497424301E-2</v>
      </c>
      <c r="K1776" s="44">
        <f>IFERROR(_xll.qlIndexFixing(Index3M,H1776,TRUE,_xll.ohTrigger(RecalcTrigger,Trigger3M)),NA())</f>
        <v>2.3231570137661819E-2</v>
      </c>
      <c r="L1776" s="44">
        <f>IFERROR(_xll.qlIndexFixing(Index6M,$H1776,TRUE,_xll.ohTrigger(RecalcTrigger,Trigger6M)),NA())</f>
        <v>2.3332069867672937E-2</v>
      </c>
      <c r="M1776" s="183">
        <f>IFERROR(_xll.qlIndexFixing(Index1Y,$H1776,TRUE,_xll.ohTrigger(RecalcTrigger,Trigger1Y)),NA())</f>
        <v>2.3615536088388067E-2</v>
      </c>
      <c r="N1776" s="182">
        <f>IFERROR(_xll.qlIndexFixing(ONIndex1M,I1776,TRUE,_xll.ohTrigger(RecalcTrigger,Trigger1M)),NA())</f>
        <v>2.2830810389851131E-2</v>
      </c>
      <c r="O1776" s="44">
        <f>IFERROR(_xll.qlIndexFixing(ONIndex3M,I1776,TRUE,_xll.ohTrigger(RecalcTrigger,Trigger3M)),NA())</f>
        <v>2.3192437041890113E-2</v>
      </c>
      <c r="P1776" s="44">
        <f>IFERROR(_xll.qlIndexFixing(ONIndex6M,I1776,TRUE,_xll.ohTrigger(RecalcTrigger,Trigger6M)),NA())</f>
        <v>2.3256750485590727E-2</v>
      </c>
      <c r="Q1776" s="183">
        <f>IFERROR(_xll.qlIndexFixing(ONIndex1Y,I1776,TRUE,_xll.ohTrigger(RecalcTrigger,Trigger1Y)),NA())</f>
        <v>2.3460671287677259E-2</v>
      </c>
    </row>
    <row r="1777" spans="2:17" x14ac:dyDescent="0.2">
      <c r="B1777" s="39" t="s">
        <v>42</v>
      </c>
      <c r="D1777" s="42">
        <f>_xll.qlCalendarAdvance(Calendar,$D1776,B1777,"f",FALSE)</f>
        <v>51749</v>
      </c>
      <c r="E1777" s="177">
        <f>_xll.qlInterestRateIndexValueDate(IndexON,D1777)</f>
        <v>51749</v>
      </c>
      <c r="F1777" s="193">
        <f>IFERROR(_xll.qlIndexFixing(IndexON,D1777,TRUE,_xll.ohTrigger(RecalcTrigger,TriggerON)),NA())</f>
        <v>2.2693027613174266E-2</v>
      </c>
      <c r="H1777" s="42">
        <f>_xll.qlCalendarAdvance(Calendar,$H1776,B1777,"f",FALSE)</f>
        <v>51749</v>
      </c>
      <c r="I1777" s="177">
        <f>_xll.qlInterestRateIndexValueDate(Index1M,$H1777)</f>
        <v>51749</v>
      </c>
      <c r="J1777" s="182">
        <f>IFERROR(_xll.qlIndexFixing(Index1M,$H1777,TRUE,_xll.ohTrigger(RecalcTrigger,Trigger1M)),NA())</f>
        <v>2.2841200501065584E-2</v>
      </c>
      <c r="K1777" s="44">
        <f>IFERROR(_xll.qlIndexFixing(Index3M,H1777,TRUE,_xll.ohTrigger(RecalcTrigger,Trigger3M)),NA())</f>
        <v>2.3226771722955394E-2</v>
      </c>
      <c r="L1777" s="44">
        <f>IFERROR(_xll.qlIndexFixing(Index6M,$H1777,TRUE,_xll.ohTrigger(RecalcTrigger,Trigger6M)),NA())</f>
        <v>2.3326552588092547E-2</v>
      </c>
      <c r="M1777" s="183">
        <f>IFERROR(_xll.qlIndexFixing(Index1Y,$H1777,TRUE,_xll.ohTrigger(RecalcTrigger,Trigger1Y)),NA())</f>
        <v>2.3610645213538728E-2</v>
      </c>
      <c r="N1777" s="182">
        <f>IFERROR(_xll.qlIndexFixing(ONIndex1M,I1777,TRUE,_xll.ohTrigger(RecalcTrigger,Trigger1M)),NA())</f>
        <v>2.2827194826843256E-2</v>
      </c>
      <c r="O1777" s="44">
        <f>IFERROR(_xll.qlIndexFixing(ONIndex3M,I1777,TRUE,_xll.ohTrigger(RecalcTrigger,Trigger3M)),NA())</f>
        <v>2.3188238641361769E-2</v>
      </c>
      <c r="P1777" s="44">
        <f>IFERROR(_xll.qlIndexFixing(ONIndex6M,I1777,TRUE,_xll.ohTrigger(RecalcTrigger,Trigger6M)),NA())</f>
        <v>2.3252356087923864E-2</v>
      </c>
      <c r="Q1777" s="183">
        <f>IFERROR(_xll.qlIndexFixing(ONIndex1Y,I1777,TRUE,_xll.ohTrigger(RecalcTrigger,Trigger1Y)),NA())</f>
        <v>2.3456474300596053E-2</v>
      </c>
    </row>
    <row r="1778" spans="2:17" x14ac:dyDescent="0.2">
      <c r="B1778" s="39" t="s">
        <v>42</v>
      </c>
      <c r="D1778" s="42">
        <f>_xll.qlCalendarAdvance(Calendar,$D1777,B1778,"f",FALSE)</f>
        <v>51756</v>
      </c>
      <c r="E1778" s="177">
        <f>_xll.qlInterestRateIndexValueDate(IndexON,D1778)</f>
        <v>51756</v>
      </c>
      <c r="F1778" s="193">
        <f>IFERROR(_xll.qlIndexFixing(IndexON,D1778,TRUE,_xll.ohTrigger(RecalcTrigger,TriggerON)),NA())</f>
        <v>2.2688473120169306E-2</v>
      </c>
      <c r="H1778" s="42">
        <f>_xll.qlCalendarAdvance(Calendar,$H1777,B1778,"f",FALSE)</f>
        <v>51756</v>
      </c>
      <c r="I1778" s="177">
        <f>_xll.qlInterestRateIndexValueDate(Index1M,$H1778)</f>
        <v>51756</v>
      </c>
      <c r="J1778" s="182">
        <f>IFERROR(_xll.qlIndexFixing(Index1M,$H1778,TRUE,_xll.ohTrigger(RecalcTrigger,Trigger1M)),NA())</f>
        <v>2.283749457468634E-2</v>
      </c>
      <c r="K1778" s="44">
        <f>IFERROR(_xll.qlIndexFixing(Index3M,H1778,TRUE,_xll.ohTrigger(RecalcTrigger,Trigger3M)),NA())</f>
        <v>2.3222371787640195E-2</v>
      </c>
      <c r="L1778" s="44">
        <f>IFERROR(_xll.qlIndexFixing(Index6M,$H1778,TRUE,_xll.ohTrigger(RecalcTrigger,Trigger6M)),NA())</f>
        <v>2.3321814017994699E-2</v>
      </c>
      <c r="M1778" s="183">
        <f>IFERROR(_xll.qlIndexFixing(Index1Y,$H1778,TRUE,_xll.ohTrigger(RecalcTrigger,Trigger1Y)),NA())</f>
        <v>2.3605731475300651E-2</v>
      </c>
      <c r="N1778" s="182">
        <f>IFERROR(_xll.qlIndexFixing(ONIndex1M,I1778,TRUE,_xll.ohTrigger(RecalcTrigger,Trigger1M)),NA())</f>
        <v>2.2823553382921302E-2</v>
      </c>
      <c r="O1778" s="44">
        <f>IFERROR(_xll.qlIndexFixing(ONIndex3M,I1778,TRUE,_xll.ohTrigger(RecalcTrigger,Trigger3M)),NA())</f>
        <v>2.3184016483656089E-2</v>
      </c>
      <c r="P1778" s="44">
        <f>IFERROR(_xll.qlIndexFixing(ONIndex6M,I1778,TRUE,_xll.ohTrigger(RecalcTrigger,Trigger6M)),NA())</f>
        <v>2.3247940741495388E-2</v>
      </c>
      <c r="Q1778" s="183">
        <f>IFERROR(_xll.qlIndexFixing(ONIndex1Y,I1778,TRUE,_xll.ohTrigger(RecalcTrigger,Trigger1Y)),NA())</f>
        <v>2.3452254953008067E-2</v>
      </c>
    </row>
    <row r="1779" spans="2:17" x14ac:dyDescent="0.2">
      <c r="B1779" s="39" t="s">
        <v>42</v>
      </c>
      <c r="D1779" s="42">
        <f>_xll.qlCalendarAdvance(Calendar,$D1778,B1779,"f",FALSE)</f>
        <v>51763</v>
      </c>
      <c r="E1779" s="177">
        <f>_xll.qlInterestRateIndexValueDate(IndexON,D1779)</f>
        <v>51763</v>
      </c>
      <c r="F1779" s="193">
        <f>IFERROR(_xll.qlIndexFixing(IndexON,D1779,TRUE,_xll.ohTrigger(RecalcTrigger,TriggerON)),NA())</f>
        <v>2.2683897900631633E-2</v>
      </c>
      <c r="H1779" s="42">
        <f>_xll.qlCalendarAdvance(Calendar,$H1778,B1779,"f",FALSE)</f>
        <v>51763</v>
      </c>
      <c r="I1779" s="177">
        <f>_xll.qlInterestRateIndexValueDate(Index1M,$H1779)</f>
        <v>51763</v>
      </c>
      <c r="J1779" s="182">
        <f>IFERROR(_xll.qlIndexFixing(Index1M,$H1779,TRUE,_xll.ohTrigger(RecalcTrigger,Trigger1M)),NA())</f>
        <v>2.2833762718306831E-2</v>
      </c>
      <c r="K1779" s="44">
        <f>IFERROR(_xll.qlIndexFixing(Index3M,H1779,TRUE,_xll.ohTrigger(RecalcTrigger,Trigger3M)),NA())</f>
        <v>2.3217947963826854E-2</v>
      </c>
      <c r="L1779" s="44">
        <f>IFERROR(_xll.qlIndexFixing(Index6M,$H1779,TRUE,_xll.ohTrigger(RecalcTrigger,Trigger6M)),NA())</f>
        <v>2.3317054269261121E-2</v>
      </c>
      <c r="M1779" s="183">
        <f>IFERROR(_xll.qlIndexFixing(Index1Y,$H1779,TRUE,_xll.ohTrigger(RecalcTrigger,Trigger1Y)),NA())</f>
        <v>2.3600794874004238E-2</v>
      </c>
      <c r="N1779" s="182">
        <f>IFERROR(_xll.qlIndexFixing(ONIndex1M,I1779,TRUE,_xll.ohTrigger(RecalcTrigger,Trigger1M)),NA())</f>
        <v>2.2819886058004224E-2</v>
      </c>
      <c r="O1779" s="44">
        <f>IFERROR(_xll.qlIndexFixing(ONIndex3M,I1779,TRUE,_xll.ohTrigger(RecalcTrigger,Trigger3M)),NA())</f>
        <v>2.317977056861098E-2</v>
      </c>
      <c r="P1779" s="44">
        <f>IFERROR(_xll.qlIndexFixing(ONIndex6M,I1779,TRUE,_xll.ohTrigger(RecalcTrigger,Trigger6M)),NA())</f>
        <v>2.3243504446386343E-2</v>
      </c>
      <c r="Q1779" s="183">
        <f>IFERROR(_xll.qlIndexFixing(ONIndex1Y,I1779,TRUE,_xll.ohTrigger(RecalcTrigger,Trigger1Y)),NA())</f>
        <v>2.3448013245237487E-2</v>
      </c>
    </row>
    <row r="1780" spans="2:17" x14ac:dyDescent="0.2">
      <c r="B1780" s="39" t="s">
        <v>42</v>
      </c>
      <c r="D1780" s="42">
        <f>_xll.qlCalendarAdvance(Calendar,$D1779,B1780,"f",FALSE)</f>
        <v>51770</v>
      </c>
      <c r="E1780" s="177">
        <f>_xll.qlInterestRateIndexValueDate(IndexON,D1780)</f>
        <v>51770</v>
      </c>
      <c r="F1780" s="193">
        <f>IFERROR(_xll.qlIndexFixing(IndexON,D1780,TRUE,_xll.ohTrigger(RecalcTrigger,TriggerON)),NA())</f>
        <v>2.2679301954561248E-2</v>
      </c>
      <c r="H1780" s="42">
        <f>_xll.qlCalendarAdvance(Calendar,$H1779,B1780,"f",FALSE)</f>
        <v>51770</v>
      </c>
      <c r="I1780" s="177">
        <f>_xll.qlInterestRateIndexValueDate(Index1M,$H1780)</f>
        <v>51770</v>
      </c>
      <c r="J1780" s="182">
        <f>IFERROR(_xll.qlIndexFixing(Index1M,$H1780,TRUE,_xll.ohTrigger(RecalcTrigger,Trigger1M)),NA())</f>
        <v>2.2830004931952384E-2</v>
      </c>
      <c r="K1780" s="44">
        <f>IFERROR(_xll.qlIndexFixing(Index3M,H1780,TRUE,_xll.ohTrigger(RecalcTrigger,Trigger3M)),NA())</f>
        <v>2.3213914674293883E-2</v>
      </c>
      <c r="L1780" s="44">
        <f>IFERROR(_xll.qlIndexFixing(Index6M,$H1780,TRUE,_xll.ohTrigger(RecalcTrigger,Trigger6M)),NA())</f>
        <v>2.3312273342040019E-2</v>
      </c>
      <c r="M1780" s="183">
        <f>IFERROR(_xll.qlIndexFixing(Index1Y,$H1780,TRUE,_xll.ohTrigger(RecalcTrigger,Trigger1Y)),NA())</f>
        <v>2.3595835409980337E-2</v>
      </c>
      <c r="N1780" s="182">
        <f>IFERROR(_xll.qlIndexFixing(ONIndex1M,I1780,TRUE,_xll.ohTrigger(RecalcTrigger,Trigger1M)),NA())</f>
        <v>2.2816192852092021E-2</v>
      </c>
      <c r="O1780" s="44">
        <f>IFERROR(_xll.qlIndexFixing(ONIndex3M,I1780,TRUE,_xll.ohTrigger(RecalcTrigger,Trigger3M)),NA())</f>
        <v>2.3175500896388534E-2</v>
      </c>
      <c r="P1780" s="44">
        <f>IFERROR(_xll.qlIndexFixing(ONIndex6M,I1780,TRUE,_xll.ohTrigger(RecalcTrigger,Trigger6M)),NA())</f>
        <v>2.3239047202434637E-2</v>
      </c>
      <c r="Q1780" s="183">
        <f>IFERROR(_xll.qlIndexFixing(ONIndex1Y,I1780,TRUE,_xll.ohTrigger(RecalcTrigger,Trigger1Y)),NA())</f>
        <v>2.3443749177041173E-2</v>
      </c>
    </row>
    <row r="1781" spans="2:17" x14ac:dyDescent="0.2">
      <c r="B1781" s="39" t="s">
        <v>42</v>
      </c>
      <c r="D1781" s="42">
        <f>_xll.qlCalendarAdvance(Calendar,$D1780,B1781,"f",FALSE)</f>
        <v>51777</v>
      </c>
      <c r="E1781" s="177">
        <f>_xll.qlInterestRateIndexValueDate(IndexON,D1781)</f>
        <v>51777</v>
      </c>
      <c r="F1781" s="193">
        <f>IFERROR(_xll.qlIndexFixing(IndexON,D1781,TRUE,_xll.ohTrigger(RecalcTrigger,TriggerON)),NA())</f>
        <v>2.2674685282120244E-2</v>
      </c>
      <c r="H1781" s="42">
        <f>_xll.qlCalendarAdvance(Calendar,$H1780,B1781,"f",FALSE)</f>
        <v>51777</v>
      </c>
      <c r="I1781" s="177">
        <f>_xll.qlInterestRateIndexValueDate(Index1M,$H1781)</f>
        <v>51777</v>
      </c>
      <c r="J1781" s="182">
        <f>IFERROR(_xll.qlIndexFixing(Index1M,$H1781,TRUE,_xll.ohTrigger(RecalcTrigger,Trigger1M)),NA())</f>
        <v>2.2826221215655924E-2</v>
      </c>
      <c r="K1781" s="44">
        <f>IFERROR(_xll.qlIndexFixing(Index3M,H1781,TRUE,_xll.ohTrigger(RecalcTrigger,Trigger3M)),NA())</f>
        <v>2.3209441083764548E-2</v>
      </c>
      <c r="L1781" s="44">
        <f>IFERROR(_xll.qlIndexFixing(Index6M,$H1781,TRUE,_xll.ohTrigger(RecalcTrigger,Trigger6M)),NA())</f>
        <v>2.3307862182757561E-2</v>
      </c>
      <c r="M1781" s="183">
        <f>IFERROR(_xll.qlIndexFixing(Index1Y,$H1781,TRUE,_xll.ohTrigger(RecalcTrigger,Trigger1Y)),NA())</f>
        <v>2.3590853083561569E-2</v>
      </c>
      <c r="N1781" s="182">
        <f>IFERROR(_xll.qlIndexFixing(ONIndex1M,I1781,TRUE,_xll.ohTrigger(RecalcTrigger,Trigger1M)),NA())</f>
        <v>2.2812473765184693E-2</v>
      </c>
      <c r="O1781" s="44">
        <f>IFERROR(_xll.qlIndexFixing(ONIndex3M,I1781,TRUE,_xll.ohTrigger(RecalcTrigger,Trigger3M)),NA())</f>
        <v>2.3171207466907706E-2</v>
      </c>
      <c r="P1781" s="44">
        <f>IFERROR(_xll.qlIndexFixing(ONIndex6M,I1781,TRUE,_xll.ohTrigger(RecalcTrigger,Trigger6M)),NA())</f>
        <v>2.323456900988341E-2</v>
      </c>
      <c r="Q1781" s="183">
        <f>IFERROR(_xll.qlIndexFixing(ONIndex1Y,I1781,TRUE,_xll.ohTrigger(RecalcTrigger,Trigger1Y)),NA())</f>
        <v>2.3439462748500173E-2</v>
      </c>
    </row>
    <row r="1782" spans="2:17" x14ac:dyDescent="0.2">
      <c r="B1782" s="39" t="s">
        <v>42</v>
      </c>
      <c r="D1782" s="42">
        <f>_xll.qlCalendarAdvance(Calendar,$D1781,B1782,"f",FALSE)</f>
        <v>51784</v>
      </c>
      <c r="E1782" s="177">
        <f>_xll.qlInterestRateIndexValueDate(IndexON,D1782)</f>
        <v>51784</v>
      </c>
      <c r="F1782" s="193">
        <f>IFERROR(_xll.qlIndexFixing(IndexON,D1782,TRUE,_xll.ohTrigger(RecalcTrigger,TriggerON)),NA())</f>
        <v>2.2670047883308619E-2</v>
      </c>
      <c r="H1782" s="42">
        <f>_xll.qlCalendarAdvance(Calendar,$H1781,B1782,"f",FALSE)</f>
        <v>51784</v>
      </c>
      <c r="I1782" s="177">
        <f>_xll.qlInterestRateIndexValueDate(Index1M,$H1782)</f>
        <v>51784</v>
      </c>
      <c r="J1782" s="182">
        <f>IFERROR(_xll.qlIndexFixing(Index1M,$H1782,TRUE,_xll.ohTrigger(RecalcTrigger,Trigger1M)),NA())</f>
        <v>2.282241156943518E-2</v>
      </c>
      <c r="K1782" s="44">
        <f>IFERROR(_xll.qlIndexFixing(Index3M,H1782,TRUE,_xll.ohTrigger(RecalcTrigger,Trigger3M)),NA())</f>
        <v>2.3204943603520781E-2</v>
      </c>
      <c r="L1782" s="44">
        <f>IFERROR(_xll.qlIndexFixing(Index6M,$H1782,TRUE,_xll.ohTrigger(RecalcTrigger,Trigger6M)),NA())</f>
        <v>2.3303037080004366E-2</v>
      </c>
      <c r="M1782" s="183">
        <f>IFERROR(_xll.qlIndexFixing(Index1Y,$H1782,TRUE,_xll.ohTrigger(RecalcTrigger,Trigger1Y)),NA())</f>
        <v>2.3585847895081447E-2</v>
      </c>
      <c r="N1782" s="182">
        <f>IFERROR(_xll.qlIndexFixing(ONIndex1M,I1782,TRUE,_xll.ohTrigger(RecalcTrigger,Trigger1M)),NA())</f>
        <v>2.2808728797363287E-2</v>
      </c>
      <c r="O1782" s="44">
        <f>IFERROR(_xll.qlIndexFixing(ONIndex3M,I1782,TRUE,_xll.ohTrigger(RecalcTrigger,Trigger3M)),NA())</f>
        <v>2.3166890280168495E-2</v>
      </c>
      <c r="P1782" s="44">
        <f>IFERROR(_xll.qlIndexFixing(ONIndex6M,I1782,TRUE,_xll.ohTrigger(RecalcTrigger,Trigger6M)),NA())</f>
        <v>2.3230069868651615E-2</v>
      </c>
      <c r="Q1782" s="183">
        <f>IFERROR(_xll.qlIndexFixing(ONIndex1Y,I1782,TRUE,_xll.ohTrigger(RecalcTrigger,Trigger1Y)),NA())</f>
        <v>2.3435153959695532E-2</v>
      </c>
    </row>
    <row r="1783" spans="2:17" x14ac:dyDescent="0.2">
      <c r="B1783" s="39" t="s">
        <v>42</v>
      </c>
      <c r="D1783" s="42">
        <f>_xll.qlCalendarAdvance(Calendar,$D1782,B1783,"f",FALSE)</f>
        <v>51791</v>
      </c>
      <c r="E1783" s="177">
        <f>_xll.qlInterestRateIndexValueDate(IndexON,D1783)</f>
        <v>51791</v>
      </c>
      <c r="F1783" s="193">
        <f>IFERROR(_xll.qlIndexFixing(IndexON,D1783,TRUE,_xll.ohTrigger(RecalcTrigger,TriggerON)),NA())</f>
        <v>2.2665389757883236E-2</v>
      </c>
      <c r="H1783" s="42">
        <f>_xll.qlCalendarAdvance(Calendar,$H1782,B1783,"f",FALSE)</f>
        <v>51791</v>
      </c>
      <c r="I1783" s="177">
        <f>_xll.qlInterestRateIndexValueDate(Index1M,$H1783)</f>
        <v>51791</v>
      </c>
      <c r="J1783" s="182">
        <f>IFERROR(_xll.qlIndexFixing(Index1M,$H1783,TRUE,_xll.ohTrigger(RecalcTrigger,Trigger1M)),NA())</f>
        <v>2.2818575993320545E-2</v>
      </c>
      <c r="K1783" s="44">
        <f>IFERROR(_xll.qlIndexFixing(Index3M,H1783,TRUE,_xll.ohTrigger(RecalcTrigger,Trigger3M)),NA())</f>
        <v>2.3200422233643624E-2</v>
      </c>
      <c r="L1783" s="44">
        <f>IFERROR(_xll.qlIndexFixing(Index6M,$H1783,TRUE,_xll.ohTrigger(RecalcTrigger,Trigger6M)),NA())</f>
        <v>2.3298190797942722E-2</v>
      </c>
      <c r="M1783" s="183">
        <f>IFERROR(_xll.qlIndexFixing(Index1Y,$H1783,TRUE,_xll.ohTrigger(RecalcTrigger,Trigger1Y)),NA())</f>
        <v>2.3580819844876144E-2</v>
      </c>
      <c r="N1783" s="182">
        <f>IFERROR(_xll.qlIndexFixing(ONIndex1M,I1783,TRUE,_xll.ohTrigger(RecalcTrigger,Trigger1M)),NA())</f>
        <v>2.2804957948546756E-2</v>
      </c>
      <c r="O1783" s="44">
        <f>IFERROR(_xll.qlIndexFixing(ONIndex3M,I1783,TRUE,_xll.ohTrigger(RecalcTrigger,Trigger3M)),NA())</f>
        <v>2.3162549336251947E-2</v>
      </c>
      <c r="P1783" s="44">
        <f>IFERROR(_xll.qlIndexFixing(ONIndex6M,I1783,TRUE,_xll.ohTrigger(RecalcTrigger,Trigger6M)),NA())</f>
        <v>2.3225549778658205E-2</v>
      </c>
      <c r="Q1783" s="183">
        <f>IFERROR(_xll.qlIndexFixing(ONIndex1Y,I1783,TRUE,_xll.ohTrigger(RecalcTrigger,Trigger1Y)),NA())</f>
        <v>2.3430822810384111E-2</v>
      </c>
    </row>
    <row r="1784" spans="2:17" x14ac:dyDescent="0.2">
      <c r="B1784" s="39" t="s">
        <v>42</v>
      </c>
      <c r="D1784" s="42">
        <f>_xll.qlCalendarAdvance(Calendar,$D1783,B1784,"f",FALSE)</f>
        <v>51798</v>
      </c>
      <c r="E1784" s="177">
        <f>_xll.qlInterestRateIndexValueDate(IndexON,D1784)</f>
        <v>51798</v>
      </c>
      <c r="F1784" s="193">
        <f>IFERROR(_xll.qlIndexFixing(IndexON,D1784,TRUE,_xll.ohTrigger(RecalcTrigger,TriggerON)),NA())</f>
        <v>2.2660710906087234E-2</v>
      </c>
      <c r="H1784" s="42">
        <f>_xll.qlCalendarAdvance(Calendar,$H1783,B1784,"f",FALSE)</f>
        <v>51798</v>
      </c>
      <c r="I1784" s="177">
        <f>_xll.qlInterestRateIndexValueDate(Index1M,$H1784)</f>
        <v>51798</v>
      </c>
      <c r="J1784" s="182">
        <f>IFERROR(_xll.qlIndexFixing(Index1M,$H1784,TRUE,_xll.ohTrigger(RecalcTrigger,Trigger1M)),NA())</f>
        <v>2.2814714487334811E-2</v>
      </c>
      <c r="K1784" s="44">
        <f>IFERROR(_xll.qlIndexFixing(Index3M,H1784,TRUE,_xll.ohTrigger(RecalcTrigger,Trigger3M)),NA())</f>
        <v>2.3195876974213245E-2</v>
      </c>
      <c r="L1784" s="44">
        <f>IFERROR(_xll.qlIndexFixing(Index6M,$H1784,TRUE,_xll.ohTrigger(RecalcTrigger,Trigger6M)),NA())</f>
        <v>2.3293323336724927E-2</v>
      </c>
      <c r="M1784" s="183">
        <f>IFERROR(_xll.qlIndexFixing(Index1Y,$H1784,TRUE,_xll.ohTrigger(RecalcTrigger,Trigger1Y)),NA())</f>
        <v>2.3575768933282504E-2</v>
      </c>
      <c r="N1784" s="182">
        <f>IFERROR(_xll.qlIndexFixing(ONIndex1M,I1784,TRUE,_xll.ohTrigger(RecalcTrigger,Trigger1M)),NA())</f>
        <v>2.2801161218654054E-2</v>
      </c>
      <c r="O1784" s="44">
        <f>IFERROR(_xll.qlIndexFixing(ONIndex3M,I1784,TRUE,_xll.ohTrigger(RecalcTrigger,Trigger3M)),NA())</f>
        <v>2.3158184635077017E-2</v>
      </c>
      <c r="P1784" s="44">
        <f>IFERROR(_xll.qlIndexFixing(ONIndex6M,I1784,TRUE,_xll.ohTrigger(RecalcTrigger,Trigger6M)),NA())</f>
        <v>2.3221008740065274E-2</v>
      </c>
      <c r="Q1784" s="183">
        <f>IFERROR(_xll.qlIndexFixing(ONIndex1Y,I1784,TRUE,_xll.ohTrigger(RecalcTrigger,Trigger1Y)),NA())</f>
        <v>2.3426469300890096E-2</v>
      </c>
    </row>
    <row r="1785" spans="2:17" x14ac:dyDescent="0.2">
      <c r="B1785" s="39" t="s">
        <v>42</v>
      </c>
      <c r="D1785" s="42">
        <f>_xll.qlCalendarAdvance(Calendar,$D1784,B1785,"f",FALSE)</f>
        <v>51805</v>
      </c>
      <c r="E1785" s="177">
        <f>_xll.qlInterestRateIndexValueDate(IndexON,D1785)</f>
        <v>51805</v>
      </c>
      <c r="F1785" s="193">
        <f>IFERROR(_xll.qlIndexFixing(IndexON,D1785,TRUE,_xll.ohTrigger(RecalcTrigger,TriggerON)),NA())</f>
        <v>2.2656011327839565E-2</v>
      </c>
      <c r="H1785" s="42">
        <f>_xll.qlCalendarAdvance(Calendar,$H1784,B1785,"f",FALSE)</f>
        <v>51805</v>
      </c>
      <c r="I1785" s="177">
        <f>_xll.qlInterestRateIndexValueDate(Index1M,$H1785)</f>
        <v>51805</v>
      </c>
      <c r="J1785" s="182">
        <f>IFERROR(_xll.qlIndexFixing(Index1M,$H1785,TRUE,_xll.ohTrigger(RecalcTrigger,Trigger1M)),NA())</f>
        <v>2.2809529333631173E-2</v>
      </c>
      <c r="K1785" s="44">
        <f>IFERROR(_xll.qlIndexFixing(Index3M,H1785,TRUE,_xll.ohTrigger(RecalcTrigger,Trigger3M)),NA())</f>
        <v>2.319130782531157E-2</v>
      </c>
      <c r="L1785" s="44">
        <f>IFERROR(_xll.qlIndexFixing(Index6M,$H1785,TRUE,_xll.ohTrigger(RecalcTrigger,Trigger6M)),NA())</f>
        <v>2.3288051033866421E-2</v>
      </c>
      <c r="M1785" s="183">
        <f>IFERROR(_xll.qlIndexFixing(Index1Y,$H1785,TRUE,_xll.ohTrigger(RecalcTrigger,Trigger1Y)),NA())</f>
        <v>2.3570695160639366E-2</v>
      </c>
      <c r="N1785" s="182">
        <f>IFERROR(_xll.qlIndexFixing(ONIndex1M,I1785,TRUE,_xll.ohTrigger(RecalcTrigger,Trigger1M)),NA())</f>
        <v>2.2797338607928319E-2</v>
      </c>
      <c r="O1785" s="44">
        <f>IFERROR(_xll.qlIndexFixing(ONIndex3M,I1785,TRUE,_xll.ohTrigger(RecalcTrigger,Trigger3M)),NA())</f>
        <v>2.3153796176562658E-2</v>
      </c>
      <c r="P1785" s="44">
        <f>IFERROR(_xll.qlIndexFixing(ONIndex6M,I1785,TRUE,_xll.ohTrigger(RecalcTrigger,Trigger6M)),NA())</f>
        <v>2.3216446752548636E-2</v>
      </c>
      <c r="Q1785" s="183">
        <f>IFERROR(_xll.qlIndexFixing(ONIndex1Y,I1785,TRUE,_xll.ohTrigger(RecalcTrigger,Trigger1Y)),NA())</f>
        <v>2.3422093431051394E-2</v>
      </c>
    </row>
    <row r="1786" spans="2:17" x14ac:dyDescent="0.2">
      <c r="B1786" s="39" t="s">
        <v>42</v>
      </c>
      <c r="D1786" s="42">
        <f>_xll.qlCalendarAdvance(Calendar,$D1785,B1786,"f",FALSE)</f>
        <v>51812</v>
      </c>
      <c r="E1786" s="177">
        <f>_xll.qlInterestRateIndexValueDate(IndexON,D1786)</f>
        <v>51812</v>
      </c>
      <c r="F1786" s="193">
        <f>IFERROR(_xll.qlIndexFixing(IndexON,D1786,TRUE,_xll.ohTrigger(RecalcTrigger,TriggerON)),NA())</f>
        <v>2.2651291023221276E-2</v>
      </c>
      <c r="H1786" s="42">
        <f>_xll.qlCalendarAdvance(Calendar,$H1785,B1786,"f",FALSE)</f>
        <v>51812</v>
      </c>
      <c r="I1786" s="177">
        <f>_xll.qlInterestRateIndexValueDate(Index1M,$H1786)</f>
        <v>51812</v>
      </c>
      <c r="J1786" s="182">
        <f>IFERROR(_xll.qlIndexFixing(Index1M,$H1786,TRUE,_xll.ohTrigger(RecalcTrigger,Trigger1M)),NA())</f>
        <v>2.2806913685864023E-2</v>
      </c>
      <c r="K1786" s="44">
        <f>IFERROR(_xll.qlIndexFixing(Index3M,H1786,TRUE,_xll.ohTrigger(RecalcTrigger,Trigger3M)),NA())</f>
        <v>2.318671478702141E-2</v>
      </c>
      <c r="L1786" s="44">
        <f>IFERROR(_xll.qlIndexFixing(Index6M,$H1786,TRUE,_xll.ohTrigger(RecalcTrigger,Trigger6M)),NA())</f>
        <v>2.3283143038874729E-2</v>
      </c>
      <c r="M1786" s="183">
        <f>IFERROR(_xll.qlIndexFixing(Index1Y,$H1786,TRUE,_xll.ohTrigger(RecalcTrigger,Trigger1Y)),NA())</f>
        <v>2.3565598527286902E-2</v>
      </c>
      <c r="N1786" s="182">
        <f>IFERROR(_xll.qlIndexFixing(ONIndex1M,I1786,TRUE,_xll.ohTrigger(RecalcTrigger,Trigger1M)),NA())</f>
        <v>2.2793490116126414E-2</v>
      </c>
      <c r="O1786" s="44">
        <f>IFERROR(_xll.qlIndexFixing(ONIndex3M,I1786,TRUE,_xll.ohTrigger(RecalcTrigger,Trigger3M)),NA())</f>
        <v>2.3149383960789915E-2</v>
      </c>
      <c r="P1786" s="44">
        <f>IFERROR(_xll.qlIndexFixing(ONIndex6M,I1786,TRUE,_xll.ohTrigger(RecalcTrigger,Trigger6M)),NA())</f>
        <v>2.3211863816432476E-2</v>
      </c>
      <c r="Q1786" s="183">
        <f>IFERROR(_xll.qlIndexFixing(ONIndex1Y,I1786,TRUE,_xll.ohTrigger(RecalcTrigger,Trigger1Y)),NA())</f>
        <v>2.3417695200786959E-2</v>
      </c>
    </row>
    <row r="1787" spans="2:17" x14ac:dyDescent="0.2">
      <c r="B1787" s="39" t="s">
        <v>42</v>
      </c>
      <c r="D1787" s="42">
        <f>_xll.qlCalendarAdvance(Calendar,$D1786,B1787,"f",FALSE)</f>
        <v>51819</v>
      </c>
      <c r="E1787" s="177">
        <f>_xll.qlInterestRateIndexValueDate(IndexON,D1787)</f>
        <v>51819</v>
      </c>
      <c r="F1787" s="193">
        <f>IFERROR(_xll.qlIndexFixing(IndexON,D1787,TRUE,_xll.ohTrigger(RecalcTrigger,TriggerON)),NA())</f>
        <v>2.2646549992070275E-2</v>
      </c>
      <c r="H1787" s="42">
        <f>_xll.qlCalendarAdvance(Calendar,$H1786,B1787,"f",FALSE)</f>
        <v>51819</v>
      </c>
      <c r="I1787" s="177">
        <f>_xll.qlInterestRateIndexValueDate(Index1M,$H1787)</f>
        <v>51819</v>
      </c>
      <c r="J1787" s="182">
        <f>IFERROR(_xll.qlIndexFixing(Index1M,$H1787,TRUE,_xll.ohTrigger(RecalcTrigger,Trigger1M)),NA())</f>
        <v>2.2802974390429623E-2</v>
      </c>
      <c r="K1787" s="44">
        <f>IFERROR(_xll.qlIndexFixing(Index3M,H1787,TRUE,_xll.ohTrigger(RecalcTrigger,Trigger3M)),NA())</f>
        <v>2.318209785942469E-2</v>
      </c>
      <c r="L1787" s="44">
        <f>IFERROR(_xll.qlIndexFixing(Index6M,$H1787,TRUE,_xll.ohTrigger(RecalcTrigger,Trigger6M)),NA())</f>
        <v>2.32782138664527E-2</v>
      </c>
      <c r="M1787" s="183">
        <f>IFERROR(_xll.qlIndexFixing(Index1Y,$H1787,TRUE,_xll.ohTrigger(RecalcTrigger,Trigger1Y)),NA())</f>
        <v>2.3560479033566839E-2</v>
      </c>
      <c r="N1787" s="182">
        <f>IFERROR(_xll.qlIndexFixing(ONIndex1M,I1787,TRUE,_xll.ohTrigger(RecalcTrigger,Trigger1M)),NA())</f>
        <v>2.2789615743491476E-2</v>
      </c>
      <c r="O1787" s="44">
        <f>IFERROR(_xll.qlIndexFixing(ONIndex3M,I1787,TRUE,_xll.ohTrigger(RecalcTrigger,Trigger3M)),NA())</f>
        <v>2.3144947987920883E-2</v>
      </c>
      <c r="P1787" s="44">
        <f>IFERROR(_xll.qlIndexFixing(ONIndex6M,I1787,TRUE,_xll.ohTrigger(RecalcTrigger,Trigger6M)),NA())</f>
        <v>2.3207259931635749E-2</v>
      </c>
      <c r="Q1787" s="183">
        <f>IFERROR(_xll.qlIndexFixing(ONIndex1Y,I1787,TRUE,_xll.ohTrigger(RecalcTrigger,Trigger1Y)),NA())</f>
        <v>2.3413274610177837E-2</v>
      </c>
    </row>
    <row r="1788" spans="2:17" x14ac:dyDescent="0.2">
      <c r="B1788" s="39" t="s">
        <v>42</v>
      </c>
      <c r="D1788" s="42">
        <f>_xll.qlCalendarAdvance(Calendar,$D1787,B1788,"f",FALSE)</f>
        <v>51826</v>
      </c>
      <c r="E1788" s="177">
        <f>_xll.qlInterestRateIndexValueDate(IndexON,D1788)</f>
        <v>51826</v>
      </c>
      <c r="F1788" s="193">
        <f>IFERROR(_xll.qlIndexFixing(IndexON,D1788,TRUE,_xll.ohTrigger(RecalcTrigger,TriggerON)),NA())</f>
        <v>2.2641788234467608E-2</v>
      </c>
      <c r="H1788" s="42">
        <f>_xll.qlCalendarAdvance(Calendar,$H1787,B1788,"f",FALSE)</f>
        <v>51826</v>
      </c>
      <c r="I1788" s="177">
        <f>_xll.qlInterestRateIndexValueDate(Index1M,$H1788)</f>
        <v>51826</v>
      </c>
      <c r="J1788" s="182">
        <f>IFERROR(_xll.qlIndexFixing(Index1M,$H1788,TRUE,_xll.ohTrigger(RecalcTrigger,Trigger1M)),NA())</f>
        <v>2.2799009165235563E-2</v>
      </c>
      <c r="K1788" s="44">
        <f>IFERROR(_xll.qlIndexFixing(Index3M,H1788,TRUE,_xll.ohTrigger(RecalcTrigger,Trigger3M)),NA())</f>
        <v>2.3177457042605099E-2</v>
      </c>
      <c r="L1788" s="44">
        <f>IFERROR(_xll.qlIndexFixing(Index6M,$H1788,TRUE,_xll.ohTrigger(RecalcTrigger,Trigger6M)),NA())</f>
        <v>2.3273263516753025E-2</v>
      </c>
      <c r="M1788" s="183">
        <f>IFERROR(_xll.qlIndexFixing(Index1Y,$H1788,TRUE,_xll.ohTrigger(RecalcTrigger,Trigger1Y)),NA())</f>
        <v>2.3555336679822458E-2</v>
      </c>
      <c r="N1788" s="182">
        <f>IFERROR(_xll.qlIndexFixing(ONIndex1M,I1788,TRUE,_xll.ohTrigger(RecalcTrigger,Trigger1M)),NA())</f>
        <v>2.2785715489780367E-2</v>
      </c>
      <c r="O1788" s="44">
        <f>IFERROR(_xll.qlIndexFixing(ONIndex3M,I1788,TRUE,_xll.ohTrigger(RecalcTrigger,Trigger3M)),NA())</f>
        <v>2.3140488257874514E-2</v>
      </c>
      <c r="P1788" s="44">
        <f>IFERROR(_xll.qlIndexFixing(ONIndex6M,I1788,TRUE,_xll.ohTrigger(RecalcTrigger,Trigger6M)),NA())</f>
        <v>2.3202635098077407E-2</v>
      </c>
      <c r="Q1788" s="183">
        <f>IFERROR(_xll.qlIndexFixing(ONIndex1Y,I1788,TRUE,_xll.ohTrigger(RecalcTrigger,Trigger1Y)),NA())</f>
        <v>2.3408831659224028E-2</v>
      </c>
    </row>
    <row r="1789" spans="2:17" x14ac:dyDescent="0.2">
      <c r="B1789" s="39" t="s">
        <v>42</v>
      </c>
      <c r="D1789" s="42">
        <f>_xll.qlCalendarAdvance(Calendar,$D1788,B1789,"f",FALSE)</f>
        <v>51833</v>
      </c>
      <c r="E1789" s="177">
        <f>_xll.qlInterestRateIndexValueDate(IndexON,D1789)</f>
        <v>51833</v>
      </c>
      <c r="F1789" s="193">
        <f>IFERROR(_xll.qlIndexFixing(IndexON,D1789,TRUE,_xll.ohTrigger(RecalcTrigger,TriggerON)),NA())</f>
        <v>2.2637005750413275E-2</v>
      </c>
      <c r="H1789" s="42">
        <f>_xll.qlCalendarAdvance(Calendar,$H1788,B1789,"f",FALSE)</f>
        <v>51833</v>
      </c>
      <c r="I1789" s="177">
        <f>_xll.qlInterestRateIndexValueDate(Index1M,$H1789)</f>
        <v>51833</v>
      </c>
      <c r="J1789" s="182">
        <f>IFERROR(_xll.qlIndexFixing(Index1M,$H1789,TRUE,_xll.ohTrigger(RecalcTrigger,Trigger1M)),NA())</f>
        <v>2.2795018010304639E-2</v>
      </c>
      <c r="K1789" s="44">
        <f>IFERROR(_xll.qlIndexFixing(Index3M,H1789,TRUE,_xll.ohTrigger(RecalcTrigger,Trigger3M)),NA())</f>
        <v>2.3172792336643686E-2</v>
      </c>
      <c r="L1789" s="44">
        <f>IFERROR(_xll.qlIndexFixing(Index6M,$H1789,TRUE,_xll.ohTrigger(RecalcTrigger,Trigger6M)),NA())</f>
        <v>2.3268291989931075E-2</v>
      </c>
      <c r="M1789" s="183">
        <f>IFERROR(_xll.qlIndexFixing(Index1Y,$H1789,TRUE,_xll.ohTrigger(RecalcTrigger,Trigger1Y)),NA())</f>
        <v>2.3550171466398595E-2</v>
      </c>
      <c r="N1789" s="182">
        <f>IFERROR(_xll.qlIndexFixing(ONIndex1M,I1789,TRUE,_xll.ohTrigger(RecalcTrigger,Trigger1M)),NA())</f>
        <v>2.278178935515518E-2</v>
      </c>
      <c r="O1789" s="44">
        <f>IFERROR(_xll.qlIndexFixing(ONIndex3M,I1789,TRUE,_xll.ohTrigger(RecalcTrigger,Trigger3M)),NA())</f>
        <v>2.313600477040767E-2</v>
      </c>
      <c r="P1789" s="44">
        <f>IFERROR(_xll.qlIndexFixing(ONIndex6M,I1789,TRUE,_xll.ohTrigger(RecalcTrigger,Trigger6M)),NA())</f>
        <v>2.3197989315919543E-2</v>
      </c>
      <c r="Q1789" s="183">
        <f>IFERROR(_xll.qlIndexFixing(ONIndex1Y,I1789,TRUE,_xll.ohTrigger(RecalcTrigger,Trigger1Y)),NA())</f>
        <v>2.3404366348006578E-2</v>
      </c>
    </row>
    <row r="1790" spans="2:17" x14ac:dyDescent="0.2">
      <c r="B1790" s="39" t="s">
        <v>42</v>
      </c>
      <c r="D1790" s="42">
        <f>_xll.qlCalendarAdvance(Calendar,$D1789,B1790,"f",FALSE)</f>
        <v>51840</v>
      </c>
      <c r="E1790" s="177">
        <f>_xll.qlInterestRateIndexValueDate(IndexON,D1790)</f>
        <v>51840</v>
      </c>
      <c r="F1790" s="193">
        <f>IFERROR(_xll.qlIndexFixing(IndexON,D1790,TRUE,_xll.ohTrigger(RecalcTrigger,TriggerON)),NA())</f>
        <v>2.2632202540069368E-2</v>
      </c>
      <c r="H1790" s="42">
        <f>_xll.qlCalendarAdvance(Calendar,$H1789,B1790,"f",FALSE)</f>
        <v>51840</v>
      </c>
      <c r="I1790" s="177">
        <f>_xll.qlInterestRateIndexValueDate(Index1M,$H1790)</f>
        <v>51840</v>
      </c>
      <c r="J1790" s="182">
        <f>IFERROR(_xll.qlIndexFixing(Index1M,$H1790,TRUE,_xll.ohTrigger(RecalcTrigger,Trigger1M)),NA())</f>
        <v>2.2791000925662178E-2</v>
      </c>
      <c r="K1790" s="44">
        <f>IFERROR(_xll.qlIndexFixing(Index3M,H1790,TRUE,_xll.ohTrigger(RecalcTrigger,Trigger3M)),NA())</f>
        <v>2.3167314651532399E-2</v>
      </c>
      <c r="L1790" s="44">
        <f>IFERROR(_xll.qlIndexFixing(Index6M,$H1790,TRUE,_xll.ohTrigger(RecalcTrigger,Trigger6M)),NA())</f>
        <v>2.3263673815712954E-2</v>
      </c>
      <c r="M1790" s="183">
        <f>IFERROR(_xll.qlIndexFixing(Index1Y,$H1790,TRUE,_xll.ohTrigger(RecalcTrigger,Trigger1Y)),NA())</f>
        <v>2.3544983393641639E-2</v>
      </c>
      <c r="N1790" s="182">
        <f>IFERROR(_xll.qlIndexFixing(ONIndex1M,I1790,TRUE,_xll.ohTrigger(RecalcTrigger,Trigger1M)),NA())</f>
        <v>2.2777837339534868E-2</v>
      </c>
      <c r="O1790" s="44">
        <f>IFERROR(_xll.qlIndexFixing(ONIndex3M,I1790,TRUE,_xll.ohTrigger(RecalcTrigger,Trigger3M)),NA())</f>
        <v>2.3131497525763489E-2</v>
      </c>
      <c r="P1790" s="44">
        <f>IFERROR(_xll.qlIndexFixing(ONIndex6M,I1790,TRUE,_xll.ohTrigger(RecalcTrigger,Trigger6M)),NA())</f>
        <v>2.3193322585000065E-2</v>
      </c>
      <c r="Q1790" s="183">
        <f>IFERROR(_xll.qlIndexFixing(ONIndex1Y,I1790,TRUE,_xll.ohTrigger(RecalcTrigger,Trigger1Y)),NA())</f>
        <v>2.3399878676444441E-2</v>
      </c>
    </row>
    <row r="1791" spans="2:17" x14ac:dyDescent="0.2">
      <c r="B1791" s="39" t="s">
        <v>42</v>
      </c>
      <c r="D1791" s="42">
        <f>_xll.qlCalendarAdvance(Calendar,$D1790,B1791,"f",FALSE)</f>
        <v>51847</v>
      </c>
      <c r="E1791" s="177">
        <f>_xll.qlInterestRateIndexValueDate(IndexON,D1791)</f>
        <v>51847</v>
      </c>
      <c r="F1791" s="193">
        <f>IFERROR(_xll.qlIndexFixing(IndexON,D1791,TRUE,_xll.ohTrigger(RecalcTrigger,TriggerON)),NA())</f>
        <v>2.2627378603111703E-2</v>
      </c>
      <c r="H1791" s="42">
        <f>_xll.qlCalendarAdvance(Calendar,$H1790,B1791,"f",FALSE)</f>
        <v>51847</v>
      </c>
      <c r="I1791" s="177">
        <f>_xll.qlInterestRateIndexValueDate(Index1M,$H1791)</f>
        <v>51847</v>
      </c>
      <c r="J1791" s="182">
        <f>IFERROR(_xll.qlIndexFixing(Index1M,$H1791,TRUE,_xll.ohTrigger(RecalcTrigger,Trigger1M)),NA())</f>
        <v>2.2786957911338571E-2</v>
      </c>
      <c r="K1791" s="44">
        <f>IFERROR(_xll.qlIndexFixing(Index3M,H1791,TRUE,_xll.ohTrigger(RecalcTrigger,Trigger3M)),NA())</f>
        <v>2.3162606176230241E-2</v>
      </c>
      <c r="L1791" s="44">
        <f>IFERROR(_xll.qlIndexFixing(Index6M,$H1791,TRUE,_xll.ohTrigger(RecalcTrigger,Trigger6M)),NA())</f>
        <v>2.3258658104705565E-2</v>
      </c>
      <c r="M1791" s="183">
        <f>IFERROR(_xll.qlIndexFixing(Index1Y,$H1791,TRUE,_xll.ohTrigger(RecalcTrigger,Trigger1Y)),NA())</f>
        <v>2.3539772461899089E-2</v>
      </c>
      <c r="N1791" s="182">
        <f>IFERROR(_xll.qlIndexFixing(ONIndex1M,I1791,TRUE,_xll.ohTrigger(RecalcTrigger,Trigger1M)),NA())</f>
        <v>2.2773859442919431E-2</v>
      </c>
      <c r="O1791" s="44">
        <f>IFERROR(_xll.qlIndexFixing(ONIndex3M,I1791,TRUE,_xll.ohTrigger(RecalcTrigger,Trigger3M)),NA())</f>
        <v>2.3126966523941972E-2</v>
      </c>
      <c r="P1791" s="44">
        <f>IFERROR(_xll.qlIndexFixing(ONIndex6M,I1791,TRUE,_xll.ohTrigger(RecalcTrigger,Trigger6M)),NA())</f>
        <v>2.3188634905318972E-2</v>
      </c>
      <c r="Q1791" s="183">
        <f>IFERROR(_xll.qlIndexFixing(ONIndex1Y,I1791,TRUE,_xll.ohTrigger(RecalcTrigger,Trigger1Y)),NA())</f>
        <v>2.3395368644456571E-2</v>
      </c>
    </row>
    <row r="1792" spans="2:17" x14ac:dyDescent="0.2">
      <c r="B1792" s="39" t="s">
        <v>42</v>
      </c>
      <c r="D1792" s="42">
        <f>_xll.qlCalendarAdvance(Calendar,$D1791,B1792,"f",FALSE)</f>
        <v>51854</v>
      </c>
      <c r="E1792" s="177">
        <f>_xll.qlInterestRateIndexValueDate(IndexON,D1792)</f>
        <v>51854</v>
      </c>
      <c r="F1792" s="193">
        <f>IFERROR(_xll.qlIndexFixing(IndexON,D1792,TRUE,_xll.ohTrigger(RecalcTrigger,TriggerON)),NA())</f>
        <v>2.2622533939783418E-2</v>
      </c>
      <c r="H1792" s="42">
        <f>_xll.qlCalendarAdvance(Calendar,$H1791,B1792,"f",FALSE)</f>
        <v>51854</v>
      </c>
      <c r="I1792" s="177">
        <f>_xll.qlInterestRateIndexValueDate(Index1M,$H1792)</f>
        <v>51854</v>
      </c>
      <c r="J1792" s="182">
        <f>IFERROR(_xll.qlIndexFixing(Index1M,$H1792,TRUE,_xll.ohTrigger(RecalcTrigger,Trigger1M)),NA())</f>
        <v>2.2782888967361678E-2</v>
      </c>
      <c r="K1792" s="44">
        <f>IFERROR(_xll.qlIndexFixing(Index3M,H1792,TRUE,_xll.ohTrigger(RecalcTrigger,Trigger3M)),NA())</f>
        <v>2.3157873814930386E-2</v>
      </c>
      <c r="L1792" s="44">
        <f>IFERROR(_xll.qlIndexFixing(Index6M,$H1792,TRUE,_xll.ohTrigger(RecalcTrigger,Trigger6M)),NA())</f>
        <v>2.325362121578043E-2</v>
      </c>
      <c r="M1792" s="183">
        <f>IFERROR(_xll.qlIndexFixing(Index1Y,$H1792,TRUE,_xll.ohTrigger(RecalcTrigger,Trigger1Y)),NA())</f>
        <v>2.3534538671520888E-2</v>
      </c>
      <c r="N1792" s="182">
        <f>IFERROR(_xll.qlIndexFixing(ONIndex1M,I1792,TRUE,_xll.ohTrigger(RecalcTrigger,Trigger1M)),NA())</f>
        <v>2.2769855665389915E-2</v>
      </c>
      <c r="O1792" s="44">
        <f>IFERROR(_xll.qlIndexFixing(ONIndex3M,I1792,TRUE,_xll.ohTrigger(RecalcTrigger,Trigger3M)),NA())</f>
        <v>2.3122411764781026E-2</v>
      </c>
      <c r="P1792" s="44">
        <f>IFERROR(_xll.qlIndexFixing(ONIndex6M,I1792,TRUE,_xll.ohTrigger(RecalcTrigger,Trigger6M)),NA())</f>
        <v>2.3183926276957312E-2</v>
      </c>
      <c r="Q1792" s="183">
        <f>IFERROR(_xll.qlIndexFixing(ONIndex1Y,I1792,TRUE,_xll.ohTrigger(RecalcTrigger,Trigger1Y)),NA())</f>
        <v>2.3390836252205061E-2</v>
      </c>
    </row>
    <row r="1793" spans="2:17" x14ac:dyDescent="0.2">
      <c r="B1793" s="39" t="s">
        <v>42</v>
      </c>
      <c r="D1793" s="42">
        <f>_xll.qlCalendarAdvance(Calendar,$D1792,B1793,"f",FALSE)</f>
        <v>51862</v>
      </c>
      <c r="E1793" s="177">
        <f>_xll.qlInterestRateIndexValueDate(IndexON,D1793)</f>
        <v>51862</v>
      </c>
      <c r="F1793" s="193">
        <f>IFERROR(_xll.qlIndexFixing(IndexON,D1793,TRUE,_xll.ohTrigger(RecalcTrigger,TriggerON)),NA())</f>
        <v>2.261767587826221E-2</v>
      </c>
      <c r="H1793" s="42">
        <f>_xll.qlCalendarAdvance(Calendar,$H1792,B1793,"f",FALSE)</f>
        <v>51862</v>
      </c>
      <c r="I1793" s="177">
        <f>_xll.qlInterestRateIndexValueDate(Index1M,$H1793)</f>
        <v>51862</v>
      </c>
      <c r="J1793" s="182">
        <f>IFERROR(_xll.qlIndexFixing(Index1M,$H1793,TRUE,_xll.ohTrigger(RecalcTrigger,Trigger1M)),NA())</f>
        <v>2.2777791719843545E-2</v>
      </c>
      <c r="K1793" s="44">
        <f>IFERROR(_xll.qlIndexFixing(Index3M,H1793,TRUE,_xll.ohTrigger(RecalcTrigger,Trigger3M)),NA())</f>
        <v>2.3152436153960478E-2</v>
      </c>
      <c r="L1793" s="44">
        <f>IFERROR(_xll.qlIndexFixing(Index6M,$H1793,TRUE,_xll.ohTrigger(RecalcTrigger,Trigger6M)),NA())</f>
        <v>2.3247838839351605E-2</v>
      </c>
      <c r="M1793" s="183">
        <f>IFERROR(_xll.qlIndexFixing(Index1Y,$H1793,TRUE,_xll.ohTrigger(RecalcTrigger,Trigger1Y)),NA())</f>
        <v>2.3529252332133349E-2</v>
      </c>
      <c r="N1793" s="182">
        <f>IFERROR(_xll.qlIndexFixing(ONIndex1M,I1793,TRUE,_xll.ohTrigger(RecalcTrigger,Trigger1M)),NA())</f>
        <v>2.2766089584472054E-2</v>
      </c>
      <c r="O1793" s="44">
        <f>IFERROR(_xll.qlIndexFixing(ONIndex3M,I1793,TRUE,_xll.ohTrigger(RecalcTrigger,Trigger3M)),NA())</f>
        <v>2.3117984643759769E-2</v>
      </c>
      <c r="P1793" s="44">
        <f>IFERROR(_xll.qlIndexFixing(ONIndex6M,I1793,TRUE,_xll.ohTrigger(RecalcTrigger,Trigger6M)),NA())</f>
        <v>2.3179313247681708E-2</v>
      </c>
      <c r="Q1793" s="183">
        <f>IFERROR(_xll.qlIndexFixing(ONIndex1Y,I1793,TRUE,_xll.ohTrigger(RecalcTrigger,Trigger1Y)),NA())</f>
        <v>2.3386474153264118E-2</v>
      </c>
    </row>
    <row r="1794" spans="2:17" x14ac:dyDescent="0.2">
      <c r="B1794" s="39" t="s">
        <v>42</v>
      </c>
      <c r="D1794" s="42">
        <f>_xll.qlCalendarAdvance(Calendar,$D1793,B1794,"f",FALSE)</f>
        <v>51869</v>
      </c>
      <c r="E1794" s="177">
        <f>_xll.qlInterestRateIndexValueDate(IndexON,D1794)</f>
        <v>51869</v>
      </c>
      <c r="F1794" s="193">
        <f>IFERROR(_xll.qlIndexFixing(IndexON,D1794,TRUE,_xll.ohTrigger(RecalcTrigger,TriggerON)),NA())</f>
        <v>2.261278323402283E-2</v>
      </c>
      <c r="H1794" s="42">
        <f>_xll.qlCalendarAdvance(Calendar,$H1793,B1794,"f",FALSE)</f>
        <v>51869</v>
      </c>
      <c r="I1794" s="177">
        <f>_xll.qlInterestRateIndexValueDate(Index1M,$H1794)</f>
        <v>51869</v>
      </c>
      <c r="J1794" s="182">
        <f>IFERROR(_xll.qlIndexFixing(Index1M,$H1794,TRUE,_xll.ohTrigger(RecalcTrigger,Trigger1M)),NA())</f>
        <v>2.2773669321526465E-2</v>
      </c>
      <c r="K1794" s="44">
        <f>IFERROR(_xll.qlIndexFixing(Index3M,H1794,TRUE,_xll.ohTrigger(RecalcTrigger,Trigger3M)),NA())</f>
        <v>2.314765260866003E-2</v>
      </c>
      <c r="L1794" s="44">
        <f>IFERROR(_xll.qlIndexFixing(Index6M,$H1794,TRUE,_xll.ohTrigger(RecalcTrigger,Trigger6M)),NA())</f>
        <v>2.3242389631452642E-2</v>
      </c>
      <c r="M1794" s="183">
        <f>IFERROR(_xll.qlIndexFixing(Index1Y,$H1794,TRUE,_xll.ohTrigger(RecalcTrigger,Trigger1Y)),NA())</f>
        <v>2.3523965621365262E-2</v>
      </c>
      <c r="N1794" s="182">
        <f>IFERROR(_xll.qlIndexFixing(ONIndex1M,I1794,TRUE,_xll.ohTrigger(RecalcTrigger,Trigger1M)),NA())</f>
        <v>2.2762026143696344E-2</v>
      </c>
      <c r="O1794" s="44">
        <f>IFERROR(_xll.qlIndexFixing(ONIndex3M,I1794,TRUE,_xll.ohTrigger(RecalcTrigger,Trigger3M)),NA())</f>
        <v>2.311337499867968E-2</v>
      </c>
      <c r="P1794" s="44">
        <f>IFERROR(_xll.qlIndexFixing(ONIndex6M,I1794,TRUE,_xll.ohTrigger(RecalcTrigger,Trigger6M)),NA())</f>
        <v>2.3174556132572098E-2</v>
      </c>
      <c r="Q1794" s="183">
        <f>IFERROR(_xll.qlIndexFixing(ONIndex1Y,I1794,TRUE,_xll.ohTrigger(RecalcTrigger,Trigger1Y)),NA())</f>
        <v>2.3381890064399689E-2</v>
      </c>
    </row>
    <row r="1795" spans="2:17" x14ac:dyDescent="0.2">
      <c r="B1795" s="39" t="s">
        <v>42</v>
      </c>
      <c r="D1795" s="42">
        <f>_xll.qlCalendarAdvance(Calendar,$D1794,B1795,"f",FALSE)</f>
        <v>51876</v>
      </c>
      <c r="E1795" s="177">
        <f>_xll.qlInterestRateIndexValueDate(IndexON,D1795)</f>
        <v>51876</v>
      </c>
      <c r="F1795" s="193">
        <f>IFERROR(_xll.qlIndexFixing(IndexON,D1795,TRUE,_xll.ohTrigger(RecalcTrigger,TriggerON)),NA())</f>
        <v>2.2607869860900392E-2</v>
      </c>
      <c r="H1795" s="42">
        <f>_xll.qlCalendarAdvance(Calendar,$H1794,B1795,"f",FALSE)</f>
        <v>51876</v>
      </c>
      <c r="I1795" s="177">
        <f>_xll.qlInterestRateIndexValueDate(Index1M,$H1795)</f>
        <v>51876</v>
      </c>
      <c r="J1795" s="182">
        <f>IFERROR(_xll.qlIndexFixing(Index1M,$H1795,TRUE,_xll.ohTrigger(RecalcTrigger,Trigger1M)),NA())</f>
        <v>2.2769520995207418E-2</v>
      </c>
      <c r="K1795" s="44">
        <f>IFERROR(_xll.qlIndexFixing(Index3M,H1795,TRUE,_xll.ohTrigger(RecalcTrigger,Trigger3M)),NA())</f>
        <v>2.3142845177623935E-2</v>
      </c>
      <c r="L1795" s="44">
        <f>IFERROR(_xll.qlIndexFixing(Index6M,$H1795,TRUE,_xll.ohTrigger(RecalcTrigger,Trigger6M)),NA())</f>
        <v>2.3237288020014391E-2</v>
      </c>
      <c r="M1795" s="183">
        <f>IFERROR(_xll.qlIndexFixing(Index1Y,$H1795,TRUE,_xll.ohTrigger(RecalcTrigger,Trigger1Y)),NA())</f>
        <v>2.3518656050358806E-2</v>
      </c>
      <c r="N1795" s="182">
        <f>IFERROR(_xll.qlIndexFixing(ONIndex1M,I1795,TRUE,_xll.ohTrigger(RecalcTrigger,Trigger1M)),NA())</f>
        <v>2.2757936818791718E-2</v>
      </c>
      <c r="O1795" s="44">
        <f>IFERROR(_xll.qlIndexFixing(ONIndex3M,I1795,TRUE,_xll.ohTrigger(RecalcTrigger,Trigger3M)),NA())</f>
        <v>2.3108741593423542E-2</v>
      </c>
      <c r="P1795" s="44">
        <f>IFERROR(_xll.qlIndexFixing(ONIndex6M,I1795,TRUE,_xll.ohTrigger(RecalcTrigger,Trigger6M)),NA())</f>
        <v>2.3169778066161422E-2</v>
      </c>
      <c r="Q1795" s="183">
        <f>IFERROR(_xll.qlIndexFixing(ONIndex1Y,I1795,TRUE,_xll.ohTrigger(RecalcTrigger,Trigger1Y)),NA())</f>
        <v>2.3377283612462017E-2</v>
      </c>
    </row>
    <row r="1796" spans="2:17" x14ac:dyDescent="0.2">
      <c r="B1796" s="39" t="s">
        <v>42</v>
      </c>
      <c r="D1796" s="42">
        <f>_xll.qlCalendarAdvance(Calendar,$D1795,B1796,"f",FALSE)</f>
        <v>51883</v>
      </c>
      <c r="E1796" s="177">
        <f>_xll.qlInterestRateIndexValueDate(IndexON,D1796)</f>
        <v>51883</v>
      </c>
      <c r="F1796" s="193">
        <f>IFERROR(_xll.qlIndexFixing(IndexON,D1796,TRUE,_xll.ohTrigger(RecalcTrigger,TriggerON)),NA())</f>
        <v>2.2602935758894903E-2</v>
      </c>
      <c r="H1796" s="42">
        <f>_xll.qlCalendarAdvance(Calendar,$H1795,B1796,"f",FALSE)</f>
        <v>51883</v>
      </c>
      <c r="I1796" s="177">
        <f>_xll.qlInterestRateIndexValueDate(Index1M,$H1796)</f>
        <v>51883</v>
      </c>
      <c r="J1796" s="182">
        <f>IFERROR(_xll.qlIndexFixing(Index1M,$H1796,TRUE,_xll.ohTrigger(RecalcTrigger,Trigger1M)),NA())</f>
        <v>2.2765346740915158E-2</v>
      </c>
      <c r="K1796" s="44">
        <f>IFERROR(_xll.qlIndexFixing(Index3M,H1796,TRUE,_xll.ohTrigger(RecalcTrigger,Trigger3M)),NA())</f>
        <v>2.3138013860935936E-2</v>
      </c>
      <c r="L1796" s="44">
        <f>IFERROR(_xll.qlIndexFixing(Index6M,$H1796,TRUE,_xll.ohTrigger(RecalcTrigger,Trigger6M)),NA())</f>
        <v>2.3232165232573293E-2</v>
      </c>
      <c r="M1796" s="183">
        <f>IFERROR(_xll.qlIndexFixing(Index1Y,$H1796,TRUE,_xll.ohTrigger(RecalcTrigger,Trigger1Y)),NA())</f>
        <v>2.3513323619472178E-2</v>
      </c>
      <c r="N1796" s="182">
        <f>IFERROR(_xll.qlIndexFixing(ONIndex1M,I1796,TRUE,_xll.ohTrigger(RecalcTrigger,Trigger1M)),NA())</f>
        <v>2.2753821609812212E-2</v>
      </c>
      <c r="O1796" s="44">
        <f>IFERROR(_xll.qlIndexFixing(ONIndex3M,I1796,TRUE,_xll.ohTrigger(RecalcTrigger,Trigger3M)),NA())</f>
        <v>2.3104084428099417E-2</v>
      </c>
      <c r="P1796" s="44">
        <f>IFERROR(_xll.qlIndexFixing(ONIndex6M,I1796,TRUE,_xll.ohTrigger(RecalcTrigger,Trigger6M)),NA())</f>
        <v>2.3164979048557747E-2</v>
      </c>
      <c r="Q1796" s="183">
        <f>IFERROR(_xll.qlIndexFixing(ONIndex1Y,I1796,TRUE,_xll.ohTrigger(RecalcTrigger,Trigger1Y)),NA())</f>
        <v>2.3372654797451101E-2</v>
      </c>
    </row>
    <row r="1797" spans="2:17" x14ac:dyDescent="0.2">
      <c r="B1797" s="39" t="s">
        <v>42</v>
      </c>
      <c r="D1797" s="42">
        <f>_xll.qlCalendarAdvance(Calendar,$D1796,B1797,"f",FALSE)</f>
        <v>51890</v>
      </c>
      <c r="E1797" s="177">
        <f>_xll.qlInterestRateIndexValueDate(IndexON,D1797)</f>
        <v>51890</v>
      </c>
      <c r="F1797" s="193">
        <f>IFERROR(_xll.qlIndexFixing(IndexON,D1797,TRUE,_xll.ohTrigger(RecalcTrigger,TriggerON)),NA())</f>
        <v>2.2597980928006359E-2</v>
      </c>
      <c r="H1797" s="42">
        <f>_xll.qlCalendarAdvance(Calendar,$H1796,B1797,"f",FALSE)</f>
        <v>51890</v>
      </c>
      <c r="I1797" s="177">
        <f>_xll.qlInterestRateIndexValueDate(Index1M,$H1797)</f>
        <v>51890</v>
      </c>
      <c r="J1797" s="182">
        <f>IFERROR(_xll.qlIndexFixing(Index1M,$H1797,TRUE,_xll.ohTrigger(RecalcTrigger,Trigger1M)),NA())</f>
        <v>2.2761146558681066E-2</v>
      </c>
      <c r="K1797" s="44">
        <f>IFERROR(_xll.qlIndexFixing(Index3M,H1797,TRUE,_xll.ohTrigger(RecalcTrigger,Trigger3M)),NA())</f>
        <v>2.3133158658682484E-2</v>
      </c>
      <c r="L1797" s="44">
        <f>IFERROR(_xll.qlIndexFixing(Index6M,$H1797,TRUE,_xll.ohTrigger(RecalcTrigger,Trigger6M)),NA())</f>
        <v>2.3227021269291888E-2</v>
      </c>
      <c r="M1797" s="183">
        <f>IFERROR(_xll.qlIndexFixing(Index1Y,$H1797,TRUE,_xll.ohTrigger(RecalcTrigger,Trigger1Y)),NA())</f>
        <v>2.3507968329064006E-2</v>
      </c>
      <c r="N1797" s="182">
        <f>IFERROR(_xll.qlIndexFixing(ONIndex1M,I1797,TRUE,_xll.ohTrigger(RecalcTrigger,Trigger1M)),NA())</f>
        <v>2.2749680516730802E-2</v>
      </c>
      <c r="O1797" s="44">
        <f>IFERROR(_xll.qlIndexFixing(ONIndex3M,I1797,TRUE,_xll.ohTrigger(RecalcTrigger,Trigger3M)),NA())</f>
        <v>2.3099403502626258E-2</v>
      </c>
      <c r="P1797" s="44">
        <f>IFERROR(_xll.qlIndexFixing(ONIndex6M,I1797,TRUE,_xll.ohTrigger(RecalcTrigger,Trigger6M)),NA())</f>
        <v>2.3160159079707036E-2</v>
      </c>
      <c r="Q1797" s="183">
        <f>IFERROR(_xll.qlIndexFixing(ONIndex1Y,I1797,TRUE,_xll.ohTrigger(RecalcTrigger,Trigger1Y)),NA())</f>
        <v>2.3368003619339921E-2</v>
      </c>
    </row>
    <row r="1798" spans="2:17" x14ac:dyDescent="0.2">
      <c r="B1798" s="39" t="s">
        <v>42</v>
      </c>
      <c r="D1798" s="42">
        <f>_xll.qlCalendarAdvance(Calendar,$D1797,B1798,"f",FALSE)</f>
        <v>51897</v>
      </c>
      <c r="E1798" s="177">
        <f>_xll.qlInterestRateIndexValueDate(IndexON,D1798)</f>
        <v>51897</v>
      </c>
      <c r="F1798" s="193">
        <f>IFERROR(_xll.qlIndexFixing(IndexON,D1798,TRUE,_xll.ohTrigger(RecalcTrigger,TriggerON)),NA())</f>
        <v>2.2593005368288791E-2</v>
      </c>
      <c r="H1798" s="42">
        <f>_xll.qlCalendarAdvance(Calendar,$H1797,B1798,"f",FALSE)</f>
        <v>51897</v>
      </c>
      <c r="I1798" s="177">
        <f>_xll.qlInterestRateIndexValueDate(Index1M,$H1798)</f>
        <v>51897</v>
      </c>
      <c r="J1798" s="182">
        <f>IFERROR(_xll.qlIndexFixing(Index1M,$H1798,TRUE,_xll.ohTrigger(RecalcTrigger,Trigger1M)),NA())</f>
        <v>2.2755705197485977E-2</v>
      </c>
      <c r="K1798" s="44">
        <f>IFERROR(_xll.qlIndexFixing(Index3M,H1798,TRUE,_xll.ohTrigger(RecalcTrigger,Trigger3M)),NA())</f>
        <v>2.3127901124501374E-2</v>
      </c>
      <c r="L1798" s="44">
        <f>IFERROR(_xll.qlIndexFixing(Index6M,$H1798,TRUE,_xll.ohTrigger(RecalcTrigger,Trigger6M)),NA())</f>
        <v>2.3221856130327342E-2</v>
      </c>
      <c r="M1798" s="183">
        <f>IFERROR(_xll.qlIndexFixing(Index1Y,$H1798,TRUE,_xll.ohTrigger(RecalcTrigger,Trigger1Y)),NA())</f>
        <v>2.3501534811833466E-2</v>
      </c>
      <c r="N1798" s="182">
        <f>IFERROR(_xll.qlIndexFixing(ONIndex1M,I1798,TRUE,_xll.ohTrigger(RecalcTrigger,Trigger1M)),NA())</f>
        <v>2.2745513539574512E-2</v>
      </c>
      <c r="O1798" s="44">
        <f>IFERROR(_xll.qlIndexFixing(ONIndex3M,I1798,TRUE,_xll.ohTrigger(RecalcTrigger,Trigger3M)),NA())</f>
        <v>2.3094698817031082E-2</v>
      </c>
      <c r="P1798" s="44">
        <f>IFERROR(_xll.qlIndexFixing(ONIndex6M,I1798,TRUE,_xll.ohTrigger(RecalcTrigger,Trigger6M)),NA())</f>
        <v>2.3155318159636305E-2</v>
      </c>
      <c r="Q1798" s="183">
        <f>IFERROR(_xll.qlIndexFixing(ONIndex1Y,I1798,TRUE,_xll.ohTrigger(RecalcTrigger,Trigger1Y)),NA())</f>
        <v>2.3363330078182514E-2</v>
      </c>
    </row>
    <row r="1799" spans="2:17" x14ac:dyDescent="0.2">
      <c r="B1799" s="39" t="s">
        <v>42</v>
      </c>
      <c r="D1799" s="42">
        <f>_xll.qlCalendarAdvance(Calendar,$D1798,B1799,"f",FALSE)</f>
        <v>51904</v>
      </c>
      <c r="E1799" s="177">
        <f>_xll.qlInterestRateIndexValueDate(IndexON,D1799)</f>
        <v>51904</v>
      </c>
      <c r="F1799" s="193">
        <f>IFERROR(_xll.qlIndexFixing(IndexON,D1799,TRUE,_xll.ohTrigger(RecalcTrigger,TriggerON)),NA())</f>
        <v>2.2588009079688168E-2</v>
      </c>
      <c r="H1799" s="42">
        <f>_xll.qlCalendarAdvance(Calendar,$H1798,B1799,"f",FALSE)</f>
        <v>51904</v>
      </c>
      <c r="I1799" s="177">
        <f>_xll.qlInterestRateIndexValueDate(Index1M,$H1799)</f>
        <v>51904</v>
      </c>
      <c r="J1799" s="182">
        <f>IFERROR(_xll.qlIndexFixing(Index1M,$H1799,TRUE,_xll.ohTrigger(RecalcTrigger,Trigger1M)),NA())</f>
        <v>2.2751459508806027E-2</v>
      </c>
      <c r="K1799" s="44">
        <f>IFERROR(_xll.qlIndexFixing(Index3M,H1799,TRUE,_xll.ohTrigger(RecalcTrigger,Trigger3M)),NA())</f>
        <v>2.3123000167114886E-2</v>
      </c>
      <c r="L1799" s="44">
        <f>IFERROR(_xll.qlIndexFixing(Index6M,$H1799,TRUE,_xll.ohTrigger(RecalcTrigger,Trigger6M)),NA())</f>
        <v>2.3216669815841296E-2</v>
      </c>
      <c r="M1799" s="183">
        <f>IFERROR(_xll.qlIndexFixing(Index1Y,$H1799,TRUE,_xll.ohTrigger(RecalcTrigger,Trigger1Y)),NA())</f>
        <v>2.3497189171131506E-2</v>
      </c>
      <c r="N1799" s="182">
        <f>IFERROR(_xll.qlIndexFixing(ONIndex1M,I1799,TRUE,_xll.ohTrigger(RecalcTrigger,Trigger1M)),NA())</f>
        <v>2.2741320678316322E-2</v>
      </c>
      <c r="O1799" s="44">
        <f>IFERROR(_xll.qlIndexFixing(ONIndex3M,I1799,TRUE,_xll.ohTrigger(RecalcTrigger,Trigger3M)),NA())</f>
        <v>2.3089970371367917E-2</v>
      </c>
      <c r="P1799" s="44">
        <f>IFERROR(_xll.qlIndexFixing(ONIndex6M,I1799,TRUE,_xll.ohTrigger(RecalcTrigger,Trigger6M)),NA())</f>
        <v>2.3150456288345559E-2</v>
      </c>
      <c r="Q1799" s="183">
        <f>IFERROR(_xll.qlIndexFixing(ONIndex1Y,I1799,TRUE,_xll.ohTrigger(RecalcTrigger,Trigger1Y)),NA())</f>
        <v>2.3358634173951863E-2</v>
      </c>
    </row>
    <row r="1800" spans="2:17" x14ac:dyDescent="0.2">
      <c r="B1800" s="39" t="s">
        <v>42</v>
      </c>
      <c r="D1800" s="42">
        <f>_xll.qlCalendarAdvance(Calendar,$D1799,B1800,"f",FALSE)</f>
        <v>51911</v>
      </c>
      <c r="E1800" s="177">
        <f>_xll.qlInterestRateIndexValueDate(IndexON,D1800)</f>
        <v>51911</v>
      </c>
      <c r="F1800" s="193">
        <f>IFERROR(_xll.qlIndexFixing(IndexON,D1800,TRUE,_xll.ohTrigger(RecalcTrigger,TriggerON)),NA())</f>
        <v>2.2582992062231504E-2</v>
      </c>
      <c r="H1800" s="42">
        <f>_xll.qlCalendarAdvance(Calendar,$H1799,B1800,"f",FALSE)</f>
        <v>51911</v>
      </c>
      <c r="I1800" s="177">
        <f>_xll.qlInterestRateIndexValueDate(Index1M,$H1800)</f>
        <v>51911</v>
      </c>
      <c r="J1800" s="182">
        <f>IFERROR(_xll.qlIndexFixing(Index1M,$H1800,TRUE,_xll.ohTrigger(RecalcTrigger,Trigger1M)),NA())</f>
        <v>2.2747187896960831E-2</v>
      </c>
      <c r="K1800" s="44">
        <f>IFERROR(_xll.qlIndexFixing(Index3M,H1800,TRUE,_xll.ohTrigger(RecalcTrigger,Trigger3M)),NA())</f>
        <v>2.3118075325855691E-2</v>
      </c>
      <c r="L1800" s="44">
        <f>IFERROR(_xll.qlIndexFixing(Index6M,$H1800,TRUE,_xll.ohTrigger(RecalcTrigger,Trigger6M)),NA())</f>
        <v>2.3211462325996298E-2</v>
      </c>
      <c r="M1800" s="183">
        <f>IFERROR(_xll.qlIndexFixing(Index1Y,$H1800,TRUE,_xll.ohTrigger(RecalcTrigger,Trigger1Y)),NA())</f>
        <v>2.3491765304333279E-2</v>
      </c>
      <c r="N1800" s="182">
        <f>IFERROR(_xll.qlIndexFixing(ONIndex1M,I1800,TRUE,_xll.ohTrigger(RecalcTrigger,Trigger1M)),NA())</f>
        <v>2.2737101932956232E-2</v>
      </c>
      <c r="O1800" s="44">
        <f>IFERROR(_xll.qlIndexFixing(ONIndex3M,I1800,TRUE,_xll.ohTrigger(RecalcTrigger,Trigger3M)),NA())</f>
        <v>2.308521816555572E-2</v>
      </c>
      <c r="P1800" s="44">
        <f>IFERROR(_xll.qlIndexFixing(ONIndex6M,I1800,TRUE,_xll.ohTrigger(RecalcTrigger,Trigger6M)),NA())</f>
        <v>2.3145573465834793E-2</v>
      </c>
      <c r="Q1800" s="183">
        <f>IFERROR(_xll.qlIndexFixing(ONIndex1Y,I1800,TRUE,_xll.ohTrigger(RecalcTrigger,Trigger1Y)),NA())</f>
        <v>2.3353915906647964E-2</v>
      </c>
    </row>
    <row r="1801" spans="2:17" x14ac:dyDescent="0.2">
      <c r="B1801" s="39" t="s">
        <v>42</v>
      </c>
      <c r="D1801" s="42">
        <f>_xll.qlCalendarAdvance(Calendar,$D1800,B1801,"f",FALSE)</f>
        <v>51918</v>
      </c>
      <c r="E1801" s="177">
        <f>_xll.qlInterestRateIndexValueDate(IndexON,D1801)</f>
        <v>51918</v>
      </c>
      <c r="F1801" s="193">
        <f>IFERROR(_xll.qlIndexFixing(IndexON,D1801,TRUE,_xll.ohTrigger(RecalcTrigger,TriggerON)),NA())</f>
        <v>2.2577954315918806E-2</v>
      </c>
      <c r="H1801" s="42">
        <f>_xll.qlCalendarAdvance(Calendar,$H1800,B1801,"f",FALSE)</f>
        <v>51918</v>
      </c>
      <c r="I1801" s="177">
        <f>_xll.qlInterestRateIndexValueDate(Index1M,$H1801)</f>
        <v>51918</v>
      </c>
      <c r="J1801" s="182">
        <f>IFERROR(_xll.qlIndexFixing(Index1M,$H1801,TRUE,_xll.ohTrigger(RecalcTrigger,Trigger1M)),NA())</f>
        <v>2.274289036197066E-2</v>
      </c>
      <c r="K1801" s="44">
        <f>IFERROR(_xll.qlIndexFixing(Index3M,H1801,TRUE,_xll.ohTrigger(RecalcTrigger,Trigger3M)),NA())</f>
        <v>2.3113126600811208E-2</v>
      </c>
      <c r="L1801" s="44">
        <f>IFERROR(_xll.qlIndexFixing(Index6M,$H1801,TRUE,_xll.ohTrigger(RecalcTrigger,Trigger6M)),NA())</f>
        <v>2.3206233660954884E-2</v>
      </c>
      <c r="M1801" s="183">
        <f>IFERROR(_xll.qlIndexFixing(Index1Y,$H1801,TRUE,_xll.ohTrigger(RecalcTrigger,Trigger1Y)),NA())</f>
        <v>2.348631857946749E-2</v>
      </c>
      <c r="N1801" s="182">
        <f>IFERROR(_xll.qlIndexFixing(ONIndex1M,I1801,TRUE,_xll.ohTrigger(RecalcTrigger,Trigger1M)),NA())</f>
        <v>2.2732857303521262E-2</v>
      </c>
      <c r="O1801" s="44">
        <f>IFERROR(_xll.qlIndexFixing(ONIndex3M,I1801,TRUE,_xll.ohTrigger(RecalcTrigger,Trigger3M)),NA())</f>
        <v>2.308044219964852E-2</v>
      </c>
      <c r="P1801" s="44">
        <f>IFERROR(_xll.qlIndexFixing(ONIndex6M,I1801,TRUE,_xll.ohTrigger(RecalcTrigger,Trigger6M)),NA())</f>
        <v>2.3140669692076992E-2</v>
      </c>
      <c r="Q1801" s="183">
        <f>IFERROR(_xll.qlIndexFixing(ONIndex1Y,I1801,TRUE,_xll.ohTrigger(RecalcTrigger,Trigger1Y)),NA())</f>
        <v>2.3349175276270822E-2</v>
      </c>
    </row>
    <row r="1802" spans="2:17" x14ac:dyDescent="0.2">
      <c r="B1802" s="39" t="s">
        <v>42</v>
      </c>
      <c r="D1802" s="42">
        <f>_xll.qlCalendarAdvance(Calendar,$D1801,B1802,"f",FALSE)</f>
        <v>51925</v>
      </c>
      <c r="E1802" s="177">
        <f>_xll.qlInterestRateIndexValueDate(IndexON,D1802)</f>
        <v>51925</v>
      </c>
      <c r="F1802" s="193">
        <f>IFERROR(_xll.qlIndexFixing(IndexON,D1802,TRUE,_xll.ohTrigger(RecalcTrigger,TriggerON)),NA())</f>
        <v>2.2572895840723049E-2</v>
      </c>
      <c r="H1802" s="42">
        <f>_xll.qlCalendarAdvance(Calendar,$H1801,B1802,"f",FALSE)</f>
        <v>51925</v>
      </c>
      <c r="I1802" s="177">
        <f>_xll.qlInterestRateIndexValueDate(Index1M,$H1802)</f>
        <v>51925</v>
      </c>
      <c r="J1802" s="182">
        <f>IFERROR(_xll.qlIndexFixing(Index1M,$H1802,TRUE,_xll.ohTrigger(RecalcTrigger,Trigger1M)),NA())</f>
        <v>2.2739756729321613E-2</v>
      </c>
      <c r="K1802" s="44">
        <f>IFERROR(_xll.qlIndexFixing(Index3M,H1802,TRUE,_xll.ohTrigger(RecalcTrigger,Trigger3M)),NA())</f>
        <v>2.3108894564609492E-2</v>
      </c>
      <c r="L1802" s="44">
        <f>IFERROR(_xll.qlIndexFixing(Index6M,$H1802,TRUE,_xll.ohTrigger(RecalcTrigger,Trigger6M)),NA())</f>
        <v>2.3201336038934713E-2</v>
      </c>
      <c r="M1802" s="183">
        <f>IFERROR(_xll.qlIndexFixing(Index1Y,$H1802,TRUE,_xll.ohTrigger(RecalcTrigger,Trigger1Y)),NA())</f>
        <v>2.3479817366100317E-2</v>
      </c>
      <c r="N1802" s="182">
        <f>IFERROR(_xll.qlIndexFixing(ONIndex1M,I1802,TRUE,_xll.ohTrigger(RecalcTrigger,Trigger1M)),NA())</f>
        <v>2.2728586790038422E-2</v>
      </c>
      <c r="O1802" s="44">
        <f>IFERROR(_xll.qlIndexFixing(ONIndex3M,I1802,TRUE,_xll.ohTrigger(RecalcTrigger,Trigger3M)),NA())</f>
        <v>2.3075642473673334E-2</v>
      </c>
      <c r="P1802" s="44">
        <f>IFERROR(_xll.qlIndexFixing(ONIndex6M,I1802,TRUE,_xll.ohTrigger(RecalcTrigger,Trigger6M)),NA())</f>
        <v>2.3135744967072162E-2</v>
      </c>
      <c r="Q1802" s="183">
        <f>IFERROR(_xll.qlIndexFixing(ONIndex1Y,I1802,TRUE,_xll.ohTrigger(RecalcTrigger,Trigger1Y)),NA())</f>
        <v>2.3344412282820436E-2</v>
      </c>
    </row>
    <row r="1803" spans="2:17" x14ac:dyDescent="0.2">
      <c r="B1803" s="39" t="s">
        <v>42</v>
      </c>
      <c r="D1803" s="42">
        <f>_xll.qlCalendarAdvance(Calendar,$D1802,B1803,"f",FALSE)</f>
        <v>51932</v>
      </c>
      <c r="E1803" s="177">
        <f>_xll.qlInterestRateIndexValueDate(IndexON,D1803)</f>
        <v>51932</v>
      </c>
      <c r="F1803" s="193">
        <f>IFERROR(_xll.qlIndexFixing(IndexON,D1803,TRUE,_xll.ohTrigger(RecalcTrigger,TriggerON)),NA())</f>
        <v>2.2567816636698271E-2</v>
      </c>
      <c r="H1803" s="42">
        <f>_xll.qlCalendarAdvance(Calendar,$H1802,B1803,"f",FALSE)</f>
        <v>51932</v>
      </c>
      <c r="I1803" s="177">
        <f>_xll.qlInterestRateIndexValueDate(Index1M,$H1803)</f>
        <v>51932</v>
      </c>
      <c r="J1803" s="182">
        <f>IFERROR(_xll.qlIndexFixing(Index1M,$H1803,TRUE,_xll.ohTrigger(RecalcTrigger,Trigger1M)),NA())</f>
        <v>2.273579509379127E-2</v>
      </c>
      <c r="K1803" s="44">
        <f>IFERROR(_xll.qlIndexFixing(Index3M,H1803,TRUE,_xll.ohTrigger(RecalcTrigger,Trigger3M)),NA())</f>
        <v>2.3104997492193226E-2</v>
      </c>
      <c r="L1803" s="44">
        <f>IFERROR(_xll.qlIndexFixing(Index6M,$H1803,TRUE,_xll.ohTrigger(RecalcTrigger,Trigger6M)),NA())</f>
        <v>2.3197113325555092E-2</v>
      </c>
      <c r="M1803" s="183">
        <f>IFERROR(_xll.qlIndexFixing(Index1Y,$H1803,TRUE,_xll.ohTrigger(RecalcTrigger,Trigger1Y)),NA())</f>
        <v>2.3475356557003751E-2</v>
      </c>
      <c r="N1803" s="182">
        <f>IFERROR(_xll.qlIndexFixing(ONIndex1M,I1803,TRUE,_xll.ohTrigger(RecalcTrigger,Trigger1M)),NA())</f>
        <v>2.2724290392507712E-2</v>
      </c>
      <c r="O1803" s="44">
        <f>IFERROR(_xll.qlIndexFixing(ONIndex3M,I1803,TRUE,_xll.ohTrigger(RecalcTrigger,Trigger3M)),NA())</f>
        <v>2.3070818987549112E-2</v>
      </c>
      <c r="P1803" s="44">
        <f>IFERROR(_xll.qlIndexFixing(ONIndex6M,I1803,TRUE,_xll.ohTrigger(RecalcTrigger,Trigger6M)),NA())</f>
        <v>2.3130799290901342E-2</v>
      </c>
      <c r="Q1803" s="183">
        <f>IFERROR(_xll.qlIndexFixing(ONIndex1Y,I1803,TRUE,_xll.ohTrigger(RecalcTrigger,Trigger1Y)),NA())</f>
        <v>2.3339626926350835E-2</v>
      </c>
    </row>
    <row r="1804" spans="2:17" x14ac:dyDescent="0.2">
      <c r="B1804" s="39" t="s">
        <v>42</v>
      </c>
      <c r="D1804" s="42">
        <f>_xll.qlCalendarAdvance(Calendar,$D1803,B1804,"f",FALSE)</f>
        <v>51939</v>
      </c>
      <c r="E1804" s="177">
        <f>_xll.qlInterestRateIndexValueDate(IndexON,D1804)</f>
        <v>51939</v>
      </c>
      <c r="F1804" s="193">
        <f>IFERROR(_xll.qlIndexFixing(IndexON,D1804,TRUE,_xll.ohTrigger(RecalcTrigger,TriggerON)),NA())</f>
        <v>2.2562716703817452E-2</v>
      </c>
      <c r="H1804" s="42">
        <f>_xll.qlCalendarAdvance(Calendar,$H1803,B1804,"f",FALSE)</f>
        <v>51939</v>
      </c>
      <c r="I1804" s="177">
        <f>_xll.qlInterestRateIndexValueDate(Index1M,$H1804)</f>
        <v>51939</v>
      </c>
      <c r="J1804" s="182">
        <f>IFERROR(_xll.qlIndexFixing(Index1M,$H1804,TRUE,_xll.ohTrigger(RecalcTrigger,Trigger1M)),NA())</f>
        <v>2.273101930295858E-2</v>
      </c>
      <c r="K1804" s="44">
        <f>IFERROR(_xll.qlIndexFixing(Index3M,H1804,TRUE,_xll.ohTrigger(RecalcTrigger,Trigger3M)),NA())</f>
        <v>2.3099966999477247E-2</v>
      </c>
      <c r="L1804" s="44">
        <f>IFERROR(_xll.qlIndexFixing(Index6M,$H1804,TRUE,_xll.ohTrigger(RecalcTrigger,Trigger6M)),NA())</f>
        <v>2.3191813747032691E-2</v>
      </c>
      <c r="M1804" s="183">
        <f>IFERROR(_xll.qlIndexFixing(Index1Y,$H1804,TRUE,_xll.ohTrigger(RecalcTrigger,Trigger1Y)),NA())</f>
        <v>2.3469841260144498E-2</v>
      </c>
      <c r="N1804" s="182">
        <f>IFERROR(_xll.qlIndexFixing(ONIndex1M,I1804,TRUE,_xll.ohTrigger(RecalcTrigger,Trigger1M)),NA())</f>
        <v>2.2719968110821075E-2</v>
      </c>
      <c r="O1804" s="44">
        <f>IFERROR(_xll.qlIndexFixing(ONIndex3M,I1804,TRUE,_xll.ohTrigger(RecalcTrigger,Trigger3M)),NA())</f>
        <v>2.3065971741356904E-2</v>
      </c>
      <c r="P1804" s="44">
        <f>IFERROR(_xll.qlIndexFixing(ONIndex6M,I1804,TRUE,_xll.ohTrigger(RecalcTrigger,Trigger6M)),NA())</f>
        <v>2.3125832663510502E-2</v>
      </c>
      <c r="Q1804" s="183">
        <f>IFERROR(_xll.qlIndexFixing(ONIndex1Y,I1804,TRUE,_xll.ohTrigger(RecalcTrigger,Trigger1Y)),NA())</f>
        <v>2.3334819206780971E-2</v>
      </c>
    </row>
    <row r="1805" spans="2:17" x14ac:dyDescent="0.2">
      <c r="B1805" s="39" t="s">
        <v>42</v>
      </c>
      <c r="D1805" s="42">
        <f>_xll.qlCalendarAdvance(Calendar,$D1804,B1805,"f",FALSE)</f>
        <v>51946</v>
      </c>
      <c r="E1805" s="177">
        <f>_xll.qlInterestRateIndexValueDate(IndexON,D1805)</f>
        <v>51946</v>
      </c>
      <c r="F1805" s="193">
        <f>IFERROR(_xll.qlIndexFixing(IndexON,D1805,TRUE,_xll.ohTrigger(RecalcTrigger,TriggerON)),NA())</f>
        <v>2.2557596042107612E-2</v>
      </c>
      <c r="H1805" s="42">
        <f>_xll.qlCalendarAdvance(Calendar,$H1804,B1805,"f",FALSE)</f>
        <v>51946</v>
      </c>
      <c r="I1805" s="177">
        <f>_xll.qlInterestRateIndexValueDate(Index1M,$H1805)</f>
        <v>51946</v>
      </c>
      <c r="J1805" s="182">
        <f>IFERROR(_xll.qlIndexFixing(Index1M,$H1805,TRUE,_xll.ohTrigger(RecalcTrigger,Trigger1M)),NA())</f>
        <v>2.2726611698183262E-2</v>
      </c>
      <c r="K1805" s="44">
        <f>IFERROR(_xll.qlIndexFixing(Index3M,H1805,TRUE,_xll.ohTrigger(RecalcTrigger,Trigger3M)),NA())</f>
        <v>2.3094912616161926E-2</v>
      </c>
      <c r="L1805" s="44">
        <f>IFERROR(_xll.qlIndexFixing(Index6M,$H1805,TRUE,_xll.ohTrigger(RecalcTrigger,Trigger6M)),NA())</f>
        <v>2.3186492988970048E-2</v>
      </c>
      <c r="M1805" s="183">
        <f>IFERROR(_xll.qlIndexFixing(Index1Y,$H1805,TRUE,_xll.ohTrigger(RecalcTrigger,Trigger1Y)),NA())</f>
        <v>2.3464303106695943E-2</v>
      </c>
      <c r="N1805" s="182">
        <f>IFERROR(_xll.qlIndexFixing(ONIndex1M,I1805,TRUE,_xll.ohTrigger(RecalcTrigger,Trigger1M)),NA())</f>
        <v>2.2715619945086567E-2</v>
      </c>
      <c r="O1805" s="44">
        <f>IFERROR(_xll.qlIndexFixing(ONIndex3M,I1805,TRUE,_xll.ohTrigger(RecalcTrigger,Trigger3M)),NA())</f>
        <v>2.3061100735123723E-2</v>
      </c>
      <c r="P1805" s="44">
        <f>IFERROR(_xll.qlIndexFixing(ONIndex6M,I1805,TRUE,_xll.ohTrigger(RecalcTrigger,Trigger6M)),NA())</f>
        <v>2.3120845084899647E-2</v>
      </c>
      <c r="Q1805" s="183">
        <f>IFERROR(_xll.qlIndexFixing(ONIndex1Y,I1805,TRUE,_xll.ohTrigger(RecalcTrigger,Trigger1Y)),NA())</f>
        <v>2.3329989124191895E-2</v>
      </c>
    </row>
    <row r="1806" spans="2:17" x14ac:dyDescent="0.2">
      <c r="B1806" s="39" t="s">
        <v>42</v>
      </c>
      <c r="D1806" s="42">
        <f>_xll.qlCalendarAdvance(Calendar,$D1805,B1806,"f",FALSE)</f>
        <v>51953</v>
      </c>
      <c r="E1806" s="177">
        <f>_xll.qlInterestRateIndexValueDate(IndexON,D1806)</f>
        <v>51953</v>
      </c>
      <c r="F1806" s="193">
        <f>IFERROR(_xll.qlIndexFixing(IndexON,D1806,TRUE,_xll.ohTrigger(RecalcTrigger,TriggerON)),NA())</f>
        <v>2.25524546514877E-2</v>
      </c>
      <c r="H1806" s="42">
        <f>_xll.qlCalendarAdvance(Calendar,$H1805,B1806,"f",FALSE)</f>
        <v>51953</v>
      </c>
      <c r="I1806" s="177">
        <f>_xll.qlInterestRateIndexValueDate(Index1M,$H1806)</f>
        <v>51953</v>
      </c>
      <c r="J1806" s="182">
        <f>IFERROR(_xll.qlIndexFixing(Index1M,$H1806,TRUE,_xll.ohTrigger(RecalcTrigger,Trigger1M)),NA())</f>
        <v>2.2722178165717092E-2</v>
      </c>
      <c r="K1806" s="44">
        <f>IFERROR(_xll.qlIndexFixing(Index3M,H1806,TRUE,_xll.ohTrigger(RecalcTrigger,Trigger3M)),NA())</f>
        <v>2.3089834342341235E-2</v>
      </c>
      <c r="L1806" s="44">
        <f>IFERROR(_xll.qlIndexFixing(Index6M,$H1806,TRUE,_xll.ohTrigger(RecalcTrigger,Trigger6M)),NA())</f>
        <v>2.3181151051536706E-2</v>
      </c>
      <c r="M1806" s="183">
        <f>IFERROR(_xll.qlIndexFixing(Index1Y,$H1806,TRUE,_xll.ohTrigger(RecalcTrigger,Trigger1Y)),NA())</f>
        <v>2.345907768784249E-2</v>
      </c>
      <c r="N1806" s="182">
        <f>IFERROR(_xll.qlIndexFixing(ONIndex1M,I1806,TRUE,_xll.ohTrigger(RecalcTrigger,Trigger1M)),NA())</f>
        <v>2.2711245895304193E-2</v>
      </c>
      <c r="O1806" s="44">
        <f>IFERROR(_xll.qlIndexFixing(ONIndex3M,I1806,TRUE,_xll.ohTrigger(RecalcTrigger,Trigger3M)),NA())</f>
        <v>2.3056205968714497E-2</v>
      </c>
      <c r="P1806" s="44">
        <f>IFERROR(_xll.qlIndexFixing(ONIndex6M,I1806,TRUE,_xll.ohTrigger(RecalcTrigger,Trigger6M)),NA())</f>
        <v>2.3115836555068773E-2</v>
      </c>
      <c r="Q1806" s="183">
        <f>IFERROR(_xll.qlIndexFixing(ONIndex1Y,I1806,TRUE,_xll.ohTrigger(RecalcTrigger,Trigger1Y)),NA())</f>
        <v>2.3325136678502559E-2</v>
      </c>
    </row>
    <row r="1807" spans="2:17" x14ac:dyDescent="0.2">
      <c r="B1807" s="39" t="s">
        <v>42</v>
      </c>
      <c r="D1807" s="42">
        <f>_xll.qlCalendarAdvance(Calendar,$D1806,B1807,"f",FALSE)</f>
        <v>51964</v>
      </c>
      <c r="E1807" s="177">
        <f>_xll.qlInterestRateIndexValueDate(IndexON,D1807)</f>
        <v>51964</v>
      </c>
      <c r="F1807" s="193">
        <f>IFERROR(_xll.qlIndexFixing(IndexON,D1807,TRUE,_xll.ohTrigger(RecalcTrigger,TriggerON)),NA())</f>
        <v>2.2543681585048825E-2</v>
      </c>
      <c r="H1807" s="42">
        <f>_xll.qlCalendarAdvance(Calendar,$H1806,B1807,"f",FALSE)</f>
        <v>51964</v>
      </c>
      <c r="I1807" s="177">
        <f>_xll.qlInterestRateIndexValueDate(Index1M,$H1807)</f>
        <v>51964</v>
      </c>
      <c r="J1807" s="182">
        <f>IFERROR(_xll.qlIndexFixing(Index1M,$H1807,TRUE,_xll.ohTrigger(RecalcTrigger,Trigger1M)),NA())</f>
        <v>2.2714774226600731E-2</v>
      </c>
      <c r="K1807" s="44">
        <f>IFERROR(_xll.qlIndexFixing(Index3M,H1807,TRUE,_xll.ohTrigger(RecalcTrigger,Trigger3M)),NA())</f>
        <v>2.3080730253429813E-2</v>
      </c>
      <c r="L1807" s="44">
        <f>IFERROR(_xll.qlIndexFixing(Index6M,$H1807,TRUE,_xll.ohTrigger(RecalcTrigger,Trigger6M)),NA())</f>
        <v>2.3172030762445603E-2</v>
      </c>
      <c r="M1807" s="183">
        <f>IFERROR(_xll.qlIndexFixing(Index1Y,$H1807,TRUE,_xll.ohTrigger(RecalcTrigger,Trigger1Y)),NA())</f>
        <v>2.3449291725295973E-2</v>
      </c>
      <c r="N1807" s="182">
        <f>IFERROR(_xll.qlIndexFixing(ONIndex1M,I1807,TRUE,_xll.ohTrigger(RecalcTrigger,Trigger1M)),NA())</f>
        <v>2.2703540304801484E-2</v>
      </c>
      <c r="O1807" s="44">
        <f>IFERROR(_xll.qlIndexFixing(ONIndex3M,I1807,TRUE,_xll.ohTrigger(RecalcTrigger,Trigger3M)),NA())</f>
        <v>2.3047717024844427E-2</v>
      </c>
      <c r="P1807" s="44">
        <f>IFERROR(_xll.qlIndexFixing(ONIndex6M,I1807,TRUE,_xll.ohTrigger(RecalcTrigger,Trigger6M)),NA())</f>
        <v>2.3107182425667894E-2</v>
      </c>
      <c r="Q1807" s="183">
        <f>IFERROR(_xll.qlIndexFixing(ONIndex1Y,I1807,TRUE,_xll.ohTrigger(RecalcTrigger,Trigger1Y)),NA())</f>
        <v>2.3316676440982009E-2</v>
      </c>
    </row>
    <row r="1808" spans="2:17" x14ac:dyDescent="0.2">
      <c r="B1808" s="39" t="s">
        <v>42</v>
      </c>
      <c r="D1808" s="42">
        <f>_xll.qlCalendarAdvance(Calendar,$D1807,B1808,"f",FALSE)</f>
        <v>51971</v>
      </c>
      <c r="E1808" s="177">
        <f>_xll.qlInterestRateIndexValueDate(IndexON,D1808)</f>
        <v>51971</v>
      </c>
      <c r="F1808" s="193">
        <f>IFERROR(_xll.qlIndexFixing(IndexON,D1808,TRUE,_xll.ohTrigger(RecalcTrigger,TriggerON)),NA())</f>
        <v>2.2538490494256047E-2</v>
      </c>
      <c r="H1808" s="42">
        <f>_xll.qlCalendarAdvance(Calendar,$H1807,B1808,"f",FALSE)</f>
        <v>51971</v>
      </c>
      <c r="I1808" s="177">
        <f>_xll.qlInterestRateIndexValueDate(Index1M,$H1808)</f>
        <v>51971</v>
      </c>
      <c r="J1808" s="182">
        <f>IFERROR(_xll.qlIndexFixing(Index1M,$H1808,TRUE,_xll.ohTrigger(RecalcTrigger,Trigger1M)),NA())</f>
        <v>2.271027615468546E-2</v>
      </c>
      <c r="K1808" s="44">
        <f>IFERROR(_xll.qlIndexFixing(Index3M,H1808,TRUE,_xll.ohTrigger(RecalcTrigger,Trigger3M)),NA())</f>
        <v>2.3075596637690945E-2</v>
      </c>
      <c r="L1808" s="44">
        <f>IFERROR(_xll.qlIndexFixing(Index6M,$H1808,TRUE,_xll.ohTrigger(RecalcTrigger,Trigger6M)),NA())</f>
        <v>2.3166638070800404E-2</v>
      </c>
      <c r="M1808" s="183">
        <f>IFERROR(_xll.qlIndexFixing(Index1Y,$H1808,TRUE,_xll.ohTrigger(RecalcTrigger,Trigger1Y)),NA())</f>
        <v>2.3443675922284912E-2</v>
      </c>
      <c r="N1808" s="182">
        <f>IFERROR(_xll.qlIndexFixing(ONIndex1M,I1808,TRUE,_xll.ohTrigger(RecalcTrigger,Trigger1M)),NA())</f>
        <v>2.2699103945584831E-2</v>
      </c>
      <c r="O1808" s="44">
        <f>IFERROR(_xll.qlIndexFixing(ONIndex3M,I1808,TRUE,_xll.ohTrigger(RecalcTrigger,Trigger3M)),NA())</f>
        <v>2.3042765180727454E-2</v>
      </c>
      <c r="P1808" s="44">
        <f>IFERROR(_xll.qlIndexFixing(ONIndex6M,I1808,TRUE,_xll.ohTrigger(RecalcTrigger,Trigger6M)),NA())</f>
        <v>2.3102123654923368E-2</v>
      </c>
      <c r="Q1808" s="183">
        <f>IFERROR(_xll.qlIndexFixing(ONIndex1Y,I1808,TRUE,_xll.ohTrigger(RecalcTrigger,Trigger1Y)),NA())</f>
        <v>2.3311770311830182E-2</v>
      </c>
    </row>
    <row r="1809" spans="2:17" x14ac:dyDescent="0.2">
      <c r="B1809" s="39" t="s">
        <v>42</v>
      </c>
      <c r="D1809" s="42">
        <f>_xll.qlCalendarAdvance(Calendar,$D1808,B1809,"f",FALSE)</f>
        <v>51978</v>
      </c>
      <c r="E1809" s="177">
        <f>_xll.qlInterestRateIndexValueDate(IndexON,D1809)</f>
        <v>51978</v>
      </c>
      <c r="F1809" s="193">
        <f>IFERROR(_xll.qlIndexFixing(IndexON,D1809,TRUE,_xll.ohTrigger(RecalcTrigger,TriggerON)),NA())</f>
        <v>2.2533278676930557E-2</v>
      </c>
      <c r="H1809" s="42">
        <f>_xll.qlCalendarAdvance(Calendar,$H1808,B1809,"f",FALSE)</f>
        <v>51978</v>
      </c>
      <c r="I1809" s="177">
        <f>_xll.qlInterestRateIndexValueDate(Index1M,$H1809)</f>
        <v>51978</v>
      </c>
      <c r="J1809" s="182">
        <f>IFERROR(_xll.qlIndexFixing(Index1M,$H1809,TRUE,_xll.ohTrigger(RecalcTrigger,Trigger1M)),NA())</f>
        <v>2.2705752156745751E-2</v>
      </c>
      <c r="K1809" s="44">
        <f>IFERROR(_xll.qlIndexFixing(Index3M,H1809,TRUE,_xll.ohTrigger(RecalcTrigger,Trigger3M)),NA())</f>
        <v>2.3070439136064342E-2</v>
      </c>
      <c r="L1809" s="44">
        <f>IFERROR(_xll.qlIndexFixing(Index6M,$H1809,TRUE,_xll.ohTrigger(RecalcTrigger,Trigger6M)),NA())</f>
        <v>2.3161224202886049E-2</v>
      </c>
      <c r="M1809" s="183">
        <f>IFERROR(_xll.qlIndexFixing(Index1Y,$H1809,TRUE,_xll.ohTrigger(RecalcTrigger,Trigger1Y)),NA())</f>
        <v>2.3438037267081713E-2</v>
      </c>
      <c r="N1809" s="182">
        <f>IFERROR(_xll.qlIndexFixing(ONIndex1M,I1809,TRUE,_xll.ohTrigger(RecalcTrigger,Trigger1M)),NA())</f>
        <v>2.2694641705454099E-2</v>
      </c>
      <c r="O1809" s="44">
        <f>IFERROR(_xll.qlIndexFixing(ONIndex3M,I1809,TRUE,_xll.ohTrigger(RecalcTrigger,Trigger3M)),NA())</f>
        <v>2.3037789579433143E-2</v>
      </c>
      <c r="P1809" s="44">
        <f>IFERROR(_xll.qlIndexFixing(ONIndex6M,I1809,TRUE,_xll.ohTrigger(RecalcTrigger,Trigger6M)),NA())</f>
        <v>2.3097043935336181E-2</v>
      </c>
      <c r="Q1809" s="183">
        <f>IFERROR(_xll.qlIndexFixing(ONIndex1Y,I1809,TRUE,_xll.ohTrigger(RecalcTrigger,Trigger1Y)),NA())</f>
        <v>2.3306841822414714E-2</v>
      </c>
    </row>
    <row r="1810" spans="2:17" x14ac:dyDescent="0.2">
      <c r="B1810" s="39" t="s">
        <v>42</v>
      </c>
      <c r="D1810" s="42">
        <f>_xll.qlCalendarAdvance(Calendar,$D1809,B1810,"f",FALSE)</f>
        <v>51985</v>
      </c>
      <c r="E1810" s="177">
        <f>_xll.qlInterestRateIndexValueDate(IndexON,D1810)</f>
        <v>51985</v>
      </c>
      <c r="F1810" s="193">
        <f>IFERROR(_xll.qlIndexFixing(IndexON,D1810,TRUE,_xll.ohTrigger(RecalcTrigger,TriggerON)),NA())</f>
        <v>2.2528046133234447E-2</v>
      </c>
      <c r="H1810" s="42">
        <f>_xll.qlCalendarAdvance(Calendar,$H1809,B1810,"f",FALSE)</f>
        <v>51985</v>
      </c>
      <c r="I1810" s="177">
        <f>_xll.qlInterestRateIndexValueDate(Index1M,$H1810)</f>
        <v>51985</v>
      </c>
      <c r="J1810" s="182">
        <f>IFERROR(_xll.qlIndexFixing(Index1M,$H1810,TRUE,_xll.ohTrigger(RecalcTrigger,Trigger1M)),NA())</f>
        <v>2.2701202232805917E-2</v>
      </c>
      <c r="K1810" s="44">
        <f>IFERROR(_xll.qlIndexFixing(Index3M,H1810,TRUE,_xll.ohTrigger(RecalcTrigger,Trigger3M)),NA())</f>
        <v>2.3065257748638171E-2</v>
      </c>
      <c r="L1810" s="44">
        <f>IFERROR(_xll.qlIndexFixing(Index6M,$H1810,TRUE,_xll.ohTrigger(RecalcTrigger,Trigger6M)),NA())</f>
        <v>2.3155789158872606E-2</v>
      </c>
      <c r="M1810" s="183">
        <f>IFERROR(_xll.qlIndexFixing(Index1Y,$H1810,TRUE,_xll.ohTrigger(RecalcTrigger,Trigger1Y)),NA())</f>
        <v>2.3432375760063628E-2</v>
      </c>
      <c r="N1810" s="182">
        <f>IFERROR(_xll.qlIndexFixing(ONIndex1M,I1810,TRUE,_xll.ohTrigger(RecalcTrigger,Trigger1M)),NA())</f>
        <v>2.2690153584328243E-2</v>
      </c>
      <c r="O1810" s="44">
        <f>IFERROR(_xll.qlIndexFixing(ONIndex3M,I1810,TRUE,_xll.ohTrigger(RecalcTrigger,Trigger3M)),NA())</f>
        <v>2.3032790220799404E-2</v>
      </c>
      <c r="P1810" s="44">
        <f>IFERROR(_xll.qlIndexFixing(ONIndex6M,I1810,TRUE,_xll.ohTrigger(RecalcTrigger,Trigger6M)),NA())</f>
        <v>2.3091943267068427E-2</v>
      </c>
      <c r="Q1810" s="183">
        <f>IFERROR(_xll.qlIndexFixing(ONIndex1Y,I1810,TRUE,_xll.ohTrigger(RecalcTrigger,Trigger1Y)),NA())</f>
        <v>2.3301890972573513E-2</v>
      </c>
    </row>
    <row r="1811" spans="2:17" x14ac:dyDescent="0.2">
      <c r="B1811" s="39" t="s">
        <v>42</v>
      </c>
      <c r="D1811" s="42">
        <f>_xll.qlCalendarAdvance(Calendar,$D1810,B1811,"f",FALSE)</f>
        <v>51992</v>
      </c>
      <c r="E1811" s="177">
        <f>_xll.qlInterestRateIndexValueDate(IndexON,D1811)</f>
        <v>51992</v>
      </c>
      <c r="F1811" s="193">
        <f>IFERROR(_xll.qlIndexFixing(IndexON,D1811,TRUE,_xll.ohTrigger(RecalcTrigger,TriggerON)),NA())</f>
        <v>2.2522792863167718E-2</v>
      </c>
      <c r="H1811" s="42">
        <f>_xll.qlCalendarAdvance(Calendar,$H1810,B1811,"f",FALSE)</f>
        <v>51992</v>
      </c>
      <c r="I1811" s="177">
        <f>_xll.qlInterestRateIndexValueDate(Index1M,$H1811)</f>
        <v>51992</v>
      </c>
      <c r="J1811" s="182">
        <f>IFERROR(_xll.qlIndexFixing(Index1M,$H1811,TRUE,_xll.ohTrigger(RecalcTrigger,Trigger1M)),NA())</f>
        <v>2.2697002422195689E-2</v>
      </c>
      <c r="K1811" s="44">
        <f>IFERROR(_xll.qlIndexFixing(Index3M,H1811,TRUE,_xll.ohTrigger(RecalcTrigger,Trigger3M)),NA())</f>
        <v>2.3060403084509525E-2</v>
      </c>
      <c r="L1811" s="44">
        <f>IFERROR(_xll.qlIndexFixing(Index6M,$H1811,TRUE,_xll.ohTrigger(RecalcTrigger,Trigger6M)),NA())</f>
        <v>2.315066711339403E-2</v>
      </c>
      <c r="M1811" s="183">
        <f>IFERROR(_xll.qlIndexFixing(Index1Y,$H1811,TRUE,_xll.ohTrigger(RecalcTrigger,Trigger1Y)),NA())</f>
        <v>2.3426691401610134E-2</v>
      </c>
      <c r="N1811" s="182">
        <f>IFERROR(_xll.qlIndexFixing(ONIndex1M,I1811,TRUE,_xll.ohTrigger(RecalcTrigger,Trigger1M)),NA())</f>
        <v>2.2685639582288308E-2</v>
      </c>
      <c r="O1811" s="44">
        <f>IFERROR(_xll.qlIndexFixing(ONIndex3M,I1811,TRUE,_xll.ohTrigger(RecalcTrigger,Trigger3M)),NA())</f>
        <v>2.3027767105069374E-2</v>
      </c>
      <c r="P1811" s="44">
        <f>IFERROR(_xll.qlIndexFixing(ONIndex6M,I1811,TRUE,_xll.ohTrigger(RecalcTrigger,Trigger6M)),NA())</f>
        <v>2.308682165020115E-2</v>
      </c>
      <c r="Q1811" s="183">
        <f>IFERROR(_xll.qlIndexFixing(ONIndex1Y,I1811,TRUE,_xll.ohTrigger(RecalcTrigger,Trigger1Y)),NA())</f>
        <v>2.3296917762468672E-2</v>
      </c>
    </row>
    <row r="1812" spans="2:17" x14ac:dyDescent="0.2">
      <c r="B1812" s="39" t="s">
        <v>42</v>
      </c>
      <c r="D1812" s="42">
        <f>_xll.qlCalendarAdvance(Calendar,$D1811,B1812,"f",FALSE)</f>
        <v>51999</v>
      </c>
      <c r="E1812" s="177">
        <f>_xll.qlInterestRateIndexValueDate(IndexON,D1812)</f>
        <v>51999</v>
      </c>
      <c r="F1812" s="193">
        <f>IFERROR(_xll.qlIndexFixing(IndexON,D1812,TRUE,_xll.ohTrigger(RecalcTrigger,TriggerON)),NA())</f>
        <v>2.2517518866487229E-2</v>
      </c>
      <c r="H1812" s="42">
        <f>_xll.qlCalendarAdvance(Calendar,$H1811,B1812,"f",FALSE)</f>
        <v>51999</v>
      </c>
      <c r="I1812" s="177">
        <f>_xll.qlInterestRateIndexValueDate(Index1M,$H1812)</f>
        <v>51999</v>
      </c>
      <c r="J1812" s="182">
        <f>IFERROR(_xll.qlIndexFixing(Index1M,$H1812,TRUE,_xll.ohTrigger(RecalcTrigger,Trigger1M)),NA())</f>
        <v>2.2692398508515111E-2</v>
      </c>
      <c r="K1812" s="44">
        <f>IFERROR(_xll.qlIndexFixing(Index3M,H1812,TRUE,_xll.ohTrigger(RecalcTrigger,Trigger3M)),NA())</f>
        <v>2.3055171890158231E-2</v>
      </c>
      <c r="L1812" s="44">
        <f>IFERROR(_xll.qlIndexFixing(Index6M,$H1812,TRUE,_xll.ohTrigger(RecalcTrigger,Trigger6M)),NA())</f>
        <v>2.3145187859701363E-2</v>
      </c>
      <c r="M1812" s="183">
        <f>IFERROR(_xll.qlIndexFixing(Index1Y,$H1812,TRUE,_xll.ohTrigger(RecalcTrigger,Trigger1Y)),NA())</f>
        <v>2.3420984192102923E-2</v>
      </c>
      <c r="N1812" s="182">
        <f>IFERROR(_xll.qlIndexFixing(ONIndex1M,I1812,TRUE,_xll.ohTrigger(RecalcTrigger,Trigger1M)),NA())</f>
        <v>2.2681099699253249E-2</v>
      </c>
      <c r="O1812" s="44">
        <f>IFERROR(_xll.qlIndexFixing(ONIndex3M,I1812,TRUE,_xll.ohTrigger(RecalcTrigger,Trigger3M)),NA())</f>
        <v>2.3022720231999916E-2</v>
      </c>
      <c r="P1812" s="44">
        <f>IFERROR(_xll.qlIndexFixing(ONIndex6M,I1812,TRUE,_xll.ohTrigger(RecalcTrigger,Trigger6M)),NA())</f>
        <v>2.3081679084653306E-2</v>
      </c>
      <c r="Q1812" s="183">
        <f>IFERROR(_xll.qlIndexFixing(ONIndex1Y,I1812,TRUE,_xll.ohTrigger(RecalcTrigger,Trigger1Y)),NA())</f>
        <v>2.3291922192019143E-2</v>
      </c>
    </row>
    <row r="1813" spans="2:17" x14ac:dyDescent="0.2">
      <c r="B1813" s="39" t="s">
        <v>42</v>
      </c>
      <c r="D1813" s="42">
        <f>_xll.qlCalendarAdvance(Calendar,$D1812,B1813,"f",FALSE)</f>
        <v>52006</v>
      </c>
      <c r="E1813" s="177">
        <f>_xll.qlInterestRateIndexValueDate(IndexON,D1813)</f>
        <v>52006</v>
      </c>
      <c r="F1813" s="193">
        <f>IFERROR(_xll.qlIndexFixing(IndexON,D1813,TRUE,_xll.ohTrigger(RecalcTrigger,TriggerON)),NA())</f>
        <v>2.2512224143436121E-2</v>
      </c>
      <c r="H1813" s="42">
        <f>_xll.qlCalendarAdvance(Calendar,$H1812,B1813,"f",FALSE)</f>
        <v>52006</v>
      </c>
      <c r="I1813" s="177">
        <f>_xll.qlInterestRateIndexValueDate(Index1M,$H1813)</f>
        <v>52006</v>
      </c>
      <c r="J1813" s="182">
        <f>IFERROR(_xll.qlIndexFixing(Index1M,$H1813,TRUE,_xll.ohTrigger(RecalcTrigger,Trigger1M)),NA())</f>
        <v>2.2687768667365903E-2</v>
      </c>
      <c r="K1813" s="44">
        <f>IFERROR(_xll.qlIndexFixing(Index3M,H1813,TRUE,_xll.ohTrigger(RecalcTrigger,Trigger3M)),NA())</f>
        <v>2.304991680886305E-2</v>
      </c>
      <c r="L1813" s="44">
        <f>IFERROR(_xll.qlIndexFixing(Index6M,$H1813,TRUE,_xll.ohTrigger(RecalcTrigger,Trigger6M)),NA())</f>
        <v>2.3139687429183289E-2</v>
      </c>
      <c r="M1813" s="183">
        <f>IFERROR(_xll.qlIndexFixing(Index1Y,$H1813,TRUE,_xll.ohTrigger(RecalcTrigger,Trigger1Y)),NA())</f>
        <v>2.3415254131924357E-2</v>
      </c>
      <c r="N1813" s="182">
        <f>IFERROR(_xll.qlIndexFixing(ONIndex1M,I1813,TRUE,_xll.ohTrigger(RecalcTrigger,Trigger1M)),NA())</f>
        <v>2.2676533935223064E-2</v>
      </c>
      <c r="O1813" s="44">
        <f>IFERROR(_xll.qlIndexFixing(ONIndex3M,I1813,TRUE,_xll.ohTrigger(RecalcTrigger,Trigger3M)),NA())</f>
        <v>2.3017649601834167E-2</v>
      </c>
      <c r="P1813" s="44">
        <f>IFERROR(_xll.qlIndexFixing(ONIndex6M,I1813,TRUE,_xll.ohTrigger(RecalcTrigger,Trigger6M)),NA())</f>
        <v>2.3076515570343847E-2</v>
      </c>
      <c r="Q1813" s="183">
        <f>IFERROR(_xll.qlIndexFixing(ONIndex1Y,I1813,TRUE,_xll.ohTrigger(RecalcTrigger,Trigger1Y)),NA())</f>
        <v>2.328690426138702E-2</v>
      </c>
    </row>
    <row r="1814" spans="2:17" x14ac:dyDescent="0.2">
      <c r="B1814" s="39" t="s">
        <v>42</v>
      </c>
      <c r="D1814" s="42">
        <f>_xll.qlCalendarAdvance(Calendar,$D1813,B1814,"f",FALSE)</f>
        <v>52013</v>
      </c>
      <c r="E1814" s="177">
        <f>_xll.qlInterestRateIndexValueDate(IndexON,D1814)</f>
        <v>52013</v>
      </c>
      <c r="F1814" s="193">
        <f>IFERROR(_xll.qlIndexFixing(IndexON,D1814,TRUE,_xll.ohTrigger(RecalcTrigger,TriggerON)),NA())</f>
        <v>2.250690869409544E-2</v>
      </c>
      <c r="H1814" s="42">
        <f>_xll.qlCalendarAdvance(Calendar,$H1813,B1814,"f",FALSE)</f>
        <v>52013</v>
      </c>
      <c r="I1814" s="177">
        <f>_xll.qlInterestRateIndexValueDate(Index1M,$H1814)</f>
        <v>52013</v>
      </c>
      <c r="J1814" s="182">
        <f>IFERROR(_xll.qlIndexFixing(Index1M,$H1814,TRUE,_xll.ohTrigger(RecalcTrigger,Trigger1M)),NA())</f>
        <v>2.2683112898792511E-2</v>
      </c>
      <c r="K1814" s="44">
        <f>IFERROR(_xll.qlIndexFixing(Index3M,H1814,TRUE,_xll.ohTrigger(RecalcTrigger,Trigger3M)),NA())</f>
        <v>2.3044637840719129E-2</v>
      </c>
      <c r="L1814" s="44">
        <f>IFERROR(_xll.qlIndexFixing(Index6M,$H1814,TRUE,_xll.ohTrigger(RecalcTrigger,Trigger6M)),NA())</f>
        <v>2.3134165822016436E-2</v>
      </c>
      <c r="M1814" s="183">
        <f>IFERROR(_xll.qlIndexFixing(Index1Y,$H1814,TRUE,_xll.ohTrigger(RecalcTrigger,Trigger1Y)),NA())</f>
        <v>2.3409501221458573E-2</v>
      </c>
      <c r="N1814" s="182">
        <f>IFERROR(_xll.qlIndexFixing(ONIndex1M,I1814,TRUE,_xll.ohTrigger(RecalcTrigger,Trigger1M)),NA())</f>
        <v>2.2671942290359848E-2</v>
      </c>
      <c r="O1814" s="44">
        <f>IFERROR(_xll.qlIndexFixing(ONIndex3M,I1814,TRUE,_xll.ohTrigger(RecalcTrigger,Trigger3M)),NA())</f>
        <v>2.3012555214410035E-2</v>
      </c>
      <c r="P1814" s="44">
        <f>IFERROR(_xll.qlIndexFixing(ONIndex6M,I1814,TRUE,_xll.ohTrigger(RecalcTrigger,Trigger6M)),NA())</f>
        <v>2.3071331107353821E-2</v>
      </c>
      <c r="Q1814" s="183">
        <f>IFERROR(_xll.qlIndexFixing(ONIndex1Y,I1814,TRUE,_xll.ohTrigger(RecalcTrigger,Trigger1Y)),NA())</f>
        <v>2.328186397041021E-2</v>
      </c>
    </row>
    <row r="1815" spans="2:17" x14ac:dyDescent="0.2">
      <c r="B1815" s="39" t="s">
        <v>42</v>
      </c>
      <c r="D1815" s="42">
        <f>_xll.qlCalendarAdvance(Calendar,$D1814,B1815,"f",FALSE)</f>
        <v>52020</v>
      </c>
      <c r="E1815" s="177">
        <f>_xll.qlInterestRateIndexValueDate(IndexON,D1815)</f>
        <v>52020</v>
      </c>
      <c r="F1815" s="193">
        <f>IFERROR(_xll.qlIndexFixing(IndexON,D1815,TRUE,_xll.ohTrigger(RecalcTrigger,TriggerON)),NA())</f>
        <v>2.2501572518222046E-2</v>
      </c>
      <c r="H1815" s="42">
        <f>_xll.qlCalendarAdvance(Calendar,$H1814,B1815,"f",FALSE)</f>
        <v>52020</v>
      </c>
      <c r="I1815" s="177">
        <f>_xll.qlInterestRateIndexValueDate(Index1M,$H1815)</f>
        <v>52020</v>
      </c>
      <c r="J1815" s="182">
        <f>IFERROR(_xll.qlIndexFixing(Index1M,$H1815,TRUE,_xll.ohTrigger(RecalcTrigger,Trigger1M)),NA())</f>
        <v>2.2678063724107154E-2</v>
      </c>
      <c r="K1815" s="44">
        <f>IFERROR(_xll.qlIndexFixing(Index3M,H1815,TRUE,_xll.ohTrigger(RecalcTrigger,Trigger3M)),NA())</f>
        <v>2.3039334985819844E-2</v>
      </c>
      <c r="L1815" s="44">
        <f>IFERROR(_xll.qlIndexFixing(Index6M,$H1815,TRUE,_xll.ohTrigger(RecalcTrigger,Trigger6M)),NA())</f>
        <v>2.3128296303333302E-2</v>
      </c>
      <c r="M1815" s="183">
        <f>IFERROR(_xll.qlIndexFixing(Index1Y,$H1815,TRUE,_xll.ohTrigger(RecalcTrigger,Trigger1Y)),NA())</f>
        <v>2.3403725461091263E-2</v>
      </c>
      <c r="N1815" s="182">
        <f>IFERROR(_xll.qlIndexFixing(ONIndex1M,I1815,TRUE,_xll.ohTrigger(RecalcTrigger,Trigger1M)),NA())</f>
        <v>2.2667324764501506E-2</v>
      </c>
      <c r="O1815" s="44">
        <f>IFERROR(_xll.qlIndexFixing(ONIndex3M,I1815,TRUE,_xll.ohTrigger(RecalcTrigger,Trigger3M)),NA())</f>
        <v>2.3007437069808567E-2</v>
      </c>
      <c r="P1815" s="44">
        <f>IFERROR(_xll.qlIndexFixing(ONIndex6M,I1815,TRUE,_xll.ohTrigger(RecalcTrigger,Trigger6M)),NA())</f>
        <v>2.3066125695683226E-2</v>
      </c>
      <c r="Q1815" s="183">
        <f>IFERROR(_xll.qlIndexFixing(ONIndex1Y,I1815,TRUE,_xll.ohTrigger(RecalcTrigger,Trigger1Y)),NA())</f>
        <v>2.3276801318926621E-2</v>
      </c>
    </row>
    <row r="1816" spans="2:17" x14ac:dyDescent="0.2">
      <c r="B1816" s="39" t="s">
        <v>42</v>
      </c>
      <c r="D1816" s="42">
        <f>_xll.qlCalendarAdvance(Calendar,$D1815,B1816,"f",FALSE)</f>
        <v>52027</v>
      </c>
      <c r="E1816" s="177">
        <f>_xll.qlInterestRateIndexValueDate(IndexON,D1816)</f>
        <v>52027</v>
      </c>
      <c r="F1816" s="193">
        <f>IFERROR(_xll.qlIndexFixing(IndexON,D1816,TRUE,_xll.ohTrigger(RecalcTrigger,TriggerON)),NA())</f>
        <v>2.2496215615978032E-2</v>
      </c>
      <c r="H1816" s="42">
        <f>_xll.qlCalendarAdvance(Calendar,$H1815,B1816,"f",FALSE)</f>
        <v>52027</v>
      </c>
      <c r="I1816" s="177">
        <f>_xll.qlInterestRateIndexValueDate(Index1M,$H1816)</f>
        <v>52027</v>
      </c>
      <c r="J1816" s="182">
        <f>IFERROR(_xll.qlIndexFixing(Index1M,$H1816,TRUE,_xll.ohTrigger(RecalcTrigger,Trigger1M)),NA())</f>
        <v>2.267335824477712E-2</v>
      </c>
      <c r="K1816" s="44">
        <f>IFERROR(_xll.qlIndexFixing(Index3M,H1816,TRUE,_xll.ohTrigger(RecalcTrigger,Trigger3M)),NA())</f>
        <v>2.3034008244262095E-2</v>
      </c>
      <c r="L1816" s="44">
        <f>IFERROR(_xll.qlIndexFixing(Index6M,$H1816,TRUE,_xll.ohTrigger(RecalcTrigger,Trigger6M)),NA())</f>
        <v>2.3122734206344503E-2</v>
      </c>
      <c r="M1816" s="183">
        <f>IFERROR(_xll.qlIndexFixing(Index1Y,$H1816,TRUE,_xll.ohTrigger(RecalcTrigger,Trigger1Y)),NA())</f>
        <v>2.3397926851209672E-2</v>
      </c>
      <c r="N1816" s="182">
        <f>IFERROR(_xll.qlIndexFixing(ONIndex1M,I1816,TRUE,_xll.ohTrigger(RecalcTrigger,Trigger1M)),NA())</f>
        <v>2.2662681357729086E-2</v>
      </c>
      <c r="O1816" s="44">
        <f>IFERROR(_xll.qlIndexFixing(ONIndex3M,I1816,TRUE,_xll.ohTrigger(RecalcTrigger,Trigger3M)),NA())</f>
        <v>2.3002295167948716E-2</v>
      </c>
      <c r="P1816" s="44">
        <f>IFERROR(_xll.qlIndexFixing(ONIndex6M,I1816,TRUE,_xll.ohTrigger(RecalcTrigger,Trigger6M)),NA())</f>
        <v>2.3060899335332063E-2</v>
      </c>
      <c r="Q1816" s="183">
        <f>IFERROR(_xll.qlIndexFixing(ONIndex1Y,I1816,TRUE,_xll.ohTrigger(RecalcTrigger,Trigger1Y)),NA())</f>
        <v>2.3271716307179391E-2</v>
      </c>
    </row>
    <row r="1817" spans="2:17" x14ac:dyDescent="0.2">
      <c r="B1817" s="39" t="s">
        <v>42</v>
      </c>
      <c r="D1817" s="42">
        <f>_xll.qlCalendarAdvance(Calendar,$D1816,B1817,"f",FALSE)</f>
        <v>52034</v>
      </c>
      <c r="E1817" s="177">
        <f>_xll.qlInterestRateIndexValueDate(IndexON,D1817)</f>
        <v>52034</v>
      </c>
      <c r="F1817" s="193">
        <f>IFERROR(_xll.qlIndexFixing(IndexON,D1817,TRUE,_xll.ohTrigger(RecalcTrigger,TriggerON)),NA())</f>
        <v>2.2490837987444445E-2</v>
      </c>
      <c r="H1817" s="42">
        <f>_xll.qlCalendarAdvance(Calendar,$H1816,B1817,"f",FALSE)</f>
        <v>52034</v>
      </c>
      <c r="I1817" s="177">
        <f>_xll.qlInterestRateIndexValueDate(Index1M,$H1817)</f>
        <v>52034</v>
      </c>
      <c r="J1817" s="182">
        <f>IFERROR(_xll.qlIndexFixing(Index1M,$H1817,TRUE,_xll.ohTrigger(RecalcTrigger,Trigger1M)),NA())</f>
        <v>2.2668626839654982E-2</v>
      </c>
      <c r="K1817" s="44">
        <f>IFERROR(_xll.qlIndexFixing(Index3M,H1817,TRUE,_xll.ohTrigger(RecalcTrigger,Trigger3M)),NA())</f>
        <v>2.302865761614015E-2</v>
      </c>
      <c r="L1817" s="44">
        <f>IFERROR(_xll.qlIndexFixing(Index6M,$H1817,TRUE,_xll.ohTrigger(RecalcTrigger,Trigger6M)),NA())</f>
        <v>2.3117150934468769E-2</v>
      </c>
      <c r="M1817" s="183">
        <f>IFERROR(_xll.qlIndexFixing(Index1Y,$H1817,TRUE,_xll.ohTrigger(RecalcTrigger,Trigger1Y)),NA())</f>
        <v>2.3392105392202378E-2</v>
      </c>
      <c r="N1817" s="182">
        <f>IFERROR(_xll.qlIndexFixing(ONIndex1M,I1817,TRUE,_xll.ohTrigger(RecalcTrigger,Trigger1M)),NA())</f>
        <v>2.2658012070042588E-2</v>
      </c>
      <c r="O1817" s="44">
        <f>IFERROR(_xll.qlIndexFixing(ONIndex3M,I1817,TRUE,_xll.ohTrigger(RecalcTrigger,Trigger3M)),NA())</f>
        <v>2.2997129508911529E-2</v>
      </c>
      <c r="P1817" s="44">
        <f>IFERROR(_xll.qlIndexFixing(ONIndex6M,I1817,TRUE,_xll.ohTrigger(RecalcTrigger,Trigger6M)),NA())</f>
        <v>2.3055652026381379E-2</v>
      </c>
      <c r="Q1817" s="183">
        <f>IFERROR(_xll.qlIndexFixing(ONIndex1Y,I1817,TRUE,_xll.ohTrigger(RecalcTrigger,Trigger1Y)),NA())</f>
        <v>2.3266608935249566E-2</v>
      </c>
    </row>
    <row r="1818" spans="2:17" x14ac:dyDescent="0.2">
      <c r="B1818" s="39" t="s">
        <v>42</v>
      </c>
      <c r="D1818" s="42">
        <f>_xll.qlCalendarAdvance(Calendar,$D1817,B1818,"f",FALSE)</f>
        <v>52041</v>
      </c>
      <c r="E1818" s="177">
        <f>_xll.qlInterestRateIndexValueDate(IndexON,D1818)</f>
        <v>52041</v>
      </c>
      <c r="F1818" s="193">
        <f>IFERROR(_xll.qlIndexFixing(IndexON,D1818,TRUE,_xll.ohTrigger(RecalcTrigger,TriggerON)),NA())</f>
        <v>2.2485439632378146E-2</v>
      </c>
      <c r="H1818" s="42">
        <f>_xll.qlCalendarAdvance(Calendar,$H1817,B1818,"f",FALSE)</f>
        <v>52041</v>
      </c>
      <c r="I1818" s="177">
        <f>_xll.qlInterestRateIndexValueDate(Index1M,$H1818)</f>
        <v>52041</v>
      </c>
      <c r="J1818" s="182">
        <f>IFERROR(_xll.qlIndexFixing(Index1M,$H1818,TRUE,_xll.ohTrigger(RecalcTrigger,Trigger1M)),NA())</f>
        <v>2.2663869508765054E-2</v>
      </c>
      <c r="K1818" s="44">
        <f>IFERROR(_xll.qlIndexFixing(Index3M,H1818,TRUE,_xll.ohTrigger(RecalcTrigger,Trigger3M)),NA())</f>
        <v>2.3023283101550905E-2</v>
      </c>
      <c r="L1818" s="44">
        <f>IFERROR(_xll.qlIndexFixing(Index6M,$H1818,TRUE,_xll.ohTrigger(RecalcTrigger,Trigger6M)),NA())</f>
        <v>2.3111546487881472E-2</v>
      </c>
      <c r="M1818" s="183">
        <f>IFERROR(_xll.qlIndexFixing(Index1Y,$H1818,TRUE,_xll.ohTrigger(RecalcTrigger,Trigger1Y)),NA())</f>
        <v>2.338626108446018E-2</v>
      </c>
      <c r="N1818" s="182">
        <f>IFERROR(_xll.qlIndexFixing(ONIndex1M,I1818,TRUE,_xll.ohTrigger(RecalcTrigger,Trigger1M)),NA())</f>
        <v>2.2653316901442011E-2</v>
      </c>
      <c r="O1818" s="44">
        <f>IFERROR(_xll.qlIndexFixing(ONIndex3M,I1818,TRUE,_xll.ohTrigger(RecalcTrigger,Trigger3M)),NA())</f>
        <v>2.2991940092778052E-2</v>
      </c>
      <c r="P1818" s="44">
        <f>IFERROR(_xll.qlIndexFixing(ONIndex6M,I1818,TRUE,_xll.ohTrigger(RecalcTrigger,Trigger6M)),NA())</f>
        <v>2.305038376866908E-2</v>
      </c>
      <c r="Q1818" s="183">
        <f>IFERROR(_xll.qlIndexFixing(ONIndex1Y,I1818,TRUE,_xll.ohTrigger(RecalcTrigger,Trigger1Y)),NA())</f>
        <v>2.3261479203056101E-2</v>
      </c>
    </row>
    <row r="1819" spans="2:17" x14ac:dyDescent="0.2">
      <c r="B1819" s="39" t="s">
        <v>42</v>
      </c>
      <c r="D1819" s="42">
        <f>_xll.qlCalendarAdvance(Calendar,$D1818,B1819,"f",FALSE)</f>
        <v>52048</v>
      </c>
      <c r="E1819" s="177">
        <f>_xll.qlInterestRateIndexValueDate(IndexON,D1819)</f>
        <v>52048</v>
      </c>
      <c r="F1819" s="193">
        <f>IFERROR(_xll.qlIndexFixing(IndexON,D1819,TRUE,_xll.ohTrigger(RecalcTrigger,TriggerON)),NA())</f>
        <v>2.248002055086018E-2</v>
      </c>
      <c r="H1819" s="42">
        <f>_xll.qlCalendarAdvance(Calendar,$H1818,B1819,"f",FALSE)</f>
        <v>52048</v>
      </c>
      <c r="I1819" s="177">
        <f>_xll.qlInterestRateIndexValueDate(Index1M,$H1819)</f>
        <v>52048</v>
      </c>
      <c r="J1819" s="182">
        <f>IFERROR(_xll.qlIndexFixing(Index1M,$H1819,TRUE,_xll.ohTrigger(RecalcTrigger,Trigger1M)),NA())</f>
        <v>2.2659445145503936E-2</v>
      </c>
      <c r="K1819" s="44">
        <f>IFERROR(_xll.qlIndexFixing(Index3M,H1819,TRUE,_xll.ohTrigger(RecalcTrigger,Trigger3M)),NA())</f>
        <v>2.301788470059039E-2</v>
      </c>
      <c r="L1819" s="44">
        <f>IFERROR(_xll.qlIndexFixing(Index6M,$H1819,TRUE,_xll.ohTrigger(RecalcTrigger,Trigger6M)),NA())</f>
        <v>2.3106559253371284E-2</v>
      </c>
      <c r="M1819" s="183">
        <f>IFERROR(_xll.qlIndexFixing(Index1Y,$H1819,TRUE,_xll.ohTrigger(RecalcTrigger,Trigger1Y)),NA())</f>
        <v>2.3380393928374765E-2</v>
      </c>
      <c r="N1819" s="182">
        <f>IFERROR(_xll.qlIndexFixing(ONIndex1M,I1819,TRUE,_xll.ohTrigger(RecalcTrigger,Trigger1M)),NA())</f>
        <v>2.2648595851765263E-2</v>
      </c>
      <c r="O1819" s="44">
        <f>IFERROR(_xll.qlIndexFixing(ONIndex3M,I1819,TRUE,_xll.ohTrigger(RecalcTrigger,Trigger3M)),NA())</f>
        <v>2.2986726919305145E-2</v>
      </c>
      <c r="P1819" s="44">
        <f>IFERROR(_xll.qlIndexFixing(ONIndex6M,I1819,TRUE,_xll.ohTrigger(RecalcTrigger,Trigger6M)),NA())</f>
        <v>2.3045094562276214E-2</v>
      </c>
      <c r="Q1819" s="183">
        <f>IFERROR(_xll.qlIndexFixing(ONIndex1Y,I1819,TRUE,_xll.ohTrigger(RecalcTrigger,Trigger1Y)),NA())</f>
        <v>2.3256327110436903E-2</v>
      </c>
    </row>
    <row r="1820" spans="2:17" x14ac:dyDescent="0.2">
      <c r="B1820" s="39" t="s">
        <v>42</v>
      </c>
      <c r="D1820" s="42">
        <f>_xll.qlCalendarAdvance(Calendar,$D1819,B1820,"f",FALSE)</f>
        <v>52055</v>
      </c>
      <c r="E1820" s="177">
        <f>_xll.qlInterestRateIndexValueDate(IndexON,D1820)</f>
        <v>52055</v>
      </c>
      <c r="F1820" s="193">
        <f>IFERROR(_xll.qlIndexFixing(IndexON,D1820,TRUE,_xll.ohTrigger(RecalcTrigger,TriggerON)),NA())</f>
        <v>2.2474580742890549E-2</v>
      </c>
      <c r="H1820" s="42">
        <f>_xll.qlCalendarAdvance(Calendar,$H1819,B1820,"f",FALSE)</f>
        <v>52055</v>
      </c>
      <c r="I1820" s="177">
        <f>_xll.qlInterestRateIndexValueDate(Index1M,$H1820)</f>
        <v>52055</v>
      </c>
      <c r="J1820" s="182">
        <f>IFERROR(_xll.qlIndexFixing(Index1M,$H1820,TRUE,_xll.ohTrigger(RecalcTrigger,Trigger1M)),NA())</f>
        <v>2.2654633812981505E-2</v>
      </c>
      <c r="K1820" s="44">
        <f>IFERROR(_xll.qlIndexFixing(Index3M,H1820,TRUE,_xll.ohTrigger(RecalcTrigger,Trigger3M)),NA())</f>
        <v>2.3012462413356381E-2</v>
      </c>
      <c r="L1820" s="44">
        <f>IFERROR(_xll.qlIndexFixing(Index6M,$H1820,TRUE,_xll.ohTrigger(RecalcTrigger,Trigger6M)),NA())</f>
        <v>2.3100591479194889E-2</v>
      </c>
      <c r="M1820" s="183">
        <f>IFERROR(_xll.qlIndexFixing(Index1Y,$H1820,TRUE,_xll.ohTrigger(RecalcTrigger,Trigger1Y)),NA())</f>
        <v>2.337450392433893E-2</v>
      </c>
      <c r="N1820" s="182">
        <f>IFERROR(_xll.qlIndexFixing(ONIndex1M,I1820,TRUE,_xll.ohTrigger(RecalcTrigger,Trigger1M)),NA())</f>
        <v>2.2643848921336529E-2</v>
      </c>
      <c r="O1820" s="44">
        <f>IFERROR(_xll.qlIndexFixing(ONIndex3M,I1820,TRUE,_xll.ohTrigger(RecalcTrigger,Trigger3M)),NA())</f>
        <v>2.2981489988654902E-2</v>
      </c>
      <c r="P1820" s="44">
        <f>IFERROR(_xll.qlIndexFixing(ONIndex6M,I1820,TRUE,_xll.ohTrigger(RecalcTrigger,Trigger6M)),NA())</f>
        <v>2.3039784407202779E-2</v>
      </c>
      <c r="Q1820" s="183">
        <f>IFERROR(_xll.qlIndexFixing(ONIndex1Y,I1820,TRUE,_xll.ohTrigger(RecalcTrigger,Trigger1Y)),NA())</f>
        <v>2.3251152657554064E-2</v>
      </c>
    </row>
    <row r="1821" spans="2:17" x14ac:dyDescent="0.2">
      <c r="B1821" s="39" t="s">
        <v>42</v>
      </c>
      <c r="D1821" s="42">
        <f>_xll.qlCalendarAdvance(Calendar,$D1820,B1821,"f",FALSE)</f>
        <v>52062</v>
      </c>
      <c r="E1821" s="177">
        <f>_xll.qlInterestRateIndexValueDate(IndexON,D1821)</f>
        <v>52062</v>
      </c>
      <c r="F1821" s="193">
        <f>IFERROR(_xll.qlIndexFixing(IndexON,D1821,TRUE,_xll.ohTrigger(RecalcTrigger,TriggerON)),NA())</f>
        <v>2.2469120208550297E-2</v>
      </c>
      <c r="H1821" s="42">
        <f>_xll.qlCalendarAdvance(Calendar,$H1820,B1821,"f",FALSE)</f>
        <v>52062</v>
      </c>
      <c r="I1821" s="177">
        <f>_xll.qlInterestRateIndexValueDate(Index1M,$H1821)</f>
        <v>52062</v>
      </c>
      <c r="J1821" s="182">
        <f>IFERROR(_xll.qlIndexFixing(Index1M,$H1821,TRUE,_xll.ohTrigger(RecalcTrigger,Trigger1M)),NA())</f>
        <v>2.2649796553244044E-2</v>
      </c>
      <c r="K1821" s="44">
        <f>IFERROR(_xll.qlIndexFixing(Index3M,H1821,TRUE,_xll.ohTrigger(RecalcTrigger,Trigger3M)),NA())</f>
        <v>2.3007016239946665E-2</v>
      </c>
      <c r="L1821" s="44">
        <f>IFERROR(_xll.qlIndexFixing(Index6M,$H1821,TRUE,_xll.ohTrigger(RecalcTrigger,Trigger6M)),NA())</f>
        <v>2.3094921640409695E-2</v>
      </c>
      <c r="M1821" s="183">
        <f>IFERROR(_xll.qlIndexFixing(Index1Y,$H1821,TRUE,_xll.ohTrigger(RecalcTrigger,Trigger1Y)),NA())</f>
        <v>2.3368591072748357E-2</v>
      </c>
      <c r="N1821" s="182">
        <f>IFERROR(_xll.qlIndexFixing(ONIndex1M,I1821,TRUE,_xll.ohTrigger(RecalcTrigger,Trigger1M)),NA())</f>
        <v>2.2639076109750578E-2</v>
      </c>
      <c r="O1821" s="44">
        <f>IFERROR(_xll.qlIndexFixing(ONIndex3M,I1821,TRUE,_xll.ohTrigger(RecalcTrigger,Trigger3M)),NA())</f>
        <v>2.2976229300746276E-2</v>
      </c>
      <c r="P1821" s="44">
        <f>IFERROR(_xll.qlIndexFixing(ONIndex6M,I1821,TRUE,_xll.ohTrigger(RecalcTrigger,Trigger6M)),NA())</f>
        <v>2.3034453303448776E-2</v>
      </c>
      <c r="Q1821" s="183">
        <f>IFERROR(_xll.qlIndexFixing(ONIndex1Y,I1821,TRUE,_xll.ohTrigger(RecalcTrigger,Trigger1Y)),NA())</f>
        <v>2.3245955844326538E-2</v>
      </c>
    </row>
    <row r="1822" spans="2:17" x14ac:dyDescent="0.2">
      <c r="B1822" s="39" t="s">
        <v>42</v>
      </c>
      <c r="D1822" s="42">
        <f>_xll.qlCalendarAdvance(Calendar,$D1821,B1822,"f",FALSE)</f>
        <v>52069</v>
      </c>
      <c r="E1822" s="177">
        <f>_xll.qlInterestRateIndexValueDate(IndexON,D1822)</f>
        <v>52069</v>
      </c>
      <c r="F1822" s="193">
        <f>IFERROR(_xll.qlIndexFixing(IndexON,D1822,TRUE,_xll.ohTrigger(RecalcTrigger,TriggerON)),NA())</f>
        <v>2.2463638947920472E-2</v>
      </c>
      <c r="H1822" s="42">
        <f>_xll.qlCalendarAdvance(Calendar,$H1821,B1822,"f",FALSE)</f>
        <v>52069</v>
      </c>
      <c r="I1822" s="177">
        <f>_xll.qlInterestRateIndexValueDate(Index1M,$H1822)</f>
        <v>52069</v>
      </c>
      <c r="J1822" s="182">
        <f>IFERROR(_xll.qlIndexFixing(Index1M,$H1822,TRUE,_xll.ohTrigger(RecalcTrigger,Trigger1M)),NA())</f>
        <v>2.2644933366328147E-2</v>
      </c>
      <c r="K1822" s="44">
        <f>IFERROR(_xll.qlIndexFixing(Index3M,H1822,TRUE,_xll.ohTrigger(RecalcTrigger,Trigger3M)),NA())</f>
        <v>2.3001546180456387E-2</v>
      </c>
      <c r="L1822" s="44">
        <f>IFERROR(_xll.qlIndexFixing(Index6M,$H1822,TRUE,_xll.ohTrigger(RecalcTrigger,Trigger6M)),NA())</f>
        <v>2.308923062639183E-2</v>
      </c>
      <c r="M1822" s="183">
        <f>IFERROR(_xll.qlIndexFixing(Index1Y,$H1822,TRUE,_xll.ohTrigger(RecalcTrigger,Trigger1Y)),NA())</f>
        <v>2.3362655373998731E-2</v>
      </c>
      <c r="N1822" s="182">
        <f>IFERROR(_xll.qlIndexFixing(ONIndex1M,I1822,TRUE,_xll.ohTrigger(RecalcTrigger,Trigger1M)),NA())</f>
        <v>2.2634277417250548E-2</v>
      </c>
      <c r="O1822" s="44">
        <f>IFERROR(_xll.qlIndexFixing(ONIndex3M,I1822,TRUE,_xll.ohTrigger(RecalcTrigger,Trigger3M)),NA())</f>
        <v>2.2970944855660314E-2</v>
      </c>
      <c r="P1822" s="44">
        <f>IFERROR(_xll.qlIndexFixing(ONIndex6M,I1822,TRUE,_xll.ohTrigger(RecalcTrigger,Trigger6M)),NA())</f>
        <v>2.3029101251014206E-2</v>
      </c>
      <c r="Q1822" s="183">
        <f>IFERROR(_xll.qlIndexFixing(ONIndex1Y,I1822,TRUE,_xll.ohTrigger(RecalcTrigger,Trigger1Y)),NA())</f>
        <v>2.3240736670754325E-2</v>
      </c>
    </row>
    <row r="1823" spans="2:17" x14ac:dyDescent="0.2">
      <c r="B1823" s="39" t="s">
        <v>42</v>
      </c>
      <c r="D1823" s="42">
        <f>_xll.qlCalendarAdvance(Calendar,$D1822,B1823,"f",FALSE)</f>
        <v>52076</v>
      </c>
      <c r="E1823" s="177">
        <f>_xll.qlInterestRateIndexValueDate(IndexON,D1823)</f>
        <v>52076</v>
      </c>
      <c r="F1823" s="193">
        <f>IFERROR(_xll.qlIndexFixing(IndexON,D1823,TRUE,_xll.ohTrigger(RecalcTrigger,TriggerON)),NA())</f>
        <v>2.2458136960676889E-2</v>
      </c>
      <c r="H1823" s="42">
        <f>_xll.qlCalendarAdvance(Calendar,$H1822,B1823,"f",FALSE)</f>
        <v>52076</v>
      </c>
      <c r="I1823" s="177">
        <f>_xll.qlInterestRateIndexValueDate(Index1M,$H1823)</f>
        <v>52076</v>
      </c>
      <c r="J1823" s="182">
        <f>IFERROR(_xll.qlIndexFixing(Index1M,$H1823,TRUE,_xll.ohTrigger(RecalcTrigger,Trigger1M)),NA())</f>
        <v>2.264004425226258E-2</v>
      </c>
      <c r="K1823" s="44">
        <f>IFERROR(_xll.qlIndexFixing(Index3M,H1823,TRUE,_xll.ohTrigger(RecalcTrigger,Trigger3M)),NA())</f>
        <v>2.2996052234985968E-2</v>
      </c>
      <c r="L1823" s="44">
        <f>IFERROR(_xll.qlIndexFixing(Index6M,$H1823,TRUE,_xll.ohTrigger(RecalcTrigger,Trigger6M)),NA())</f>
        <v>2.3083518437321884E-2</v>
      </c>
      <c r="M1823" s="183">
        <f>IFERROR(_xll.qlIndexFixing(Index1Y,$H1823,TRUE,_xll.ohTrigger(RecalcTrigger,Trigger1Y)),NA())</f>
        <v>2.3356696828488399E-2</v>
      </c>
      <c r="N1823" s="182">
        <f>IFERROR(_xll.qlIndexFixing(ONIndex1M,I1823,TRUE,_xll.ohTrigger(RecalcTrigger,Trigger1M)),NA())</f>
        <v>2.2629452844079578E-2</v>
      </c>
      <c r="O1823" s="44">
        <f>IFERROR(_xll.qlIndexFixing(ONIndex3M,I1823,TRUE,_xll.ohTrigger(RecalcTrigger,Trigger3M)),NA())</f>
        <v>2.2965636653397015E-2</v>
      </c>
      <c r="P1823" s="44">
        <f>IFERROR(_xll.qlIndexFixing(ONIndex6M,I1823,TRUE,_xll.ohTrigger(RecalcTrigger,Trigger6M)),NA())</f>
        <v>2.3023728249899067E-2</v>
      </c>
      <c r="Q1823" s="183">
        <f>IFERROR(_xll.qlIndexFixing(ONIndex1Y,I1823,TRUE,_xll.ohTrigger(RecalcTrigger,Trigger1Y)),NA())</f>
        <v>2.3235495136918471E-2</v>
      </c>
    </row>
    <row r="1824" spans="2:17" x14ac:dyDescent="0.2">
      <c r="B1824" s="39" t="s">
        <v>42</v>
      </c>
      <c r="D1824" s="42">
        <f>_xll.qlCalendarAdvance(Calendar,$D1823,B1824,"f",FALSE)</f>
        <v>52083</v>
      </c>
      <c r="E1824" s="177">
        <f>_xll.qlInterestRateIndexValueDate(IndexON,D1824)</f>
        <v>52083</v>
      </c>
      <c r="F1824" s="193">
        <f>IFERROR(_xll.qlIndexFixing(IndexON,D1824,TRUE,_xll.ohTrigger(RecalcTrigger,TriggerON)),NA())</f>
        <v>2.2452614247143732E-2</v>
      </c>
      <c r="H1824" s="42">
        <f>_xll.qlCalendarAdvance(Calendar,$H1823,B1824,"f",FALSE)</f>
        <v>52083</v>
      </c>
      <c r="I1824" s="177">
        <f>_xll.qlInterestRateIndexValueDate(Index1M,$H1824)</f>
        <v>52083</v>
      </c>
      <c r="J1824" s="182">
        <f>IFERROR(_xll.qlIndexFixing(Index1M,$H1824,TRUE,_xll.ohTrigger(RecalcTrigger,Trigger1M)),NA())</f>
        <v>2.2635129211078707E-2</v>
      </c>
      <c r="K1824" s="44">
        <f>IFERROR(_xll.qlIndexFixing(Index3M,H1824,TRUE,_xll.ohTrigger(RecalcTrigger,Trigger3M)),NA())</f>
        <v>2.2990534403634074E-2</v>
      </c>
      <c r="L1824" s="44">
        <f>IFERROR(_xll.qlIndexFixing(Index6M,$H1824,TRUE,_xll.ohTrigger(RecalcTrigger,Trigger6M)),NA())</f>
        <v>2.3077785073380892E-2</v>
      </c>
      <c r="M1824" s="183">
        <f>IFERROR(_xll.qlIndexFixing(Index1Y,$H1824,TRUE,_xll.ohTrigger(RecalcTrigger,Trigger1Y)),NA())</f>
        <v>2.335071543661682E-2</v>
      </c>
      <c r="N1824" s="182">
        <f>IFERROR(_xll.qlIndexFixing(ONIndex1M,I1824,TRUE,_xll.ohTrigger(RecalcTrigger,Trigger1M)),NA())</f>
        <v>2.2624602389832438E-2</v>
      </c>
      <c r="O1824" s="44">
        <f>IFERROR(_xll.qlIndexFixing(ONIndex3M,I1824,TRUE,_xll.ohTrigger(RecalcTrigger,Trigger3M)),NA())</f>
        <v>2.2960304693956379E-2</v>
      </c>
      <c r="P1824" s="44">
        <f>IFERROR(_xll.qlIndexFixing(ONIndex6M,I1824,TRUE,_xll.ohTrigger(RecalcTrigger,Trigger6M)),NA())</f>
        <v>2.301833430010336E-2</v>
      </c>
      <c r="Q1824" s="183">
        <f>IFERROR(_xll.qlIndexFixing(ONIndex1Y,I1824,TRUE,_xll.ohTrigger(RecalcTrigger,Trigger1Y)),NA())</f>
        <v>2.3230231242818977E-2</v>
      </c>
    </row>
    <row r="1825" spans="2:17" x14ac:dyDescent="0.2">
      <c r="B1825" s="39" t="s">
        <v>42</v>
      </c>
      <c r="D1825" s="42">
        <f>_xll.qlCalendarAdvance(Calendar,$D1824,B1825,"f",FALSE)</f>
        <v>52090</v>
      </c>
      <c r="E1825" s="177">
        <f>_xll.qlInterestRateIndexValueDate(IndexON,D1825)</f>
        <v>52090</v>
      </c>
      <c r="F1825" s="193">
        <f>IFERROR(_xll.qlIndexFixing(IndexON,D1825,TRUE,_xll.ohTrigger(RecalcTrigger,TriggerON)),NA())</f>
        <v>2.2447070807158909E-2</v>
      </c>
      <c r="H1825" s="42">
        <f>_xll.qlCalendarAdvance(Calendar,$H1824,B1825,"f",FALSE)</f>
        <v>52090</v>
      </c>
      <c r="I1825" s="177">
        <f>_xll.qlInterestRateIndexValueDate(Index1M,$H1825)</f>
        <v>52090</v>
      </c>
      <c r="J1825" s="182">
        <f>IFERROR(_xll.qlIndexFixing(Index1M,$H1825,TRUE,_xll.ohTrigger(RecalcTrigger,Trigger1M)),NA())</f>
        <v>2.2630188242810521E-2</v>
      </c>
      <c r="K1825" s="44">
        <f>IFERROR(_xll.qlIndexFixing(Index3M,H1825,TRUE,_xll.ohTrigger(RecalcTrigger,Trigger3M)),NA())</f>
        <v>2.2984992686500259E-2</v>
      </c>
      <c r="L1825" s="44">
        <f>IFERROR(_xll.qlIndexFixing(Index6M,$H1825,TRUE,_xll.ohTrigger(RecalcTrigger,Trigger6M)),NA())</f>
        <v>2.3072030534749887E-2</v>
      </c>
      <c r="M1825" s="183">
        <f>IFERROR(_xll.qlIndexFixing(Index1Y,$H1825,TRUE,_xll.ohTrigger(RecalcTrigger,Trigger1Y)),NA())</f>
        <v>2.3344711198785228E-2</v>
      </c>
      <c r="N1825" s="182">
        <f>IFERROR(_xll.qlIndexFixing(ONIndex1M,I1825,TRUE,_xll.ohTrigger(RecalcTrigger,Trigger1M)),NA())</f>
        <v>2.2619726054590172E-2</v>
      </c>
      <c r="O1825" s="44">
        <f>IFERROR(_xll.qlIndexFixing(ONIndex3M,I1825,TRUE,_xll.ohTrigger(RecalcTrigger,Trigger3M)),NA())</f>
        <v>2.2954948977257361E-2</v>
      </c>
      <c r="P1825" s="44">
        <f>IFERROR(_xll.qlIndexFixing(ONIndex6M,I1825,TRUE,_xll.ohTrigger(RecalcTrigger,Trigger6M)),NA())</f>
        <v>2.3012919401708132E-2</v>
      </c>
      <c r="Q1825" s="183">
        <f>IFERROR(_xll.qlIndexFixing(ONIndex1Y,I1825,TRUE,_xll.ohTrigger(RecalcTrigger,Trigger1Y)),NA())</f>
        <v>2.322494498829375E-2</v>
      </c>
    </row>
    <row r="1826" spans="2:17" x14ac:dyDescent="0.2">
      <c r="B1826" s="39" t="s">
        <v>42</v>
      </c>
      <c r="D1826" s="42">
        <f>_xll.qlCalendarAdvance(Calendar,$D1825,B1826,"f",FALSE)</f>
        <v>52097</v>
      </c>
      <c r="E1826" s="177">
        <f>_xll.qlInterestRateIndexValueDate(IndexON,D1826)</f>
        <v>52097</v>
      </c>
      <c r="F1826" s="193">
        <f>IFERROR(_xll.qlIndexFixing(IndexON,D1826,TRUE,_xll.ohTrigger(RecalcTrigger,TriggerON)),NA())</f>
        <v>2.244150664072242E-2</v>
      </c>
      <c r="H1826" s="42">
        <f>_xll.qlCalendarAdvance(Calendar,$H1825,B1826,"f",FALSE)</f>
        <v>52097</v>
      </c>
      <c r="I1826" s="177">
        <f>_xll.qlInterestRateIndexValueDate(Index1M,$H1826)</f>
        <v>52097</v>
      </c>
      <c r="J1826" s="182">
        <f>IFERROR(_xll.qlIndexFixing(Index1M,$H1826,TRUE,_xll.ohTrigger(RecalcTrigger,Trigger1M)),NA())</f>
        <v>2.262522134748678E-2</v>
      </c>
      <c r="K1826" s="44">
        <f>IFERROR(_xll.qlIndexFixing(Index3M,H1826,TRUE,_xll.ohTrigger(RecalcTrigger,Trigger3M)),NA())</f>
        <v>2.2979427083681413E-2</v>
      </c>
      <c r="L1826" s="44">
        <f>IFERROR(_xll.qlIndexFixing(Index6M,$H1826,TRUE,_xll.ohTrigger(RecalcTrigger,Trigger6M)),NA())</f>
        <v>2.3066254821611218E-2</v>
      </c>
      <c r="M1826" s="183">
        <f>IFERROR(_xll.qlIndexFixing(Index1Y,$H1826,TRUE,_xll.ohTrigger(RecalcTrigger,Trigger1Y)),NA())</f>
        <v>2.3338684115395747E-2</v>
      </c>
      <c r="N1826" s="182">
        <f>IFERROR(_xll.qlIndexFixing(ONIndex1M,I1826,TRUE,_xll.ohTrigger(RecalcTrigger,Trigger1M)),NA())</f>
        <v>2.2614823838433828E-2</v>
      </c>
      <c r="O1826" s="44">
        <f>IFERROR(_xll.qlIndexFixing(ONIndex3M,I1826,TRUE,_xll.ohTrigger(RecalcTrigger,Trigger3M)),NA())</f>
        <v>2.294956950329996E-2</v>
      </c>
      <c r="P1826" s="44">
        <f>IFERROR(_xll.qlIndexFixing(ONIndex6M,I1826,TRUE,_xll.ohTrigger(RecalcTrigger,Trigger6M)),NA())</f>
        <v>2.3007483554551289E-2</v>
      </c>
      <c r="Q1826" s="183">
        <f>IFERROR(_xll.qlIndexFixing(ONIndex1Y,I1826,TRUE,_xll.ohTrigger(RecalcTrigger,Trigger1Y)),NA())</f>
        <v>2.3219636373666974E-2</v>
      </c>
    </row>
    <row r="1827" spans="2:17" x14ac:dyDescent="0.2">
      <c r="B1827" s="39" t="s">
        <v>42</v>
      </c>
      <c r="D1827" s="42">
        <f>_xll.qlCalendarAdvance(Calendar,$D1826,B1827,"f",FALSE)</f>
        <v>52104</v>
      </c>
      <c r="E1827" s="177">
        <f>_xll.qlInterestRateIndexValueDate(IndexON,D1827)</f>
        <v>52104</v>
      </c>
      <c r="F1827" s="193">
        <f>IFERROR(_xll.qlIndexFixing(IndexON,D1827,TRUE,_xll.ohTrigger(RecalcTrigger,TriggerON)),NA())</f>
        <v>2.2435921747996357E-2</v>
      </c>
      <c r="H1827" s="42">
        <f>_xll.qlCalendarAdvance(Calendar,$H1826,B1827,"f",FALSE)</f>
        <v>52104</v>
      </c>
      <c r="I1827" s="177">
        <f>_xll.qlInterestRateIndexValueDate(Index1M,$H1827)</f>
        <v>52104</v>
      </c>
      <c r="J1827" s="182">
        <f>IFERROR(_xll.qlIndexFixing(Index1M,$H1827,TRUE,_xll.ohTrigger(RecalcTrigger,Trigger1M)),NA())</f>
        <v>2.2620228525141468E-2</v>
      </c>
      <c r="K1827" s="44">
        <f>IFERROR(_xll.qlIndexFixing(Index3M,H1827,TRUE,_xll.ohTrigger(RecalcTrigger,Trigger3M)),NA())</f>
        <v>2.2973837595280617E-2</v>
      </c>
      <c r="L1827" s="44">
        <f>IFERROR(_xll.qlIndexFixing(Index6M,$H1827,TRUE,_xll.ohTrigger(RecalcTrigger,Trigger6M)),NA())</f>
        <v>2.3060457934148123E-2</v>
      </c>
      <c r="M1827" s="183">
        <f>IFERROR(_xll.qlIndexFixing(Index1Y,$H1827,TRUE,_xll.ohTrigger(RecalcTrigger,Trigger1Y)),NA())</f>
        <v>2.3332634186852719E-2</v>
      </c>
      <c r="N1827" s="182">
        <f>IFERROR(_xll.qlIndexFixing(ONIndex1M,I1827,TRUE,_xll.ohTrigger(RecalcTrigger,Trigger1M)),NA())</f>
        <v>2.260989574128236E-2</v>
      </c>
      <c r="O1827" s="44">
        <f>IFERROR(_xll.qlIndexFixing(ONIndex3M,I1827,TRUE,_xll.ohTrigger(RecalcTrigger,Trigger3M)),NA())</f>
        <v>2.2944166272246269E-2</v>
      </c>
      <c r="P1827" s="44">
        <f>IFERROR(_xll.qlIndexFixing(ONIndex6M,I1827,TRUE,_xll.ohTrigger(RecalcTrigger,Trigger6M)),NA())</f>
        <v>2.3002026758875971E-2</v>
      </c>
      <c r="Q1827" s="183">
        <f>IFERROR(_xll.qlIndexFixing(ONIndex1Y,I1827,TRUE,_xll.ohTrigger(RecalcTrigger,Trigger1Y)),NA())</f>
        <v>2.3214305398695512E-2</v>
      </c>
    </row>
    <row r="1828" spans="2:17" x14ac:dyDescent="0.2">
      <c r="B1828" s="39" t="s">
        <v>42</v>
      </c>
      <c r="D1828" s="42">
        <f>_xll.qlCalendarAdvance(Calendar,$D1827,B1828,"f",FALSE)</f>
        <v>52111</v>
      </c>
      <c r="E1828" s="177">
        <f>_xll.qlInterestRateIndexValueDate(IndexON,D1828)</f>
        <v>52111</v>
      </c>
      <c r="F1828" s="193">
        <f>IFERROR(_xll.qlIndexFixing(IndexON,D1828,TRUE,_xll.ohTrigger(RecalcTrigger,TriggerON)),NA())</f>
        <v>2.2430316128737582E-2</v>
      </c>
      <c r="H1828" s="42">
        <f>_xll.qlCalendarAdvance(Calendar,$H1827,B1828,"f",FALSE)</f>
        <v>52111</v>
      </c>
      <c r="I1828" s="177">
        <f>_xll.qlInterestRateIndexValueDate(Index1M,$H1828)</f>
        <v>52111</v>
      </c>
      <c r="J1828" s="182">
        <f>IFERROR(_xll.qlIndexFixing(Index1M,$H1828,TRUE,_xll.ohTrigger(RecalcTrigger,Trigger1M)),NA())</f>
        <v>2.2614870289647704E-2</v>
      </c>
      <c r="K1828" s="44">
        <f>IFERROR(_xll.qlIndexFixing(Index3M,H1828,TRUE,_xll.ohTrigger(RecalcTrigger,Trigger3M)),NA())</f>
        <v>2.296790841045232E-2</v>
      </c>
      <c r="L1828" s="44">
        <f>IFERROR(_xll.qlIndexFixing(Index6M,$H1828,TRUE,_xll.ohTrigger(RecalcTrigger,Trigger6M)),NA())</f>
        <v>2.3053732110906569E-2</v>
      </c>
      <c r="M1828" s="183">
        <f>IFERROR(_xll.qlIndexFixing(Index1Y,$H1828,TRUE,_xll.ohTrigger(RecalcTrigger,Trigger1Y)),NA())</f>
        <v>2.3326561413561375E-2</v>
      </c>
      <c r="N1828" s="182">
        <f>IFERROR(_xll.qlIndexFixing(ONIndex1M,I1828,TRUE,_xll.ohTrigger(RecalcTrigger,Trigger1M)),NA())</f>
        <v>2.2604941763378905E-2</v>
      </c>
      <c r="O1828" s="44">
        <f>IFERROR(_xll.qlIndexFixing(ONIndex3M,I1828,TRUE,_xll.ohTrigger(RecalcTrigger,Trigger3M)),NA())</f>
        <v>2.2938739284096288E-2</v>
      </c>
      <c r="P1828" s="44">
        <f>IFERROR(_xll.qlIndexFixing(ONIndex6M,I1828,TRUE,_xll.ohTrigger(RecalcTrigger,Trigger6M)),NA())</f>
        <v>2.2996549014276946E-2</v>
      </c>
      <c r="Q1828" s="183">
        <f>IFERROR(_xll.qlIndexFixing(ONIndex1Y,I1828,TRUE,_xll.ohTrigger(RecalcTrigger,Trigger1Y)),NA())</f>
        <v>2.3208952063298316E-2</v>
      </c>
    </row>
    <row r="1829" spans="2:17" x14ac:dyDescent="0.2">
      <c r="B1829" s="39" t="s">
        <v>42</v>
      </c>
      <c r="D1829" s="42">
        <f>_xll.qlCalendarAdvance(Calendar,$D1828,B1829,"f",FALSE)</f>
        <v>52118</v>
      </c>
      <c r="E1829" s="177">
        <f>_xll.qlInterestRateIndexValueDate(IndexON,D1829)</f>
        <v>52118</v>
      </c>
      <c r="F1829" s="193">
        <f>IFERROR(_xll.qlIndexFixing(IndexON,D1829,TRUE,_xll.ohTrigger(RecalcTrigger,TriggerON)),NA())</f>
        <v>2.2424689783189233E-2</v>
      </c>
      <c r="H1829" s="42">
        <f>_xll.qlCalendarAdvance(Calendar,$H1828,B1829,"f",FALSE)</f>
        <v>52118</v>
      </c>
      <c r="I1829" s="177">
        <f>_xll.qlInterestRateIndexValueDate(Index1M,$H1829)</f>
        <v>52118</v>
      </c>
      <c r="J1829" s="182">
        <f>IFERROR(_xll.qlIndexFixing(Index1M,$H1829,TRUE,_xll.ohTrigger(RecalcTrigger,Trigger1M)),NA())</f>
        <v>2.2609827777397656E-2</v>
      </c>
      <c r="K1829" s="44">
        <f>IFERROR(_xll.qlIndexFixing(Index3M,H1829,TRUE,_xll.ohTrigger(RecalcTrigger,Trigger3M)),NA())</f>
        <v>2.2962273210833807E-2</v>
      </c>
      <c r="L1829" s="44">
        <f>IFERROR(_xll.qlIndexFixing(Index6M,$H1829,TRUE,_xll.ohTrigger(RecalcTrigger,Trigger6M)),NA())</f>
        <v>2.3047898511610418E-2</v>
      </c>
      <c r="M1829" s="183">
        <f>IFERROR(_xll.qlIndexFixing(Index1Y,$H1829,TRUE,_xll.ohTrigger(RecalcTrigger,Trigger1Y)),NA())</f>
        <v>2.332046579592939E-2</v>
      </c>
      <c r="N1829" s="182">
        <f>IFERROR(_xll.qlIndexFixing(ONIndex1M,I1829,TRUE,_xll.ohTrigger(RecalcTrigger,Trigger1M)),NA())</f>
        <v>2.2599961904480326E-2</v>
      </c>
      <c r="O1829" s="44">
        <f>IFERROR(_xll.qlIndexFixing(ONIndex3M,I1829,TRUE,_xll.ohTrigger(RecalcTrigger,Trigger3M)),NA())</f>
        <v>2.2933288538687924E-2</v>
      </c>
      <c r="P1829" s="44">
        <f>IFERROR(_xll.qlIndexFixing(ONIndex6M,I1829,TRUE,_xll.ohTrigger(RecalcTrigger,Trigger6M)),NA())</f>
        <v>2.2991050321240492E-2</v>
      </c>
      <c r="Q1829" s="183">
        <f>IFERROR(_xll.qlIndexFixing(ONIndex1Y,I1829,TRUE,_xll.ohTrigger(RecalcTrigger,Trigger1Y)),NA())</f>
        <v>2.3203576367718526E-2</v>
      </c>
    </row>
    <row r="1830" spans="2:17" x14ac:dyDescent="0.2">
      <c r="B1830" s="39" t="s">
        <v>42</v>
      </c>
      <c r="D1830" s="42">
        <f>_xll.qlCalendarAdvance(Calendar,$D1829,B1830,"f",FALSE)</f>
        <v>52125</v>
      </c>
      <c r="E1830" s="177">
        <f>_xll.qlInterestRateIndexValueDate(IndexON,D1830)</f>
        <v>52125</v>
      </c>
      <c r="F1830" s="193">
        <f>IFERROR(_xll.qlIndexFixing(IndexON,D1830,TRUE,_xll.ohTrigger(RecalcTrigger,TriggerON)),NA())</f>
        <v>2.2419042711189219E-2</v>
      </c>
      <c r="H1830" s="42">
        <f>_xll.qlCalendarAdvance(Calendar,$H1829,B1830,"f",FALSE)</f>
        <v>52125</v>
      </c>
      <c r="I1830" s="177">
        <f>_xll.qlInterestRateIndexValueDate(Index1M,$H1830)</f>
        <v>52125</v>
      </c>
      <c r="J1830" s="182">
        <f>IFERROR(_xll.qlIndexFixing(Index1M,$H1830,TRUE,_xll.ohTrigger(RecalcTrigger,Trigger1M)),NA())</f>
        <v>2.2604759339760732E-2</v>
      </c>
      <c r="K1830" s="44">
        <f>IFERROR(_xll.qlIndexFixing(Index3M,H1830,TRUE,_xll.ohTrigger(RecalcTrigger,Trigger3M)),NA())</f>
        <v>2.2956614127335014E-2</v>
      </c>
      <c r="L1830" s="44">
        <f>IFERROR(_xll.qlIndexFixing(Index6M,$H1830,TRUE,_xll.ohTrigger(RecalcTrigger,Trigger6M)),NA())</f>
        <v>2.3042043742212571E-2</v>
      </c>
      <c r="M1830" s="183">
        <f>IFERROR(_xll.qlIndexFixing(Index1Y,$H1830,TRUE,_xll.ohTrigger(RecalcTrigger,Trigger1Y)),NA())</f>
        <v>2.3314347334365104E-2</v>
      </c>
      <c r="N1830" s="182">
        <f>IFERROR(_xll.qlIndexFixing(ONIndex1M,I1830,TRUE,_xll.ohTrigger(RecalcTrigger,Trigger1M)),NA())</f>
        <v>2.2594956164667668E-2</v>
      </c>
      <c r="O1830" s="44">
        <f>IFERROR(_xll.qlIndexFixing(ONIndex3M,I1830,TRUE,_xll.ohTrigger(RecalcTrigger,Trigger3M)),NA())</f>
        <v>2.2927814035859084E-2</v>
      </c>
      <c r="P1830" s="44">
        <f>IFERROR(_xll.qlIndexFixing(ONIndex6M,I1830,TRUE,_xll.ohTrigger(RecalcTrigger,Trigger6M)),NA())</f>
        <v>2.2985530679361377E-2</v>
      </c>
      <c r="Q1830" s="183">
        <f>IFERROR(_xll.qlIndexFixing(ONIndex1Y,I1830,TRUE,_xll.ohTrigger(RecalcTrigger,Trigger1Y)),NA())</f>
        <v>2.3198178311713002E-2</v>
      </c>
    </row>
    <row r="1831" spans="2:17" x14ac:dyDescent="0.2">
      <c r="B1831" s="39" t="s">
        <v>42</v>
      </c>
      <c r="D1831" s="42">
        <f>_xll.qlCalendarAdvance(Calendar,$D1830,B1831,"f",FALSE)</f>
        <v>52132</v>
      </c>
      <c r="E1831" s="177">
        <f>_xll.qlInterestRateIndexValueDate(IndexON,D1831)</f>
        <v>52132</v>
      </c>
      <c r="F1831" s="193">
        <f>IFERROR(_xll.qlIndexFixing(IndexON,D1831,TRUE,_xll.ohTrigger(RecalcTrigger,TriggerON)),NA())</f>
        <v>2.2413374912737538E-2</v>
      </c>
      <c r="H1831" s="42">
        <f>_xll.qlCalendarAdvance(Calendar,$H1830,B1831,"f",FALSE)</f>
        <v>52132</v>
      </c>
      <c r="I1831" s="177">
        <f>_xll.qlInterestRateIndexValueDate(Index1M,$H1831)</f>
        <v>52132</v>
      </c>
      <c r="J1831" s="182">
        <f>IFERROR(_xll.qlIndexFixing(Index1M,$H1831,TRUE,_xll.ohTrigger(RecalcTrigger,Trigger1M)),NA())</f>
        <v>2.2599664976769351E-2</v>
      </c>
      <c r="K1831" s="44">
        <f>IFERROR(_xll.qlIndexFixing(Index3M,H1831,TRUE,_xll.ohTrigger(RecalcTrigger,Trigger3M)),NA())</f>
        <v>2.2950931160063703E-2</v>
      </c>
      <c r="L1831" s="44">
        <f>IFERROR(_xll.qlIndexFixing(Index6M,$H1831,TRUE,_xll.ohTrigger(RecalcTrigger,Trigger6M)),NA())</f>
        <v>2.3036167802897065E-2</v>
      </c>
      <c r="M1831" s="183">
        <f>IFERROR(_xll.qlIndexFixing(Index1Y,$H1831,TRUE,_xll.ohTrigger(RecalcTrigger,Trigger1Y)),NA())</f>
        <v>2.3308206029278411E-2</v>
      </c>
      <c r="N1831" s="182">
        <f>IFERROR(_xll.qlIndexFixing(ONIndex1M,I1831,TRUE,_xll.ohTrigger(RecalcTrigger,Trigger1M)),NA())</f>
        <v>2.2589924543859885E-2</v>
      </c>
      <c r="O1831" s="44">
        <f>IFERROR(_xll.qlIndexFixing(ONIndex3M,I1831,TRUE,_xll.ohTrigger(RecalcTrigger,Trigger3M)),NA())</f>
        <v>2.2922315776096047E-2</v>
      </c>
      <c r="P1831" s="44">
        <f>IFERROR(_xll.qlIndexFixing(ONIndex6M,I1831,TRUE,_xll.ohTrigger(RecalcTrigger,Trigger6M)),NA())</f>
        <v>2.2979990088963786E-2</v>
      </c>
      <c r="Q1831" s="183">
        <f>IFERROR(_xll.qlIndexFixing(ONIndex1Y,I1831,TRUE,_xll.ohTrigger(RecalcTrigger,Trigger1Y)),NA())</f>
        <v>2.3192757895524885E-2</v>
      </c>
    </row>
    <row r="1832" spans="2:17" x14ac:dyDescent="0.2">
      <c r="B1832" s="39" t="s">
        <v>42</v>
      </c>
      <c r="D1832" s="42">
        <f>_xll.qlCalendarAdvance(Calendar,$D1831,B1832,"f",FALSE)</f>
        <v>52139</v>
      </c>
      <c r="E1832" s="177">
        <f>_xll.qlInterestRateIndexValueDate(IndexON,D1832)</f>
        <v>52139</v>
      </c>
      <c r="F1832" s="193">
        <f>IFERROR(_xll.qlIndexFixing(IndexON,D1832,TRUE,_xll.ohTrigger(RecalcTrigger,TriggerON)),NA())</f>
        <v>2.2407686387915238E-2</v>
      </c>
      <c r="H1832" s="42">
        <f>_xll.qlCalendarAdvance(Calendar,$H1831,B1832,"f",FALSE)</f>
        <v>52139</v>
      </c>
      <c r="I1832" s="177">
        <f>_xll.qlInterestRateIndexValueDate(Index1M,$H1832)</f>
        <v>52139</v>
      </c>
      <c r="J1832" s="182">
        <f>IFERROR(_xll.qlIndexFixing(Index1M,$H1832,TRUE,_xll.ohTrigger(RecalcTrigger,Trigger1M)),NA())</f>
        <v>2.2594875509288768E-2</v>
      </c>
      <c r="K1832" s="44">
        <f>IFERROR(_xll.qlIndexFixing(Index3M,H1832,TRUE,_xll.ohTrigger(RecalcTrigger,Trigger3M)),NA())</f>
        <v>2.294553187305521E-2</v>
      </c>
      <c r="L1832" s="44">
        <f>IFERROR(_xll.qlIndexFixing(Index6M,$H1832,TRUE,_xll.ohTrigger(RecalcTrigger,Trigger6M)),NA())</f>
        <v>2.3030565926241621E-2</v>
      </c>
      <c r="M1832" s="183">
        <f>IFERROR(_xll.qlIndexFixing(Index1Y,$H1832,TRUE,_xll.ohTrigger(RecalcTrigger,Trigger1Y)),NA())</f>
        <v>2.3302041881081426E-2</v>
      </c>
      <c r="N1832" s="182">
        <f>IFERROR(_xll.qlIndexFixing(ONIndex1M,I1832,TRUE,_xll.ohTrigger(RecalcTrigger,Trigger1M)),NA())</f>
        <v>2.2584867042138024E-2</v>
      </c>
      <c r="O1832" s="44">
        <f>IFERROR(_xll.qlIndexFixing(ONIndex3M,I1832,TRUE,_xll.ohTrigger(RecalcTrigger,Trigger3M)),NA())</f>
        <v>2.2916793758993581E-2</v>
      </c>
      <c r="P1832" s="44">
        <f>IFERROR(_xll.qlIndexFixing(ONIndex6M,I1832,TRUE,_xll.ohTrigger(RecalcTrigger,Trigger6M)),NA())</f>
        <v>2.2974428549723536E-2</v>
      </c>
      <c r="Q1832" s="183">
        <f>IFERROR(_xll.qlIndexFixing(ONIndex1Y,I1832,TRUE,_xll.ohTrigger(RecalcTrigger,Trigger1Y)),NA())</f>
        <v>2.3187315118829988E-2</v>
      </c>
    </row>
    <row r="1833" spans="2:17" x14ac:dyDescent="0.2">
      <c r="B1833" s="39" t="s">
        <v>42</v>
      </c>
      <c r="D1833" s="42">
        <f>_xll.qlCalendarAdvance(Calendar,$D1832,B1833,"f",FALSE)</f>
        <v>52146</v>
      </c>
      <c r="E1833" s="177">
        <f>_xll.qlInterestRateIndexValueDate(IndexON,D1833)</f>
        <v>52146</v>
      </c>
      <c r="F1833" s="193">
        <f>IFERROR(_xll.qlIndexFixing(IndexON,D1833,TRUE,_xll.ohTrigger(RecalcTrigger,TriggerON)),NA())</f>
        <v>2.2401977136722317E-2</v>
      </c>
      <c r="H1833" s="42">
        <f>_xll.qlCalendarAdvance(Calendar,$H1832,B1833,"f",FALSE)</f>
        <v>52146</v>
      </c>
      <c r="I1833" s="177">
        <f>_xll.qlInterestRateIndexValueDate(Index1M,$H1833)</f>
        <v>52146</v>
      </c>
      <c r="J1833" s="182">
        <f>IFERROR(_xll.qlIndexFixing(Index1M,$H1833,TRUE,_xll.ohTrigger(RecalcTrigger,Trigger1M)),NA())</f>
        <v>2.2589727125519932E-2</v>
      </c>
      <c r="K1833" s="44">
        <f>IFERROR(_xll.qlIndexFixing(Index3M,H1833,TRUE,_xll.ohTrigger(RecalcTrigger,Trigger3M)),NA())</f>
        <v>2.2939799073277818E-2</v>
      </c>
      <c r="L1833" s="44">
        <f>IFERROR(_xll.qlIndexFixing(Index6M,$H1833,TRUE,_xll.ohTrigger(RecalcTrigger,Trigger6M)),NA())</f>
        <v>2.3024645764192626E-2</v>
      </c>
      <c r="M1833" s="183">
        <f>IFERROR(_xll.qlIndexFixing(Index1Y,$H1833,TRUE,_xll.ohTrigger(RecalcTrigger,Trigger1Y)),NA())</f>
        <v>2.3295854890187595E-2</v>
      </c>
      <c r="N1833" s="182">
        <f>IFERROR(_xll.qlIndexFixing(ONIndex1M,I1833,TRUE,_xll.ohTrigger(RecalcTrigger,Trigger1M)),NA())</f>
        <v>2.2579783659421038E-2</v>
      </c>
      <c r="O1833" s="44">
        <f>IFERROR(_xll.qlIndexFixing(ONIndex3M,I1833,TRUE,_xll.ohTrigger(RecalcTrigger,Trigger3M)),NA())</f>
        <v>2.2911247984713778E-2</v>
      </c>
      <c r="P1833" s="44">
        <f>IFERROR(_xll.qlIndexFixing(ONIndex6M,I1833,TRUE,_xll.ohTrigger(RecalcTrigger,Trigger6M)),NA())</f>
        <v>2.2968846061964809E-2</v>
      </c>
      <c r="Q1833" s="183">
        <f>IFERROR(_xll.qlIndexFixing(ONIndex1Y,I1833,TRUE,_xll.ohTrigger(RecalcTrigger,Trigger1Y)),NA())</f>
        <v>2.3181849982114588E-2</v>
      </c>
    </row>
    <row r="1834" spans="2:17" x14ac:dyDescent="0.2">
      <c r="B1834" s="39" t="s">
        <v>42</v>
      </c>
      <c r="D1834" s="42">
        <f>_xll.qlCalendarAdvance(Calendar,$D1833,B1834,"f",FALSE)</f>
        <v>52153</v>
      </c>
      <c r="E1834" s="177">
        <f>_xll.qlInterestRateIndexValueDate(IndexON,D1834)</f>
        <v>52153</v>
      </c>
      <c r="F1834" s="193">
        <f>IFERROR(_xll.qlIndexFixing(IndexON,D1834,TRUE,_xll.ohTrigger(RecalcTrigger,TriggerON)),NA())</f>
        <v>2.2396247159077731E-2</v>
      </c>
      <c r="H1834" s="42">
        <f>_xll.qlCalendarAdvance(Calendar,$H1833,B1834,"f",FALSE)</f>
        <v>52153</v>
      </c>
      <c r="I1834" s="177">
        <f>_xll.qlInterestRateIndexValueDate(Index1M,$H1834)</f>
        <v>52153</v>
      </c>
      <c r="J1834" s="182">
        <f>IFERROR(_xll.qlIndexFixing(Index1M,$H1834,TRUE,_xll.ohTrigger(RecalcTrigger,Trigger1M)),NA())</f>
        <v>2.258455281497266E-2</v>
      </c>
      <c r="K1834" s="44">
        <f>IFERROR(_xll.qlIndexFixing(Index3M,H1834,TRUE,_xll.ohTrigger(RecalcTrigger,Trigger3M)),NA())</f>
        <v>2.2934042388629391E-2</v>
      </c>
      <c r="L1834" s="44">
        <f>IFERROR(_xll.qlIndexFixing(Index6M,$H1834,TRUE,_xll.ohTrigger(RecalcTrigger,Trigger6M)),NA())</f>
        <v>2.3018704431557454E-2</v>
      </c>
      <c r="M1834" s="183">
        <f>IFERROR(_xll.qlIndexFixing(Index1Y,$H1834,TRUE,_xll.ohTrigger(RecalcTrigger,Trigger1Y)),NA())</f>
        <v>2.3289645057011255E-2</v>
      </c>
      <c r="N1834" s="182">
        <f>IFERROR(_xll.qlIndexFixing(ONIndex1M,I1834,TRUE,_xll.ohTrigger(RecalcTrigger,Trigger1M)),NA())</f>
        <v>2.2574674395952066E-2</v>
      </c>
      <c r="O1834" s="44">
        <f>IFERROR(_xll.qlIndexFixing(ONIndex3M,I1834,TRUE,_xll.ohTrigger(RecalcTrigger,Trigger3M)),NA())</f>
        <v>2.2905678453418732E-2</v>
      </c>
      <c r="P1834" s="44">
        <f>IFERROR(_xll.qlIndexFixing(ONIndex6M,I1834,TRUE,_xll.ohTrigger(RecalcTrigger,Trigger6M)),NA())</f>
        <v>2.2963242625444469E-2</v>
      </c>
      <c r="Q1834" s="183">
        <f>IFERROR(_xll.qlIndexFixing(ONIndex1Y,I1834,TRUE,_xll.ohTrigger(RecalcTrigger,Trigger1Y)),NA())</f>
        <v>2.3176362484973456E-2</v>
      </c>
    </row>
    <row r="1835" spans="2:17" x14ac:dyDescent="0.2">
      <c r="B1835" s="39" t="s">
        <v>42</v>
      </c>
      <c r="D1835" s="42">
        <f>_xll.qlCalendarAdvance(Calendar,$D1834,B1835,"f",FALSE)</f>
        <v>52160</v>
      </c>
      <c r="E1835" s="177">
        <f>_xll.qlInterestRateIndexValueDate(IndexON,D1835)</f>
        <v>52160</v>
      </c>
      <c r="F1835" s="193">
        <f>IFERROR(_xll.qlIndexFixing(IndexON,D1835,TRUE,_xll.ohTrigger(RecalcTrigger,TriggerON)),NA())</f>
        <v>2.2390496455062525E-2</v>
      </c>
      <c r="H1835" s="42">
        <f>_xll.qlCalendarAdvance(Calendar,$H1834,B1835,"f",FALSE)</f>
        <v>52160</v>
      </c>
      <c r="I1835" s="177">
        <f>_xll.qlInterestRateIndexValueDate(Index1M,$H1835)</f>
        <v>52160</v>
      </c>
      <c r="J1835" s="182">
        <f>IFERROR(_xll.qlIndexFixing(Index1M,$H1835,TRUE,_xll.ohTrigger(RecalcTrigger,Trigger1M)),NA())</f>
        <v>2.2579352577670492E-2</v>
      </c>
      <c r="K1835" s="44">
        <f>IFERROR(_xll.qlIndexFixing(Index3M,H1835,TRUE,_xll.ohTrigger(RecalcTrigger,Trigger3M)),NA())</f>
        <v>2.2928261819212994E-2</v>
      </c>
      <c r="L1835" s="44">
        <f>IFERROR(_xll.qlIndexFixing(Index6M,$H1835,TRUE,_xll.ohTrigger(RecalcTrigger,Trigger6M)),NA())</f>
        <v>2.3012741928521357E-2</v>
      </c>
      <c r="M1835" s="183">
        <f>IFERROR(_xll.qlIndexFixing(Index1Y,$H1835,TRUE,_xll.ohTrigger(RecalcTrigger,Trigger1Y)),NA())</f>
        <v>2.3283412381969182E-2</v>
      </c>
      <c r="N1835" s="182">
        <f>IFERROR(_xll.qlIndexFixing(ONIndex1M,I1835,TRUE,_xll.ohTrigger(RecalcTrigger,Trigger1M)),NA())</f>
        <v>2.2569539251487969E-2</v>
      </c>
      <c r="O1835" s="44">
        <f>IFERROR(_xll.qlIndexFixing(ONIndex3M,I1835,TRUE,_xll.ohTrigger(RecalcTrigger,Trigger3M)),NA())</f>
        <v>2.290008516470321E-2</v>
      </c>
      <c r="P1835" s="44">
        <f>IFERROR(_xll.qlIndexFixing(ONIndex6M,I1835,TRUE,_xll.ohTrigger(RecalcTrigger,Trigger6M)),NA())</f>
        <v>2.2957618240324607E-2</v>
      </c>
      <c r="Q1835" s="183">
        <f>IFERROR(_xll.qlIndexFixing(ONIndex1Y,I1835,TRUE,_xll.ohTrigger(RecalcTrigger,Trigger1Y)),NA())</f>
        <v>2.3170852627487637E-2</v>
      </c>
    </row>
    <row r="1836" spans="2:17" x14ac:dyDescent="0.2">
      <c r="B1836" s="39" t="s">
        <v>42</v>
      </c>
      <c r="D1836" s="42">
        <f>_xll.qlCalendarAdvance(Calendar,$D1835,B1836,"f",FALSE)</f>
        <v>52167</v>
      </c>
      <c r="E1836" s="177">
        <f>_xll.qlInterestRateIndexValueDate(IndexON,D1836)</f>
        <v>52167</v>
      </c>
      <c r="F1836" s="193">
        <f>IFERROR(_xll.qlIndexFixing(IndexON,D1836,TRUE,_xll.ohTrigger(RecalcTrigger,TriggerON)),NA())</f>
        <v>2.2384725024676699E-2</v>
      </c>
      <c r="H1836" s="42">
        <f>_xll.qlCalendarAdvance(Calendar,$H1835,B1836,"f",FALSE)</f>
        <v>52167</v>
      </c>
      <c r="I1836" s="177">
        <f>_xll.qlInterestRateIndexValueDate(Index1M,$H1836)</f>
        <v>52167</v>
      </c>
      <c r="J1836" s="182">
        <f>IFERROR(_xll.qlIndexFixing(Index1M,$H1836,TRUE,_xll.ohTrigger(RecalcTrigger,Trigger1M)),NA())</f>
        <v>2.2574126413647408E-2</v>
      </c>
      <c r="K1836" s="44">
        <f>IFERROR(_xll.qlIndexFixing(Index3M,H1836,TRUE,_xll.ohTrigger(RecalcTrigger,Trigger3M)),NA())</f>
        <v>2.2922457365131699E-2</v>
      </c>
      <c r="L1836" s="44">
        <f>IFERROR(_xll.qlIndexFixing(Index6M,$H1836,TRUE,_xll.ohTrigger(RecalcTrigger,Trigger6M)),NA())</f>
        <v>2.3006758255271806E-2</v>
      </c>
      <c r="M1836" s="183">
        <f>IFERROR(_xll.qlIndexFixing(Index1Y,$H1836,TRUE,_xll.ohTrigger(RecalcTrigger,Trigger1Y)),NA())</f>
        <v>2.3277156865478599E-2</v>
      </c>
      <c r="N1836" s="182">
        <f>IFERROR(_xll.qlIndexFixing(ONIndex1M,I1836,TRUE,_xll.ohTrigger(RecalcTrigger,Trigger1M)),NA())</f>
        <v>2.2564378226109794E-2</v>
      </c>
      <c r="O1836" s="44">
        <f>IFERROR(_xll.qlIndexFixing(ONIndex3M,I1836,TRUE,_xll.ohTrigger(RecalcTrigger,Trigger3M)),NA())</f>
        <v>2.2894468118891398E-2</v>
      </c>
      <c r="P1836" s="44">
        <f>IFERROR(_xll.qlIndexFixing(ONIndex6M,I1836,TRUE,_xll.ohTrigger(RecalcTrigger,Trigger6M)),NA())</f>
        <v>2.2951972906605222E-2</v>
      </c>
      <c r="Q1836" s="183">
        <f>IFERROR(_xll.qlIndexFixing(ONIndex1Y,I1836,TRUE,_xll.ohTrigger(RecalcTrigger,Trigger1Y)),NA())</f>
        <v>2.3165320409819223E-2</v>
      </c>
    </row>
    <row r="1837" spans="2:17" x14ac:dyDescent="0.2">
      <c r="B1837" s="39" t="s">
        <v>42</v>
      </c>
      <c r="D1837" s="42">
        <f>_xll.qlCalendarAdvance(Calendar,$D1836,B1837,"f",FALSE)</f>
        <v>52174</v>
      </c>
      <c r="E1837" s="177">
        <f>_xll.qlInterestRateIndexValueDate(IndexON,D1837)</f>
        <v>52174</v>
      </c>
      <c r="F1837" s="193">
        <f>IFERROR(_xll.qlIndexFixing(IndexON,D1837,TRUE,_xll.ohTrigger(RecalcTrigger,TriggerON)),NA())</f>
        <v>2.2378932867839207E-2</v>
      </c>
      <c r="H1837" s="42">
        <f>_xll.qlCalendarAdvance(Calendar,$H1836,B1837,"f",FALSE)</f>
        <v>52174</v>
      </c>
      <c r="I1837" s="177">
        <f>_xll.qlInterestRateIndexValueDate(Index1M,$H1837)</f>
        <v>52174</v>
      </c>
      <c r="J1837" s="182">
        <f>IFERROR(_xll.qlIndexFixing(Index1M,$H1837,TRUE,_xll.ohTrigger(RecalcTrigger,Trigger1M)),NA())</f>
        <v>2.2568554368160521E-2</v>
      </c>
      <c r="K1837" s="44">
        <f>IFERROR(_xll.qlIndexFixing(Index3M,H1837,TRUE,_xll.ohTrigger(RecalcTrigger,Trigger3M)),NA())</f>
        <v>2.2916629026491216E-2</v>
      </c>
      <c r="L1837" s="44">
        <f>IFERROR(_xll.qlIndexFixing(Index6M,$H1837,TRUE,_xll.ohTrigger(RecalcTrigger,Trigger6M)),NA())</f>
        <v>2.30007534119945E-2</v>
      </c>
      <c r="M1837" s="183">
        <f>IFERROR(_xll.qlIndexFixing(Index1Y,$H1837,TRUE,_xll.ohTrigger(RecalcTrigger,Trigger1Y)),NA())</f>
        <v>2.327087850795917E-2</v>
      </c>
      <c r="N1837" s="182">
        <f>IFERROR(_xll.qlIndexFixing(ONIndex1M,I1837,TRUE,_xll.ohTrigger(RecalcTrigger,Trigger1M)),NA())</f>
        <v>2.255919131981754E-2</v>
      </c>
      <c r="O1837" s="44">
        <f>IFERROR(_xll.qlIndexFixing(ONIndex3M,I1837,TRUE,_xll.ohTrigger(RecalcTrigger,Trigger3M)),NA())</f>
        <v>2.2888827315983296E-2</v>
      </c>
      <c r="P1837" s="44">
        <f>IFERROR(_xll.qlIndexFixing(ONIndex6M,I1837,TRUE,_xll.ohTrigger(RecalcTrigger,Trigger6M)),NA())</f>
        <v>2.2946306624124224E-2</v>
      </c>
      <c r="Q1837" s="183">
        <f>IFERROR(_xll.qlIndexFixing(ONIndex1Y,I1837,TRUE,_xll.ohTrigger(RecalcTrigger,Trigger1Y)),NA())</f>
        <v>2.3159765831806123E-2</v>
      </c>
    </row>
    <row r="1838" spans="2:17" x14ac:dyDescent="0.2">
      <c r="B1838" s="39" t="s">
        <v>42</v>
      </c>
      <c r="D1838" s="42">
        <f>_xll.qlCalendarAdvance(Calendar,$D1837,B1838,"f",FALSE)</f>
        <v>52181</v>
      </c>
      <c r="E1838" s="177">
        <f>_xll.qlInterestRateIndexValueDate(IndexON,D1838)</f>
        <v>52181</v>
      </c>
      <c r="F1838" s="193">
        <f>IFERROR(_xll.qlIndexFixing(IndexON,D1838,TRUE,_xll.ohTrigger(RecalcTrigger,TriggerON)),NA())</f>
        <v>2.2373119984550049E-2</v>
      </c>
      <c r="H1838" s="42">
        <f>_xll.qlCalendarAdvance(Calendar,$H1837,B1838,"f",FALSE)</f>
        <v>52181</v>
      </c>
      <c r="I1838" s="177">
        <f>_xll.qlInterestRateIndexValueDate(Index1M,$H1838)</f>
        <v>52181</v>
      </c>
      <c r="J1838" s="182">
        <f>IFERROR(_xll.qlIndexFixing(Index1M,$H1838,TRUE,_xll.ohTrigger(RecalcTrigger,Trigger1M)),NA())</f>
        <v>2.256327852859567E-2</v>
      </c>
      <c r="K1838" s="44">
        <f>IFERROR(_xll.qlIndexFixing(Index3M,H1838,TRUE,_xll.ohTrigger(RecalcTrigger,Trigger3M)),NA())</f>
        <v>2.2910776803394622E-2</v>
      </c>
      <c r="L1838" s="44">
        <f>IFERROR(_xll.qlIndexFixing(Index6M,$H1838,TRUE,_xll.ohTrigger(RecalcTrigger,Trigger6M)),NA())</f>
        <v>2.2994443485414757E-2</v>
      </c>
      <c r="M1838" s="183">
        <f>IFERROR(_xll.qlIndexFixing(Index1Y,$H1838,TRUE,_xll.ohTrigger(RecalcTrigger,Trigger1Y)),NA())</f>
        <v>2.3264577309831891E-2</v>
      </c>
      <c r="N1838" s="182">
        <f>IFERROR(_xll.qlIndexFixing(ONIndex1M,I1838,TRUE,_xll.ohTrigger(RecalcTrigger,Trigger1M)),NA())</f>
        <v>2.2553978532530161E-2</v>
      </c>
      <c r="O1838" s="44">
        <f>IFERROR(_xll.qlIndexFixing(ONIndex3M,I1838,TRUE,_xll.ohTrigger(RecalcTrigger,Trigger3M)),NA())</f>
        <v>2.288316275581681E-2</v>
      </c>
      <c r="P1838" s="44">
        <f>IFERROR(_xll.qlIndexFixing(ONIndex6M,I1838,TRUE,_xll.ohTrigger(RecalcTrigger,Trigger6M)),NA())</f>
        <v>2.2940619392962658E-2</v>
      </c>
      <c r="Q1838" s="183">
        <f>IFERROR(_xll.qlIndexFixing(ONIndex1Y,I1838,TRUE,_xll.ohTrigger(RecalcTrigger,Trigger1Y)),NA())</f>
        <v>2.3154188893610428E-2</v>
      </c>
    </row>
    <row r="1839" spans="2:17" x14ac:dyDescent="0.2">
      <c r="B1839" s="39" t="s">
        <v>42</v>
      </c>
      <c r="D1839" s="42">
        <f>_xll.qlCalendarAdvance(Calendar,$D1838,B1839,"f",FALSE)</f>
        <v>52188</v>
      </c>
      <c r="E1839" s="177">
        <f>_xll.qlInterestRateIndexValueDate(IndexON,D1839)</f>
        <v>52188</v>
      </c>
      <c r="F1839" s="193">
        <f>IFERROR(_xll.qlIndexFixing(IndexON,D1839,TRUE,_xll.ohTrigger(RecalcTrigger,TriggerON)),NA())</f>
        <v>2.2367286374971318E-2</v>
      </c>
      <c r="H1839" s="42">
        <f>_xll.qlCalendarAdvance(Calendar,$H1838,B1839,"f",FALSE)</f>
        <v>52188</v>
      </c>
      <c r="I1839" s="177">
        <f>_xll.qlInterestRateIndexValueDate(Index1M,$H1839)</f>
        <v>52188</v>
      </c>
      <c r="J1839" s="182">
        <f>IFERROR(_xll.qlIndexFixing(Index1M,$H1839,TRUE,_xll.ohTrigger(RecalcTrigger,Trigger1M)),NA())</f>
        <v>2.2557976763938413E-2</v>
      </c>
      <c r="K1839" s="44">
        <f>IFERROR(_xll.qlIndexFixing(Index3M,H1839,TRUE,_xll.ohTrigger(RecalcTrigger,Trigger3M)),NA())</f>
        <v>2.2904900695947621E-2</v>
      </c>
      <c r="L1839" s="44">
        <f>IFERROR(_xll.qlIndexFixing(Index6M,$H1839,TRUE,_xll.ohTrigger(RecalcTrigger,Trigger6M)),NA())</f>
        <v>2.2988398193393461E-2</v>
      </c>
      <c r="M1839" s="183">
        <f>IFERROR(_xll.qlIndexFixing(Index1Y,$H1839,TRUE,_xll.ohTrigger(RecalcTrigger,Trigger1Y)),NA())</f>
        <v>2.3258253271519091E-2</v>
      </c>
      <c r="N1839" s="182">
        <f>IFERROR(_xll.qlIndexFixing(ONIndex1M,I1839,TRUE,_xll.ohTrigger(RecalcTrigger,Trigger1M)),NA())</f>
        <v>2.254873986440975E-2</v>
      </c>
      <c r="O1839" s="44">
        <f>IFERROR(_xll.qlIndexFixing(ONIndex3M,I1839,TRUE,_xll.ohTrigger(RecalcTrigger,Trigger3M)),NA())</f>
        <v>2.2877474438391943E-2</v>
      </c>
      <c r="P1839" s="44">
        <f>IFERROR(_xll.qlIndexFixing(ONIndex6M,I1839,TRUE,_xll.ohTrigger(RecalcTrigger,Trigger6M)),NA())</f>
        <v>2.2934911213120523E-2</v>
      </c>
      <c r="Q1839" s="183">
        <f>IFERROR(_xll.qlIndexFixing(ONIndex1Y,I1839,TRUE,_xll.ohTrigger(RecalcTrigger,Trigger1Y)),NA())</f>
        <v>2.3148589594907953E-2</v>
      </c>
    </row>
    <row r="1840" spans="2:17" x14ac:dyDescent="0.2">
      <c r="B1840" s="39" t="s">
        <v>42</v>
      </c>
      <c r="D1840" s="42">
        <f>_xll.qlCalendarAdvance(Calendar,$D1839,B1840,"f",FALSE)</f>
        <v>52195</v>
      </c>
      <c r="E1840" s="177">
        <f>_xll.qlInterestRateIndexValueDate(IndexON,D1840)</f>
        <v>52195</v>
      </c>
      <c r="F1840" s="193">
        <f>IFERROR(_xll.qlIndexFixing(IndexON,D1840,TRUE,_xll.ohTrigger(RecalcTrigger,TriggerON)),NA())</f>
        <v>2.2361432039021967E-2</v>
      </c>
      <c r="H1840" s="42">
        <f>_xll.qlCalendarAdvance(Calendar,$H1839,B1840,"f",FALSE)</f>
        <v>52195</v>
      </c>
      <c r="I1840" s="177">
        <f>_xll.qlInterestRateIndexValueDate(Index1M,$H1840)</f>
        <v>52195</v>
      </c>
      <c r="J1840" s="182">
        <f>IFERROR(_xll.qlIndexFixing(Index1M,$H1840,TRUE,_xll.ohTrigger(RecalcTrigger,Trigger1M)),NA())</f>
        <v>2.2553901571530168E-2</v>
      </c>
      <c r="K1840" s="44">
        <f>IFERROR(_xll.qlIndexFixing(Index3M,H1840,TRUE,_xll.ohTrigger(RecalcTrigger,Trigger3M)),NA())</f>
        <v>2.2899000704256812E-2</v>
      </c>
      <c r="L1840" s="44">
        <f>IFERROR(_xll.qlIndexFixing(Index6M,$H1840,TRUE,_xll.ohTrigger(RecalcTrigger,Trigger6M)),NA())</f>
        <v>2.2982611863888152E-2</v>
      </c>
      <c r="M1840" s="183">
        <f>IFERROR(_xll.qlIndexFixing(Index1Y,$H1840,TRUE,_xll.ohTrigger(RecalcTrigger,Trigger1Y)),NA())</f>
        <v>2.3251906393444877E-2</v>
      </c>
      <c r="N1840" s="182">
        <f>IFERROR(_xll.qlIndexFixing(ONIndex1M,I1840,TRUE,_xll.ohTrigger(RecalcTrigger,Trigger1M)),NA())</f>
        <v>2.2543475315375261E-2</v>
      </c>
      <c r="O1840" s="44">
        <f>IFERROR(_xll.qlIndexFixing(ONIndex3M,I1840,TRUE,_xll.ohTrigger(RecalcTrigger,Trigger3M)),NA())</f>
        <v>2.2871762363951831E-2</v>
      </c>
      <c r="P1840" s="44">
        <f>IFERROR(_xll.qlIndexFixing(ONIndex6M,I1840,TRUE,_xll.ohTrigger(RecalcTrigger,Trigger6M)),NA())</f>
        <v>2.2929182084678867E-2</v>
      </c>
      <c r="Q1840" s="183">
        <f>IFERROR(_xll.qlIndexFixing(ONIndex1Y,I1840,TRUE,_xll.ohTrigger(RecalcTrigger,Trigger1Y)),NA())</f>
        <v>2.3142967936022885E-2</v>
      </c>
    </row>
    <row r="1841" spans="2:17" x14ac:dyDescent="0.2">
      <c r="B1841" s="39" t="s">
        <v>42</v>
      </c>
      <c r="D1841" s="42">
        <f>_xll.qlCalendarAdvance(Calendar,$D1840,B1841,"f",FALSE)</f>
        <v>52202</v>
      </c>
      <c r="E1841" s="177">
        <f>_xll.qlInterestRateIndexValueDate(IndexON,D1841)</f>
        <v>52202</v>
      </c>
      <c r="F1841" s="193">
        <f>IFERROR(_xll.qlIndexFixing(IndexON,D1841,TRUE,_xll.ohTrigger(RecalcTrigger,TriggerON)),NA())</f>
        <v>2.2355556976539903E-2</v>
      </c>
      <c r="H1841" s="42">
        <f>_xll.qlCalendarAdvance(Calendar,$H1840,B1841,"f",FALSE)</f>
        <v>52202</v>
      </c>
      <c r="I1841" s="177">
        <f>_xll.qlInterestRateIndexValueDate(Index1M,$H1841)</f>
        <v>52202</v>
      </c>
      <c r="J1841" s="182">
        <f>IFERROR(_xll.qlIndexFixing(Index1M,$H1841,TRUE,_xll.ohTrigger(RecalcTrigger,Trigger1M)),NA())</f>
        <v>2.2547606693994113E-2</v>
      </c>
      <c r="K1841" s="44">
        <f>IFERROR(_xll.qlIndexFixing(Index3M,H1841,TRUE,_xll.ohTrigger(RecalcTrigger,Trigger3M)),NA())</f>
        <v>2.2892498789653184E-2</v>
      </c>
      <c r="L1841" s="44">
        <f>IFERROR(_xll.qlIndexFixing(Index6M,$H1841,TRUE,_xll.ohTrigger(RecalcTrigger,Trigger6M)),NA())</f>
        <v>2.2976522342392378E-2</v>
      </c>
      <c r="M1841" s="183">
        <f>IFERROR(_xll.qlIndexFixing(Index1Y,$H1841,TRUE,_xll.ohTrigger(RecalcTrigger,Trigger1Y)),NA())</f>
        <v>2.3245536676034462E-2</v>
      </c>
      <c r="N1841" s="182">
        <f>IFERROR(_xll.qlIndexFixing(ONIndex1M,I1841,TRUE,_xll.ohTrigger(RecalcTrigger,Trigger1M)),NA())</f>
        <v>2.2538184885426693E-2</v>
      </c>
      <c r="O1841" s="44">
        <f>IFERROR(_xll.qlIndexFixing(ONIndex3M,I1841,TRUE,_xll.ohTrigger(RecalcTrigger,Trigger3M)),NA())</f>
        <v>2.286602653217229E-2</v>
      </c>
      <c r="P1841" s="44">
        <f>IFERROR(_xll.qlIndexFixing(ONIndex6M,I1841,TRUE,_xll.ohTrigger(RecalcTrigger,Trigger6M)),NA())</f>
        <v>2.2923432007475597E-2</v>
      </c>
      <c r="Q1841" s="183">
        <f>IFERROR(_xll.qlIndexFixing(ONIndex1Y,I1841,TRUE,_xll.ohTrigger(RecalcTrigger,Trigger1Y)),NA())</f>
        <v>2.3137323916874175E-2</v>
      </c>
    </row>
    <row r="1842" spans="2:17" x14ac:dyDescent="0.2">
      <c r="B1842" s="39" t="s">
        <v>42</v>
      </c>
      <c r="D1842" s="42">
        <f>_xll.qlCalendarAdvance(Calendar,$D1841,B1842,"f",FALSE)</f>
        <v>52209</v>
      </c>
      <c r="E1842" s="177">
        <f>_xll.qlInterestRateIndexValueDate(IndexON,D1842)</f>
        <v>52209</v>
      </c>
      <c r="F1842" s="193">
        <f>IFERROR(_xll.qlIndexFixing(IndexON,D1842,TRUE,_xll.ohTrigger(RecalcTrigger,TriggerON)),NA())</f>
        <v>2.2349661187768266E-2</v>
      </c>
      <c r="H1842" s="42">
        <f>_xll.qlCalendarAdvance(Calendar,$H1841,B1842,"f",FALSE)</f>
        <v>52209</v>
      </c>
      <c r="I1842" s="177">
        <f>_xll.qlInterestRateIndexValueDate(Index1M,$H1842)</f>
        <v>52209</v>
      </c>
      <c r="J1842" s="182">
        <f>IFERROR(_xll.qlIndexFixing(Index1M,$H1842,TRUE,_xll.ohTrigger(RecalcTrigger,Trigger1M)),NA())</f>
        <v>2.2542224970395881E-2</v>
      </c>
      <c r="K1842" s="44">
        <f>IFERROR(_xll.qlIndexFixing(Index3M,H1842,TRUE,_xll.ohTrigger(RecalcTrigger,Trigger3M)),NA())</f>
        <v>2.2886555185185998E-2</v>
      </c>
      <c r="L1842" s="44">
        <f>IFERROR(_xll.qlIndexFixing(Index6M,$H1842,TRUE,_xll.ohTrigger(RecalcTrigger,Trigger6M)),NA())</f>
        <v>2.2970411651817353E-2</v>
      </c>
      <c r="M1842" s="183">
        <f>IFERROR(_xll.qlIndexFixing(Index1Y,$H1842,TRUE,_xll.ohTrigger(RecalcTrigger,Trigger1Y)),NA())</f>
        <v>2.3239144119715061E-2</v>
      </c>
      <c r="N1842" s="182">
        <f>IFERROR(_xll.qlIndexFixing(ONIndex1M,I1842,TRUE,_xll.ohTrigger(RecalcTrigger,Trigger1M)),NA())</f>
        <v>2.2532868574564047E-2</v>
      </c>
      <c r="O1842" s="44">
        <f>IFERROR(_xll.qlIndexFixing(ONIndex3M,I1842,TRUE,_xll.ohTrigger(RecalcTrigger,Trigger3M)),NA())</f>
        <v>2.2860266943215413E-2</v>
      </c>
      <c r="P1842" s="44">
        <f>IFERROR(_xll.qlIndexFixing(ONIndex6M,I1842,TRUE,_xll.ohTrigger(RecalcTrigger,Trigger6M)),NA())</f>
        <v>2.2917660981915944E-2</v>
      </c>
      <c r="Q1842" s="183">
        <f>IFERROR(_xll.qlIndexFixing(ONIndex1Y,I1842,TRUE,_xll.ohTrigger(RecalcTrigger,Trigger1Y)),NA())</f>
        <v>2.3131657537461825E-2</v>
      </c>
    </row>
    <row r="1843" spans="2:17" x14ac:dyDescent="0.2">
      <c r="B1843" s="39" t="s">
        <v>42</v>
      </c>
      <c r="D1843" s="42">
        <f>_xll.qlCalendarAdvance(Calendar,$D1842,B1843,"f",FALSE)</f>
        <v>52216</v>
      </c>
      <c r="E1843" s="177">
        <f>_xll.qlInterestRateIndexValueDate(IndexON,D1843)</f>
        <v>52216</v>
      </c>
      <c r="F1843" s="193">
        <f>IFERROR(_xll.qlIndexFixing(IndexON,D1843,TRUE,_xll.ohTrigger(RecalcTrigger,TriggerON)),NA())</f>
        <v>2.2343744672463917E-2</v>
      </c>
      <c r="H1843" s="42">
        <f>_xll.qlCalendarAdvance(Calendar,$H1842,B1843,"f",FALSE)</f>
        <v>52216</v>
      </c>
      <c r="I1843" s="177">
        <f>_xll.qlInterestRateIndexValueDate(Index1M,$H1843)</f>
        <v>52216</v>
      </c>
      <c r="J1843" s="182">
        <f>IFERROR(_xll.qlIndexFixing(Index1M,$H1843,TRUE,_xll.ohTrigger(RecalcTrigger,Trigger1M)),NA())</f>
        <v>2.2536817320332945E-2</v>
      </c>
      <c r="K1843" s="44">
        <f>IFERROR(_xll.qlIndexFixing(Index3M,H1843,TRUE,_xll.ohTrigger(RecalcTrigger,Trigger3M)),NA())</f>
        <v>2.2880587699573983E-2</v>
      </c>
      <c r="L1843" s="44">
        <f>IFERROR(_xll.qlIndexFixing(Index6M,$H1843,TRUE,_xll.ohTrigger(RecalcTrigger,Trigger6M)),NA())</f>
        <v>2.296427979235412E-2</v>
      </c>
      <c r="M1843" s="183">
        <f>IFERROR(_xll.qlIndexFixing(Index1Y,$H1843,TRUE,_xll.ohTrigger(RecalcTrigger,Trigger1Y)),NA())</f>
        <v>2.3232728724914997E-2</v>
      </c>
      <c r="N1843" s="182">
        <f>IFERROR(_xll.qlIndexFixing(ONIndex1M,I1843,TRUE,_xll.ohTrigger(RecalcTrigger,Trigger1M)),NA())</f>
        <v>2.2527526382787322E-2</v>
      </c>
      <c r="O1843" s="44">
        <f>IFERROR(_xll.qlIndexFixing(ONIndex3M,I1843,TRUE,_xll.ohTrigger(RecalcTrigger,Trigger3M)),NA())</f>
        <v>2.2854483597162245E-2</v>
      </c>
      <c r="P1843" s="44">
        <f>IFERROR(_xll.qlIndexFixing(ONIndex6M,I1843,TRUE,_xll.ohTrigger(RecalcTrigger,Trigger6M)),NA())</f>
        <v>2.2911869007351537E-2</v>
      </c>
      <c r="Q1843" s="183">
        <f>IFERROR(_xll.qlIndexFixing(ONIndex1Y,I1843,TRUE,_xll.ohTrigger(RecalcTrigger,Trigger1Y)),NA())</f>
        <v>2.3125968797704788E-2</v>
      </c>
    </row>
    <row r="1844" spans="2:17" x14ac:dyDescent="0.2">
      <c r="B1844" s="39" t="s">
        <v>42</v>
      </c>
      <c r="D1844" s="42">
        <f>_xll.qlCalendarAdvance(Calendar,$D1843,B1844,"f",FALSE)</f>
        <v>52223</v>
      </c>
      <c r="E1844" s="177">
        <f>_xll.qlInterestRateIndexValueDate(IndexON,D1844)</f>
        <v>52223</v>
      </c>
      <c r="F1844" s="193">
        <f>IFERROR(_xll.qlIndexFixing(IndexON,D1844,TRUE,_xll.ohTrigger(RecalcTrigger,TriggerON)),NA())</f>
        <v>2.2337807430869994E-2</v>
      </c>
      <c r="H1844" s="42">
        <f>_xll.qlCalendarAdvance(Calendar,$H1843,B1844,"f",FALSE)</f>
        <v>52223</v>
      </c>
      <c r="I1844" s="177">
        <f>_xll.qlInterestRateIndexValueDate(Index1M,$H1844)</f>
        <v>52223</v>
      </c>
      <c r="J1844" s="182">
        <f>IFERROR(_xll.qlIndexFixing(Index1M,$H1844,TRUE,_xll.ohTrigger(RecalcTrigger,Trigger1M)),NA())</f>
        <v>2.2531383743823605E-2</v>
      </c>
      <c r="K1844" s="44">
        <f>IFERROR(_xll.qlIndexFixing(Index3M,H1844,TRUE,_xll.ohTrigger(RecalcTrigger,Trigger3M)),NA())</f>
        <v>2.2874596332918898E-2</v>
      </c>
      <c r="L1844" s="44">
        <f>IFERROR(_xll.qlIndexFixing(Index6M,$H1844,TRUE,_xll.ohTrigger(RecalcTrigger,Trigger6M)),NA())</f>
        <v>2.295812676419505E-2</v>
      </c>
      <c r="M1844" s="183">
        <f>IFERROR(_xll.qlIndexFixing(Index1Y,$H1844,TRUE,_xll.ohTrigger(RecalcTrigger,Trigger1Y)),NA())</f>
        <v>2.3226290492064816E-2</v>
      </c>
      <c r="N1844" s="182">
        <f>IFERROR(_xll.qlIndexFixing(ONIndex1M,I1844,TRUE,_xll.ohTrigger(RecalcTrigger,Trigger1M)),NA())</f>
        <v>2.2522158310015472E-2</v>
      </c>
      <c r="O1844" s="44">
        <f>IFERROR(_xll.qlIndexFixing(ONIndex3M,I1844,TRUE,_xll.ohTrigger(RecalcTrigger,Trigger3M)),NA())</f>
        <v>2.2848676493850695E-2</v>
      </c>
      <c r="P1844" s="44">
        <f>IFERROR(_xll.qlIndexFixing(ONIndex6M,I1844,TRUE,_xll.ohTrigger(RecalcTrigger,Trigger6M)),NA())</f>
        <v>2.2906056084268656E-2</v>
      </c>
      <c r="Q1844" s="183">
        <f>IFERROR(_xll.qlIndexFixing(ONIndex1Y,I1844,TRUE,_xll.ohTrigger(RecalcTrigger,Trigger1Y)),NA())</f>
        <v>2.312025769768411E-2</v>
      </c>
    </row>
    <row r="1845" spans="2:17" x14ac:dyDescent="0.2">
      <c r="B1845" s="39" t="s">
        <v>42</v>
      </c>
      <c r="D1845" s="42">
        <f>_xll.qlCalendarAdvance(Calendar,$D1844,B1845,"f",FALSE)</f>
        <v>52230</v>
      </c>
      <c r="E1845" s="177">
        <f>_xll.qlInterestRateIndexValueDate(IndexON,D1845)</f>
        <v>52230</v>
      </c>
      <c r="F1845" s="193">
        <f>IFERROR(_xll.qlIndexFixing(IndexON,D1845,TRUE,_xll.ohTrigger(RecalcTrigger,TriggerON)),NA())</f>
        <v>2.2331849462986497E-2</v>
      </c>
      <c r="H1845" s="42">
        <f>_xll.qlCalendarAdvance(Calendar,$H1844,B1845,"f",FALSE)</f>
        <v>52230</v>
      </c>
      <c r="I1845" s="177">
        <f>_xll.qlInterestRateIndexValueDate(Index1M,$H1845)</f>
        <v>52230</v>
      </c>
      <c r="J1845" s="182">
        <f>IFERROR(_xll.qlIndexFixing(Index1M,$H1845,TRUE,_xll.ohTrigger(RecalcTrigger,Trigger1M)),NA())</f>
        <v>2.2525924240914926E-2</v>
      </c>
      <c r="K1845" s="44">
        <f>IFERROR(_xll.qlIndexFixing(Index3M,H1845,TRUE,_xll.ohTrigger(RecalcTrigger,Trigger3M)),NA())</f>
        <v>2.2868861879068617E-2</v>
      </c>
      <c r="L1845" s="44">
        <f>IFERROR(_xll.qlIndexFixing(Index6M,$H1845,TRUE,_xll.ohTrigger(RecalcTrigger,Trigger6M)),NA())</f>
        <v>2.2951952567532959E-2</v>
      </c>
      <c r="M1845" s="183">
        <f>IFERROR(_xll.qlIndexFixing(Index1Y,$H1845,TRUE,_xll.ohTrigger(RecalcTrigger,Trigger1Y)),NA())</f>
        <v>2.3219829421595506E-2</v>
      </c>
      <c r="N1845" s="182">
        <f>IFERROR(_xll.qlIndexFixing(ONIndex1M,I1845,TRUE,_xll.ohTrigger(RecalcTrigger,Trigger1M)),NA())</f>
        <v>2.251676435641059E-2</v>
      </c>
      <c r="O1845" s="44">
        <f>IFERROR(_xll.qlIndexFixing(ONIndex3M,I1845,TRUE,_xll.ohTrigger(RecalcTrigger,Trigger3M)),NA())</f>
        <v>2.2842845633442854E-2</v>
      </c>
      <c r="P1845" s="44">
        <f>IFERROR(_xll.qlIndexFixing(ONIndex6M,I1845,TRUE,_xll.ohTrigger(RecalcTrigger,Trigger6M)),NA())</f>
        <v>2.2900222212586252E-2</v>
      </c>
      <c r="Q1845" s="183">
        <f>IFERROR(_xll.qlIndexFixing(ONIndex1Y,I1845,TRUE,_xll.ohTrigger(RecalcTrigger,Trigger1Y)),NA())</f>
        <v>2.3114524237399792E-2</v>
      </c>
    </row>
    <row r="1846" spans="2:17" x14ac:dyDescent="0.2">
      <c r="B1846" s="39" t="s">
        <v>42</v>
      </c>
      <c r="D1846" s="42">
        <f>_xll.qlCalendarAdvance(Calendar,$D1845,B1846,"f",FALSE)</f>
        <v>52237</v>
      </c>
      <c r="E1846" s="177">
        <f>_xll.qlInterestRateIndexValueDate(IndexON,D1846)</f>
        <v>52237</v>
      </c>
      <c r="F1846" s="193">
        <f>IFERROR(_xll.qlIndexFixing(IndexON,D1846,TRUE,_xll.ohTrigger(RecalcTrigger,TriggerON)),NA())</f>
        <v>2.2325870768570288E-2</v>
      </c>
      <c r="H1846" s="42">
        <f>_xll.qlCalendarAdvance(Calendar,$H1845,B1846,"f",FALSE)</f>
        <v>52237</v>
      </c>
      <c r="I1846" s="177">
        <f>_xll.qlInterestRateIndexValueDate(Index1M,$H1846)</f>
        <v>52237</v>
      </c>
      <c r="J1846" s="182">
        <f>IFERROR(_xll.qlIndexFixing(Index1M,$H1846,TRUE,_xll.ohTrigger(RecalcTrigger,Trigger1M)),NA())</f>
        <v>2.2520438811646119E-2</v>
      </c>
      <c r="K1846" s="44">
        <f>IFERROR(_xll.qlIndexFixing(Index3M,H1846,TRUE,_xll.ohTrigger(RecalcTrigger,Trigger3M)),NA())</f>
        <v>2.2862541956901863E-2</v>
      </c>
      <c r="L1846" s="44">
        <f>IFERROR(_xll.qlIndexFixing(Index6M,$H1846,TRUE,_xll.ohTrigger(RecalcTrigger,Trigger6M)),NA())</f>
        <v>2.2945488448940524E-2</v>
      </c>
      <c r="M1846" s="183">
        <f>IFERROR(_xll.qlIndexFixing(Index1Y,$H1846,TRUE,_xll.ohTrigger(RecalcTrigger,Trigger1Y)),NA())</f>
        <v>2.321334551394072E-2</v>
      </c>
      <c r="N1846" s="182">
        <f>IFERROR(_xll.qlIndexFixing(ONIndex1M,I1846,TRUE,_xll.ohTrigger(RecalcTrigger,Trigger1M)),NA())</f>
        <v>2.251134452189163E-2</v>
      </c>
      <c r="O1846" s="44">
        <f>IFERROR(_xll.qlIndexFixing(ONIndex3M,I1846,TRUE,_xll.ohTrigger(RecalcTrigger,Trigger3M)),NA())</f>
        <v>2.2836991015776631E-2</v>
      </c>
      <c r="P1846" s="44">
        <f>IFERROR(_xll.qlIndexFixing(ONIndex6M,I1846,TRUE,_xll.ohTrigger(RecalcTrigger,Trigger6M)),NA())</f>
        <v>2.2894367392061188E-2</v>
      </c>
      <c r="Q1846" s="183">
        <f>IFERROR(_xll.qlIndexFixing(ONIndex1Y,I1846,TRUE,_xll.ohTrigger(RecalcTrigger,Trigger1Y)),NA())</f>
        <v>2.3108768416770786E-2</v>
      </c>
    </row>
    <row r="1847" spans="2:17" x14ac:dyDescent="0.2">
      <c r="B1847" s="39" t="s">
        <v>42</v>
      </c>
      <c r="D1847" s="42">
        <f>_xll.qlCalendarAdvance(Calendar,$D1846,B1847,"f",FALSE)</f>
        <v>52244</v>
      </c>
      <c r="E1847" s="177">
        <f>_xll.qlInterestRateIndexValueDate(IndexON,D1847)</f>
        <v>52244</v>
      </c>
      <c r="F1847" s="193">
        <f>IFERROR(_xll.qlIndexFixing(IndexON,D1847,TRUE,_xll.ohTrigger(RecalcTrigger,TriggerON)),NA())</f>
        <v>2.231987134778346E-2</v>
      </c>
      <c r="H1847" s="42">
        <f>_xll.qlCalendarAdvance(Calendar,$H1846,B1847,"f",FALSE)</f>
        <v>52244</v>
      </c>
      <c r="I1847" s="177">
        <f>_xll.qlInterestRateIndexValueDate(Index1M,$H1847)</f>
        <v>52244</v>
      </c>
      <c r="J1847" s="182">
        <f>IFERROR(_xll.qlIndexFixing(Index1M,$H1847,TRUE,_xll.ohTrigger(RecalcTrigger,Trigger1M)),NA())</f>
        <v>2.2514927456043329E-2</v>
      </c>
      <c r="K1847" s="44">
        <f>IFERROR(_xll.qlIndexFixing(Index3M,H1847,TRUE,_xll.ohTrigger(RecalcTrigger,Trigger3M)),NA())</f>
        <v>2.2856478947751533E-2</v>
      </c>
      <c r="L1847" s="44">
        <f>IFERROR(_xll.qlIndexFixing(Index6M,$H1847,TRUE,_xll.ohTrigger(RecalcTrigger,Trigger6M)),NA())</f>
        <v>2.2939273816267845E-2</v>
      </c>
      <c r="M1847" s="183">
        <f>IFERROR(_xll.qlIndexFixing(Index1Y,$H1847,TRUE,_xll.ohTrigger(RecalcTrigger,Trigger1Y)),NA())</f>
        <v>2.3206838769534777E-2</v>
      </c>
      <c r="N1847" s="182">
        <f>IFERROR(_xll.qlIndexFixing(ONIndex1M,I1847,TRUE,_xll.ohTrigger(RecalcTrigger,Trigger1M)),NA())</f>
        <v>2.2505898806539637E-2</v>
      </c>
      <c r="O1847" s="44">
        <f>IFERROR(_xll.qlIndexFixing(ONIndex3M,I1847,TRUE,_xll.ohTrigger(RecalcTrigger,Trigger3M)),NA())</f>
        <v>2.2831112640933071E-2</v>
      </c>
      <c r="P1847" s="44">
        <f>IFERROR(_xll.qlIndexFixing(ONIndex6M,I1847,TRUE,_xll.ohTrigger(RecalcTrigger,Trigger6M)),NA())</f>
        <v>2.2888491623179741E-2</v>
      </c>
      <c r="Q1847" s="183">
        <f>IFERROR(_xll.qlIndexFixing(ONIndex1Y,I1847,TRUE,_xll.ohTrigger(RecalcTrigger,Trigger1Y)),NA())</f>
        <v>2.3102990235959187E-2</v>
      </c>
    </row>
    <row r="1848" spans="2:17" x14ac:dyDescent="0.2">
      <c r="B1848" s="39" t="s">
        <v>42</v>
      </c>
      <c r="D1848" s="42">
        <f>_xll.qlCalendarAdvance(Calendar,$D1847,B1848,"f",FALSE)</f>
        <v>52251</v>
      </c>
      <c r="E1848" s="177">
        <f>_xll.qlInterestRateIndexValueDate(IndexON,D1848)</f>
        <v>52251</v>
      </c>
      <c r="F1848" s="193">
        <f>IFERROR(_xll.qlIndexFixing(IndexON,D1848,TRUE,_xll.ohTrigger(RecalcTrigger,TriggerON)),NA())</f>
        <v>2.2313851200707058E-2</v>
      </c>
      <c r="H1848" s="42">
        <f>_xll.qlCalendarAdvance(Calendar,$H1847,B1848,"f",FALSE)</f>
        <v>52251</v>
      </c>
      <c r="I1848" s="177">
        <f>_xll.qlInterestRateIndexValueDate(Index1M,$H1848)</f>
        <v>52251</v>
      </c>
      <c r="J1848" s="182">
        <f>IFERROR(_xll.qlIndexFixing(Index1M,$H1848,TRUE,_xll.ohTrigger(RecalcTrigger,Trigger1M)),NA())</f>
        <v>2.2509390174148387E-2</v>
      </c>
      <c r="K1848" s="44">
        <f>IFERROR(_xll.qlIndexFixing(Index3M,H1848,TRUE,_xll.ohTrigger(RecalcTrigger,Trigger3M)),NA())</f>
        <v>2.2850392057983178E-2</v>
      </c>
      <c r="L1848" s="44">
        <f>IFERROR(_xll.qlIndexFixing(Index6M,$H1848,TRUE,_xll.ohTrigger(RecalcTrigger,Trigger6M)),NA())</f>
        <v>2.2933038016877266E-2</v>
      </c>
      <c r="M1848" s="183">
        <f>IFERROR(_xll.qlIndexFixing(Index1Y,$H1848,TRUE,_xll.ohTrigger(RecalcTrigger,Trigger1Y)),NA())</f>
        <v>2.3200309188813772E-2</v>
      </c>
      <c r="N1848" s="182">
        <f>IFERROR(_xll.qlIndexFixing(ONIndex1M,I1848,TRUE,_xll.ohTrigger(RecalcTrigger,Trigger1M)),NA())</f>
        <v>2.250042721019252E-2</v>
      </c>
      <c r="O1848" s="44">
        <f>IFERROR(_xll.qlIndexFixing(ONIndex3M,I1848,TRUE,_xll.ohTrigger(RecalcTrigger,Trigger3M)),NA())</f>
        <v>2.2825210508993221E-2</v>
      </c>
      <c r="P1848" s="44">
        <f>IFERROR(_xll.qlIndexFixing(ONIndex6M,I1848,TRUE,_xll.ohTrigger(RecalcTrigger,Trigger6M)),NA())</f>
        <v>2.2882594905455633E-2</v>
      </c>
      <c r="Q1848" s="183">
        <f>IFERROR(_xll.qlIndexFixing(ONIndex1Y,I1848,TRUE,_xll.ohTrigger(RecalcTrigger,Trigger1Y)),NA())</f>
        <v>2.3097189694721854E-2</v>
      </c>
    </row>
    <row r="1849" spans="2:17" x14ac:dyDescent="0.2">
      <c r="B1849" s="39" t="s">
        <v>42</v>
      </c>
      <c r="D1849" s="42">
        <f>_xll.qlCalendarAdvance(Calendar,$D1848,B1849,"f",FALSE)</f>
        <v>52258</v>
      </c>
      <c r="E1849" s="177">
        <f>_xll.qlInterestRateIndexValueDate(IndexON,D1849)</f>
        <v>52258</v>
      </c>
      <c r="F1849" s="193">
        <f>IFERROR(_xll.qlIndexFixing(IndexON,D1849,TRUE,_xll.ohTrigger(RecalcTrigger,TriggerON)),NA())</f>
        <v>2.230781032717899E-2</v>
      </c>
      <c r="H1849" s="42">
        <f>_xll.qlCalendarAdvance(Calendar,$H1848,B1849,"f",FALSE)</f>
        <v>52258</v>
      </c>
      <c r="I1849" s="177">
        <f>_xll.qlInterestRateIndexValueDate(Index1M,$H1849)</f>
        <v>52258</v>
      </c>
      <c r="J1849" s="182">
        <f>IFERROR(_xll.qlIndexFixing(Index1M,$H1849,TRUE,_xll.ohTrigger(RecalcTrigger,Trigger1M)),NA())</f>
        <v>2.2503826965997894E-2</v>
      </c>
      <c r="K1849" s="44">
        <f>IFERROR(_xll.qlIndexFixing(Index3M,H1849,TRUE,_xll.ohTrigger(RecalcTrigger,Trigger3M)),NA())</f>
        <v>2.2844281287702158E-2</v>
      </c>
      <c r="L1849" s="44">
        <f>IFERROR(_xll.qlIndexFixing(Index6M,$H1849,TRUE,_xll.ohTrigger(RecalcTrigger,Trigger6M)),NA())</f>
        <v>2.2926781050963567E-2</v>
      </c>
      <c r="M1849" s="183">
        <f>IFERROR(_xll.qlIndexFixing(Index1Y,$H1849,TRUE,_xll.ohTrigger(RecalcTrigger,Trigger1Y)),NA())</f>
        <v>2.3193756772215801E-2</v>
      </c>
      <c r="N1849" s="182">
        <f>IFERROR(_xll.qlIndexFixing(ONIndex1M,I1849,TRUE,_xll.ohTrigger(RecalcTrigger,Trigger1M)),NA())</f>
        <v>2.2494929732931324E-2</v>
      </c>
      <c r="O1849" s="44">
        <f>IFERROR(_xll.qlIndexFixing(ONIndex3M,I1849,TRUE,_xll.ohTrigger(RecalcTrigger,Trigger3M)),NA())</f>
        <v>2.2819284619876035E-2</v>
      </c>
      <c r="P1849" s="44">
        <f>IFERROR(_xll.qlIndexFixing(ONIndex6M,I1849,TRUE,_xll.ohTrigger(RecalcTrigger,Trigger6M)),NA())</f>
        <v>2.2876677239050958E-2</v>
      </c>
      <c r="Q1849" s="183">
        <f>IFERROR(_xll.qlIndexFixing(ONIndex1Y,I1849,TRUE,_xll.ohTrigger(RecalcTrigger,Trigger1Y)),NA())</f>
        <v>2.3091366793382972E-2</v>
      </c>
    </row>
    <row r="1850" spans="2:17" x14ac:dyDescent="0.2">
      <c r="B1850" s="39" t="s">
        <v>42</v>
      </c>
      <c r="D1850" s="42">
        <f>_xll.qlCalendarAdvance(Calendar,$D1849,B1850,"f",FALSE)</f>
        <v>52265</v>
      </c>
      <c r="E1850" s="177">
        <f>_xll.qlInterestRateIndexValueDate(IndexON,D1850)</f>
        <v>52265</v>
      </c>
      <c r="F1850" s="193">
        <f>IFERROR(_xll.qlIndexFixing(IndexON,D1850,TRUE,_xll.ohTrigger(RecalcTrigger,TriggerON)),NA())</f>
        <v>2.2301748727199255E-2</v>
      </c>
      <c r="H1850" s="42">
        <f>_xll.qlCalendarAdvance(Calendar,$H1849,B1850,"f",FALSE)</f>
        <v>52265</v>
      </c>
      <c r="I1850" s="177">
        <f>_xll.qlInterestRateIndexValueDate(Index1M,$H1850)</f>
        <v>52265</v>
      </c>
      <c r="J1850" s="182">
        <f>IFERROR(_xll.qlIndexFixing(Index1M,$H1850,TRUE,_xll.ohTrigger(RecalcTrigger,Trigger1M)),NA())</f>
        <v>2.2497362664134886E-2</v>
      </c>
      <c r="K1850" s="44">
        <f>IFERROR(_xll.qlIndexFixing(Index3M,H1850,TRUE,_xll.ohTrigger(RecalcTrigger,Trigger3M)),NA())</f>
        <v>2.2838417001248081E-2</v>
      </c>
      <c r="L1850" s="44">
        <f>IFERROR(_xll.qlIndexFixing(Index6M,$H1850,TRUE,_xll.ohTrigger(RecalcTrigger,Trigger6M)),NA())</f>
        <v>2.2920502918722423E-2</v>
      </c>
      <c r="M1850" s="183">
        <f>IFERROR(_xll.qlIndexFixing(Index1Y,$H1850,TRUE,_xll.ohTrigger(RecalcTrigger,Trigger1Y)),NA())</f>
        <v>2.3187181520180289E-2</v>
      </c>
      <c r="N1850" s="182">
        <f>IFERROR(_xll.qlIndexFixing(ONIndex1M,I1850,TRUE,_xll.ohTrigger(RecalcTrigger,Trigger1M)),NA())</f>
        <v>2.2489406374756049E-2</v>
      </c>
      <c r="O1850" s="44">
        <f>IFERROR(_xll.qlIndexFixing(ONIndex3M,I1850,TRUE,_xll.ohTrigger(RecalcTrigger,Trigger3M)),NA())</f>
        <v>2.2813334973500465E-2</v>
      </c>
      <c r="P1850" s="44">
        <f>IFERROR(_xll.qlIndexFixing(ONIndex6M,I1850,TRUE,_xll.ohTrigger(RecalcTrigger,Trigger6M)),NA())</f>
        <v>2.2870738624127807E-2</v>
      </c>
      <c r="Q1850" s="183">
        <f>IFERROR(_xll.qlIndexFixing(ONIndex1Y,I1850,TRUE,_xll.ohTrigger(RecalcTrigger,Trigger1Y)),NA())</f>
        <v>2.3085521531618358E-2</v>
      </c>
    </row>
    <row r="1851" spans="2:17" x14ac:dyDescent="0.2">
      <c r="B1851" s="39" t="s">
        <v>42</v>
      </c>
      <c r="D1851" s="42">
        <f>_xll.qlCalendarAdvance(Calendar,$D1850,B1851,"f",FALSE)</f>
        <v>52272</v>
      </c>
      <c r="E1851" s="177">
        <f>_xll.qlInterestRateIndexValueDate(IndexON,D1851)</f>
        <v>52272</v>
      </c>
      <c r="F1851" s="193">
        <f>IFERROR(_xll.qlIndexFixing(IndexON,D1851,TRUE,_xll.ohTrigger(RecalcTrigger,TriggerON)),NA())</f>
        <v>2.2295666400929948E-2</v>
      </c>
      <c r="H1851" s="42">
        <f>_xll.qlCalendarAdvance(Calendar,$H1850,B1851,"f",FALSE)</f>
        <v>52272</v>
      </c>
      <c r="I1851" s="177">
        <f>_xll.qlInterestRateIndexValueDate(Index1M,$H1851)</f>
        <v>52272</v>
      </c>
      <c r="J1851" s="182">
        <f>IFERROR(_xll.qlIndexFixing(Index1M,$H1851,TRUE,_xll.ohTrigger(RecalcTrigger,Trigger1M)),NA())</f>
        <v>2.2491754195317824E-2</v>
      </c>
      <c r="K1851" s="44">
        <f>IFERROR(_xll.qlIndexFixing(Index3M,H1851,TRUE,_xll.ohTrigger(RecalcTrigger,Trigger3M)),NA())</f>
        <v>2.2831988106034363E-2</v>
      </c>
      <c r="L1851" s="44">
        <f>IFERROR(_xll.qlIndexFixing(Index6M,$H1851,TRUE,_xll.ohTrigger(RecalcTrigger,Trigger6M)),NA())</f>
        <v>2.2914203620348617E-2</v>
      </c>
      <c r="M1851" s="183">
        <f>IFERROR(_xll.qlIndexFixing(Index1Y,$H1851,TRUE,_xll.ohTrigger(RecalcTrigger,Trigger1Y)),NA())</f>
        <v>2.3180583433147106E-2</v>
      </c>
      <c r="N1851" s="182">
        <f>IFERROR(_xll.qlIndexFixing(ONIndex1M,I1851,TRUE,_xll.ohTrigger(RecalcTrigger,Trigger1M)),NA())</f>
        <v>2.2483857135747742E-2</v>
      </c>
      <c r="O1851" s="44">
        <f>IFERROR(_xll.qlIndexFixing(ONIndex3M,I1851,TRUE,_xll.ohTrigger(RecalcTrigger,Trigger3M)),NA())</f>
        <v>2.2807361570028606E-2</v>
      </c>
      <c r="P1851" s="44">
        <f>IFERROR(_xll.qlIndexFixing(ONIndex6M,I1851,TRUE,_xll.ohTrigger(RecalcTrigger,Trigger6M)),NA())</f>
        <v>2.2864779060443041E-2</v>
      </c>
      <c r="Q1851" s="183">
        <f>IFERROR(_xll.qlIndexFixing(ONIndex1Y,I1851,TRUE,_xll.ohTrigger(RecalcTrigger,Trigger1Y)),NA())</f>
        <v>2.3079653909671149E-2</v>
      </c>
    </row>
    <row r="1852" spans="2:17" x14ac:dyDescent="0.2">
      <c r="B1852" s="39" t="s">
        <v>42</v>
      </c>
      <c r="D1852" s="42">
        <f>_xll.qlCalendarAdvance(Calendar,$D1851,B1852,"f",FALSE)</f>
        <v>52279</v>
      </c>
      <c r="E1852" s="177">
        <f>_xll.qlInterestRateIndexValueDate(IndexON,D1852)</f>
        <v>52279</v>
      </c>
      <c r="F1852" s="193">
        <f>IFERROR(_xll.qlIndexFixing(IndexON,D1852,TRUE,_xll.ohTrigger(RecalcTrigger,TriggerON)),NA())</f>
        <v>2.2289563348208974E-2</v>
      </c>
      <c r="H1852" s="42">
        <f>_xll.qlCalendarAdvance(Calendar,$H1851,B1852,"f",FALSE)</f>
        <v>52279</v>
      </c>
      <c r="I1852" s="177">
        <f>_xll.qlInterestRateIndexValueDate(Index1M,$H1852)</f>
        <v>52279</v>
      </c>
      <c r="J1852" s="182">
        <f>IFERROR(_xll.qlIndexFixing(Index1M,$H1852,TRUE,_xll.ohTrigger(RecalcTrigger,Trigger1M)),NA())</f>
        <v>2.2486119804881188E-2</v>
      </c>
      <c r="K1852" s="44">
        <f>IFERROR(_xll.qlIndexFixing(Index3M,H1852,TRUE,_xll.ohTrigger(RecalcTrigger,Trigger3M)),NA())</f>
        <v>2.2825805694863713E-2</v>
      </c>
      <c r="L1852" s="44">
        <f>IFERROR(_xll.qlIndexFixing(Index6M,$H1852,TRUE,_xll.ohTrigger(RecalcTrigger,Trigger6M)),NA())</f>
        <v>2.2907883156038714E-2</v>
      </c>
      <c r="M1852" s="183">
        <f>IFERROR(_xll.qlIndexFixing(Index1Y,$H1852,TRUE,_xll.ohTrigger(RecalcTrigger,Trigger1Y)),NA())</f>
        <v>2.3173962511559454E-2</v>
      </c>
      <c r="N1852" s="182">
        <f>IFERROR(_xll.qlIndexFixing(ONIndex1M,I1852,TRUE,_xll.ohTrigger(RecalcTrigger,Trigger1M)),NA())</f>
        <v>2.2478282015744311E-2</v>
      </c>
      <c r="O1852" s="44">
        <f>IFERROR(_xll.qlIndexFixing(ONIndex3M,I1852,TRUE,_xll.ohTrigger(RecalcTrigger,Trigger3M)),NA())</f>
        <v>2.280136440937941E-2</v>
      </c>
      <c r="P1852" s="44">
        <f>IFERROR(_xll.qlIndexFixing(ONIndex6M,I1852,TRUE,_xll.ohTrigger(RecalcTrigger,Trigger6M)),NA())</f>
        <v>2.2858798548077708E-2</v>
      </c>
      <c r="Q1852" s="183">
        <f>IFERROR(_xll.qlIndexFixing(ONIndex1Y,I1852,TRUE,_xll.ohTrigger(RecalcTrigger,Trigger1Y)),NA())</f>
        <v>2.3073763927379254E-2</v>
      </c>
    </row>
    <row r="1853" spans="2:17" x14ac:dyDescent="0.2">
      <c r="B1853" s="39" t="s">
        <v>42</v>
      </c>
      <c r="D1853" s="42">
        <f>_xll.qlCalendarAdvance(Calendar,$D1852,B1853,"f",FALSE)</f>
        <v>52286</v>
      </c>
      <c r="E1853" s="177">
        <f>_xll.qlInterestRateIndexValueDate(IndexON,D1853)</f>
        <v>52286</v>
      </c>
      <c r="F1853" s="193">
        <f>IFERROR(_xll.qlIndexFixing(IndexON,D1853,TRUE,_xll.ohTrigger(RecalcTrigger,TriggerON)),NA())</f>
        <v>2.228343956911738E-2</v>
      </c>
      <c r="H1853" s="42">
        <f>_xll.qlCalendarAdvance(Calendar,$H1852,B1853,"f",FALSE)</f>
        <v>52286</v>
      </c>
      <c r="I1853" s="177">
        <f>_xll.qlInterestRateIndexValueDate(Index1M,$H1853)</f>
        <v>52286</v>
      </c>
      <c r="J1853" s="182">
        <f>IFERROR(_xll.qlIndexFixing(Index1M,$H1853,TRUE,_xll.ohTrigger(RecalcTrigger,Trigger1M)),NA())</f>
        <v>2.2480459492851029E-2</v>
      </c>
      <c r="K1853" s="44">
        <f>IFERROR(_xll.qlIndexFixing(Index3M,H1853,TRUE,_xll.ohTrigger(RecalcTrigger,Trigger3M)),NA())</f>
        <v>2.2819863493574313E-2</v>
      </c>
      <c r="L1853" s="44">
        <f>IFERROR(_xll.qlIndexFixing(Index6M,$H1853,TRUE,_xll.ohTrigger(RecalcTrigger,Trigger6M)),NA())</f>
        <v>2.2901541525989735E-2</v>
      </c>
      <c r="M1853" s="183">
        <f>IFERROR(_xll.qlIndexFixing(Index1Y,$H1853,TRUE,_xll.ohTrigger(RecalcTrigger,Trigger1Y)),NA())</f>
        <v>2.3167318755860755E-2</v>
      </c>
      <c r="N1853" s="182">
        <f>IFERROR(_xll.qlIndexFixing(ONIndex1M,I1853,TRUE,_xll.ohTrigger(RecalcTrigger,Trigger1M)),NA())</f>
        <v>2.2472681014826801E-2</v>
      </c>
      <c r="O1853" s="44">
        <f>IFERROR(_xll.qlIndexFixing(ONIndex3M,I1853,TRUE,_xll.ohTrigger(RecalcTrigger,Trigger3M)),NA())</f>
        <v>2.2795343491552877E-2</v>
      </c>
      <c r="P1853" s="44">
        <f>IFERROR(_xll.qlIndexFixing(ONIndex6M,I1853,TRUE,_xll.ohTrigger(RecalcTrigger,Trigger6M)),NA())</f>
        <v>2.2852797087112853E-2</v>
      </c>
      <c r="Q1853" s="183">
        <f>IFERROR(_xll.qlIndexFixing(ONIndex1Y,I1853,TRUE,_xll.ohTrigger(RecalcTrigger,Trigger1Y)),NA())</f>
        <v>2.3067851584904764E-2</v>
      </c>
    </row>
    <row r="1854" spans="2:17" x14ac:dyDescent="0.2">
      <c r="B1854" s="39" t="s">
        <v>42</v>
      </c>
      <c r="D1854" s="42">
        <f>_xll.qlCalendarAdvance(Calendar,$D1853,B1854,"f",FALSE)</f>
        <v>52293</v>
      </c>
      <c r="E1854" s="177">
        <f>_xll.qlInterestRateIndexValueDate(IndexON,D1854)</f>
        <v>52293</v>
      </c>
      <c r="F1854" s="193">
        <f>IFERROR(_xll.qlIndexFixing(IndexON,D1854,TRUE,_xll.ohTrigger(RecalcTrigger,TriggerON)),NA())</f>
        <v>2.2277295063655167E-2</v>
      </c>
      <c r="H1854" s="42">
        <f>_xll.qlCalendarAdvance(Calendar,$H1853,B1854,"f",FALSE)</f>
        <v>52293</v>
      </c>
      <c r="I1854" s="177">
        <f>_xll.qlInterestRateIndexValueDate(Index1M,$H1854)</f>
        <v>52293</v>
      </c>
      <c r="J1854" s="182">
        <f>IFERROR(_xll.qlIndexFixing(Index1M,$H1854,TRUE,_xll.ohTrigger(RecalcTrigger,Trigger1M)),NA())</f>
        <v>2.2475622032690597E-2</v>
      </c>
      <c r="K1854" s="44">
        <f>IFERROR(_xll.qlIndexFixing(Index3M,H1854,TRUE,_xll.ohTrigger(RecalcTrigger,Trigger3M)),NA())</f>
        <v>2.2813893035014323E-2</v>
      </c>
      <c r="L1854" s="44">
        <f>IFERROR(_xll.qlIndexFixing(Index6M,$H1854,TRUE,_xll.ohTrigger(RecalcTrigger,Trigger6M)),NA())</f>
        <v>2.2895938764739377E-2</v>
      </c>
      <c r="M1854" s="183">
        <f>IFERROR(_xll.qlIndexFixing(Index1Y,$H1854,TRUE,_xll.ohTrigger(RecalcTrigger,Trigger1Y)),NA())</f>
        <v>2.3160890080121673E-2</v>
      </c>
      <c r="N1854" s="182">
        <f>IFERROR(_xll.qlIndexFixing(ONIndex1M,I1854,TRUE,_xll.ohTrigger(RecalcTrigger,Trigger1M)),NA())</f>
        <v>2.2467054133076259E-2</v>
      </c>
      <c r="O1854" s="44">
        <f>IFERROR(_xll.qlIndexFixing(ONIndex3M,I1854,TRUE,_xll.ohTrigger(RecalcTrigger,Trigger3M)),NA())</f>
        <v>2.2789298816386916E-2</v>
      </c>
      <c r="P1854" s="44">
        <f>IFERROR(_xll.qlIndexFixing(ONIndex6M,I1854,TRUE,_xll.ohTrigger(RecalcTrigger,Trigger6M)),NA())</f>
        <v>2.2846774677548476E-2</v>
      </c>
      <c r="Q1854" s="183">
        <f>IFERROR(_xll.qlIndexFixing(ONIndex1Y,I1854,TRUE,_xll.ohTrigger(RecalcTrigger,Trigger1Y)),NA())</f>
        <v>2.3061916882085587E-2</v>
      </c>
    </row>
    <row r="1855" spans="2:17" x14ac:dyDescent="0.2">
      <c r="B1855" s="39" t="s">
        <v>42</v>
      </c>
      <c r="D1855" s="42">
        <f>_xll.qlCalendarAdvance(Calendar,$D1854,B1855,"f",FALSE)</f>
        <v>52300</v>
      </c>
      <c r="E1855" s="177">
        <f>_xll.qlInterestRateIndexValueDate(IndexON,D1855)</f>
        <v>52300</v>
      </c>
      <c r="F1855" s="193">
        <f>IFERROR(_xll.qlIndexFixing(IndexON,D1855,TRUE,_xll.ohTrigger(RecalcTrigger,TriggerON)),NA())</f>
        <v>2.227112983190338E-2</v>
      </c>
      <c r="H1855" s="42">
        <f>_xll.qlCalendarAdvance(Calendar,$H1854,B1855,"f",FALSE)</f>
        <v>52300</v>
      </c>
      <c r="I1855" s="177">
        <f>_xll.qlInterestRateIndexValueDate(Index1M,$H1855)</f>
        <v>52300</v>
      </c>
      <c r="J1855" s="182">
        <f>IFERROR(_xll.qlIndexFixing(Index1M,$H1855,TRUE,_xll.ohTrigger(RecalcTrigger,Trigger1M)),NA())</f>
        <v>2.2469903267780658E-2</v>
      </c>
      <c r="K1855" s="44">
        <f>IFERROR(_xll.qlIndexFixing(Index3M,H1855,TRUE,_xll.ohTrigger(RecalcTrigger,Trigger3M)),NA())</f>
        <v>2.2807634792609988E-2</v>
      </c>
      <c r="L1855" s="44">
        <f>IFERROR(_xll.qlIndexFixing(Index6M,$H1855,TRUE,_xll.ohTrigger(RecalcTrigger,Trigger6M)),NA())</f>
        <v>2.2889549073176647E-2</v>
      </c>
      <c r="M1855" s="183">
        <f>IFERROR(_xll.qlIndexFixing(Index1Y,$H1855,TRUE,_xll.ohTrigger(RecalcTrigger,Trigger1Y)),NA())</f>
        <v>2.3154198607029101E-2</v>
      </c>
      <c r="N1855" s="182">
        <f>IFERROR(_xll.qlIndexFixing(ONIndex1M,I1855,TRUE,_xll.ohTrigger(RecalcTrigger,Trigger1M)),NA())</f>
        <v>2.246140137057373E-2</v>
      </c>
      <c r="O1855" s="44">
        <f>IFERROR(_xll.qlIndexFixing(ONIndex3M,I1855,TRUE,_xll.ohTrigger(RecalcTrigger,Trigger3M)),NA())</f>
        <v>2.2783230384286757E-2</v>
      </c>
      <c r="P1855" s="44">
        <f>IFERROR(_xll.qlIndexFixing(ONIndex6M,I1855,TRUE,_xll.ohTrigger(RecalcTrigger,Trigger6M)),NA())</f>
        <v>2.2840731319303531E-2</v>
      </c>
      <c r="Q1855" s="183">
        <f>IFERROR(_xll.qlIndexFixing(ONIndex1Y,I1855,TRUE,_xll.ohTrigger(RecalcTrigger,Trigger1Y)),NA())</f>
        <v>2.3055959818921723E-2</v>
      </c>
    </row>
    <row r="1856" spans="2:17" x14ac:dyDescent="0.2">
      <c r="B1856" s="39" t="s">
        <v>42</v>
      </c>
      <c r="D1856" s="42">
        <f>_xll.qlCalendarAdvance(Calendar,$D1855,B1856,"f",FALSE)</f>
        <v>52307</v>
      </c>
      <c r="E1856" s="177">
        <f>_xll.qlInterestRateIndexValueDate(IndexON,D1856)</f>
        <v>52307</v>
      </c>
      <c r="F1856" s="193">
        <f>IFERROR(_xll.qlIndexFixing(IndexON,D1856,TRUE,_xll.ohTrigger(RecalcTrigger,TriggerON)),NA())</f>
        <v>2.2264943873618881E-2</v>
      </c>
      <c r="H1856" s="42">
        <f>_xll.qlCalendarAdvance(Calendar,$H1855,B1856,"f",FALSE)</f>
        <v>52307</v>
      </c>
      <c r="I1856" s="177">
        <f>_xll.qlInterestRateIndexValueDate(Index1M,$H1856)</f>
        <v>52307</v>
      </c>
      <c r="J1856" s="182">
        <f>IFERROR(_xll.qlIndexFixing(Index1M,$H1856,TRUE,_xll.ohTrigger(RecalcTrigger,Trigger1M)),NA())</f>
        <v>2.2464158576868766E-2</v>
      </c>
      <c r="K1856" s="44">
        <f>IFERROR(_xll.qlIndexFixing(Index3M,H1856,TRUE,_xll.ohTrigger(RecalcTrigger,Trigger3M)),NA())</f>
        <v>2.2801352667708739E-2</v>
      </c>
      <c r="L1856" s="44">
        <f>IFERROR(_xll.qlIndexFixing(Index6M,$H1856,TRUE,_xll.ohTrigger(RecalcTrigger,Trigger6M)),NA())</f>
        <v>2.2883138212886088E-2</v>
      </c>
      <c r="M1856" s="183">
        <f>IFERROR(_xll.qlIndexFixing(Index1Y,$H1856,TRUE,_xll.ohTrigger(RecalcTrigger,Trigger1Y)),NA())</f>
        <v>2.314748429988718E-2</v>
      </c>
      <c r="N1856" s="182">
        <f>IFERROR(_xll.qlIndexFixing(ONIndex1M,I1856,TRUE,_xll.ohTrigger(RecalcTrigger,Trigger1M)),NA())</f>
        <v>2.2455722726995031E-2</v>
      </c>
      <c r="O1856" s="44">
        <f>IFERROR(_xll.qlIndexFixing(ONIndex3M,I1856,TRUE,_xll.ohTrigger(RecalcTrigger,Trigger3M)),NA())</f>
        <v>2.2777138195090307E-2</v>
      </c>
      <c r="P1856" s="44">
        <f>IFERROR(_xll.qlIndexFixing(ONIndex6M,I1856,TRUE,_xll.ohTrigger(RecalcTrigger,Trigger6M)),NA())</f>
        <v>2.2834667012540111E-2</v>
      </c>
      <c r="Q1856" s="183">
        <f>IFERROR(_xll.qlIndexFixing(ONIndex1Y,I1856,TRUE,_xll.ohTrigger(RecalcTrigger,Trigger1Y)),NA())</f>
        <v>2.3049980395656311E-2</v>
      </c>
    </row>
    <row r="1857" spans="2:17" x14ac:dyDescent="0.2">
      <c r="B1857" s="39" t="s">
        <v>42</v>
      </c>
      <c r="D1857" s="42">
        <f>_xll.qlCalendarAdvance(Calendar,$D1856,B1857,"f",FALSE)</f>
        <v>52314</v>
      </c>
      <c r="E1857" s="177">
        <f>_xll.qlInterestRateIndexValueDate(IndexON,D1857)</f>
        <v>52314</v>
      </c>
      <c r="F1857" s="193">
        <f>IFERROR(_xll.qlIndexFixing(IndexON,D1857,TRUE,_xll.ohTrigger(RecalcTrigger,TriggerON)),NA())</f>
        <v>2.2258737188963762E-2</v>
      </c>
      <c r="H1857" s="42">
        <f>_xll.qlCalendarAdvance(Calendar,$H1856,B1857,"f",FALSE)</f>
        <v>52314</v>
      </c>
      <c r="I1857" s="177">
        <f>_xll.qlInterestRateIndexValueDate(Index1M,$H1857)</f>
        <v>52314</v>
      </c>
      <c r="J1857" s="182">
        <f>IFERROR(_xll.qlIndexFixing(Index1M,$H1857,TRUE,_xll.ohTrigger(RecalcTrigger,Trigger1M)),NA())</f>
        <v>2.2458387960004593E-2</v>
      </c>
      <c r="K1857" s="44">
        <f>IFERROR(_xll.qlIndexFixing(Index3M,H1857,TRUE,_xll.ohTrigger(RecalcTrigger,Trigger3M)),NA())</f>
        <v>2.2795046660421581E-2</v>
      </c>
      <c r="L1857" s="44">
        <f>IFERROR(_xll.qlIndexFixing(Index6M,$H1857,TRUE,_xll.ohTrigger(RecalcTrigger,Trigger6M)),NA())</f>
        <v>2.2876706184070322E-2</v>
      </c>
      <c r="M1857" s="183">
        <f>IFERROR(_xll.qlIndexFixing(Index1Y,$H1857,TRUE,_xll.ohTrigger(RecalcTrigger,Trigger1Y)),NA())</f>
        <v>2.3140747159146983E-2</v>
      </c>
      <c r="N1857" s="182">
        <f>IFERROR(_xll.qlIndexFixing(ONIndex1M,I1857,TRUE,_xll.ohTrigger(RecalcTrigger,Trigger1M)),NA())</f>
        <v>2.2450018202502253E-2</v>
      </c>
      <c r="O1857" s="44">
        <f>IFERROR(_xll.qlIndexFixing(ONIndex3M,I1857,TRUE,_xll.ohTrigger(RecalcTrigger,Trigger3M)),NA())</f>
        <v>2.2771022248554429E-2</v>
      </c>
      <c r="P1857" s="44">
        <f>IFERROR(_xll.qlIndexFixing(ONIndex6M,I1857,TRUE,_xll.ohTrigger(RecalcTrigger,Trigger6M)),NA())</f>
        <v>2.282858175693403E-2</v>
      </c>
      <c r="Q1857" s="183">
        <f>IFERROR(_xll.qlIndexFixing(ONIndex1Y,I1857,TRUE,_xll.ohTrigger(RecalcTrigger,Trigger1Y)),NA())</f>
        <v>2.3043978612046212E-2</v>
      </c>
    </row>
    <row r="1858" spans="2:17" x14ac:dyDescent="0.2">
      <c r="B1858" s="39" t="s">
        <v>42</v>
      </c>
      <c r="D1858" s="42">
        <f>_xll.qlCalendarAdvance(Calendar,$D1857,B1858,"f",FALSE)</f>
        <v>52321</v>
      </c>
      <c r="E1858" s="177">
        <f>_xll.qlInterestRateIndexValueDate(IndexON,D1858)</f>
        <v>52321</v>
      </c>
      <c r="F1858" s="193">
        <f>IFERROR(_xll.qlIndexFixing(IndexON,D1858,TRUE,_xll.ohTrigger(RecalcTrigger,TriggerON)),NA())</f>
        <v>2.2252509778100116E-2</v>
      </c>
      <c r="H1858" s="42">
        <f>_xll.qlCalendarAdvance(Calendar,$H1857,B1858,"f",FALSE)</f>
        <v>52321</v>
      </c>
      <c r="I1858" s="177">
        <f>_xll.qlInterestRateIndexValueDate(Index1M,$H1858)</f>
        <v>52321</v>
      </c>
      <c r="J1858" s="182">
        <f>IFERROR(_xll.qlIndexFixing(Index1M,$H1858,TRUE,_xll.ohTrigger(RecalcTrigger,Trigger1M)),NA())</f>
        <v>2.2452317514038388E-2</v>
      </c>
      <c r="K1858" s="44">
        <f>IFERROR(_xll.qlIndexFixing(Index3M,H1858,TRUE,_xll.ohTrigger(RecalcTrigger,Trigger3M)),NA())</f>
        <v>2.2788463355340797E-2</v>
      </c>
      <c r="L1858" s="44">
        <f>IFERROR(_xll.qlIndexFixing(Index6M,$H1858,TRUE,_xll.ohTrigger(RecalcTrigger,Trigger6M)),NA())</f>
        <v>2.2870007462827878E-2</v>
      </c>
      <c r="M1858" s="183">
        <f>IFERROR(_xll.qlIndexFixing(Index1Y,$H1858,TRUE,_xll.ohTrigger(RecalcTrigger,Trigger1Y)),NA())</f>
        <v>2.3133987185261565E-2</v>
      </c>
      <c r="N1858" s="182">
        <f>IFERROR(_xll.qlIndexFixing(ONIndex1M,I1858,TRUE,_xll.ohTrigger(RecalcTrigger,Trigger1M)),NA())</f>
        <v>2.2444287797176443E-2</v>
      </c>
      <c r="O1858" s="44">
        <f>IFERROR(_xll.qlIndexFixing(ONIndex3M,I1858,TRUE,_xll.ohTrigger(RecalcTrigger,Trigger3M)),NA())</f>
        <v>2.276488254492226E-2</v>
      </c>
      <c r="P1858" s="44">
        <f>IFERROR(_xll.qlIndexFixing(ONIndex6M,I1858,TRUE,_xll.ohTrigger(RecalcTrigger,Trigger6M)),NA())</f>
        <v>2.2822475552809474E-2</v>
      </c>
      <c r="Q1858" s="183">
        <f>IFERROR(_xll.qlIndexFixing(ONIndex1Y,I1858,TRUE,_xll.ohTrigger(RecalcTrigger,Trigger1Y)),NA())</f>
        <v>2.3037954468172472E-2</v>
      </c>
    </row>
    <row r="1859" spans="2:17" x14ac:dyDescent="0.2">
      <c r="B1859" s="39" t="s">
        <v>42</v>
      </c>
      <c r="D1859" s="42">
        <f>_xll.qlCalendarAdvance(Calendar,$D1858,B1859,"f",FALSE)</f>
        <v>52328</v>
      </c>
      <c r="E1859" s="177">
        <f>_xll.qlInterestRateIndexValueDate(IndexON,D1859)</f>
        <v>52328</v>
      </c>
      <c r="F1859" s="193">
        <f>IFERROR(_xll.qlIndexFixing(IndexON,D1859,TRUE,_xll.ohTrigger(RecalcTrigger,TriggerON)),NA())</f>
        <v>2.2246261640703757E-2</v>
      </c>
      <c r="H1859" s="42">
        <f>_xll.qlCalendarAdvance(Calendar,$H1858,B1859,"f",FALSE)</f>
        <v>52328</v>
      </c>
      <c r="I1859" s="177">
        <f>_xll.qlInterestRateIndexValueDate(Index1M,$H1859)</f>
        <v>52328</v>
      </c>
      <c r="J1859" s="182">
        <f>IFERROR(_xll.qlIndexFixing(Index1M,$H1859,TRUE,_xll.ohTrigger(RecalcTrigger,Trigger1M)),NA())</f>
        <v>2.2446497254875797E-2</v>
      </c>
      <c r="K1859" s="44">
        <f>IFERROR(_xll.qlIndexFixing(Index3M,H1859,TRUE,_xll.ohTrigger(RecalcTrigger,Trigger3M)),NA())</f>
        <v>2.2782111684878738E-2</v>
      </c>
      <c r="L1859" s="44">
        <f>IFERROR(_xll.qlIndexFixing(Index6M,$H1859,TRUE,_xll.ohTrigger(RecalcTrigger,Trigger6M)),NA())</f>
        <v>2.286353501275042E-2</v>
      </c>
      <c r="M1859" s="183">
        <f>IFERROR(_xll.qlIndexFixing(Index1Y,$H1859,TRUE,_xll.ohTrigger(RecalcTrigger,Trigger1Y)),NA())</f>
        <v>2.312720437868488E-2</v>
      </c>
      <c r="N1859" s="182">
        <f>IFERROR(_xll.qlIndexFixing(ONIndex1M,I1859,TRUE,_xll.ohTrigger(RecalcTrigger,Trigger1M)),NA())</f>
        <v>2.2438531510936555E-2</v>
      </c>
      <c r="O1859" s="44">
        <f>IFERROR(_xll.qlIndexFixing(ONIndex3M,I1859,TRUE,_xll.ohTrigger(RecalcTrigger,Trigger3M)),NA())</f>
        <v>2.2758719084031709E-2</v>
      </c>
      <c r="P1859" s="44">
        <f>IFERROR(_xll.qlIndexFixing(ONIndex6M,I1859,TRUE,_xll.ohTrigger(RecalcTrigger,Trigger6M)),NA())</f>
        <v>2.2816348400004349E-2</v>
      </c>
      <c r="Q1859" s="183">
        <f>IFERROR(_xll.qlIndexFixing(ONIndex1Y,I1859,TRUE,_xll.ohTrigger(RecalcTrigger,Trigger1Y)),NA())</f>
        <v>2.3031907963954046E-2</v>
      </c>
    </row>
    <row r="1860" spans="2:17" x14ac:dyDescent="0.2">
      <c r="B1860" s="39" t="s">
        <v>42</v>
      </c>
      <c r="D1860" s="42">
        <f>_xll.qlCalendarAdvance(Calendar,$D1859,B1860,"f",FALSE)</f>
        <v>52335</v>
      </c>
      <c r="E1860" s="177">
        <f>_xll.qlInterestRateIndexValueDate(IndexON,D1860)</f>
        <v>52335</v>
      </c>
      <c r="F1860" s="193">
        <f>IFERROR(_xll.qlIndexFixing(IndexON,D1860,TRUE,_xll.ohTrigger(RecalcTrigger,TriggerON)),NA())</f>
        <v>2.2239992776855733E-2</v>
      </c>
      <c r="H1860" s="42">
        <f>_xll.qlCalendarAdvance(Calendar,$H1859,B1860,"f",FALSE)</f>
        <v>52335</v>
      </c>
      <c r="I1860" s="177">
        <f>_xll.qlInterestRateIndexValueDate(Index1M,$H1860)</f>
        <v>52335</v>
      </c>
      <c r="J1860" s="182">
        <f>IFERROR(_xll.qlIndexFixing(Index1M,$H1860,TRUE,_xll.ohTrigger(RecalcTrigger,Trigger1M)),NA())</f>
        <v>2.2440651071366429E-2</v>
      </c>
      <c r="K1860" s="44">
        <f>IFERROR(_xll.qlIndexFixing(Index3M,H1860,TRUE,_xll.ohTrigger(RecalcTrigger,Trigger3M)),NA())</f>
        <v>2.2775736133740846E-2</v>
      </c>
      <c r="L1860" s="44">
        <f>IFERROR(_xll.qlIndexFixing(Index6M,$H1860,TRUE,_xll.ohTrigger(RecalcTrigger,Trigger6M)),NA())</f>
        <v>2.2857041395949552E-2</v>
      </c>
      <c r="M1860" s="183">
        <f>IFERROR(_xll.qlIndexFixing(Index1Y,$H1860,TRUE,_xll.ohTrigger(RecalcTrigger,Trigger1Y)),NA())</f>
        <v>2.3120398739873312E-2</v>
      </c>
      <c r="N1860" s="182">
        <f>IFERROR(_xll.qlIndexFixing(ONIndex1M,I1860,TRUE,_xll.ohTrigger(RecalcTrigger,Trigger1M)),NA())</f>
        <v>2.2432749343782588E-2</v>
      </c>
      <c r="O1860" s="44">
        <f>IFERROR(_xll.qlIndexFixing(ONIndex3M,I1860,TRUE,_xll.ohTrigger(RecalcTrigger,Trigger3M)),NA())</f>
        <v>2.2752531866044867E-2</v>
      </c>
      <c r="P1860" s="44">
        <f>IFERROR(_xll.qlIndexFixing(ONIndex6M,I1860,TRUE,_xll.ohTrigger(RecalcTrigger,Trigger6M)),NA())</f>
        <v>2.2810200298437611E-2</v>
      </c>
      <c r="Q1860" s="183">
        <f>IFERROR(_xll.qlIndexFixing(ONIndex1Y,I1860,TRUE,_xll.ohTrigger(RecalcTrigger,Trigger1Y)),NA())</f>
        <v>2.3025839099471979E-2</v>
      </c>
    </row>
    <row r="1861" spans="2:17" x14ac:dyDescent="0.2">
      <c r="B1861" s="39" t="s">
        <v>42</v>
      </c>
      <c r="D1861" s="42">
        <f>_xll.qlCalendarAdvance(Calendar,$D1860,B1861,"f",FALSE)</f>
        <v>52342</v>
      </c>
      <c r="E1861" s="177">
        <f>_xll.qlInterestRateIndexValueDate(IndexON,D1861)</f>
        <v>52342</v>
      </c>
      <c r="F1861" s="193">
        <f>IFERROR(_xll.qlIndexFixing(IndexON,D1861,TRUE,_xll.ohTrigger(RecalcTrigger,TriggerON)),NA())</f>
        <v>2.2233703186880227E-2</v>
      </c>
      <c r="H1861" s="42">
        <f>_xll.qlCalendarAdvance(Calendar,$H1860,B1861,"f",FALSE)</f>
        <v>52342</v>
      </c>
      <c r="I1861" s="177">
        <f>_xll.qlInterestRateIndexValueDate(Index1M,$H1861)</f>
        <v>52342</v>
      </c>
      <c r="J1861" s="182">
        <f>IFERROR(_xll.qlIndexFixing(Index1M,$H1861,TRUE,_xll.ohTrigger(RecalcTrigger,Trigger1M)),NA())</f>
        <v>2.2434778963550804E-2</v>
      </c>
      <c r="K1861" s="44">
        <f>IFERROR(_xll.qlIndexFixing(Index3M,H1861,TRUE,_xll.ohTrigger(RecalcTrigger,Trigger3M)),NA())</f>
        <v>2.2769336702041114E-2</v>
      </c>
      <c r="L1861" s="44">
        <f>IFERROR(_xll.qlIndexFixing(Index6M,$H1861,TRUE,_xll.ohTrigger(RecalcTrigger,Trigger6M)),NA())</f>
        <v>2.2850526612631657E-2</v>
      </c>
      <c r="M1861" s="183">
        <f>IFERROR(_xll.qlIndexFixing(Index1Y,$H1861,TRUE,_xll.ohTrigger(RecalcTrigger,Trigger1Y)),NA())</f>
        <v>2.3113570269284345E-2</v>
      </c>
      <c r="N1861" s="182">
        <f>IFERROR(_xll.qlIndexFixing(ONIndex1M,I1861,TRUE,_xll.ohTrigger(RecalcTrigger,Trigger1M)),NA())</f>
        <v>2.2426941295795588E-2</v>
      </c>
      <c r="O1861" s="44">
        <f>IFERROR(_xll.qlIndexFixing(ONIndex3M,I1861,TRUE,_xll.ohTrigger(RecalcTrigger,Trigger3M)),NA())</f>
        <v>2.2746320890880689E-2</v>
      </c>
      <c r="P1861" s="44">
        <f>IFERROR(_xll.qlIndexFixing(ONIndex6M,I1861,TRUE,_xll.ohTrigger(RecalcTrigger,Trigger6M)),NA())</f>
        <v>2.2804031248433443E-2</v>
      </c>
      <c r="Q1861" s="183">
        <f>IFERROR(_xll.qlIndexFixing(ONIndex1Y,I1861,TRUE,_xll.ohTrigger(RecalcTrigger,Trigger1Y)),NA())</f>
        <v>2.3019747874807317E-2</v>
      </c>
    </row>
    <row r="1862" spans="2:17" x14ac:dyDescent="0.2">
      <c r="B1862" s="39" t="s">
        <v>42</v>
      </c>
      <c r="D1862" s="42">
        <f>_xll.qlCalendarAdvance(Calendar,$D1861,B1862,"f",FALSE)</f>
        <v>52349</v>
      </c>
      <c r="E1862" s="177">
        <f>_xll.qlInterestRateIndexValueDate(IndexON,D1862)</f>
        <v>52349</v>
      </c>
      <c r="F1862" s="193">
        <f>IFERROR(_xll.qlIndexFixing(IndexON,D1862,TRUE,_xll.ohTrigger(RecalcTrigger,TriggerON)),NA())</f>
        <v>2.2227392870372009E-2</v>
      </c>
      <c r="H1862" s="42">
        <f>_xll.qlCalendarAdvance(Calendar,$H1861,B1862,"f",FALSE)</f>
        <v>52349</v>
      </c>
      <c r="I1862" s="177">
        <f>_xll.qlInterestRateIndexValueDate(Index1M,$H1862)</f>
        <v>52349</v>
      </c>
      <c r="J1862" s="182">
        <f>IFERROR(_xll.qlIndexFixing(Index1M,$H1862,TRUE,_xll.ohTrigger(RecalcTrigger,Trigger1M)),NA())</f>
        <v>2.2428880931455935E-2</v>
      </c>
      <c r="K1862" s="44">
        <f>IFERROR(_xll.qlIndexFixing(Index3M,H1862,TRUE,_xll.ohTrigger(RecalcTrigger,Trigger3M)),NA())</f>
        <v>2.2762913389892652E-2</v>
      </c>
      <c r="L1862" s="44">
        <f>IFERROR(_xll.qlIndexFixing(Index6M,$H1862,TRUE,_xll.ohTrigger(RecalcTrigger,Trigger6M)),NA())</f>
        <v>2.2843990663000902E-2</v>
      </c>
      <c r="M1862" s="183">
        <f>IFERROR(_xll.qlIndexFixing(Index1Y,$H1862,TRUE,_xll.ohTrigger(RecalcTrigger,Trigger1Y)),NA())</f>
        <v>2.3106718967376583E-2</v>
      </c>
      <c r="N1862" s="182">
        <f>IFERROR(_xll.qlIndexFixing(ONIndex1M,I1862,TRUE,_xll.ohTrigger(RecalcTrigger,Trigger1M)),NA())</f>
        <v>2.242110736689451E-2</v>
      </c>
      <c r="O1862" s="44">
        <f>IFERROR(_xll.qlIndexFixing(ONIndex3M,I1862,TRUE,_xll.ohTrigger(RecalcTrigger,Trigger3M)),NA())</f>
        <v>2.2740086158620221E-2</v>
      </c>
      <c r="P1862" s="44">
        <f>IFERROR(_xll.qlIndexFixing(ONIndex6M,I1862,TRUE,_xll.ohTrigger(RecalcTrigger,Trigger6M)),NA())</f>
        <v>2.2797841249667661E-2</v>
      </c>
      <c r="Q1862" s="183">
        <f>IFERROR(_xll.qlIndexFixing(ONIndex1Y,I1862,TRUE,_xll.ohTrigger(RecalcTrigger,Trigger1Y)),NA())</f>
        <v>2.3013634289879015E-2</v>
      </c>
    </row>
    <row r="1863" spans="2:17" x14ac:dyDescent="0.2">
      <c r="B1863" s="39" t="s">
        <v>42</v>
      </c>
      <c r="D1863" s="42">
        <f>_xll.qlCalendarAdvance(Calendar,$D1862,B1863,"f",FALSE)</f>
        <v>52356</v>
      </c>
      <c r="E1863" s="177">
        <f>_xll.qlInterestRateIndexValueDate(IndexON,D1863)</f>
        <v>52356</v>
      </c>
      <c r="F1863" s="193">
        <f>IFERROR(_xll.qlIndexFixing(IndexON,D1863,TRUE,_xll.ohTrigger(RecalcTrigger,TriggerON)),NA())</f>
        <v>2.2221061827493171E-2</v>
      </c>
      <c r="H1863" s="42">
        <f>_xll.qlCalendarAdvance(Calendar,$H1862,B1863,"f",FALSE)</f>
        <v>52356</v>
      </c>
      <c r="I1863" s="177">
        <f>_xll.qlInterestRateIndexValueDate(Index1M,$H1863)</f>
        <v>52356</v>
      </c>
      <c r="J1863" s="182">
        <f>IFERROR(_xll.qlIndexFixing(Index1M,$H1863,TRUE,_xll.ohTrigger(RecalcTrigger,Trigger1M)),NA())</f>
        <v>2.2423219815834727E-2</v>
      </c>
      <c r="K1863" s="44">
        <f>IFERROR(_xll.qlIndexFixing(Index3M,H1863,TRUE,_xll.ohTrigger(RecalcTrigger,Trigger3M)),NA())</f>
        <v>2.2756709092991854E-2</v>
      </c>
      <c r="L1863" s="44">
        <f>IFERROR(_xll.qlIndexFixing(Index6M,$H1863,TRUE,_xll.ohTrigger(RecalcTrigger,Trigger6M)),NA())</f>
        <v>2.2837669483599773E-2</v>
      </c>
      <c r="M1863" s="183">
        <f>IFERROR(_xll.qlIndexFixing(Index1Y,$H1863,TRUE,_xll.ohTrigger(RecalcTrigger,Trigger1Y)),NA())</f>
        <v>2.3099844834610618E-2</v>
      </c>
      <c r="N1863" s="182">
        <f>IFERROR(_xll.qlIndexFixing(ONIndex1M,I1863,TRUE,_xll.ohTrigger(RecalcTrigger,Trigger1M)),NA())</f>
        <v>2.2415247557079354E-2</v>
      </c>
      <c r="O1863" s="44">
        <f>IFERROR(_xll.qlIndexFixing(ONIndex3M,I1863,TRUE,_xll.ohTrigger(RecalcTrigger,Trigger3M)),NA())</f>
        <v>2.2733827669182416E-2</v>
      </c>
      <c r="P1863" s="44">
        <f>IFERROR(_xll.qlIndexFixing(ONIndex6M,I1863,TRUE,_xll.ohTrigger(RecalcTrigger,Trigger6M)),NA())</f>
        <v>2.2791630302302357E-2</v>
      </c>
      <c r="Q1863" s="183">
        <f>IFERROR(_xll.qlIndexFixing(ONIndex1Y,I1863,TRUE,_xll.ohTrigger(RecalcTrigger,Trigger1Y)),NA())</f>
        <v>2.3007498344606025E-2</v>
      </c>
    </row>
    <row r="1864" spans="2:17" x14ac:dyDescent="0.2">
      <c r="B1864" s="39" t="s">
        <v>42</v>
      </c>
      <c r="D1864" s="42">
        <f>_xll.qlCalendarAdvance(Calendar,$D1863,B1864,"f",FALSE)</f>
        <v>52363</v>
      </c>
      <c r="E1864" s="177">
        <f>_xll.qlInterestRateIndexValueDate(IndexON,D1864)</f>
        <v>52363</v>
      </c>
      <c r="F1864" s="193">
        <f>IFERROR(_xll.qlIndexFixing(IndexON,D1864,TRUE,_xll.ohTrigger(RecalcTrigger,TriggerON)),NA())</f>
        <v>2.221471005832476E-2</v>
      </c>
      <c r="H1864" s="42">
        <f>_xll.qlCalendarAdvance(Calendar,$H1863,B1864,"f",FALSE)</f>
        <v>52363</v>
      </c>
      <c r="I1864" s="177">
        <f>_xll.qlInterestRateIndexValueDate(Index1M,$H1864)</f>
        <v>52363</v>
      </c>
      <c r="J1864" s="182">
        <f>IFERROR(_xll.qlIndexFixing(Index1M,$H1864,TRUE,_xll.ohTrigger(RecalcTrigger,Trigger1M)),NA())</f>
        <v>2.2417267718342501E-2</v>
      </c>
      <c r="K1864" s="44">
        <f>IFERROR(_xll.qlIndexFixing(Index3M,H1864,TRUE,_xll.ohTrigger(RecalcTrigger,Trigger3M)),NA())</f>
        <v>2.2750235912205524E-2</v>
      </c>
      <c r="L1864" s="44">
        <f>IFERROR(_xll.qlIndexFixing(Index6M,$H1864,TRUE,_xll.ohTrigger(RecalcTrigger,Trigger6M)),NA())</f>
        <v>2.2831089280848593E-2</v>
      </c>
      <c r="M1864" s="183">
        <f>IFERROR(_xll.qlIndexFixing(Index1Y,$H1864,TRUE,_xll.ohTrigger(RecalcTrigger,Trigger1Y)),NA())</f>
        <v>2.3092947871449027E-2</v>
      </c>
      <c r="N1864" s="182">
        <f>IFERROR(_xll.qlIndexFixing(ONIndex1M,I1864,TRUE,_xll.ohTrigger(RecalcTrigger,Trigger1M)),NA())</f>
        <v>2.2409361866431166E-2</v>
      </c>
      <c r="O1864" s="44">
        <f>IFERROR(_xll.qlIndexFixing(ONIndex3M,I1864,TRUE,_xll.ohTrigger(RecalcTrigger,Trigger3M)),NA())</f>
        <v>2.2727545422486228E-2</v>
      </c>
      <c r="P1864" s="44">
        <f>IFERROR(_xll.qlIndexFixing(ONIndex6M,I1864,TRUE,_xll.ohTrigger(RecalcTrigger,Trigger6M)),NA())</f>
        <v>2.2785398406337531E-2</v>
      </c>
      <c r="Q1864" s="183">
        <f>IFERROR(_xll.qlIndexFixing(ONIndex1Y,I1864,TRUE,_xll.ohTrigger(RecalcTrigger,Trigger1Y)),NA())</f>
        <v>2.3001340039150442E-2</v>
      </c>
    </row>
    <row r="1865" spans="2:17" x14ac:dyDescent="0.2">
      <c r="B1865" s="39" t="s">
        <v>42</v>
      </c>
      <c r="D1865" s="42">
        <f>_xll.qlCalendarAdvance(Calendar,$D1864,B1865,"f",FALSE)</f>
        <v>52370</v>
      </c>
      <c r="E1865" s="177">
        <f>_xll.qlInterestRateIndexValueDate(IndexON,D1865)</f>
        <v>52370</v>
      </c>
      <c r="F1865" s="193">
        <f>IFERROR(_xll.qlIndexFixing(IndexON,D1865,TRUE,_xll.ohTrigger(RecalcTrigger,TriggerON)),NA())</f>
        <v>2.2208337562704683E-2</v>
      </c>
      <c r="H1865" s="42">
        <f>_xll.qlCalendarAdvance(Calendar,$H1864,B1865,"f",FALSE)</f>
        <v>52370</v>
      </c>
      <c r="I1865" s="177">
        <f>_xll.qlInterestRateIndexValueDate(Index1M,$H1865)</f>
        <v>52370</v>
      </c>
      <c r="J1865" s="182">
        <f>IFERROR(_xll.qlIndexFixing(Index1M,$H1865,TRUE,_xll.ohTrigger(RecalcTrigger,Trigger1M)),NA())</f>
        <v>2.2411289695190805E-2</v>
      </c>
      <c r="K1865" s="44">
        <f>IFERROR(_xll.qlIndexFixing(Index3M,H1865,TRUE,_xll.ohTrigger(RecalcTrigger,Trigger3M)),NA())</f>
        <v>2.2743738849953857E-2</v>
      </c>
      <c r="L1865" s="44">
        <f>IFERROR(_xll.qlIndexFixing(Index6M,$H1865,TRUE,_xll.ohTrigger(RecalcTrigger,Trigger6M)),NA())</f>
        <v>2.2824487911220437E-2</v>
      </c>
      <c r="M1865" s="183">
        <f>IFERROR(_xll.qlIndexFixing(Index1Y,$H1865,TRUE,_xll.ohTrigger(RecalcTrigger,Trigger1Y)),NA())</f>
        <v>2.3086028078354623E-2</v>
      </c>
      <c r="N1865" s="182">
        <f>IFERROR(_xll.qlIndexFixing(ONIndex1M,I1865,TRUE,_xll.ohTrigger(RecalcTrigger,Trigger1M)),NA())</f>
        <v>2.2403450294787852E-2</v>
      </c>
      <c r="O1865" s="44">
        <f>IFERROR(_xll.qlIndexFixing(ONIndex3M,I1865,TRUE,_xll.ohTrigger(RecalcTrigger,Trigger3M)),NA())</f>
        <v>2.2721239418774797E-2</v>
      </c>
      <c r="P1865" s="44">
        <f>IFERROR(_xll.qlIndexFixing(ONIndex6M,I1865,TRUE,_xll.ohTrigger(RecalcTrigger,Trigger6M)),NA())</f>
        <v>2.2779145561773184E-2</v>
      </c>
      <c r="Q1865" s="183">
        <f>IFERROR(_xll.qlIndexFixing(ONIndex1Y,I1865,TRUE,_xll.ohTrigger(RecalcTrigger,Trigger1Y)),NA())</f>
        <v>2.2995159373350171E-2</v>
      </c>
    </row>
    <row r="1866" spans="2:17" x14ac:dyDescent="0.2">
      <c r="B1866" s="39" t="s">
        <v>42</v>
      </c>
      <c r="D1866" s="42">
        <f>_xll.qlCalendarAdvance(Calendar,$D1865,B1866,"f",FALSE)</f>
        <v>52377</v>
      </c>
      <c r="E1866" s="177">
        <f>_xll.qlInterestRateIndexValueDate(IndexON,D1866)</f>
        <v>52377</v>
      </c>
      <c r="F1866" s="193">
        <f>IFERROR(_xll.qlIndexFixing(IndexON,D1866,TRUE,_xll.ohTrigger(RecalcTrigger,TriggerON)),NA())</f>
        <v>2.2201944340713986E-2</v>
      </c>
      <c r="H1866" s="42">
        <f>_xll.qlCalendarAdvance(Calendar,$H1865,B1866,"f",FALSE)</f>
        <v>52377</v>
      </c>
      <c r="I1866" s="177">
        <f>_xll.qlInterestRateIndexValueDate(Index1M,$H1866)</f>
        <v>52377</v>
      </c>
      <c r="J1866" s="182">
        <f>IFERROR(_xll.qlIndexFixing(Index1M,$H1866,TRUE,_xll.ohTrigger(RecalcTrigger,Trigger1M)),NA())</f>
        <v>2.2405285746439772E-2</v>
      </c>
      <c r="K1866" s="44">
        <f>IFERROR(_xll.qlIndexFixing(Index3M,H1866,TRUE,_xll.ohTrigger(RecalcTrigger,Trigger3M)),NA())</f>
        <v>2.2737217906352265E-2</v>
      </c>
      <c r="L1866" s="44">
        <f>IFERROR(_xll.qlIndexFixing(Index6M,$H1866,TRUE,_xll.ohTrigger(RecalcTrigger,Trigger6M)),NA())</f>
        <v>2.2817865374924525E-2</v>
      </c>
      <c r="M1866" s="183">
        <f>IFERROR(_xll.qlIndexFixing(Index1Y,$H1866,TRUE,_xll.ohTrigger(RecalcTrigger,Trigger1Y)),NA())</f>
        <v>2.3079085455792861E-2</v>
      </c>
      <c r="N1866" s="182">
        <f>IFERROR(_xll.qlIndexFixing(ONIndex1M,I1866,TRUE,_xll.ohTrigger(RecalcTrigger,Trigger1M)),NA())</f>
        <v>2.2397512842392553E-2</v>
      </c>
      <c r="O1866" s="44">
        <f>IFERROR(_xll.qlIndexFixing(ONIndex3M,I1866,TRUE,_xll.ohTrigger(RecalcTrigger,Trigger3M)),NA())</f>
        <v>2.2714909657886029E-2</v>
      </c>
      <c r="P1866" s="44">
        <f>IFERROR(_xll.qlIndexFixing(ONIndex6M,I1866,TRUE,_xll.ohTrigger(RecalcTrigger,Trigger6M)),NA())</f>
        <v>2.2772871768528269E-2</v>
      </c>
      <c r="Q1866" s="183">
        <f>IFERROR(_xll.qlIndexFixing(ONIndex1Y,I1866,TRUE,_xll.ohTrigger(RecalcTrigger,Trigger1Y)),NA())</f>
        <v>2.2988956347367306E-2</v>
      </c>
    </row>
    <row r="1867" spans="2:17" x14ac:dyDescent="0.2">
      <c r="B1867" s="39" t="s">
        <v>42</v>
      </c>
      <c r="D1867" s="42">
        <f>_xll.qlCalendarAdvance(Calendar,$D1866,B1867,"f",FALSE)</f>
        <v>52384</v>
      </c>
      <c r="E1867" s="177">
        <f>_xll.qlInterestRateIndexValueDate(IndexON,D1867)</f>
        <v>52384</v>
      </c>
      <c r="F1867" s="193">
        <f>IFERROR(_xll.qlIndexFixing(IndexON,D1867,TRUE,_xll.ohTrigger(RecalcTrigger,TriggerON)),NA())</f>
        <v>2.2195530392433716E-2</v>
      </c>
      <c r="H1867" s="42">
        <f>_xll.qlCalendarAdvance(Calendar,$H1866,B1867,"f",FALSE)</f>
        <v>52384</v>
      </c>
      <c r="I1867" s="177">
        <f>_xll.qlInterestRateIndexValueDate(Index1M,$H1867)</f>
        <v>52384</v>
      </c>
      <c r="J1867" s="182">
        <f>IFERROR(_xll.qlIndexFixing(Index1M,$H1867,TRUE,_xll.ohTrigger(RecalcTrigger,Trigger1M)),NA())</f>
        <v>2.2399001908259907E-2</v>
      </c>
      <c r="K1867" s="44">
        <f>IFERROR(_xll.qlIndexFixing(Index3M,H1867,TRUE,_xll.ohTrigger(RecalcTrigger,Trigger3M)),NA())</f>
        <v>2.2730673081517907E-2</v>
      </c>
      <c r="L1867" s="44">
        <f>IFERROR(_xll.qlIndexFixing(Index6M,$H1867,TRUE,_xll.ohTrigger(RecalcTrigger,Trigger6M)),NA())</f>
        <v>2.2810993427387245E-2</v>
      </c>
      <c r="M1867" s="183">
        <f>IFERROR(_xll.qlIndexFixing(Index1Y,$H1867,TRUE,_xll.ohTrigger(RecalcTrigger,Trigger1Y)),NA())</f>
        <v>2.307212000423076E-2</v>
      </c>
      <c r="N1867" s="182">
        <f>IFERROR(_xll.qlIndexFixing(ONIndex1M,I1867,TRUE,_xll.ohTrigger(RecalcTrigger,Trigger1M)),NA())</f>
        <v>2.2391549509164221E-2</v>
      </c>
      <c r="O1867" s="44">
        <f>IFERROR(_xll.qlIndexFixing(ONIndex3M,I1867,TRUE,_xll.ohTrigger(RecalcTrigger,Trigger3M)),NA())</f>
        <v>2.2708556139738878E-2</v>
      </c>
      <c r="P1867" s="44">
        <f>IFERROR(_xll.qlIndexFixing(ONIndex6M,I1867,TRUE,_xll.ohTrigger(RecalcTrigger,Trigger6M)),NA())</f>
        <v>2.2766577026521739E-2</v>
      </c>
      <c r="Q1867" s="183">
        <f>IFERROR(_xll.qlIndexFixing(ONIndex1Y,I1867,TRUE,_xll.ohTrigger(RecalcTrigger,Trigger1Y)),NA())</f>
        <v>2.2982730961120801E-2</v>
      </c>
    </row>
    <row r="1868" spans="2:17" x14ac:dyDescent="0.2">
      <c r="B1868" s="39" t="s">
        <v>42</v>
      </c>
      <c r="D1868" s="42">
        <f>_xll.qlCalendarAdvance(Calendar,$D1867,B1868,"f",FALSE)</f>
        <v>52391</v>
      </c>
      <c r="E1868" s="177">
        <f>_xll.qlInterestRateIndexValueDate(IndexON,D1868)</f>
        <v>52391</v>
      </c>
      <c r="F1868" s="193">
        <f>IFERROR(_xll.qlIndexFixing(IndexON,D1868,TRUE,_xll.ohTrigger(RecalcTrigger,TriggerON)),NA())</f>
        <v>2.2189095717701779E-2</v>
      </c>
      <c r="H1868" s="42">
        <f>_xll.qlCalendarAdvance(Calendar,$H1867,B1868,"f",FALSE)</f>
        <v>52391</v>
      </c>
      <c r="I1868" s="177">
        <f>_xll.qlInterestRateIndexValueDate(Index1M,$H1868)</f>
        <v>52391</v>
      </c>
      <c r="J1868" s="182">
        <f>IFERROR(_xll.qlIndexFixing(Index1M,$H1868,TRUE,_xll.ohTrigger(RecalcTrigger,Trigger1M)),NA())</f>
        <v>2.239294833133787E-2</v>
      </c>
      <c r="K1868" s="44">
        <f>IFERROR(_xll.qlIndexFixing(Index3M,H1868,TRUE,_xll.ohTrigger(RecalcTrigger,Trigger3M)),NA())</f>
        <v>2.2724104375566188E-2</v>
      </c>
      <c r="L1868" s="44">
        <f>IFERROR(_xll.qlIndexFixing(Index6M,$H1868,TRUE,_xll.ohTrigger(RecalcTrigger,Trigger6M)),NA())</f>
        <v>2.2804330484227035E-2</v>
      </c>
      <c r="M1868" s="183">
        <f>IFERROR(_xll.qlIndexFixing(Index1Y,$H1868,TRUE,_xll.ohTrigger(RecalcTrigger,Trigger1Y)),NA())</f>
        <v>2.3065131724135549E-2</v>
      </c>
      <c r="N1868" s="182">
        <f>IFERROR(_xll.qlIndexFixing(ONIndex1M,I1868,TRUE,_xll.ohTrigger(RecalcTrigger,Trigger1M)),NA())</f>
        <v>2.2385560294940765E-2</v>
      </c>
      <c r="O1868" s="44">
        <f>IFERROR(_xll.qlIndexFixing(ONIndex3M,I1868,TRUE,_xll.ohTrigger(RecalcTrigger,Trigger3M)),NA())</f>
        <v>2.2702178864576483E-2</v>
      </c>
      <c r="P1868" s="44">
        <f>IFERROR(_xll.qlIndexFixing(ONIndex6M,I1868,TRUE,_xll.ohTrigger(RecalcTrigger,Trigger6M)),NA())</f>
        <v>2.2760261335996734E-2</v>
      </c>
      <c r="Q1868" s="183">
        <f>IFERROR(_xll.qlIndexFixing(ONIndex1Y,I1868,TRUE,_xll.ohTrigger(RecalcTrigger,Trigger1Y)),NA())</f>
        <v>2.2976483214610655E-2</v>
      </c>
    </row>
    <row r="1869" spans="2:17" x14ac:dyDescent="0.2">
      <c r="B1869" s="39" t="s">
        <v>42</v>
      </c>
      <c r="D1869" s="42">
        <f>_xll.qlCalendarAdvance(Calendar,$D1868,B1869,"f",FALSE)</f>
        <v>52398</v>
      </c>
      <c r="E1869" s="177">
        <f>_xll.qlInterestRateIndexValueDate(IndexON,D1869)</f>
        <v>52398</v>
      </c>
      <c r="F1869" s="193">
        <f>IFERROR(_xll.qlIndexFixing(IndexON,D1869,TRUE,_xll.ohTrigger(RecalcTrigger,TriggerON)),NA())</f>
        <v>2.2182640316680269E-2</v>
      </c>
      <c r="H1869" s="42">
        <f>_xll.qlCalendarAdvance(Calendar,$H1868,B1869,"f",FALSE)</f>
        <v>52398</v>
      </c>
      <c r="I1869" s="177">
        <f>_xll.qlInterestRateIndexValueDate(Index1M,$H1869)</f>
        <v>52398</v>
      </c>
      <c r="J1869" s="182">
        <f>IFERROR(_xll.qlIndexFixing(Index1M,$H1869,TRUE,_xll.ohTrigger(RecalcTrigger,Trigger1M)),NA())</f>
        <v>2.238686883040945E-2</v>
      </c>
      <c r="K1869" s="44">
        <f>IFERROR(_xll.qlIndexFixing(Index3M,H1869,TRUE,_xll.ohTrigger(RecalcTrigger,Trigger3M)),NA())</f>
        <v>2.2717511788618677E-2</v>
      </c>
      <c r="L1869" s="44">
        <f>IFERROR(_xll.qlIndexFixing(Index6M,$H1869,TRUE,_xll.ohTrigger(RecalcTrigger,Trigger6M)),NA())</f>
        <v>2.2797646376209249E-2</v>
      </c>
      <c r="M1869" s="183">
        <f>IFERROR(_xll.qlIndexFixing(Index1Y,$H1869,TRUE,_xll.ohTrigger(RecalcTrigger,Trigger1Y)),NA())</f>
        <v>2.3058120615977788E-2</v>
      </c>
      <c r="N1869" s="182">
        <f>IFERROR(_xll.qlIndexFixing(ONIndex1M,I1869,TRUE,_xll.ohTrigger(RecalcTrigger,Trigger1M)),NA())</f>
        <v>2.2379545199722184E-2</v>
      </c>
      <c r="O1869" s="44">
        <f>IFERROR(_xll.qlIndexFixing(ONIndex3M,I1869,TRUE,_xll.ohTrigger(RecalcTrigger,Trigger3M)),NA())</f>
        <v>2.2695777832074659E-2</v>
      </c>
      <c r="P1869" s="44">
        <f>IFERROR(_xll.qlIndexFixing(ONIndex6M,I1869,TRUE,_xll.ohTrigger(RecalcTrigger,Trigger6M)),NA())</f>
        <v>2.2753924696791161E-2</v>
      </c>
      <c r="Q1869" s="183">
        <f>IFERROR(_xll.qlIndexFixing(ONIndex1Y,I1869,TRUE,_xll.ohTrigger(RecalcTrigger,Trigger1Y)),NA())</f>
        <v>2.2970213107836868E-2</v>
      </c>
    </row>
    <row r="1870" spans="2:17" x14ac:dyDescent="0.2">
      <c r="B1870" s="39" t="s">
        <v>42</v>
      </c>
      <c r="D1870" s="42">
        <f>_xll.qlCalendarAdvance(Calendar,$D1869,B1870,"f",FALSE)</f>
        <v>52405</v>
      </c>
      <c r="E1870" s="177">
        <f>_xll.qlInterestRateIndexValueDate(IndexON,D1870)</f>
        <v>52405</v>
      </c>
      <c r="F1870" s="193">
        <f>IFERROR(_xll.qlIndexFixing(IndexON,D1870,TRUE,_xll.ohTrigger(RecalcTrigger,TriggerON)),NA())</f>
        <v>2.2176164189207093E-2</v>
      </c>
      <c r="H1870" s="42">
        <f>_xll.qlCalendarAdvance(Calendar,$H1869,B1870,"f",FALSE)</f>
        <v>52405</v>
      </c>
      <c r="I1870" s="177">
        <f>_xll.qlInterestRateIndexValueDate(Index1M,$H1870)</f>
        <v>52405</v>
      </c>
      <c r="J1870" s="182">
        <f>IFERROR(_xll.qlIndexFixing(Index1M,$H1870,TRUE,_xll.ohTrigger(RecalcTrigger,Trigger1M)),NA())</f>
        <v>2.2380763405517867E-2</v>
      </c>
      <c r="K1870" s="44">
        <f>IFERROR(_xll.qlIndexFixing(Index3M,H1870,TRUE,_xll.ohTrigger(RecalcTrigger,Trigger3M)),NA())</f>
        <v>2.2710895320790778E-2</v>
      </c>
      <c r="L1870" s="44">
        <f>IFERROR(_xll.qlIndexFixing(Index6M,$H1870,TRUE,_xll.ohTrigger(RecalcTrigger,Trigger6M)),NA())</f>
        <v>2.2790941103545147E-2</v>
      </c>
      <c r="M1870" s="183">
        <f>IFERROR(_xll.qlIndexFixing(Index1Y,$H1870,TRUE,_xll.ohTrigger(RecalcTrigger,Trigger1Y)),NA())</f>
        <v>2.3051086680228473E-2</v>
      </c>
      <c r="N1870" s="182">
        <f>IFERROR(_xll.qlIndexFixing(ONIndex1M,I1870,TRUE,_xll.ohTrigger(RecalcTrigger,Trigger1M)),NA())</f>
        <v>2.2373504223832663E-2</v>
      </c>
      <c r="O1870" s="44">
        <f>IFERROR(_xll.qlIndexFixing(ONIndex3M,I1870,TRUE,_xll.ohTrigger(RecalcTrigger,Trigger3M)),NA())</f>
        <v>2.2689353042557592E-2</v>
      </c>
      <c r="P1870" s="44">
        <f>IFERROR(_xll.qlIndexFixing(ONIndex6M,I1870,TRUE,_xll.ohTrigger(RecalcTrigger,Trigger6M)),NA())</f>
        <v>2.2747567109067113E-2</v>
      </c>
      <c r="Q1870" s="183">
        <f>IFERROR(_xll.qlIndexFixing(ONIndex1Y,I1870,TRUE,_xll.ohTrigger(RecalcTrigger,Trigger1Y)),NA())</f>
        <v>2.2963920640718394E-2</v>
      </c>
    </row>
    <row r="1871" spans="2:17" x14ac:dyDescent="0.2">
      <c r="B1871" s="39" t="s">
        <v>42</v>
      </c>
      <c r="D1871" s="42">
        <f>_xll.qlCalendarAdvance(Calendar,$D1870,B1871,"f",FALSE)</f>
        <v>52412</v>
      </c>
      <c r="E1871" s="177">
        <f>_xll.qlInterestRateIndexValueDate(IndexON,D1871)</f>
        <v>52412</v>
      </c>
      <c r="F1871" s="193">
        <f>IFERROR(_xll.qlIndexFixing(IndexON,D1871,TRUE,_xll.ohTrigger(RecalcTrigger,TriggerON)),NA())</f>
        <v>2.2169667335363297E-2</v>
      </c>
      <c r="H1871" s="42">
        <f>_xll.qlCalendarAdvance(Calendar,$H1870,B1871,"f",FALSE)</f>
        <v>52412</v>
      </c>
      <c r="I1871" s="177">
        <f>_xll.qlInterestRateIndexValueDate(Index1M,$H1871)</f>
        <v>52412</v>
      </c>
      <c r="J1871" s="182">
        <f>IFERROR(_xll.qlIndexFixing(Index1M,$H1871,TRUE,_xll.ohTrigger(RecalcTrigger,Trigger1M)),NA())</f>
        <v>2.2374877119915468E-2</v>
      </c>
      <c r="K1871" s="44">
        <f>IFERROR(_xll.qlIndexFixing(Index3M,H1871,TRUE,_xll.ohTrigger(RecalcTrigger,Trigger3M)),NA())</f>
        <v>2.2704254972204057E-2</v>
      </c>
      <c r="L1871" s="44">
        <f>IFERROR(_xll.qlIndexFixing(Index6M,$H1871,TRUE,_xll.ohTrigger(RecalcTrigger,Trigger6M)),NA())</f>
        <v>2.2784435200790217E-2</v>
      </c>
      <c r="M1871" s="183">
        <f>IFERROR(_xll.qlIndexFixing(Index1Y,$H1871,TRUE,_xll.ohTrigger(RecalcTrigger,Trigger1Y)),NA())</f>
        <v>2.3044029917360376E-2</v>
      </c>
      <c r="N1871" s="182">
        <f>IFERROR(_xll.qlIndexFixing(ONIndex1M,I1871,TRUE,_xll.ohTrigger(RecalcTrigger,Trigger1M)),NA())</f>
        <v>2.2367437366866971E-2</v>
      </c>
      <c r="O1871" s="44">
        <f>IFERROR(_xll.qlIndexFixing(ONIndex3M,I1871,TRUE,_xll.ohTrigger(RecalcTrigger,Trigger3M)),NA())</f>
        <v>2.2682904495944234E-2</v>
      </c>
      <c r="P1871" s="44">
        <f>IFERROR(_xll.qlIndexFixing(ONIndex6M,I1871,TRUE,_xll.ohTrigger(RecalcTrigger,Trigger6M)),NA())</f>
        <v>2.274118857258145E-2</v>
      </c>
      <c r="Q1871" s="183">
        <f>IFERROR(_xll.qlIndexFixing(ONIndex1Y,I1871,TRUE,_xll.ohTrigger(RecalcTrigger,Trigger1Y)),NA())</f>
        <v>2.2957605813417326E-2</v>
      </c>
    </row>
    <row r="1872" spans="2:17" x14ac:dyDescent="0.2">
      <c r="B1872" s="39" t="s">
        <v>42</v>
      </c>
      <c r="D1872" s="42">
        <f>_xll.qlCalendarAdvance(Calendar,$D1871,B1872,"f",FALSE)</f>
        <v>52419</v>
      </c>
      <c r="E1872" s="177">
        <f>_xll.qlInterestRateIndexValueDate(IndexON,D1872)</f>
        <v>52419</v>
      </c>
      <c r="F1872" s="193">
        <f>IFERROR(_xll.qlIndexFixing(IndexON,D1872,TRUE,_xll.ohTrigger(RecalcTrigger,TriggerON)),NA())</f>
        <v>2.2163149755310974E-2</v>
      </c>
      <c r="H1872" s="42">
        <f>_xll.qlCalendarAdvance(Calendar,$H1871,B1872,"f",FALSE)</f>
        <v>52419</v>
      </c>
      <c r="I1872" s="177">
        <f>_xll.qlInterestRateIndexValueDate(Index1M,$H1872)</f>
        <v>52419</v>
      </c>
      <c r="J1872" s="182">
        <f>IFERROR(_xll.qlIndexFixing(Index1M,$H1872,TRUE,_xll.ohTrigger(RecalcTrigger,Trigger1M)),NA())</f>
        <v>2.236871761834227E-2</v>
      </c>
      <c r="K1872" s="44">
        <f>IFERROR(_xll.qlIndexFixing(Index3M,H1872,TRUE,_xll.ohTrigger(RecalcTrigger,Trigger3M)),NA())</f>
        <v>2.2697590742977444E-2</v>
      </c>
      <c r="L1872" s="44">
        <f>IFERROR(_xll.qlIndexFixing(Index6M,$H1872,TRUE,_xll.ohTrigger(RecalcTrigger,Trigger6M)),NA())</f>
        <v>2.2777685668915373E-2</v>
      </c>
      <c r="M1872" s="183">
        <f>IFERROR(_xll.qlIndexFixing(Index1Y,$H1872,TRUE,_xll.ohTrigger(RecalcTrigger,Trigger1Y)),NA())</f>
        <v>2.303695032784759E-2</v>
      </c>
      <c r="N1872" s="182">
        <f>IFERROR(_xll.qlIndexFixing(ONIndex1M,I1872,TRUE,_xll.ohTrigger(RecalcTrigger,Trigger1M)),NA())</f>
        <v>2.236134462923034E-2</v>
      </c>
      <c r="O1872" s="44">
        <f>IFERROR(_xll.qlIndexFixing(ONIndex3M,I1872,TRUE,_xll.ohTrigger(RecalcTrigger,Trigger3M)),NA())</f>
        <v>2.2676432192072493E-2</v>
      </c>
      <c r="P1872" s="44">
        <f>IFERROR(_xll.qlIndexFixing(ONIndex6M,I1872,TRUE,_xll.ohTrigger(RecalcTrigger,Trigger6M)),NA())</f>
        <v>2.2734789087577312E-2</v>
      </c>
      <c r="Q1872" s="183">
        <f>IFERROR(_xll.qlIndexFixing(ONIndex1Y,I1872,TRUE,_xll.ohTrigger(RecalcTrigger,Trigger1Y)),NA())</f>
        <v>2.2951268625933663E-2</v>
      </c>
    </row>
    <row r="1873" spans="2:17" x14ac:dyDescent="0.2">
      <c r="B1873" s="39" t="s">
        <v>42</v>
      </c>
      <c r="D1873" s="42">
        <f>_xll.qlCalendarAdvance(Calendar,$D1872,B1873,"f",FALSE)</f>
        <v>52426</v>
      </c>
      <c r="E1873" s="177">
        <f>_xll.qlInterestRateIndexValueDate(IndexON,D1873)</f>
        <v>52426</v>
      </c>
      <c r="F1873" s="193">
        <f>IFERROR(_xll.qlIndexFixing(IndexON,D1873,TRUE,_xll.ohTrigger(RecalcTrigger,TriggerON)),NA())</f>
        <v>2.2156611448806984E-2</v>
      </c>
      <c r="H1873" s="42">
        <f>_xll.qlCalendarAdvance(Calendar,$H1872,B1873,"f",FALSE)</f>
        <v>52426</v>
      </c>
      <c r="I1873" s="177">
        <f>_xll.qlInterestRateIndexValueDate(Index1M,$H1873)</f>
        <v>52426</v>
      </c>
      <c r="J1873" s="182">
        <f>IFERROR(_xll.qlIndexFixing(Index1M,$H1873,TRUE,_xll.ohTrigger(RecalcTrigger,Trigger1M)),NA())</f>
        <v>2.2362532191439018E-2</v>
      </c>
      <c r="K1873" s="44">
        <f>IFERROR(_xll.qlIndexFixing(Index3M,H1873,TRUE,_xll.ohTrigger(RecalcTrigger,Trigger3M)),NA())</f>
        <v>2.2690902633227223E-2</v>
      </c>
      <c r="L1873" s="44">
        <f>IFERROR(_xll.qlIndexFixing(Index6M,$H1873,TRUE,_xll.ohTrigger(RecalcTrigger,Trigger6M)),NA())</f>
        <v>2.2770914971854954E-2</v>
      </c>
      <c r="M1873" s="183">
        <f>IFERROR(_xll.qlIndexFixing(Index1Y,$H1873,TRUE,_xll.ohTrigger(RecalcTrigger,Trigger1Y)),NA())</f>
        <v>2.3029847912166435E-2</v>
      </c>
      <c r="N1873" s="182">
        <f>IFERROR(_xll.qlIndexFixing(ONIndex1M,I1873,TRUE,_xll.ohTrigger(RecalcTrigger,Trigger1M)),NA())</f>
        <v>2.2355226010517537E-2</v>
      </c>
      <c r="O1873" s="44">
        <f>IFERROR(_xll.qlIndexFixing(ONIndex3M,I1873,TRUE,_xll.ohTrigger(RecalcTrigger,Trigger3M)),NA())</f>
        <v>2.2669936131185509E-2</v>
      </c>
      <c r="P1873" s="44">
        <f>IFERROR(_xll.qlIndexFixing(ONIndex6M,I1873,TRUE,_xll.ohTrigger(RecalcTrigger,Trigger6M)),NA())</f>
        <v>2.2728368653973652E-2</v>
      </c>
      <c r="Q1873" s="183">
        <f>IFERROR(_xll.qlIndexFixing(ONIndex1Y,I1873,TRUE,_xll.ohTrigger(RecalcTrigger,Trigger1Y)),NA())</f>
        <v>2.2944909078105313E-2</v>
      </c>
    </row>
    <row r="1874" spans="2:17" x14ac:dyDescent="0.2">
      <c r="B1874" s="39" t="s">
        <v>42</v>
      </c>
      <c r="D1874" s="42">
        <f>_xll.qlCalendarAdvance(Calendar,$D1873,B1874,"f",FALSE)</f>
        <v>52433</v>
      </c>
      <c r="E1874" s="177">
        <f>_xll.qlInterestRateIndexValueDate(IndexON,D1874)</f>
        <v>52433</v>
      </c>
      <c r="F1874" s="193">
        <f>IFERROR(_xll.qlIndexFixing(IndexON,D1874,TRUE,_xll.ohTrigger(RecalcTrigger,TriggerON)),NA())</f>
        <v>2.2150052415932375E-2</v>
      </c>
      <c r="H1874" s="42">
        <f>_xll.qlCalendarAdvance(Calendar,$H1873,B1874,"f",FALSE)</f>
        <v>52433</v>
      </c>
      <c r="I1874" s="177">
        <f>_xll.qlInterestRateIndexValueDate(Index1M,$H1874)</f>
        <v>52433</v>
      </c>
      <c r="J1874" s="182">
        <f>IFERROR(_xll.qlIndexFixing(Index1M,$H1874,TRUE,_xll.ohTrigger(RecalcTrigger,Trigger1M)),NA())</f>
        <v>2.2356320839247542E-2</v>
      </c>
      <c r="K1874" s="44">
        <f>IFERROR(_xll.qlIndexFixing(Index3M,H1874,TRUE,_xll.ohTrigger(RecalcTrigger,Trigger3M)),NA())</f>
        <v>2.2684190643076724E-2</v>
      </c>
      <c r="L1874" s="44">
        <f>IFERROR(_xll.qlIndexFixing(Index6M,$H1874,TRUE,_xll.ohTrigger(RecalcTrigger,Trigger6M)),NA())</f>
        <v>2.2764123109822586E-2</v>
      </c>
      <c r="M1874" s="183">
        <f>IFERROR(_xll.qlIndexFixing(Index1Y,$H1874,TRUE,_xll.ohTrigger(RecalcTrigger,Trigger1Y)),NA())</f>
        <v>2.3022722670793885E-2</v>
      </c>
      <c r="N1874" s="182">
        <f>IFERROR(_xll.qlIndexFixing(ONIndex1M,I1874,TRUE,_xll.ohTrigger(RecalcTrigger,Trigger1M)),NA())</f>
        <v>2.2349081511133795E-2</v>
      </c>
      <c r="O1874" s="44">
        <f>IFERROR(_xll.qlIndexFixing(ONIndex3M,I1874,TRUE,_xll.ohTrigger(RecalcTrigger,Trigger3M)),NA())</f>
        <v>2.2663416313121187E-2</v>
      </c>
      <c r="P1874" s="44">
        <f>IFERROR(_xll.qlIndexFixing(ONIndex6M,I1874,TRUE,_xll.ohTrigger(RecalcTrigger,Trigger6M)),NA())</f>
        <v>2.2721927271608378E-2</v>
      </c>
      <c r="Q1874" s="183">
        <f>IFERROR(_xll.qlIndexFixing(ONIndex1Y,I1874,TRUE,_xll.ohTrigger(RecalcTrigger,Trigger1Y)),NA())</f>
        <v>2.2938527170094369E-2</v>
      </c>
    </row>
    <row r="1875" spans="2:17" x14ac:dyDescent="0.2">
      <c r="B1875" s="39" t="s">
        <v>42</v>
      </c>
      <c r="D1875" s="42">
        <f>_xll.qlCalendarAdvance(Calendar,$D1874,B1875,"f",FALSE)</f>
        <v>52440</v>
      </c>
      <c r="E1875" s="177">
        <f>_xll.qlInterestRateIndexValueDate(IndexON,D1875)</f>
        <v>52440</v>
      </c>
      <c r="F1875" s="193">
        <f>IFERROR(_xll.qlIndexFixing(IndexON,D1875,TRUE,_xll.ohTrigger(RecalcTrigger,TriggerON)),NA())</f>
        <v>2.21434726566061E-2</v>
      </c>
      <c r="H1875" s="42">
        <f>_xll.qlCalendarAdvance(Calendar,$H1874,B1875,"f",FALSE)</f>
        <v>52440</v>
      </c>
      <c r="I1875" s="177">
        <f>_xll.qlInterestRateIndexValueDate(Index1M,$H1875)</f>
        <v>52440</v>
      </c>
      <c r="J1875" s="182">
        <f>IFERROR(_xll.qlIndexFixing(Index1M,$H1875,TRUE,_xll.ohTrigger(RecalcTrigger,Trigger1M)),NA())</f>
        <v>2.2350083561809671E-2</v>
      </c>
      <c r="K1875" s="44">
        <f>IFERROR(_xll.qlIndexFixing(Index3M,H1875,TRUE,_xll.ohTrigger(RecalcTrigger,Trigger3M)),NA())</f>
        <v>2.2677454772644871E-2</v>
      </c>
      <c r="L1875" s="44">
        <f>IFERROR(_xll.qlIndexFixing(Index6M,$H1875,TRUE,_xll.ohTrigger(RecalcTrigger,Trigger6M)),NA())</f>
        <v>2.2757310083034096E-2</v>
      </c>
      <c r="M1875" s="183">
        <f>IFERROR(_xll.qlIndexFixing(Index1Y,$H1875,TRUE,_xll.ohTrigger(RecalcTrigger,Trigger1Y)),NA())</f>
        <v>2.301557460420869E-2</v>
      </c>
      <c r="N1875" s="182">
        <f>IFERROR(_xll.qlIndexFixing(ONIndex1M,I1875,TRUE,_xll.ohTrigger(RecalcTrigger,Trigger1M)),NA())</f>
        <v>2.2342911130673881E-2</v>
      </c>
      <c r="O1875" s="44">
        <f>IFERROR(_xll.qlIndexFixing(ONIndex3M,I1875,TRUE,_xll.ohTrigger(RecalcTrigger,Trigger3M)),NA())</f>
        <v>2.2656872737798484E-2</v>
      </c>
      <c r="P1875" s="44">
        <f>IFERROR(_xll.qlIndexFixing(ONIndex6M,I1875,TRUE,_xll.ohTrigger(RecalcTrigger,Trigger6M)),NA())</f>
        <v>2.2715464940724628E-2</v>
      </c>
      <c r="Q1875" s="183">
        <f>IFERROR(_xll.qlIndexFixing(ONIndex1Y,I1875,TRUE,_xll.ohTrigger(RecalcTrigger,Trigger1Y)),NA())</f>
        <v>2.2932122901738738E-2</v>
      </c>
    </row>
    <row r="1876" spans="2:17" x14ac:dyDescent="0.2">
      <c r="B1876" s="39" t="s">
        <v>42</v>
      </c>
      <c r="D1876" s="42">
        <f>_xll.qlCalendarAdvance(Calendar,$D1875,B1876,"f",FALSE)</f>
        <v>52447</v>
      </c>
      <c r="E1876" s="177">
        <f>_xll.qlInterestRateIndexValueDate(IndexON,D1876)</f>
        <v>52447</v>
      </c>
      <c r="F1876" s="193">
        <f>IFERROR(_xll.qlIndexFixing(IndexON,D1876,TRUE,_xll.ohTrigger(RecalcTrigger,TriggerON)),NA())</f>
        <v>2.2136872171152344E-2</v>
      </c>
      <c r="H1876" s="42">
        <f>_xll.qlCalendarAdvance(Calendar,$H1875,B1876,"f",FALSE)</f>
        <v>52447</v>
      </c>
      <c r="I1876" s="177">
        <f>_xll.qlInterestRateIndexValueDate(Index1M,$H1876)</f>
        <v>52447</v>
      </c>
      <c r="J1876" s="182">
        <f>IFERROR(_xll.qlIndexFixing(Index1M,$H1876,TRUE,_xll.ohTrigger(RecalcTrigger,Trigger1M)),NA())</f>
        <v>2.2343820359167238E-2</v>
      </c>
      <c r="K1876" s="44">
        <f>IFERROR(_xll.qlIndexFixing(Index3M,H1876,TRUE,_xll.ohTrigger(RecalcTrigger,Trigger3M)),NA())</f>
        <v>2.267069502205676E-2</v>
      </c>
      <c r="L1876" s="44">
        <f>IFERROR(_xll.qlIndexFixing(Index6M,$H1876,TRUE,_xll.ohTrigger(RecalcTrigger,Trigger6M)),NA())</f>
        <v>2.2750475891704879E-2</v>
      </c>
      <c r="M1876" s="183">
        <f>IFERROR(_xll.qlIndexFixing(Index1Y,$H1876,TRUE,_xll.ohTrigger(RecalcTrigger,Trigger1Y)),NA())</f>
        <v>2.3008403712892034E-2</v>
      </c>
      <c r="N1876" s="182">
        <f>IFERROR(_xll.qlIndexFixing(ONIndex1M,I1876,TRUE,_xll.ohTrigger(RecalcTrigger,Trigger1M)),NA())</f>
        <v>2.2336714869461982E-2</v>
      </c>
      <c r="O1876" s="44">
        <f>IFERROR(_xll.qlIndexFixing(ONIndex3M,I1876,TRUE,_xll.ohTrigger(RecalcTrigger,Trigger3M)),NA())</f>
        <v>2.2650305405460536E-2</v>
      </c>
      <c r="P1876" s="44">
        <f>IFERROR(_xll.qlIndexFixing(ONIndex6M,I1876,TRUE,_xll.ohTrigger(RecalcTrigger,Trigger6M)),NA())</f>
        <v>2.270898166116031E-2</v>
      </c>
      <c r="Q1876" s="183">
        <f>IFERROR(_xll.qlIndexFixing(ONIndex1Y,I1876,TRUE,_xll.ohTrigger(RecalcTrigger,Trigger1Y)),NA())</f>
        <v>2.2925696273200513E-2</v>
      </c>
    </row>
    <row r="1877" spans="2:17" x14ac:dyDescent="0.2">
      <c r="B1877" s="39" t="s">
        <v>42</v>
      </c>
      <c r="D1877" s="42">
        <f>_xll.qlCalendarAdvance(Calendar,$D1876,B1877,"f",FALSE)</f>
        <v>52454</v>
      </c>
      <c r="E1877" s="177">
        <f>_xll.qlInterestRateIndexValueDate(IndexON,D1877)</f>
        <v>52454</v>
      </c>
      <c r="F1877" s="193">
        <f>IFERROR(_xll.qlIndexFixing(IndexON,D1877,TRUE,_xll.ohTrigger(RecalcTrigger,TriggerON)),NA())</f>
        <v>2.213025095908483E-2</v>
      </c>
      <c r="H1877" s="42">
        <f>_xll.qlCalendarAdvance(Calendar,$H1876,B1877,"f",FALSE)</f>
        <v>52454</v>
      </c>
      <c r="I1877" s="177">
        <f>_xll.qlInterestRateIndexValueDate(Index1M,$H1877)</f>
        <v>52454</v>
      </c>
      <c r="J1877" s="182">
        <f>IFERROR(_xll.qlIndexFixing(Index1M,$H1877,TRUE,_xll.ohTrigger(RecalcTrigger,Trigger1M)),NA())</f>
        <v>2.2337531231362069E-2</v>
      </c>
      <c r="K1877" s="44">
        <f>IFERROR(_xll.qlIndexFixing(Index3M,H1877,TRUE,_xll.ohTrigger(RecalcTrigger,Trigger3M)),NA())</f>
        <v>2.2663911391427798E-2</v>
      </c>
      <c r="L1877" s="44">
        <f>IFERROR(_xll.qlIndexFixing(Index6M,$H1877,TRUE,_xll.ohTrigger(RecalcTrigger,Trigger6M)),NA())</f>
        <v>2.2743620536052524E-2</v>
      </c>
      <c r="M1877" s="183">
        <f>IFERROR(_xll.qlIndexFixing(Index1Y,$H1877,TRUE,_xll.ohTrigger(RecalcTrigger,Trigger1Y)),NA())</f>
        <v>2.3001209997324655E-2</v>
      </c>
      <c r="N1877" s="182">
        <f>IFERROR(_xll.qlIndexFixing(ONIndex1M,I1877,TRUE,_xll.ohTrigger(RecalcTrigger,Trigger1M)),NA())</f>
        <v>2.2330492727417051E-2</v>
      </c>
      <c r="O1877" s="44">
        <f>IFERROR(_xll.qlIndexFixing(ONIndex3M,I1877,TRUE,_xll.ohTrigger(RecalcTrigger,Trigger3M)),NA())</f>
        <v>2.2643714315945251E-2</v>
      </c>
      <c r="P1877" s="44">
        <f>IFERROR(_xll.qlIndexFixing(ONIndex6M,I1877,TRUE,_xll.ohTrigger(RecalcTrigger,Trigger6M)),NA())</f>
        <v>2.2702477433077517E-2</v>
      </c>
      <c r="Q1877" s="183">
        <f>IFERROR(_xll.qlIndexFixing(ONIndex1Y,I1877,TRUE,_xll.ohTrigger(RecalcTrigger,Trigger1Y)),NA())</f>
        <v>2.2919247284398647E-2</v>
      </c>
    </row>
    <row r="1878" spans="2:17" x14ac:dyDescent="0.2">
      <c r="B1878" s="39" t="s">
        <v>42</v>
      </c>
      <c r="D1878" s="42">
        <f>_xll.qlCalendarAdvance(Calendar,$D1877,B1878,"f",FALSE)</f>
        <v>52461</v>
      </c>
      <c r="E1878" s="177">
        <f>_xll.qlInterestRateIndexValueDate(IndexON,D1878)</f>
        <v>52461</v>
      </c>
      <c r="F1878" s="193">
        <f>IFERROR(_xll.qlIndexFixing(IndexON,D1878,TRUE,_xll.ohTrigger(RecalcTrigger,TriggerON)),NA())</f>
        <v>2.2123609020889834E-2</v>
      </c>
      <c r="H1878" s="42">
        <f>_xll.qlCalendarAdvance(Calendar,$H1877,B1878,"f",FALSE)</f>
        <v>52461</v>
      </c>
      <c r="I1878" s="177">
        <f>_xll.qlInterestRateIndexValueDate(Index1M,$H1878)</f>
        <v>52461</v>
      </c>
      <c r="J1878" s="182">
        <f>IFERROR(_xll.qlIndexFixing(Index1M,$H1878,TRUE,_xll.ohTrigger(RecalcTrigger,Trigger1M)),NA())</f>
        <v>2.2331216178430771E-2</v>
      </c>
      <c r="K1878" s="44">
        <f>IFERROR(_xll.qlIndexFixing(Index3M,H1878,TRUE,_xll.ohTrigger(RecalcTrigger,Trigger3M)),NA())</f>
        <v>2.2657103880882188E-2</v>
      </c>
      <c r="L1878" s="44">
        <f>IFERROR(_xll.qlIndexFixing(Index6M,$H1878,TRUE,_xll.ohTrigger(RecalcTrigger,Trigger6M)),NA())</f>
        <v>2.2736744016292422E-2</v>
      </c>
      <c r="M1878" s="183">
        <f>IFERROR(_xll.qlIndexFixing(Index1Y,$H1878,TRUE,_xll.ohTrigger(RecalcTrigger,Trigger1Y)),NA())</f>
        <v>2.2993993457991066E-2</v>
      </c>
      <c r="N1878" s="182">
        <f>IFERROR(_xll.qlIndexFixing(ONIndex1M,I1878,TRUE,_xll.ohTrigger(RecalcTrigger,Trigger1M)),NA())</f>
        <v>2.2324244704458041E-2</v>
      </c>
      <c r="O1878" s="44">
        <f>IFERROR(_xll.qlIndexFixing(ONIndex3M,I1878,TRUE,_xll.ohTrigger(RecalcTrigger,Trigger3M)),NA())</f>
        <v>2.2637099469252631E-2</v>
      </c>
      <c r="P1878" s="44">
        <f>IFERROR(_xll.qlIndexFixing(ONIndex6M,I1878,TRUE,_xll.ohTrigger(RecalcTrigger,Trigger6M)),NA())</f>
        <v>2.269595225623311E-2</v>
      </c>
      <c r="Q1878" s="183">
        <f>IFERROR(_xll.qlIndexFixing(ONIndex1Y,I1878,TRUE,_xll.ohTrigger(RecalcTrigger,Trigger1Y)),NA())</f>
        <v>2.2912775935333141E-2</v>
      </c>
    </row>
    <row r="1879" spans="2:17" x14ac:dyDescent="0.2">
      <c r="B1879" s="39" t="s">
        <v>42</v>
      </c>
      <c r="D1879" s="42">
        <f>_xll.qlCalendarAdvance(Calendar,$D1878,B1879,"f",FALSE)</f>
        <v>52468</v>
      </c>
      <c r="E1879" s="177">
        <f>_xll.qlInterestRateIndexValueDate(IndexON,D1879)</f>
        <v>52468</v>
      </c>
      <c r="F1879" s="193">
        <f>IFERROR(_xll.qlIndexFixing(IndexON,D1879,TRUE,_xll.ohTrigger(RecalcTrigger,TriggerON)),NA())</f>
        <v>2.211694635608108E-2</v>
      </c>
      <c r="H1879" s="42">
        <f>_xll.qlCalendarAdvance(Calendar,$H1878,B1879,"f",FALSE)</f>
        <v>52468</v>
      </c>
      <c r="I1879" s="177">
        <f>_xll.qlInterestRateIndexValueDate(Index1M,$H1879)</f>
        <v>52468</v>
      </c>
      <c r="J1879" s="182">
        <f>IFERROR(_xll.qlIndexFixing(Index1M,$H1879,TRUE,_xll.ohTrigger(RecalcTrigger,Trigger1M)),NA())</f>
        <v>2.2324875200417784E-2</v>
      </c>
      <c r="K1879" s="44">
        <f>IFERROR(_xll.qlIndexFixing(Index3M,H1879,TRUE,_xll.ohTrigger(RecalcTrigger,Trigger3M)),NA())</f>
        <v>2.2650272490543268E-2</v>
      </c>
      <c r="L1879" s="44">
        <f>IFERROR(_xll.qlIndexFixing(Index6M,$H1879,TRUE,_xll.ohTrigger(RecalcTrigger,Trigger6M)),NA())</f>
        <v>2.272984633264348E-2</v>
      </c>
      <c r="M1879" s="183">
        <f>IFERROR(_xll.qlIndexFixing(Index1Y,$H1879,TRUE,_xll.ohTrigger(RecalcTrigger,Trigger1Y)),NA())</f>
        <v>2.2986754095376212E-2</v>
      </c>
      <c r="N1879" s="182">
        <f>IFERROR(_xll.qlIndexFixing(ONIndex1M,I1879,TRUE,_xll.ohTrigger(RecalcTrigger,Trigger1M)),NA())</f>
        <v>2.2317970800584952E-2</v>
      </c>
      <c r="O1879" s="44">
        <f>IFERROR(_xll.qlIndexFixing(ONIndex3M,I1879,TRUE,_xll.ohTrigger(RecalcTrigger,Trigger3M)),NA())</f>
        <v>2.263046086546372E-2</v>
      </c>
      <c r="P1879" s="44">
        <f>IFERROR(_xll.qlIndexFixing(ONIndex6M,I1879,TRUE,_xll.ohTrigger(RecalcTrigger,Trigger6M)),NA())</f>
        <v>2.2689406130708134E-2</v>
      </c>
      <c r="Q1879" s="183">
        <f>IFERROR(_xll.qlIndexFixing(ONIndex1Y,I1879,TRUE,_xll.ohTrigger(RecalcTrigger,Trigger1Y)),NA())</f>
        <v>2.2906282226003993E-2</v>
      </c>
    </row>
    <row r="1880" spans="2:17" x14ac:dyDescent="0.2">
      <c r="B1880" s="39" t="s">
        <v>42</v>
      </c>
      <c r="D1880" s="42">
        <f>_xll.qlCalendarAdvance(Calendar,$D1879,B1880,"f",FALSE)</f>
        <v>52475</v>
      </c>
      <c r="E1880" s="177">
        <f>_xll.qlInterestRateIndexValueDate(IndexON,D1880)</f>
        <v>52475</v>
      </c>
      <c r="F1880" s="193">
        <f>IFERROR(_xll.qlIndexFixing(IndexON,D1880,TRUE,_xll.ohTrigger(RecalcTrigger,TriggerON)),NA())</f>
        <v>2.2110262965063798E-2</v>
      </c>
      <c r="H1880" s="42">
        <f>_xll.qlCalendarAdvance(Calendar,$H1879,B1880,"f",FALSE)</f>
        <v>52475</v>
      </c>
      <c r="I1880" s="177">
        <f>_xll.qlInterestRateIndexValueDate(Index1M,$H1880)</f>
        <v>52475</v>
      </c>
      <c r="J1880" s="182">
        <f>IFERROR(_xll.qlIndexFixing(Index1M,$H1880,TRUE,_xll.ohTrigger(RecalcTrigger,Trigger1M)),NA())</f>
        <v>2.2318283347119126E-2</v>
      </c>
      <c r="K1880" s="44">
        <f>IFERROR(_xll.qlIndexFixing(Index3M,H1880,TRUE,_xll.ohTrigger(RecalcTrigger,Trigger3M)),NA())</f>
        <v>2.2643210346586784E-2</v>
      </c>
      <c r="L1880" s="44">
        <f>IFERROR(_xll.qlIndexFixing(Index6M,$H1880,TRUE,_xll.ohTrigger(RecalcTrigger,Trigger6M)),NA())</f>
        <v>2.2722521073911348E-2</v>
      </c>
      <c r="M1880" s="183">
        <f>IFERROR(_xll.qlIndexFixing(Index1Y,$H1880,TRUE,_xll.ohTrigger(RecalcTrigger,Trigger1Y)),NA())</f>
        <v>2.2979491909966371E-2</v>
      </c>
      <c r="N1880" s="182">
        <f>IFERROR(_xll.qlIndexFixing(ONIndex1M,I1880,TRUE,_xll.ohTrigger(RecalcTrigger,Trigger1M)),NA())</f>
        <v>2.2311671015959877E-2</v>
      </c>
      <c r="O1880" s="44">
        <f>IFERROR(_xll.qlIndexFixing(ONIndex3M,I1880,TRUE,_xll.ohTrigger(RecalcTrigger,Trigger3M)),NA())</f>
        <v>2.2623798504497472E-2</v>
      </c>
      <c r="P1880" s="44">
        <f>IFERROR(_xll.qlIndexFixing(ONIndex6M,I1880,TRUE,_xll.ohTrigger(RecalcTrigger,Trigger6M)),NA())</f>
        <v>2.2682839056745729E-2</v>
      </c>
      <c r="Q1880" s="183">
        <f>IFERROR(_xll.qlIndexFixing(ONIndex1Y,I1880,TRUE,_xll.ohTrigger(RecalcTrigger,Trigger1Y)),NA())</f>
        <v>2.2899766156492252E-2</v>
      </c>
    </row>
    <row r="1881" spans="2:17" x14ac:dyDescent="0.2">
      <c r="B1881" s="39" t="s">
        <v>42</v>
      </c>
      <c r="D1881" s="42">
        <f>_xll.qlCalendarAdvance(Calendar,$D1880,B1881,"f",FALSE)</f>
        <v>52482</v>
      </c>
      <c r="E1881" s="177">
        <f>_xll.qlInterestRateIndexValueDate(IndexON,D1881)</f>
        <v>52482</v>
      </c>
      <c r="F1881" s="193">
        <f>IFERROR(_xll.qlIndexFixing(IndexON,D1881,TRUE,_xll.ohTrigger(RecalcTrigger,TriggerON)),NA())</f>
        <v>2.2103558847756943E-2</v>
      </c>
      <c r="H1881" s="42">
        <f>_xll.qlCalendarAdvance(Calendar,$H1880,B1881,"f",FALSE)</f>
        <v>52482</v>
      </c>
      <c r="I1881" s="177">
        <f>_xll.qlInterestRateIndexValueDate(Index1M,$H1881)</f>
        <v>52482</v>
      </c>
      <c r="J1881" s="182">
        <f>IFERROR(_xll.qlIndexFixing(Index1M,$H1881,TRUE,_xll.ohTrigger(RecalcTrigger,Trigger1M)),NA())</f>
        <v>2.2311892761210039E-2</v>
      </c>
      <c r="K1881" s="44">
        <f>IFERROR(_xll.qlIndexFixing(Index3M,H1881,TRUE,_xll.ohTrigger(RecalcTrigger,Trigger3M)),NA())</f>
        <v>2.2636333328073719E-2</v>
      </c>
      <c r="L1881" s="44">
        <f>IFERROR(_xll.qlIndexFixing(Index6M,$H1881,TRUE,_xll.ohTrigger(RecalcTrigger,Trigger6M)),NA())</f>
        <v>2.271558494509494E-2</v>
      </c>
      <c r="M1881" s="183">
        <f>IFERROR(_xll.qlIndexFixing(Index1Y,$H1881,TRUE,_xll.ohTrigger(RecalcTrigger,Trigger1Y)),NA())</f>
        <v>2.2972206902249371E-2</v>
      </c>
      <c r="N1881" s="182">
        <f>IFERROR(_xll.qlIndexFixing(ONIndex1M,I1881,TRUE,_xll.ohTrigger(RecalcTrigger,Trigger1M)),NA())</f>
        <v>2.2305345350339678E-2</v>
      </c>
      <c r="O1881" s="44">
        <f>IFERROR(_xll.qlIndexFixing(ONIndex3M,I1881,TRUE,_xll.ohTrigger(RecalcTrigger,Trigger3M)),NA())</f>
        <v>2.2617112386515981E-2</v>
      </c>
      <c r="P1881" s="44">
        <f>IFERROR(_xll.qlIndexFixing(ONIndex6M,I1881,TRUE,_xll.ohTrigger(RecalcTrigger,Trigger6M)),NA())</f>
        <v>2.2676251034102757E-2</v>
      </c>
      <c r="Q1881" s="183">
        <f>IFERROR(_xll.qlIndexFixing(ONIndex1Y,I1881,TRUE,_xll.ohTrigger(RecalcTrigger,Trigger1Y)),NA())</f>
        <v>2.2893227726635823E-2</v>
      </c>
    </row>
    <row r="1882" spans="2:17" x14ac:dyDescent="0.2">
      <c r="B1882" s="39" t="s">
        <v>42</v>
      </c>
      <c r="D1882" s="42">
        <f>_xll.qlCalendarAdvance(Calendar,$D1881,B1882,"f",FALSE)</f>
        <v>52489</v>
      </c>
      <c r="E1882" s="177">
        <f>_xll.qlInterestRateIndexValueDate(IndexON,D1882)</f>
        <v>52489</v>
      </c>
      <c r="F1882" s="193">
        <f>IFERROR(_xll.qlIndexFixing(IndexON,D1882,TRUE,_xll.ohTrigger(RecalcTrigger,TriggerON)),NA())</f>
        <v>2.2096834004079469E-2</v>
      </c>
      <c r="H1882" s="42">
        <f>_xll.qlCalendarAdvance(Calendar,$H1881,B1882,"f",FALSE)</f>
        <v>52489</v>
      </c>
      <c r="I1882" s="177">
        <f>_xll.qlInterestRateIndexValueDate(Index1M,$H1882)</f>
        <v>52489</v>
      </c>
      <c r="J1882" s="182">
        <f>IFERROR(_xll.qlIndexFixing(Index1M,$H1882,TRUE,_xll.ohTrigger(RecalcTrigger,Trigger1M)),NA())</f>
        <v>2.2305476251813266E-2</v>
      </c>
      <c r="K1882" s="44">
        <f>IFERROR(_xll.qlIndexFixing(Index3M,H1882,TRUE,_xll.ohTrigger(RecalcTrigger,Trigger3M)),NA())</f>
        <v>2.2629432431472956E-2</v>
      </c>
      <c r="L1882" s="44">
        <f>IFERROR(_xll.qlIndexFixing(Index6M,$H1882,TRUE,_xll.ohTrigger(RecalcTrigger,Trigger6M)),NA())</f>
        <v>2.2708627655372935E-2</v>
      </c>
      <c r="M1882" s="183">
        <f>IFERROR(_xll.qlIndexFixing(Index1Y,$H1882,TRUE,_xll.ohTrigger(RecalcTrigger,Trigger1Y)),NA())</f>
        <v>2.2964899072715695E-2</v>
      </c>
      <c r="N1882" s="182">
        <f>IFERROR(_xll.qlIndexFixing(ONIndex1M,I1882,TRUE,_xll.ohTrigger(RecalcTrigger,Trigger1M)),NA())</f>
        <v>2.2298993803886447E-2</v>
      </c>
      <c r="O1882" s="44">
        <f>IFERROR(_xll.qlIndexFixing(ONIndex3M,I1882,TRUE,_xll.ohTrigger(RecalcTrigger,Trigger3M)),NA())</f>
        <v>2.261040251119506E-2</v>
      </c>
      <c r="P1882" s="44">
        <f>IFERROR(_xll.qlIndexFixing(ONIndex6M,I1882,TRUE,_xll.ohTrigger(RecalcTrigger,Trigger6M)),NA())</f>
        <v>2.2669642062941309E-2</v>
      </c>
      <c r="Q1882" s="183">
        <f>IFERROR(_xll.qlIndexFixing(ONIndex1Y,I1882,TRUE,_xll.ohTrigger(RecalcTrigger,Trigger1Y)),NA())</f>
        <v>2.2886666936677846E-2</v>
      </c>
    </row>
    <row r="1883" spans="2:17" x14ac:dyDescent="0.2">
      <c r="B1883" s="39" t="s">
        <v>42</v>
      </c>
      <c r="D1883" s="42">
        <f>_xll.qlCalendarAdvance(Calendar,$D1882,B1883,"f",FALSE)</f>
        <v>52496</v>
      </c>
      <c r="E1883" s="177">
        <f>_xll.qlInterestRateIndexValueDate(IndexON,D1883)</f>
        <v>52496</v>
      </c>
      <c r="F1883" s="193">
        <f>IFERROR(_xll.qlIndexFixing(IndexON,D1883,TRUE,_xll.ohTrigger(RecalcTrigger,TriggerON)),NA())</f>
        <v>2.209008843411242E-2</v>
      </c>
      <c r="H1883" s="42">
        <f>_xll.qlCalendarAdvance(Calendar,$H1882,B1883,"f",FALSE)</f>
        <v>52496</v>
      </c>
      <c r="I1883" s="177">
        <f>_xll.qlInterestRateIndexValueDate(Index1M,$H1883)</f>
        <v>52496</v>
      </c>
      <c r="J1883" s="182">
        <f>IFERROR(_xll.qlIndexFixing(Index1M,$H1883,TRUE,_xll.ohTrigger(RecalcTrigger,Trigger1M)),NA())</f>
        <v>2.2299033818972025E-2</v>
      </c>
      <c r="K1883" s="44">
        <f>IFERROR(_xll.qlIndexFixing(Index3M,H1883,TRUE,_xll.ohTrigger(RecalcTrigger,Trigger3M)),NA())</f>
        <v>2.2622507656910068E-2</v>
      </c>
      <c r="L1883" s="44">
        <f>IFERROR(_xll.qlIndexFixing(Index6M,$H1883,TRUE,_xll.ohTrigger(RecalcTrigger,Trigger6M)),NA())</f>
        <v>2.2701649204963086E-2</v>
      </c>
      <c r="M1883" s="183">
        <f>IFERROR(_xll.qlIndexFixing(Index1Y,$H1883,TRUE,_xll.ohTrigger(RecalcTrigger,Trigger1Y)),NA())</f>
        <v>2.2957568421855614E-2</v>
      </c>
      <c r="N1883" s="182">
        <f>IFERROR(_xll.qlIndexFixing(ONIndex1M,I1883,TRUE,_xll.ohTrigger(RecalcTrigger,Trigger1M)),NA())</f>
        <v>2.2292616376681229E-2</v>
      </c>
      <c r="O1883" s="44">
        <f>IFERROR(_xll.qlIndexFixing(ONIndex3M,I1883,TRUE,_xll.ohTrigger(RecalcTrigger,Trigger3M)),NA())</f>
        <v>2.2603668878939942E-2</v>
      </c>
      <c r="P1883" s="44">
        <f>IFERROR(_xll.qlIndexFixing(ONIndex6M,I1883,TRUE,_xll.ohTrigger(RecalcTrigger,Trigger6M)),NA())</f>
        <v>2.2663012143099293E-2</v>
      </c>
      <c r="Q1883" s="183">
        <f>IFERROR(_xll.qlIndexFixing(ONIndex1Y,I1883,TRUE,_xll.ohTrigger(RecalcTrigger,Trigger1Y)),NA())</f>
        <v>2.2880083786456229E-2</v>
      </c>
    </row>
    <row r="1884" spans="2:17" x14ac:dyDescent="0.2">
      <c r="B1884" s="39" t="s">
        <v>42</v>
      </c>
      <c r="D1884" s="42">
        <f>_xll.qlCalendarAdvance(Calendar,$D1883,B1884,"f",FALSE)</f>
        <v>52503</v>
      </c>
      <c r="E1884" s="177">
        <f>_xll.qlInterestRateIndexValueDate(IndexON,D1884)</f>
        <v>52503</v>
      </c>
      <c r="F1884" s="193">
        <f>IFERROR(_xll.qlIndexFixing(IndexON,D1884,TRUE,_xll.ohTrigger(RecalcTrigger,TriggerON)),NA())</f>
        <v>2.208332213761266E-2</v>
      </c>
      <c r="H1884" s="42">
        <f>_xll.qlCalendarAdvance(Calendar,$H1883,B1884,"f",FALSE)</f>
        <v>52503</v>
      </c>
      <c r="I1884" s="177">
        <f>_xll.qlInterestRateIndexValueDate(Index1M,$H1884)</f>
        <v>52503</v>
      </c>
      <c r="J1884" s="182">
        <f>IFERROR(_xll.qlIndexFixing(Index1M,$H1884,TRUE,_xll.ohTrigger(RecalcTrigger,Trigger1M)),NA())</f>
        <v>2.2292565462721441E-2</v>
      </c>
      <c r="K1884" s="44">
        <f>IFERROR(_xll.qlIndexFixing(Index3M,H1884,TRUE,_xll.ohTrigger(RecalcTrigger,Trigger3M)),NA())</f>
        <v>2.2615559004505292E-2</v>
      </c>
      <c r="L1884" s="44">
        <f>IFERROR(_xll.qlIndexFixing(Index6M,$H1884,TRUE,_xll.ohTrigger(RecalcTrigger,Trigger6M)),NA())</f>
        <v>2.2694649594083599E-2</v>
      </c>
      <c r="M1884" s="183">
        <f>IFERROR(_xll.qlIndexFixing(Index1Y,$H1884,TRUE,_xll.ohTrigger(RecalcTrigger,Trigger1Y)),NA())</f>
        <v>2.2950214950162261E-2</v>
      </c>
      <c r="N1884" s="182">
        <f>IFERROR(_xll.qlIndexFixing(ONIndex1M,I1884,TRUE,_xll.ohTrigger(RecalcTrigger,Trigger1M)),NA())</f>
        <v>2.2286213068399841E-2</v>
      </c>
      <c r="O1884" s="44">
        <f>IFERROR(_xll.qlIndexFixing(ONIndex3M,I1884,TRUE,_xll.ohTrigger(RecalcTrigger,Trigger3M)),NA())</f>
        <v>2.2596911489345395E-2</v>
      </c>
      <c r="P1884" s="44">
        <f>IFERROR(_xll.qlIndexFixing(ONIndex6M,I1884,TRUE,_xll.ohTrigger(RecalcTrigger,Trigger6M)),NA())</f>
        <v>2.2656361274576708E-2</v>
      </c>
      <c r="Q1884" s="183">
        <f>IFERROR(_xll.qlIndexFixing(ONIndex1Y,I1884,TRUE,_xll.ohTrigger(RecalcTrigger,Trigger1Y)),NA())</f>
        <v>2.2873478275889925E-2</v>
      </c>
    </row>
    <row r="1885" spans="2:17" x14ac:dyDescent="0.2">
      <c r="B1885" s="39" t="s">
        <v>42</v>
      </c>
      <c r="D1885" s="42">
        <f>_xll.qlCalendarAdvance(Calendar,$D1884,B1885,"f",FALSE)</f>
        <v>52510</v>
      </c>
      <c r="E1885" s="177">
        <f>_xll.qlInterestRateIndexValueDate(IndexON,D1885)</f>
        <v>52510</v>
      </c>
      <c r="F1885" s="193">
        <f>IFERROR(_xll.qlIndexFixing(IndexON,D1885,TRUE,_xll.ohTrigger(RecalcTrigger,TriggerON)),NA())</f>
        <v>2.2076535114904372E-2</v>
      </c>
      <c r="H1885" s="42">
        <f>_xll.qlCalendarAdvance(Calendar,$H1884,B1885,"f",FALSE)</f>
        <v>52510</v>
      </c>
      <c r="I1885" s="177">
        <f>_xll.qlInterestRateIndexValueDate(Index1M,$H1885)</f>
        <v>52510</v>
      </c>
      <c r="J1885" s="182">
        <f>IFERROR(_xll.qlIndexFixing(Index1M,$H1885,TRUE,_xll.ohTrigger(RecalcTrigger,Trigger1M)),NA())</f>
        <v>2.2286284907987848E-2</v>
      </c>
      <c r="K1885" s="44">
        <f>IFERROR(_xll.qlIndexFixing(Index3M,H1885,TRUE,_xll.ohTrigger(RecalcTrigger,Trigger3M)),NA())</f>
        <v>2.260878267973649E-2</v>
      </c>
      <c r="L1885" s="44">
        <f>IFERROR(_xll.qlIndexFixing(Index6M,$H1885,TRUE,_xll.ohTrigger(RecalcTrigger,Trigger6M)),NA())</f>
        <v>2.2687822401124203E-2</v>
      </c>
      <c r="M1885" s="183">
        <f>IFERROR(_xll.qlIndexFixing(Index1Y,$H1885,TRUE,_xll.ohTrigger(RecalcTrigger,Trigger1Y)),NA())</f>
        <v>2.2942838658129891E-2</v>
      </c>
      <c r="N1885" s="182">
        <f>IFERROR(_xll.qlIndexFixing(ONIndex1M,I1885,TRUE,_xll.ohTrigger(RecalcTrigger,Trigger1M)),NA())</f>
        <v>2.2279783879447512E-2</v>
      </c>
      <c r="O1885" s="44">
        <f>IFERROR(_xll.qlIndexFixing(ONIndex3M,I1885,TRUE,_xll.ohTrigger(RecalcTrigger,Trigger3M)),NA())</f>
        <v>2.2590130342897696E-2</v>
      </c>
      <c r="P1885" s="44">
        <f>IFERROR(_xll.qlIndexFixing(ONIndex6M,I1885,TRUE,_xll.ohTrigger(RecalcTrigger,Trigger6M)),NA())</f>
        <v>2.2649689457535649E-2</v>
      </c>
      <c r="Q1885" s="183">
        <f>IFERROR(_xll.qlIndexFixing(ONIndex1Y,I1885,TRUE,_xll.ohTrigger(RecalcTrigger,Trigger1Y)),NA())</f>
        <v>2.2866850405222072E-2</v>
      </c>
    </row>
    <row r="1886" spans="2:17" x14ac:dyDescent="0.2">
      <c r="B1886" s="39" t="s">
        <v>42</v>
      </c>
      <c r="D1886" s="42">
        <f>_xll.qlCalendarAdvance(Calendar,$D1885,B1886,"f",FALSE)</f>
        <v>52517</v>
      </c>
      <c r="E1886" s="177">
        <f>_xll.qlInterestRateIndexValueDate(IndexON,D1886)</f>
        <v>52517</v>
      </c>
      <c r="F1886" s="193">
        <f>IFERROR(_xll.qlIndexFixing(IndexON,D1886,TRUE,_xll.ohTrigger(RecalcTrigger,TriggerON)),NA())</f>
        <v>2.2069727365663372E-2</v>
      </c>
      <c r="H1886" s="42">
        <f>_xll.qlCalendarAdvance(Calendar,$H1885,B1886,"f",FALSE)</f>
        <v>52517</v>
      </c>
      <c r="I1886" s="177">
        <f>_xll.qlInterestRateIndexValueDate(Index1M,$H1886)</f>
        <v>52517</v>
      </c>
      <c r="J1886" s="182">
        <f>IFERROR(_xll.qlIndexFixing(Index1M,$H1886,TRUE,_xll.ohTrigger(RecalcTrigger,Trigger1M)),NA())</f>
        <v>2.2279762455584759E-2</v>
      </c>
      <c r="K1886" s="44">
        <f>IFERROR(_xll.qlIndexFixing(Index3M,H1886,TRUE,_xll.ohTrigger(RecalcTrigger,Trigger3M)),NA())</f>
        <v>2.2601784134298544E-2</v>
      </c>
      <c r="L1886" s="44">
        <f>IFERROR(_xll.qlIndexFixing(Index6M,$H1886,TRUE,_xll.ohTrigger(RecalcTrigger,Trigger6M)),NA())</f>
        <v>2.2680778523281472E-2</v>
      </c>
      <c r="M1886" s="183">
        <f>IFERROR(_xll.qlIndexFixing(Index1Y,$H1886,TRUE,_xll.ohTrigger(RecalcTrigger,Trigger1Y)),NA())</f>
        <v>2.2935439546253857E-2</v>
      </c>
      <c r="N1886" s="182">
        <f>IFERROR(_xll.qlIndexFixing(ONIndex1M,I1886,TRUE,_xll.ohTrigger(RecalcTrigger,Trigger1M)),NA())</f>
        <v>2.2273328809581106E-2</v>
      </c>
      <c r="O1886" s="44">
        <f>IFERROR(_xll.qlIndexFixing(ONIndex3M,I1886,TRUE,_xll.ohTrigger(RecalcTrigger,Trigger3M)),NA())</f>
        <v>2.2583325439110569E-2</v>
      </c>
      <c r="P1886" s="44">
        <f>IFERROR(_xll.qlIndexFixing(ONIndex6M,I1886,TRUE,_xll.ohTrigger(RecalcTrigger,Trigger6M)),NA())</f>
        <v>2.2642996691732975E-2</v>
      </c>
      <c r="Q1886" s="183">
        <f>IFERROR(_xll.qlIndexFixing(ONIndex1Y,I1886,TRUE,_xll.ohTrigger(RecalcTrigger,Trigger1Y)),NA())</f>
        <v>2.2860200174128487E-2</v>
      </c>
    </row>
    <row r="1887" spans="2:17" x14ac:dyDescent="0.2">
      <c r="B1887" s="39" t="s">
        <v>42</v>
      </c>
      <c r="D1887" s="42">
        <f>_xll.qlCalendarAdvance(Calendar,$D1886,B1887,"f",FALSE)</f>
        <v>52524</v>
      </c>
      <c r="E1887" s="177">
        <f>_xll.qlInterestRateIndexValueDate(IndexON,D1887)</f>
        <v>52524</v>
      </c>
      <c r="F1887" s="193">
        <f>IFERROR(_xll.qlIndexFixing(IndexON,D1887,TRUE,_xll.ohTrigger(RecalcTrigger,TriggerON)),NA())</f>
        <v>2.2062898890213845E-2</v>
      </c>
      <c r="H1887" s="42">
        <f>_xll.qlCalendarAdvance(Calendar,$H1886,B1887,"f",FALSE)</f>
        <v>52524</v>
      </c>
      <c r="I1887" s="177">
        <f>_xll.qlInterestRateIndexValueDate(Index1M,$H1887)</f>
        <v>52524</v>
      </c>
      <c r="J1887" s="182">
        <f>IFERROR(_xll.qlIndexFixing(Index1M,$H1887,TRUE,_xll.ohTrigger(RecalcTrigger,Trigger1M)),NA())</f>
        <v>2.2273214078442467E-2</v>
      </c>
      <c r="K1887" s="44">
        <f>IFERROR(_xll.qlIndexFixing(Index3M,H1887,TRUE,_xll.ohTrigger(RecalcTrigger,Trigger3M)),NA())</f>
        <v>2.2594761710060106E-2</v>
      </c>
      <c r="L1887" s="44">
        <f>IFERROR(_xll.qlIndexFixing(Index6M,$H1887,TRUE,_xll.ohTrigger(RecalcTrigger,Trigger6M)),NA())</f>
        <v>2.267371348447228E-2</v>
      </c>
      <c r="M1887" s="183">
        <f>IFERROR(_xll.qlIndexFixing(Index1Y,$H1887,TRUE,_xll.ohTrigger(RecalcTrigger,Trigger1Y)),NA())</f>
        <v>2.2928017615031954E-2</v>
      </c>
      <c r="N1887" s="182">
        <f>IFERROR(_xll.qlIndexFixing(ONIndex1M,I1887,TRUE,_xll.ohTrigger(RecalcTrigger,Trigger1M)),NA())</f>
        <v>2.2266847858881667E-2</v>
      </c>
      <c r="O1887" s="44">
        <f>IFERROR(_xll.qlIndexFixing(ONIndex3M,I1887,TRUE,_xll.ohTrigger(RecalcTrigger,Trigger3M)),NA())</f>
        <v>2.2576496778146105E-2</v>
      </c>
      <c r="P1887" s="44">
        <f>IFERROR(_xll.qlIndexFixing(ONIndex6M,I1887,TRUE,_xll.ohTrigger(RecalcTrigger,Trigger6M)),NA())</f>
        <v>2.2636282977411826E-2</v>
      </c>
      <c r="Q1887" s="183">
        <f>IFERROR(_xll.qlIndexFixing(ONIndex1Y,I1887,TRUE,_xll.ohTrigger(RecalcTrigger,Trigger1Y)),NA())</f>
        <v>2.2853527583014399E-2</v>
      </c>
    </row>
    <row r="1888" spans="2:17" x14ac:dyDescent="0.2">
      <c r="B1888" s="39" t="s">
        <v>42</v>
      </c>
      <c r="D1888" s="42">
        <f>_xll.qlCalendarAdvance(Calendar,$D1887,B1888,"f",FALSE)</f>
        <v>52531</v>
      </c>
      <c r="E1888" s="177">
        <f>_xll.qlInterestRateIndexValueDate(IndexON,D1888)</f>
        <v>52531</v>
      </c>
      <c r="F1888" s="193">
        <f>IFERROR(_xll.qlIndexFixing(IndexON,D1888,TRUE,_xll.ohTrigger(RecalcTrigger,TriggerON)),NA())</f>
        <v>2.2056049688474744E-2</v>
      </c>
      <c r="H1888" s="42">
        <f>_xll.qlCalendarAdvance(Calendar,$H1887,B1888,"f",FALSE)</f>
        <v>52531</v>
      </c>
      <c r="I1888" s="177">
        <f>_xll.qlInterestRateIndexValueDate(Index1M,$H1888)</f>
        <v>52531</v>
      </c>
      <c r="J1888" s="182">
        <f>IFERROR(_xll.qlIndexFixing(Index1M,$H1888,TRUE,_xll.ohTrigger(RecalcTrigger,Trigger1M)),NA())</f>
        <v>2.2266639776597576E-2</v>
      </c>
      <c r="K1888" s="44">
        <f>IFERROR(_xll.qlIndexFixing(Index3M,H1888,TRUE,_xll.ohTrigger(RecalcTrigger,Trigger3M)),NA())</f>
        <v>2.2587715407147144E-2</v>
      </c>
      <c r="L1888" s="44">
        <f>IFERROR(_xll.qlIndexFixing(Index6M,$H1888,TRUE,_xll.ohTrigger(RecalcTrigger,Trigger6M)),NA())</f>
        <v>2.2666627284919829E-2</v>
      </c>
      <c r="M1888" s="183">
        <f>IFERROR(_xll.qlIndexFixing(Index1Y,$H1888,TRUE,_xll.ohTrigger(RecalcTrigger,Trigger1Y)),NA())</f>
        <v>2.2920572864962418E-2</v>
      </c>
      <c r="N1888" s="182">
        <f>IFERROR(_xll.qlIndexFixing(ONIndex1M,I1888,TRUE,_xll.ohTrigger(RecalcTrigger,Trigger1M)),NA())</f>
        <v>2.2260341027187103E-2</v>
      </c>
      <c r="O1888" s="44">
        <f>IFERROR(_xll.qlIndexFixing(ONIndex3M,I1888,TRUE,_xll.ohTrigger(RecalcTrigger,Trigger3M)),NA())</f>
        <v>2.2569644360166397E-2</v>
      </c>
      <c r="P1888" s="44">
        <f>IFERROR(_xll.qlIndexFixing(ONIndex6M,I1888,TRUE,_xll.ohTrigger(RecalcTrigger,Trigger6M)),NA())</f>
        <v>2.2629548314491155E-2</v>
      </c>
      <c r="Q1888" s="183">
        <f>IFERROR(_xll.qlIndexFixing(ONIndex1Y,I1888,TRUE,_xll.ohTrigger(RecalcTrigger,Trigger1Y)),NA())</f>
        <v>2.2846832631474578E-2</v>
      </c>
    </row>
    <row r="1889" spans="2:17" x14ac:dyDescent="0.2">
      <c r="B1889" s="39" t="s">
        <v>42</v>
      </c>
      <c r="D1889" s="42">
        <f>_xll.qlCalendarAdvance(Calendar,$D1888,B1889,"f",FALSE)</f>
        <v>52538</v>
      </c>
      <c r="E1889" s="177">
        <f>_xll.qlInterestRateIndexValueDate(IndexON,D1889)</f>
        <v>52538</v>
      </c>
      <c r="F1889" s="193">
        <f>IFERROR(_xll.qlIndexFixing(IndexON,D1889,TRUE,_xll.ohTrigger(RecalcTrigger,TriggerON)),NA())</f>
        <v>2.2049179760283977E-2</v>
      </c>
      <c r="H1889" s="42">
        <f>_xll.qlCalendarAdvance(Calendar,$H1888,B1889,"f",FALSE)</f>
        <v>52538</v>
      </c>
      <c r="I1889" s="177">
        <f>_xll.qlInterestRateIndexValueDate(Index1M,$H1889)</f>
        <v>52538</v>
      </c>
      <c r="J1889" s="182">
        <f>IFERROR(_xll.qlIndexFixing(Index1M,$H1889,TRUE,_xll.ohTrigger(RecalcTrigger,Trigger1M)),NA())</f>
        <v>2.2259834831846608E-2</v>
      </c>
      <c r="K1889" s="44">
        <f>IFERROR(_xll.qlIndexFixing(Index3M,H1889,TRUE,_xll.ohTrigger(RecalcTrigger,Trigger3M)),NA())</f>
        <v>2.2580645225686518E-2</v>
      </c>
      <c r="L1889" s="44">
        <f>IFERROR(_xll.qlIndexFixing(Index6M,$H1889,TRUE,_xll.ohTrigger(RecalcTrigger,Trigger6M)),NA())</f>
        <v>2.2659334140347188E-2</v>
      </c>
      <c r="M1889" s="183">
        <f>IFERROR(_xll.qlIndexFixing(Index1Y,$H1889,TRUE,_xll.ohTrigger(RecalcTrigger,Trigger1Y)),NA())</f>
        <v>2.2913105296546141E-2</v>
      </c>
      <c r="N1889" s="182">
        <f>IFERROR(_xll.qlIndexFixing(ONIndex1M,I1889,TRUE,_xll.ohTrigger(RecalcTrigger,Trigger1M)),NA())</f>
        <v>2.2253808314740553E-2</v>
      </c>
      <c r="O1889" s="44">
        <f>IFERROR(_xll.qlIndexFixing(ONIndex3M,I1889,TRUE,_xll.ohTrigger(RecalcTrigger,Trigger3M)),NA())</f>
        <v>2.2562768185090398E-2</v>
      </c>
      <c r="P1889" s="44">
        <f>IFERROR(_xll.qlIndexFixing(ONIndex6M,I1889,TRUE,_xll.ohTrigger(RecalcTrigger,Trigger6M)),NA())</f>
        <v>2.2622792702970962E-2</v>
      </c>
      <c r="Q1889" s="183">
        <f>IFERROR(_xll.qlIndexFixing(ONIndex1Y,I1889,TRUE,_xll.ohTrigger(RecalcTrigger,Trigger1Y)),NA())</f>
        <v>2.284011531983321E-2</v>
      </c>
    </row>
    <row r="1890" spans="2:17" x14ac:dyDescent="0.2">
      <c r="B1890" s="39" t="s">
        <v>42</v>
      </c>
      <c r="D1890" s="42">
        <f>_xll.qlCalendarAdvance(Calendar,$D1889,B1890,"f",FALSE)</f>
        <v>52545</v>
      </c>
      <c r="E1890" s="177">
        <f>_xll.qlInterestRateIndexValueDate(IndexON,D1890)</f>
        <v>52545</v>
      </c>
      <c r="F1890" s="193">
        <f>IFERROR(_xll.qlIndexFixing(IndexON,D1890,TRUE,_xll.ohTrigger(RecalcTrigger,TriggerON)),NA())</f>
        <v>2.2042289105803636E-2</v>
      </c>
      <c r="H1890" s="42">
        <f>_xll.qlCalendarAdvance(Calendar,$H1889,B1890,"f",FALSE)</f>
        <v>52545</v>
      </c>
      <c r="I1890" s="177">
        <f>_xll.qlInterestRateIndexValueDate(Index1M,$H1890)</f>
        <v>52545</v>
      </c>
      <c r="J1890" s="182">
        <f>IFERROR(_xll.qlIndexFixing(Index1M,$H1890,TRUE,_xll.ohTrigger(RecalcTrigger,Trigger1M)),NA())</f>
        <v>2.2253210936042267E-2</v>
      </c>
      <c r="K1890" s="44">
        <f>IFERROR(_xll.qlIndexFixing(Index3M,H1890,TRUE,_xll.ohTrigger(RecalcTrigger,Trigger3M)),NA())</f>
        <v>2.2573551165806841E-2</v>
      </c>
      <c r="L1890" s="44">
        <f>IFERROR(_xll.qlIndexFixing(Index6M,$H1890,TRUE,_xll.ohTrigger(RecalcTrigger,Trigger6M)),NA())</f>
        <v>2.2652207571280628E-2</v>
      </c>
      <c r="M1890" s="183">
        <f>IFERROR(_xll.qlIndexFixing(Index1Y,$H1890,TRUE,_xll.ohTrigger(RecalcTrigger,Trigger1Y)),NA())</f>
        <v>2.2905614910284679E-2</v>
      </c>
      <c r="N1890" s="182">
        <f>IFERROR(_xll.qlIndexFixing(ONIndex1M,I1890,TRUE,_xll.ohTrigger(RecalcTrigger,Trigger1M)),NA())</f>
        <v>2.2247249721379925E-2</v>
      </c>
      <c r="O1890" s="44">
        <f>IFERROR(_xll.qlIndexFixing(ONIndex3M,I1890,TRUE,_xll.ohTrigger(RecalcTrigger,Trigger3M)),NA())</f>
        <v>2.255586825291811E-2</v>
      </c>
      <c r="P1890" s="44">
        <f>IFERROR(_xll.qlIndexFixing(ONIndex6M,I1890,TRUE,_xll.ohTrigger(RecalcTrigger,Trigger6M)),NA())</f>
        <v>2.2616016142851247E-2</v>
      </c>
      <c r="Q1890" s="183">
        <f>IFERROR(_xll.qlIndexFixing(ONIndex1Y,I1890,TRUE,_xll.ohTrigger(RecalcTrigger,Trigger1Y)),NA())</f>
        <v>2.2833375647847154E-2</v>
      </c>
    </row>
    <row r="1891" spans="2:17" x14ac:dyDescent="0.2">
      <c r="B1891" s="39" t="s">
        <v>42</v>
      </c>
      <c r="D1891" s="42">
        <f>_xll.qlCalendarAdvance(Calendar,$D1890,B1891,"f",FALSE)</f>
        <v>52552</v>
      </c>
      <c r="E1891" s="177">
        <f>_xll.qlInterestRateIndexValueDate(IndexON,D1891)</f>
        <v>52552</v>
      </c>
      <c r="F1891" s="193">
        <f>IFERROR(_xll.qlIndexFixing(IndexON,D1891,TRUE,_xll.ohTrigger(RecalcTrigger,TriggerON)),NA())</f>
        <v>2.2035377724952676E-2</v>
      </c>
      <c r="H1891" s="42">
        <f>_xll.qlCalendarAdvance(Calendar,$H1890,B1891,"f",FALSE)</f>
        <v>52552</v>
      </c>
      <c r="I1891" s="177">
        <f>_xll.qlInterestRateIndexValueDate(Index1M,$H1891)</f>
        <v>52552</v>
      </c>
      <c r="J1891" s="182">
        <f>IFERROR(_xll.qlIndexFixing(Index1M,$H1891,TRUE,_xll.ohTrigger(RecalcTrigger,Trigger1M)),NA())</f>
        <v>2.224656111712035E-2</v>
      </c>
      <c r="K1891" s="44">
        <f>IFERROR(_xll.qlIndexFixing(Index3M,H1891,TRUE,_xll.ohTrigger(RecalcTrigger,Trigger3M)),NA())</f>
        <v>2.2566433227631449E-2</v>
      </c>
      <c r="L1891" s="44">
        <f>IFERROR(_xll.qlIndexFixing(Index6M,$H1891,TRUE,_xll.ohTrigger(RecalcTrigger,Trigger6M)),NA())</f>
        <v>2.2645059843293215E-2</v>
      </c>
      <c r="M1891" s="183">
        <f>IFERROR(_xll.qlIndexFixing(Index1Y,$H1891,TRUE,_xll.ohTrigger(RecalcTrigger,Trigger1Y)),NA())</f>
        <v>2.2898101706681582E-2</v>
      </c>
      <c r="N1891" s="182">
        <f>IFERROR(_xll.qlIndexFixing(ONIndex1M,I1891,TRUE,_xll.ohTrigger(RecalcTrigger,Trigger1M)),NA())</f>
        <v>2.2240665247348357E-2</v>
      </c>
      <c r="O1891" s="44">
        <f>IFERROR(_xll.qlIndexFixing(ONIndex3M,I1891,TRUE,_xll.ohTrigger(RecalcTrigger,Trigger3M)),NA())</f>
        <v>2.2548944563568485E-2</v>
      </c>
      <c r="P1891" s="44">
        <f>IFERROR(_xll.qlIndexFixing(ONIndex6M,I1891,TRUE,_xll.ohTrigger(RecalcTrigger,Trigger6M)),NA())</f>
        <v>2.2609218634050965E-2</v>
      </c>
      <c r="Q1891" s="183">
        <f>IFERROR(_xll.qlIndexFixing(ONIndex1Y,I1891,TRUE,_xll.ohTrigger(RecalcTrigger,Trigger1Y)),NA())</f>
        <v>2.282661361575955E-2</v>
      </c>
    </row>
    <row r="1892" spans="2:17" x14ac:dyDescent="0.2">
      <c r="B1892" s="39" t="s">
        <v>42</v>
      </c>
      <c r="D1892" s="42">
        <f>_xll.qlCalendarAdvance(Calendar,$D1891,B1892,"f",FALSE)</f>
        <v>52559</v>
      </c>
      <c r="E1892" s="177">
        <f>_xll.qlInterestRateIndexValueDate(IndexON,D1892)</f>
        <v>52559</v>
      </c>
      <c r="F1892" s="193">
        <f>IFERROR(_xll.qlIndexFixing(IndexON,D1892,TRUE,_xll.ohTrigger(RecalcTrigger,TriggerON)),NA())</f>
        <v>2.2028445617893189E-2</v>
      </c>
      <c r="H1892" s="42">
        <f>_xll.qlCalendarAdvance(Calendar,$H1891,B1892,"f",FALSE)</f>
        <v>52559</v>
      </c>
      <c r="I1892" s="177">
        <f>_xll.qlInterestRateIndexValueDate(Index1M,$H1892)</f>
        <v>52559</v>
      </c>
      <c r="J1892" s="182">
        <f>IFERROR(_xll.qlIndexFixing(Index1M,$H1892,TRUE,_xll.ohTrigger(RecalcTrigger,Trigger1M)),NA())</f>
        <v>2.223988537512948E-2</v>
      </c>
      <c r="K1892" s="44">
        <f>IFERROR(_xll.qlIndexFixing(Index3M,H1892,TRUE,_xll.ohTrigger(RecalcTrigger,Trigger3M)),NA())</f>
        <v>2.2559291411291597E-2</v>
      </c>
      <c r="L1892" s="44">
        <f>IFERROR(_xll.qlIndexFixing(Index6M,$H1892,TRUE,_xll.ohTrigger(RecalcTrigger,Trigger6M)),NA())</f>
        <v>2.263789095660983E-2</v>
      </c>
      <c r="M1892" s="183">
        <f>IFERROR(_xll.qlIndexFixing(Index1Y,$H1892,TRUE,_xll.ohTrigger(RecalcTrigger,Trigger1Y)),NA())</f>
        <v>2.289056568624195E-2</v>
      </c>
      <c r="N1892" s="182">
        <f>IFERROR(_xll.qlIndexFixing(ONIndex1M,I1892,TRUE,_xll.ohTrigger(RecalcTrigger,Trigger1M)),NA())</f>
        <v>2.2234054892321664E-2</v>
      </c>
      <c r="O1892" s="44">
        <f>IFERROR(_xll.qlIndexFixing(ONIndex3M,I1892,TRUE,_xll.ohTrigger(RecalcTrigger,Trigger3M)),NA())</f>
        <v>2.2541997117041523E-2</v>
      </c>
      <c r="P1892" s="44">
        <f>IFERROR(_xll.qlIndexFixing(ONIndex6M,I1892,TRUE,_xll.ohTrigger(RecalcTrigger,Trigger6M)),NA())</f>
        <v>2.2602400176732207E-2</v>
      </c>
      <c r="Q1892" s="183">
        <f>IFERROR(_xll.qlIndexFixing(ONIndex1Y,I1892,TRUE,_xll.ohTrigger(RecalcTrigger,Trigger1Y)),NA())</f>
        <v>2.2819829223408306E-2</v>
      </c>
    </row>
    <row r="1893" spans="2:17" x14ac:dyDescent="0.2">
      <c r="B1893" s="39" t="s">
        <v>42</v>
      </c>
      <c r="D1893" s="42">
        <f>_xll.qlCalendarAdvance(Calendar,$D1892,B1893,"f",FALSE)</f>
        <v>52566</v>
      </c>
      <c r="E1893" s="177">
        <f>_xll.qlInterestRateIndexValueDate(IndexON,D1893)</f>
        <v>52566</v>
      </c>
      <c r="F1893" s="193">
        <f>IFERROR(_xll.qlIndexFixing(IndexON,D1893,TRUE,_xll.ohTrigger(RecalcTrigger,TriggerON)),NA())</f>
        <v>2.2021492784300989E-2</v>
      </c>
      <c r="H1893" s="42">
        <f>_xll.qlCalendarAdvance(Calendar,$H1892,B1893,"f",FALSE)</f>
        <v>52566</v>
      </c>
      <c r="I1893" s="177">
        <f>_xll.qlInterestRateIndexValueDate(Index1M,$H1893)</f>
        <v>52566</v>
      </c>
      <c r="J1893" s="182">
        <f>IFERROR(_xll.qlIndexFixing(Index1M,$H1893,TRUE,_xll.ohTrigger(RecalcTrigger,Trigger1M)),NA())</f>
        <v>2.2233965218433054E-2</v>
      </c>
      <c r="K1893" s="44">
        <f>IFERROR(_xll.qlIndexFixing(Index3M,H1893,TRUE,_xll.ohTrigger(RecalcTrigger,Trigger3M)),NA())</f>
        <v>2.2551946650555911E-2</v>
      </c>
      <c r="L1893" s="44">
        <f>IFERROR(_xll.qlIndexFixing(Index6M,$H1893,TRUE,_xll.ohTrigger(RecalcTrigger,Trigger6M)),NA())</f>
        <v>2.263087888383571E-2</v>
      </c>
      <c r="M1893" s="183">
        <f>IFERROR(_xll.qlIndexFixing(Index1Y,$H1893,TRUE,_xll.ohTrigger(RecalcTrigger,Trigger1Y)),NA())</f>
        <v>2.2883006849471768E-2</v>
      </c>
      <c r="N1893" s="182">
        <f>IFERROR(_xll.qlIndexFixing(ONIndex1M,I1893,TRUE,_xll.ohTrigger(RecalcTrigger,Trigger1M)),NA())</f>
        <v>2.2227418656461939E-2</v>
      </c>
      <c r="O1893" s="44">
        <f>IFERROR(_xll.qlIndexFixing(ONIndex3M,I1893,TRUE,_xll.ohTrigger(RecalcTrigger,Trigger3M)),NA())</f>
        <v>2.2535025913499318E-2</v>
      </c>
      <c r="P1893" s="44">
        <f>IFERROR(_xll.qlIndexFixing(ONIndex6M,I1893,TRUE,_xll.ohTrigger(RecalcTrigger,Trigger6M)),NA())</f>
        <v>2.2595560770813927E-2</v>
      </c>
      <c r="Q1893" s="183">
        <f>IFERROR(_xll.qlIndexFixing(ONIndex1Y,I1893,TRUE,_xll.ohTrigger(RecalcTrigger,Trigger1Y)),NA())</f>
        <v>2.281302247079342E-2</v>
      </c>
    </row>
    <row r="1894" spans="2:17" x14ac:dyDescent="0.2">
      <c r="B1894" s="39" t="s">
        <v>42</v>
      </c>
      <c r="D1894" s="42">
        <f>_xll.qlCalendarAdvance(Calendar,$D1893,B1894,"f",FALSE)</f>
        <v>52573</v>
      </c>
      <c r="E1894" s="177">
        <f>_xll.qlInterestRateIndexValueDate(IndexON,D1894)</f>
        <v>52573</v>
      </c>
      <c r="F1894" s="193">
        <f>IFERROR(_xll.qlIndexFixing(IndexON,D1894,TRUE,_xll.ohTrigger(RecalcTrigger,TriggerON)),NA())</f>
        <v>2.2014519224581308E-2</v>
      </c>
      <c r="H1894" s="42">
        <f>_xll.qlCalendarAdvance(Calendar,$H1893,B1894,"f",FALSE)</f>
        <v>52573</v>
      </c>
      <c r="I1894" s="177">
        <f>_xll.qlInterestRateIndexValueDate(Index1M,$H1894)</f>
        <v>52573</v>
      </c>
      <c r="J1894" s="182">
        <f>IFERROR(_xll.qlIndexFixing(Index1M,$H1894,TRUE,_xll.ohTrigger(RecalcTrigger,Trigger1M)),NA())</f>
        <v>2.2226649549301758E-2</v>
      </c>
      <c r="K1894" s="44">
        <f>IFERROR(_xll.qlIndexFixing(Index3M,H1894,TRUE,_xll.ohTrigger(RecalcTrigger,Trigger3M)),NA())</f>
        <v>2.2544759226606925E-2</v>
      </c>
      <c r="L1894" s="44">
        <f>IFERROR(_xll.qlIndexFixing(Index6M,$H1894,TRUE,_xll.ohTrigger(RecalcTrigger,Trigger6M)),NA())</f>
        <v>2.2623665724531061E-2</v>
      </c>
      <c r="M1894" s="183">
        <f>IFERROR(_xll.qlIndexFixing(Index1Y,$H1894,TRUE,_xll.ohTrigger(RecalcTrigger,Trigger1Y)),NA())</f>
        <v>2.2875425196879236E-2</v>
      </c>
      <c r="N1894" s="182">
        <f>IFERROR(_xll.qlIndexFixing(ONIndex1M,I1894,TRUE,_xll.ohTrigger(RecalcTrigger,Trigger1M)),NA())</f>
        <v>2.2220756539850228E-2</v>
      </c>
      <c r="O1894" s="44">
        <f>IFERROR(_xll.qlIndexFixing(ONIndex3M,I1894,TRUE,_xll.ohTrigger(RecalcTrigger,Trigger3M)),NA())</f>
        <v>2.2528030952779776E-2</v>
      </c>
      <c r="P1894" s="44">
        <f>IFERROR(_xll.qlIndexFixing(ONIndex6M,I1894,TRUE,_xll.ohTrigger(RecalcTrigger,Trigger6M)),NA())</f>
        <v>2.2588700416296126E-2</v>
      </c>
      <c r="Q1894" s="183">
        <f>IFERROR(_xll.qlIndexFixing(ONIndex1Y,I1894,TRUE,_xll.ohTrigger(RecalcTrigger,Trigger1Y)),NA())</f>
        <v>2.2806193357914895E-2</v>
      </c>
    </row>
    <row r="1895" spans="2:17" x14ac:dyDescent="0.2">
      <c r="B1895" s="39" t="s">
        <v>42</v>
      </c>
      <c r="D1895" s="42">
        <f>_xll.qlCalendarAdvance(Calendar,$D1894,B1895,"f",FALSE)</f>
        <v>52580</v>
      </c>
      <c r="E1895" s="177">
        <f>_xll.qlInterestRateIndexValueDate(IndexON,D1895)</f>
        <v>52580</v>
      </c>
      <c r="F1895" s="193">
        <f>IFERROR(_xll.qlIndexFixing(IndexON,D1895,TRUE,_xll.ohTrigger(RecalcTrigger,TriggerON)),NA())</f>
        <v>2.2007524938328915E-2</v>
      </c>
      <c r="H1895" s="42">
        <f>_xll.qlCalendarAdvance(Calendar,$H1894,B1895,"f",FALSE)</f>
        <v>52580</v>
      </c>
      <c r="I1895" s="177">
        <f>_xll.qlInterestRateIndexValueDate(Index1M,$H1895)</f>
        <v>52580</v>
      </c>
      <c r="J1895" s="182">
        <f>IFERROR(_xll.qlIndexFixing(Index1M,$H1895,TRUE,_xll.ohTrigger(RecalcTrigger,Trigger1M)),NA())</f>
        <v>2.2219893775788351E-2</v>
      </c>
      <c r="K1895" s="44">
        <f>IFERROR(_xll.qlIndexFixing(Index3M,H1895,TRUE,_xll.ohTrigger(RecalcTrigger,Trigger3M)),NA())</f>
        <v>2.253754792619829E-2</v>
      </c>
      <c r="L1895" s="44">
        <f>IFERROR(_xll.qlIndexFixing(Index6M,$H1895,TRUE,_xll.ohTrigger(RecalcTrigger,Trigger6M)),NA())</f>
        <v>2.2616431406058467E-2</v>
      </c>
      <c r="M1895" s="183">
        <f>IFERROR(_xll.qlIndexFixing(Index1Y,$H1895,TRUE,_xll.ohTrigger(RecalcTrigger,Trigger1Y)),NA())</f>
        <v>2.2867820728974107E-2</v>
      </c>
      <c r="N1895" s="182">
        <f>IFERROR(_xll.qlIndexFixing(ONIndex1M,I1895,TRUE,_xll.ohTrigger(RecalcTrigger,Trigger1M)),NA())</f>
        <v>2.2214068542243393E-2</v>
      </c>
      <c r="O1895" s="44">
        <f>IFERROR(_xll.qlIndexFixing(ONIndex3M,I1895,TRUE,_xll.ohTrigger(RecalcTrigger,Trigger3M)),NA())</f>
        <v>2.2521012234963944E-2</v>
      </c>
      <c r="P1895" s="44">
        <f>IFERROR(_xll.qlIndexFixing(ONIndex6M,I1895,TRUE,_xll.ohTrigger(RecalcTrigger,Trigger6M)),NA())</f>
        <v>2.2581819113097756E-2</v>
      </c>
      <c r="Q1895" s="183">
        <f>IFERROR(_xll.qlIndexFixing(ONIndex1Y,I1895,TRUE,_xll.ohTrigger(RecalcTrigger,Trigger1Y)),NA())</f>
        <v>2.2799341884853774E-2</v>
      </c>
    </row>
    <row r="1896" spans="2:17" x14ac:dyDescent="0.2">
      <c r="B1896" s="39" t="s">
        <v>42</v>
      </c>
      <c r="D1896" s="42">
        <f>_xll.qlCalendarAdvance(Calendar,$D1895,B1896,"f",FALSE)</f>
        <v>52587</v>
      </c>
      <c r="E1896" s="177">
        <f>_xll.qlInterestRateIndexValueDate(IndexON,D1896)</f>
        <v>52587</v>
      </c>
      <c r="F1896" s="193">
        <f>IFERROR(_xll.qlIndexFixing(IndexON,D1896,TRUE,_xll.ohTrigger(RecalcTrigger,TriggerON)),NA())</f>
        <v>2.2000509925786949E-2</v>
      </c>
      <c r="H1896" s="42">
        <f>_xll.qlCalendarAdvance(Calendar,$H1895,B1896,"f",FALSE)</f>
        <v>52587</v>
      </c>
      <c r="I1896" s="177">
        <f>_xll.qlInterestRateIndexValueDate(Index1M,$H1896)</f>
        <v>52587</v>
      </c>
      <c r="J1896" s="182">
        <f>IFERROR(_xll.qlIndexFixing(Index1M,$H1896,TRUE,_xll.ohTrigger(RecalcTrigger,Trigger1M)),NA())</f>
        <v>2.22131120779279E-2</v>
      </c>
      <c r="K1896" s="44">
        <f>IFERROR(_xll.qlIndexFixing(Index3M,H1896,TRUE,_xll.ohTrigger(RecalcTrigger,Trigger3M)),NA())</f>
        <v>2.2530312749458256E-2</v>
      </c>
      <c r="L1896" s="44">
        <f>IFERROR(_xll.qlIndexFixing(Index6M,$H1896,TRUE,_xll.ohTrigger(RecalcTrigger,Trigger6M)),NA())</f>
        <v>2.260917592864645E-2</v>
      </c>
      <c r="M1896" s="183">
        <f>IFERROR(_xll.qlIndexFixing(Index1Y,$H1896,TRUE,_xll.ohTrigger(RecalcTrigger,Trigger1Y)),NA())</f>
        <v>2.2860193446267458E-2</v>
      </c>
      <c r="N1896" s="182">
        <f>IFERROR(_xll.qlIndexFixing(ONIndex1M,I1896,TRUE,_xll.ohTrigger(RecalcTrigger,Trigger1M)),NA())</f>
        <v>2.2207354663884571E-2</v>
      </c>
      <c r="O1896" s="44">
        <f>IFERROR(_xll.qlIndexFixing(ONIndex3M,I1896,TRUE,_xll.ohTrigger(RecalcTrigger,Trigger3M)),NA())</f>
        <v>2.2513969760051822E-2</v>
      </c>
      <c r="P1896" s="44">
        <f>IFERROR(_xll.qlIndexFixing(ONIndex6M,I1896,TRUE,_xll.ohTrigger(RecalcTrigger,Trigger6M)),NA())</f>
        <v>2.2574916861380911E-2</v>
      </c>
      <c r="Q1896" s="183">
        <f>IFERROR(_xll.qlIndexFixing(ONIndex1Y,I1896,TRUE,_xll.ohTrigger(RecalcTrigger,Trigger1Y)),NA())</f>
        <v>2.279246805161006E-2</v>
      </c>
    </row>
    <row r="1897" spans="2:17" x14ac:dyDescent="0.2">
      <c r="B1897" s="39" t="s">
        <v>42</v>
      </c>
      <c r="D1897" s="42">
        <f>_xll.qlCalendarAdvance(Calendar,$D1896,B1897,"f",FALSE)</f>
        <v>52594</v>
      </c>
      <c r="E1897" s="177">
        <f>_xll.qlInterestRateIndexValueDate(IndexON,D1897)</f>
        <v>52594</v>
      </c>
      <c r="F1897" s="193">
        <f>IFERROR(_xll.qlIndexFixing(IndexON,D1897,TRUE,_xll.ohTrigger(RecalcTrigger,TriggerON)),NA())</f>
        <v>2.1993474186874362E-2</v>
      </c>
      <c r="H1897" s="42">
        <f>_xll.qlCalendarAdvance(Calendar,$H1896,B1897,"f",FALSE)</f>
        <v>52594</v>
      </c>
      <c r="I1897" s="177">
        <f>_xll.qlInterestRateIndexValueDate(Index1M,$H1897)</f>
        <v>52594</v>
      </c>
      <c r="J1897" s="182">
        <f>IFERROR(_xll.qlIndexFixing(Index1M,$H1897,TRUE,_xll.ohTrigger(RecalcTrigger,Trigger1M)),NA())</f>
        <v>2.2206304455767469E-2</v>
      </c>
      <c r="K1897" s="44">
        <f>IFERROR(_xll.qlIndexFixing(Index3M,H1897,TRUE,_xll.ohTrigger(RecalcTrigger,Trigger3M)),NA())</f>
        <v>2.2523053696515069E-2</v>
      </c>
      <c r="L1897" s="44">
        <f>IFERROR(_xll.qlIndexFixing(Index6M,$H1897,TRUE,_xll.ohTrigger(RecalcTrigger,Trigger6M)),NA())</f>
        <v>2.2601899292523091E-2</v>
      </c>
      <c r="M1897" s="183">
        <f>IFERROR(_xll.qlIndexFixing(Index1Y,$H1897,TRUE,_xll.ohTrigger(RecalcTrigger,Trigger1Y)),NA())</f>
        <v>2.285254334927125E-2</v>
      </c>
      <c r="N1897" s="182">
        <f>IFERROR(_xll.qlIndexFixing(ONIndex1M,I1897,TRUE,_xll.ohTrigger(RecalcTrigger,Trigger1M)),NA())</f>
        <v>2.2200614904611671E-2</v>
      </c>
      <c r="O1897" s="44">
        <f>IFERROR(_xll.qlIndexFixing(ONIndex3M,I1897,TRUE,_xll.ohTrigger(RecalcTrigger,Trigger3M)),NA())</f>
        <v>2.2506903527962363E-2</v>
      </c>
      <c r="P1897" s="44">
        <f>IFERROR(_xll.qlIndexFixing(ONIndex6M,I1897,TRUE,_xll.ohTrigger(RecalcTrigger,Trigger6M)),NA())</f>
        <v>2.2567993660902452E-2</v>
      </c>
      <c r="Q1897" s="183">
        <f>IFERROR(_xll.qlIndexFixing(ONIndex1Y,I1897,TRUE,_xll.ohTrigger(RecalcTrigger,Trigger1Y)),NA())</f>
        <v>2.2785571858102704E-2</v>
      </c>
    </row>
    <row r="1898" spans="2:17" x14ac:dyDescent="0.2">
      <c r="B1898" s="39" t="s">
        <v>42</v>
      </c>
      <c r="D1898" s="42">
        <f>_xll.qlCalendarAdvance(Calendar,$D1897,B1898,"f",FALSE)</f>
        <v>52601</v>
      </c>
      <c r="E1898" s="177">
        <f>_xll.qlInterestRateIndexValueDate(IndexON,D1898)</f>
        <v>52601</v>
      </c>
      <c r="F1898" s="193">
        <f>IFERROR(_xll.qlIndexFixing(IndexON,D1898,TRUE,_xll.ohTrigger(RecalcTrigger,TriggerON)),NA())</f>
        <v>2.1986417721753249E-2</v>
      </c>
      <c r="H1898" s="42">
        <f>_xll.qlCalendarAdvance(Calendar,$H1897,B1898,"f",FALSE)</f>
        <v>52601</v>
      </c>
      <c r="I1898" s="177">
        <f>_xll.qlInterestRateIndexValueDate(Index1M,$H1898)</f>
        <v>52601</v>
      </c>
      <c r="J1898" s="182">
        <f>IFERROR(_xll.qlIndexFixing(Index1M,$H1898,TRUE,_xll.ohTrigger(RecalcTrigger,Trigger1M)),NA())</f>
        <v>2.2199470909346271E-2</v>
      </c>
      <c r="K1898" s="44">
        <f>IFERROR(_xll.qlIndexFixing(Index3M,H1898,TRUE,_xll.ohTrigger(RecalcTrigger,Trigger3M)),NA())</f>
        <v>2.2515770767499652E-2</v>
      </c>
      <c r="L1898" s="44">
        <f>IFERROR(_xll.qlIndexFixing(Index6M,$H1898,TRUE,_xll.ohTrigger(RecalcTrigger,Trigger6M)),NA())</f>
        <v>2.2594433316498987E-2</v>
      </c>
      <c r="M1898" s="183">
        <f>IFERROR(_xll.qlIndexFixing(Index1Y,$H1898,TRUE,_xll.ohTrigger(RecalcTrigger,Trigger1Y)),NA())</f>
        <v>2.2844870438500333E-2</v>
      </c>
      <c r="N1898" s="182">
        <f>IFERROR(_xll.qlIndexFixing(ONIndex1M,I1898,TRUE,_xll.ohTrigger(RecalcTrigger,Trigger1M)),NA())</f>
        <v>2.2193849264586785E-2</v>
      </c>
      <c r="O1898" s="44">
        <f>IFERROR(_xll.qlIndexFixing(ONIndex3M,I1898,TRUE,_xll.ohTrigger(RecalcTrigger,Trigger3M)),NA())</f>
        <v>2.249981353885766E-2</v>
      </c>
      <c r="P1898" s="44">
        <f>IFERROR(_xll.qlIndexFixing(ONIndex6M,I1898,TRUE,_xll.ohTrigger(RecalcTrigger,Trigger6M)),NA())</f>
        <v>2.2561049511986564E-2</v>
      </c>
      <c r="Q1898" s="183">
        <f>IFERROR(_xll.qlIndexFixing(ONIndex1Y,I1898,TRUE,_xll.ohTrigger(RecalcTrigger,Trigger1Y)),NA())</f>
        <v>2.2778653304412755E-2</v>
      </c>
    </row>
    <row r="1899" spans="2:17" x14ac:dyDescent="0.2">
      <c r="B1899" s="39" t="s">
        <v>42</v>
      </c>
      <c r="D1899" s="42">
        <f>_xll.qlCalendarAdvance(Calendar,$D1898,B1899,"f",FALSE)</f>
        <v>52608</v>
      </c>
      <c r="E1899" s="177">
        <f>_xll.qlInterestRateIndexValueDate(IndexON,D1899)</f>
        <v>52608</v>
      </c>
      <c r="F1899" s="193">
        <f>IFERROR(_xll.qlIndexFixing(IndexON,D1899,TRUE,_xll.ohTrigger(RecalcTrigger,TriggerON)),NA())</f>
        <v>2.1979340530261515E-2</v>
      </c>
      <c r="H1899" s="42">
        <f>_xll.qlCalendarAdvance(Calendar,$H1898,B1899,"f",FALSE)</f>
        <v>52608</v>
      </c>
      <c r="I1899" s="177">
        <f>_xll.qlInterestRateIndexValueDate(Index1M,$H1899)</f>
        <v>52608</v>
      </c>
      <c r="J1899" s="182">
        <f>IFERROR(_xll.qlIndexFixing(Index1M,$H1899,TRUE,_xll.ohTrigger(RecalcTrigger,Trigger1M)),NA())</f>
        <v>2.2192611438713979E-2</v>
      </c>
      <c r="K1899" s="44">
        <f>IFERROR(_xll.qlIndexFixing(Index3M,H1899,TRUE,_xll.ohTrigger(RecalcTrigger,Trigger3M)),NA())</f>
        <v>2.250846396253936E-2</v>
      </c>
      <c r="L1899" s="44">
        <f>IFERROR(_xll.qlIndexFixing(Index6M,$H1899,TRUE,_xll.ohTrigger(RecalcTrigger,Trigger6M)),NA())</f>
        <v>2.2587116325263168E-2</v>
      </c>
      <c r="M1899" s="183">
        <f>IFERROR(_xll.qlIndexFixing(Index1Y,$H1899,TRUE,_xll.ohTrigger(RecalcTrigger,Trigger1Y)),NA())</f>
        <v>2.2837174714469985E-2</v>
      </c>
      <c r="N1899" s="182">
        <f>IFERROR(_xll.qlIndexFixing(ONIndex1M,I1899,TRUE,_xll.ohTrigger(RecalcTrigger,Trigger1M)),NA())</f>
        <v>2.218705774364782E-2</v>
      </c>
      <c r="O1899" s="44">
        <f>IFERROR(_xll.qlIndexFixing(ONIndex3M,I1899,TRUE,_xll.ohTrigger(RecalcTrigger,Trigger3M)),NA())</f>
        <v>2.2492699792656667E-2</v>
      </c>
      <c r="P1899" s="44">
        <f>IFERROR(_xll.qlIndexFixing(ONIndex6M,I1899,TRUE,_xll.ohTrigger(RecalcTrigger,Trigger6M)),NA())</f>
        <v>2.2554084414471154E-2</v>
      </c>
      <c r="Q1899" s="183">
        <f>IFERROR(_xll.qlIndexFixing(ONIndex1Y,I1899,TRUE,_xll.ohTrigger(RecalcTrigger,Trigger1Y)),NA())</f>
        <v>2.2771712390459165E-2</v>
      </c>
    </row>
    <row r="1900" spans="2:17" x14ac:dyDescent="0.2">
      <c r="B1900" s="39" t="s">
        <v>42</v>
      </c>
      <c r="D1900" s="42">
        <f>_xll.qlCalendarAdvance(Calendar,$D1899,B1900,"f",FALSE)</f>
        <v>52615</v>
      </c>
      <c r="E1900" s="177">
        <f>_xll.qlInterestRateIndexValueDate(IndexON,D1900)</f>
        <v>52615</v>
      </c>
      <c r="F1900" s="193">
        <f>IFERROR(_xll.qlIndexFixing(IndexON,D1900,TRUE,_xll.ohTrigger(RecalcTrigger,TriggerON)),NA())</f>
        <v>2.1972242612480208E-2</v>
      </c>
      <c r="H1900" s="42">
        <f>_xll.qlCalendarAdvance(Calendar,$H1899,B1900,"f",FALSE)</f>
        <v>52615</v>
      </c>
      <c r="I1900" s="177">
        <f>_xll.qlInterestRateIndexValueDate(Index1M,$H1900)</f>
        <v>52615</v>
      </c>
      <c r="J1900" s="182">
        <f>IFERROR(_xll.qlIndexFixing(Index1M,$H1900,TRUE,_xll.ohTrigger(RecalcTrigger,Trigger1M)),NA())</f>
        <v>2.2185726043909809E-2</v>
      </c>
      <c r="K1900" s="44">
        <f>IFERROR(_xll.qlIndexFixing(Index3M,H1900,TRUE,_xll.ohTrigger(RecalcTrigger,Trigger3M)),NA())</f>
        <v>2.2501133281763338E-2</v>
      </c>
      <c r="L1900" s="44">
        <f>IFERROR(_xll.qlIndexFixing(Index6M,$H1900,TRUE,_xll.ohTrigger(RecalcTrigger,Trigger6M)),NA())</f>
        <v>2.2579778177145567E-2</v>
      </c>
      <c r="M1900" s="183">
        <f>IFERROR(_xll.qlIndexFixing(Index1Y,$H1900,TRUE,_xll.ohTrigger(RecalcTrigger,Trigger1Y)),NA())</f>
        <v>2.2829456177697494E-2</v>
      </c>
      <c r="N1900" s="182">
        <f>IFERROR(_xll.qlIndexFixing(ONIndex1M,I1900,TRUE,_xll.ohTrigger(RecalcTrigger,Trigger1M)),NA())</f>
        <v>2.2180240341875823E-2</v>
      </c>
      <c r="O1900" s="44">
        <f>IFERROR(_xll.qlIndexFixing(ONIndex3M,I1900,TRUE,_xll.ohTrigger(RecalcTrigger,Trigger3M)),NA())</f>
        <v>2.2485562289116245E-2</v>
      </c>
      <c r="P1900" s="44">
        <f>IFERROR(_xll.qlIndexFixing(ONIndex6M,I1900,TRUE,_xll.ohTrigger(RecalcTrigger,Trigger6M)),NA())</f>
        <v>2.2547098368356222E-2</v>
      </c>
      <c r="Q1900" s="183">
        <f>IFERROR(_xll.qlIndexFixing(ONIndex1Y,I1900,TRUE,_xll.ohTrigger(RecalcTrigger,Trigger1Y)),NA())</f>
        <v>2.2764749116241934E-2</v>
      </c>
    </row>
    <row r="1901" spans="2:17" x14ac:dyDescent="0.2">
      <c r="B1901" s="39" t="s">
        <v>42</v>
      </c>
      <c r="D1901" s="42">
        <f>_xll.qlCalendarAdvance(Calendar,$D1900,B1901,"f",FALSE)</f>
        <v>52622</v>
      </c>
      <c r="E1901" s="177">
        <f>_xll.qlInterestRateIndexValueDate(IndexON,D1901)</f>
        <v>52622</v>
      </c>
      <c r="F1901" s="193">
        <f>IFERROR(_xll.qlIndexFixing(IndexON,D1901,TRUE,_xll.ohTrigger(RecalcTrigger,TriggerON)),NA())</f>
        <v>2.1965123968166189E-2</v>
      </c>
      <c r="H1901" s="42">
        <f>_xll.qlCalendarAdvance(Calendar,$H1900,B1901,"f",FALSE)</f>
        <v>52622</v>
      </c>
      <c r="I1901" s="177">
        <f>_xll.qlInterestRateIndexValueDate(Index1M,$H1901)</f>
        <v>52622</v>
      </c>
      <c r="J1901" s="182">
        <f>IFERROR(_xll.qlIndexFixing(Index1M,$H1901,TRUE,_xll.ohTrigger(RecalcTrigger,Trigger1M)),NA())</f>
        <v>2.217881472499128E-2</v>
      </c>
      <c r="K1901" s="44">
        <f>IFERROR(_xll.qlIndexFixing(Index3M,H1901,TRUE,_xll.ohTrigger(RecalcTrigger,Trigger3M)),NA())</f>
        <v>2.2493778725305179E-2</v>
      </c>
      <c r="L1901" s="44">
        <f>IFERROR(_xll.qlIndexFixing(Index6M,$H1901,TRUE,_xll.ohTrigger(RecalcTrigger,Trigger6M)),NA())</f>
        <v>2.2572418872376852E-2</v>
      </c>
      <c r="M1901" s="183">
        <f>IFERROR(_xll.qlIndexFixing(Index1Y,$H1901,TRUE,_xll.ohTrigger(RecalcTrigger,Trigger1Y)),NA())</f>
        <v>2.2821714828701462E-2</v>
      </c>
      <c r="N1901" s="182">
        <f>IFERROR(_xll.qlIndexFixing(ONIndex1M,I1901,TRUE,_xll.ohTrigger(RecalcTrigger,Trigger1M)),NA())</f>
        <v>2.217339705935184E-2</v>
      </c>
      <c r="O1901" s="44">
        <f>IFERROR(_xll.qlIndexFixing(ONIndex3M,I1901,TRUE,_xll.ohTrigger(RecalcTrigger,Trigger3M)),NA())</f>
        <v>2.2478401028803718E-2</v>
      </c>
      <c r="P1901" s="44">
        <f>IFERROR(_xll.qlIndexFixing(ONIndex6M,I1901,TRUE,_xll.ohTrigger(RecalcTrigger,Trigger6M)),NA())</f>
        <v>2.2540091373560722E-2</v>
      </c>
      <c r="Q1901" s="183">
        <f>IFERROR(_xll.qlIndexFixing(ONIndex1Y,I1901,TRUE,_xll.ohTrigger(RecalcTrigger,Trigger1Y)),NA())</f>
        <v>2.2757763481842108E-2</v>
      </c>
    </row>
    <row r="1902" spans="2:17" x14ac:dyDescent="0.2">
      <c r="B1902" s="39" t="s">
        <v>42</v>
      </c>
      <c r="D1902" s="42">
        <f>_xll.qlCalendarAdvance(Calendar,$D1901,B1902,"f",FALSE)</f>
        <v>52629</v>
      </c>
      <c r="E1902" s="177">
        <f>_xll.qlInterestRateIndexValueDate(IndexON,D1902)</f>
        <v>52629</v>
      </c>
      <c r="F1902" s="193">
        <f>IFERROR(_xll.qlIndexFixing(IndexON,D1902,TRUE,_xll.ohTrigger(RecalcTrigger,TriggerON)),NA())</f>
        <v>2.1957984597724689E-2</v>
      </c>
      <c r="H1902" s="42">
        <f>_xll.qlCalendarAdvance(Calendar,$H1901,B1902,"f",FALSE)</f>
        <v>52629</v>
      </c>
      <c r="I1902" s="177">
        <f>_xll.qlInterestRateIndexValueDate(Index1M,$H1902)</f>
        <v>52629</v>
      </c>
      <c r="J1902" s="182">
        <f>IFERROR(_xll.qlIndexFixing(Index1M,$H1902,TRUE,_xll.ohTrigger(RecalcTrigger,Trigger1M)),NA())</f>
        <v>2.2171526700076372E-2</v>
      </c>
      <c r="K1902" s="44">
        <f>IFERROR(_xll.qlIndexFixing(Index3M,H1902,TRUE,_xll.ohTrigger(RecalcTrigger,Trigger3M)),NA())</f>
        <v>2.2486400293291346E-2</v>
      </c>
      <c r="L1902" s="44">
        <f>IFERROR(_xll.qlIndexFixing(Index6M,$H1902,TRUE,_xll.ohTrigger(RecalcTrigger,Trigger6M)),NA())</f>
        <v>2.2565038411185911E-2</v>
      </c>
      <c r="M1902" s="183">
        <f>IFERROR(_xll.qlIndexFixing(Index1Y,$H1902,TRUE,_xll.ohTrigger(RecalcTrigger,Trigger1Y)),NA())</f>
        <v>2.2813950668002268E-2</v>
      </c>
      <c r="N1902" s="182">
        <f>IFERROR(_xll.qlIndexFixing(ONIndex1M,I1902,TRUE,_xll.ohTrigger(RecalcTrigger,Trigger1M)),NA())</f>
        <v>2.2166527895832733E-2</v>
      </c>
      <c r="O1902" s="44">
        <f>IFERROR(_xll.qlIndexFixing(ONIndex3M,I1902,TRUE,_xll.ohTrigger(RecalcTrigger,Trigger3M)),NA())</f>
        <v>2.2471216011070716E-2</v>
      </c>
      <c r="P1902" s="44">
        <f>IFERROR(_xll.qlIndexFixing(ONIndex6M,I1902,TRUE,_xll.ohTrigger(RecalcTrigger,Trigger6M)),NA())</f>
        <v>2.2533063430246747E-2</v>
      </c>
      <c r="Q1902" s="183">
        <f>IFERROR(_xll.qlIndexFixing(ONIndex1Y,I1902,TRUE,_xll.ohTrigger(RecalcTrigger,Trigger1Y)),NA())</f>
        <v>2.2750755487340735E-2</v>
      </c>
    </row>
    <row r="1903" spans="2:17" x14ac:dyDescent="0.2">
      <c r="B1903" s="39" t="s">
        <v>42</v>
      </c>
      <c r="D1903" s="42">
        <f>_xll.qlCalendarAdvance(Calendar,$D1902,B1903,"f",FALSE)</f>
        <v>52636</v>
      </c>
      <c r="E1903" s="177">
        <f>_xll.qlInterestRateIndexValueDate(IndexON,D1903)</f>
        <v>52636</v>
      </c>
      <c r="F1903" s="193">
        <f>IFERROR(_xll.qlIndexFixing(IndexON,D1903,TRUE,_xll.ohTrigger(RecalcTrigger,TriggerON)),NA())</f>
        <v>2.1950824500993615E-2</v>
      </c>
      <c r="H1903" s="42">
        <f>_xll.qlCalendarAdvance(Calendar,$H1902,B1903,"f",FALSE)</f>
        <v>52636</v>
      </c>
      <c r="I1903" s="177">
        <f>_xll.qlInterestRateIndexValueDate(Index1M,$H1903)</f>
        <v>52636</v>
      </c>
      <c r="J1903" s="182">
        <f>IFERROR(_xll.qlIndexFixing(Index1M,$H1903,TRUE,_xll.ohTrigger(RecalcTrigger,Trigger1M)),NA())</f>
        <v>2.2164568081040135E-2</v>
      </c>
      <c r="K1903" s="44">
        <f>IFERROR(_xll.qlIndexFixing(Index3M,H1903,TRUE,_xll.ohTrigger(RecalcTrigger,Trigger3M)),NA())</f>
        <v>2.2478840262458909E-2</v>
      </c>
      <c r="L1903" s="44">
        <f>IFERROR(_xll.qlIndexFixing(Index6M,$H1903,TRUE,_xll.ohTrigger(RecalcTrigger,Trigger6M)),NA())</f>
        <v>2.2557636793805645E-2</v>
      </c>
      <c r="M1903" s="183">
        <f>IFERROR(_xll.qlIndexFixing(Index1Y,$H1903,TRUE,_xll.ohTrigger(RecalcTrigger,Trigger1Y)),NA())</f>
        <v>2.2806163696121842E-2</v>
      </c>
      <c r="N1903" s="182">
        <f>IFERROR(_xll.qlIndexFixing(ONIndex1M,I1903,TRUE,_xll.ohTrigger(RecalcTrigger,Trigger1M)),NA())</f>
        <v>2.2159632851642685E-2</v>
      </c>
      <c r="O1903" s="44">
        <f>IFERROR(_xll.qlIndexFixing(ONIndex3M,I1903,TRUE,_xll.ohTrigger(RecalcTrigger,Trigger3M)),NA())</f>
        <v>2.2464007236484562E-2</v>
      </c>
      <c r="P1903" s="44">
        <f>IFERROR(_xll.qlIndexFixing(ONIndex6M,I1903,TRUE,_xll.ohTrigger(RecalcTrigger,Trigger6M)),NA())</f>
        <v>2.252601453833325E-2</v>
      </c>
      <c r="Q1903" s="183">
        <f>IFERROR(_xll.qlIndexFixing(ONIndex1Y,I1903,TRUE,_xll.ohTrigger(RecalcTrigger,Trigger1Y)),NA())</f>
        <v>2.2743725132494674E-2</v>
      </c>
    </row>
    <row r="1904" spans="2:17" x14ac:dyDescent="0.2">
      <c r="B1904" s="39" t="s">
        <v>42</v>
      </c>
      <c r="D1904" s="42">
        <f>_xll.qlCalendarAdvance(Calendar,$D1903,B1904,"f",FALSE)</f>
        <v>52643</v>
      </c>
      <c r="E1904" s="177">
        <f>_xll.qlInterestRateIndexValueDate(IndexON,D1904)</f>
        <v>52643</v>
      </c>
      <c r="F1904" s="193">
        <f>IFERROR(_xll.qlIndexFixing(IndexON,D1904,TRUE,_xll.ohTrigger(RecalcTrigger,TriggerON)),NA())</f>
        <v>2.1943643677810876E-2</v>
      </c>
      <c r="H1904" s="42">
        <f>_xll.qlCalendarAdvance(Calendar,$H1903,B1904,"f",FALSE)</f>
        <v>52643</v>
      </c>
      <c r="I1904" s="177">
        <f>_xll.qlInterestRateIndexValueDate(Index1M,$H1904)</f>
        <v>52643</v>
      </c>
      <c r="J1904" s="182">
        <f>IFERROR(_xll.qlIndexFixing(Index1M,$H1904,TRUE,_xll.ohTrigger(RecalcTrigger,Trigger1M)),NA())</f>
        <v>2.2157583540890861E-2</v>
      </c>
      <c r="K1904" s="44">
        <f>IFERROR(_xll.qlIndexFixing(Index3M,H1904,TRUE,_xll.ohTrigger(RecalcTrigger,Trigger3M)),NA())</f>
        <v>2.2471416240991731E-2</v>
      </c>
      <c r="L1904" s="44">
        <f>IFERROR(_xll.qlIndexFixing(Index6M,$H1904,TRUE,_xll.ohTrigger(RecalcTrigger,Trigger6M)),NA())</f>
        <v>2.2550214020466273E-2</v>
      </c>
      <c r="M1904" s="183">
        <f>IFERROR(_xll.qlIndexFixing(Index1Y,$H1904,TRUE,_xll.ohTrigger(RecalcTrigger,Trigger1Y)),NA())</f>
        <v>2.2798353913582998E-2</v>
      </c>
      <c r="N1904" s="182">
        <f>IFERROR(_xll.qlIndexFixing(ONIndex1M,I1904,TRUE,_xll.ohTrigger(RecalcTrigger,Trigger1M)),NA())</f>
        <v>2.2152711926619606E-2</v>
      </c>
      <c r="O1904" s="44">
        <f>IFERROR(_xll.qlIndexFixing(ONIndex3M,I1904,TRUE,_xll.ohTrigger(RecalcTrigger,Trigger3M)),NA())</f>
        <v>2.2456774704721072E-2</v>
      </c>
      <c r="P1904" s="44">
        <f>IFERROR(_xll.qlIndexFixing(ONIndex6M,I1904,TRUE,_xll.ohTrigger(RecalcTrigger,Trigger6M)),NA())</f>
        <v>2.2518944697820231E-2</v>
      </c>
      <c r="Q1904" s="183">
        <f>IFERROR(_xll.qlIndexFixing(ONIndex1Y,I1904,TRUE,_xll.ohTrigger(RecalcTrigger,Trigger1Y)),NA())</f>
        <v>2.2736672417384973E-2</v>
      </c>
    </row>
    <row r="1905" spans="2:17" x14ac:dyDescent="0.2">
      <c r="B1905" s="39" t="s">
        <v>42</v>
      </c>
      <c r="D1905" s="42">
        <f>_xll.qlCalendarAdvance(Calendar,$D1904,B1905,"f",FALSE)</f>
        <v>52650</v>
      </c>
      <c r="E1905" s="177">
        <f>_xll.qlInterestRateIndexValueDate(IndexON,D1905)</f>
        <v>52650</v>
      </c>
      <c r="F1905" s="193">
        <f>IFERROR(_xll.qlIndexFixing(IndexON,D1905,TRUE,_xll.ohTrigger(RecalcTrigger,TriggerON)),NA())</f>
        <v>2.1936442128257516E-2</v>
      </c>
      <c r="H1905" s="42">
        <f>_xll.qlCalendarAdvance(Calendar,$H1904,B1905,"f",FALSE)</f>
        <v>52650</v>
      </c>
      <c r="I1905" s="177">
        <f>_xll.qlInterestRateIndexValueDate(Index1M,$H1905)</f>
        <v>52650</v>
      </c>
      <c r="J1905" s="182">
        <f>IFERROR(_xll.qlIndexFixing(Index1M,$H1905,TRUE,_xll.ohTrigger(RecalcTrigger,Trigger1M)),NA())</f>
        <v>2.2150573079670475E-2</v>
      </c>
      <c r="K1905" s="44">
        <f>IFERROR(_xll.qlIndexFixing(Index3M,H1905,TRUE,_xll.ohTrigger(RecalcTrigger,Trigger3M)),NA())</f>
        <v>2.2463968345668491E-2</v>
      </c>
      <c r="L1905" s="44">
        <f>IFERROR(_xll.qlIndexFixing(Index6M,$H1905,TRUE,_xll.ohTrigger(RecalcTrigger,Trigger6M)),NA())</f>
        <v>2.254277009140114E-2</v>
      </c>
      <c r="M1905" s="183">
        <f>IFERROR(_xll.qlIndexFixing(Index1Y,$H1905,TRUE,_xll.ohTrigger(RecalcTrigger,Trigger1Y)),NA())</f>
        <v>2.2790521320911212E-2</v>
      </c>
      <c r="N1905" s="182">
        <f>IFERROR(_xll.qlIndexFixing(ONIndex1M,I1905,TRUE,_xll.ohTrigger(RecalcTrigger,Trigger1M)),NA())</f>
        <v>2.2145765120763494E-2</v>
      </c>
      <c r="O1905" s="44">
        <f>IFERROR(_xll.qlIndexFixing(ONIndex3M,I1905,TRUE,_xll.ohTrigger(RecalcTrigger,Trigger3M)),NA())</f>
        <v>2.2449518415780245E-2</v>
      </c>
      <c r="P1905" s="44">
        <f>IFERROR(_xll.qlIndexFixing(ONIndex6M,I1905,TRUE,_xll.ohTrigger(RecalcTrigger,Trigger6M)),NA())</f>
        <v>2.2511853908707691E-2</v>
      </c>
      <c r="Q1905" s="183">
        <f>IFERROR(_xll.qlIndexFixing(ONIndex1Y,I1905,TRUE,_xll.ohTrigger(RecalcTrigger,Trigger1Y)),NA())</f>
        <v>2.272959734225477E-2</v>
      </c>
    </row>
    <row r="1906" spans="2:17" x14ac:dyDescent="0.2">
      <c r="B1906" s="39" t="s">
        <v>42</v>
      </c>
      <c r="D1906" s="42">
        <f>_xll.qlCalendarAdvance(Calendar,$D1905,B1906,"f",FALSE)</f>
        <v>52657</v>
      </c>
      <c r="E1906" s="177">
        <f>_xll.qlInterestRateIndexValueDate(IndexON,D1906)</f>
        <v>52657</v>
      </c>
      <c r="F1906" s="193">
        <f>IFERROR(_xll.qlIndexFixing(IndexON,D1906,TRUE,_xll.ohTrigger(RecalcTrigger,TriggerON)),NA())</f>
        <v>2.1929219852495629E-2</v>
      </c>
      <c r="H1906" s="42">
        <f>_xll.qlCalendarAdvance(Calendar,$H1905,B1906,"f",FALSE)</f>
        <v>52657</v>
      </c>
      <c r="I1906" s="177">
        <f>_xll.qlInterestRateIndexValueDate(Index1M,$H1906)</f>
        <v>52657</v>
      </c>
      <c r="J1906" s="182">
        <f>IFERROR(_xll.qlIndexFixing(Index1M,$H1906,TRUE,_xll.ohTrigger(RecalcTrigger,Trigger1M)),NA())</f>
        <v>2.2143869270144671E-2</v>
      </c>
      <c r="K1906" s="44">
        <f>IFERROR(_xll.qlIndexFixing(Index3M,H1906,TRUE,_xll.ohTrigger(RecalcTrigger,Trigger3M)),NA())</f>
        <v>2.2456798847752701E-2</v>
      </c>
      <c r="L1906" s="44">
        <f>IFERROR(_xll.qlIndexFixing(Index6M,$H1906,TRUE,_xll.ohTrigger(RecalcTrigger,Trigger6M)),NA())</f>
        <v>2.253560973808464E-2</v>
      </c>
      <c r="M1906" s="183">
        <f>IFERROR(_xll.qlIndexFixing(Index1Y,$H1906,TRUE,_xll.ohTrigger(RecalcTrigger,Trigger1Y)),NA())</f>
        <v>2.2782536296295453E-2</v>
      </c>
      <c r="N1906" s="182">
        <f>IFERROR(_xll.qlIndexFixing(ONIndex1M,I1906,TRUE,_xll.ohTrigger(RecalcTrigger,Trigger1M)),NA())</f>
        <v>2.2138792433831211E-2</v>
      </c>
      <c r="O1906" s="44">
        <f>IFERROR(_xll.qlIndexFixing(ONIndex3M,I1906,TRUE,_xll.ohTrigger(RecalcTrigger,Trigger3M)),NA())</f>
        <v>2.2442238369743128E-2</v>
      </c>
      <c r="P1906" s="44">
        <f>IFERROR(_xll.qlIndexFixing(ONIndex6M,I1906,TRUE,_xll.ohTrigger(RecalcTrigger,Trigger6M)),NA())</f>
        <v>2.2504742170995629E-2</v>
      </c>
      <c r="Q1906" s="183">
        <f>IFERROR(_xll.qlIndexFixing(ONIndex1Y,I1906,TRUE,_xll.ohTrigger(RecalcTrigger,Trigger1Y)),NA())</f>
        <v>2.2722499906698834E-2</v>
      </c>
    </row>
    <row r="1907" spans="2:17" x14ac:dyDescent="0.2">
      <c r="B1907" s="39" t="s">
        <v>42</v>
      </c>
      <c r="D1907" s="42">
        <f>_xll.qlCalendarAdvance(Calendar,$D1906,B1907,"f",FALSE)</f>
        <v>52664</v>
      </c>
      <c r="E1907" s="177">
        <f>_xll.qlInterestRateIndexValueDate(IndexON,D1907)</f>
        <v>52664</v>
      </c>
      <c r="F1907" s="193">
        <f>IFERROR(_xll.qlIndexFixing(IndexON,D1907,TRUE,_xll.ohTrigger(RecalcTrigger,TriggerON)),NA())</f>
        <v>2.1921976850363123E-2</v>
      </c>
      <c r="H1907" s="42">
        <f>_xll.qlCalendarAdvance(Calendar,$H1906,B1907,"f",FALSE)</f>
        <v>52664</v>
      </c>
      <c r="I1907" s="177">
        <f>_xll.qlInterestRateIndexValueDate(Index1M,$H1907)</f>
        <v>52664</v>
      </c>
      <c r="J1907" s="182">
        <f>IFERROR(_xll.qlIndexFixing(Index1M,$H1907,TRUE,_xll.ohTrigger(RecalcTrigger,Trigger1M)),NA())</f>
        <v>2.2136802407452402E-2</v>
      </c>
      <c r="K1907" s="44">
        <f>IFERROR(_xll.qlIndexFixing(Index3M,H1907,TRUE,_xll.ohTrigger(RecalcTrigger,Trigger3M)),NA())</f>
        <v>2.2449298874560607E-2</v>
      </c>
      <c r="L1907" s="44">
        <f>IFERROR(_xll.qlIndexFixing(Index6M,$H1907,TRUE,_xll.ohTrigger(RecalcTrigger,Trigger6M)),NA())</f>
        <v>2.2528119556670303E-2</v>
      </c>
      <c r="M1907" s="183">
        <f>IFERROR(_xll.qlIndexFixing(Index1Y,$H1907,TRUE,_xll.ohTrigger(RecalcTrigger,Trigger1Y)),NA())</f>
        <v>2.2774660200054919E-2</v>
      </c>
      <c r="N1907" s="182">
        <f>IFERROR(_xll.qlIndexFixing(ONIndex1M,I1907,TRUE,_xll.ohTrigger(RecalcTrigger,Trigger1M)),NA())</f>
        <v>2.2131793866309035E-2</v>
      </c>
      <c r="O1907" s="44">
        <f>IFERROR(_xll.qlIndexFixing(ONIndex3M,I1907,TRUE,_xll.ohTrigger(RecalcTrigger,Trigger3M)),NA())</f>
        <v>2.2434934566609721E-2</v>
      </c>
      <c r="P1907" s="44">
        <f>IFERROR(_xll.qlIndexFixing(ONIndex6M,I1907,TRUE,_xll.ohTrigger(RecalcTrigger,Trigger6M)),NA())</f>
        <v>2.2497609484765091E-2</v>
      </c>
      <c r="Q1907" s="183">
        <f>IFERROR(_xll.qlIndexFixing(ONIndex1Y,I1907,TRUE,_xll.ohTrigger(RecalcTrigger,Trigger1Y)),NA())</f>
        <v>2.271538011104135E-2</v>
      </c>
    </row>
    <row r="1908" spans="2:17" x14ac:dyDescent="0.2">
      <c r="B1908" s="39" t="s">
        <v>42</v>
      </c>
      <c r="D1908" s="42">
        <f>_xll.qlCalendarAdvance(Calendar,$D1907,B1908,"f",FALSE)</f>
        <v>52671</v>
      </c>
      <c r="E1908" s="177">
        <f>_xll.qlInterestRateIndexValueDate(IndexON,D1908)</f>
        <v>52671</v>
      </c>
      <c r="F1908" s="193">
        <f>IFERROR(_xll.qlIndexFixing(IndexON,D1908,TRUE,_xll.ohTrigger(RecalcTrigger,TriggerON)),NA())</f>
        <v>2.1914713121941043E-2</v>
      </c>
      <c r="H1908" s="42">
        <f>_xll.qlCalendarAdvance(Calendar,$H1907,B1908,"f",FALSE)</f>
        <v>52671</v>
      </c>
      <c r="I1908" s="177">
        <f>_xll.qlInterestRateIndexValueDate(Index1M,$H1908)</f>
        <v>52671</v>
      </c>
      <c r="J1908" s="182">
        <f>IFERROR(_xll.qlIndexFixing(Index1M,$H1908,TRUE,_xll.ohTrigger(RecalcTrigger,Trigger1M)),NA())</f>
        <v>2.2130353991327442E-2</v>
      </c>
      <c r="K1908" s="44">
        <f>IFERROR(_xll.qlIndexFixing(Index3M,H1908,TRUE,_xll.ohTrigger(RecalcTrigger,Trigger3M)),NA())</f>
        <v>2.2441775025307736E-2</v>
      </c>
      <c r="L1908" s="44">
        <f>IFERROR(_xll.qlIndexFixing(Index6M,$H1908,TRUE,_xll.ohTrigger(RecalcTrigger,Trigger6M)),NA())</f>
        <v>2.2520608217973283E-2</v>
      </c>
      <c r="M1908" s="183">
        <f>IFERROR(_xll.qlIndexFixing(Index1Y,$H1908,TRUE,_xll.ohTrigger(RecalcTrigger,Trigger1Y)),NA())</f>
        <v>2.2766761296467264E-2</v>
      </c>
      <c r="N1908" s="182">
        <f>IFERROR(_xll.qlIndexFixing(ONIndex1M,I1908,TRUE,_xll.ohTrigger(RecalcTrigger,Trigger1M)),NA())</f>
        <v>2.2124769417872781E-2</v>
      </c>
      <c r="O1908" s="44">
        <f>IFERROR(_xll.qlIndexFixing(ONIndex3M,I1908,TRUE,_xll.ohTrigger(RecalcTrigger,Trigger3M)),NA())</f>
        <v>2.242760700646107E-2</v>
      </c>
      <c r="P1908" s="44">
        <f>IFERROR(_xll.qlIndexFixing(ONIndex6M,I1908,TRUE,_xll.ohTrigger(RecalcTrigger,Trigger6M)),NA())</f>
        <v>2.2490455849935032E-2</v>
      </c>
      <c r="Q1908" s="183">
        <f>IFERROR(_xll.qlIndexFixing(ONIndex1Y,I1908,TRUE,_xll.ohTrigger(RecalcTrigger,Trigger1Y)),NA())</f>
        <v>2.2708237955120225E-2</v>
      </c>
    </row>
    <row r="1909" spans="2:17" x14ac:dyDescent="0.2">
      <c r="B1909" s="39" t="s">
        <v>42</v>
      </c>
      <c r="D1909" s="42">
        <f>_xll.qlCalendarAdvance(Calendar,$D1908,B1909,"f",FALSE)</f>
        <v>52678</v>
      </c>
      <c r="E1909" s="177">
        <f>_xll.qlInterestRateIndexValueDate(IndexON,D1909)</f>
        <v>52678</v>
      </c>
      <c r="F1909" s="193">
        <f>IFERROR(_xll.qlIndexFixing(IndexON,D1909,TRUE,_xll.ohTrigger(RecalcTrigger,TriggerON)),NA())</f>
        <v>2.1907428667148343E-2</v>
      </c>
      <c r="H1909" s="42">
        <f>_xll.qlCalendarAdvance(Calendar,$H1908,B1909,"f",FALSE)</f>
        <v>52678</v>
      </c>
      <c r="I1909" s="177">
        <f>_xll.qlInterestRateIndexValueDate(Index1M,$H1909)</f>
        <v>52678</v>
      </c>
      <c r="J1909" s="182">
        <f>IFERROR(_xll.qlIndexFixing(Index1M,$H1909,TRUE,_xll.ohTrigger(RecalcTrigger,Trigger1M)),NA())</f>
        <v>2.2122590910715639E-2</v>
      </c>
      <c r="K1909" s="44">
        <f>IFERROR(_xll.qlIndexFixing(Index3M,H1909,TRUE,_xll.ohTrigger(RecalcTrigger,Trigger3M)),NA())</f>
        <v>2.2434227300126224E-2</v>
      </c>
      <c r="L1909" s="44">
        <f>IFERROR(_xll.qlIndexFixing(Index6M,$H1909,TRUE,_xll.ohTrigger(RecalcTrigger,Trigger6M)),NA())</f>
        <v>2.2513075722231431E-2</v>
      </c>
      <c r="M1909" s="183">
        <f>IFERROR(_xll.qlIndexFixing(Index1Y,$H1909,TRUE,_xll.ohTrigger(RecalcTrigger,Trigger1Y)),NA())</f>
        <v>2.2758839586061397E-2</v>
      </c>
      <c r="N1909" s="182">
        <f>IFERROR(_xll.qlIndexFixing(ONIndex1M,I1909,TRUE,_xll.ohTrigger(RecalcTrigger,Trigger1M)),NA())</f>
        <v>2.211771908868454E-2</v>
      </c>
      <c r="O1909" s="44">
        <f>IFERROR(_xll.qlIndexFixing(ONIndex3M,I1909,TRUE,_xll.ohTrigger(RecalcTrigger,Trigger3M)),NA())</f>
        <v>2.2420255689135082E-2</v>
      </c>
      <c r="P1909" s="44">
        <f>IFERROR(_xll.qlIndexFixing(ONIndex6M,I1909,TRUE,_xll.ohTrigger(RecalcTrigger,Trigger6M)),NA())</f>
        <v>2.248328126650545E-2</v>
      </c>
      <c r="Q1909" s="183">
        <f>IFERROR(_xll.qlIndexFixing(ONIndex1Y,I1909,TRUE,_xll.ohTrigger(RecalcTrigger,Trigger1Y)),NA())</f>
        <v>2.2701073439097552E-2</v>
      </c>
    </row>
    <row r="1910" spans="2:17" x14ac:dyDescent="0.2">
      <c r="B1910" s="39" t="s">
        <v>42</v>
      </c>
      <c r="D1910" s="42">
        <f>_xll.qlCalendarAdvance(Calendar,$D1909,B1910,"f",FALSE)</f>
        <v>52685</v>
      </c>
      <c r="E1910" s="177">
        <f>_xll.qlInterestRateIndexValueDate(IndexON,D1910)</f>
        <v>52685</v>
      </c>
      <c r="F1910" s="193">
        <f>IFERROR(_xll.qlIndexFixing(IndexON,D1910,TRUE,_xll.ohTrigger(RecalcTrigger,TriggerON)),NA())</f>
        <v>2.1900123486147116E-2</v>
      </c>
      <c r="H1910" s="42">
        <f>_xll.qlCalendarAdvance(Calendar,$H1909,B1910,"f",FALSE)</f>
        <v>52685</v>
      </c>
      <c r="I1910" s="177">
        <f>_xll.qlInterestRateIndexValueDate(Index1M,$H1910)</f>
        <v>52685</v>
      </c>
      <c r="J1910" s="182">
        <f>IFERROR(_xll.qlIndexFixing(Index1M,$H1910,TRUE,_xll.ohTrigger(RecalcTrigger,Trigger1M)),NA())</f>
        <v>2.2115446276762648E-2</v>
      </c>
      <c r="K1910" s="44">
        <f>IFERROR(_xll.qlIndexFixing(Index3M,H1910,TRUE,_xll.ohTrigger(RecalcTrigger,Trigger3M)),NA())</f>
        <v>2.2426655699156146E-2</v>
      </c>
      <c r="L1910" s="44">
        <f>IFERROR(_xll.qlIndexFixing(Index6M,$H1910,TRUE,_xll.ohTrigger(RecalcTrigger,Trigger6M)),NA())</f>
        <v>2.2505522069683044E-2</v>
      </c>
      <c r="M1910" s="183">
        <f>IFERROR(_xll.qlIndexFixing(Index1Y,$H1910,TRUE,_xll.ohTrigger(RecalcTrigger,Trigger1Y)),NA())</f>
        <v>2.2750895069368893E-2</v>
      </c>
      <c r="N1910" s="182">
        <f>IFERROR(_xll.qlIndexFixing(ONIndex1M,I1910,TRUE,_xll.ohTrigger(RecalcTrigger,Trigger1M)),NA())</f>
        <v>2.2110642878663267E-2</v>
      </c>
      <c r="O1910" s="44">
        <f>IFERROR(_xll.qlIndexFixing(ONIndex3M,I1910,TRUE,_xll.ohTrigger(RecalcTrigger,Trigger3M)),NA())</f>
        <v>2.2412880614793851E-2</v>
      </c>
      <c r="P1910" s="44">
        <f>IFERROR(_xll.qlIndexFixing(ONIndex6M,I1910,TRUE,_xll.ohTrigger(RecalcTrigger,Trigger6M)),NA())</f>
        <v>2.2476085734476348E-2</v>
      </c>
      <c r="Q1910" s="183">
        <f>IFERROR(_xll.qlIndexFixing(ONIndex1Y,I1910,TRUE,_xll.ohTrigger(RecalcTrigger,Trigger1Y)),NA())</f>
        <v>2.2693886562811239E-2</v>
      </c>
    </row>
    <row r="1911" spans="2:17" x14ac:dyDescent="0.2">
      <c r="B1911" s="39" t="s">
        <v>42</v>
      </c>
      <c r="D1911" s="42">
        <f>_xll.qlCalendarAdvance(Calendar,$D1910,B1911,"f",FALSE)</f>
        <v>52692</v>
      </c>
      <c r="E1911" s="177">
        <f>_xll.qlInterestRateIndexValueDate(IndexON,D1911)</f>
        <v>52692</v>
      </c>
      <c r="F1911" s="193">
        <f>IFERROR(_xll.qlIndexFixing(IndexON,D1911,TRUE,_xll.ohTrigger(RecalcTrigger,TriggerON)),NA())</f>
        <v>2.1892797578694223E-2</v>
      </c>
      <c r="H1911" s="42">
        <f>_xll.qlCalendarAdvance(Calendar,$H1910,B1911,"f",FALSE)</f>
        <v>52692</v>
      </c>
      <c r="I1911" s="177">
        <f>_xll.qlInterestRateIndexValueDate(Index1M,$H1911)</f>
        <v>52692</v>
      </c>
      <c r="J1911" s="182">
        <f>IFERROR(_xll.qlIndexFixing(Index1M,$H1911,TRUE,_xll.ohTrigger(RecalcTrigger,Trigger1M)),NA())</f>
        <v>2.2108120951545279E-2</v>
      </c>
      <c r="K1911" s="44">
        <f>IFERROR(_xll.qlIndexFixing(Index3M,H1911,TRUE,_xll.ohTrigger(RecalcTrigger,Trigger3M)),NA())</f>
        <v>2.2418920027028087E-2</v>
      </c>
      <c r="L1911" s="44">
        <f>IFERROR(_xll.qlIndexFixing(Index6M,$H1911,TRUE,_xll.ohTrigger(RecalcTrigger,Trigger6M)),NA())</f>
        <v>2.24978048516771E-2</v>
      </c>
      <c r="M1911" s="183">
        <f>IFERROR(_xll.qlIndexFixing(Index1Y,$H1911,TRUE,_xll.ohTrigger(RecalcTrigger,Trigger1Y)),NA())</f>
        <v>2.2742927746921549E-2</v>
      </c>
      <c r="N1911" s="182">
        <f>IFERROR(_xll.qlIndexFixing(ONIndex1M,I1911,TRUE,_xll.ohTrigger(RecalcTrigger,Trigger1M)),NA())</f>
        <v>2.2103540787727916E-2</v>
      </c>
      <c r="O1911" s="44">
        <f>IFERROR(_xll.qlIndexFixing(ONIndex3M,I1911,TRUE,_xll.ohTrigger(RecalcTrigger,Trigger3M)),NA())</f>
        <v>2.2405481783275283E-2</v>
      </c>
      <c r="P1911" s="44">
        <f>IFERROR(_xll.qlIndexFixing(ONIndex6M,I1911,TRUE,_xll.ohTrigger(RecalcTrigger,Trigger6M)),NA())</f>
        <v>2.2468869253847723E-2</v>
      </c>
      <c r="Q1911" s="183">
        <f>IFERROR(_xll.qlIndexFixing(ONIndex1Y,I1911,TRUE,_xll.ohTrigger(RecalcTrigger,Trigger1Y)),NA())</f>
        <v>2.2686677326180238E-2</v>
      </c>
    </row>
    <row r="1912" spans="2:17" x14ac:dyDescent="0.2">
      <c r="B1912" s="39" t="s">
        <v>42</v>
      </c>
      <c r="D1912" s="42">
        <f>_xll.qlCalendarAdvance(Calendar,$D1911,B1912,"f",FALSE)</f>
        <v>52699</v>
      </c>
      <c r="E1912" s="177">
        <f>_xll.qlInterestRateIndexValueDate(IndexON,D1912)</f>
        <v>52699</v>
      </c>
      <c r="F1912" s="193">
        <f>IFERROR(_xll.qlIndexFixing(IndexON,D1912,TRUE,_xll.ohTrigger(RecalcTrigger,TriggerON)),NA())</f>
        <v>2.1885450945032803E-2</v>
      </c>
      <c r="H1912" s="42">
        <f>_xll.qlCalendarAdvance(Calendar,$H1911,B1912,"f",FALSE)</f>
        <v>52699</v>
      </c>
      <c r="I1912" s="177">
        <f>_xll.qlInterestRateIndexValueDate(Index1M,$H1912)</f>
        <v>52699</v>
      </c>
      <c r="J1912" s="182">
        <f>IFERROR(_xll.qlIndexFixing(Index1M,$H1912,TRUE,_xll.ohTrigger(RecalcTrigger,Trigger1M)),NA())</f>
        <v>2.2100926757309312E-2</v>
      </c>
      <c r="K1912" s="44">
        <f>IFERROR(_xll.qlIndexFixing(Index3M,H1912,TRUE,_xll.ohTrigger(RecalcTrigger,Trigger3M)),NA())</f>
        <v>2.2411302846758827E-2</v>
      </c>
      <c r="L1912" s="44">
        <f>IFERROR(_xll.qlIndexFixing(Index6M,$H1912,TRUE,_xll.ohTrigger(RecalcTrigger,Trigger6M)),NA())</f>
        <v>2.2490210862760457E-2</v>
      </c>
      <c r="M1912" s="183">
        <f>IFERROR(_xll.qlIndexFixing(Index1Y,$H1912,TRUE,_xll.ohTrigger(RecalcTrigger,Trigger1Y)),NA())</f>
        <v>2.2734937619253603E-2</v>
      </c>
      <c r="N1912" s="182">
        <f>IFERROR(_xll.qlIndexFixing(ONIndex1M,I1912,TRUE,_xll.ohTrigger(RecalcTrigger,Trigger1M)),NA())</f>
        <v>2.2096412816121624E-2</v>
      </c>
      <c r="O1912" s="44">
        <f>IFERROR(_xll.qlIndexFixing(ONIndex3M,I1912,TRUE,_xll.ohTrigger(RecalcTrigger,Trigger3M)),NA())</f>
        <v>2.2398059194741471E-2</v>
      </c>
      <c r="P1912" s="44">
        <f>IFERROR(_xll.qlIndexFixing(ONIndex6M,I1912,TRUE,_xll.ohTrigger(RecalcTrigger,Trigger6M)),NA())</f>
        <v>2.2461631824700623E-2</v>
      </c>
      <c r="Q1912" s="183">
        <f>IFERROR(_xll.qlIndexFixing(ONIndex1Y,I1912,TRUE,_xll.ohTrigger(RecalcTrigger,Trigger1Y)),NA())</f>
        <v>2.2679445729528735E-2</v>
      </c>
    </row>
    <row r="1913" spans="2:17" x14ac:dyDescent="0.2">
      <c r="B1913" s="39" t="s">
        <v>42</v>
      </c>
      <c r="D1913" s="42">
        <f>_xll.qlCalendarAdvance(Calendar,$D1912,B1913,"f",FALSE)</f>
        <v>52706</v>
      </c>
      <c r="E1913" s="177">
        <f>_xll.qlInterestRateIndexValueDate(IndexON,D1913)</f>
        <v>52706</v>
      </c>
      <c r="F1913" s="193">
        <f>IFERROR(_xll.qlIndexFixing(IndexON,D1913,TRUE,_xll.ohTrigger(RecalcTrigger,TriggerON)),NA())</f>
        <v>2.1878083584919716E-2</v>
      </c>
      <c r="H1913" s="42">
        <f>_xll.qlCalendarAdvance(Calendar,$H1912,B1913,"f",FALSE)</f>
        <v>52706</v>
      </c>
      <c r="I1913" s="177">
        <f>_xll.qlInterestRateIndexValueDate(Index1M,$H1913)</f>
        <v>52706</v>
      </c>
      <c r="J1913" s="182">
        <f>IFERROR(_xll.qlIndexFixing(Index1M,$H1913,TRUE,_xll.ohTrigger(RecalcTrigger,Trigger1M)),NA())</f>
        <v>2.2093706640931021E-2</v>
      </c>
      <c r="K1913" s="44">
        <f>IFERROR(_xll.qlIndexFixing(Index3M,H1913,TRUE,_xll.ohTrigger(RecalcTrigger,Trigger3M)),NA())</f>
        <v>2.2403661792399852E-2</v>
      </c>
      <c r="L1913" s="44">
        <f>IFERROR(_xll.qlIndexFixing(Index6M,$H1913,TRUE,_xll.ohTrigger(RecalcTrigger,Trigger6M)),NA())</f>
        <v>2.2482595718879204E-2</v>
      </c>
      <c r="M1913" s="183">
        <f>IFERROR(_xll.qlIndexFixing(Index1Y,$H1913,TRUE,_xll.ohTrigger(RecalcTrigger,Trigger1Y)),NA())</f>
        <v>2.2726924686900407E-2</v>
      </c>
      <c r="N1913" s="182">
        <f>IFERROR(_xll.qlIndexFixing(ONIndex1M,I1913,TRUE,_xll.ohTrigger(RecalcTrigger,Trigger1M)),NA())</f>
        <v>2.2089258963520209E-2</v>
      </c>
      <c r="O1913" s="44">
        <f>IFERROR(_xll.qlIndexFixing(ONIndex3M,I1913,TRUE,_xll.ohTrigger(RecalcTrigger,Trigger3M)),NA())</f>
        <v>2.2390612849030322E-2</v>
      </c>
      <c r="P1913" s="44">
        <f>IFERROR(_xll.qlIndexFixing(ONIndex6M,I1913,TRUE,_xll.ohTrigger(RecalcTrigger,Trigger6M)),NA())</f>
        <v>2.2454373446872955E-2</v>
      </c>
      <c r="Q1913" s="183">
        <f>IFERROR(_xll.qlIndexFixing(ONIndex1Y,I1913,TRUE,_xll.ohTrigger(RecalcTrigger,Trigger1Y)),NA())</f>
        <v>2.2672191772694639E-2</v>
      </c>
    </row>
    <row r="1914" spans="2:17" x14ac:dyDescent="0.2">
      <c r="B1914" s="39" t="s">
        <v>42</v>
      </c>
      <c r="D1914" s="42">
        <f>_xll.qlCalendarAdvance(Calendar,$D1913,B1914,"f",FALSE)</f>
        <v>52713</v>
      </c>
      <c r="E1914" s="177">
        <f>_xll.qlInterestRateIndexValueDate(IndexON,D1914)</f>
        <v>52713</v>
      </c>
      <c r="F1914" s="193">
        <f>IFERROR(_xll.qlIndexFixing(IndexON,D1914,TRUE,_xll.ohTrigger(RecalcTrigger,TriggerON)),NA())</f>
        <v>2.1870695498679149E-2</v>
      </c>
      <c r="H1914" s="42">
        <f>_xll.qlCalendarAdvance(Calendar,$H1913,B1914,"f",FALSE)</f>
        <v>52713</v>
      </c>
      <c r="I1914" s="177">
        <f>_xll.qlInterestRateIndexValueDate(Index1M,$H1914)</f>
        <v>52713</v>
      </c>
      <c r="J1914" s="182">
        <f>IFERROR(_xll.qlIndexFixing(Index1M,$H1914,TRUE,_xll.ohTrigger(RecalcTrigger,Trigger1M)),NA())</f>
        <v>2.208646060245904E-2</v>
      </c>
      <c r="K1914" s="44">
        <f>IFERROR(_xll.qlIndexFixing(Index3M,H1914,TRUE,_xll.ohTrigger(RecalcTrigger,Trigger3M)),NA())</f>
        <v>2.239599686408832E-2</v>
      </c>
      <c r="L1914" s="44">
        <f>IFERROR(_xll.qlIndexFixing(Index6M,$H1914,TRUE,_xll.ohTrigger(RecalcTrigger,Trigger6M)),NA())</f>
        <v>2.2474959420273378E-2</v>
      </c>
      <c r="M1914" s="183">
        <f>IFERROR(_xll.qlIndexFixing(Index1Y,$H1914,TRUE,_xll.ohTrigger(RecalcTrigger,Trigger1Y)),NA())</f>
        <v>2.2718888950398863E-2</v>
      </c>
      <c r="N1914" s="182">
        <f>IFERROR(_xll.qlIndexFixing(ONIndex1M,I1914,TRUE,_xll.ohTrigger(RecalcTrigger,Trigger1M)),NA())</f>
        <v>2.2082079230247853E-2</v>
      </c>
      <c r="O1914" s="44">
        <f>IFERROR(_xll.qlIndexFixing(ONIndex3M,I1914,TRUE,_xll.ohTrigger(RecalcTrigger,Trigger3M)),NA())</f>
        <v>2.2383142746222884E-2</v>
      </c>
      <c r="P1914" s="44">
        <f>IFERROR(_xll.qlIndexFixing(ONIndex6M,I1914,TRUE,_xll.ohTrigger(RecalcTrigger,Trigger6M)),NA())</f>
        <v>2.2447094120607858E-2</v>
      </c>
      <c r="Q1914" s="183">
        <f>IFERROR(_xll.qlIndexFixing(ONIndex1Y,I1914,TRUE,_xll.ohTrigger(RecalcTrigger,Trigger1Y)),NA())</f>
        <v>2.2664915455596901E-2</v>
      </c>
    </row>
    <row r="1915" spans="2:17" x14ac:dyDescent="0.2">
      <c r="B1915" s="39" t="s">
        <v>42</v>
      </c>
      <c r="D1915" s="42">
        <f>_xll.qlCalendarAdvance(Calendar,$D1914,B1915,"f",FALSE)</f>
        <v>52720</v>
      </c>
      <c r="E1915" s="177">
        <f>_xll.qlInterestRateIndexValueDate(IndexON,D1915)</f>
        <v>52720</v>
      </c>
      <c r="F1915" s="193">
        <f>IFERROR(_xll.qlIndexFixing(IndexON,D1915,TRUE,_xll.ohTrigger(RecalcTrigger,TriggerON)),NA())</f>
        <v>2.1863286685905869E-2</v>
      </c>
      <c r="H1915" s="42">
        <f>_xll.qlCalendarAdvance(Calendar,$H1914,B1915,"f",FALSE)</f>
        <v>52720</v>
      </c>
      <c r="I1915" s="177">
        <f>_xll.qlInterestRateIndexValueDate(Index1M,$H1915)</f>
        <v>52720</v>
      </c>
      <c r="J1915" s="182">
        <f>IFERROR(_xll.qlIndexFixing(Index1M,$H1915,TRUE,_xll.ohTrigger(RecalcTrigger,Trigger1M)),NA())</f>
        <v>2.2079334253081031E-2</v>
      </c>
      <c r="K1915" s="44">
        <f>IFERROR(_xll.qlIndexFixing(Index3M,H1915,TRUE,_xll.ohTrigger(RecalcTrigger,Trigger3M)),NA())</f>
        <v>2.2388439562205216E-2</v>
      </c>
      <c r="L1915" s="44">
        <f>IFERROR(_xll.qlIndexFixing(Index6M,$H1915,TRUE,_xll.ohTrigger(RecalcTrigger,Trigger6M)),NA())</f>
        <v>2.2467436463240609E-2</v>
      </c>
      <c r="M1915" s="183">
        <f>IFERROR(_xll.qlIndexFixing(Index1Y,$H1915,TRUE,_xll.ohTrigger(RecalcTrigger,Trigger1Y)),NA())</f>
        <v>2.2710830410287874E-2</v>
      </c>
      <c r="N1915" s="182">
        <f>IFERROR(_xll.qlIndexFixing(ONIndex1M,I1915,TRUE,_xll.ohTrigger(RecalcTrigger,Trigger1M)),NA())</f>
        <v>2.2074873615980373E-2</v>
      </c>
      <c r="O1915" s="44">
        <f>IFERROR(_xll.qlIndexFixing(ONIndex3M,I1915,TRUE,_xll.ohTrigger(RecalcTrigger,Trigger3M)),NA())</f>
        <v>2.2375648886481248E-2</v>
      </c>
      <c r="P1915" s="44">
        <f>IFERROR(_xll.qlIndexFixing(ONIndex6M,I1915,TRUE,_xll.ohTrigger(RecalcTrigger,Trigger6M)),NA())</f>
        <v>2.2439793845662193E-2</v>
      </c>
      <c r="Q1915" s="183">
        <f>IFERROR(_xll.qlIndexFixing(ONIndex1Y,I1915,TRUE,_xll.ohTrigger(RecalcTrigger,Trigger1Y)),NA())</f>
        <v>2.2657616778235523E-2</v>
      </c>
    </row>
    <row r="1916" spans="2:17" x14ac:dyDescent="0.2">
      <c r="B1916" s="39" t="s">
        <v>42</v>
      </c>
      <c r="D1916" s="42">
        <f>_xll.qlCalendarAdvance(Calendar,$D1915,B1916,"f",FALSE)</f>
        <v>52727</v>
      </c>
      <c r="E1916" s="177">
        <f>_xll.qlInterestRateIndexValueDate(IndexON,D1916)</f>
        <v>52727</v>
      </c>
      <c r="F1916" s="193">
        <f>IFERROR(_xll.qlIndexFixing(IndexON,D1916,TRUE,_xll.ohTrigger(RecalcTrigger,TriggerON)),NA())</f>
        <v>2.1855857147005109E-2</v>
      </c>
      <c r="H1916" s="42">
        <f>_xll.qlCalendarAdvance(Calendar,$H1915,B1916,"f",FALSE)</f>
        <v>52727</v>
      </c>
      <c r="I1916" s="177">
        <f>_xll.qlInterestRateIndexValueDate(Index1M,$H1916)</f>
        <v>52727</v>
      </c>
      <c r="J1916" s="182">
        <f>IFERROR(_xll.qlIndexFixing(Index1M,$H1916,TRUE,_xll.ohTrigger(RecalcTrigger,Trigger1M)),NA())</f>
        <v>2.2072034077890264E-2</v>
      </c>
      <c r="K1916" s="44">
        <f>IFERROR(_xll.qlIndexFixing(Index3M,H1916,TRUE,_xll.ohTrigger(RecalcTrigger,Trigger3M)),NA())</f>
        <v>2.2380724709357085E-2</v>
      </c>
      <c r="L1916" s="44">
        <f>IFERROR(_xll.qlIndexFixing(Index6M,$H1916,TRUE,_xll.ohTrigger(RecalcTrigger,Trigger6M)),NA())</f>
        <v>2.2459755874900338E-2</v>
      </c>
      <c r="M1916" s="183">
        <f>IFERROR(_xll.qlIndexFixing(Index1Y,$H1916,TRUE,_xll.ohTrigger(RecalcTrigger,Trigger1Y)),NA())</f>
        <v>2.2702749067107009E-2</v>
      </c>
      <c r="N1916" s="182">
        <f>IFERROR(_xll.qlIndexFixing(ONIndex1M,I1916,TRUE,_xll.ohTrigger(RecalcTrigger,Trigger1M)),NA())</f>
        <v>2.2067642121122999E-2</v>
      </c>
      <c r="O1916" s="44">
        <f>IFERROR(_xll.qlIndexFixing(ONIndex3M,I1916,TRUE,_xll.ohTrigger(RecalcTrigger,Trigger3M)),NA())</f>
        <v>2.2368131269562275E-2</v>
      </c>
      <c r="P1916" s="44">
        <f>IFERROR(_xll.qlIndexFixing(ONIndex6M,I1916,TRUE,_xll.ohTrigger(RecalcTrigger,Trigger6M)),NA())</f>
        <v>2.2432472622117006E-2</v>
      </c>
      <c r="Q1916" s="183">
        <f>IFERROR(_xll.qlIndexFixing(ONIndex1Y,I1916,TRUE,_xll.ohTrigger(RecalcTrigger,Trigger1Y)),NA())</f>
        <v>2.2650295740691551E-2</v>
      </c>
    </row>
    <row r="1917" spans="2:17" x14ac:dyDescent="0.2">
      <c r="B1917" s="39" t="s">
        <v>42</v>
      </c>
      <c r="D1917" s="42">
        <f>_xll.qlCalendarAdvance(Calendar,$D1916,B1917,"f",FALSE)</f>
        <v>52734</v>
      </c>
      <c r="E1917" s="177">
        <f>_xll.qlInterestRateIndexValueDate(IndexON,D1917)</f>
        <v>52734</v>
      </c>
      <c r="F1917" s="193">
        <f>IFERROR(_xll.qlIndexFixing(IndexON,D1917,TRUE,_xll.ohTrigger(RecalcTrigger,TriggerON)),NA())</f>
        <v>2.1848406881733728E-2</v>
      </c>
      <c r="H1917" s="42">
        <f>_xll.qlCalendarAdvance(Calendar,$H1916,B1917,"f",FALSE)</f>
        <v>52734</v>
      </c>
      <c r="I1917" s="177">
        <f>_xll.qlInterestRateIndexValueDate(Index1M,$H1917)</f>
        <v>52734</v>
      </c>
      <c r="J1917" s="182">
        <f>IFERROR(_xll.qlIndexFixing(Index1M,$H1917,TRUE,_xll.ohTrigger(RecalcTrigger,Trigger1M)),NA())</f>
        <v>2.2064707979327629E-2</v>
      </c>
      <c r="K1917" s="44">
        <f>IFERROR(_xll.qlIndexFixing(Index3M,H1917,TRUE,_xll.ohTrigger(RecalcTrigger,Trigger3M)),NA())</f>
        <v>2.2372985981678844E-2</v>
      </c>
      <c r="L1917" s="44">
        <f>IFERROR(_xll.qlIndexFixing(Index6M,$H1917,TRUE,_xll.ohTrigger(RecalcTrigger,Trigger6M)),NA())</f>
        <v>2.245205413144229E-2</v>
      </c>
      <c r="M1917" s="183">
        <f>IFERROR(_xll.qlIndexFixing(Index1Y,$H1917,TRUE,_xll.ohTrigger(RecalcTrigger,Trigger1Y)),NA())</f>
        <v>2.2694644921398055E-2</v>
      </c>
      <c r="N1917" s="182">
        <f>IFERROR(_xll.qlIndexFixing(ONIndex1M,I1917,TRUE,_xll.ohTrigger(RecalcTrigger,Trigger1M)),NA())</f>
        <v>2.2060384745351547E-2</v>
      </c>
      <c r="O1917" s="44">
        <f>IFERROR(_xll.qlIndexFixing(ONIndex3M,I1917,TRUE,_xll.ohTrigger(RecalcTrigger,Trigger3M)),NA())</f>
        <v>2.2360589895465965E-2</v>
      </c>
      <c r="P1917" s="44">
        <f>IFERROR(_xll.qlIndexFixing(ONIndex6M,I1917,TRUE,_xll.ohTrigger(RecalcTrigger,Trigger6M)),NA())</f>
        <v>2.2425130450053343E-2</v>
      </c>
      <c r="Q1917" s="183">
        <f>IFERROR(_xll.qlIndexFixing(ONIndex1Y,I1917,TRUE,_xll.ohTrigger(RecalcTrigger,Trigger1Y)),NA())</f>
        <v>2.2642952342964984E-2</v>
      </c>
    </row>
    <row r="1918" spans="2:17" x14ac:dyDescent="0.2">
      <c r="B1918" s="39" t="s">
        <v>42</v>
      </c>
      <c r="D1918" s="42">
        <f>_xll.qlCalendarAdvance(Calendar,$D1917,B1918,"f",FALSE)</f>
        <v>52741</v>
      </c>
      <c r="E1918" s="177">
        <f>_xll.qlInterestRateIndexValueDate(IndexON,D1918)</f>
        <v>52741</v>
      </c>
      <c r="F1918" s="193">
        <f>IFERROR(_xll.qlIndexFixing(IndexON,D1918,TRUE,_xll.ohTrigger(RecalcTrigger,TriggerON)),NA())</f>
        <v>2.1840935890172775E-2</v>
      </c>
      <c r="H1918" s="42">
        <f>_xll.qlCalendarAdvance(Calendar,$H1917,B1918,"f",FALSE)</f>
        <v>52741</v>
      </c>
      <c r="I1918" s="177">
        <f>_xll.qlInterestRateIndexValueDate(Index1M,$H1918)</f>
        <v>52741</v>
      </c>
      <c r="J1918" s="182">
        <f>IFERROR(_xll.qlIndexFixing(Index1M,$H1918,TRUE,_xll.ohTrigger(RecalcTrigger,Trigger1M)),NA())</f>
        <v>2.2057355957440176E-2</v>
      </c>
      <c r="K1918" s="44">
        <f>IFERROR(_xll.qlIndexFixing(Index3M,H1918,TRUE,_xll.ohTrigger(RecalcTrigger,Trigger3M)),NA())</f>
        <v>2.2365223379309684E-2</v>
      </c>
      <c r="L1918" s="44">
        <f>IFERROR(_xll.qlIndexFixing(Index6M,$H1918,TRUE,_xll.ohTrigger(RecalcTrigger,Trigger6M)),NA())</f>
        <v>2.2444331233109602E-2</v>
      </c>
      <c r="M1918" s="183">
        <f>IFERROR(_xll.qlIndexFixing(Index1Y,$H1918,TRUE,_xll.ohTrigger(RecalcTrigger,Trigger1Y)),NA())</f>
        <v>2.2686517973704134E-2</v>
      </c>
      <c r="N1918" s="182">
        <f>IFERROR(_xll.qlIndexFixing(ONIndex1M,I1918,TRUE,_xll.ohTrigger(RecalcTrigger,Trigger1M)),NA())</f>
        <v>2.2053101488747062E-2</v>
      </c>
      <c r="O1918" s="44">
        <f>IFERROR(_xll.qlIndexFixing(ONIndex3M,I1918,TRUE,_xll.ohTrigger(RecalcTrigger,Trigger3M)),NA())</f>
        <v>2.2353024764435458E-2</v>
      </c>
      <c r="P1918" s="44">
        <f>IFERROR(_xll.qlIndexFixing(ONIndex6M,I1918,TRUE,_xll.ohTrigger(RecalcTrigger,Trigger6M)),NA())</f>
        <v>2.2417767329552252E-2</v>
      </c>
      <c r="Q1918" s="183">
        <f>IFERROR(_xll.qlIndexFixing(ONIndex1Y,I1918,TRUE,_xll.ohTrigger(RecalcTrigger,Trigger1Y)),NA())</f>
        <v>2.2635586585136869E-2</v>
      </c>
    </row>
    <row r="1919" spans="2:17" x14ac:dyDescent="0.2">
      <c r="B1919" s="39" t="s">
        <v>42</v>
      </c>
      <c r="D1919" s="42">
        <f>_xll.qlCalendarAdvance(Calendar,$D1918,B1919,"f",FALSE)</f>
        <v>52748</v>
      </c>
      <c r="E1919" s="177">
        <f>_xll.qlInterestRateIndexValueDate(IndexON,D1919)</f>
        <v>52748</v>
      </c>
      <c r="F1919" s="193">
        <f>IFERROR(_xll.qlIndexFixing(IndexON,D1919,TRUE,_xll.ohTrigger(RecalcTrigger,TriggerON)),NA())</f>
        <v>2.1833444172322247E-2</v>
      </c>
      <c r="H1919" s="42">
        <f>_xll.qlCalendarAdvance(Calendar,$H1918,B1919,"f",FALSE)</f>
        <v>52748</v>
      </c>
      <c r="I1919" s="177">
        <f>_xll.qlInterestRateIndexValueDate(Index1M,$H1919)</f>
        <v>52748</v>
      </c>
      <c r="J1919" s="182">
        <f>IFERROR(_xll.qlIndexFixing(Index1M,$H1919,TRUE,_xll.ohTrigger(RecalcTrigger,Trigger1M)),NA())</f>
        <v>2.2049841580295736E-2</v>
      </c>
      <c r="K1919" s="44">
        <f>IFERROR(_xll.qlIndexFixing(Index3M,H1919,TRUE,_xll.ohTrigger(RecalcTrigger,Trigger3M)),NA())</f>
        <v>2.2357436902388794E-2</v>
      </c>
      <c r="L1919" s="44">
        <f>IFERROR(_xll.qlIndexFixing(Index6M,$H1919,TRUE,_xll.ohTrigger(RecalcTrigger,Trigger6M)),NA())</f>
        <v>2.2436460614813789E-2</v>
      </c>
      <c r="M1919" s="183">
        <f>IFERROR(_xll.qlIndexFixing(Index1Y,$H1919,TRUE,_xll.ohTrigger(RecalcTrigger,Trigger1Y)),NA())</f>
        <v>2.26783682245697E-2</v>
      </c>
      <c r="N1919" s="182">
        <f>IFERROR(_xll.qlIndexFixing(ONIndex1M,I1919,TRUE,_xll.ohTrigger(RecalcTrigger,Trigger1M)),NA())</f>
        <v>2.2045792351228499E-2</v>
      </c>
      <c r="O1919" s="44">
        <f>IFERROR(_xll.qlIndexFixing(ONIndex3M,I1919,TRUE,_xll.ohTrigger(RecalcTrigger,Trigger3M)),NA())</f>
        <v>2.2345435876308661E-2</v>
      </c>
      <c r="P1919" s="44">
        <f>IFERROR(_xll.qlIndexFixing(ONIndex6M,I1919,TRUE,_xll.ohTrigger(RecalcTrigger,Trigger6M)),NA())</f>
        <v>2.2410383260289546E-2</v>
      </c>
      <c r="Q1919" s="183">
        <f>IFERROR(_xll.qlIndexFixing(ONIndex1Y,I1919,TRUE,_xll.ohTrigger(RecalcTrigger,Trigger1Y)),NA())</f>
        <v>2.2628198467045113E-2</v>
      </c>
    </row>
    <row r="1920" spans="2:17" x14ac:dyDescent="0.2">
      <c r="B1920" s="39" t="s">
        <v>42</v>
      </c>
      <c r="D1920" s="42">
        <f>_xll.qlCalendarAdvance(Calendar,$D1919,B1920,"f",FALSE)</f>
        <v>52755</v>
      </c>
      <c r="E1920" s="177">
        <f>_xll.qlInterestRateIndexValueDate(IndexON,D1920)</f>
        <v>52755</v>
      </c>
      <c r="F1920" s="193">
        <f>IFERROR(_xll.qlIndexFixing(IndexON,D1920,TRUE,_xll.ohTrigger(RecalcTrigger,TriggerON)),NA())</f>
        <v>2.18259317281011E-2</v>
      </c>
      <c r="H1920" s="42">
        <f>_xll.qlCalendarAdvance(Calendar,$H1919,B1920,"f",FALSE)</f>
        <v>52755</v>
      </c>
      <c r="I1920" s="177">
        <f>_xll.qlInterestRateIndexValueDate(Index1M,$H1920)</f>
        <v>52755</v>
      </c>
      <c r="J1920" s="182">
        <f>IFERROR(_xll.qlIndexFixing(Index1M,$H1920,TRUE,_xll.ohTrigger(RecalcTrigger,Trigger1M)),NA())</f>
        <v>2.2042440010226039E-2</v>
      </c>
      <c r="K1920" s="44">
        <f>IFERROR(_xll.qlIndexFixing(Index3M,H1920,TRUE,_xll.ohTrigger(RecalcTrigger,Trigger3M)),NA())</f>
        <v>2.2349626551053596E-2</v>
      </c>
      <c r="L1920" s="44">
        <f>IFERROR(_xll.qlIndexFixing(Index6M,$H1920,TRUE,_xll.ohTrigger(RecalcTrigger,Trigger6M)),NA())</f>
        <v>2.2428697392933232E-2</v>
      </c>
      <c r="M1920" s="183">
        <f>IFERROR(_xll.qlIndexFixing(Index1Y,$H1920,TRUE,_xll.ohTrigger(RecalcTrigger,Trigger1Y)),NA())</f>
        <v>2.2670195674541205E-2</v>
      </c>
      <c r="N1920" s="182">
        <f>IFERROR(_xll.qlIndexFixing(ONIndex1M,I1920,TRUE,_xll.ohTrigger(RecalcTrigger,Trigger1M)),NA())</f>
        <v>2.2038457333038997E-2</v>
      </c>
      <c r="O1920" s="44">
        <f>IFERROR(_xll.qlIndexFixing(ONIndex3M,I1920,TRUE,_xll.ohTrigger(RecalcTrigger,Trigger3M)),NA())</f>
        <v>2.2337823231004528E-2</v>
      </c>
      <c r="P1920" s="44">
        <f>IFERROR(_xll.qlIndexFixing(ONIndex6M,I1920,TRUE,_xll.ohTrigger(RecalcTrigger,Trigger6M)),NA())</f>
        <v>2.2402978242427318E-2</v>
      </c>
      <c r="Q1920" s="183">
        <f>IFERROR(_xll.qlIndexFixing(ONIndex1Y,I1920,TRUE,_xll.ohTrigger(RecalcTrigger,Trigger1Y)),NA())</f>
        <v>2.2620787988770763E-2</v>
      </c>
    </row>
    <row r="1921" spans="2:17" x14ac:dyDescent="0.2">
      <c r="B1921" s="39" t="s">
        <v>42</v>
      </c>
      <c r="D1921" s="42">
        <f>_xll.qlCalendarAdvance(Calendar,$D1920,B1921,"f",FALSE)</f>
        <v>52762</v>
      </c>
      <c r="E1921" s="177">
        <f>_xll.qlInterestRateIndexValueDate(IndexON,D1921)</f>
        <v>52762</v>
      </c>
      <c r="F1921" s="193">
        <f>IFERROR(_xll.qlIndexFixing(IndexON,D1921,TRUE,_xll.ohTrigger(RecalcTrigger,TriggerON)),NA())</f>
        <v>2.1818398557671426E-2</v>
      </c>
      <c r="H1921" s="42">
        <f>_xll.qlCalendarAdvance(Calendar,$H1920,B1921,"f",FALSE)</f>
        <v>52762</v>
      </c>
      <c r="I1921" s="177">
        <f>_xll.qlInterestRateIndexValueDate(Index1M,$H1921)</f>
        <v>52762</v>
      </c>
      <c r="J1921" s="182">
        <f>IFERROR(_xll.qlIndexFixing(Index1M,$H1921,TRUE,_xll.ohTrigger(RecalcTrigger,Trigger1M)),NA())</f>
        <v>2.2035012518392239E-2</v>
      </c>
      <c r="K1921" s="44">
        <f>IFERROR(_xll.qlIndexFixing(Index3M,H1921,TRUE,_xll.ohTrigger(RecalcTrigger,Trigger3M)),NA())</f>
        <v>2.2341792325449448E-2</v>
      </c>
      <c r="L1921" s="44">
        <f>IFERROR(_xll.qlIndexFixing(Index6M,$H1921,TRUE,_xll.ohTrigger(RecalcTrigger,Trigger6M)),NA())</f>
        <v>2.2420913018025648E-2</v>
      </c>
      <c r="M1921" s="183">
        <f>IFERROR(_xll.qlIndexFixing(Index1Y,$H1921,TRUE,_xll.ohTrigger(RecalcTrigger,Trigger1Y)),NA())</f>
        <v>2.2662000324165987E-2</v>
      </c>
      <c r="N1921" s="182">
        <f>IFERROR(_xll.qlIndexFixing(ONIndex1M,I1921,TRUE,_xll.ohTrigger(RecalcTrigger,Trigger1M)),NA())</f>
        <v>2.2031096434097508E-2</v>
      </c>
      <c r="O1921" s="44">
        <f>IFERROR(_xll.qlIndexFixing(ONIndex3M,I1921,TRUE,_xll.ohTrigger(RecalcTrigger,Trigger3M)),NA())</f>
        <v>2.233018682868515E-2</v>
      </c>
      <c r="P1921" s="44">
        <f>IFERROR(_xll.qlIndexFixing(ONIndex6M,I1921,TRUE,_xll.ohTrigger(RecalcTrigger,Trigger6M)),NA())</f>
        <v>2.2395552276127662E-2</v>
      </c>
      <c r="Q1921" s="183">
        <f>IFERROR(_xll.qlIndexFixing(ONIndex1Y,I1921,TRUE,_xll.ohTrigger(RecalcTrigger,Trigger1Y)),NA())</f>
        <v>2.2613355150313819E-2</v>
      </c>
    </row>
    <row r="1922" spans="2:17" x14ac:dyDescent="0.2">
      <c r="B1922" s="39" t="s">
        <v>42</v>
      </c>
      <c r="D1922" s="42">
        <f>_xll.qlCalendarAdvance(Calendar,$D1921,B1922,"f",FALSE)</f>
        <v>52769</v>
      </c>
      <c r="E1922" s="177">
        <f>_xll.qlInterestRateIndexValueDate(IndexON,D1922)</f>
        <v>52769</v>
      </c>
      <c r="F1922" s="193">
        <f>IFERROR(_xll.qlIndexFixing(IndexON,D1922,TRUE,_xll.ohTrigger(RecalcTrigger,TriggerON)),NA())</f>
        <v>2.1810844660790085E-2</v>
      </c>
      <c r="H1922" s="42">
        <f>_xll.qlCalendarAdvance(Calendar,$H1921,B1922,"f",FALSE)</f>
        <v>52769</v>
      </c>
      <c r="I1922" s="177">
        <f>_xll.qlInterestRateIndexValueDate(Index1M,$H1922)</f>
        <v>52769</v>
      </c>
      <c r="J1922" s="182">
        <f>IFERROR(_xll.qlIndexFixing(Index1M,$H1922,TRUE,_xll.ohTrigger(RecalcTrigger,Trigger1M)),NA())</f>
        <v>2.202755910484026E-2</v>
      </c>
      <c r="K1922" s="44">
        <f>IFERROR(_xll.qlIndexFixing(Index3M,H1922,TRUE,_xll.ohTrigger(RecalcTrigger,Trigger3M)),NA())</f>
        <v>2.2333934225712896E-2</v>
      </c>
      <c r="L1922" s="44">
        <f>IFERROR(_xll.qlIndexFixing(Index6M,$H1922,TRUE,_xll.ohTrigger(RecalcTrigger,Trigger6M)),NA())</f>
        <v>2.2413107490335499E-2</v>
      </c>
      <c r="M1922" s="183">
        <f>IFERROR(_xll.qlIndexFixing(Index1Y,$H1922,TRUE,_xll.ohTrigger(RecalcTrigger,Trigger1Y)),NA())</f>
        <v>2.2653782173993386E-2</v>
      </c>
      <c r="N1922" s="182">
        <f>IFERROR(_xll.qlIndexFixing(ONIndex1M,I1922,TRUE,_xll.ohTrigger(RecalcTrigger,Trigger1M)),NA())</f>
        <v>2.2023709654241941E-2</v>
      </c>
      <c r="O1922" s="44">
        <f>IFERROR(_xll.qlIndexFixing(ONIndex3M,I1922,TRUE,_xll.ohTrigger(RecalcTrigger,Trigger3M)),NA())</f>
        <v>2.2322526669188436E-2</v>
      </c>
      <c r="P1922" s="44">
        <f>IFERROR(_xll.qlIndexFixing(ONIndex6M,I1922,TRUE,_xll.ohTrigger(RecalcTrigger,Trigger6M)),NA())</f>
        <v>2.2388105361147437E-2</v>
      </c>
      <c r="Q1922" s="183">
        <f>IFERROR(_xll.qlIndexFixing(ONIndex1Y,I1922,TRUE,_xll.ohTrigger(RecalcTrigger,Trigger1Y)),NA())</f>
        <v>2.2605899951593234E-2</v>
      </c>
    </row>
    <row r="1923" spans="2:17" x14ac:dyDescent="0.2">
      <c r="B1923" s="39" t="s">
        <v>42</v>
      </c>
      <c r="D1923" s="42">
        <f>_xll.qlCalendarAdvance(Calendar,$D1922,B1923,"f",FALSE)</f>
        <v>52776</v>
      </c>
      <c r="E1923" s="177">
        <f>_xll.qlInterestRateIndexValueDate(IndexON,D1923)</f>
        <v>52776</v>
      </c>
      <c r="F1923" s="193">
        <f>IFERROR(_xll.qlIndexFixing(IndexON,D1923,TRUE,_xll.ohTrigger(RecalcTrigger,TriggerON)),NA())</f>
        <v>2.1803270037781264E-2</v>
      </c>
      <c r="H1923" s="42">
        <f>_xll.qlCalendarAdvance(Calendar,$H1922,B1923,"f",FALSE)</f>
        <v>52776</v>
      </c>
      <c r="I1923" s="177">
        <f>_xll.qlInterestRateIndexValueDate(Index1M,$H1923)</f>
        <v>52776</v>
      </c>
      <c r="J1923" s="182">
        <f>IFERROR(_xll.qlIndexFixing(Index1M,$H1923,TRUE,_xll.ohTrigger(RecalcTrigger,Trigger1M)),NA())</f>
        <v>2.2020079769607924E-2</v>
      </c>
      <c r="K1923" s="44">
        <f>IFERROR(_xll.qlIndexFixing(Index3M,H1923,TRUE,_xll.ohTrigger(RecalcTrigger,Trigger3M)),NA())</f>
        <v>2.2326052251986649E-2</v>
      </c>
      <c r="L1923" s="44">
        <f>IFERROR(_xll.qlIndexFixing(Index6M,$H1923,TRUE,_xll.ohTrigger(RecalcTrigger,Trigger6M)),NA())</f>
        <v>2.2405280810109916E-2</v>
      </c>
      <c r="M1923" s="183">
        <f>IFERROR(_xll.qlIndexFixing(Index1Y,$H1923,TRUE,_xll.ohTrigger(RecalcTrigger,Trigger1Y)),NA())</f>
        <v>2.2645541227399146E-2</v>
      </c>
      <c r="N1923" s="182">
        <f>IFERROR(_xll.qlIndexFixing(ONIndex1M,I1923,TRUE,_xll.ohTrigger(RecalcTrigger,Trigger1M)),NA())</f>
        <v>2.2016296993634388E-2</v>
      </c>
      <c r="O1923" s="44">
        <f>IFERROR(_xll.qlIndexFixing(ONIndex3M,I1923,TRUE,_xll.ohTrigger(RecalcTrigger,Trigger3M)),NA())</f>
        <v>2.2314842752757524E-2</v>
      </c>
      <c r="P1923" s="44">
        <f>IFERROR(_xll.qlIndexFixing(ONIndex6M,I1923,TRUE,_xll.ohTrigger(RecalcTrigger,Trigger6M)),NA())</f>
        <v>2.2380637497729783E-2</v>
      </c>
      <c r="Q1923" s="183">
        <f>IFERROR(_xll.qlIndexFixing(ONIndex1Y,I1923,TRUE,_xll.ohTrigger(RecalcTrigger,Trigger1Y)),NA())</f>
        <v>2.25984223927711E-2</v>
      </c>
    </row>
    <row r="1924" spans="2:17" x14ac:dyDescent="0.2">
      <c r="B1924" s="39" t="s">
        <v>42</v>
      </c>
      <c r="D1924" s="42">
        <f>_xll.qlCalendarAdvance(Calendar,$D1923,B1924,"f",FALSE)</f>
        <v>52783</v>
      </c>
      <c r="E1924" s="177">
        <f>_xll.qlInterestRateIndexValueDate(IndexON,D1924)</f>
        <v>52783</v>
      </c>
      <c r="F1924" s="193">
        <f>IFERROR(_xll.qlIndexFixing(IndexON,D1924,TRUE,_xll.ohTrigger(RecalcTrigger,TriggerON)),NA())</f>
        <v>2.1795674688320776E-2</v>
      </c>
      <c r="H1924" s="42">
        <f>_xll.qlCalendarAdvance(Calendar,$H1923,B1924,"f",FALSE)</f>
        <v>52783</v>
      </c>
      <c r="I1924" s="177">
        <f>_xll.qlInterestRateIndexValueDate(Index1M,$H1924)</f>
        <v>52783</v>
      </c>
      <c r="J1924" s="182">
        <f>IFERROR(_xll.qlIndexFixing(Index1M,$H1924,TRUE,_xll.ohTrigger(RecalcTrigger,Trigger1M)),NA())</f>
        <v>2.2012699439039517E-2</v>
      </c>
      <c r="K1924" s="44">
        <f>IFERROR(_xll.qlIndexFixing(Index3M,H1924,TRUE,_xll.ohTrigger(RecalcTrigger,Trigger3M)),NA())</f>
        <v>2.2318146404411661E-2</v>
      </c>
      <c r="L1924" s="44">
        <f>IFERROR(_xll.qlIndexFixing(Index6M,$H1924,TRUE,_xll.ohTrigger(RecalcTrigger,Trigger6M)),NA())</f>
        <v>2.2397549604500563E-2</v>
      </c>
      <c r="M1924" s="183">
        <f>IFERROR(_xll.qlIndexFixing(Index1Y,$H1924,TRUE,_xll.ohTrigger(RecalcTrigger,Trigger1Y)),NA())</f>
        <v>2.2637277733879468E-2</v>
      </c>
      <c r="N1924" s="182">
        <f>IFERROR(_xll.qlIndexFixing(ONIndex1M,I1924,TRUE,_xll.ohTrigger(RecalcTrigger,Trigger1M)),NA())</f>
        <v>2.2008858452274849E-2</v>
      </c>
      <c r="O1924" s="44">
        <f>IFERROR(_xll.qlIndexFixing(ONIndex3M,I1924,TRUE,_xll.ohTrigger(RecalcTrigger,Trigger3M)),NA())</f>
        <v>2.2307135079230322E-2</v>
      </c>
      <c r="P1924" s="44">
        <f>IFERROR(_xll.qlIndexFixing(ONIndex6M,I1924,TRUE,_xll.ohTrigger(RecalcTrigger,Trigger6M)),NA())</f>
        <v>2.2373148685712607E-2</v>
      </c>
      <c r="Q1924" s="183">
        <f>IFERROR(_xll.qlIndexFixing(ONIndex1Y,I1924,TRUE,_xll.ohTrigger(RecalcTrigger,Trigger1Y)),NA())</f>
        <v>2.2590922473685326E-2</v>
      </c>
    </row>
    <row r="1925" spans="2:17" x14ac:dyDescent="0.2">
      <c r="B1925" s="39" t="s">
        <v>42</v>
      </c>
      <c r="D1925" s="42">
        <f>_xll.qlCalendarAdvance(Calendar,$D1924,B1925,"f",FALSE)</f>
        <v>52790</v>
      </c>
      <c r="E1925" s="177">
        <f>_xll.qlInterestRateIndexValueDate(IndexON,D1925)</f>
        <v>52790</v>
      </c>
      <c r="F1925" s="193">
        <f>IFERROR(_xll.qlIndexFixing(IndexON,D1925,TRUE,_xll.ohTrigger(RecalcTrigger,TriggerON)),NA())</f>
        <v>2.1788058612651762E-2</v>
      </c>
      <c r="H1925" s="42">
        <f>_xll.qlCalendarAdvance(Calendar,$H1924,B1925,"f",FALSE)</f>
        <v>52790</v>
      </c>
      <c r="I1925" s="177">
        <f>_xll.qlInterestRateIndexValueDate(Index1M,$H1925)</f>
        <v>52790</v>
      </c>
      <c r="J1925" s="182">
        <f>IFERROR(_xll.qlIndexFixing(Index1M,$H1925,TRUE,_xll.ohTrigger(RecalcTrigger,Trigger1M)),NA())</f>
        <v>2.2005165955245706E-2</v>
      </c>
      <c r="K1925" s="44">
        <f>IFERROR(_xll.qlIndexFixing(Index3M,H1925,TRUE,_xll.ohTrigger(RecalcTrigger,Trigger3M)),NA())</f>
        <v>2.231021668313064E-2</v>
      </c>
      <c r="L1925" s="44">
        <f>IFERROR(_xll.qlIndexFixing(Index6M,$H1925,TRUE,_xll.ohTrigger(RecalcTrigger,Trigger6M)),NA())</f>
        <v>2.2389678628933454E-2</v>
      </c>
      <c r="M1925" s="183">
        <f>IFERROR(_xll.qlIndexFixing(Index1Y,$H1925,TRUE,_xll.ohTrigger(RecalcTrigger,Trigger1Y)),NA())</f>
        <v>2.2628992376544144E-2</v>
      </c>
      <c r="N1925" s="182">
        <f>IFERROR(_xll.qlIndexFixing(ONIndex1M,I1925,TRUE,_xll.ohTrigger(RecalcTrigger,Trigger1M)),NA())</f>
        <v>2.2001394029839139E-2</v>
      </c>
      <c r="O1925" s="44">
        <f>IFERROR(_xll.qlIndexFixing(ONIndex3M,I1925,TRUE,_xll.ohTrigger(RecalcTrigger,Trigger3M)),NA())</f>
        <v>2.2299403648525784E-2</v>
      </c>
      <c r="P1925" s="44">
        <f>IFERROR(_xll.qlIndexFixing(ONIndex6M,I1925,TRUE,_xll.ohTrigger(RecalcTrigger,Trigger6M)),NA())</f>
        <v>2.236563892509591E-2</v>
      </c>
      <c r="Q1925" s="183">
        <f>IFERROR(_xll.qlIndexFixing(ONIndex1Y,I1925,TRUE,_xll.ohTrigger(RecalcTrigger,Trigger1Y)),NA())</f>
        <v>2.2583400194416958E-2</v>
      </c>
    </row>
    <row r="1926" spans="2:17" x14ac:dyDescent="0.2">
      <c r="B1926" s="39" t="s">
        <v>42</v>
      </c>
      <c r="D1926" s="42">
        <f>_xll.qlCalendarAdvance(Calendar,$D1925,B1926,"f",FALSE)</f>
        <v>52797</v>
      </c>
      <c r="E1926" s="177">
        <f>_xll.qlInterestRateIndexValueDate(IndexON,D1926)</f>
        <v>52797</v>
      </c>
      <c r="F1926" s="193">
        <f>IFERROR(_xll.qlIndexFixing(IndexON,D1926,TRUE,_xll.ohTrigger(RecalcTrigger,TriggerON)),NA())</f>
        <v>2.1780421810612127E-2</v>
      </c>
      <c r="H1926" s="42">
        <f>_xll.qlCalendarAdvance(Calendar,$H1925,B1926,"f",FALSE)</f>
        <v>52797</v>
      </c>
      <c r="I1926" s="177">
        <f>_xll.qlInterestRateIndexValueDate(Index1M,$H1926)</f>
        <v>52797</v>
      </c>
      <c r="J1926" s="182">
        <f>IFERROR(_xll.qlIndexFixing(Index1M,$H1926,TRUE,_xll.ohTrigger(RecalcTrigger,Trigger1M)),NA())</f>
        <v>2.1997606548527084E-2</v>
      </c>
      <c r="K1926" s="44">
        <f>IFERROR(_xll.qlIndexFixing(Index3M,H1926,TRUE,_xll.ohTrigger(RecalcTrigger,Trigger3M)),NA())</f>
        <v>2.2302263088286298E-2</v>
      </c>
      <c r="L1926" s="44">
        <f>IFERROR(_xll.qlIndexFixing(Index6M,$H1926,TRUE,_xll.ohTrigger(RecalcTrigger,Trigger6M)),NA())</f>
        <v>2.2381786500468084E-2</v>
      </c>
      <c r="M1926" s="183">
        <f>IFERROR(_xll.qlIndexFixing(Index1Y,$H1926,TRUE,_xll.ohTrigger(RecalcTrigger,Trigger1Y)),NA())</f>
        <v>2.2620685882619007E-2</v>
      </c>
      <c r="N1926" s="182">
        <f>IFERROR(_xll.qlIndexFixing(ONIndex1M,I1926,TRUE,_xll.ohTrigger(RecalcTrigger,Trigger1M)),NA())</f>
        <v>2.1993903726894581E-2</v>
      </c>
      <c r="O1926" s="44">
        <f>IFERROR(_xll.qlIndexFixing(ONIndex3M,I1926,TRUE,_xll.ohTrigger(RecalcTrigger,Trigger3M)),NA())</f>
        <v>2.2291648460887048E-2</v>
      </c>
      <c r="P1926" s="44">
        <f>IFERROR(_xll.qlIndexFixing(ONIndex6M,I1926,TRUE,_xll.ohTrigger(RecalcTrigger,Trigger6M)),NA())</f>
        <v>2.2358108215879691E-2</v>
      </c>
      <c r="Q1926" s="183">
        <f>IFERROR(_xll.qlIndexFixing(ONIndex1Y,I1926,TRUE,_xll.ohTrigger(RecalcTrigger,Trigger1Y)),NA())</f>
        <v>2.2575855555047042E-2</v>
      </c>
    </row>
    <row r="1927" spans="2:17" x14ac:dyDescent="0.2">
      <c r="B1927" s="39" t="s">
        <v>42</v>
      </c>
      <c r="D1927" s="42">
        <f>_xll.qlCalendarAdvance(Calendar,$D1926,B1927,"f",FALSE)</f>
        <v>52804</v>
      </c>
      <c r="E1927" s="177">
        <f>_xll.qlInterestRateIndexValueDate(IndexON,D1927)</f>
        <v>52804</v>
      </c>
      <c r="F1927" s="193">
        <f>IFERROR(_xll.qlIndexFixing(IndexON,D1927,TRUE,_xll.ohTrigger(RecalcTrigger,TriggerON)),NA())</f>
        <v>2.1772764282282919E-2</v>
      </c>
      <c r="H1927" s="42">
        <f>_xll.qlCalendarAdvance(Calendar,$H1926,B1927,"f",FALSE)</f>
        <v>52804</v>
      </c>
      <c r="I1927" s="177">
        <f>_xll.qlInterestRateIndexValueDate(Index1M,$H1927)</f>
        <v>52804</v>
      </c>
      <c r="J1927" s="182">
        <f>IFERROR(_xll.qlIndexFixing(Index1M,$H1927,TRUE,_xll.ohTrigger(RecalcTrigger,Trigger1M)),NA())</f>
        <v>2.1990021218922868E-2</v>
      </c>
      <c r="K1927" s="44">
        <f>IFERROR(_xll.qlIndexFixing(Index3M,H1927,TRUE,_xll.ohTrigger(RecalcTrigger,Trigger3M)),NA())</f>
        <v>2.2294285620019588E-2</v>
      </c>
      <c r="L1927" s="44">
        <f>IFERROR(_xll.qlIndexFixing(Index6M,$H1927,TRUE,_xll.ohTrigger(RecalcTrigger,Trigger6M)),NA())</f>
        <v>2.237387321935333E-2</v>
      </c>
      <c r="M1927" s="183">
        <f>IFERROR(_xll.qlIndexFixing(Index1Y,$H1927,TRUE,_xll.ohTrigger(RecalcTrigger,Trigger1Y)),NA())</f>
        <v>2.26123589793088E-2</v>
      </c>
      <c r="N1927" s="182">
        <f>IFERROR(_xll.qlIndexFixing(ONIndex1M,I1927,TRUE,_xll.ohTrigger(RecalcTrigger,Trigger1M)),NA())</f>
        <v>2.1986387543035946E-2</v>
      </c>
      <c r="O1927" s="44">
        <f>IFERROR(_xll.qlIndexFixing(ONIndex3M,I1927,TRUE,_xll.ohTrigger(RecalcTrigger,Trigger3M)),NA())</f>
        <v>2.2283869516152022E-2</v>
      </c>
      <c r="P1927" s="44">
        <f>IFERROR(_xll.qlIndexFixing(ONIndex6M,I1927,TRUE,_xll.ohTrigger(RecalcTrigger,Trigger6M)),NA())</f>
        <v>2.2350556558144996E-2</v>
      </c>
      <c r="Q1927" s="183">
        <f>IFERROR(_xll.qlIndexFixing(ONIndex1Y,I1927,TRUE,_xll.ohTrigger(RecalcTrigger,Trigger1Y)),NA())</f>
        <v>2.2568288555413485E-2</v>
      </c>
    </row>
    <row r="1928" spans="2:17" x14ac:dyDescent="0.2">
      <c r="B1928" s="39" t="s">
        <v>42</v>
      </c>
      <c r="D1928" s="42">
        <f>_xll.qlCalendarAdvance(Calendar,$D1927,B1928,"f",FALSE)</f>
        <v>52811</v>
      </c>
      <c r="E1928" s="177">
        <f>_xll.qlInterestRateIndexValueDate(IndexON,D1928)</f>
        <v>52811</v>
      </c>
      <c r="F1928" s="193">
        <f>IFERROR(_xll.qlIndexFixing(IndexON,D1928,TRUE,_xll.ohTrigger(RecalcTrigger,TriggerON)),NA())</f>
        <v>2.176508602782623E-2</v>
      </c>
      <c r="H1928" s="42">
        <f>_xll.qlCalendarAdvance(Calendar,$H1927,B1928,"f",FALSE)</f>
        <v>52811</v>
      </c>
      <c r="I1928" s="177">
        <f>_xll.qlInterestRateIndexValueDate(Index1M,$H1928)</f>
        <v>52811</v>
      </c>
      <c r="J1928" s="182">
        <f>IFERROR(_xll.qlIndexFixing(Index1M,$H1928,TRUE,_xll.ohTrigger(RecalcTrigger,Trigger1M)),NA())</f>
        <v>2.1982409966490573E-2</v>
      </c>
      <c r="K1928" s="44">
        <f>IFERROR(_xll.qlIndexFixing(Index3M,H1928,TRUE,_xll.ohTrigger(RecalcTrigger,Trigger3M)),NA())</f>
        <v>2.2286284278475864E-2</v>
      </c>
      <c r="L1928" s="44">
        <f>IFERROR(_xll.qlIndexFixing(Index6M,$H1928,TRUE,_xll.ohTrigger(RecalcTrigger,Trigger6M)),NA())</f>
        <v>2.2365938785840245E-2</v>
      </c>
      <c r="M1928" s="183">
        <f>IFERROR(_xll.qlIndexFixing(Index1Y,$H1928,TRUE,_xll.ohTrigger(RecalcTrigger,Trigger1Y)),NA())</f>
        <v>2.2604012393795392E-2</v>
      </c>
      <c r="N1928" s="182">
        <f>IFERROR(_xll.qlIndexFixing(ONIndex1M,I1928,TRUE,_xll.ohTrigger(RecalcTrigger,Trigger1M)),NA())</f>
        <v>2.1978845478425324E-2</v>
      </c>
      <c r="O1928" s="44">
        <f>IFERROR(_xll.qlIndexFixing(ONIndex3M,I1928,TRUE,_xll.ohTrigger(RecalcTrigger,Trigger3M)),NA())</f>
        <v>2.2276066814239659E-2</v>
      </c>
      <c r="P1928" s="44">
        <f>IFERROR(_xll.qlIndexFixing(ONIndex6M,I1928,TRUE,_xll.ohTrigger(RecalcTrigger,Trigger6M)),NA())</f>
        <v>2.2342983951891826E-2</v>
      </c>
      <c r="Q1928" s="183">
        <f>IFERROR(_xll.qlIndexFixing(ONIndex1Y,I1928,TRUE,_xll.ohTrigger(RecalcTrigger,Trigger1Y)),NA())</f>
        <v>2.2560699195597333E-2</v>
      </c>
    </row>
    <row r="1929" spans="2:17" x14ac:dyDescent="0.2">
      <c r="B1929" s="39" t="s">
        <v>42</v>
      </c>
      <c r="D1929" s="42">
        <f>_xll.qlCalendarAdvance(Calendar,$D1928,B1929,"f",FALSE)</f>
        <v>52818</v>
      </c>
      <c r="E1929" s="177">
        <f>_xll.qlInterestRateIndexValueDate(IndexON,D1929)</f>
        <v>52818</v>
      </c>
      <c r="F1929" s="193">
        <f>IFERROR(_xll.qlIndexFixing(IndexON,D1929,TRUE,_xll.ohTrigger(RecalcTrigger,TriggerON)),NA())</f>
        <v>2.1757387046917875E-2</v>
      </c>
      <c r="H1929" s="42">
        <f>_xll.qlCalendarAdvance(Calendar,$H1928,B1929,"f",FALSE)</f>
        <v>52818</v>
      </c>
      <c r="I1929" s="177">
        <f>_xll.qlInterestRateIndexValueDate(Index1M,$H1929)</f>
        <v>52818</v>
      </c>
      <c r="J1929" s="182">
        <f>IFERROR(_xll.qlIndexFixing(Index1M,$H1929,TRUE,_xll.ohTrigger(RecalcTrigger,Trigger1M)),NA())</f>
        <v>2.1974772791272031E-2</v>
      </c>
      <c r="K1929" s="44">
        <f>IFERROR(_xll.qlIndexFixing(Index3M,H1929,TRUE,_xll.ohTrigger(RecalcTrigger,Trigger3M)),NA())</f>
        <v>2.2278259063796074E-2</v>
      </c>
      <c r="L1929" s="44">
        <f>IFERROR(_xll.qlIndexFixing(Index6M,$H1929,TRUE,_xll.ohTrigger(RecalcTrigger,Trigger6M)),NA())</f>
        <v>2.2357983200179468E-2</v>
      </c>
      <c r="M1929" s="183">
        <f>IFERROR(_xll.qlIndexFixing(Index1Y,$H1929,TRUE,_xll.ohTrigger(RecalcTrigger,Trigger1Y)),NA())</f>
        <v>2.2595646853238449E-2</v>
      </c>
      <c r="N1929" s="182">
        <f>IFERROR(_xll.qlIndexFixing(ONIndex1M,I1929,TRUE,_xll.ohTrigger(RecalcTrigger,Trigger1M)),NA())</f>
        <v>2.1971277533062716E-2</v>
      </c>
      <c r="O1929" s="44">
        <f>IFERROR(_xll.qlIndexFixing(ONIndex3M,I1929,TRUE,_xll.ohTrigger(RecalcTrigger,Trigger3M)),NA())</f>
        <v>2.2268240355312052E-2</v>
      </c>
      <c r="P1929" s="44">
        <f>IFERROR(_xll.qlIndexFixing(ONIndex6M,I1929,TRUE,_xll.ohTrigger(RecalcTrigger,Trigger6M)),NA())</f>
        <v>2.2335390396958088E-2</v>
      </c>
      <c r="Q1929" s="183">
        <f>IFERROR(_xll.qlIndexFixing(ONIndex1Y,I1929,TRUE,_xll.ohTrigger(RecalcTrigger,Trigger1Y)),NA())</f>
        <v>2.2553087475679634E-2</v>
      </c>
    </row>
    <row r="1930" spans="2:17" x14ac:dyDescent="0.2">
      <c r="B1930" s="39" t="s">
        <v>42</v>
      </c>
      <c r="D1930" s="42">
        <f>_xll.qlCalendarAdvance(Calendar,$D1929,B1930,"f",FALSE)</f>
        <v>52825</v>
      </c>
      <c r="E1930" s="177">
        <f>_xll.qlInterestRateIndexValueDate(IndexON,D1930)</f>
        <v>52825</v>
      </c>
      <c r="F1930" s="193">
        <f>IFERROR(_xll.qlIndexFixing(IndexON,D1930,TRUE,_xll.ohTrigger(RecalcTrigger,TriggerON)),NA())</f>
        <v>2.1749667339719947E-2</v>
      </c>
      <c r="H1930" s="42">
        <f>_xll.qlCalendarAdvance(Calendar,$H1929,B1930,"f",FALSE)</f>
        <v>52825</v>
      </c>
      <c r="I1930" s="177">
        <f>_xll.qlInterestRateIndexValueDate(Index1M,$H1930)</f>
        <v>52825</v>
      </c>
      <c r="J1930" s="182">
        <f>IFERROR(_xll.qlIndexFixing(Index1M,$H1930,TRUE,_xll.ohTrigger(RecalcTrigger,Trigger1M)),NA())</f>
        <v>2.1967109693327373E-2</v>
      </c>
      <c r="K1930" s="44">
        <f>IFERROR(_xll.qlIndexFixing(Index3M,H1930,TRUE,_xll.ohTrigger(RecalcTrigger,Trigger3M)),NA())</f>
        <v>2.2270209976129097E-2</v>
      </c>
      <c r="L1930" s="44">
        <f>IFERROR(_xll.qlIndexFixing(Index6M,$H1930,TRUE,_xll.ohTrigger(RecalcTrigger,Trigger6M)),NA())</f>
        <v>2.2350006462623383E-2</v>
      </c>
      <c r="M1930" s="183">
        <f>IFERROR(_xll.qlIndexFixing(Index1Y,$H1930,TRUE,_xll.ohTrigger(RecalcTrigger,Trigger1Y)),NA())</f>
        <v>2.2587263084774545E-2</v>
      </c>
      <c r="N1930" s="182">
        <f>IFERROR(_xll.qlIndexFixing(ONIndex1M,I1930,TRUE,_xll.ohTrigger(RecalcTrigger,Trigger1M)),NA())</f>
        <v>2.1963683706867076E-2</v>
      </c>
      <c r="O1930" s="44">
        <f>IFERROR(_xll.qlIndexFixing(ONIndex3M,I1930,TRUE,_xll.ohTrigger(RecalcTrigger,Trigger3M)),NA())</f>
        <v>2.2260390139369202E-2</v>
      </c>
      <c r="P1930" s="44">
        <f>IFERROR(_xll.qlIndexFixing(ONIndex6M,I1930,TRUE,_xll.ohTrigger(RecalcTrigger,Trigger6M)),NA())</f>
        <v>2.2327775893586921E-2</v>
      </c>
      <c r="Q1930" s="183">
        <f>IFERROR(_xll.qlIndexFixing(ONIndex1Y,I1930,TRUE,_xll.ohTrigger(RecalcTrigger,Trigger1Y)),NA())</f>
        <v>2.254545339557934E-2</v>
      </c>
    </row>
    <row r="1931" spans="2:17" x14ac:dyDescent="0.2">
      <c r="B1931" s="39" t="s">
        <v>42</v>
      </c>
      <c r="D1931" s="42">
        <f>_xll.qlCalendarAdvance(Calendar,$D1930,B1931,"f",FALSE)</f>
        <v>52832</v>
      </c>
      <c r="E1931" s="177">
        <f>_xll.qlInterestRateIndexValueDate(IndexON,D1931)</f>
        <v>52832</v>
      </c>
      <c r="F1931" s="193">
        <f>IFERROR(_xll.qlIndexFixing(IndexON,D1931,TRUE,_xll.ohTrigger(RecalcTrigger,TriggerON)),NA())</f>
        <v>2.1741926906232445E-2</v>
      </c>
      <c r="H1931" s="42">
        <f>_xll.qlCalendarAdvance(Calendar,$H1930,B1931,"f",FALSE)</f>
        <v>52832</v>
      </c>
      <c r="I1931" s="177">
        <f>_xll.qlInterestRateIndexValueDate(Index1M,$H1931)</f>
        <v>52832</v>
      </c>
      <c r="J1931" s="182">
        <f>IFERROR(_xll.qlIndexFixing(Index1M,$H1931,TRUE,_xll.ohTrigger(RecalcTrigger,Trigger1M)),NA())</f>
        <v>2.1959420672701045E-2</v>
      </c>
      <c r="K1931" s="44">
        <f>IFERROR(_xll.qlIndexFixing(Index3M,H1931,TRUE,_xll.ohTrigger(RecalcTrigger,Trigger3M)),NA())</f>
        <v>2.2262137015615007E-2</v>
      </c>
      <c r="L1931" s="44">
        <f>IFERROR(_xll.qlIndexFixing(Index6M,$H1931,TRUE,_xll.ohTrigger(RecalcTrigger,Trigger6M)),NA())</f>
        <v>2.2342008573424822E-2</v>
      </c>
      <c r="M1931" s="183">
        <f>IFERROR(_xll.qlIndexFixing(Index1Y,$H1931,TRUE,_xll.ohTrigger(RecalcTrigger,Trigger1Y)),NA())</f>
        <v>2.2578861815517381E-2</v>
      </c>
      <c r="N1931" s="182">
        <f>IFERROR(_xll.qlIndexFixing(ONIndex1M,I1931,TRUE,_xll.ohTrigger(RecalcTrigger,Trigger1M)),NA())</f>
        <v>2.1956063999838404E-2</v>
      </c>
      <c r="O1931" s="44">
        <f>IFERROR(_xll.qlIndexFixing(ONIndex3M,I1931,TRUE,_xll.ohTrigger(RecalcTrigger,Trigger3M)),NA())</f>
        <v>2.2252516166330061E-2</v>
      </c>
      <c r="P1931" s="44">
        <f>IFERROR(_xll.qlIndexFixing(ONIndex6M,I1931,TRUE,_xll.ohTrigger(RecalcTrigger,Trigger6M)),NA())</f>
        <v>2.2320140441616232E-2</v>
      </c>
      <c r="Q1931" s="183">
        <f>IFERROR(_xll.qlIndexFixing(ONIndex1Y,I1931,TRUE,_xll.ohTrigger(RecalcTrigger,Trigger1Y)),NA())</f>
        <v>2.2537796955215406E-2</v>
      </c>
    </row>
    <row r="1932" spans="2:17" x14ac:dyDescent="0.2">
      <c r="B1932" s="39" t="s">
        <v>42</v>
      </c>
      <c r="D1932" s="42">
        <f>_xll.qlCalendarAdvance(Calendar,$D1931,B1932,"f",FALSE)</f>
        <v>52839</v>
      </c>
      <c r="E1932" s="177">
        <f>_xll.qlInterestRateIndexValueDate(IndexON,D1932)</f>
        <v>52839</v>
      </c>
      <c r="F1932" s="193">
        <f>IFERROR(_xll.qlIndexFixing(IndexON,D1932,TRUE,_xll.ohTrigger(RecalcTrigger,TriggerON)),NA())</f>
        <v>2.1734165746617462E-2</v>
      </c>
      <c r="H1932" s="42">
        <f>_xll.qlCalendarAdvance(Calendar,$H1931,B1932,"f",FALSE)</f>
        <v>52839</v>
      </c>
      <c r="I1932" s="177">
        <f>_xll.qlInterestRateIndexValueDate(Index1M,$H1932)</f>
        <v>52839</v>
      </c>
      <c r="J1932" s="182">
        <f>IFERROR(_xll.qlIndexFixing(Index1M,$H1932,TRUE,_xll.ohTrigger(RecalcTrigger,Trigger1M)),NA())</f>
        <v>2.1951705729440104E-2</v>
      </c>
      <c r="K1932" s="44">
        <f>IFERROR(_xll.qlIndexFixing(Index3M,H1932,TRUE,_xll.ohTrigger(RecalcTrigger,Trigger3M)),NA())</f>
        <v>2.2254040182400032E-2</v>
      </c>
      <c r="L1932" s="44">
        <f>IFERROR(_xll.qlIndexFixing(Index6M,$H1932,TRUE,_xll.ohTrigger(RecalcTrigger,Trigger6M)),NA())</f>
        <v>2.2333788009951679E-2</v>
      </c>
      <c r="M1932" s="183">
        <f>IFERROR(_xll.qlIndexFixing(Index1Y,$H1932,TRUE,_xll.ohTrigger(RecalcTrigger,Trigger1Y)),NA())</f>
        <v>2.2570443772558013E-2</v>
      </c>
      <c r="N1932" s="182">
        <f>IFERROR(_xll.qlIndexFixing(ONIndex1M,I1932,TRUE,_xll.ohTrigger(RecalcTrigger,Trigger1M)),NA())</f>
        <v>2.1948418412057746E-2</v>
      </c>
      <c r="O1932" s="44">
        <f>IFERROR(_xll.qlIndexFixing(ONIndex3M,I1932,TRUE,_xll.ohTrigger(RecalcTrigger,Trigger3M)),NA())</f>
        <v>2.2244618436275676E-2</v>
      </c>
      <c r="P1932" s="44">
        <f>IFERROR(_xll.qlIndexFixing(ONIndex6M,I1932,TRUE,_xll.ohTrigger(RecalcTrigger,Trigger6M)),NA())</f>
        <v>2.2312484041127068E-2</v>
      </c>
      <c r="Q1932" s="183">
        <f>IFERROR(_xll.qlIndexFixing(ONIndex1Y,I1932,TRUE,_xll.ohTrigger(RecalcTrigger,Trigger1Y)),NA())</f>
        <v>2.2530118154749923E-2</v>
      </c>
    </row>
    <row r="1933" spans="2:17" x14ac:dyDescent="0.2">
      <c r="B1933" s="39" t="s">
        <v>42</v>
      </c>
      <c r="D1933" s="42">
        <f>_xll.qlCalendarAdvance(Calendar,$D1932,B1933,"f",FALSE)</f>
        <v>52846</v>
      </c>
      <c r="E1933" s="177">
        <f>_xll.qlInterestRateIndexValueDate(IndexON,D1933)</f>
        <v>52846</v>
      </c>
      <c r="F1933" s="193">
        <f>IFERROR(_xll.qlIndexFixing(IndexON,D1933,TRUE,_xll.ohTrigger(RecalcTrigger,TriggerON)),NA())</f>
        <v>2.1726383860469767E-2</v>
      </c>
      <c r="H1933" s="42">
        <f>_xll.qlCalendarAdvance(Calendar,$H1932,B1933,"f",FALSE)</f>
        <v>52846</v>
      </c>
      <c r="I1933" s="177">
        <f>_xll.qlInterestRateIndexValueDate(Index1M,$H1933)</f>
        <v>52846</v>
      </c>
      <c r="J1933" s="182">
        <f>IFERROR(_xll.qlIndexFixing(Index1M,$H1933,TRUE,_xll.ohTrigger(RecalcTrigger,Trigger1M)),NA())</f>
        <v>2.1943860735889869E-2</v>
      </c>
      <c r="K1933" s="44">
        <f>IFERROR(_xll.qlIndexFixing(Index3M,H1933,TRUE,_xll.ohTrigger(RecalcTrigger,Trigger3M)),NA())</f>
        <v>2.2245827358784991E-2</v>
      </c>
      <c r="L1933" s="44">
        <f>IFERROR(_xll.qlIndexFixing(Index6M,$H1933,TRUE,_xll.ohTrigger(RecalcTrigger,Trigger6M)),NA())</f>
        <v>2.2325652775351156E-2</v>
      </c>
      <c r="M1933" s="183">
        <f>IFERROR(_xll.qlIndexFixing(Index1Y,$H1933,TRUE,_xll.ohTrigger(RecalcTrigger,Trigger1Y)),NA())</f>
        <v>2.2562009682964401E-2</v>
      </c>
      <c r="N1933" s="182">
        <f>IFERROR(_xll.qlIndexFixing(ONIndex1M,I1933,TRUE,_xll.ohTrigger(RecalcTrigger,Trigger1M)),NA())</f>
        <v>2.1940746943444056E-2</v>
      </c>
      <c r="O1933" s="44">
        <f>IFERROR(_xll.qlIndexFixing(ONIndex3M,I1933,TRUE,_xll.ohTrigger(RecalcTrigger,Trigger3M)),NA())</f>
        <v>2.2236696949043955E-2</v>
      </c>
      <c r="P1933" s="44">
        <f>IFERROR(_xll.qlIndexFixing(ONIndex6M,I1933,TRUE,_xll.ohTrigger(RecalcTrigger,Trigger6M)),NA())</f>
        <v>2.2304806692038381E-2</v>
      </c>
      <c r="Q1933" s="183">
        <f>IFERROR(_xll.qlIndexFixing(ONIndex1Y,I1933,TRUE,_xll.ohTrigger(RecalcTrigger,Trigger1Y)),NA())</f>
        <v>2.25224169940208E-2</v>
      </c>
    </row>
    <row r="1934" spans="2:17" x14ac:dyDescent="0.2">
      <c r="B1934" s="39" t="s">
        <v>42</v>
      </c>
      <c r="D1934" s="42">
        <f>_xll.qlCalendarAdvance(Calendar,$D1933,B1934,"f",FALSE)</f>
        <v>52853</v>
      </c>
      <c r="E1934" s="177">
        <f>_xll.qlInterestRateIndexValueDate(IndexON,D1934)</f>
        <v>52853</v>
      </c>
      <c r="F1934" s="193">
        <f>IFERROR(_xll.qlIndexFixing(IndexON,D1934,TRUE,_xll.ohTrigger(RecalcTrigger,TriggerON)),NA())</f>
        <v>2.1718581248113544E-2</v>
      </c>
      <c r="H1934" s="42">
        <f>_xll.qlCalendarAdvance(Calendar,$H1933,B1934,"f",FALSE)</f>
        <v>52853</v>
      </c>
      <c r="I1934" s="177">
        <f>_xll.qlInterestRateIndexValueDate(Index1M,$H1934)</f>
        <v>52853</v>
      </c>
      <c r="J1934" s="182">
        <f>IFERROR(_xll.qlIndexFixing(Index1M,$H1934,TRUE,_xll.ohTrigger(RecalcTrigger,Trigger1M)),NA())</f>
        <v>2.1936096265445165E-2</v>
      </c>
      <c r="K1934" s="44">
        <f>IFERROR(_xll.qlIndexFixing(Index3M,H1934,TRUE,_xll.ohTrigger(RecalcTrigger,Trigger3M)),NA())</f>
        <v>2.2237684980576686E-2</v>
      </c>
      <c r="L1934" s="44">
        <f>IFERROR(_xll.qlIndexFixing(Index6M,$H1934,TRUE,_xll.ohTrigger(RecalcTrigger,Trigger6M)),NA())</f>
        <v>2.2317597434867199E-2</v>
      </c>
      <c r="M1934" s="183">
        <f>IFERROR(_xll.qlIndexFixing(Index1Y,$H1934,TRUE,_xll.ohTrigger(RecalcTrigger,Trigger1Y)),NA())</f>
        <v>2.255356027378097E-2</v>
      </c>
      <c r="N1934" s="182">
        <f>IFERROR(_xll.qlIndexFixing(ONIndex1M,I1934,TRUE,_xll.ohTrigger(RecalcTrigger,Trigger1M)),NA())</f>
        <v>2.193304959407838E-2</v>
      </c>
      <c r="O1934" s="44">
        <f>IFERROR(_xll.qlIndexFixing(ONIndex3M,I1934,TRUE,_xll.ohTrigger(RecalcTrigger,Trigger3M)),NA())</f>
        <v>2.2228751704878036E-2</v>
      </c>
      <c r="P1934" s="44">
        <f>IFERROR(_xll.qlIndexFixing(ONIndex6M,I1934,TRUE,_xll.ohTrigger(RecalcTrigger,Trigger6M)),NA())</f>
        <v>2.229710839443122E-2</v>
      </c>
      <c r="Q1934" s="183">
        <f>IFERROR(_xll.qlIndexFixing(ONIndex1Y,I1934,TRUE,_xll.ohTrigger(RecalcTrigger,Trigger1Y)),NA())</f>
        <v>2.2514693473190128E-2</v>
      </c>
    </row>
    <row r="1935" spans="2:17" x14ac:dyDescent="0.2">
      <c r="B1935" s="39" t="s">
        <v>42</v>
      </c>
      <c r="D1935" s="42">
        <f>_xll.qlCalendarAdvance(Calendar,$D1934,B1935,"f",FALSE)</f>
        <v>52860</v>
      </c>
      <c r="E1935" s="177">
        <f>_xll.qlInterestRateIndexValueDate(IndexON,D1935)</f>
        <v>52860</v>
      </c>
      <c r="F1935" s="193">
        <f>IFERROR(_xll.qlIndexFixing(IndexON,D1935,TRUE,_xll.ohTrigger(RecalcTrigger,TriggerON)),NA())</f>
        <v>2.1710757909548795E-2</v>
      </c>
      <c r="H1935" s="42">
        <f>_xll.qlCalendarAdvance(Calendar,$H1934,B1935,"f",FALSE)</f>
        <v>52860</v>
      </c>
      <c r="I1935" s="177">
        <f>_xll.qlInterestRateIndexValueDate(Index1M,$H1935)</f>
        <v>52860</v>
      </c>
      <c r="J1935" s="182">
        <f>IFERROR(_xll.qlIndexFixing(Index1M,$H1935,TRUE,_xll.ohTrigger(RecalcTrigger,Trigger1M)),NA())</f>
        <v>2.1928305873909038E-2</v>
      </c>
      <c r="K1935" s="44">
        <f>IFERROR(_xll.qlIndexFixing(Index3M,H1935,TRUE,_xll.ohTrigger(RecalcTrigger,Trigger3M)),NA())</f>
        <v>2.2229518731363768E-2</v>
      </c>
      <c r="L1935" s="44">
        <f>IFERROR(_xll.qlIndexFixing(Index6M,$H1935,TRUE,_xll.ohTrigger(RecalcTrigger,Trigger6M)),NA())</f>
        <v>2.2309520947031817E-2</v>
      </c>
      <c r="M1935" s="183">
        <f>IFERROR(_xll.qlIndexFixing(Index1Y,$H1935,TRUE,_xll.ohTrigger(RecalcTrigger,Trigger1Y)),NA())</f>
        <v>2.2545096272029275E-2</v>
      </c>
      <c r="N1935" s="182">
        <f>IFERROR(_xll.qlIndexFixing(ONIndex1M,I1935,TRUE,_xll.ohTrigger(RecalcTrigger,Trigger1M)),NA())</f>
        <v>2.1925326363960718E-2</v>
      </c>
      <c r="O1935" s="44">
        <f>IFERROR(_xll.qlIndexFixing(ONIndex3M,I1935,TRUE,_xll.ohTrigger(RecalcTrigger,Trigger3M)),NA())</f>
        <v>2.2220782703615827E-2</v>
      </c>
      <c r="P1935" s="44">
        <f>IFERROR(_xll.qlIndexFixing(ONIndex6M,I1935,TRUE,_xll.ohTrigger(RecalcTrigger,Trigger6M)),NA())</f>
        <v>2.2289389148224537E-2</v>
      </c>
      <c r="Q1935" s="183">
        <f>IFERROR(_xll.qlIndexFixing(ONIndex1Y,I1935,TRUE,_xll.ohTrigger(RecalcTrigger,Trigger1Y)),NA())</f>
        <v>2.2506947592176862E-2</v>
      </c>
    </row>
    <row r="1936" spans="2:17" x14ac:dyDescent="0.2">
      <c r="B1936" s="39" t="s">
        <v>42</v>
      </c>
      <c r="D1936" s="42">
        <f>_xll.qlCalendarAdvance(Calendar,$D1935,B1936,"f",FALSE)</f>
        <v>52867</v>
      </c>
      <c r="E1936" s="177">
        <f>_xll.qlInterestRateIndexValueDate(IndexON,D1936)</f>
        <v>52867</v>
      </c>
      <c r="F1936" s="193">
        <f>IFERROR(_xll.qlIndexFixing(IndexON,D1936,TRUE,_xll.ohTrigger(RecalcTrigger,TriggerON)),NA())</f>
        <v>2.1702913844694471E-2</v>
      </c>
      <c r="H1936" s="42">
        <f>_xll.qlCalendarAdvance(Calendar,$H1935,B1936,"f",FALSE)</f>
        <v>52867</v>
      </c>
      <c r="I1936" s="177">
        <f>_xll.qlInterestRateIndexValueDate(Index1M,$H1936)</f>
        <v>52867</v>
      </c>
      <c r="J1936" s="182">
        <f>IFERROR(_xll.qlIndexFixing(Index1M,$H1936,TRUE,_xll.ohTrigger(RecalcTrigger,Trigger1M)),NA())</f>
        <v>2.1920489561335521E-2</v>
      </c>
      <c r="K1936" s="44">
        <f>IFERROR(_xll.qlIndexFixing(Index3M,H1936,TRUE,_xll.ohTrigger(RecalcTrigger,Trigger3M)),NA())</f>
        <v>2.2221414125451634E-2</v>
      </c>
      <c r="L1936" s="44">
        <f>IFERROR(_xll.qlIndexFixing(Index6M,$H1936,TRUE,_xll.ohTrigger(RecalcTrigger,Trigger6M)),NA())</f>
        <v>2.2301423312096662E-2</v>
      </c>
      <c r="M1936" s="183">
        <f>IFERROR(_xll.qlIndexFixing(Index1Y,$H1936,TRUE,_xll.ohTrigger(RecalcTrigger,Trigger1Y)),NA())</f>
        <v>2.2536618404707109E-2</v>
      </c>
      <c r="N1936" s="182">
        <f>IFERROR(_xll.qlIndexFixing(ONIndex1M,I1936,TRUE,_xll.ohTrigger(RecalcTrigger,Trigger1M)),NA())</f>
        <v>2.1917577253010023E-2</v>
      </c>
      <c r="O1936" s="44">
        <f>IFERROR(_xll.qlIndexFixing(ONIndex3M,I1936,TRUE,_xll.ohTrigger(RecalcTrigger,Trigger3M)),NA())</f>
        <v>2.2212789945257327E-2</v>
      </c>
      <c r="P1936" s="44">
        <f>IFERROR(_xll.qlIndexFixing(ONIndex6M,I1936,TRUE,_xll.ohTrigger(RecalcTrigger,Trigger6M)),NA())</f>
        <v>2.2281648953499378E-2</v>
      </c>
      <c r="Q1936" s="183">
        <f>IFERROR(_xll.qlIndexFixing(ONIndex1Y,I1936,TRUE,_xll.ohTrigger(RecalcTrigger,Trigger1Y)),NA())</f>
        <v>2.2499179350981002E-2</v>
      </c>
    </row>
    <row r="1937" spans="2:17" x14ac:dyDescent="0.2">
      <c r="B1937" s="39" t="s">
        <v>42</v>
      </c>
      <c r="D1937" s="42">
        <f>_xll.qlCalendarAdvance(Calendar,$D1936,B1937,"f",FALSE)</f>
        <v>52874</v>
      </c>
      <c r="E1937" s="177">
        <f>_xll.qlInterestRateIndexValueDate(IndexON,D1937)</f>
        <v>52874</v>
      </c>
      <c r="F1937" s="193">
        <f>IFERROR(_xll.qlIndexFixing(IndexON,D1937,TRUE,_xll.ohTrigger(RecalcTrigger,TriggerON)),NA())</f>
        <v>2.1695049053469528E-2</v>
      </c>
      <c r="H1937" s="42">
        <f>_xll.qlCalendarAdvance(Calendar,$H1936,B1937,"f",FALSE)</f>
        <v>52874</v>
      </c>
      <c r="I1937" s="177">
        <f>_xll.qlInterestRateIndexValueDate(Index1M,$H1937)</f>
        <v>52874</v>
      </c>
      <c r="J1937" s="182">
        <f>IFERROR(_xll.qlIndexFixing(Index1M,$H1937,TRUE,_xll.ohTrigger(RecalcTrigger,Trigger1M)),NA())</f>
        <v>2.1912742175490732E-2</v>
      </c>
      <c r="K1937" s="44">
        <f>IFERROR(_xll.qlIndexFixing(Index3M,H1937,TRUE,_xll.ohTrigger(RecalcTrigger,Trigger3M)),NA())</f>
        <v>2.2213197930924907E-2</v>
      </c>
      <c r="L1937" s="44">
        <f>IFERROR(_xll.qlIndexFixing(Index6M,$H1937,TRUE,_xll.ohTrigger(RecalcTrigger,Trigger6M)),NA())</f>
        <v>2.2293395563980155E-2</v>
      </c>
      <c r="M1937" s="183">
        <f>IFERROR(_xll.qlIndexFixing(Index1Y,$H1937,TRUE,_xll.ohTrigger(RecalcTrigger,Trigger1Y)),NA())</f>
        <v>2.2528127398788955E-2</v>
      </c>
      <c r="N1937" s="182">
        <f>IFERROR(_xll.qlIndexFixing(ONIndex1M,I1937,TRUE,_xll.ohTrigger(RecalcTrigger,Trigger1M)),NA())</f>
        <v>2.1909802261226297E-2</v>
      </c>
      <c r="O1937" s="44">
        <f>IFERROR(_xll.qlIndexFixing(ONIndex3M,I1937,TRUE,_xll.ohTrigger(RecalcTrigger,Trigger3M)),NA())</f>
        <v>2.2204773429883584E-2</v>
      </c>
      <c r="P1937" s="44">
        <f>IFERROR(_xll.qlIndexFixing(ONIndex6M,I1937,TRUE,_xll.ohTrigger(RecalcTrigger,Trigger6M)),NA())</f>
        <v>2.2273887810255744E-2</v>
      </c>
      <c r="Q1937" s="183">
        <f>IFERROR(_xll.qlIndexFixing(ONIndex1Y,I1937,TRUE,_xll.ohTrigger(RecalcTrigger,Trigger1Y)),NA())</f>
        <v>2.2491388749602548E-2</v>
      </c>
    </row>
    <row r="1938" spans="2:17" x14ac:dyDescent="0.2">
      <c r="B1938" s="39" t="s">
        <v>42</v>
      </c>
      <c r="D1938" s="42">
        <f>_xll.qlCalendarAdvance(Calendar,$D1937,B1938,"f",FALSE)</f>
        <v>52881</v>
      </c>
      <c r="E1938" s="177">
        <f>_xll.qlInterestRateIndexValueDate(IndexON,D1938)</f>
        <v>52881</v>
      </c>
      <c r="F1938" s="193">
        <f>IFERROR(_xll.qlIndexFixing(IndexON,D1938,TRUE,_xll.ohTrigger(RecalcTrigger,TriggerON)),NA())</f>
        <v>2.1687163535955012E-2</v>
      </c>
      <c r="H1938" s="42">
        <f>_xll.qlCalendarAdvance(Calendar,$H1937,B1938,"f",FALSE)</f>
        <v>52881</v>
      </c>
      <c r="I1938" s="177">
        <f>_xll.qlInterestRateIndexValueDate(Index1M,$H1938)</f>
        <v>52881</v>
      </c>
      <c r="J1938" s="182">
        <f>IFERROR(_xll.qlIndexFixing(Index1M,$H1938,TRUE,_xll.ohTrigger(RecalcTrigger,Trigger1M)),NA())</f>
        <v>2.1904871697530619E-2</v>
      </c>
      <c r="K1938" s="44">
        <f>IFERROR(_xll.qlIndexFixing(Index3M,H1938,TRUE,_xll.ohTrigger(RecalcTrigger,Trigger3M)),NA())</f>
        <v>2.2204957864575593E-2</v>
      </c>
      <c r="L1938" s="44">
        <f>IFERROR(_xll.qlIndexFixing(Index6M,$H1938,TRUE,_xll.ohTrigger(RecalcTrigger,Trigger6M)),NA())</f>
        <v>2.2285253630723499E-2</v>
      </c>
      <c r="M1938" s="183">
        <f>IFERROR(_xll.qlIndexFixing(Index1Y,$H1938,TRUE,_xll.ohTrigger(RecalcTrigger,Trigger1Y)),NA())</f>
        <v>2.2519623981225756E-2</v>
      </c>
      <c r="N1938" s="182">
        <f>IFERROR(_xll.qlIndexFixing(ONIndex1M,I1938,TRUE,_xll.ohTrigger(RecalcTrigger,Trigger1M)),NA())</f>
        <v>2.1902001388852677E-2</v>
      </c>
      <c r="O1938" s="44">
        <f>IFERROR(_xll.qlIndexFixing(ONIndex3M,I1938,TRUE,_xll.ohTrigger(RecalcTrigger,Trigger3M)),NA())</f>
        <v>2.2196733157413551E-2</v>
      </c>
      <c r="P1938" s="44">
        <f>IFERROR(_xll.qlIndexFixing(ONIndex6M,I1938,TRUE,_xll.ohTrigger(RecalcTrigger,Trigger6M)),NA())</f>
        <v>2.2266105718412588E-2</v>
      </c>
      <c r="Q1938" s="183">
        <f>IFERROR(_xll.qlIndexFixing(ONIndex1Y,I1938,TRUE,_xll.ohTrigger(RecalcTrigger,Trigger1Y)),NA())</f>
        <v>2.2483575788041499E-2</v>
      </c>
    </row>
    <row r="1939" spans="2:17" x14ac:dyDescent="0.2">
      <c r="B1939" s="39" t="s">
        <v>42</v>
      </c>
      <c r="D1939" s="42">
        <f>_xll.qlCalendarAdvance(Calendar,$D1938,B1939,"f",FALSE)</f>
        <v>52888</v>
      </c>
      <c r="E1939" s="177">
        <f>_xll.qlInterestRateIndexValueDate(IndexON,D1939)</f>
        <v>52888</v>
      </c>
      <c r="F1939" s="193">
        <f>IFERROR(_xll.qlIndexFixing(IndexON,D1939,TRUE,_xll.ohTrigger(RecalcTrigger,TriggerON)),NA())</f>
        <v>2.1679257292313014E-2</v>
      </c>
      <c r="H1939" s="42">
        <f>_xll.qlCalendarAdvance(Calendar,$H1938,B1939,"f",FALSE)</f>
        <v>52888</v>
      </c>
      <c r="I1939" s="177">
        <f>_xll.qlInterestRateIndexValueDate(Index1M,$H1939)</f>
        <v>52888</v>
      </c>
      <c r="J1939" s="182">
        <f>IFERROR(_xll.qlIndexFixing(Index1M,$H1939,TRUE,_xll.ohTrigger(RecalcTrigger,Trigger1M)),NA())</f>
        <v>2.1896975297294067E-2</v>
      </c>
      <c r="K1939" s="44">
        <f>IFERROR(_xll.qlIndexFixing(Index3M,H1939,TRUE,_xll.ohTrigger(RecalcTrigger,Trigger3M)),NA())</f>
        <v>2.2196693926553455E-2</v>
      </c>
      <c r="L1939" s="44">
        <f>IFERROR(_xll.qlIndexFixing(Index6M,$H1939,TRUE,_xll.ohTrigger(RecalcTrigger,Trigger6M)),NA())</f>
        <v>2.2277090550040315E-2</v>
      </c>
      <c r="M1939" s="183">
        <f>IFERROR(_xll.qlIndexFixing(Index1Y,$H1939,TRUE,_xll.ohTrigger(RecalcTrigger,Trigger1Y)),NA())</f>
        <v>2.2511108878944475E-2</v>
      </c>
      <c r="N1939" s="182">
        <f>IFERROR(_xll.qlIndexFixing(ONIndex1M,I1939,TRUE,_xll.ohTrigger(RecalcTrigger,Trigger1M)),NA())</f>
        <v>2.1894174635564978E-2</v>
      </c>
      <c r="O1939" s="44">
        <f>IFERROR(_xll.qlIndexFixing(ONIndex3M,I1939,TRUE,_xll.ohTrigger(RecalcTrigger,Trigger3M)),NA())</f>
        <v>2.218866912800932E-2</v>
      </c>
      <c r="P1939" s="44">
        <f>IFERROR(_xll.qlIndexFixing(ONIndex6M,I1939,TRUE,_xll.ohTrigger(RecalcTrigger,Trigger6M)),NA())</f>
        <v>2.2258302678050956E-2</v>
      </c>
      <c r="Q1939" s="183">
        <f>IFERROR(_xll.qlIndexFixing(ONIndex1Y,I1939,TRUE,_xll.ohTrigger(RecalcTrigger,Trigger1Y)),NA())</f>
        <v>2.2475740466378902E-2</v>
      </c>
    </row>
    <row r="1940" spans="2:17" x14ac:dyDescent="0.2">
      <c r="B1940" s="39" t="s">
        <v>42</v>
      </c>
      <c r="D1940" s="42">
        <f>_xll.qlCalendarAdvance(Calendar,$D1939,B1940,"f",FALSE)</f>
        <v>52895</v>
      </c>
      <c r="E1940" s="177">
        <f>_xll.qlInterestRateIndexValueDate(IndexON,D1940)</f>
        <v>52895</v>
      </c>
      <c r="F1940" s="193">
        <f>IFERROR(_xll.qlIndexFixing(IndexON,D1940,TRUE,_xll.ohTrigger(RecalcTrigger,TriggerON)),NA())</f>
        <v>2.1671330322300397E-2</v>
      </c>
      <c r="H1940" s="42">
        <f>_xll.qlCalendarAdvance(Calendar,$H1939,B1940,"f",FALSE)</f>
        <v>52895</v>
      </c>
      <c r="I1940" s="177">
        <f>_xll.qlInterestRateIndexValueDate(Index1M,$H1940)</f>
        <v>52895</v>
      </c>
      <c r="J1940" s="182">
        <f>IFERROR(_xll.qlIndexFixing(Index1M,$H1940,TRUE,_xll.ohTrigger(RecalcTrigger,Trigger1M)),NA())</f>
        <v>2.1889052974843819E-2</v>
      </c>
      <c r="K1940" s="44">
        <f>IFERROR(_xll.qlIndexFixing(Index3M,H1940,TRUE,_xll.ohTrigger(RecalcTrigger,Trigger3M)),NA())</f>
        <v>2.2188406117004723E-2</v>
      </c>
      <c r="L1940" s="44">
        <f>IFERROR(_xll.qlIndexFixing(Index6M,$H1940,TRUE,_xll.ohTrigger(RecalcTrigger,Trigger6M)),NA())</f>
        <v>2.2268906322184867E-2</v>
      </c>
      <c r="M1940" s="183">
        <f>IFERROR(_xll.qlIndexFixing(Index1Y,$H1940,TRUE,_xll.ohTrigger(RecalcTrigger,Trigger1Y)),NA())</f>
        <v>2.2502582818848316E-2</v>
      </c>
      <c r="N1940" s="182">
        <f>IFERROR(_xll.qlIndexFixing(ONIndex1M,I1940,TRUE,_xll.ohTrigger(RecalcTrigger,Trigger1M)),NA())</f>
        <v>2.1886322001525294E-2</v>
      </c>
      <c r="O1940" s="44">
        <f>IFERROR(_xll.qlIndexFixing(ONIndex3M,I1940,TRUE,_xll.ohTrigger(RecalcTrigger,Trigger3M)),NA())</f>
        <v>2.2180581341427752E-2</v>
      </c>
      <c r="P1940" s="44">
        <f>IFERROR(_xll.qlIndexFixing(ONIndex6M,I1940,TRUE,_xll.ohTrigger(RecalcTrigger,Trigger6M)),NA())</f>
        <v>2.2250478689170849E-2</v>
      </c>
      <c r="Q1940" s="183">
        <f>IFERROR(_xll.qlIndexFixing(ONIndex1Y,I1940,TRUE,_xll.ohTrigger(RecalcTrigger,Trigger1Y)),NA())</f>
        <v>2.2467882784452664E-2</v>
      </c>
    </row>
    <row r="1941" spans="2:17" x14ac:dyDescent="0.2">
      <c r="B1941" s="39" t="s">
        <v>42</v>
      </c>
      <c r="D1941" s="42">
        <f>_xll.qlCalendarAdvance(Calendar,$D1940,B1941,"f",FALSE)</f>
        <v>52902</v>
      </c>
      <c r="E1941" s="177">
        <f>_xll.qlInterestRateIndexValueDate(IndexON,D1941)</f>
        <v>52902</v>
      </c>
      <c r="F1941" s="193">
        <f>IFERROR(_xll.qlIndexFixing(IndexON,D1941,TRUE,_xll.ohTrigger(RecalcTrigger,TriggerON)),NA())</f>
        <v>2.1663382625998207E-2</v>
      </c>
      <c r="H1941" s="42">
        <f>_xll.qlCalendarAdvance(Calendar,$H1940,B1941,"f",FALSE)</f>
        <v>52902</v>
      </c>
      <c r="I1941" s="177">
        <f>_xll.qlInterestRateIndexValueDate(Index1M,$H1941)</f>
        <v>52902</v>
      </c>
      <c r="J1941" s="182">
        <f>IFERROR(_xll.qlIndexFixing(Index1M,$H1941,TRUE,_xll.ohTrigger(RecalcTrigger,Trigger1M)),NA())</f>
        <v>2.1881019184617156E-2</v>
      </c>
      <c r="K1941" s="44">
        <f>IFERROR(_xll.qlIndexFixing(Index3M,H1941,TRUE,_xll.ohTrigger(RecalcTrigger,Trigger3M)),NA())</f>
        <v>2.2180094436080044E-2</v>
      </c>
      <c r="L1941" s="44">
        <f>IFERROR(_xll.qlIndexFixing(Index6M,$H1941,TRUE,_xll.ohTrigger(RecalcTrigger,Trigger6M)),NA())</f>
        <v>2.2260700947414547E-2</v>
      </c>
      <c r="M1941" s="183">
        <f>IFERROR(_xll.qlIndexFixing(Index1Y,$H1941,TRUE,_xll.ohTrigger(RecalcTrigger,Trigger1Y)),NA())</f>
        <v>2.2494046527817169E-2</v>
      </c>
      <c r="N1941" s="182">
        <f>IFERROR(_xll.qlIndexFixing(ONIndex1M,I1941,TRUE,_xll.ohTrigger(RecalcTrigger,Trigger1M)),NA())</f>
        <v>2.1878443486652577E-2</v>
      </c>
      <c r="O1941" s="44">
        <f>IFERROR(_xll.qlIndexFixing(ONIndex3M,I1941,TRUE,_xll.ohTrigger(RecalcTrigger,Trigger3M)),NA())</f>
        <v>2.2172469797911987E-2</v>
      </c>
      <c r="P1941" s="44">
        <f>IFERROR(_xll.qlIndexFixing(ONIndex6M,I1941,TRUE,_xll.ohTrigger(RecalcTrigger,Trigger6M)),NA())</f>
        <v>2.2242633751772267E-2</v>
      </c>
      <c r="Q1941" s="183">
        <f>IFERROR(_xll.qlIndexFixing(ONIndex1Y,I1941,TRUE,_xll.ohTrigger(RecalcTrigger,Trigger1Y)),NA())</f>
        <v>2.2460002742505925E-2</v>
      </c>
    </row>
    <row r="1942" spans="2:17" x14ac:dyDescent="0.2">
      <c r="B1942" s="39" t="s">
        <v>42</v>
      </c>
      <c r="D1942" s="42">
        <f>_xll.qlCalendarAdvance(Calendar,$D1941,B1942,"f",FALSE)</f>
        <v>52909</v>
      </c>
      <c r="E1942" s="177">
        <f>_xll.qlInterestRateIndexValueDate(IndexON,D1942)</f>
        <v>52909</v>
      </c>
      <c r="F1942" s="193">
        <f>IFERROR(_xll.qlIndexFixing(IndexON,D1942,TRUE,_xll.ohTrigger(RecalcTrigger,TriggerON)),NA())</f>
        <v>2.1655414203406442E-2</v>
      </c>
      <c r="H1942" s="42">
        <f>_xll.qlCalendarAdvance(Calendar,$H1941,B1942,"f",FALSE)</f>
        <v>52909</v>
      </c>
      <c r="I1942" s="177">
        <f>_xll.qlInterestRateIndexValueDate(Index1M,$H1942)</f>
        <v>52909</v>
      </c>
      <c r="J1942" s="182">
        <f>IFERROR(_xll.qlIndexFixing(Index1M,$H1942,TRUE,_xll.ohTrigger(RecalcTrigger,Trigger1M)),NA())</f>
        <v>2.1873047346851287E-2</v>
      </c>
      <c r="K1942" s="44">
        <f>IFERROR(_xll.qlIndexFixing(Index3M,H1942,TRUE,_xll.ohTrigger(RecalcTrigger,Trigger3M)),NA())</f>
        <v>2.2171758883929169E-2</v>
      </c>
      <c r="L1942" s="44">
        <f>IFERROR(_xll.qlIndexFixing(Index6M,$H1942,TRUE,_xll.ohTrigger(RecalcTrigger,Trigger6M)),NA())</f>
        <v>2.2252393427552527E-2</v>
      </c>
      <c r="M1942" s="183">
        <f>IFERROR(_xll.qlIndexFixing(Index1Y,$H1942,TRUE,_xll.ohTrigger(RecalcTrigger,Trigger1Y)),NA())</f>
        <v>2.2485500732706054E-2</v>
      </c>
      <c r="N1942" s="182">
        <f>IFERROR(_xll.qlIndexFixing(ONIndex1M,I1942,TRUE,_xll.ohTrigger(RecalcTrigger,Trigger1M)),NA())</f>
        <v>2.1870539091027874E-2</v>
      </c>
      <c r="O1942" s="44">
        <f>IFERROR(_xll.qlIndexFixing(ONIndex3M,I1942,TRUE,_xll.ohTrigger(RecalcTrigger,Trigger3M)),NA())</f>
        <v>2.2164334497137839E-2</v>
      </c>
      <c r="P1942" s="44">
        <f>IFERROR(_xll.qlIndexFixing(ONIndex6M,I1942,TRUE,_xll.ohTrigger(RecalcTrigger,Trigger6M)),NA())</f>
        <v>2.2234767865774163E-2</v>
      </c>
      <c r="Q1942" s="183">
        <f>IFERROR(_xll.qlIndexFixing(ONIndex1Y,I1942,TRUE,_xll.ohTrigger(RecalcTrigger,Trigger1Y)),NA())</f>
        <v>2.2452100340295544E-2</v>
      </c>
    </row>
    <row r="1943" spans="2:17" x14ac:dyDescent="0.2">
      <c r="B1943" s="39" t="s">
        <v>42</v>
      </c>
      <c r="D1943" s="42">
        <f>_xll.qlCalendarAdvance(Calendar,$D1942,B1943,"f",FALSE)</f>
        <v>52916</v>
      </c>
      <c r="E1943" s="177">
        <f>_xll.qlInterestRateIndexValueDate(IndexON,D1943)</f>
        <v>52916</v>
      </c>
      <c r="F1943" s="193">
        <f>IFERROR(_xll.qlIndexFixing(IndexON,D1943,TRUE,_xll.ohTrigger(RecalcTrigger,TriggerON)),NA())</f>
        <v>2.1647425054606151E-2</v>
      </c>
      <c r="H1943" s="42">
        <f>_xll.qlCalendarAdvance(Calendar,$H1942,B1943,"f",FALSE)</f>
        <v>52916</v>
      </c>
      <c r="I1943" s="177">
        <f>_xll.qlInterestRateIndexValueDate(Index1M,$H1943)</f>
        <v>52916</v>
      </c>
      <c r="J1943" s="182">
        <f>IFERROR(_xll.qlIndexFixing(Index1M,$H1943,TRUE,_xll.ohTrigger(RecalcTrigger,Trigger1M)),NA())</f>
        <v>2.1865049588404628E-2</v>
      </c>
      <c r="K1943" s="44">
        <f>IFERROR(_xll.qlIndexFixing(Index3M,H1943,TRUE,_xll.ohTrigger(RecalcTrigger,Trigger3M)),NA())</f>
        <v>2.2163399460700103E-2</v>
      </c>
      <c r="L1943" s="44">
        <f>IFERROR(_xll.qlIndexFixing(Index6M,$H1943,TRUE,_xll.ohTrigger(RecalcTrigger,Trigger6M)),NA())</f>
        <v>2.2244147770015203E-2</v>
      </c>
      <c r="M1943" s="183">
        <f>IFERROR(_xll.qlIndexFixing(Index1Y,$H1943,TRUE,_xll.ohTrigger(RecalcTrigger,Trigger1Y)),NA())</f>
        <v>2.2476946160346678E-2</v>
      </c>
      <c r="N1943" s="182">
        <f>IFERROR(_xll.qlIndexFixing(ONIndex1M,I1943,TRUE,_xll.ohTrigger(RecalcTrigger,Trigger1M)),NA())</f>
        <v>2.1862608814651185E-2</v>
      </c>
      <c r="O1943" s="44">
        <f>IFERROR(_xll.qlIndexFixing(ONIndex3M,I1943,TRUE,_xll.ohTrigger(RecalcTrigger,Trigger3M)),NA())</f>
        <v>2.2156175439510539E-2</v>
      </c>
      <c r="P1943" s="44">
        <f>IFERROR(_xll.qlIndexFixing(ONIndex6M,I1943,TRUE,_xll.ohTrigger(RecalcTrigger,Trigger6M)),NA())</f>
        <v>2.2226881031176537E-2</v>
      </c>
      <c r="Q1943" s="183">
        <f>IFERROR(_xll.qlIndexFixing(ONIndex1Y,I1943,TRUE,_xll.ohTrigger(RecalcTrigger,Trigger1Y)),NA())</f>
        <v>2.244417557790257E-2</v>
      </c>
    </row>
    <row r="1944" spans="2:17" x14ac:dyDescent="0.2">
      <c r="B1944" s="39" t="s">
        <v>42</v>
      </c>
      <c r="D1944" s="42">
        <f>_xll.qlCalendarAdvance(Calendar,$D1943,B1944,"f",FALSE)</f>
        <v>52923</v>
      </c>
      <c r="E1944" s="177">
        <f>_xll.qlInterestRateIndexValueDate(IndexON,D1944)</f>
        <v>52923</v>
      </c>
      <c r="F1944" s="193">
        <f>IFERROR(_xll.qlIndexFixing(IndexON,D1944,TRUE,_xll.ohTrigger(RecalcTrigger,TriggerON)),NA())</f>
        <v>2.163941517943524E-2</v>
      </c>
      <c r="H1944" s="42">
        <f>_xll.qlCalendarAdvance(Calendar,$H1943,B1944,"f",FALSE)</f>
        <v>52923</v>
      </c>
      <c r="I1944" s="177">
        <f>_xll.qlInterestRateIndexValueDate(Index1M,$H1944)</f>
        <v>52923</v>
      </c>
      <c r="J1944" s="182">
        <f>IFERROR(_xll.qlIndexFixing(Index1M,$H1944,TRUE,_xll.ohTrigger(RecalcTrigger,Trigger1M)),NA())</f>
        <v>2.1857025909323112E-2</v>
      </c>
      <c r="K1944" s="44">
        <f>IFERROR(_xll.qlIndexFixing(Index3M,H1944,TRUE,_xll.ohTrigger(RecalcTrigger,Trigger3M)),NA())</f>
        <v>2.2155016166544365E-2</v>
      </c>
      <c r="L1944" s="44">
        <f>IFERROR(_xll.qlIndexFixing(Index6M,$H1944,TRUE,_xll.ohTrigger(RecalcTrigger,Trigger6M)),NA())</f>
        <v>2.2235880967414114E-2</v>
      </c>
      <c r="M1944" s="183">
        <f>IFERROR(_xll.qlIndexFixing(Index1Y,$H1944,TRUE,_xll.ohTrigger(RecalcTrigger,Trigger1Y)),NA())</f>
        <v>2.2468383537546543E-2</v>
      </c>
      <c r="N1944" s="182">
        <f>IFERROR(_xll.qlIndexFixing(ONIndex1M,I1944,TRUE,_xll.ohTrigger(RecalcTrigger,Trigger1M)),NA())</f>
        <v>2.1854652657522511E-2</v>
      </c>
      <c r="O1944" s="44">
        <f>IFERROR(_xll.qlIndexFixing(ONIndex3M,I1944,TRUE,_xll.ohTrigger(RecalcTrigger,Trigger3M)),NA())</f>
        <v>2.214799262478695E-2</v>
      </c>
      <c r="P1944" s="44">
        <f>IFERROR(_xll.qlIndexFixing(ONIndex6M,I1944,TRUE,_xll.ohTrigger(RecalcTrigger,Trigger6M)),NA())</f>
        <v>2.2218973248141483E-2</v>
      </c>
      <c r="Q1944" s="183">
        <f>IFERROR(_xll.qlIndexFixing(ONIndex1Y,I1944,TRUE,_xll.ohTrigger(RecalcTrigger,Trigger1Y)),NA())</f>
        <v>2.2436228455408047E-2</v>
      </c>
    </row>
    <row r="1945" spans="2:17" x14ac:dyDescent="0.2">
      <c r="B1945" s="39" t="s">
        <v>42</v>
      </c>
      <c r="D1945" s="42">
        <f>_xll.qlCalendarAdvance(Calendar,$D1944,B1945,"f",FALSE)</f>
        <v>52930</v>
      </c>
      <c r="E1945" s="177">
        <f>_xll.qlInterestRateIndexValueDate(IndexON,D1945)</f>
        <v>52930</v>
      </c>
      <c r="F1945" s="193">
        <f>IFERROR(_xll.qlIndexFixing(IndexON,D1945,TRUE,_xll.ohTrigger(RecalcTrigger,TriggerON)),NA())</f>
        <v>2.1631384578055801E-2</v>
      </c>
      <c r="H1945" s="42">
        <f>_xll.qlCalendarAdvance(Calendar,$H1944,B1945,"f",FALSE)</f>
        <v>52930</v>
      </c>
      <c r="I1945" s="177">
        <f>_xll.qlInterestRateIndexValueDate(Index1M,$H1945)</f>
        <v>52930</v>
      </c>
      <c r="J1945" s="182">
        <f>IFERROR(_xll.qlIndexFixing(Index1M,$H1945,TRUE,_xll.ohTrigger(RecalcTrigger,Trigger1M)),NA())</f>
        <v>2.184897630965536E-2</v>
      </c>
      <c r="K1945" s="44">
        <f>IFERROR(_xll.qlIndexFixing(Index3M,H1945,TRUE,_xll.ohTrigger(RecalcTrigger,Trigger3M)),NA())</f>
        <v>2.2146543366126068E-2</v>
      </c>
      <c r="L1945" s="44">
        <f>IFERROR(_xll.qlIndexFixing(Index6M,$H1945,TRUE,_xll.ohTrigger(RecalcTrigger,Trigger6M)),NA())</f>
        <v>2.2227667984330089E-2</v>
      </c>
      <c r="M1945" s="183">
        <f>IFERROR(_xll.qlIndexFixing(Index1Y,$H1945,TRUE,_xll.ohTrigger(RecalcTrigger,Trigger1Y)),NA())</f>
        <v>2.2459813591088951E-2</v>
      </c>
      <c r="N1945" s="182">
        <f>IFERROR(_xll.qlIndexFixing(ONIndex1M,I1945,TRUE,_xll.ohTrigger(RecalcTrigger,Trigger1M)),NA())</f>
        <v>2.184667061964185E-2</v>
      </c>
      <c r="O1945" s="44">
        <f>IFERROR(_xll.qlIndexFixing(ONIndex3M,I1945,TRUE,_xll.ohTrigger(RecalcTrigger,Trigger3M)),NA())</f>
        <v>2.2139786053048116E-2</v>
      </c>
      <c r="P1945" s="44">
        <f>IFERROR(_xll.qlIndexFixing(ONIndex6M,I1945,TRUE,_xll.ohTrigger(RecalcTrigger,Trigger6M)),NA())</f>
        <v>2.2211044516506906E-2</v>
      </c>
      <c r="Q1945" s="183">
        <f>IFERROR(_xll.qlIndexFixing(ONIndex1Y,I1945,TRUE,_xll.ohTrigger(RecalcTrigger,Trigger1Y)),NA())</f>
        <v>2.2428258972811976E-2</v>
      </c>
    </row>
    <row r="1946" spans="2:17" x14ac:dyDescent="0.2">
      <c r="B1946" s="39" t="s">
        <v>42</v>
      </c>
      <c r="D1946" s="42">
        <f>_xll.qlCalendarAdvance(Calendar,$D1945,B1946,"f",FALSE)</f>
        <v>52937</v>
      </c>
      <c r="E1946" s="177">
        <f>_xll.qlInterestRateIndexValueDate(IndexON,D1946)</f>
        <v>52937</v>
      </c>
      <c r="F1946" s="193">
        <f>IFERROR(_xll.qlIndexFixing(IndexON,D1946,TRUE,_xll.ohTrigger(RecalcTrigger,TriggerON)),NA())</f>
        <v>2.1623333250386789E-2</v>
      </c>
      <c r="H1946" s="42">
        <f>_xll.qlCalendarAdvance(Calendar,$H1945,B1946,"f",FALSE)</f>
        <v>52937</v>
      </c>
      <c r="I1946" s="177">
        <f>_xll.qlInterestRateIndexValueDate(Index1M,$H1946)</f>
        <v>52937</v>
      </c>
      <c r="J1946" s="182">
        <f>IFERROR(_xll.qlIndexFixing(Index1M,$H1946,TRUE,_xll.ohTrigger(RecalcTrigger,Trigger1M)),NA())</f>
        <v>2.1840974676488763E-2</v>
      </c>
      <c r="K1946" s="44">
        <f>IFERROR(_xll.qlIndexFixing(Index3M,H1946,TRUE,_xll.ohTrigger(RecalcTrigger,Trigger3M)),NA())</f>
        <v>2.2138050916262236E-2</v>
      </c>
      <c r="L1946" s="44">
        <f>IFERROR(_xll.qlIndexFixing(Index6M,$H1946,TRUE,_xll.ohTrigger(RecalcTrigger,Trigger6M)),NA())</f>
        <v>2.2219356878851581E-2</v>
      </c>
      <c r="M1946" s="183">
        <f>IFERROR(_xll.qlIndexFixing(Index1Y,$H1946,TRUE,_xll.ohTrigger(RecalcTrigger,Trigger1Y)),NA())</f>
        <v>2.2451237047732553E-2</v>
      </c>
      <c r="N1946" s="182">
        <f>IFERROR(_xll.qlIndexFixing(ONIndex1M,I1946,TRUE,_xll.ohTrigger(RecalcTrigger,Trigger1M)),NA())</f>
        <v>2.1838662700847111E-2</v>
      </c>
      <c r="O1946" s="44">
        <f>IFERROR(_xll.qlIndexFixing(ONIndex3M,I1946,TRUE,_xll.ohTrigger(RecalcTrigger,Trigger3M)),NA())</f>
        <v>2.2131555724212992E-2</v>
      </c>
      <c r="P1946" s="44">
        <f>IFERROR(_xll.qlIndexFixing(ONIndex6M,I1946,TRUE,_xll.ohTrigger(RecalcTrigger,Trigger6M)),NA())</f>
        <v>2.2203094836353854E-2</v>
      </c>
      <c r="Q1946" s="183">
        <f>IFERROR(_xll.qlIndexFixing(ONIndex1Y,I1946,TRUE,_xll.ohTrigger(RecalcTrigger,Trigger1Y)),NA())</f>
        <v>2.2420267129952265E-2</v>
      </c>
    </row>
    <row r="1947" spans="2:17" x14ac:dyDescent="0.2">
      <c r="B1947" s="39" t="s">
        <v>42</v>
      </c>
      <c r="D1947" s="42">
        <f>_xll.qlCalendarAdvance(Calendar,$D1946,B1947,"f",FALSE)</f>
        <v>52944</v>
      </c>
      <c r="E1947" s="177">
        <f>_xll.qlInterestRateIndexValueDate(IndexON,D1947)</f>
        <v>52944</v>
      </c>
      <c r="F1947" s="193">
        <f>IFERROR(_xll.qlIndexFixing(IndexON,D1947,TRUE,_xll.ohTrigger(RecalcTrigger,TriggerON)),NA())</f>
        <v>2.1615261196428204E-2</v>
      </c>
      <c r="H1947" s="42">
        <f>_xll.qlCalendarAdvance(Calendar,$H1946,B1947,"f",FALSE)</f>
        <v>52944</v>
      </c>
      <c r="I1947" s="177">
        <f>_xll.qlInterestRateIndexValueDate(Index1M,$H1947)</f>
        <v>52944</v>
      </c>
      <c r="J1947" s="182">
        <f>IFERROR(_xll.qlIndexFixing(Index1M,$H1947,TRUE,_xll.ohTrigger(RecalcTrigger,Trigger1M)),NA())</f>
        <v>2.183287089998057E-2</v>
      </c>
      <c r="K1947" s="44">
        <f>IFERROR(_xll.qlIndexFixing(Index3M,H1947,TRUE,_xll.ohTrigger(RecalcTrigger,Trigger3M)),NA())</f>
        <v>2.2129600442432163E-2</v>
      </c>
      <c r="L1947" s="44">
        <f>IFERROR(_xll.qlIndexFixing(Index6M,$H1947,TRUE,_xll.ohTrigger(RecalcTrigger,Trigger6M)),NA())</f>
        <v>2.2211024628009213E-2</v>
      </c>
      <c r="M1947" s="183">
        <f>IFERROR(_xll.qlIndexFixing(Index1Y,$H1947,TRUE,_xll.ohTrigger(RecalcTrigger,Trigger1Y)),NA())</f>
        <v>2.2442654634213133E-2</v>
      </c>
      <c r="N1947" s="182">
        <f>IFERROR(_xll.qlIndexFixing(ONIndex1M,I1947,TRUE,_xll.ohTrigger(RecalcTrigger,Trigger1M)),NA())</f>
        <v>2.1830628901543525E-2</v>
      </c>
      <c r="O1947" s="44">
        <f>IFERROR(_xll.qlIndexFixing(ONIndex3M,I1947,TRUE,_xll.ohTrigger(RecalcTrigger,Trigger3M)),NA())</f>
        <v>2.2123301638362625E-2</v>
      </c>
      <c r="P1947" s="44">
        <f>IFERROR(_xll.qlIndexFixing(ONIndex6M,I1947,TRUE,_xll.ohTrigger(RecalcTrigger,Trigger6M)),NA())</f>
        <v>2.2195124207682326E-2</v>
      </c>
      <c r="Q1947" s="183">
        <f>IFERROR(_xll.qlIndexFixing(ONIndex1Y,I1947,TRUE,_xll.ohTrigger(RecalcTrigger,Trigger1Y)),NA())</f>
        <v>2.2412252926991005E-2</v>
      </c>
    </row>
    <row r="1948" spans="2:17" x14ac:dyDescent="0.2">
      <c r="B1948" s="39" t="s">
        <v>42</v>
      </c>
      <c r="D1948" s="42">
        <f>_xll.qlCalendarAdvance(Calendar,$D1947,B1948,"f",FALSE)</f>
        <v>52951</v>
      </c>
      <c r="E1948" s="177">
        <f>_xll.qlInterestRateIndexValueDate(IndexON,D1948)</f>
        <v>52951</v>
      </c>
      <c r="F1948" s="193">
        <f>IFERROR(_xll.qlIndexFixing(IndexON,D1948,TRUE,_xll.ohTrigger(RecalcTrigger,TriggerON)),NA())</f>
        <v>2.1607168416180045E-2</v>
      </c>
      <c r="H1948" s="42">
        <f>_xll.qlCalendarAdvance(Calendar,$H1947,B1948,"f",FALSE)</f>
        <v>52951</v>
      </c>
      <c r="I1948" s="177">
        <f>_xll.qlInterestRateIndexValueDate(Index1M,$H1948)</f>
        <v>52951</v>
      </c>
      <c r="J1948" s="182">
        <f>IFERROR(_xll.qlIndexFixing(Index1M,$H1948,TRUE,_xll.ohTrigger(RecalcTrigger,Trigger1M)),NA())</f>
        <v>2.1824741201679605E-2</v>
      </c>
      <c r="K1948" s="44">
        <f>IFERROR(_xll.qlIndexFixing(Index3M,H1948,TRUE,_xll.ohTrigger(RecalcTrigger,Trigger3M)),NA())</f>
        <v>2.2121126100752453E-2</v>
      </c>
      <c r="L1948" s="44">
        <f>IFERROR(_xll.qlIndexFixing(Index6M,$H1948,TRUE,_xll.ohTrigger(RecalcTrigger,Trigger6M)),NA())</f>
        <v>2.2202671232065273E-2</v>
      </c>
      <c r="M1948" s="183">
        <f>IFERROR(_xll.qlIndexFixing(Index1Y,$H1948,TRUE,_xll.ohTrigger(RecalcTrigger,Trigger1Y)),NA())</f>
        <v>2.2434067077240272E-2</v>
      </c>
      <c r="N1948" s="182">
        <f>IFERROR(_xll.qlIndexFixing(ONIndex1M,I1948,TRUE,_xll.ohTrigger(RecalcTrigger,Trigger1M)),NA())</f>
        <v>2.182256922132586E-2</v>
      </c>
      <c r="O1948" s="44">
        <f>IFERROR(_xll.qlIndexFixing(ONIndex3M,I1948,TRUE,_xll.ohTrigger(RecalcTrigger,Trigger3M)),NA())</f>
        <v>2.2115023795497013E-2</v>
      </c>
      <c r="P1948" s="44">
        <f>IFERROR(_xll.qlIndexFixing(ONIndex6M,I1948,TRUE,_xll.ohTrigger(RecalcTrigger,Trigger6M)),NA())</f>
        <v>2.2187132630411277E-2</v>
      </c>
      <c r="Q1948" s="183">
        <f>IFERROR(_xll.qlIndexFixing(ONIndex1Y,I1948,TRUE,_xll.ohTrigger(RecalcTrigger,Trigger1Y)),NA())</f>
        <v>2.2404216363847151E-2</v>
      </c>
    </row>
    <row r="1949" spans="2:17" x14ac:dyDescent="0.2">
      <c r="B1949" s="39" t="s">
        <v>42</v>
      </c>
      <c r="D1949" s="42">
        <f>_xll.qlCalendarAdvance(Calendar,$D1948,B1949,"f",FALSE)</f>
        <v>52959</v>
      </c>
      <c r="E1949" s="177">
        <f>_xll.qlInterestRateIndexValueDate(IndexON,D1949)</f>
        <v>52959</v>
      </c>
      <c r="F1949" s="193">
        <f>IFERROR(_xll.qlIndexFixing(IndexON,D1949,TRUE,_xll.ohTrigger(RecalcTrigger,TriggerON)),NA())</f>
        <v>2.1597894145438667E-2</v>
      </c>
      <c r="H1949" s="42">
        <f>_xll.qlCalendarAdvance(Calendar,$H1948,B1949,"f",FALSE)</f>
        <v>52959</v>
      </c>
      <c r="I1949" s="177">
        <f>_xll.qlInterestRateIndexValueDate(Index1M,$H1949)</f>
        <v>52959</v>
      </c>
      <c r="J1949" s="182">
        <f>IFERROR(_xll.qlIndexFixing(Index1M,$H1949,TRUE,_xll.ohTrigger(RecalcTrigger,Trigger1M)),NA())</f>
        <v>2.1815550798683039E-2</v>
      </c>
      <c r="K1949" s="44">
        <f>IFERROR(_xll.qlIndexFixing(Index3M,H1949,TRUE,_xll.ohTrigger(RecalcTrigger,Trigger3M)),NA())</f>
        <v>2.2111411913088016E-2</v>
      </c>
      <c r="L1949" s="44">
        <f>IFERROR(_xll.qlIndexFixing(Index6M,$H1949,TRUE,_xll.ohTrigger(RecalcTrigger,Trigger6M)),NA())</f>
        <v>2.2193098607675661E-2</v>
      </c>
      <c r="M1949" s="183">
        <f>IFERROR(_xll.qlIndexFixing(Index1Y,$H1949,TRUE,_xll.ohTrigger(RecalcTrigger,Trigger1Y)),NA())</f>
        <v>2.2424247360499638E-2</v>
      </c>
      <c r="N1949" s="182">
        <f>IFERROR(_xll.qlIndexFixing(ONIndex1M,I1949,TRUE,_xll.ohTrigger(RecalcTrigger,Trigger1M)),NA())</f>
        <v>2.1813326467537975E-2</v>
      </c>
      <c r="O1949" s="44">
        <f>IFERROR(_xll.qlIndexFixing(ONIndex3M,I1949,TRUE,_xll.ohTrigger(RecalcTrigger,Trigger3M)),NA())</f>
        <v>2.2105534313408004E-2</v>
      </c>
      <c r="P1949" s="44">
        <f>IFERROR(_xll.qlIndexFixing(ONIndex6M,I1949,TRUE,_xll.ohTrigger(RecalcTrigger,Trigger6M)),NA())</f>
        <v>2.2177973748015445E-2</v>
      </c>
      <c r="Q1949" s="183">
        <f>IFERROR(_xll.qlIndexFixing(ONIndex1Y,I1949,TRUE,_xll.ohTrigger(RecalcTrigger,Trigger1Y)),NA())</f>
        <v>2.2395004340458602E-2</v>
      </c>
    </row>
    <row r="1950" spans="2:17" x14ac:dyDescent="0.2">
      <c r="B1950" s="39" t="s">
        <v>42</v>
      </c>
      <c r="D1950" s="42">
        <f>_xll.qlCalendarAdvance(Calendar,$D1949,B1950,"f",FALSE)</f>
        <v>52966</v>
      </c>
      <c r="E1950" s="177">
        <f>_xll.qlInterestRateIndexValueDate(IndexON,D1950)</f>
        <v>52966</v>
      </c>
      <c r="F1950" s="193">
        <f>IFERROR(_xll.qlIndexFixing(IndexON,D1950,TRUE,_xll.ohTrigger(RecalcTrigger,TriggerON)),NA())</f>
        <v>2.1589756951828631E-2</v>
      </c>
      <c r="H1950" s="42">
        <f>_xll.qlCalendarAdvance(Calendar,$H1949,B1950,"f",FALSE)</f>
        <v>52966</v>
      </c>
      <c r="I1950" s="177">
        <f>_xll.qlInterestRateIndexValueDate(Index1M,$H1950)</f>
        <v>52966</v>
      </c>
      <c r="J1950" s="182">
        <f>IFERROR(_xll.qlIndexFixing(Index1M,$H1950,TRUE,_xll.ohTrigger(RecalcTrigger,Trigger1M)),NA())</f>
        <v>2.1807360872971051E-2</v>
      </c>
      <c r="K1950" s="44">
        <f>IFERROR(_xll.qlIndexFixing(Index3M,H1950,TRUE,_xll.ohTrigger(RecalcTrigger,Trigger3M)),NA())</f>
        <v>2.2102886426521549E-2</v>
      </c>
      <c r="L1950" s="44">
        <f>IFERROR(_xll.qlIndexFixing(Index6M,$H1950,TRUE,_xll.ohTrigger(RecalcTrigger,Trigger6M)),NA())</f>
        <v>2.2184635649907348E-2</v>
      </c>
      <c r="M1950" s="183">
        <f>IFERROR(_xll.qlIndexFixing(Index1Y,$H1950,TRUE,_xll.ohTrigger(RecalcTrigger,Trigger1Y)),NA())</f>
        <v>2.2415651228815392E-2</v>
      </c>
      <c r="N1950" s="182">
        <f>IFERROR(_xll.qlIndexFixing(ONIndex1M,I1950,TRUE,_xll.ohTrigger(RecalcTrigger,Trigger1M)),NA())</f>
        <v>2.1805211328485008E-2</v>
      </c>
      <c r="O1950" s="44">
        <f>IFERROR(_xll.qlIndexFixing(ONIndex3M,I1950,TRUE,_xll.ohTrigger(RecalcTrigger,Trigger3M)),NA())</f>
        <v>2.209720556261785E-2</v>
      </c>
      <c r="P1950" s="44">
        <f>IFERROR(_xll.qlIndexFixing(ONIndex6M,I1950,TRUE,_xll.ohTrigger(RecalcTrigger,Trigger6M)),NA())</f>
        <v>2.2169937281235619E-2</v>
      </c>
      <c r="Q1950" s="183">
        <f>IFERROR(_xll.qlIndexFixing(ONIndex1Y,I1950,TRUE,_xll.ohTrigger(RecalcTrigger,Trigger1Y)),NA())</f>
        <v>2.238691986275354E-2</v>
      </c>
    </row>
    <row r="1951" spans="2:17" x14ac:dyDescent="0.2">
      <c r="B1951" s="39" t="s">
        <v>42</v>
      </c>
      <c r="D1951" s="42">
        <f>_xll.qlCalendarAdvance(Calendar,$D1950,B1951,"f",FALSE)</f>
        <v>52973</v>
      </c>
      <c r="E1951" s="177">
        <f>_xll.qlInterestRateIndexValueDate(IndexON,D1951)</f>
        <v>52973</v>
      </c>
      <c r="F1951" s="193">
        <f>IFERROR(_xll.qlIndexFixing(IndexON,D1951,TRUE,_xll.ohTrigger(RecalcTrigger,TriggerON)),NA())</f>
        <v>2.1581599032010068E-2</v>
      </c>
      <c r="H1951" s="42">
        <f>_xll.qlCalendarAdvance(Calendar,$H1950,B1951,"f",FALSE)</f>
        <v>52973</v>
      </c>
      <c r="I1951" s="177">
        <f>_xll.qlInterestRateIndexValueDate(Index1M,$H1951)</f>
        <v>52973</v>
      </c>
      <c r="J1951" s="182">
        <f>IFERROR(_xll.qlIndexFixing(Index1M,$H1951,TRUE,_xll.ohTrigger(RecalcTrigger,Trigger1M)),NA())</f>
        <v>2.1799145022911547E-2</v>
      </c>
      <c r="K1951" s="44">
        <f>IFERROR(_xll.qlIndexFixing(Index3M,H1951,TRUE,_xll.ohTrigger(RecalcTrigger,Trigger3M)),NA())</f>
        <v>2.2094337072577318E-2</v>
      </c>
      <c r="L1951" s="44">
        <f>IFERROR(_xll.qlIndexFixing(Index6M,$H1951,TRUE,_xll.ohTrigger(RecalcTrigger,Trigger6M)),NA())</f>
        <v>2.2176219783211024E-2</v>
      </c>
      <c r="M1951" s="183">
        <f>IFERROR(_xll.qlIndexFixing(Index1Y,$H1951,TRUE,_xll.ohTrigger(RecalcTrigger,Trigger1Y)),NA())</f>
        <v>2.2407052237466862E-2</v>
      </c>
      <c r="N1951" s="182">
        <f>IFERROR(_xll.qlIndexFixing(ONIndex1M,I1951,TRUE,_xll.ohTrigger(RecalcTrigger,Trigger1M)),NA())</f>
        <v>2.1797070308761102E-2</v>
      </c>
      <c r="O1951" s="44">
        <f>IFERROR(_xll.qlIndexFixing(ONIndex3M,I1951,TRUE,_xll.ohTrigger(RecalcTrigger,Trigger3M)),NA())</f>
        <v>2.2088853054731405E-2</v>
      </c>
      <c r="P1951" s="44">
        <f>IFERROR(_xll.qlIndexFixing(ONIndex6M,I1951,TRUE,_xll.ohTrigger(RecalcTrigger,Trigger6M)),NA())</f>
        <v>2.2161879865694178E-2</v>
      </c>
      <c r="Q1951" s="183">
        <f>IFERROR(_xll.qlIndexFixing(ONIndex1Y,I1951,TRUE,_xll.ohTrigger(RecalcTrigger,Trigger1Y)),NA())</f>
        <v>2.2378813024784838E-2</v>
      </c>
    </row>
    <row r="1952" spans="2:17" x14ac:dyDescent="0.2">
      <c r="B1952" s="39" t="s">
        <v>42</v>
      </c>
      <c r="D1952" s="42">
        <f>_xll.qlCalendarAdvance(Calendar,$D1951,B1952,"f",FALSE)</f>
        <v>52980</v>
      </c>
      <c r="E1952" s="177">
        <f>_xll.qlInterestRateIndexValueDate(IndexON,D1952)</f>
        <v>52980</v>
      </c>
      <c r="F1952" s="193">
        <f>IFERROR(_xll.qlIndexFixing(IndexON,D1952,TRUE,_xll.ohTrigger(RecalcTrigger,TriggerON)),NA())</f>
        <v>2.1573420385820885E-2</v>
      </c>
      <c r="H1952" s="42">
        <f>_xll.qlCalendarAdvance(Calendar,$H1951,B1952,"f",FALSE)</f>
        <v>52980</v>
      </c>
      <c r="I1952" s="177">
        <f>_xll.qlInterestRateIndexValueDate(Index1M,$H1952)</f>
        <v>52980</v>
      </c>
      <c r="J1952" s="182">
        <f>IFERROR(_xll.qlIndexFixing(Index1M,$H1952,TRUE,_xll.ohTrigger(RecalcTrigger,Trigger1M)),NA())</f>
        <v>2.1790903248563469E-2</v>
      </c>
      <c r="K1952" s="44">
        <f>IFERROR(_xll.qlIndexFixing(Index3M,H1952,TRUE,_xll.ohTrigger(RecalcTrigger,Trigger3M)),NA())</f>
        <v>2.2085763851403904E-2</v>
      </c>
      <c r="L1952" s="44">
        <f>IFERROR(_xll.qlIndexFixing(Index6M,$H1952,TRUE,_xll.ohTrigger(RecalcTrigger,Trigger6M)),NA())</f>
        <v>2.2167785799617153E-2</v>
      </c>
      <c r="M1952" s="183">
        <f>IFERROR(_xll.qlIndexFixing(Index1Y,$H1952,TRUE,_xll.ohTrigger(RecalcTrigger,Trigger1Y)),NA())</f>
        <v>2.2398451113064155E-2</v>
      </c>
      <c r="N1952" s="182">
        <f>IFERROR(_xll.qlIndexFixing(ONIndex1M,I1952,TRUE,_xll.ohTrigger(RecalcTrigger,Trigger1M)),NA())</f>
        <v>2.1788903408204163E-2</v>
      </c>
      <c r="O1952" s="44">
        <f>IFERROR(_xll.qlIndexFixing(ONIndex3M,I1952,TRUE,_xll.ohTrigger(RecalcTrigger,Trigger3M)),NA())</f>
        <v>2.2080476789910763E-2</v>
      </c>
      <c r="P1952" s="44">
        <f>IFERROR(_xll.qlIndexFixing(ONIndex6M,I1952,TRUE,_xll.ohTrigger(RecalcTrigger,Trigger6M)),NA())</f>
        <v>2.2153801501715309E-2</v>
      </c>
      <c r="Q1952" s="183">
        <f>IFERROR(_xll.qlIndexFixing(ONIndex1Y,I1952,TRUE,_xll.ohTrigger(RecalcTrigger,Trigger1Y)),NA())</f>
        <v>2.2370683826876681E-2</v>
      </c>
    </row>
    <row r="1953" spans="2:17" x14ac:dyDescent="0.2">
      <c r="B1953" s="39" t="s">
        <v>42</v>
      </c>
      <c r="D1953" s="42">
        <f>_xll.qlCalendarAdvance(Calendar,$D1952,B1953,"f",FALSE)</f>
        <v>52987</v>
      </c>
      <c r="E1953" s="177">
        <f>_xll.qlInterestRateIndexValueDate(IndexON,D1953)</f>
        <v>52987</v>
      </c>
      <c r="F1953" s="193">
        <f>IFERROR(_xll.qlIndexFixing(IndexON,D1953,TRUE,_xll.ohTrigger(RecalcTrigger,TriggerON)),NA())</f>
        <v>2.1565221013342128E-2</v>
      </c>
      <c r="H1953" s="42">
        <f>_xll.qlCalendarAdvance(Calendar,$H1952,B1953,"f",FALSE)</f>
        <v>52987</v>
      </c>
      <c r="I1953" s="177">
        <f>_xll.qlInterestRateIndexValueDate(Index1M,$H1953)</f>
        <v>52987</v>
      </c>
      <c r="J1953" s="182">
        <f>IFERROR(_xll.qlIndexFixing(Index1M,$H1953,TRUE,_xll.ohTrigger(RecalcTrigger,Trigger1M)),NA())</f>
        <v>2.1782635549990669E-2</v>
      </c>
      <c r="K1953" s="44">
        <f>IFERROR(_xll.qlIndexFixing(Index3M,H1953,TRUE,_xll.ohTrigger(RecalcTrigger,Trigger3M)),NA())</f>
        <v>2.2077166763152599E-2</v>
      </c>
      <c r="L1953" s="44">
        <f>IFERROR(_xll.qlIndexFixing(Index6M,$H1953,TRUE,_xll.ohTrigger(RecalcTrigger,Trigger6M)),NA())</f>
        <v>2.2159335111510761E-2</v>
      </c>
      <c r="M1953" s="183">
        <f>IFERROR(_xll.qlIndexFixing(Index1Y,$H1953,TRUE,_xll.ohTrigger(RecalcTrigger,Trigger1Y)),NA())</f>
        <v>2.2389848582192062E-2</v>
      </c>
      <c r="N1953" s="182">
        <f>IFERROR(_xll.qlIndexFixing(ONIndex1M,I1953,TRUE,_xll.ohTrigger(RecalcTrigger,Trigger1M)),NA())</f>
        <v>2.1780710626976285E-2</v>
      </c>
      <c r="O1953" s="44">
        <f>IFERROR(_xll.qlIndexFixing(ONIndex3M,I1953,TRUE,_xll.ohTrigger(RecalcTrigger,Trigger3M)),NA())</f>
        <v>2.2072076767993831E-2</v>
      </c>
      <c r="P1953" s="44">
        <f>IFERROR(_xll.qlIndexFixing(ONIndex6M,I1953,TRUE,_xll.ohTrigger(RecalcTrigger,Trigger6M)),NA())</f>
        <v>2.2145702189217964E-2</v>
      </c>
      <c r="Q1953" s="183">
        <f>IFERROR(_xll.qlIndexFixing(ONIndex1Y,I1953,TRUE,_xll.ohTrigger(RecalcTrigger,Trigger1Y)),NA())</f>
        <v>2.2362532268623836E-2</v>
      </c>
    </row>
    <row r="1954" spans="2:17" x14ac:dyDescent="0.2">
      <c r="B1954" s="39" t="s">
        <v>42</v>
      </c>
      <c r="D1954" s="42">
        <f>_xll.qlCalendarAdvance(Calendar,$D1953,B1954,"f",FALSE)</f>
        <v>52994</v>
      </c>
      <c r="E1954" s="177">
        <f>_xll.qlInterestRateIndexValueDate(IndexON,D1954)</f>
        <v>52994</v>
      </c>
      <c r="F1954" s="193">
        <f>IFERROR(_xll.qlIndexFixing(IndexON,D1954,TRUE,_xll.ohTrigger(RecalcTrigger,TriggerON)),NA())</f>
        <v>2.1557000914816937E-2</v>
      </c>
      <c r="H1954" s="42">
        <f>_xll.qlCalendarAdvance(Calendar,$H1953,B1954,"f",FALSE)</f>
        <v>52994</v>
      </c>
      <c r="I1954" s="177">
        <f>_xll.qlInterestRateIndexValueDate(Index1M,$H1954)</f>
        <v>52994</v>
      </c>
      <c r="J1954" s="182">
        <f>IFERROR(_xll.qlIndexFixing(Index1M,$H1954,TRUE,_xll.ohTrigger(RecalcTrigger,Trigger1M)),NA())</f>
        <v>2.17740677915787E-2</v>
      </c>
      <c r="K1954" s="44">
        <f>IFERROR(_xll.qlIndexFixing(Index3M,H1954,TRUE,_xll.ohTrigger(RecalcTrigger,Trigger3M)),NA())</f>
        <v>2.2068545807974682E-2</v>
      </c>
      <c r="L1954" s="44">
        <f>IFERROR(_xll.qlIndexFixing(Index6M,$H1954,TRUE,_xll.ohTrigger(RecalcTrigger,Trigger6M)),NA())</f>
        <v>2.2150869131251357E-2</v>
      </c>
      <c r="M1954" s="183">
        <f>IFERROR(_xll.qlIndexFixing(Index1Y,$H1954,TRUE,_xll.ohTrigger(RecalcTrigger,Trigger1Y)),NA())</f>
        <v>2.238124537141184E-2</v>
      </c>
      <c r="N1954" s="182">
        <f>IFERROR(_xll.qlIndexFixing(ONIndex1M,I1954,TRUE,_xll.ohTrigger(RecalcTrigger,Trigger1M)),NA())</f>
        <v>2.1772491964996421E-2</v>
      </c>
      <c r="O1954" s="44">
        <f>IFERROR(_xll.qlIndexFixing(ONIndex3M,I1954,TRUE,_xll.ohTrigger(RecalcTrigger,Trigger3M)),NA())</f>
        <v>2.2063652989061655E-2</v>
      </c>
      <c r="P1954" s="44">
        <f>IFERROR(_xll.qlIndexFixing(ONIndex6M,I1954,TRUE,_xll.ohTrigger(RecalcTrigger,Trigger6M)),NA())</f>
        <v>2.2137581928202144E-2</v>
      </c>
      <c r="Q1954" s="183">
        <f>IFERROR(_xll.qlIndexFixing(ONIndex1Y,I1954,TRUE,_xll.ohTrigger(RecalcTrigger,Trigger1Y)),NA())</f>
        <v>2.2354358350269443E-2</v>
      </c>
    </row>
    <row r="1955" spans="2:17" x14ac:dyDescent="0.2">
      <c r="B1955" s="39" t="s">
        <v>42</v>
      </c>
      <c r="D1955" s="42">
        <f>_xll.qlCalendarAdvance(Calendar,$D1954,B1955,"f",FALSE)</f>
        <v>53001</v>
      </c>
      <c r="E1955" s="177">
        <f>_xll.qlInterestRateIndexValueDate(IndexON,D1955)</f>
        <v>53001</v>
      </c>
      <c r="F1955" s="193">
        <f>IFERROR(_xll.qlIndexFixing(IndexON,D1955,TRUE,_xll.ohTrigger(RecalcTrigger,TriggerON)),NA())</f>
        <v>2.1548760089759034E-2</v>
      </c>
      <c r="H1955" s="42">
        <f>_xll.qlCalendarAdvance(Calendar,$H1954,B1955,"f",FALSE)</f>
        <v>53001</v>
      </c>
      <c r="I1955" s="177">
        <f>_xll.qlInterestRateIndexValueDate(Index1M,$H1955)</f>
        <v>53001</v>
      </c>
      <c r="J1955" s="182">
        <f>IFERROR(_xll.qlIndexFixing(Index1M,$H1955,TRUE,_xll.ohTrigger(RecalcTrigger,Trigger1M)),NA())</f>
        <v>2.1765759979158868E-2</v>
      </c>
      <c r="K1955" s="44">
        <f>IFERROR(_xll.qlIndexFixing(Index3M,H1955,TRUE,_xll.ohTrigger(RecalcTrigger,Trigger3M)),NA())</f>
        <v>2.2059857452580902E-2</v>
      </c>
      <c r="L1955" s="44">
        <f>IFERROR(_xll.qlIndexFixing(Index6M,$H1955,TRUE,_xll.ohTrigger(RecalcTrigger,Trigger6M)),NA())</f>
        <v>2.2142389271178297E-2</v>
      </c>
      <c r="M1955" s="183">
        <f>IFERROR(_xll.qlIndexFixing(Index1Y,$H1955,TRUE,_xll.ohTrigger(RecalcTrigger,Trigger1Y)),NA())</f>
        <v>2.2372642207259208E-2</v>
      </c>
      <c r="N1955" s="182">
        <f>IFERROR(_xll.qlIndexFixing(ONIndex1M,I1955,TRUE,_xll.ohTrigger(RecalcTrigger,Trigger1M)),NA())</f>
        <v>2.1764247422345617E-2</v>
      </c>
      <c r="O1955" s="44">
        <f>IFERROR(_xll.qlIndexFixing(ONIndex3M,I1955,TRUE,_xll.ohTrigger(RecalcTrigger,Trigger3M)),NA())</f>
        <v>2.2055205453114235E-2</v>
      </c>
      <c r="P1955" s="44">
        <f>IFERROR(_xll.qlIndexFixing(ONIndex6M,I1955,TRUE,_xll.ohTrigger(RecalcTrigger,Trigger6M)),NA())</f>
        <v>2.2129440718667848E-2</v>
      </c>
      <c r="Q1955" s="183">
        <f>IFERROR(_xll.qlIndexFixing(ONIndex1Y,I1955,TRUE,_xll.ohTrigger(RecalcTrigger,Trigger1Y)),NA())</f>
        <v>2.2346162071894549E-2</v>
      </c>
    </row>
    <row r="1956" spans="2:17" x14ac:dyDescent="0.2">
      <c r="B1956" s="39" t="s">
        <v>42</v>
      </c>
      <c r="D1956" s="42">
        <f>_xll.qlCalendarAdvance(Calendar,$D1955,B1956,"f",FALSE)</f>
        <v>53008</v>
      </c>
      <c r="E1956" s="177">
        <f>_xll.qlInterestRateIndexValueDate(IndexON,D1956)</f>
        <v>53008</v>
      </c>
      <c r="F1956" s="193">
        <f>IFERROR(_xll.qlIndexFixing(IndexON,D1956,TRUE,_xll.ohTrigger(RecalcTrigger,TriggerON)),NA())</f>
        <v>2.1540498538573649E-2</v>
      </c>
      <c r="H1956" s="42">
        <f>_xll.qlCalendarAdvance(Calendar,$H1955,B1956,"f",FALSE)</f>
        <v>53008</v>
      </c>
      <c r="I1956" s="177">
        <f>_xll.qlInterestRateIndexValueDate(Index1M,$H1956)</f>
        <v>53008</v>
      </c>
      <c r="J1956" s="182">
        <f>IFERROR(_xll.qlIndexFixing(Index1M,$H1956,TRUE,_xll.ohTrigger(RecalcTrigger,Trigger1M)),NA())</f>
        <v>2.1757426249438074E-2</v>
      </c>
      <c r="K1956" s="44">
        <f>IFERROR(_xll.qlIndexFixing(Index3M,H1956,TRUE,_xll.ohTrigger(RecalcTrigger,Trigger3M)),NA())</f>
        <v>2.2051190991041345E-2</v>
      </c>
      <c r="L1956" s="44">
        <f>IFERROR(_xll.qlIndexFixing(Index6M,$H1956,TRUE,_xll.ohTrigger(RecalcTrigger,Trigger6M)),NA())</f>
        <v>2.2133896943605857E-2</v>
      </c>
      <c r="M1956" s="183">
        <f>IFERROR(_xll.qlIndexFixing(Index1Y,$H1956,TRUE,_xll.ohTrigger(RecalcTrigger,Trigger1Y)),NA())</f>
        <v>2.2364039816245906E-2</v>
      </c>
      <c r="N1956" s="182">
        <f>IFERROR(_xll.qlIndexFixing(ONIndex1M,I1956,TRUE,_xll.ohTrigger(RecalcTrigger,Trigger1M)),NA())</f>
        <v>2.1755976998861781E-2</v>
      </c>
      <c r="O1956" s="44">
        <f>IFERROR(_xll.qlIndexFixing(ONIndex3M,I1956,TRUE,_xll.ohTrigger(RecalcTrigger,Trigger3M)),NA())</f>
        <v>2.2046734160151571E-2</v>
      </c>
      <c r="P1956" s="44">
        <f>IFERROR(_xll.qlIndexFixing(ONIndex6M,I1956,TRUE,_xll.ohTrigger(RecalcTrigger,Trigger6M)),NA())</f>
        <v>2.212127856053403E-2</v>
      </c>
      <c r="Q1956" s="183">
        <f>IFERROR(_xll.qlIndexFixing(ONIndex1Y,I1956,TRUE,_xll.ohTrigger(RecalcTrigger,Trigger1Y)),NA())</f>
        <v>2.2337943433256013E-2</v>
      </c>
    </row>
    <row r="1957" spans="2:17" x14ac:dyDescent="0.2">
      <c r="B1957" s="39" t="s">
        <v>42</v>
      </c>
      <c r="D1957" s="42">
        <f>_xll.qlCalendarAdvance(Calendar,$D1956,B1957,"f",FALSE)</f>
        <v>53015</v>
      </c>
      <c r="E1957" s="177">
        <f>_xll.qlInterestRateIndexValueDate(IndexON,D1957)</f>
        <v>53015</v>
      </c>
      <c r="F1957" s="193">
        <f>IFERROR(_xll.qlIndexFixing(IndexON,D1957,TRUE,_xll.ohTrigger(RecalcTrigger,TriggerON)),NA())</f>
        <v>2.1532216261098691E-2</v>
      </c>
      <c r="H1957" s="42">
        <f>_xll.qlCalendarAdvance(Calendar,$H1956,B1957,"f",FALSE)</f>
        <v>53015</v>
      </c>
      <c r="I1957" s="177">
        <f>_xll.qlInterestRateIndexValueDate(Index1M,$H1957)</f>
        <v>53015</v>
      </c>
      <c r="J1957" s="182">
        <f>IFERROR(_xll.qlIndexFixing(Index1M,$H1957,TRUE,_xll.ohTrigger(RecalcTrigger,Trigger1M)),NA())</f>
        <v>2.1749066602465519E-2</v>
      </c>
      <c r="K1957" s="44">
        <f>IFERROR(_xll.qlIndexFixing(Index3M,H1957,TRUE,_xll.ohTrigger(RecalcTrigger,Trigger3M)),NA())</f>
        <v>2.2042500664254245E-2</v>
      </c>
      <c r="L1957" s="44">
        <f>IFERROR(_xll.qlIndexFixing(Index6M,$H1957,TRUE,_xll.ohTrigger(RecalcTrigger,Trigger6M)),NA())</f>
        <v>2.2125393560824588E-2</v>
      </c>
      <c r="M1957" s="183">
        <f>IFERROR(_xll.qlIndexFixing(Index1Y,$H1957,TRUE,_xll.ohTrigger(RecalcTrigger,Trigger1Y)),NA())</f>
        <v>2.2355438924859916E-2</v>
      </c>
      <c r="N1957" s="182">
        <f>IFERROR(_xll.qlIndexFixing(ONIndex1M,I1957,TRUE,_xll.ohTrigger(RecalcTrigger,Trigger1M)),NA())</f>
        <v>2.1747680694544913E-2</v>
      </c>
      <c r="O1957" s="44">
        <f>IFERROR(_xll.qlIndexFixing(ONIndex3M,I1957,TRUE,_xll.ohTrigger(RecalcTrigger,Trigger3M)),NA())</f>
        <v>2.2038239110173663E-2</v>
      </c>
      <c r="P1957" s="44">
        <f>IFERROR(_xll.qlIndexFixing(ONIndex6M,I1957,TRUE,_xll.ohTrigger(RecalcTrigger,Trigger6M)),NA())</f>
        <v>2.211309545404383E-2</v>
      </c>
      <c r="Q1957" s="183">
        <f>IFERROR(_xll.qlIndexFixing(ONIndex1Y,I1957,TRUE,_xll.ohTrigger(RecalcTrigger,Trigger1Y)),NA())</f>
        <v>2.232970243451593E-2</v>
      </c>
    </row>
    <row r="1958" spans="2:17" x14ac:dyDescent="0.2">
      <c r="B1958" s="39" t="s">
        <v>42</v>
      </c>
      <c r="D1958" s="42">
        <f>_xll.qlCalendarAdvance(Calendar,$D1957,B1958,"f",FALSE)</f>
        <v>53022</v>
      </c>
      <c r="E1958" s="177">
        <f>_xll.qlInterestRateIndexValueDate(IndexON,D1958)</f>
        <v>53022</v>
      </c>
      <c r="F1958" s="193">
        <f>IFERROR(_xll.qlIndexFixing(IndexON,D1958,TRUE,_xll.ohTrigger(RecalcTrigger,TriggerON)),NA())</f>
        <v>2.1523913257415206E-2</v>
      </c>
      <c r="H1958" s="42">
        <f>_xll.qlCalendarAdvance(Calendar,$H1957,B1958,"f",FALSE)</f>
        <v>53022</v>
      </c>
      <c r="I1958" s="177">
        <f>_xll.qlInterestRateIndexValueDate(Index1M,$H1958)</f>
        <v>53022</v>
      </c>
      <c r="J1958" s="182">
        <f>IFERROR(_xll.qlIndexFixing(Index1M,$H1958,TRUE,_xll.ohTrigger(RecalcTrigger,Trigger1M)),NA())</f>
        <v>2.1740908195698537E-2</v>
      </c>
      <c r="K1958" s="44">
        <f>IFERROR(_xll.qlIndexFixing(Index3M,H1958,TRUE,_xll.ohTrigger(RecalcTrigger,Trigger3M)),NA())</f>
        <v>2.2033896384599103E-2</v>
      </c>
      <c r="L1958" s="44">
        <f>IFERROR(_xll.qlIndexFixing(Index6M,$H1958,TRUE,_xll.ohTrigger(RecalcTrigger,Trigger6M)),NA())</f>
        <v>2.2117048377733539E-2</v>
      </c>
      <c r="M1958" s="183">
        <f>IFERROR(_xll.qlIndexFixing(Index1Y,$H1958,TRUE,_xll.ohTrigger(RecalcTrigger,Trigger1Y)),NA())</f>
        <v>2.2346840259563461E-2</v>
      </c>
      <c r="N1958" s="182">
        <f>IFERROR(_xll.qlIndexFixing(ONIndex1M,I1958,TRUE,_xll.ohTrigger(RecalcTrigger,Trigger1M)),NA())</f>
        <v>2.1739358509557105E-2</v>
      </c>
      <c r="O1958" s="44">
        <f>IFERROR(_xll.qlIndexFixing(ONIndex3M,I1958,TRUE,_xll.ohTrigger(RecalcTrigger,Trigger3M)),NA())</f>
        <v>2.2029720303180511E-2</v>
      </c>
      <c r="P1958" s="44">
        <f>IFERROR(_xll.qlIndexFixing(ONIndex6M,I1958,TRUE,_xll.ohTrigger(RecalcTrigger,Trigger6M)),NA())</f>
        <v>2.2104891398873061E-2</v>
      </c>
      <c r="Q1958" s="183">
        <f>IFERROR(_xll.qlIndexFixing(ONIndex1Y,I1958,TRUE,_xll.ohTrigger(RecalcTrigger,Trigger1Y)),NA())</f>
        <v>2.2321439075593252E-2</v>
      </c>
    </row>
    <row r="1959" spans="2:17" x14ac:dyDescent="0.2">
      <c r="B1959" s="39" t="s">
        <v>42</v>
      </c>
      <c r="D1959" s="42">
        <f>_xll.qlCalendarAdvance(Calendar,$D1958,B1959,"f",FALSE)</f>
        <v>53029</v>
      </c>
      <c r="E1959" s="177">
        <f>_xll.qlInterestRateIndexValueDate(IndexON,D1959)</f>
        <v>53029</v>
      </c>
      <c r="F1959" s="193">
        <f>IFERROR(_xll.qlIndexFixing(IndexON,D1959,TRUE,_xll.ohTrigger(RecalcTrigger,TriggerON)),NA())</f>
        <v>2.1515589527523193E-2</v>
      </c>
      <c r="H1959" s="42">
        <f>_xll.qlCalendarAdvance(Calendar,$H1958,B1959,"f",FALSE)</f>
        <v>53029</v>
      </c>
      <c r="I1959" s="177">
        <f>_xll.qlInterestRateIndexValueDate(Index1M,$H1959)</f>
        <v>53029</v>
      </c>
      <c r="J1959" s="182">
        <f>IFERROR(_xll.qlIndexFixing(Index1M,$H1959,TRUE,_xll.ohTrigger(RecalcTrigger,Trigger1M)),NA())</f>
        <v>2.1732527364567041E-2</v>
      </c>
      <c r="K1959" s="44">
        <f>IFERROR(_xll.qlIndexFixing(Index3M,H1959,TRUE,_xll.ohTrigger(RecalcTrigger,Trigger3M)),NA())</f>
        <v>2.2025151635049776E-2</v>
      </c>
      <c r="L1959" s="44">
        <f>IFERROR(_xll.qlIndexFixing(Index6M,$H1959,TRUE,_xll.ohTrigger(RecalcTrigger,Trigger6M)),NA())</f>
        <v>2.2108525847637221E-2</v>
      </c>
      <c r="M1959" s="183">
        <f>IFERROR(_xll.qlIndexFixing(Index1Y,$H1959,TRUE,_xll.ohTrigger(RecalcTrigger,Trigger1Y)),NA())</f>
        <v>2.2338244546795449E-2</v>
      </c>
      <c r="N1959" s="182">
        <f>IFERROR(_xll.qlIndexFixing(ONIndex1M,I1959,TRUE,_xll.ohTrigger(RecalcTrigger,Trigger1M)),NA())</f>
        <v>2.1731010443817311E-2</v>
      </c>
      <c r="O1959" s="44">
        <f>IFERROR(_xll.qlIndexFixing(ONIndex3M,I1959,TRUE,_xll.ohTrigger(RecalcTrigger,Trigger3M)),NA())</f>
        <v>2.2021177739091069E-2</v>
      </c>
      <c r="P1959" s="44">
        <f>IFERROR(_xll.qlIndexFixing(ONIndex6M,I1959,TRUE,_xll.ohTrigger(RecalcTrigger,Trigger6M)),NA())</f>
        <v>2.2096666395264863E-2</v>
      </c>
      <c r="Q1959" s="183">
        <f>IFERROR(_xll.qlIndexFixing(ONIndex1Y,I1959,TRUE,_xll.ohTrigger(RecalcTrigger,Trigger1Y)),NA())</f>
        <v>2.2313153356569027E-2</v>
      </c>
    </row>
    <row r="1960" spans="2:17" x14ac:dyDescent="0.2">
      <c r="B1960" s="39" t="s">
        <v>42</v>
      </c>
      <c r="D1960" s="42">
        <f>_xll.qlCalendarAdvance(Calendar,$D1959,B1960,"f",FALSE)</f>
        <v>53036</v>
      </c>
      <c r="E1960" s="177">
        <f>_xll.qlInterestRateIndexValueDate(IndexON,D1960)</f>
        <v>53036</v>
      </c>
      <c r="F1960" s="193">
        <f>IFERROR(_xll.qlIndexFixing(IndexON,D1960,TRUE,_xll.ohTrigger(RecalcTrigger,TriggerON)),NA())</f>
        <v>2.1507245071179515E-2</v>
      </c>
      <c r="H1960" s="42">
        <f>_xll.qlCalendarAdvance(Calendar,$H1959,B1960,"f",FALSE)</f>
        <v>53036</v>
      </c>
      <c r="I1960" s="177">
        <f>_xll.qlInterestRateIndexValueDate(Index1M,$H1960)</f>
        <v>53036</v>
      </c>
      <c r="J1960" s="182">
        <f>IFERROR(_xll.qlIndexFixing(Index1M,$H1960,TRUE,_xll.ohTrigger(RecalcTrigger,Trigger1M)),NA())</f>
        <v>2.1724035786421538E-2</v>
      </c>
      <c r="K1960" s="44">
        <f>IFERROR(_xll.qlIndexFixing(Index3M,H1960,TRUE,_xll.ohTrigger(RecalcTrigger,Trigger3M)),NA())</f>
        <v>2.2016383017056263E-2</v>
      </c>
      <c r="L1960" s="44">
        <f>IFERROR(_xll.qlIndexFixing(Index6M,$H1960,TRUE,_xll.ohTrigger(RecalcTrigger,Trigger6M)),NA())</f>
        <v>2.2099996860295203E-2</v>
      </c>
      <c r="M1960" s="183">
        <f>IFERROR(_xll.qlIndexFixing(Index1Y,$H1960,TRUE,_xll.ohTrigger(RecalcTrigger,Trigger1Y)),NA())</f>
        <v>2.2329652512970144E-2</v>
      </c>
      <c r="N1960" s="182">
        <f>IFERROR(_xll.qlIndexFixing(ONIndex1M,I1960,TRUE,_xll.ohTrigger(RecalcTrigger,Trigger1M)),NA())</f>
        <v>2.1722636497406578E-2</v>
      </c>
      <c r="O1960" s="44">
        <f>IFERROR(_xll.qlIndexFixing(ONIndex3M,I1960,TRUE,_xll.ohTrigger(RecalcTrigger,Trigger3M)),NA())</f>
        <v>2.2012611418148476E-2</v>
      </c>
      <c r="P1960" s="44">
        <f>IFERROR(_xll.qlIndexFixing(ONIndex6M,I1960,TRUE,_xll.ohTrigger(RecalcTrigger,Trigger6M)),NA())</f>
        <v>2.2088420443057144E-2</v>
      </c>
      <c r="Q1960" s="183">
        <f>IFERROR(_xll.qlIndexFixing(ONIndex1Y,I1960,TRUE,_xll.ohTrigger(RecalcTrigger,Trigger1Y)),NA())</f>
        <v>2.2304845277362206E-2</v>
      </c>
    </row>
    <row r="1961" spans="2:17" x14ac:dyDescent="0.2">
      <c r="B1961" s="39" t="s">
        <v>42</v>
      </c>
      <c r="D1961" s="42">
        <f>_xll.qlCalendarAdvance(Calendar,$D1960,B1961,"f",FALSE)</f>
        <v>53043</v>
      </c>
      <c r="E1961" s="177">
        <f>_xll.qlInterestRateIndexValueDate(IndexON,D1961)</f>
        <v>53043</v>
      </c>
      <c r="F1961" s="193">
        <f>IFERROR(_xll.qlIndexFixing(IndexON,D1961,TRUE,_xll.ohTrigger(RecalcTrigger,TriggerON)),NA())</f>
        <v>2.1498879888708355E-2</v>
      </c>
      <c r="H1961" s="42">
        <f>_xll.qlCalendarAdvance(Calendar,$H1960,B1961,"f",FALSE)</f>
        <v>53043</v>
      </c>
      <c r="I1961" s="177">
        <f>_xll.qlInterestRateIndexValueDate(Index1M,$H1961)</f>
        <v>53043</v>
      </c>
      <c r="J1961" s="182">
        <f>IFERROR(_xll.qlIndexFixing(Index1M,$H1961,TRUE,_xll.ohTrigger(RecalcTrigger,Trigger1M)),NA())</f>
        <v>2.1715560696111521E-2</v>
      </c>
      <c r="K1961" s="44">
        <f>IFERROR(_xll.qlIndexFixing(Index3M,H1961,TRUE,_xll.ohTrigger(RecalcTrigger,Trigger3M)),NA())</f>
        <v>2.2007590530773603E-2</v>
      </c>
      <c r="L1961" s="44">
        <f>IFERROR(_xll.qlIndexFixing(Index6M,$H1961,TRUE,_xll.ohTrigger(RecalcTrigger,Trigger6M)),NA())</f>
        <v>2.2091462805127048E-2</v>
      </c>
      <c r="M1961" s="183">
        <f>IFERROR(_xll.qlIndexFixing(Index1Y,$H1961,TRUE,_xll.ohTrigger(RecalcTrigger,Trigger1Y)),NA())</f>
        <v>2.2321064884476716E-2</v>
      </c>
      <c r="N1961" s="182">
        <f>IFERROR(_xll.qlIndexFixing(ONIndex1M,I1961,TRUE,_xll.ohTrigger(RecalcTrigger,Trigger1M)),NA())</f>
        <v>2.1714236670243858E-2</v>
      </c>
      <c r="O1961" s="44">
        <f>IFERROR(_xll.qlIndexFixing(ONIndex3M,I1961,TRUE,_xll.ohTrigger(RecalcTrigger,Trigger3M)),NA())</f>
        <v>2.2004021340028546E-2</v>
      </c>
      <c r="P1961" s="44">
        <f>IFERROR(_xll.qlIndexFixing(ONIndex6M,I1961,TRUE,_xll.ohTrigger(RecalcTrigger,Trigger6M)),NA())</f>
        <v>2.2080153542411995E-2</v>
      </c>
      <c r="Q1961" s="183">
        <f>IFERROR(_xll.qlIndexFixing(ONIndex1Y,I1961,TRUE,_xll.ohTrigger(RecalcTrigger,Trigger1Y)),NA())</f>
        <v>2.2296514838134884E-2</v>
      </c>
    </row>
    <row r="1962" spans="2:17" x14ac:dyDescent="0.2">
      <c r="B1962" s="39" t="s">
        <v>42</v>
      </c>
      <c r="D1962" s="42">
        <f>_xll.qlCalendarAdvance(Calendar,$D1961,B1962,"f",FALSE)</f>
        <v>53050</v>
      </c>
      <c r="E1962" s="177">
        <f>_xll.qlInterestRateIndexValueDate(IndexON,D1962)</f>
        <v>53050</v>
      </c>
      <c r="F1962" s="193">
        <f>IFERROR(_xll.qlIndexFixing(IndexON,D1962,TRUE,_xll.ohTrigger(RecalcTrigger,TriggerON)),NA())</f>
        <v>2.1490493980109715E-2</v>
      </c>
      <c r="H1962" s="42">
        <f>_xll.qlCalendarAdvance(Calendar,$H1961,B1962,"f",FALSE)</f>
        <v>53050</v>
      </c>
      <c r="I1962" s="177">
        <f>_xll.qlInterestRateIndexValueDate(Index1M,$H1962)</f>
        <v>53050</v>
      </c>
      <c r="J1962" s="182">
        <f>IFERROR(_xll.qlIndexFixing(Index1M,$H1962,TRUE,_xll.ohTrigger(RecalcTrigger,Trigger1M)),NA())</f>
        <v>2.1706952308654381E-2</v>
      </c>
      <c r="K1962" s="44">
        <f>IFERROR(_xll.qlIndexFixing(Index3M,H1962,TRUE,_xll.ohTrigger(RecalcTrigger,Trigger3M)),NA())</f>
        <v>2.1998774216598963E-2</v>
      </c>
      <c r="L1962" s="44">
        <f>IFERROR(_xll.qlIndexFixing(Index6M,$H1962,TRUE,_xll.ohTrigger(RecalcTrigger,Trigger6M)),NA())</f>
        <v>2.2082925071529844E-2</v>
      </c>
      <c r="M1962" s="183">
        <f>IFERROR(_xll.qlIndexFixing(Index1Y,$H1962,TRUE,_xll.ohTrigger(RecalcTrigger,Trigger1Y)),NA())</f>
        <v>2.2312482387680799E-2</v>
      </c>
      <c r="N1962" s="182">
        <f>IFERROR(_xll.qlIndexFixing(ONIndex1M,I1962,TRUE,_xll.ohTrigger(RecalcTrigger,Trigger1M)),NA())</f>
        <v>2.170581096216706E-2</v>
      </c>
      <c r="O1962" s="44">
        <f>IFERROR(_xll.qlIndexFixing(ONIndex3M,I1962,TRUE,_xll.ohTrigger(RecalcTrigger,Trigger3M)),NA())</f>
        <v>2.1995407504893372E-2</v>
      </c>
      <c r="P1962" s="44">
        <f>IFERROR(_xll.qlIndexFixing(ONIndex6M,I1962,TRUE,_xll.ohTrigger(RecalcTrigger,Trigger6M)),NA())</f>
        <v>2.2071865693248371E-2</v>
      </c>
      <c r="Q1962" s="183">
        <f>IFERROR(_xll.qlIndexFixing(ONIndex1Y,I1962,TRUE,_xll.ohTrigger(RecalcTrigger,Trigger1Y)),NA())</f>
        <v>2.2288162038724968E-2</v>
      </c>
    </row>
    <row r="1963" spans="2:17" x14ac:dyDescent="0.2">
      <c r="B1963" s="39" t="s">
        <v>42</v>
      </c>
      <c r="D1963" s="42">
        <f>_xll.qlCalendarAdvance(Calendar,$D1962,B1963,"f",FALSE)</f>
        <v>53057</v>
      </c>
      <c r="E1963" s="177">
        <f>_xll.qlInterestRateIndexValueDate(IndexON,D1963)</f>
        <v>53057</v>
      </c>
      <c r="F1963" s="193">
        <f>IFERROR(_xll.qlIndexFixing(IndexON,D1963,TRUE,_xll.ohTrigger(RecalcTrigger,TriggerON)),NA())</f>
        <v>2.1482087345059409E-2</v>
      </c>
      <c r="H1963" s="42">
        <f>_xll.qlCalendarAdvance(Calendar,$H1962,B1963,"f",FALSE)</f>
        <v>53057</v>
      </c>
      <c r="I1963" s="177">
        <f>_xll.qlInterestRateIndexValueDate(Index1M,$H1963)</f>
        <v>53057</v>
      </c>
      <c r="J1963" s="182">
        <f>IFERROR(_xll.qlIndexFixing(Index1M,$H1963,TRUE,_xll.ohTrigger(RecalcTrigger,Trigger1M)),NA())</f>
        <v>2.1698432444598903E-2</v>
      </c>
      <c r="K1963" s="44">
        <f>IFERROR(_xll.qlIndexFixing(Index3M,H1963,TRUE,_xll.ohTrigger(RecalcTrigger,Trigger3M)),NA())</f>
        <v>2.1989909793763782E-2</v>
      </c>
      <c r="L1963" s="44">
        <f>IFERROR(_xll.qlIndexFixing(Index6M,$H1963,TRUE,_xll.ohTrigger(RecalcTrigger,Trigger6M)),NA())</f>
        <v>2.2074330060613007E-2</v>
      </c>
      <c r="M1963" s="183">
        <f>IFERROR(_xll.qlIndexFixing(Index1Y,$H1963,TRUE,_xll.ohTrigger(RecalcTrigger,Trigger1Y)),NA())</f>
        <v>2.2303905748923603E-2</v>
      </c>
      <c r="N1963" s="182">
        <f>IFERROR(_xll.qlIndexFixing(ONIndex1M,I1963,TRUE,_xll.ohTrigger(RecalcTrigger,Trigger1M)),NA())</f>
        <v>2.1697359373581415E-2</v>
      </c>
      <c r="O1963" s="44">
        <f>IFERROR(_xll.qlIndexFixing(ONIndex3M,I1963,TRUE,_xll.ohTrigger(RecalcTrigger,Trigger3M)),NA())</f>
        <v>2.1986769912742954E-2</v>
      </c>
      <c r="P1963" s="44">
        <f>IFERROR(_xll.qlIndexFixing(ONIndex6M,I1963,TRUE,_xll.ohTrigger(RecalcTrigger,Trigger6M)),NA())</f>
        <v>2.2063556895647318E-2</v>
      </c>
      <c r="Q1963" s="183">
        <f>IFERROR(_xll.qlIndexFixing(ONIndex1Y,I1963,TRUE,_xll.ohTrigger(RecalcTrigger,Trigger1Y)),NA())</f>
        <v>2.2279786879132457E-2</v>
      </c>
    </row>
    <row r="1964" spans="2:17" x14ac:dyDescent="0.2">
      <c r="B1964" s="39" t="s">
        <v>42</v>
      </c>
      <c r="D1964" s="42">
        <f>_xll.qlCalendarAdvance(Calendar,$D1963,B1964,"f",FALSE)</f>
        <v>53064</v>
      </c>
      <c r="E1964" s="177">
        <f>_xll.qlInterestRateIndexValueDate(IndexON,D1964)</f>
        <v>53064</v>
      </c>
      <c r="F1964" s="193">
        <f>IFERROR(_xll.qlIndexFixing(IndexON,D1964,TRUE,_xll.ohTrigger(RecalcTrigger,TriggerON)),NA())</f>
        <v>2.1473659983962667E-2</v>
      </c>
      <c r="H1964" s="42">
        <f>_xll.qlCalendarAdvance(Calendar,$H1963,B1964,"f",FALSE)</f>
        <v>53064</v>
      </c>
      <c r="I1964" s="177">
        <f>_xll.qlInterestRateIndexValueDate(Index1M,$H1964)</f>
        <v>53064</v>
      </c>
      <c r="J1964" s="182">
        <f>IFERROR(_xll.qlIndexFixing(Index1M,$H1964,TRUE,_xll.ohTrigger(RecalcTrigger,Trigger1M)),NA())</f>
        <v>2.168988666097027E-2</v>
      </c>
      <c r="K1964" s="44">
        <f>IFERROR(_xll.qlIndexFixing(Index3M,H1964,TRUE,_xll.ohTrigger(RecalcTrigger,Trigger3M)),NA())</f>
        <v>2.1981053013090501E-2</v>
      </c>
      <c r="L1964" s="44">
        <f>IFERROR(_xll.qlIndexFixing(Index6M,$H1964,TRUE,_xll.ohTrigger(RecalcTrigger,Trigger6M)),NA())</f>
        <v>2.2065789031343042E-2</v>
      </c>
      <c r="M1964" s="183">
        <f>IFERROR(_xll.qlIndexFixing(Index1Y,$H1964,TRUE,_xll.ohTrigger(RecalcTrigger,Trigger1Y)),NA())</f>
        <v>2.2295335694521468E-2</v>
      </c>
      <c r="N1964" s="182">
        <f>IFERROR(_xll.qlIndexFixing(ONIndex1M,I1964,TRUE,_xll.ohTrigger(RecalcTrigger,Trigger1M)),NA())</f>
        <v>2.1688881904162738E-2</v>
      </c>
      <c r="O1964" s="44">
        <f>IFERROR(_xll.qlIndexFixing(ONIndex3M,I1964,TRUE,_xll.ohTrigger(RecalcTrigger,Trigger3M)),NA())</f>
        <v>2.1978108563739385E-2</v>
      </c>
      <c r="P1964" s="44">
        <f>IFERROR(_xll.qlIndexFixing(ONIndex6M,I1964,TRUE,_xll.ohTrigger(RecalcTrigger,Trigger6M)),NA())</f>
        <v>2.2055227149446743E-2</v>
      </c>
      <c r="Q1964" s="183">
        <f>IFERROR(_xll.qlIndexFixing(ONIndex1Y,I1964,TRUE,_xll.ohTrigger(RecalcTrigger,Trigger1Y)),NA())</f>
        <v>2.2271389359438398E-2</v>
      </c>
    </row>
    <row r="1965" spans="2:17" x14ac:dyDescent="0.2">
      <c r="B1965" s="39" t="s">
        <v>42</v>
      </c>
      <c r="D1965" s="42">
        <f>_xll.qlCalendarAdvance(Calendar,$D1964,B1965,"f",FALSE)</f>
        <v>53071</v>
      </c>
      <c r="E1965" s="177">
        <f>_xll.qlInterestRateIndexValueDate(IndexON,D1965)</f>
        <v>53071</v>
      </c>
      <c r="F1965" s="193">
        <f>IFERROR(_xll.qlIndexFixing(IndexON,D1965,TRUE,_xll.ohTrigger(RecalcTrigger,TriggerON)),NA())</f>
        <v>2.146521189641426E-2</v>
      </c>
      <c r="H1965" s="42">
        <f>_xll.qlCalendarAdvance(Calendar,$H1964,B1965,"f",FALSE)</f>
        <v>53071</v>
      </c>
      <c r="I1965" s="177">
        <f>_xll.qlInterestRateIndexValueDate(Index1M,$H1965)</f>
        <v>53071</v>
      </c>
      <c r="J1965" s="182">
        <f>IFERROR(_xll.qlIndexFixing(Index1M,$H1965,TRUE,_xll.ohTrigger(RecalcTrigger,Trigger1M)),NA())</f>
        <v>2.1681314957825215E-2</v>
      </c>
      <c r="K1965" s="44">
        <f>IFERROR(_xll.qlIndexFixing(Index3M,H1965,TRUE,_xll.ohTrigger(RecalcTrigger,Trigger3M)),NA())</f>
        <v>2.1972179452454523E-2</v>
      </c>
      <c r="L1965" s="44">
        <f>IFERROR(_xll.qlIndexFixing(Index6M,$H1965,TRUE,_xll.ohTrigger(RecalcTrigger,Trigger6M)),NA())</f>
        <v>2.2057248410133574E-2</v>
      </c>
      <c r="M1965" s="183">
        <f>IFERROR(_xll.qlIndexFixing(Index1Y,$H1965,TRUE,_xll.ohTrigger(RecalcTrigger,Trigger1Y)),NA())</f>
        <v>2.2286772950766975E-2</v>
      </c>
      <c r="N1965" s="182">
        <f>IFERROR(_xll.qlIndexFixing(ONIndex1M,I1965,TRUE,_xll.ohTrigger(RecalcTrigger,Trigger1M)),NA())</f>
        <v>2.1680378553992075E-2</v>
      </c>
      <c r="O1965" s="44">
        <f>IFERROR(_xll.qlIndexFixing(ONIndex3M,I1965,TRUE,_xll.ohTrigger(RecalcTrigger,Trigger3M)),NA())</f>
        <v>2.1969423457639525E-2</v>
      </c>
      <c r="P1965" s="44">
        <f>IFERROR(_xll.qlIndexFixing(ONIndex6M,I1965,TRUE,_xll.ohTrigger(RecalcTrigger,Trigger6M)),NA())</f>
        <v>2.2046876454727693E-2</v>
      </c>
      <c r="Q1965" s="183">
        <f>IFERROR(_xll.qlIndexFixing(ONIndex1Y,I1965,TRUE,_xll.ohTrigger(RecalcTrigger,Trigger1Y)),NA())</f>
        <v>2.2262969479642791E-2</v>
      </c>
    </row>
    <row r="1966" spans="2:17" x14ac:dyDescent="0.2">
      <c r="B1966" s="39" t="s">
        <v>42</v>
      </c>
      <c r="D1966" s="42">
        <f>_xll.qlCalendarAdvance(Calendar,$D1965,B1966,"f",FALSE)</f>
        <v>53078</v>
      </c>
      <c r="E1966" s="177">
        <f>_xll.qlInterestRateIndexValueDate(IndexON,D1966)</f>
        <v>53078</v>
      </c>
      <c r="F1966" s="193">
        <f>IFERROR(_xll.qlIndexFixing(IndexON,D1966,TRUE,_xll.ohTrigger(RecalcTrigger,TriggerON)),NA())</f>
        <v>2.1456743082819418E-2</v>
      </c>
      <c r="H1966" s="42">
        <f>_xll.qlCalendarAdvance(Calendar,$H1965,B1966,"f",FALSE)</f>
        <v>53078</v>
      </c>
      <c r="I1966" s="177">
        <f>_xll.qlInterestRateIndexValueDate(Index1M,$H1966)</f>
        <v>53078</v>
      </c>
      <c r="J1966" s="182">
        <f>IFERROR(_xll.qlIndexFixing(Index1M,$H1966,TRUE,_xll.ohTrigger(RecalcTrigger,Trigger1M)),NA())</f>
        <v>2.1672717335217771E-2</v>
      </c>
      <c r="K1966" s="44">
        <f>IFERROR(_xll.qlIndexFixing(Index3M,H1966,TRUE,_xll.ohTrigger(RecalcTrigger,Trigger3M)),NA())</f>
        <v>2.1963292212308937E-2</v>
      </c>
      <c r="L1966" s="44">
        <f>IFERROR(_xll.qlIndexFixing(Index6M,$H1966,TRUE,_xll.ohTrigger(RecalcTrigger,Trigger6M)),NA())</f>
        <v>2.2048709593796876E-2</v>
      </c>
      <c r="M1966" s="183">
        <f>IFERROR(_xll.qlIndexFixing(Index1Y,$H1966,TRUE,_xll.ohTrigger(RecalcTrigger,Trigger1Y)),NA())</f>
        <v>2.2278218243928505E-2</v>
      </c>
      <c r="N1966" s="182">
        <f>IFERROR(_xll.qlIndexFixing(ONIndex1M,I1966,TRUE,_xll.ohTrigger(RecalcTrigger,Trigger1M)),NA())</f>
        <v>2.1671849323150472E-2</v>
      </c>
      <c r="O1966" s="44">
        <f>IFERROR(_xll.qlIndexFixing(ONIndex3M,I1966,TRUE,_xll.ohTrigger(RecalcTrigger,Trigger3M)),NA())</f>
        <v>2.1960714594524422E-2</v>
      </c>
      <c r="P1966" s="44">
        <f>IFERROR(_xll.qlIndexFixing(ONIndex6M,I1966,TRUE,_xll.ohTrigger(RecalcTrigger,Trigger6M)),NA())</f>
        <v>2.2038504811490167E-2</v>
      </c>
      <c r="Q1966" s="183">
        <f>IFERROR(_xll.qlIndexFixing(ONIndex1Y,I1966,TRUE,_xll.ohTrigger(RecalcTrigger,Trigger1Y)),NA())</f>
        <v>2.225452723966459E-2</v>
      </c>
    </row>
    <row r="1967" spans="2:17" x14ac:dyDescent="0.2">
      <c r="B1967" s="39" t="s">
        <v>42</v>
      </c>
      <c r="D1967" s="42">
        <f>_xll.qlCalendarAdvance(Calendar,$D1966,B1967,"f",FALSE)</f>
        <v>53085</v>
      </c>
      <c r="E1967" s="177">
        <f>_xll.qlInterestRateIndexValueDate(IndexON,D1967)</f>
        <v>53085</v>
      </c>
      <c r="F1967" s="193">
        <f>IFERROR(_xll.qlIndexFixing(IndexON,D1967,TRUE,_xll.ohTrigger(RecalcTrigger,TriggerON)),NA())</f>
        <v>2.1448253542853957E-2</v>
      </c>
      <c r="H1967" s="42">
        <f>_xll.qlCalendarAdvance(Calendar,$H1966,B1967,"f",FALSE)</f>
        <v>53085</v>
      </c>
      <c r="I1967" s="177">
        <f>_xll.qlInterestRateIndexValueDate(Index1M,$H1967)</f>
        <v>53085</v>
      </c>
      <c r="J1967" s="182">
        <f>IFERROR(_xll.qlIndexFixing(Index1M,$H1967,TRUE,_xll.ohTrigger(RecalcTrigger,Trigger1M)),NA())</f>
        <v>2.1664165758620055E-2</v>
      </c>
      <c r="K1967" s="44">
        <f>IFERROR(_xll.qlIndexFixing(Index3M,H1967,TRUE,_xll.ohTrigger(RecalcTrigger,Trigger3M)),NA())</f>
        <v>2.1954416157795018E-2</v>
      </c>
      <c r="L1967" s="44">
        <f>IFERROR(_xll.qlIndexFixing(Index6M,$H1967,TRUE,_xll.ohTrigger(RecalcTrigger,Trigger6M)),NA())</f>
        <v>2.2040229854344513E-2</v>
      </c>
      <c r="M1967" s="183">
        <f>IFERROR(_xll.qlIndexFixing(Index1Y,$H1967,TRUE,_xll.ohTrigger(RecalcTrigger,Trigger1Y)),NA())</f>
        <v>2.2269672300250232E-2</v>
      </c>
      <c r="N1967" s="182">
        <f>IFERROR(_xll.qlIndexFixing(ONIndex1M,I1967,TRUE,_xll.ohTrigger(RecalcTrigger,Trigger1M)),NA())</f>
        <v>2.1663294211475836E-2</v>
      </c>
      <c r="O1967" s="44">
        <f>IFERROR(_xll.qlIndexFixing(ONIndex3M,I1967,TRUE,_xll.ohTrigger(RecalcTrigger,Trigger3M)),NA())</f>
        <v>2.1951981974394075E-2</v>
      </c>
      <c r="P1967" s="44">
        <f>IFERROR(_xll.qlIndexFixing(ONIndex6M,I1967,TRUE,_xll.ohTrigger(RecalcTrigger,Trigger6M)),NA())</f>
        <v>2.2030112219815212E-2</v>
      </c>
      <c r="Q1967" s="183">
        <f>IFERROR(_xll.qlIndexFixing(ONIndex1Y,I1967,TRUE,_xll.ohTrigger(RecalcTrigger,Trigger1Y)),NA())</f>
        <v>2.224606263958484E-2</v>
      </c>
    </row>
    <row r="1968" spans="2:17" x14ac:dyDescent="0.2">
      <c r="B1968" s="39" t="s">
        <v>42</v>
      </c>
      <c r="D1968" s="42">
        <f>_xll.qlCalendarAdvance(Calendar,$D1967,B1968,"f",FALSE)</f>
        <v>53092</v>
      </c>
      <c r="E1968" s="177">
        <f>_xll.qlInterestRateIndexValueDate(IndexON,D1968)</f>
        <v>53092</v>
      </c>
      <c r="F1968" s="193">
        <f>IFERROR(_xll.qlIndexFixing(IndexON,D1968,TRUE,_xll.ohTrigger(RecalcTrigger,TriggerON)),NA())</f>
        <v>2.1439743276761014E-2</v>
      </c>
      <c r="H1968" s="42">
        <f>_xll.qlCalendarAdvance(Calendar,$H1967,B1968,"f",FALSE)</f>
        <v>53092</v>
      </c>
      <c r="I1968" s="177">
        <f>_xll.qlInterestRateIndexValueDate(Index1M,$H1968)</f>
        <v>53092</v>
      </c>
      <c r="J1968" s="182">
        <f>IFERROR(_xll.qlIndexFixing(Index1M,$H1968,TRUE,_xll.ohTrigger(RecalcTrigger,Trigger1M)),NA())</f>
        <v>2.1655509203663631E-2</v>
      </c>
      <c r="K1968" s="44">
        <f>IFERROR(_xll.qlIndexFixing(Index3M,H1968,TRUE,_xll.ohTrigger(RecalcTrigger,Trigger3M)),NA())</f>
        <v>2.1945510621610129E-2</v>
      </c>
      <c r="L1968" s="44">
        <f>IFERROR(_xll.qlIndexFixing(Index6M,$H1968,TRUE,_xll.ohTrigger(RecalcTrigger,Trigger6M)),NA())</f>
        <v>2.2031699226183102E-2</v>
      </c>
      <c r="M1968" s="183">
        <f>IFERROR(_xll.qlIndexFixing(Index1Y,$H1968,TRUE,_xll.ohTrigger(RecalcTrigger,Trigger1Y)),NA())</f>
        <v>2.2261135845952573E-2</v>
      </c>
      <c r="N1968" s="182">
        <f>IFERROR(_xll.qlIndexFixing(ONIndex1M,I1968,TRUE,_xll.ohTrigger(RecalcTrigger,Trigger1M)),NA())</f>
        <v>2.1654713219130262E-2</v>
      </c>
      <c r="O1968" s="44">
        <f>IFERROR(_xll.qlIndexFixing(ONIndex3M,I1968,TRUE,_xll.ohTrigger(RecalcTrigger,Trigger3M)),NA())</f>
        <v>2.194322559732953E-2</v>
      </c>
      <c r="P1968" s="44">
        <f>IFERROR(_xll.qlIndexFixing(ONIndex6M,I1968,TRUE,_xll.ohTrigger(RecalcTrigger,Trigger6M)),NA())</f>
        <v>2.2021698679459689E-2</v>
      </c>
      <c r="Q1968" s="183">
        <f>IFERROR(_xll.qlIndexFixing(ONIndex1Y,I1968,TRUE,_xll.ohTrigger(RecalcTrigger,Trigger1Y)),NA())</f>
        <v>2.2237575679403543E-2</v>
      </c>
    </row>
    <row r="1969" spans="2:17" x14ac:dyDescent="0.2">
      <c r="B1969" s="39" t="s">
        <v>42</v>
      </c>
      <c r="D1969" s="42">
        <f>_xll.qlCalendarAdvance(Calendar,$D1968,B1969,"f",FALSE)</f>
        <v>53099</v>
      </c>
      <c r="E1969" s="177">
        <f>_xll.qlInterestRateIndexValueDate(IndexON,D1969)</f>
        <v>53099</v>
      </c>
      <c r="F1969" s="193">
        <f>IFERROR(_xll.qlIndexFixing(IndexON,D1969,TRUE,_xll.ohTrigger(RecalcTrigger,TriggerON)),NA())</f>
        <v>2.1431212284297452E-2</v>
      </c>
      <c r="H1969" s="42">
        <f>_xll.qlCalendarAdvance(Calendar,$H1968,B1969,"f",FALSE)</f>
        <v>53099</v>
      </c>
      <c r="I1969" s="177">
        <f>_xll.qlInterestRateIndexValueDate(Index1M,$H1969)</f>
        <v>53099</v>
      </c>
      <c r="J1969" s="182">
        <f>IFERROR(_xll.qlIndexFixing(Index1M,$H1969,TRUE,_xll.ohTrigger(RecalcTrigger,Trigger1M)),NA())</f>
        <v>2.1646826725425571E-2</v>
      </c>
      <c r="K1969" s="44">
        <f>IFERROR(_xll.qlIndexFixing(Index3M,H1969,TRUE,_xll.ohTrigger(RecalcTrigger,Trigger3M)),NA())</f>
        <v>2.1936600933335298E-2</v>
      </c>
      <c r="L1969" s="44">
        <f>IFERROR(_xll.qlIndexFixing(Index6M,$H1969,TRUE,_xll.ohTrigger(RecalcTrigger,Trigger6M)),NA())</f>
        <v>2.2023174644708512E-2</v>
      </c>
      <c r="M1969" s="183">
        <f>IFERROR(_xll.qlIndexFixing(Index1Y,$H1969,TRUE,_xll.ohTrigger(RecalcTrigger,Trigger1Y)),NA())</f>
        <v>2.2252609607230855E-2</v>
      </c>
      <c r="N1969" s="182">
        <f>IFERROR(_xll.qlIndexFixing(ONIndex1M,I1969,TRUE,_xll.ohTrigger(RecalcTrigger,Trigger1M)),NA())</f>
        <v>2.1646106346113747E-2</v>
      </c>
      <c r="O1969" s="44">
        <f>IFERROR(_xll.qlIndexFixing(ONIndex3M,I1969,TRUE,_xll.ohTrigger(RecalcTrigger,Trigger3M)),NA())</f>
        <v>2.1934445463168695E-2</v>
      </c>
      <c r="P1969" s="44">
        <f>IFERROR(_xll.qlIndexFixing(ONIndex6M,I1969,TRUE,_xll.ohTrigger(RecalcTrigger,Trigger6M)),NA())</f>
        <v>2.201326419082883E-2</v>
      </c>
      <c r="Q1969" s="183">
        <f>IFERROR(_xll.qlIndexFixing(ONIndex1Y,I1969,TRUE,_xll.ohTrigger(RecalcTrigger,Trigger1Y)),NA())</f>
        <v>2.2229066359120697E-2</v>
      </c>
    </row>
    <row r="1970" spans="2:17" x14ac:dyDescent="0.2">
      <c r="B1970" s="39" t="s">
        <v>42</v>
      </c>
      <c r="D1970" s="42">
        <f>_xll.qlCalendarAdvance(Calendar,$D1969,B1970,"f",FALSE)</f>
        <v>53106</v>
      </c>
      <c r="E1970" s="177">
        <f>_xll.qlInterestRateIndexValueDate(IndexON,D1970)</f>
        <v>53106</v>
      </c>
      <c r="F1970" s="193">
        <f>IFERROR(_xll.qlIndexFixing(IndexON,D1970,TRUE,_xll.ohTrigger(RecalcTrigger,TriggerON)),NA())</f>
        <v>2.1422660565787455E-2</v>
      </c>
      <c r="H1970" s="42">
        <f>_xll.qlCalendarAdvance(Calendar,$H1969,B1970,"f",FALSE)</f>
        <v>53106</v>
      </c>
      <c r="I1970" s="177">
        <f>_xll.qlInterestRateIndexValueDate(Index1M,$H1970)</f>
        <v>53106</v>
      </c>
      <c r="J1970" s="182">
        <f>IFERROR(_xll.qlIndexFixing(Index1M,$H1970,TRUE,_xll.ohTrigger(RecalcTrigger,Trigger1M)),NA())</f>
        <v>2.1638118323967274E-2</v>
      </c>
      <c r="K1970" s="44">
        <f>IFERROR(_xll.qlIndexFixing(Index3M,H1970,TRUE,_xll.ohTrigger(RecalcTrigger,Trigger3M)),NA())</f>
        <v>2.1927690159793508E-2</v>
      </c>
      <c r="L1970" s="44">
        <f>IFERROR(_xll.qlIndexFixing(Index6M,$H1970,TRUE,_xll.ohTrigger(RecalcTrigger,Trigger6M)),NA())</f>
        <v>2.2014657499129321E-2</v>
      </c>
      <c r="M1970" s="183">
        <f>IFERROR(_xll.qlIndexFixing(Index1Y,$H1970,TRUE,_xll.ohTrigger(RecalcTrigger,Trigger1Y)),NA())</f>
        <v>2.2244094310257756E-2</v>
      </c>
      <c r="N1970" s="182">
        <f>IFERROR(_xll.qlIndexFixing(ONIndex1M,I1970,TRUE,_xll.ohTrigger(RecalcTrigger,Trigger1M)),NA())</f>
        <v>2.16374735922642E-2</v>
      </c>
      <c r="O1970" s="44">
        <f>IFERROR(_xll.qlIndexFixing(ONIndex3M,I1970,TRUE,_xll.ohTrigger(RecalcTrigger,Trigger3M)),NA())</f>
        <v>2.1925641571992616E-2</v>
      </c>
      <c r="P1970" s="44">
        <f>IFERROR(_xll.qlIndexFixing(ONIndex6M,I1970,TRUE,_xll.ohTrigger(RecalcTrigger,Trigger6M)),NA())</f>
        <v>2.2004808753598448E-2</v>
      </c>
      <c r="Q1970" s="183">
        <f>IFERROR(_xll.qlIndexFixing(ONIndex1Y,I1970,TRUE,_xll.ohTrigger(RecalcTrigger,Trigger1Y)),NA())</f>
        <v>2.2220534678655257E-2</v>
      </c>
    </row>
    <row r="1971" spans="2:17" x14ac:dyDescent="0.2">
      <c r="B1971" s="39" t="s">
        <v>42</v>
      </c>
      <c r="D1971" s="42">
        <f>_xll.qlCalendarAdvance(Calendar,$D1970,B1971,"f",FALSE)</f>
        <v>53113</v>
      </c>
      <c r="E1971" s="177">
        <f>_xll.qlInterestRateIndexValueDate(IndexON,D1971)</f>
        <v>53113</v>
      </c>
      <c r="F1971" s="193">
        <f>IFERROR(_xll.qlIndexFixing(IndexON,D1971,TRUE,_xll.ohTrigger(RecalcTrigger,TriggerON)),NA())</f>
        <v>2.1414088120825792E-2</v>
      </c>
      <c r="H1971" s="42">
        <f>_xll.qlCalendarAdvance(Calendar,$H1970,B1971,"f",FALSE)</f>
        <v>53113</v>
      </c>
      <c r="I1971" s="177">
        <f>_xll.qlInterestRateIndexValueDate(Index1M,$H1971)</f>
        <v>53113</v>
      </c>
      <c r="J1971" s="182">
        <f>IFERROR(_xll.qlIndexFixing(Index1M,$H1971,TRUE,_xll.ohTrigger(RecalcTrigger,Trigger1M)),NA())</f>
        <v>2.1629340730078089E-2</v>
      </c>
      <c r="K1971" s="44">
        <f>IFERROR(_xll.qlIndexFixing(Index3M,H1971,TRUE,_xll.ohTrigger(RecalcTrigger,Trigger3M)),NA())</f>
        <v>2.191878136778307E-2</v>
      </c>
      <c r="L1971" s="44">
        <f>IFERROR(_xll.qlIndexFixing(Index6M,$H1971,TRUE,_xll.ohTrigger(RecalcTrigger,Trigger6M)),NA())</f>
        <v>2.2006091471965483E-2</v>
      </c>
      <c r="M1971" s="183">
        <f>IFERROR(_xll.qlIndexFixing(Index1Y,$H1971,TRUE,_xll.ohTrigger(RecalcTrigger,Trigger1Y)),NA())</f>
        <v>2.2235590681181083E-2</v>
      </c>
      <c r="N1971" s="182">
        <f>IFERROR(_xll.qlIndexFixing(ONIndex1M,I1971,TRUE,_xll.ohTrigger(RecalcTrigger,Trigger1M)),NA())</f>
        <v>2.1628814957743714E-2</v>
      </c>
      <c r="O1971" s="44">
        <f>IFERROR(_xll.qlIndexFixing(ONIndex3M,I1971,TRUE,_xll.ohTrigger(RecalcTrigger,Trigger3M)),NA())</f>
        <v>2.1916813923882339E-2</v>
      </c>
      <c r="P1971" s="44">
        <f>IFERROR(_xll.qlIndexFixing(ONIndex6M,I1971,TRUE,_xll.ohTrigger(RecalcTrigger,Trigger6M)),NA())</f>
        <v>2.1996332367930638E-2</v>
      </c>
      <c r="Q1971" s="183">
        <f>IFERROR(_xll.qlIndexFixing(ONIndex1Y,I1971,TRUE,_xll.ohTrigger(RecalcTrigger,Trigger1Y)),NA())</f>
        <v>2.2211980638088269E-2</v>
      </c>
    </row>
    <row r="1972" spans="2:17" x14ac:dyDescent="0.2">
      <c r="B1972" s="39" t="s">
        <v>42</v>
      </c>
      <c r="D1972" s="42">
        <f>_xll.qlCalendarAdvance(Calendar,$D1971,B1972,"f",FALSE)</f>
        <v>53120</v>
      </c>
      <c r="E1972" s="177">
        <f>_xll.qlInterestRateIndexValueDate(IndexON,D1972)</f>
        <v>53120</v>
      </c>
      <c r="F1972" s="193">
        <f>IFERROR(_xll.qlIndexFixing(IndexON,D1972,TRUE,_xll.ohTrigger(RecalcTrigger,TriggerON)),NA())</f>
        <v>2.1405494949736648E-2</v>
      </c>
      <c r="H1972" s="42">
        <f>_xll.qlCalendarAdvance(Calendar,$H1971,B1972,"f",FALSE)</f>
        <v>53120</v>
      </c>
      <c r="I1972" s="177">
        <f>_xll.qlInterestRateIndexValueDate(Index1M,$H1972)</f>
        <v>53120</v>
      </c>
      <c r="J1972" s="182">
        <f>IFERROR(_xll.qlIndexFixing(Index1M,$H1972,TRUE,_xll.ohTrigger(RecalcTrigger,Trigger1M)),NA())</f>
        <v>2.1620593490195555E-2</v>
      </c>
      <c r="K1972" s="44">
        <f>IFERROR(_xll.qlIndexFixing(Index3M,H1972,TRUE,_xll.ohTrigger(RecalcTrigger,Trigger3M)),NA())</f>
        <v>2.1909877624072344E-2</v>
      </c>
      <c r="L1972" s="44">
        <f>IFERROR(_xll.qlIndexFixing(Index6M,$H1972,TRUE,_xll.ohTrigger(RecalcTrigger,Trigger6M)),NA())</f>
        <v>2.1997592816588855E-2</v>
      </c>
      <c r="M1972" s="183">
        <f>IFERROR(_xll.qlIndexFixing(Index1Y,$H1972,TRUE,_xll.ohTrigger(RecalcTrigger,Trigger1Y)),NA())</f>
        <v>2.2227099446125775E-2</v>
      </c>
      <c r="N1972" s="182">
        <f>IFERROR(_xll.qlIndexFixing(ONIndex1M,I1972,TRUE,_xll.ohTrigger(RecalcTrigger,Trigger1M)),NA())</f>
        <v>2.1620130442552288E-2</v>
      </c>
      <c r="O1972" s="44">
        <f>IFERROR(_xll.qlIndexFixing(ONIndex3M,I1972,TRUE,_xll.ohTrigger(RecalcTrigger,Trigger3M)),NA())</f>
        <v>2.1907962518756818E-2</v>
      </c>
      <c r="P1972" s="44">
        <f>IFERROR(_xll.qlIndexFixing(ONIndex6M,I1972,TRUE,_xll.ohTrigger(RecalcTrigger,Trigger6M)),NA())</f>
        <v>2.1987835033663305E-2</v>
      </c>
      <c r="Q1972" s="183">
        <f>IFERROR(_xll.qlIndexFixing(ONIndex1Y,I1972,TRUE,_xll.ohTrigger(RecalcTrigger,Trigger1Y)),NA())</f>
        <v>2.2203404237500779E-2</v>
      </c>
    </row>
    <row r="1973" spans="2:17" x14ac:dyDescent="0.2">
      <c r="B1973" s="39" t="s">
        <v>42</v>
      </c>
      <c r="D1973" s="42">
        <f>_xll.qlCalendarAdvance(Calendar,$D1972,B1973,"f",FALSE)</f>
        <v>53127</v>
      </c>
      <c r="E1973" s="177">
        <f>_xll.qlInterestRateIndexValueDate(IndexON,D1973)</f>
        <v>53127</v>
      </c>
      <c r="F1973" s="193">
        <f>IFERROR(_xll.qlIndexFixing(IndexON,D1973,TRUE,_xll.ohTrigger(RecalcTrigger,TriggerON)),NA())</f>
        <v>2.139688105235793E-2</v>
      </c>
      <c r="H1973" s="42">
        <f>_xll.qlCalendarAdvance(Calendar,$H1972,B1973,"f",FALSE)</f>
        <v>53127</v>
      </c>
      <c r="I1973" s="177">
        <f>_xll.qlInterestRateIndexValueDate(Index1M,$H1973)</f>
        <v>53127</v>
      </c>
      <c r="J1973" s="182">
        <f>IFERROR(_xll.qlIndexFixing(Index1M,$H1973,TRUE,_xll.ohTrigger(RecalcTrigger,Trigger1M)),NA())</f>
        <v>2.1611835386683136E-2</v>
      </c>
      <c r="K1973" s="44">
        <f>IFERROR(_xll.qlIndexFixing(Index3M,H1973,TRUE,_xll.ohTrigger(RecalcTrigger,Trigger3M)),NA())</f>
        <v>2.1900981995405907E-2</v>
      </c>
      <c r="L1973" s="44">
        <f>IFERROR(_xll.qlIndexFixing(Index6M,$H1973,TRUE,_xll.ohTrigger(RecalcTrigger,Trigger6M)),NA())</f>
        <v>2.1989105743107515E-2</v>
      </c>
      <c r="M1973" s="183">
        <f>IFERROR(_xll.qlIndexFixing(Index1Y,$H1973,TRUE,_xll.ohTrigger(RecalcTrigger,Trigger1Y)),NA())</f>
        <v>2.2218621331192123E-2</v>
      </c>
      <c r="N1973" s="182">
        <f>IFERROR(_xll.qlIndexFixing(ONIndex1M,I1973,TRUE,_xll.ohTrigger(RecalcTrigger,Trigger1M)),NA())</f>
        <v>2.1611420046608876E-2</v>
      </c>
      <c r="O1973" s="44">
        <f>IFERROR(_xll.qlIndexFixing(ONIndex3M,I1973,TRUE,_xll.ohTrigger(RecalcTrigger,Trigger3M)),NA())</f>
        <v>2.18990873566971E-2</v>
      </c>
      <c r="P1973" s="44">
        <f>IFERROR(_xll.qlIndexFixing(ONIndex6M,I1973,TRUE,_xll.ohTrigger(RecalcTrigger,Trigger6M)),NA())</f>
        <v>2.1979316750958544E-2</v>
      </c>
      <c r="Q1973" s="183">
        <f>IFERROR(_xll.qlIndexFixing(ONIndex1Y,I1973,TRUE,_xll.ohTrigger(RecalcTrigger,Trigger1Y)),NA())</f>
        <v>2.2194805476730695E-2</v>
      </c>
    </row>
    <row r="1974" spans="2:17" x14ac:dyDescent="0.2">
      <c r="B1974" s="39" t="s">
        <v>42</v>
      </c>
      <c r="D1974" s="42">
        <f>_xll.qlCalendarAdvance(Calendar,$D1973,B1974,"f",FALSE)</f>
        <v>53134</v>
      </c>
      <c r="E1974" s="177">
        <f>_xll.qlInterestRateIndexValueDate(IndexON,D1974)</f>
        <v>53134</v>
      </c>
      <c r="F1974" s="193">
        <f>IFERROR(_xll.qlIndexFixing(IndexON,D1974,TRUE,_xll.ohTrigger(RecalcTrigger,TriggerON)),NA())</f>
        <v>2.1388246428770685E-2</v>
      </c>
      <c r="H1974" s="42">
        <f>_xll.qlCalendarAdvance(Calendar,$H1973,B1974,"f",FALSE)</f>
        <v>53134</v>
      </c>
      <c r="I1974" s="177">
        <f>_xll.qlInterestRateIndexValueDate(Index1M,$H1974)</f>
        <v>53134</v>
      </c>
      <c r="J1974" s="182">
        <f>IFERROR(_xll.qlIndexFixing(Index1M,$H1974,TRUE,_xll.ohTrigger(RecalcTrigger,Trigger1M)),NA())</f>
        <v>2.1603076000299946E-2</v>
      </c>
      <c r="K1974" s="44">
        <f>IFERROR(_xll.qlIndexFixing(Index3M,H1974,TRUE,_xll.ohTrigger(RecalcTrigger,Trigger3M)),NA())</f>
        <v>2.18920975484975E-2</v>
      </c>
      <c r="L1974" s="44">
        <f>IFERROR(_xll.qlIndexFixing(Index6M,$H1974,TRUE,_xll.ohTrigger(RecalcTrigger,Trigger6M)),NA())</f>
        <v>2.19806316481433E-2</v>
      </c>
      <c r="M1974" s="183">
        <f>IFERROR(_xll.qlIndexFixing(Index1Y,$H1974,TRUE,_xll.ohTrigger(RecalcTrigger,Trigger1Y)),NA())</f>
        <v>2.2210157062457769E-2</v>
      </c>
      <c r="N1974" s="182">
        <f>IFERROR(_xll.qlIndexFixing(ONIndex1M,I1974,TRUE,_xll.ohTrigger(RecalcTrigger,Trigger1M)),NA())</f>
        <v>2.1602683769913478E-2</v>
      </c>
      <c r="O1974" s="44">
        <f>IFERROR(_xll.qlIndexFixing(ONIndex3M,I1974,TRUE,_xll.ohTrigger(RecalcTrigger,Trigger3M)),NA())</f>
        <v>2.1890188437541092E-2</v>
      </c>
      <c r="P1974" s="44">
        <f>IFERROR(_xll.qlIndexFixing(ONIndex6M,I1974,TRUE,_xll.ohTrigger(RecalcTrigger,Trigger6M)),NA())</f>
        <v>2.1970777519654261E-2</v>
      </c>
      <c r="Q1974" s="183">
        <f>IFERROR(_xll.qlIndexFixing(ONIndex1Y,I1974,TRUE,_xll.ohTrigger(RecalcTrigger,Trigger1Y)),NA())</f>
        <v>2.2186184355778016E-2</v>
      </c>
    </row>
    <row r="1975" spans="2:17" x14ac:dyDescent="0.2">
      <c r="B1975" s="39" t="s">
        <v>42</v>
      </c>
      <c r="D1975" s="42">
        <f>_xll.qlCalendarAdvance(Calendar,$D1974,B1975,"f",FALSE)</f>
        <v>53141</v>
      </c>
      <c r="E1975" s="177">
        <f>_xll.qlInterestRateIndexValueDate(IndexON,D1975)</f>
        <v>53141</v>
      </c>
      <c r="F1975" s="193">
        <f>IFERROR(_xll.qlIndexFixing(IndexON,D1975,TRUE,_xll.ohTrigger(RecalcTrigger,TriggerON)),NA())</f>
        <v>2.1379593495288729E-2</v>
      </c>
      <c r="H1975" s="42">
        <f>_xll.qlCalendarAdvance(Calendar,$H1974,B1975,"f",FALSE)</f>
        <v>53141</v>
      </c>
      <c r="I1975" s="177">
        <f>_xll.qlInterestRateIndexValueDate(Index1M,$H1975)</f>
        <v>53141</v>
      </c>
      <c r="J1975" s="182">
        <f>IFERROR(_xll.qlIndexFixing(Index1M,$H1975,TRUE,_xll.ohTrigger(RecalcTrigger,Trigger1M)),NA())</f>
        <v>2.1594324874537312E-2</v>
      </c>
      <c r="K1975" s="44">
        <f>IFERROR(_xll.qlIndexFixing(Index3M,H1975,TRUE,_xll.ohTrigger(RecalcTrigger,Trigger3M)),NA())</f>
        <v>2.1883227338114472E-2</v>
      </c>
      <c r="L1975" s="44">
        <f>IFERROR(_xll.qlIndexFixing(Index6M,$H1975,TRUE,_xll.ohTrigger(RecalcTrigger,Trigger6M)),NA())</f>
        <v>2.197217192286758E-2</v>
      </c>
      <c r="M1975" s="183">
        <f>IFERROR(_xll.qlIndexFixing(Index1Y,$H1975,TRUE,_xll.ohTrigger(RecalcTrigger,Trigger1Y)),NA())</f>
        <v>2.2201707363152412E-2</v>
      </c>
      <c r="N1975" s="182">
        <f>IFERROR(_xll.qlIndexFixing(ONIndex1M,I1975,TRUE,_xll.ohTrigger(RecalcTrigger,Trigger1M)),NA())</f>
        <v>2.1593924261625874E-2</v>
      </c>
      <c r="O1975" s="44">
        <f>IFERROR(_xll.qlIndexFixing(ONIndex3M,I1975,TRUE,_xll.ohTrigger(RecalcTrigger,Trigger3M)),NA())</f>
        <v>2.1881268352176297E-2</v>
      </c>
      <c r="P1975" s="44">
        <f>IFERROR(_xll.qlIndexFixing(ONIndex6M,I1975,TRUE,_xll.ohTrigger(RecalcTrigger,Trigger6M)),NA())</f>
        <v>2.1962219674288574E-2</v>
      </c>
      <c r="Q1975" s="183">
        <f>IFERROR(_xll.qlIndexFixing(ONIndex1Y,I1975,TRUE,_xll.ohTrigger(RecalcTrigger,Trigger1Y)),NA())</f>
        <v>2.2177543269479294E-2</v>
      </c>
    </row>
    <row r="1976" spans="2:17" x14ac:dyDescent="0.2">
      <c r="B1976" s="39" t="s">
        <v>42</v>
      </c>
      <c r="D1976" s="42">
        <f>_xll.qlCalendarAdvance(Calendar,$D1975,B1976,"f",FALSE)</f>
        <v>53148</v>
      </c>
      <c r="E1976" s="177">
        <f>_xll.qlInterestRateIndexValueDate(IndexON,D1976)</f>
        <v>53148</v>
      </c>
      <c r="F1976" s="193">
        <f>IFERROR(_xll.qlIndexFixing(IndexON,D1976,TRUE,_xll.ohTrigger(RecalcTrigger,TriggerON)),NA())</f>
        <v>2.1370949466685829E-2</v>
      </c>
      <c r="H1976" s="42">
        <f>_xll.qlCalendarAdvance(Calendar,$H1975,B1976,"f",FALSE)</f>
        <v>53148</v>
      </c>
      <c r="I1976" s="177">
        <f>_xll.qlInterestRateIndexValueDate(Index1M,$H1976)</f>
        <v>53148</v>
      </c>
      <c r="J1976" s="182">
        <f>IFERROR(_xll.qlIndexFixing(Index1M,$H1976,TRUE,_xll.ohTrigger(RecalcTrigger,Trigger1M)),NA())</f>
        <v>2.1585634051751096E-2</v>
      </c>
      <c r="K1976" s="44">
        <f>IFERROR(_xll.qlIndexFixing(Index3M,H1976,TRUE,_xll.ohTrigger(RecalcTrigger,Trigger3M)),NA())</f>
        <v>2.1874373380350885E-2</v>
      </c>
      <c r="L1976" s="44">
        <f>IFERROR(_xll.qlIndexFixing(Index6M,$H1976,TRUE,_xll.ohTrigger(RecalcTrigger,Trigger6M)),NA())</f>
        <v>2.196378808001086E-2</v>
      </c>
      <c r="M1976" s="183">
        <f>IFERROR(_xll.qlIndexFixing(Index1Y,$H1976,TRUE,_xll.ohTrigger(RecalcTrigger,Trigger1Y)),NA())</f>
        <v>2.2193272710469891E-2</v>
      </c>
      <c r="N1976" s="182">
        <f>IFERROR(_xll.qlIndexFixing(ONIndex1M,I1976,TRUE,_xll.ohTrigger(RecalcTrigger,Trigger1M)),NA())</f>
        <v>2.15851713576376E-2</v>
      </c>
      <c r="O1976" s="44">
        <f>IFERROR(_xll.qlIndexFixing(ONIndex3M,I1976,TRUE,_xll.ohTrigger(RecalcTrigger,Trigger3M)),NA())</f>
        <v>2.1872356279614147E-2</v>
      </c>
      <c r="P1976" s="44">
        <f>IFERROR(_xll.qlIndexFixing(ONIndex6M,I1976,TRUE,_xll.ohTrigger(RecalcTrigger,Trigger6M)),NA())</f>
        <v>2.1953669505869744E-2</v>
      </c>
      <c r="Q1976" s="183">
        <f>IFERROR(_xll.qlIndexFixing(ONIndex1Y,I1976,TRUE,_xll.ohTrigger(RecalcTrigger,Trigger1Y)),NA())</f>
        <v>2.2168909190685149E-2</v>
      </c>
    </row>
    <row r="1977" spans="2:17" x14ac:dyDescent="0.2">
      <c r="B1977" s="39" t="s">
        <v>42</v>
      </c>
      <c r="D1977" s="42">
        <f>_xll.qlCalendarAdvance(Calendar,$D1976,B1977,"f",FALSE)</f>
        <v>53155</v>
      </c>
      <c r="E1977" s="177">
        <f>_xll.qlInterestRateIndexValueDate(IndexON,D1977)</f>
        <v>53155</v>
      </c>
      <c r="F1977" s="193">
        <f>IFERROR(_xll.qlIndexFixing(IndexON,D1977,TRUE,_xll.ohTrigger(RecalcTrigger,TriggerON)),NA())</f>
        <v>2.1362322100468845E-2</v>
      </c>
      <c r="H1977" s="42">
        <f>_xll.qlCalendarAdvance(Calendar,$H1976,B1977,"f",FALSE)</f>
        <v>53155</v>
      </c>
      <c r="I1977" s="177">
        <f>_xll.qlInterestRateIndexValueDate(Index1M,$H1977)</f>
        <v>53155</v>
      </c>
      <c r="J1977" s="182">
        <f>IFERROR(_xll.qlIndexFixing(Index1M,$H1977,TRUE,_xll.ohTrigger(RecalcTrigger,Trigger1M)),NA())</f>
        <v>2.1576914325941578E-2</v>
      </c>
      <c r="K1977" s="44">
        <f>IFERROR(_xll.qlIndexFixing(Index3M,H1977,TRUE,_xll.ohTrigger(RecalcTrigger,Trigger3M)),NA())</f>
        <v>2.1865535861369172E-2</v>
      </c>
      <c r="L1977" s="44">
        <f>IFERROR(_xll.qlIndexFixing(Index6M,$H1977,TRUE,_xll.ohTrigger(RecalcTrigger,Trigger6M)),NA())</f>
        <v>2.1955359608668169E-2</v>
      </c>
      <c r="M1977" s="183">
        <f>IFERROR(_xll.qlIndexFixing(Index1Y,$H1977,TRUE,_xll.ohTrigger(RecalcTrigger,Trigger1Y)),NA())</f>
        <v>2.2184853148158545E-2</v>
      </c>
      <c r="N1977" s="182">
        <f>IFERROR(_xll.qlIndexFixing(ONIndex1M,I1977,TRUE,_xll.ohTrigger(RecalcTrigger,Trigger1M)),NA())</f>
        <v>2.1576433563107456E-2</v>
      </c>
      <c r="O1977" s="44">
        <f>IFERROR(_xll.qlIndexFixing(ONIndex3M,I1977,TRUE,_xll.ohTrigger(RecalcTrigger,Trigger3M)),NA())</f>
        <v>2.1863460537391299E-2</v>
      </c>
      <c r="P1977" s="44">
        <f>IFERROR(_xll.qlIndexFixing(ONIndex6M,I1977,TRUE,_xll.ohTrigger(RecalcTrigger,Trigger6M)),NA())</f>
        <v>2.1945134508504216E-2</v>
      </c>
      <c r="Q1977" s="183">
        <f>IFERROR(_xll.qlIndexFixing(ONIndex1Y,I1977,TRUE,_xll.ohTrigger(RecalcTrigger,Trigger1Y)),NA())</f>
        <v>2.2160289807688915E-2</v>
      </c>
    </row>
    <row r="1978" spans="2:17" x14ac:dyDescent="0.2">
      <c r="B1978" s="39" t="s">
        <v>42</v>
      </c>
      <c r="D1978" s="42">
        <f>_xll.qlCalendarAdvance(Calendar,$D1977,B1978,"f",FALSE)</f>
        <v>53162</v>
      </c>
      <c r="E1978" s="177">
        <f>_xll.qlInterestRateIndexValueDate(IndexON,D1978)</f>
        <v>53162</v>
      </c>
      <c r="F1978" s="193">
        <f>IFERROR(_xll.qlIndexFixing(IndexON,D1978,TRUE,_xll.ohTrigger(RecalcTrigger,TriggerON)),NA())</f>
        <v>2.1353711396718822E-2</v>
      </c>
      <c r="H1978" s="42">
        <f>_xll.qlCalendarAdvance(Calendar,$H1977,B1978,"f",FALSE)</f>
        <v>53162</v>
      </c>
      <c r="I1978" s="177">
        <f>_xll.qlInterestRateIndexValueDate(Index1M,$H1978)</f>
        <v>53162</v>
      </c>
      <c r="J1978" s="182">
        <f>IFERROR(_xll.qlIndexFixing(Index1M,$H1978,TRUE,_xll.ohTrigger(RecalcTrigger,Trigger1M)),NA())</f>
        <v>2.1568209744584989E-2</v>
      </c>
      <c r="K1978" s="44">
        <f>IFERROR(_xll.qlIndexFixing(Index3M,H1978,TRUE,_xll.ohTrigger(RecalcTrigger,Trigger3M)),NA())</f>
        <v>2.1856714781060969E-2</v>
      </c>
      <c r="L1978" s="44">
        <f>IFERROR(_xll.qlIndexFixing(Index6M,$H1978,TRUE,_xll.ohTrigger(RecalcTrigger,Trigger6M)),NA())</f>
        <v>2.1946946510661043E-2</v>
      </c>
      <c r="M1978" s="183">
        <f>IFERROR(_xll.qlIndexFixing(Index1Y,$H1978,TRUE,_xll.ohTrigger(RecalcTrigger,Trigger1Y)),NA())</f>
        <v>2.2176448675846672E-2</v>
      </c>
      <c r="N1978" s="182">
        <f>IFERROR(_xll.qlIndexFixing(ONIndex1M,I1978,TRUE,_xll.ohTrigger(RecalcTrigger,Trigger1M)),NA())</f>
        <v>2.1567710877711255E-2</v>
      </c>
      <c r="O1978" s="44">
        <f>IFERROR(_xll.qlIndexFixing(ONIndex3M,I1978,TRUE,_xll.ohTrigger(RecalcTrigger,Trigger3M)),NA())</f>
        <v>2.1854581125588801E-2</v>
      </c>
      <c r="P1978" s="44">
        <f>IFERROR(_xll.qlIndexFixing(ONIndex6M,I1978,TRUE,_xll.ohTrigger(RecalcTrigger,Trigger6M)),NA())</f>
        <v>2.1936614682435129E-2</v>
      </c>
      <c r="Q1978" s="183">
        <f>IFERROR(_xll.qlIndexFixing(ONIndex1Y,I1978,TRUE,_xll.ohTrigger(RecalcTrigger,Trigger1Y)),NA())</f>
        <v>2.215168512057164E-2</v>
      </c>
    </row>
    <row r="1979" spans="2:17" x14ac:dyDescent="0.2">
      <c r="B1979" s="39" t="s">
        <v>42</v>
      </c>
      <c r="D1979" s="42">
        <f>_xll.qlCalendarAdvance(Calendar,$D1978,B1979,"f",FALSE)</f>
        <v>53169</v>
      </c>
      <c r="E1979" s="177">
        <f>_xll.qlInterestRateIndexValueDate(IndexON,D1979)</f>
        <v>53169</v>
      </c>
      <c r="F1979" s="193">
        <f>IFERROR(_xll.qlIndexFixing(IndexON,D1979,TRUE,_xll.ohTrigger(RecalcTrigger,TriggerON)),NA())</f>
        <v>2.1345117355273668E-2</v>
      </c>
      <c r="H1979" s="42">
        <f>_xll.qlCalendarAdvance(Calendar,$H1978,B1979,"f",FALSE)</f>
        <v>53169</v>
      </c>
      <c r="I1979" s="177">
        <f>_xll.qlInterestRateIndexValueDate(Index1M,$H1979)</f>
        <v>53169</v>
      </c>
      <c r="J1979" s="182">
        <f>IFERROR(_xll.qlIndexFixing(Index1M,$H1979,TRUE,_xll.ohTrigger(RecalcTrigger,Trigger1M)),NA())</f>
        <v>2.1559537368201976E-2</v>
      </c>
      <c r="K1979" s="44">
        <f>IFERROR(_xll.qlIndexFixing(Index3M,H1979,TRUE,_xll.ohTrigger(RecalcTrigger,Trigger3M)),NA())</f>
        <v>2.1847910139316164E-2</v>
      </c>
      <c r="L1979" s="44">
        <f>IFERROR(_xll.qlIndexFixing(Index6M,$H1979,TRUE,_xll.ohTrigger(RecalcTrigger,Trigger6M)),NA())</f>
        <v>2.1938548785794799E-2</v>
      </c>
      <c r="M1979" s="183">
        <f>IFERROR(_xll.qlIndexFixing(Index1Y,$H1979,TRUE,_xll.ohTrigger(RecalcTrigger,Trigger1Y)),NA())</f>
        <v>2.2168059293163012E-2</v>
      </c>
      <c r="N1979" s="182">
        <f>IFERROR(_xll.qlIndexFixing(ONIndex1M,I1979,TRUE,_xll.ohTrigger(RecalcTrigger,Trigger1M)),NA())</f>
        <v>2.1559003301530044E-2</v>
      </c>
      <c r="O1979" s="44">
        <f>IFERROR(_xll.qlIndexFixing(ONIndex3M,I1979,TRUE,_xll.ohTrigger(RecalcTrigger,Trigger3M)),NA())</f>
        <v>2.184571804404456E-2</v>
      </c>
      <c r="P1979" s="44">
        <f>IFERROR(_xll.qlIndexFixing(ONIndex6M,I1979,TRUE,_xll.ohTrigger(RecalcTrigger,Trigger6M)),NA())</f>
        <v>2.1928110027500392E-2</v>
      </c>
      <c r="Q1979" s="183">
        <f>IFERROR(_xll.qlIndexFixing(ONIndex1Y,I1979,TRUE,_xll.ohTrigger(RecalcTrigger,Trigger1Y)),NA())</f>
        <v>2.2143095129333323E-2</v>
      </c>
    </row>
    <row r="1980" spans="2:17" x14ac:dyDescent="0.2">
      <c r="B1980" s="39" t="s">
        <v>42</v>
      </c>
      <c r="D1980" s="42">
        <f>_xll.qlCalendarAdvance(Calendar,$D1979,B1980,"f",FALSE)</f>
        <v>53176</v>
      </c>
      <c r="E1980" s="177">
        <f>_xll.qlInterestRateIndexValueDate(IndexON,D1980)</f>
        <v>53176</v>
      </c>
      <c r="F1980" s="193">
        <f>IFERROR(_xll.qlIndexFixing(IndexON,D1980,TRUE,_xll.ohTrigger(RecalcTrigger,TriggerON)),NA())</f>
        <v>2.1336539976295477E-2</v>
      </c>
      <c r="H1980" s="42">
        <f>_xll.qlCalendarAdvance(Calendar,$H1979,B1980,"f",FALSE)</f>
        <v>53176</v>
      </c>
      <c r="I1980" s="177">
        <f>_xll.qlInterestRateIndexValueDate(Index1M,$H1980)</f>
        <v>53176</v>
      </c>
      <c r="J1980" s="182">
        <f>IFERROR(_xll.qlIndexFixing(Index1M,$H1980,TRUE,_xll.ohTrigger(RecalcTrigger,Trigger1M)),NA())</f>
        <v>2.155084601507834E-2</v>
      </c>
      <c r="K1980" s="44">
        <f>IFERROR(_xll.qlIndexFixing(Index3M,H1980,TRUE,_xll.ohTrigger(RecalcTrigger,Trigger3M)),NA())</f>
        <v>2.1839121936027283E-2</v>
      </c>
      <c r="L1980" s="44">
        <f>IFERROR(_xll.qlIndexFixing(Index6M,$H1980,TRUE,_xll.ohTrigger(RecalcTrigger,Trigger6M)),NA())</f>
        <v>2.1930166433877837E-2</v>
      </c>
      <c r="M1980" s="183">
        <f>IFERROR(_xll.qlIndexFixing(Index1Y,$H1980,TRUE,_xll.ohTrigger(RecalcTrigger,Trigger1Y)),NA())</f>
        <v>2.2159684999737417E-2</v>
      </c>
      <c r="N1980" s="182">
        <f>IFERROR(_xll.qlIndexFixing(ONIndex1M,I1980,TRUE,_xll.ohTrigger(RecalcTrigger,Trigger1M)),NA())</f>
        <v>2.1550310834563824E-2</v>
      </c>
      <c r="O1980" s="44">
        <f>IFERROR(_xll.qlIndexFixing(ONIndex3M,I1980,TRUE,_xll.ohTrigger(RecalcTrigger,Trigger3M)),NA())</f>
        <v>2.1836871292839621E-2</v>
      </c>
      <c r="P1980" s="44">
        <f>IFERROR(_xll.qlIndexFixing(ONIndex6M,I1980,TRUE,_xll.ohTrigger(RecalcTrigger,Trigger6M)),NA())</f>
        <v>2.1919620543781049E-2</v>
      </c>
      <c r="Q1980" s="183">
        <f>IFERROR(_xll.qlIndexFixing(ONIndex1Y,I1980,TRUE,_xll.ohTrigger(RecalcTrigger,Trigger1Y)),NA())</f>
        <v>2.2134519833973965E-2</v>
      </c>
    </row>
    <row r="1981" spans="2:17" x14ac:dyDescent="0.2">
      <c r="B1981" s="39" t="s">
        <v>42</v>
      </c>
      <c r="D1981" s="42">
        <f>_xll.qlCalendarAdvance(Calendar,$D1980,B1981,"f",FALSE)</f>
        <v>53183</v>
      </c>
      <c r="E1981" s="177">
        <f>_xll.qlInterestRateIndexValueDate(IndexON,D1981)</f>
        <v>53183</v>
      </c>
      <c r="F1981" s="193">
        <f>IFERROR(_xll.qlIndexFixing(IndexON,D1981,TRUE,_xll.ohTrigger(RecalcTrigger,TriggerON)),NA())</f>
        <v>2.13279792597032E-2</v>
      </c>
      <c r="H1981" s="42">
        <f>_xll.qlCalendarAdvance(Calendar,$H1980,B1981,"f",FALSE)</f>
        <v>53183</v>
      </c>
      <c r="I1981" s="177">
        <f>_xll.qlInterestRateIndexValueDate(Index1M,$H1981)</f>
        <v>53183</v>
      </c>
      <c r="J1981" s="182">
        <f>IFERROR(_xll.qlIndexFixing(Index1M,$H1981,TRUE,_xll.ohTrigger(RecalcTrigger,Trigger1M)),NA())</f>
        <v>2.1542186866861966E-2</v>
      </c>
      <c r="K1981" s="44">
        <f>IFERROR(_xll.qlIndexFixing(Index3M,H1981,TRUE,_xll.ohTrigger(RecalcTrigger,Trigger3M)),NA())</f>
        <v>2.1830350171084208E-2</v>
      </c>
      <c r="L1981" s="44">
        <f>IFERROR(_xll.qlIndexFixing(Index6M,$H1981,TRUE,_xll.ohTrigger(RecalcTrigger,Trigger6M)),NA())</f>
        <v>2.1921799454716784E-2</v>
      </c>
      <c r="M1981" s="183">
        <f>IFERROR(_xll.qlIndexFixing(Index1Y,$H1981,TRUE,_xll.ohTrigger(RecalcTrigger,Trigger1Y)),NA())</f>
        <v>2.2151325795200183E-2</v>
      </c>
      <c r="N1981" s="182">
        <f>IFERROR(_xll.qlIndexFixing(ONIndex1M,I1981,TRUE,_xll.ohTrigger(RecalcTrigger,Trigger1M)),NA())</f>
        <v>2.154163347689364E-2</v>
      </c>
      <c r="O1981" s="44">
        <f>IFERROR(_xll.qlIndexFixing(ONIndex3M,I1981,TRUE,_xll.ohTrigger(RecalcTrigger,Trigger3M)),NA())</f>
        <v>2.1828040871973986E-2</v>
      </c>
      <c r="P1981" s="44">
        <f>IFERROR(_xll.qlIndexFixing(ONIndex6M,I1981,TRUE,_xll.ohTrigger(RecalcTrigger,Trigger6M)),NA())</f>
        <v>2.1911146231277101E-2</v>
      </c>
      <c r="Q1981" s="183">
        <f>IFERROR(_xll.qlIndexFixing(ONIndex1Y,I1981,TRUE,_xll.ohTrigger(RecalcTrigger,Trigger1Y)),NA())</f>
        <v>2.2125959234412518E-2</v>
      </c>
    </row>
    <row r="1982" spans="2:17" x14ac:dyDescent="0.2">
      <c r="B1982" s="39" t="s">
        <v>42</v>
      </c>
      <c r="D1982" s="42">
        <f>_xll.qlCalendarAdvance(Calendar,$D1981,B1982,"f",FALSE)</f>
        <v>53190</v>
      </c>
      <c r="E1982" s="177">
        <f>_xll.qlInterestRateIndexValueDate(IndexON,D1982)</f>
        <v>53190</v>
      </c>
      <c r="F1982" s="193">
        <f>IFERROR(_xll.qlIndexFixing(IndexON,D1982,TRUE,_xll.ohTrigger(RecalcTrigger,TriggerON)),NA())</f>
        <v>2.1319435205658932E-2</v>
      </c>
      <c r="H1982" s="42">
        <f>_xll.qlCalendarAdvance(Calendar,$H1981,B1982,"f",FALSE)</f>
        <v>53190</v>
      </c>
      <c r="I1982" s="177">
        <f>_xll.qlInterestRateIndexValueDate(Index1M,$H1982)</f>
        <v>53190</v>
      </c>
      <c r="J1982" s="182">
        <f>IFERROR(_xll.qlIndexFixing(Index1M,$H1982,TRUE,_xll.ohTrigger(RecalcTrigger,Trigger1M)),NA())</f>
        <v>2.1533542862956081E-2</v>
      </c>
      <c r="K1982" s="44">
        <f>IFERROR(_xll.qlIndexFixing(Index3M,H1982,TRUE,_xll.ohTrigger(RecalcTrigger,Trigger3M)),NA())</f>
        <v>2.1821594844380343E-2</v>
      </c>
      <c r="L1982" s="44">
        <f>IFERROR(_xll.qlIndexFixing(Index6M,$H1982,TRUE,_xll.ohTrigger(RecalcTrigger,Trigger6M)),NA())</f>
        <v>2.1913447848119601E-2</v>
      </c>
      <c r="M1982" s="183">
        <f>IFERROR(_xll.qlIndexFixing(Index1Y,$H1982,TRUE,_xll.ohTrigger(RecalcTrigger,Trigger1Y)),NA())</f>
        <v>2.2142981679181606E-2</v>
      </c>
      <c r="N1982" s="182">
        <f>IFERROR(_xll.qlIndexFixing(ONIndex1M,I1982,TRUE,_xll.ohTrigger(RecalcTrigger,Trigger1M)),NA())</f>
        <v>2.1532971228438447E-2</v>
      </c>
      <c r="O1982" s="44">
        <f>IFERROR(_xll.qlIndexFixing(ONIndex3M,I1982,TRUE,_xll.ohTrigger(RecalcTrigger,Trigger3M)),NA())</f>
        <v>2.1819226781447654E-2</v>
      </c>
      <c r="P1982" s="44">
        <f>IFERROR(_xll.qlIndexFixing(ONIndex6M,I1982,TRUE,_xll.ohTrigger(RecalcTrigger,Trigger6M)),NA())</f>
        <v>2.1902687089907502E-2</v>
      </c>
      <c r="Q1982" s="183">
        <f>IFERROR(_xll.qlIndexFixing(ONIndex1Y,I1982,TRUE,_xll.ohTrigger(RecalcTrigger,Trigger1Y)),NA())</f>
        <v>2.2117413330811075E-2</v>
      </c>
    </row>
    <row r="1983" spans="2:17" x14ac:dyDescent="0.2">
      <c r="B1983" s="39" t="s">
        <v>42</v>
      </c>
      <c r="D1983" s="42">
        <f>_xll.qlCalendarAdvance(Calendar,$D1982,B1983,"f",FALSE)</f>
        <v>53197</v>
      </c>
      <c r="E1983" s="177">
        <f>_xll.qlInterestRateIndexValueDate(IndexON,D1983)</f>
        <v>53197</v>
      </c>
      <c r="F1983" s="193">
        <f>IFERROR(_xll.qlIndexFixing(IndexON,D1983,TRUE,_xll.ohTrigger(RecalcTrigger,TriggerON)),NA())</f>
        <v>2.131090781375744E-2</v>
      </c>
      <c r="H1983" s="42">
        <f>_xll.qlCalendarAdvance(Calendar,$H1982,B1983,"f",FALSE)</f>
        <v>53197</v>
      </c>
      <c r="I1983" s="177">
        <f>_xll.qlInterestRateIndexValueDate(Index1M,$H1983)</f>
        <v>53197</v>
      </c>
      <c r="J1983" s="182">
        <f>IFERROR(_xll.qlIndexFixing(Index1M,$H1983,TRUE,_xll.ohTrigger(RecalcTrigger,Trigger1M)),NA())</f>
        <v>2.1524914003321381E-2</v>
      </c>
      <c r="K1983" s="44">
        <f>IFERROR(_xll.qlIndexFixing(Index3M,H1983,TRUE,_xll.ohTrigger(RecalcTrigger,Trigger3M)),NA())</f>
        <v>2.1812855955806454E-2</v>
      </c>
      <c r="L1983" s="44">
        <f>IFERROR(_xll.qlIndexFixing(Index6M,$H1983,TRUE,_xll.ohTrigger(RecalcTrigger,Trigger6M)),NA())</f>
        <v>2.1905111613895561E-2</v>
      </c>
      <c r="M1983" s="183">
        <f>IFERROR(_xll.qlIndexFixing(Index1Y,$H1983,TRUE,_xll.ohTrigger(RecalcTrigger,Trigger1Y)),NA())</f>
        <v>2.213465265131398E-2</v>
      </c>
      <c r="N1983" s="182">
        <f>IFERROR(_xll.qlIndexFixing(ONIndex1M,I1983,TRUE,_xll.ohTrigger(RecalcTrigger,Trigger1M)),NA())</f>
        <v>2.1524324089198243E-2</v>
      </c>
      <c r="O1983" s="44">
        <f>IFERROR(_xll.qlIndexFixing(ONIndex3M,I1983,TRUE,_xll.ohTrigger(RecalcTrigger,Trigger3M)),NA())</f>
        <v>2.1810429021260624E-2</v>
      </c>
      <c r="P1983" s="44">
        <f>IFERROR(_xll.qlIndexFixing(ONIndex6M,I1983,TRUE,_xll.ohTrigger(RecalcTrigger,Trigger6M)),NA())</f>
        <v>2.1894243119753298E-2</v>
      </c>
      <c r="Q1983" s="183">
        <f>IFERROR(_xll.qlIndexFixing(ONIndex1Y,I1983,TRUE,_xll.ohTrigger(RecalcTrigger,Trigger1Y)),NA())</f>
        <v>2.2108882123007545E-2</v>
      </c>
    </row>
    <row r="1984" spans="2:17" x14ac:dyDescent="0.2">
      <c r="B1984" s="39" t="s">
        <v>42</v>
      </c>
      <c r="D1984" s="42">
        <f>_xll.qlCalendarAdvance(Calendar,$D1983,B1984,"f",FALSE)</f>
        <v>53204</v>
      </c>
      <c r="E1984" s="177">
        <f>_xll.qlInterestRateIndexValueDate(IndexON,D1984)</f>
        <v>53204</v>
      </c>
      <c r="F1984" s="193">
        <f>IFERROR(_xll.qlIndexFixing(IndexON,D1984,TRUE,_xll.ohTrigger(RecalcTrigger,TriggerON)),NA())</f>
        <v>2.1302397084485003E-2</v>
      </c>
      <c r="H1984" s="42">
        <f>_xll.qlCalendarAdvance(Calendar,$H1983,B1984,"f",FALSE)</f>
        <v>53204</v>
      </c>
      <c r="I1984" s="177">
        <f>_xll.qlInterestRateIndexValueDate(Index1M,$H1984)</f>
        <v>53204</v>
      </c>
      <c r="J1984" s="182">
        <f>IFERROR(_xll.qlIndexFixing(Index1M,$H1984,TRUE,_xll.ohTrigger(RecalcTrigger,Trigger1M)),NA())</f>
        <v>2.1516240856310025E-2</v>
      </c>
      <c r="K1984" s="44">
        <f>IFERROR(_xll.qlIndexFixing(Index3M,H1984,TRUE,_xll.ohTrigger(RecalcTrigger,Trigger3M)),NA())</f>
        <v>2.1804133505255063E-2</v>
      </c>
      <c r="L1984" s="44">
        <f>IFERROR(_xll.qlIndexFixing(Index6M,$H1984,TRUE,_xll.ohTrigger(RecalcTrigger,Trigger6M)),NA())</f>
        <v>2.1896660061940406E-2</v>
      </c>
      <c r="M1984" s="183">
        <f>IFERROR(_xll.qlIndexFixing(Index1Y,$H1984,TRUE,_xll.ohTrigger(RecalcTrigger,Trigger1Y)),NA())</f>
        <v>2.2126338711229598E-2</v>
      </c>
      <c r="N1984" s="182">
        <f>IFERROR(_xll.qlIndexFixing(ONIndex1M,I1984,TRUE,_xll.ohTrigger(RecalcTrigger,Trigger1M)),NA())</f>
        <v>2.1515692059173031E-2</v>
      </c>
      <c r="O1984" s="44">
        <f>IFERROR(_xll.qlIndexFixing(ONIndex3M,I1984,TRUE,_xll.ohTrigger(RecalcTrigger,Trigger3M)),NA())</f>
        <v>2.1801647591331852E-2</v>
      </c>
      <c r="P1984" s="44">
        <f>IFERROR(_xll.qlIndexFixing(ONIndex6M,I1984,TRUE,_xll.ohTrigger(RecalcTrigger,Trigger6M)),NA())</f>
        <v>2.188581432081449E-2</v>
      </c>
      <c r="Q1984" s="183">
        <f>IFERROR(_xll.qlIndexFixing(ONIndex1Y,I1984,TRUE,_xll.ohTrigger(RecalcTrigger,Trigger1Y)),NA())</f>
        <v>2.2100365611082973E-2</v>
      </c>
    </row>
    <row r="1985" spans="2:17" x14ac:dyDescent="0.2">
      <c r="B1985" s="39" t="s">
        <v>42</v>
      </c>
      <c r="D1985" s="42">
        <f>_xll.qlCalendarAdvance(Calendar,$D1984,B1985,"f",FALSE)</f>
        <v>53211</v>
      </c>
      <c r="E1985" s="177">
        <f>_xll.qlInterestRateIndexValueDate(IndexON,D1985)</f>
        <v>53211</v>
      </c>
      <c r="F1985" s="193">
        <f>IFERROR(_xll.qlIndexFixing(IndexON,D1985,TRUE,_xll.ohTrigger(RecalcTrigger,TriggerON)),NA())</f>
        <v>2.1293903017517435E-2</v>
      </c>
      <c r="H1985" s="42">
        <f>_xll.qlCalendarAdvance(Calendar,$H1984,B1985,"f",FALSE)</f>
        <v>53211</v>
      </c>
      <c r="I1985" s="177">
        <f>_xll.qlInterestRateIndexValueDate(Index1M,$H1985)</f>
        <v>53211</v>
      </c>
      <c r="J1985" s="182">
        <f>IFERROR(_xll.qlIndexFixing(Index1M,$H1985,TRUE,_xll.ohTrigger(RecalcTrigger,Trigger1M)),NA())</f>
        <v>2.1507640559350914E-2</v>
      </c>
      <c r="K1985" s="44">
        <f>IFERROR(_xll.qlIndexFixing(Index3M,H1985,TRUE,_xll.ohTrigger(RecalcTrigger,Trigger3M)),NA())</f>
        <v>2.1795396674362449E-2</v>
      </c>
      <c r="L1985" s="44">
        <f>IFERROR(_xll.qlIndexFixing(Index6M,$H1985,TRUE,_xll.ohTrigger(RecalcTrigger,Trigger6M)),NA())</f>
        <v>2.1888287510262838E-2</v>
      </c>
      <c r="M1985" s="183">
        <f>IFERROR(_xll.qlIndexFixing(Index1Y,$H1985,TRUE,_xll.ohTrigger(RecalcTrigger,Trigger1Y)),NA())</f>
        <v>2.2118039858560978E-2</v>
      </c>
      <c r="N1985" s="182">
        <f>IFERROR(_xll.qlIndexFixing(ONIndex1M,I1985,TRUE,_xll.ohTrigger(RecalcTrigger,Trigger1M)),NA())</f>
        <v>2.1507075138362808E-2</v>
      </c>
      <c r="O1985" s="44">
        <f>IFERROR(_xll.qlIndexFixing(ONIndex3M,I1985,TRUE,_xll.ohTrigger(RecalcTrigger,Trigger3M)),NA())</f>
        <v>2.1792882491661336E-2</v>
      </c>
      <c r="P1985" s="44">
        <f>IFERROR(_xll.qlIndexFixing(ONIndex6M,I1985,TRUE,_xll.ohTrigger(RecalcTrigger,Trigger6M)),NA())</f>
        <v>2.187740069301003E-2</v>
      </c>
      <c r="Q1985" s="183">
        <f>IFERROR(_xll.qlIndexFixing(ONIndex1Y,I1985,TRUE,_xll.ohTrigger(RecalcTrigger,Trigger1Y)),NA())</f>
        <v>2.2091863794956312E-2</v>
      </c>
    </row>
    <row r="1986" spans="2:17" x14ac:dyDescent="0.2">
      <c r="B1986" s="39" t="s">
        <v>42</v>
      </c>
      <c r="D1986" s="42">
        <f>_xll.qlCalendarAdvance(Calendar,$D1985,B1986,"f",FALSE)</f>
        <v>53218</v>
      </c>
      <c r="E1986" s="177">
        <f>_xll.qlInterestRateIndexValueDate(IndexON,D1986)</f>
        <v>53218</v>
      </c>
      <c r="F1986" s="193">
        <f>IFERROR(_xll.qlIndexFixing(IndexON,D1986,TRUE,_xll.ohTrigger(RecalcTrigger,TriggerON)),NA())</f>
        <v>2.1285425612935782E-2</v>
      </c>
      <c r="H1986" s="42">
        <f>_xll.qlCalendarAdvance(Calendar,$H1985,B1986,"f",FALSE)</f>
        <v>53218</v>
      </c>
      <c r="I1986" s="177">
        <f>_xll.qlInterestRateIndexValueDate(Index1M,$H1986)</f>
        <v>53218</v>
      </c>
      <c r="J1986" s="182">
        <f>IFERROR(_xll.qlIndexFixing(Index1M,$H1986,TRUE,_xll.ohTrigger(RecalcTrigger,Trigger1M)),NA())</f>
        <v>2.1499055403285082E-2</v>
      </c>
      <c r="K1986" s="44">
        <f>IFERROR(_xll.qlIndexFixing(Index3M,H1986,TRUE,_xll.ohTrigger(RecalcTrigger,Trigger3M)),NA())</f>
        <v>2.1786706442844136E-2</v>
      </c>
      <c r="L1986" s="44">
        <f>IFERROR(_xll.qlIndexFixing(Index6M,$H1986,TRUE,_xll.ohTrigger(RecalcTrigger,Trigger6M)),NA())</f>
        <v>2.187999558169109E-2</v>
      </c>
      <c r="M1986" s="183">
        <f>IFERROR(_xll.qlIndexFixing(Index1Y,$H1986,TRUE,_xll.ohTrigger(RecalcTrigger,Trigger1Y)),NA())</f>
        <v>2.2109756092941746E-2</v>
      </c>
      <c r="N1986" s="182">
        <f>IFERROR(_xll.qlIndexFixing(ONIndex1M,I1986,TRUE,_xll.ohTrigger(RecalcTrigger,Trigger1M)),NA())</f>
        <v>2.1498473326767575E-2</v>
      </c>
      <c r="O1986" s="44">
        <f>IFERROR(_xll.qlIndexFixing(ONIndex3M,I1986,TRUE,_xll.ohTrigger(RecalcTrigger,Trigger3M)),NA())</f>
        <v>2.178413372241117E-2</v>
      </c>
      <c r="P1986" s="44">
        <f>IFERROR(_xll.qlIndexFixing(ONIndex6M,I1986,TRUE,_xll.ohTrigger(RecalcTrigger,Trigger6M)),NA())</f>
        <v>2.1869002236339918E-2</v>
      </c>
      <c r="Q1986" s="183">
        <f>IFERROR(_xll.qlIndexFixing(ONIndex1Y,I1986,TRUE,_xll.ohTrigger(RecalcTrigger,Trigger1Y)),NA())</f>
        <v>2.2083376674789656E-2</v>
      </c>
    </row>
    <row r="1987" spans="2:17" x14ac:dyDescent="0.2">
      <c r="B1987" s="39" t="s">
        <v>42</v>
      </c>
      <c r="D1987" s="42">
        <f>_xll.qlCalendarAdvance(Calendar,$D1986,B1987,"f",FALSE)</f>
        <v>53225</v>
      </c>
      <c r="E1987" s="177">
        <f>_xll.qlInterestRateIndexValueDate(IndexON,D1987)</f>
        <v>53225</v>
      </c>
      <c r="F1987" s="193">
        <f>IFERROR(_xll.qlIndexFixing(IndexON,D1987,TRUE,_xll.ohTrigger(RecalcTrigger,TriggerON)),NA())</f>
        <v>2.1276964870821091E-2</v>
      </c>
      <c r="H1987" s="42">
        <f>_xll.qlCalendarAdvance(Calendar,$H1986,B1987,"f",FALSE)</f>
        <v>53225</v>
      </c>
      <c r="I1987" s="177">
        <f>_xll.qlInterestRateIndexValueDate(Index1M,$H1987)</f>
        <v>53225</v>
      </c>
      <c r="J1987" s="182">
        <f>IFERROR(_xll.qlIndexFixing(Index1M,$H1987,TRUE,_xll.ohTrigger(RecalcTrigger,Trigger1M)),NA())</f>
        <v>2.1490485388088214E-2</v>
      </c>
      <c r="K1987" s="44">
        <f>IFERROR(_xll.qlIndexFixing(Index3M,H1987,TRUE,_xll.ohTrigger(RecalcTrigger,Trigger3M)),NA())</f>
        <v>2.1778032647847334E-2</v>
      </c>
      <c r="L1987" s="44">
        <f>IFERROR(_xll.qlIndexFixing(Index6M,$H1987,TRUE,_xll.ohTrigger(RecalcTrigger,Trigger6M)),NA())</f>
        <v>2.1871719021462128E-2</v>
      </c>
      <c r="M1987" s="183">
        <f>IFERROR(_xll.qlIndexFixing(Index1Y,$H1987,TRUE,_xll.ohTrigger(RecalcTrigger,Trigger1Y)),NA())</f>
        <v>2.2101487414006415E-2</v>
      </c>
      <c r="N1987" s="182">
        <f>IFERROR(_xll.qlIndexFixing(ONIndex1M,I1987,TRUE,_xll.ohTrigger(RecalcTrigger,Trigger1M)),NA())</f>
        <v>2.1489886624468379E-2</v>
      </c>
      <c r="O1987" s="44">
        <f>IFERROR(_xll.qlIndexFixing(ONIndex3M,I1987,TRUE,_xll.ohTrigger(RecalcTrigger,Trigger3M)),NA())</f>
        <v>2.1775401283500306E-2</v>
      </c>
      <c r="P1987" s="44">
        <f>IFERROR(_xll.qlIndexFixing(ONIndex6M,I1987,TRUE,_xll.ohTrigger(RecalcTrigger,Trigger6M)),NA())</f>
        <v>2.1860618950966249E-2</v>
      </c>
      <c r="Q1987" s="183">
        <f>IFERROR(_xll.qlIndexFixing(ONIndex1Y,I1987,TRUE,_xll.ohTrigger(RecalcTrigger,Trigger1Y)),NA())</f>
        <v>2.2074904250420913E-2</v>
      </c>
    </row>
    <row r="1988" spans="2:17" x14ac:dyDescent="0.2">
      <c r="B1988" s="39" t="s">
        <v>42</v>
      </c>
      <c r="D1988" s="42">
        <f>_xll.qlCalendarAdvance(Calendar,$D1987,B1988,"f",FALSE)</f>
        <v>53232</v>
      </c>
      <c r="E1988" s="177">
        <f>_xll.qlInterestRateIndexValueDate(IndexON,D1988)</f>
        <v>53232</v>
      </c>
      <c r="F1988" s="193">
        <f>IFERROR(_xll.qlIndexFixing(IndexON,D1988,TRUE,_xll.ohTrigger(RecalcTrigger,TriggerON)),NA())</f>
        <v>2.1268520791173362E-2</v>
      </c>
      <c r="H1988" s="42">
        <f>_xll.qlCalendarAdvance(Calendar,$H1987,B1988,"f",FALSE)</f>
        <v>53232</v>
      </c>
      <c r="I1988" s="177">
        <f>_xll.qlInterestRateIndexValueDate(Index1M,$H1988)</f>
        <v>53232</v>
      </c>
      <c r="J1988" s="182">
        <f>IFERROR(_xll.qlIndexFixing(Index1M,$H1988,TRUE,_xll.ohTrigger(RecalcTrigger,Trigger1M)),NA())</f>
        <v>2.1481930513719792E-2</v>
      </c>
      <c r="K1988" s="44">
        <f>IFERROR(_xll.qlIndexFixing(Index3M,H1988,TRUE,_xll.ohTrigger(RecalcTrigger,Trigger3M)),NA())</f>
        <v>2.1769375289269616E-2</v>
      </c>
      <c r="L1988" s="44">
        <f>IFERROR(_xll.qlIndexFixing(Index6M,$H1988,TRUE,_xll.ohTrigger(RecalcTrigger,Trigger6M)),NA())</f>
        <v>2.1863457829387888E-2</v>
      </c>
      <c r="M1988" s="183">
        <f>IFERROR(_xll.qlIndexFixing(Index1Y,$H1988,TRUE,_xll.ohTrigger(RecalcTrigger,Trigger1Y)),NA())</f>
        <v>2.2093233821389946E-2</v>
      </c>
      <c r="N1988" s="182">
        <f>IFERROR(_xll.qlIndexFixing(ONIndex1M,I1988,TRUE,_xll.ohTrigger(RecalcTrigger,Trigger1M)),NA())</f>
        <v>2.1481315031303128E-2</v>
      </c>
      <c r="O1988" s="44">
        <f>IFERROR(_xll.qlIndexFixing(ONIndex3M,I1988,TRUE,_xll.ohTrigger(RecalcTrigger,Trigger3M)),NA())</f>
        <v>2.1766685174928746E-2</v>
      </c>
      <c r="P1988" s="44">
        <f>IFERROR(_xll.qlIndexFixing(ONIndex6M,I1988,TRUE,_xll.ohTrigger(RecalcTrigger,Trigger6M)),NA())</f>
        <v>2.1852250836645881E-2</v>
      </c>
      <c r="Q1988" s="183">
        <f>IFERROR(_xll.qlIndexFixing(ONIndex1Y,I1988,TRUE,_xll.ohTrigger(RecalcTrigger,Trigger1Y)),NA())</f>
        <v>2.2066446521931127E-2</v>
      </c>
    </row>
    <row r="1989" spans="2:17" x14ac:dyDescent="0.2">
      <c r="B1989" s="39" t="s">
        <v>42</v>
      </c>
      <c r="D1989" s="42">
        <f>_xll.qlCalendarAdvance(Calendar,$D1988,B1989,"f",FALSE)</f>
        <v>53239</v>
      </c>
      <c r="E1989" s="177">
        <f>_xll.qlInterestRateIndexValueDate(IndexON,D1989)</f>
        <v>53239</v>
      </c>
      <c r="F1989" s="193">
        <f>IFERROR(_xll.qlIndexFixing(IndexON,D1989,TRUE,_xll.ohTrigger(RecalcTrigger,TriggerON)),NA())</f>
        <v>2.1260093373749456E-2</v>
      </c>
      <c r="H1989" s="42">
        <f>_xll.qlCalendarAdvance(Calendar,$H1988,B1989,"f",FALSE)</f>
        <v>53239</v>
      </c>
      <c r="I1989" s="177">
        <f>_xll.qlInterestRateIndexValueDate(Index1M,$H1989)</f>
        <v>53239</v>
      </c>
      <c r="J1989" s="182">
        <f>IFERROR(_xll.qlIndexFixing(Index1M,$H1989,TRUE,_xll.ohTrigger(RecalcTrigger,Trigger1M)),NA())</f>
        <v>2.1473458873304842E-2</v>
      </c>
      <c r="K1989" s="44">
        <f>IFERROR(_xll.qlIndexFixing(Index3M,H1989,TRUE,_xll.ohTrigger(RecalcTrigger,Trigger3M)),NA())</f>
        <v>2.1760767819065226E-2</v>
      </c>
      <c r="L1989" s="44">
        <f>IFERROR(_xll.qlIndexFixing(Index6M,$H1989,TRUE,_xll.ohTrigger(RecalcTrigger,Trigger6M)),NA())</f>
        <v>2.185528028186122E-2</v>
      </c>
      <c r="M1989" s="183">
        <f>IFERROR(_xll.qlIndexFixing(Index1Y,$H1989,TRUE,_xll.ohTrigger(RecalcTrigger,Trigger1Y)),NA())</f>
        <v>2.208499531472774E-2</v>
      </c>
      <c r="N1989" s="182">
        <f>IFERROR(_xll.qlIndexFixing(ONIndex1M,I1989,TRUE,_xll.ohTrigger(RecalcTrigger,Trigger1M)),NA())</f>
        <v>2.1472758547433912E-2</v>
      </c>
      <c r="O1989" s="44">
        <f>IFERROR(_xll.qlIndexFixing(ONIndex3M,I1989,TRUE,_xll.ohTrigger(RecalcTrigger,Trigger3M)),NA())</f>
        <v>2.1757985396615442E-2</v>
      </c>
      <c r="P1989" s="44">
        <f>IFERROR(_xll.qlIndexFixing(ONIndex6M,I1989,TRUE,_xll.ohTrigger(RecalcTrigger,Trigger6M)),NA())</f>
        <v>2.1843897893621955E-2</v>
      </c>
      <c r="Q1989" s="183">
        <f>IFERROR(_xll.qlIndexFixing(ONIndex1Y,I1989,TRUE,_xll.ohTrigger(RecalcTrigger,Trigger1Y)),NA())</f>
        <v>2.2058003489239253E-2</v>
      </c>
    </row>
    <row r="1990" spans="2:17" x14ac:dyDescent="0.2">
      <c r="B1990" s="39" t="s">
        <v>42</v>
      </c>
      <c r="D1990" s="42">
        <f>_xll.qlCalendarAdvance(Calendar,$D1989,B1990,"f",FALSE)</f>
        <v>53246</v>
      </c>
      <c r="E1990" s="177">
        <f>_xll.qlInterestRateIndexValueDate(IndexON,D1990)</f>
        <v>53246</v>
      </c>
      <c r="F1990" s="193">
        <f>IFERROR(_xll.qlIndexFixing(IndexON,D1990,TRUE,_xll.ohTrigger(RecalcTrigger,TriggerON)),NA())</f>
        <v>2.1251682618792511E-2</v>
      </c>
      <c r="H1990" s="42">
        <f>_xll.qlCalendarAdvance(Calendar,$H1989,B1990,"f",FALSE)</f>
        <v>53246</v>
      </c>
      <c r="I1990" s="177">
        <f>_xll.qlInterestRateIndexValueDate(Index1M,$H1990)</f>
        <v>53246</v>
      </c>
      <c r="J1990" s="182">
        <f>IFERROR(_xll.qlIndexFixing(Index1M,$H1990,TRUE,_xll.ohTrigger(RecalcTrigger,Trigger1M)),NA())</f>
        <v>2.1464936022603291E-2</v>
      </c>
      <c r="K1990" s="44">
        <f>IFERROR(_xll.qlIndexFixing(Index3M,H1990,TRUE,_xll.ohTrigger(RecalcTrigger,Trigger3M)),NA())</f>
        <v>2.1752143994391002E-2</v>
      </c>
      <c r="L1990" s="44">
        <f>IFERROR(_xll.qlIndexFixing(Index6M,$H1990,TRUE,_xll.ohTrigger(RecalcTrigger,Trigger6M)),NA())</f>
        <v>2.1847050433200371E-2</v>
      </c>
      <c r="M1990" s="183">
        <f>IFERROR(_xll.qlIndexFixing(Index1Y,$H1990,TRUE,_xll.ohTrigger(RecalcTrigger,Trigger1Y)),NA())</f>
        <v>2.2076771893656089E-2</v>
      </c>
      <c r="N1990" s="182">
        <f>IFERROR(_xll.qlIndexFixing(ONIndex1M,I1990,TRUE,_xll.ohTrigger(RecalcTrigger,Trigger1M)),NA())</f>
        <v>2.1464217172698641E-2</v>
      </c>
      <c r="O1990" s="44">
        <f>IFERROR(_xll.qlIndexFixing(ONIndex3M,I1990,TRUE,_xll.ohTrigger(RecalcTrigger,Trigger3M)),NA())</f>
        <v>2.1749301948560396E-2</v>
      </c>
      <c r="P1990" s="44">
        <f>IFERROR(_xll.qlIndexFixing(ONIndex6M,I1990,TRUE,_xll.ohTrigger(RecalcTrigger,Trigger6M)),NA())</f>
        <v>2.1835560121732378E-2</v>
      </c>
      <c r="Q1990" s="183">
        <f>IFERROR(_xll.qlIndexFixing(ONIndex1Y,I1990,TRUE,_xll.ohTrigger(RecalcTrigger,Trigger1Y)),NA())</f>
        <v>2.2049575152426337E-2</v>
      </c>
    </row>
    <row r="1991" spans="2:17" x14ac:dyDescent="0.2">
      <c r="B1991" s="39" t="s">
        <v>42</v>
      </c>
      <c r="D1991" s="42">
        <f>_xll.qlCalendarAdvance(Calendar,$D1990,B1991,"f",FALSE)</f>
        <v>53253</v>
      </c>
      <c r="E1991" s="177">
        <f>_xll.qlInterestRateIndexValueDate(IndexON,D1991)</f>
        <v>53253</v>
      </c>
      <c r="F1991" s="193">
        <f>IFERROR(_xll.qlIndexFixing(IndexON,D1991,TRUE,_xll.ohTrigger(RecalcTrigger,TriggerON)),NA())</f>
        <v>2.1243288526302528E-2</v>
      </c>
      <c r="H1991" s="42">
        <f>_xll.qlCalendarAdvance(Calendar,$H1990,B1991,"f",FALSE)</f>
        <v>53253</v>
      </c>
      <c r="I1991" s="177">
        <f>_xll.qlInterestRateIndexValueDate(Index1M,$H1991)</f>
        <v>53253</v>
      </c>
      <c r="J1991" s="182">
        <f>IFERROR(_xll.qlIndexFixing(Index1M,$H1991,TRUE,_xll.ohTrigger(RecalcTrigger,Trigger1M)),NA())</f>
        <v>2.145642831589541E-2</v>
      </c>
      <c r="K1991" s="44">
        <f>IFERROR(_xll.qlIndexFixing(Index3M,H1991,TRUE,_xll.ohTrigger(RecalcTrigger,Trigger3M)),NA())</f>
        <v>2.1743536606989598E-2</v>
      </c>
      <c r="L1991" s="44">
        <f>IFERROR(_xll.qlIndexFixing(Index6M,$H1991,TRUE,_xll.ohTrigger(RecalcTrigger,Trigger6M)),NA())</f>
        <v>2.1838835953221957E-2</v>
      </c>
      <c r="M1991" s="183">
        <f>IFERROR(_xll.qlIndexFixing(Index1Y,$H1991,TRUE,_xll.ohTrigger(RecalcTrigger,Trigger1Y)),NA())</f>
        <v>2.2068563557812171E-2</v>
      </c>
      <c r="N1991" s="182">
        <f>IFERROR(_xll.qlIndexFixing(ONIndex1M,I1991,TRUE,_xll.ohTrigger(RecalcTrigger,Trigger1M)),NA())</f>
        <v>2.1455690907340452E-2</v>
      </c>
      <c r="O1991" s="44">
        <f>IFERROR(_xll.qlIndexFixing(ONIndex3M,I1991,TRUE,_xll.ohTrigger(RecalcTrigger,Trigger3M)),NA())</f>
        <v>2.1740634831006744E-2</v>
      </c>
      <c r="P1991" s="44">
        <f>IFERROR(_xll.qlIndexFixing(ONIndex6M,I1991,TRUE,_xll.ohTrigger(RecalcTrigger,Trigger6M)),NA())</f>
        <v>2.182723752097715E-2</v>
      </c>
      <c r="Q1991" s="183">
        <f>IFERROR(_xll.qlIndexFixing(ONIndex1Y,I1991,TRUE,_xll.ohTrigger(RecalcTrigger,Trigger1Y)),NA())</f>
        <v>2.204116151149238E-2</v>
      </c>
    </row>
    <row r="1992" spans="2:17" x14ac:dyDescent="0.2">
      <c r="B1992" s="39" t="s">
        <v>42</v>
      </c>
      <c r="D1992" s="42">
        <f>_xll.qlCalendarAdvance(Calendar,$D1991,B1992,"f",FALSE)</f>
        <v>53260</v>
      </c>
      <c r="E1992" s="177">
        <f>_xll.qlInterestRateIndexValueDate(IndexON,D1992)</f>
        <v>53260</v>
      </c>
      <c r="F1992" s="193">
        <f>IFERROR(_xll.qlIndexFixing(IndexON,D1992,TRUE,_xll.ohTrigger(RecalcTrigger,TriggerON)),NA())</f>
        <v>2.1234911096036369E-2</v>
      </c>
      <c r="H1992" s="42">
        <f>_xll.qlCalendarAdvance(Calendar,$H1991,B1992,"f",FALSE)</f>
        <v>53260</v>
      </c>
      <c r="I1992" s="177">
        <f>_xll.qlInterestRateIndexValueDate(Index1M,$H1992)</f>
        <v>53260</v>
      </c>
      <c r="J1992" s="182">
        <f>IFERROR(_xll.qlIndexFixing(Index1M,$H1992,TRUE,_xll.ohTrigger(RecalcTrigger,Trigger1M)),NA())</f>
        <v>2.1447935753144357E-2</v>
      </c>
      <c r="K1992" s="44">
        <f>IFERROR(_xll.qlIndexFixing(Index3M,H1992,TRUE,_xll.ohTrigger(RecalcTrigger,Trigger3M)),NA())</f>
        <v>2.1734945656754427E-2</v>
      </c>
      <c r="L1992" s="44">
        <f>IFERROR(_xll.qlIndexFixing(Index6M,$H1992,TRUE,_xll.ohTrigger(RecalcTrigger,Trigger6M)),NA())</f>
        <v>2.1830636841738051E-2</v>
      </c>
      <c r="M1992" s="183">
        <f>IFERROR(_xll.qlIndexFixing(Index1Y,$H1992,TRUE,_xll.ohTrigger(RecalcTrigger,Trigger1Y)),NA())</f>
        <v>2.2060370306833388E-2</v>
      </c>
      <c r="N1992" s="182">
        <f>IFERROR(_xll.qlIndexFixing(ONIndex1M,I1992,TRUE,_xll.ohTrigger(RecalcTrigger,Trigger1M)),NA())</f>
        <v>2.1447179750954115E-2</v>
      </c>
      <c r="O1992" s="44">
        <f>IFERROR(_xll.qlIndexFixing(ONIndex3M,I1992,TRUE,_xll.ohTrigger(RecalcTrigger,Trigger3M)),NA())</f>
        <v>2.1731984043549257E-2</v>
      </c>
      <c r="P1992" s="44">
        <f>IFERROR(_xll.qlIndexFixing(ONIndex6M,I1992,TRUE,_xll.ohTrigger(RecalcTrigger,Trigger6M)),NA())</f>
        <v>2.1818930091437316E-2</v>
      </c>
      <c r="Q1992" s="183">
        <f>IFERROR(_xll.qlIndexFixing(ONIndex1Y,I1992,TRUE,_xll.ohTrigger(RecalcTrigger,Trigger1Y)),NA())</f>
        <v>2.2032762566437381E-2</v>
      </c>
    </row>
    <row r="1993" spans="2:17" x14ac:dyDescent="0.2">
      <c r="B1993" s="39" t="s">
        <v>42</v>
      </c>
      <c r="D1993" s="42">
        <f>_xll.qlCalendarAdvance(Calendar,$D1992,B1993,"f",FALSE)</f>
        <v>53267</v>
      </c>
      <c r="E1993" s="177">
        <f>_xll.qlInterestRateIndexValueDate(IndexON,D1993)</f>
        <v>53267</v>
      </c>
      <c r="F1993" s="193">
        <f>IFERROR(_xll.qlIndexFixing(IndexON,D1993,TRUE,_xll.ohTrigger(RecalcTrigger,TriggerON)),NA())</f>
        <v>2.1226550328318217E-2</v>
      </c>
      <c r="H1993" s="42">
        <f>_xll.qlCalendarAdvance(Calendar,$H1992,B1993,"f",FALSE)</f>
        <v>53267</v>
      </c>
      <c r="I1993" s="177">
        <f>_xll.qlInterestRateIndexValueDate(Index1M,$H1993)</f>
        <v>53267</v>
      </c>
      <c r="J1993" s="182">
        <f>IFERROR(_xll.qlIndexFixing(Index1M,$H1993,TRUE,_xll.ohTrigger(RecalcTrigger,Trigger1M)),NA())</f>
        <v>2.1439383253239908E-2</v>
      </c>
      <c r="K1993" s="44">
        <f>IFERROR(_xll.qlIndexFixing(Index3M,H1993,TRUE,_xll.ohTrigger(RecalcTrigger,Trigger3M)),NA())</f>
        <v>2.1726371143578012E-2</v>
      </c>
      <c r="L1993" s="44">
        <f>IFERROR(_xll.qlIndexFixing(Index6M,$H1993,TRUE,_xll.ohTrigger(RecalcTrigger,Trigger6M)),NA())</f>
        <v>2.1822382384832788E-2</v>
      </c>
      <c r="M1993" s="183">
        <f>IFERROR(_xll.qlIndexFixing(Index1Y,$H1993,TRUE,_xll.ohTrigger(RecalcTrigger,Trigger1Y)),NA())</f>
        <v>2.2052192140357807E-2</v>
      </c>
      <c r="N1993" s="182">
        <f>IFERROR(_xll.qlIndexFixing(ONIndex1M,I1993,TRUE,_xll.ohTrigger(RecalcTrigger,Trigger1M)),NA())</f>
        <v>2.1438683704025907E-2</v>
      </c>
      <c r="O1993" s="44">
        <f>IFERROR(_xll.qlIndexFixing(ONIndex3M,I1993,TRUE,_xll.ohTrigger(RecalcTrigger,Trigger3M)),NA())</f>
        <v>2.1723349586593166E-2</v>
      </c>
      <c r="P1993" s="44">
        <f>IFERROR(_xll.qlIndexFixing(ONIndex6M,I1993,TRUE,_xll.ohTrigger(RecalcTrigger,Trigger6M)),NA())</f>
        <v>2.1810637833112878E-2</v>
      </c>
      <c r="Q1993" s="183">
        <f>IFERROR(_xll.qlIndexFixing(ONIndex1Y,I1993,TRUE,_xll.ohTrigger(RecalcTrigger,Trigger1Y)),NA())</f>
        <v>2.2024378317180293E-2</v>
      </c>
    </row>
    <row r="1994" spans="2:17" x14ac:dyDescent="0.2">
      <c r="B1994" s="39" t="s">
        <v>42</v>
      </c>
      <c r="D1994" s="42">
        <f>_xll.qlCalendarAdvance(Calendar,$D1993,B1994,"f",FALSE)</f>
        <v>53274</v>
      </c>
      <c r="E1994" s="177">
        <f>_xll.qlInterestRateIndexValueDate(IndexON,D1994)</f>
        <v>53274</v>
      </c>
      <c r="F1994" s="193">
        <f>IFERROR(_xll.qlIndexFixing(IndexON,D1994,TRUE,_xll.ohTrigger(RecalcTrigger,TriggerON)),NA())</f>
        <v>2.121820622298598E-2</v>
      </c>
      <c r="H1994" s="42">
        <f>_xll.qlCalendarAdvance(Calendar,$H1993,B1994,"f",FALSE)</f>
        <v>53274</v>
      </c>
      <c r="I1994" s="177">
        <f>_xll.qlInterestRateIndexValueDate(Index1M,$H1994)</f>
        <v>53274</v>
      </c>
      <c r="J1994" s="182">
        <f>IFERROR(_xll.qlIndexFixing(Index1M,$H1994,TRUE,_xll.ohTrigger(RecalcTrigger,Trigger1M)),NA())</f>
        <v>2.1430919223193772E-2</v>
      </c>
      <c r="K1994" s="44">
        <f>IFERROR(_xll.qlIndexFixing(Index3M,H1994,TRUE,_xll.ohTrigger(RecalcTrigger,Trigger3M)),NA())</f>
        <v>2.1717813067356397E-2</v>
      </c>
      <c r="L1994" s="44">
        <f>IFERROR(_xll.qlIndexFixing(Index6M,$H1994,TRUE,_xll.ohTrigger(RecalcTrigger,Trigger6M)),NA())</f>
        <v>2.1814213397785023E-2</v>
      </c>
      <c r="M1994" s="183">
        <f>IFERROR(_xll.qlIndexFixing(Index1Y,$H1994,TRUE,_xll.ohTrigger(RecalcTrigger,Trigger1Y)),NA())</f>
        <v>2.204402905802505E-2</v>
      </c>
      <c r="N1994" s="182">
        <f>IFERROR(_xll.qlIndexFixing(ONIndex1M,I1994,TRUE,_xll.ohTrigger(RecalcTrigger,Trigger1M)),NA())</f>
        <v>2.1430202766150597E-2</v>
      </c>
      <c r="O1994" s="44">
        <f>IFERROR(_xll.qlIndexFixing(ONIndex3M,I1994,TRUE,_xll.ohTrigger(RecalcTrigger,Trigger3M)),NA())</f>
        <v>2.1714731459814285E-2</v>
      </c>
      <c r="P1994" s="44">
        <f>IFERROR(_xll.qlIndexFixing(ONIndex6M,I1994,TRUE,_xll.ohTrigger(RecalcTrigger,Trigger6M)),NA())</f>
        <v>2.1802360745841742E-2</v>
      </c>
      <c r="Q1994" s="183">
        <f>IFERROR(_xll.qlIndexFixing(ONIndex1Y,I1994,TRUE,_xll.ohTrigger(RecalcTrigger,Trigger1Y)),NA())</f>
        <v>2.2016008763802164E-2</v>
      </c>
    </row>
    <row r="1995" spans="2:17" x14ac:dyDescent="0.2">
      <c r="B1995" s="39" t="s">
        <v>42</v>
      </c>
      <c r="D1995" s="42">
        <f>_xll.qlCalendarAdvance(Calendar,$D1994,B1995,"f",FALSE)</f>
        <v>53281</v>
      </c>
      <c r="E1995" s="177">
        <f>_xll.qlInterestRateIndexValueDate(IndexON,D1995)</f>
        <v>53281</v>
      </c>
      <c r="F1995" s="193">
        <f>IFERROR(_xll.qlIndexFixing(IndexON,D1995,TRUE,_xll.ohTrigger(RecalcTrigger,TriggerON)),NA())</f>
        <v>2.1209878779958613E-2</v>
      </c>
      <c r="H1995" s="42">
        <f>_xll.qlCalendarAdvance(Calendar,$H1994,B1995,"f",FALSE)</f>
        <v>53281</v>
      </c>
      <c r="I1995" s="177">
        <f>_xll.qlInterestRateIndexValueDate(Index1M,$H1995)</f>
        <v>53281</v>
      </c>
      <c r="J1995" s="182">
        <f>IFERROR(_xll.qlIndexFixing(Index1M,$H1995,TRUE,_xll.ohTrigger(RecalcTrigger,Trigger1M)),NA())</f>
        <v>2.1422470333754551E-2</v>
      </c>
      <c r="K1995" s="44">
        <f>IFERROR(_xll.qlIndexFixing(Index3M,H1995,TRUE,_xll.ohTrigger(RecalcTrigger,Trigger3M)),NA())</f>
        <v>2.1709271427982995E-2</v>
      </c>
      <c r="L1995" s="44">
        <f>IFERROR(_xll.qlIndexFixing(Index6M,$H1995,TRUE,_xll.ohTrigger(RecalcTrigger,Trigger6M)),NA())</f>
        <v>2.1806059777594793E-2</v>
      </c>
      <c r="M1995" s="183">
        <f>IFERROR(_xll.qlIndexFixing(Index1Y,$H1995,TRUE,_xll.ohTrigger(RecalcTrigger,Trigger1Y)),NA())</f>
        <v>2.2035881059474294E-2</v>
      </c>
      <c r="N1995" s="182">
        <f>IFERROR(_xll.qlIndexFixing(ONIndex1M,I1995,TRUE,_xll.ohTrigger(RecalcTrigger,Trigger1M)),NA())</f>
        <v>2.1421736937571323E-2</v>
      </c>
      <c r="O1995" s="44">
        <f>IFERROR(_xll.qlIndexFixing(ONIndex3M,I1995,TRUE,_xll.ohTrigger(RecalcTrigger,Trigger3M)),NA())</f>
        <v>2.1706129663374707E-2</v>
      </c>
      <c r="P1995" s="44">
        <f>IFERROR(_xll.qlIndexFixing(ONIndex6M,I1995,TRUE,_xll.ohTrigger(RecalcTrigger,Trigger6M)),NA())</f>
        <v>2.1794098829867048E-2</v>
      </c>
      <c r="Q1995" s="183">
        <f>IFERROR(_xll.qlIndexFixing(ONIndex1Y,I1995,TRUE,_xll.ohTrigger(RecalcTrigger,Trigger1Y)),NA())</f>
        <v>2.2007653906302993E-2</v>
      </c>
    </row>
    <row r="1996" spans="2:17" x14ac:dyDescent="0.2">
      <c r="B1996" s="39" t="s">
        <v>42</v>
      </c>
      <c r="D1996" s="42">
        <f>_xll.qlCalendarAdvance(Calendar,$D1995,B1996,"f",FALSE)</f>
        <v>53288</v>
      </c>
      <c r="E1996" s="177">
        <f>_xll.qlInterestRateIndexValueDate(IndexON,D1996)</f>
        <v>53288</v>
      </c>
      <c r="F1996" s="193">
        <f>IFERROR(_xll.qlIndexFixing(IndexON,D1996,TRUE,_xll.ohTrigger(RecalcTrigger,TriggerON)),NA())</f>
        <v>2.1201567999398208E-2</v>
      </c>
      <c r="H1996" s="42">
        <f>_xll.qlCalendarAdvance(Calendar,$H1995,B1996,"f",FALSE)</f>
        <v>53288</v>
      </c>
      <c r="I1996" s="177">
        <f>_xll.qlInterestRateIndexValueDate(Index1M,$H1996)</f>
        <v>53288</v>
      </c>
      <c r="J1996" s="182">
        <f>IFERROR(_xll.qlIndexFixing(Index1M,$H1996,TRUE,_xll.ohTrigger(RecalcTrigger,Trigger1M)),NA())</f>
        <v>2.1414036584897933E-2</v>
      </c>
      <c r="K1996" s="44">
        <f>IFERROR(_xll.qlIndexFixing(Index3M,H1996,TRUE,_xll.ohTrigger(RecalcTrigger,Trigger3M)),NA())</f>
        <v>2.1700746225352095E-2</v>
      </c>
      <c r="L1996" s="44">
        <f>IFERROR(_xll.qlIndexFixing(Index6M,$H1996,TRUE,_xll.ohTrigger(RecalcTrigger,Trigger6M)),NA())</f>
        <v>2.1797921524076721E-2</v>
      </c>
      <c r="M1996" s="183">
        <f>IFERROR(_xll.qlIndexFixing(Index1Y,$H1996,TRUE,_xll.ohTrigger(RecalcTrigger,Trigger1Y)),NA())</f>
        <v>2.2027748144345605E-2</v>
      </c>
      <c r="N1996" s="182">
        <f>IFERROR(_xll.qlIndexFixing(ONIndex1M,I1996,TRUE,_xll.ohTrigger(RecalcTrigger,Trigger1M)),NA())</f>
        <v>2.1413286218125993E-2</v>
      </c>
      <c r="O1996" s="44">
        <f>IFERROR(_xll.qlIndexFixing(ONIndex3M,I1996,TRUE,_xll.ohTrigger(RecalcTrigger,Trigger3M)),NA())</f>
        <v>2.1697544197274432E-2</v>
      </c>
      <c r="P1996" s="44">
        <f>IFERROR(_xll.qlIndexFixing(ONIndex6M,I1996,TRUE,_xll.ohTrigger(RecalcTrigger,Trigger6M)),NA())</f>
        <v>2.1785852084945656E-2</v>
      </c>
      <c r="Q1996" s="183">
        <f>IFERROR(_xll.qlIndexFixing(ONIndex1Y,I1996,TRUE,_xll.ohTrigger(RecalcTrigger,Trigger1Y)),NA())</f>
        <v>2.199931374468278E-2</v>
      </c>
    </row>
    <row r="1997" spans="2:17" x14ac:dyDescent="0.2">
      <c r="B1997" s="39" t="s">
        <v>42</v>
      </c>
      <c r="D1997" s="42">
        <f>_xll.qlCalendarAdvance(Calendar,$D1996,B1997,"f",FALSE)</f>
        <v>53295</v>
      </c>
      <c r="E1997" s="177">
        <f>_xll.qlInterestRateIndexValueDate(IndexON,D1997)</f>
        <v>53295</v>
      </c>
      <c r="F1997" s="193">
        <f>IFERROR(_xll.qlIndexFixing(IndexON,D1997,TRUE,_xll.ohTrigger(RecalcTrigger,TriggerON)),NA())</f>
        <v>2.1193273881142671E-2</v>
      </c>
      <c r="H1997" s="42">
        <f>_xll.qlCalendarAdvance(Calendar,$H1996,B1997,"f",FALSE)</f>
        <v>53295</v>
      </c>
      <c r="I1997" s="177">
        <f>_xll.qlInterestRateIndexValueDate(Index1M,$H1997)</f>
        <v>53295</v>
      </c>
      <c r="J1997" s="182">
        <f>IFERROR(_xll.qlIndexFixing(Index1M,$H1997,TRUE,_xll.ohTrigger(RecalcTrigger,Trigger1M)),NA())</f>
        <v>2.1405617976583396E-2</v>
      </c>
      <c r="K1997" s="44">
        <f>IFERROR(_xll.qlIndexFixing(Index3M,H1997,TRUE,_xll.ohTrigger(RecalcTrigger,Trigger3M)),NA())</f>
        <v>2.1692198683461422E-2</v>
      </c>
      <c r="L1997" s="44">
        <f>IFERROR(_xll.qlIndexFixing(Index6M,$H1997,TRUE,_xll.ohTrigger(RecalcTrigger,Trigger6M)),NA())</f>
        <v>2.1789798637047667E-2</v>
      </c>
      <c r="M1997" s="183">
        <f>IFERROR(_xll.qlIndexFixing(Index1Y,$H1997,TRUE,_xll.ohTrigger(RecalcTrigger,Trigger1Y)),NA())</f>
        <v>2.201963031228038E-2</v>
      </c>
      <c r="N1997" s="182">
        <f>IFERROR(_xll.qlIndexFixing(ONIndex1M,I1997,TRUE,_xll.ohTrigger(RecalcTrigger,Trigger1M)),NA())</f>
        <v>2.14048506079767E-2</v>
      </c>
      <c r="O1997" s="44">
        <f>IFERROR(_xll.qlIndexFixing(ONIndex3M,I1997,TRUE,_xll.ohTrigger(RecalcTrigger,Trigger3M)),NA())</f>
        <v>2.168897506151346E-2</v>
      </c>
      <c r="P1997" s="44">
        <f>IFERROR(_xll.qlIndexFixing(ONIndex6M,I1997,TRUE,_xll.ohTrigger(RecalcTrigger,Trigger6M)),NA())</f>
        <v>2.1777620511320706E-2</v>
      </c>
      <c r="Q1997" s="183">
        <f>IFERROR(_xll.qlIndexFixing(ONIndex1Y,I1997,TRUE,_xll.ohTrigger(RecalcTrigger,Trigger1Y)),NA())</f>
        <v>2.1990988278779433E-2</v>
      </c>
    </row>
    <row r="1998" spans="2:17" x14ac:dyDescent="0.2">
      <c r="B1998" s="39" t="s">
        <v>42</v>
      </c>
      <c r="D1998" s="42">
        <f>_xll.qlCalendarAdvance(Calendar,$D1997,B1998,"f",FALSE)</f>
        <v>53302</v>
      </c>
      <c r="E1998" s="177">
        <f>_xll.qlInterestRateIndexValueDate(IndexON,D1998)</f>
        <v>53302</v>
      </c>
      <c r="F1998" s="193">
        <f>IFERROR(_xll.qlIndexFixing(IndexON,D1998,TRUE,_xll.ohTrigger(RecalcTrigger,TriggerON)),NA())</f>
        <v>2.1184996425354097E-2</v>
      </c>
      <c r="H1998" s="42">
        <f>_xll.qlCalendarAdvance(Calendar,$H1997,B1998,"f",FALSE)</f>
        <v>53302</v>
      </c>
      <c r="I1998" s="177">
        <f>_xll.qlInterestRateIndexValueDate(Index1M,$H1998)</f>
        <v>53302</v>
      </c>
      <c r="J1998" s="182">
        <f>IFERROR(_xll.qlIndexFixing(Index1M,$H1998,TRUE,_xll.ohTrigger(RecalcTrigger,Trigger1M)),NA())</f>
        <v>2.1397298397818273E-2</v>
      </c>
      <c r="K1998" s="44">
        <f>IFERROR(_xll.qlIndexFixing(Index3M,H1998,TRUE,_xll.ohTrigger(RecalcTrigger,Trigger3M)),NA())</f>
        <v>2.168366630231363E-2</v>
      </c>
      <c r="L1998" s="44">
        <f>IFERROR(_xll.qlIndexFixing(Index6M,$H1998,TRUE,_xll.ohTrigger(RecalcTrigger,Trigger6M)),NA())</f>
        <v>2.1781764900830742E-2</v>
      </c>
      <c r="M1998" s="183">
        <f>IFERROR(_xll.qlIndexFixing(Index1Y,$H1998,TRUE,_xll.ohTrigger(RecalcTrigger,Trigger1Y)),NA())</f>
        <v>2.2011527562919797E-2</v>
      </c>
      <c r="N1998" s="182">
        <f>IFERROR(_xll.qlIndexFixing(ONIndex1M,I1998,TRUE,_xll.ohTrigger(RecalcTrigger,Trigger1M)),NA())</f>
        <v>2.1396430106961351E-2</v>
      </c>
      <c r="O1998" s="44">
        <f>IFERROR(_xll.qlIndexFixing(ONIndex3M,I1998,TRUE,_xll.ohTrigger(RecalcTrigger,Trigger3M)),NA())</f>
        <v>2.1680422256010745E-2</v>
      </c>
      <c r="P1998" s="44">
        <f>IFERROR(_xll.qlIndexFixing(ONIndex6M,I1998,TRUE,_xll.ohTrigger(RecalcTrigger,Trigger6M)),NA())</f>
        <v>2.1769404108749058E-2</v>
      </c>
      <c r="Q1998" s="183">
        <f>IFERROR(_xll.qlIndexFixing(ONIndex1Y,I1998,TRUE,_xll.ohTrigger(RecalcTrigger,Trigger1Y)),NA())</f>
        <v>2.198267750883609E-2</v>
      </c>
    </row>
    <row r="1999" spans="2:17" x14ac:dyDescent="0.2">
      <c r="B1999" s="39" t="s">
        <v>42</v>
      </c>
      <c r="D1999" s="42">
        <f>_xll.qlCalendarAdvance(Calendar,$D1998,B1999,"f",FALSE)</f>
        <v>53309</v>
      </c>
      <c r="E1999" s="177">
        <f>_xll.qlInterestRateIndexValueDate(IndexON,D1999)</f>
        <v>53309</v>
      </c>
      <c r="F1999" s="193">
        <f>IFERROR(_xll.qlIndexFixing(IndexON,D1999,TRUE,_xll.ohTrigger(RecalcTrigger,TriggerON)),NA())</f>
        <v>2.1176735632032484E-2</v>
      </c>
      <c r="H1999" s="42">
        <f>_xll.qlCalendarAdvance(Calendar,$H1998,B1999,"f",FALSE)</f>
        <v>53309</v>
      </c>
      <c r="I1999" s="177">
        <f>_xll.qlInterestRateIndexValueDate(Index1M,$H1999)</f>
        <v>53309</v>
      </c>
      <c r="J1999" s="182">
        <f>IFERROR(_xll.qlIndexFixing(Index1M,$H1999,TRUE,_xll.ohTrigger(RecalcTrigger,Trigger1M)),NA())</f>
        <v>2.1388911841804751E-2</v>
      </c>
      <c r="K1999" s="44">
        <f>IFERROR(_xll.qlIndexFixing(Index3M,H1999,TRUE,_xll.ohTrigger(RecalcTrigger,Trigger3M)),NA())</f>
        <v>2.1675189065635557E-2</v>
      </c>
      <c r="L1999" s="44">
        <f>IFERROR(_xll.qlIndexFixing(Index6M,$H1999,TRUE,_xll.ohTrigger(RecalcTrigger,Trigger6M)),NA())</f>
        <v>2.1773673363618781E-2</v>
      </c>
      <c r="M1999" s="183">
        <f>IFERROR(_xll.qlIndexFixing(Index1Y,$H1999,TRUE,_xll.ohTrigger(RecalcTrigger,Trigger1Y)),NA())</f>
        <v>2.2003439895906363E-2</v>
      </c>
      <c r="N1999" s="182">
        <f>IFERROR(_xll.qlIndexFixing(ONIndex1M,I1999,TRUE,_xll.ohTrigger(RecalcTrigger,Trigger1M)),NA())</f>
        <v>2.1388024715160991E-2</v>
      </c>
      <c r="O1999" s="44">
        <f>IFERROR(_xll.qlIndexFixing(ONIndex3M,I1999,TRUE,_xll.ohTrigger(RecalcTrigger,Trigger3M)),NA())</f>
        <v>2.1671885780766287E-2</v>
      </c>
      <c r="P1999" s="44">
        <f>IFERROR(_xll.qlIndexFixing(ONIndex6M,I1999,TRUE,_xll.ohTrigger(RecalcTrigger,Trigger6M)),NA())</f>
        <v>2.1761202877473851E-2</v>
      </c>
      <c r="Q1999" s="183">
        <f>IFERROR(_xll.qlIndexFixing(ONIndex1Y,I1999,TRUE,_xll.ohTrigger(RecalcTrigger,Trigger1Y)),NA())</f>
        <v>2.197438143469066E-2</v>
      </c>
    </row>
    <row r="2000" spans="2:17" x14ac:dyDescent="0.2">
      <c r="B2000" s="39" t="s">
        <v>42</v>
      </c>
      <c r="D2000" s="42">
        <f>_xll.qlCalendarAdvance(Calendar,$D1999,B2000,"f",FALSE)</f>
        <v>53316</v>
      </c>
      <c r="E2000" s="177">
        <f>_xll.qlInterestRateIndexValueDate(IndexON,D2000)</f>
        <v>53316</v>
      </c>
      <c r="F2000" s="193">
        <f>IFERROR(_xll.qlIndexFixing(IndexON,D2000,TRUE,_xll.ohTrigger(RecalcTrigger,TriggerON)),NA())</f>
        <v>2.116849150101574E-2</v>
      </c>
      <c r="H2000" s="42">
        <f>_xll.qlCalendarAdvance(Calendar,$H1999,B2000,"f",FALSE)</f>
        <v>53316</v>
      </c>
      <c r="I2000" s="177">
        <f>_xll.qlInterestRateIndexValueDate(Index1M,$H2000)</f>
        <v>53316</v>
      </c>
      <c r="J2000" s="182">
        <f>IFERROR(_xll.qlIndexFixing(Index1M,$H2000,TRUE,_xll.ohTrigger(RecalcTrigger,Trigger1M)),NA())</f>
        <v>2.1380540429470535E-2</v>
      </c>
      <c r="K2000" s="44">
        <f>IFERROR(_xll.qlIndexFixing(Index3M,H2000,TRUE,_xll.ohTrigger(RecalcTrigger,Trigger3M)),NA())</f>
        <v>2.1666728262958582E-2</v>
      </c>
      <c r="L2000" s="44">
        <f>IFERROR(_xll.qlIndexFixing(Index6M,$H2000,TRUE,_xll.ohTrigger(RecalcTrigger,Trigger6M)),NA())</f>
        <v>2.176559719342246E-2</v>
      </c>
      <c r="M2000" s="183">
        <f>IFERROR(_xll.qlIndexFixing(Index1Y,$H2000,TRUE,_xll.ohTrigger(RecalcTrigger,Trigger1Y)),NA())</f>
        <v>2.1995367310883251E-2</v>
      </c>
      <c r="N2000" s="182">
        <f>IFERROR(_xll.qlIndexFixing(ONIndex1M,I2000,TRUE,_xll.ohTrigger(RecalcTrigger,Trigger1M)),NA())</f>
        <v>2.1379634432575623E-2</v>
      </c>
      <c r="O2000" s="44">
        <f>IFERROR(_xll.qlIndexFixing(ONIndex3M,I2000,TRUE,_xll.ohTrigger(RecalcTrigger,Trigger3M)),NA())</f>
        <v>2.1663365635942178E-2</v>
      </c>
      <c r="P2000" s="44">
        <f>IFERROR(_xll.qlIndexFixing(ONIndex6M,I2000,TRUE,_xll.ohTrigger(RecalcTrigger,Trigger6M)),NA())</f>
        <v>2.1753016817251947E-2</v>
      </c>
      <c r="Q2000" s="183">
        <f>IFERROR(_xll.qlIndexFixing(ONIndex1Y,I2000,TRUE,_xll.ohTrigger(RecalcTrigger,Trigger1Y)),NA())</f>
        <v>2.1966100056343141E-2</v>
      </c>
    </row>
    <row r="2001" spans="2:17" x14ac:dyDescent="0.2">
      <c r="B2001" s="39" t="s">
        <v>42</v>
      </c>
      <c r="D2001" s="42">
        <f>_xll.qlCalendarAdvance(Calendar,$D2000,B2001,"f",FALSE)</f>
        <v>53323</v>
      </c>
      <c r="E2001" s="177">
        <f>_xll.qlInterestRateIndexValueDate(IndexON,D2001)</f>
        <v>53323</v>
      </c>
      <c r="F2001" s="193">
        <f>IFERROR(_xll.qlIndexFixing(IndexON,D2001,TRUE,_xll.ohTrigger(RecalcTrigger,TriggerON)),NA())</f>
        <v>2.1160264032384912E-2</v>
      </c>
      <c r="H2001" s="42">
        <f>_xll.qlCalendarAdvance(Calendar,$H2000,B2001,"f",FALSE)</f>
        <v>53323</v>
      </c>
      <c r="I2001" s="177">
        <f>_xll.qlInterestRateIndexValueDate(Index1M,$H2001)</f>
        <v>53323</v>
      </c>
      <c r="J2001" s="182">
        <f>IFERROR(_xll.qlIndexFixing(Index1M,$H2001,TRUE,_xll.ohTrigger(RecalcTrigger,Trigger1M)),NA())</f>
        <v>2.1372184160783701E-2</v>
      </c>
      <c r="K2001" s="44">
        <f>IFERROR(_xll.qlIndexFixing(Index3M,H2001,TRUE,_xll.ohTrigger(RecalcTrigger,Trigger3M)),NA())</f>
        <v>2.1658283894179144E-2</v>
      </c>
      <c r="L2001" s="44">
        <f>IFERROR(_xll.qlIndexFixing(Index6M,$H2001,TRUE,_xll.ohTrigger(RecalcTrigger,Trigger6M)),NA())</f>
        <v>2.1757536390057421E-2</v>
      </c>
      <c r="M2001" s="183">
        <f>IFERROR(_xll.qlIndexFixing(Index1Y,$H2001,TRUE,_xll.ohTrigger(RecalcTrigger,Trigger1Y)),NA())</f>
        <v>2.1987309807494082E-2</v>
      </c>
      <c r="N2001" s="182">
        <f>IFERROR(_xll.qlIndexFixing(ONIndex1M,I2001,TRUE,_xll.ohTrigger(RecalcTrigger,Trigger1M)),NA())</f>
        <v>2.137125925928629E-2</v>
      </c>
      <c r="O2001" s="44">
        <f>IFERROR(_xll.qlIndexFixing(ONIndex3M,I2001,TRUE,_xll.ohTrigger(RecalcTrigger,Trigger3M)),NA())</f>
        <v>2.1654861821376326E-2</v>
      </c>
      <c r="P2001" s="44">
        <f>IFERROR(_xll.qlIndexFixing(ONIndex6M,I2001,TRUE,_xll.ohTrigger(RecalcTrigger,Trigger6M)),NA())</f>
        <v>2.1744845928245438E-2</v>
      </c>
      <c r="Q2001" s="183">
        <f>IFERROR(_xll.qlIndexFixing(ONIndex1Y,I2001,TRUE,_xll.ohTrigger(RecalcTrigger,Trigger1Y)),NA())</f>
        <v>2.1957833373955626E-2</v>
      </c>
    </row>
    <row r="2002" spans="2:17" x14ac:dyDescent="0.2">
      <c r="B2002" s="39" t="s">
        <v>42</v>
      </c>
      <c r="D2002" s="42">
        <f>_xll.qlCalendarAdvance(Calendar,$D2001,B2002,"f",FALSE)</f>
        <v>53330</v>
      </c>
      <c r="E2002" s="177">
        <f>_xll.qlInterestRateIndexValueDate(IndexON,D2002)</f>
        <v>53330</v>
      </c>
      <c r="F2002" s="193">
        <f>IFERROR(_xll.qlIndexFixing(IndexON,D2002,TRUE,_xll.ohTrigger(RecalcTrigger,TriggerON)),NA())</f>
        <v>2.115205322614E-2</v>
      </c>
      <c r="H2002" s="42">
        <f>_xll.qlCalendarAdvance(Calendar,$H2001,B2002,"f",FALSE)</f>
        <v>53330</v>
      </c>
      <c r="I2002" s="177">
        <f>_xll.qlInterestRateIndexValueDate(Index1M,$H2002)</f>
        <v>53330</v>
      </c>
      <c r="J2002" s="182">
        <f>IFERROR(_xll.qlIndexFixing(Index1M,$H2002,TRUE,_xll.ohTrigger(RecalcTrigger,Trigger1M)),NA())</f>
        <v>2.1363843035712315E-2</v>
      </c>
      <c r="K2002" s="44">
        <f>IFERROR(_xll.qlIndexFixing(Index3M,H2002,TRUE,_xll.ohTrigger(RecalcTrigger,Trigger3M)),NA())</f>
        <v>2.1649855959195493E-2</v>
      </c>
      <c r="L2002" s="44">
        <f>IFERROR(_xll.qlIndexFixing(Index6M,$H2002,TRUE,_xll.ohTrigger(RecalcTrigger,Trigger6M)),NA())</f>
        <v>2.1749414692825656E-2</v>
      </c>
      <c r="M2002" s="183">
        <f>IFERROR(_xll.qlIndexFixing(Index1Y,$H2002,TRUE,_xll.ohTrigger(RecalcTrigger,Trigger1Y)),NA())</f>
        <v>2.1979267385382473E-2</v>
      </c>
      <c r="N2002" s="182">
        <f>IFERROR(_xll.qlIndexFixing(ONIndex1M,I2002,TRUE,_xll.ohTrigger(RecalcTrigger,Trigger1M)),NA())</f>
        <v>2.1362899195211948E-2</v>
      </c>
      <c r="O2002" s="44">
        <f>IFERROR(_xll.qlIndexFixing(ONIndex3M,I2002,TRUE,_xll.ohTrigger(RecalcTrigger,Trigger3M)),NA())</f>
        <v>2.164637433706873E-2</v>
      </c>
      <c r="P2002" s="44">
        <f>IFERROR(_xll.qlIndexFixing(ONIndex6M,I2002,TRUE,_xll.ohTrigger(RecalcTrigger,Trigger6M)),NA())</f>
        <v>2.1736690210454324E-2</v>
      </c>
      <c r="Q2002" s="183">
        <f>IFERROR(_xll.qlIndexFixing(ONIndex1Y,I2002,TRUE,_xll.ohTrigger(RecalcTrigger,Trigger1Y)),NA())</f>
        <v>2.1949581387284978E-2</v>
      </c>
    </row>
    <row r="2003" spans="2:17" x14ac:dyDescent="0.2">
      <c r="B2003" s="39" t="s">
        <v>42</v>
      </c>
      <c r="D2003" s="42">
        <f>_xll.qlCalendarAdvance(Calendar,$D2002,B2003,"f",FALSE)</f>
        <v>53337</v>
      </c>
      <c r="E2003" s="177">
        <f>_xll.qlInterestRateIndexValueDate(IndexON,D2003)</f>
        <v>53337</v>
      </c>
      <c r="F2003" s="193">
        <f>IFERROR(_xll.qlIndexFixing(IndexON,D2003,TRUE,_xll.ohTrigger(RecalcTrigger,TriggerON)),NA())</f>
        <v>2.114385908211891E-2</v>
      </c>
      <c r="H2003" s="42">
        <f>_xll.qlCalendarAdvance(Calendar,$H2002,B2003,"f",FALSE)</f>
        <v>53337</v>
      </c>
      <c r="I2003" s="177">
        <f>_xll.qlInterestRateIndexValueDate(Index1M,$H2003)</f>
        <v>53337</v>
      </c>
      <c r="J2003" s="182">
        <f>IFERROR(_xll.qlIndexFixing(Index1M,$H2003,TRUE,_xll.ohTrigger(RecalcTrigger,Trigger1M)),NA())</f>
        <v>2.135551705421709E-2</v>
      </c>
      <c r="K2003" s="44">
        <f>IFERROR(_xll.qlIndexFixing(Index3M,H2003,TRUE,_xll.ohTrigger(RecalcTrigger,Trigger3M)),NA())</f>
        <v>2.164144445790496E-2</v>
      </c>
      <c r="L2003" s="44">
        <f>IFERROR(_xll.qlIndexFixing(Index6M,$H2003,TRUE,_xll.ohTrigger(RecalcTrigger,Trigger6M)),NA())</f>
        <v>2.1741384000888864E-2</v>
      </c>
      <c r="M2003" s="183">
        <f>IFERROR(_xll.qlIndexFixing(Index1Y,$H2003,TRUE,_xll.ohTrigger(RecalcTrigger,Trigger1Y)),NA())</f>
        <v>2.1971240044194262E-2</v>
      </c>
      <c r="N2003" s="182">
        <f>IFERROR(_xll.qlIndexFixing(ONIndex1M,I2003,TRUE,_xll.ohTrigger(RecalcTrigger,Trigger1M)),NA())</f>
        <v>2.1354554240190504E-2</v>
      </c>
      <c r="O2003" s="44">
        <f>IFERROR(_xll.qlIndexFixing(ONIndex3M,I2003,TRUE,_xll.ohTrigger(RecalcTrigger,Trigger3M)),NA())</f>
        <v>2.1637903183100438E-2</v>
      </c>
      <c r="P2003" s="44">
        <f>IFERROR(_xll.qlIndexFixing(ONIndex6M,I2003,TRUE,_xll.ohTrigger(RecalcTrigger,Trigger6M)),NA())</f>
        <v>2.1728549663716512E-2</v>
      </c>
      <c r="Q2003" s="183">
        <f>IFERROR(_xll.qlIndexFixing(ONIndex1Y,I2003,TRUE,_xll.ohTrigger(RecalcTrigger,Trigger1Y)),NA())</f>
        <v>2.1941344096493287E-2</v>
      </c>
    </row>
    <row r="2004" spans="2:17" x14ac:dyDescent="0.2">
      <c r="B2004" s="39" t="s">
        <v>42</v>
      </c>
      <c r="D2004" s="42">
        <f>_xll.qlCalendarAdvance(Calendar,$D2003,B2004,"f",FALSE)</f>
        <v>53344</v>
      </c>
      <c r="E2004" s="177">
        <f>_xll.qlInterestRateIndexValueDate(IndexON,D2004)</f>
        <v>53344</v>
      </c>
      <c r="F2004" s="193">
        <f>IFERROR(_xll.qlIndexFixing(IndexON,D2004,TRUE,_xll.ohTrigger(RecalcTrigger,TriggerON)),NA())</f>
        <v>2.1135681600726874E-2</v>
      </c>
      <c r="H2004" s="42">
        <f>_xll.qlCalendarAdvance(Calendar,$H2003,B2004,"f",FALSE)</f>
        <v>53344</v>
      </c>
      <c r="I2004" s="177">
        <f>_xll.qlInterestRateIndexValueDate(Index1M,$H2004)</f>
        <v>53344</v>
      </c>
      <c r="J2004" s="182">
        <f>IFERROR(_xll.qlIndexFixing(Index1M,$H2004,TRUE,_xll.ohTrigger(RecalcTrigger,Trigger1M)),NA())</f>
        <v>2.1347206216263639E-2</v>
      </c>
      <c r="K2004" s="44">
        <f>IFERROR(_xll.qlIndexFixing(Index3M,H2004,TRUE,_xll.ohTrigger(RecalcTrigger,Trigger3M)),NA())</f>
        <v>2.1633049390207593E-2</v>
      </c>
      <c r="L2004" s="44">
        <f>IFERROR(_xll.qlIndexFixing(Index6M,$H2004,TRUE,_xll.ohTrigger(RecalcTrigger,Trigger6M)),NA())</f>
        <v>2.1733368674164057E-2</v>
      </c>
      <c r="M2004" s="183">
        <f>IFERROR(_xll.qlIndexFixing(Index1Y,$H2004,TRUE,_xll.ohTrigger(RecalcTrigger,Trigger1Y)),NA())</f>
        <v>2.1963227783574402E-2</v>
      </c>
      <c r="N2004" s="182">
        <f>IFERROR(_xll.qlIndexFixing(ONIndex1M,I2004,TRUE,_xll.ohTrigger(RecalcTrigger,Trigger1M)),NA())</f>
        <v>2.1346224394546143E-2</v>
      </c>
      <c r="O2004" s="44">
        <f>IFERROR(_xll.qlIndexFixing(ONIndex3M,I2004,TRUE,_xll.ohTrigger(RecalcTrigger,Trigger3M)),NA())</f>
        <v>2.1629448359471448E-2</v>
      </c>
      <c r="P2004" s="44">
        <f>IFERROR(_xll.qlIndexFixing(ONIndex6M,I2004,TRUE,_xll.ohTrigger(RecalcTrigger,Trigger6M)),NA())</f>
        <v>2.1720424288275142E-2</v>
      </c>
      <c r="Q2004" s="183">
        <f>IFERROR(_xll.qlIndexFixing(ONIndex1Y,I2004,TRUE,_xll.ohTrigger(RecalcTrigger,Trigger1Y)),NA())</f>
        <v>2.1933121501580555E-2</v>
      </c>
    </row>
    <row r="2005" spans="2:17" x14ac:dyDescent="0.2">
      <c r="B2005" s="39" t="s">
        <v>42</v>
      </c>
      <c r="D2005" s="42">
        <f>_xll.qlCalendarAdvance(Calendar,$D2004,B2005,"f",FALSE)</f>
        <v>53351</v>
      </c>
      <c r="E2005" s="177">
        <f>_xll.qlInterestRateIndexValueDate(IndexON,D2005)</f>
        <v>53351</v>
      </c>
      <c r="F2005" s="193">
        <f>IFERROR(_xll.qlIndexFixing(IndexON,D2005,TRUE,_xll.ohTrigger(RecalcTrigger,TriggerON)),NA())</f>
        <v>2.1127520781558662E-2</v>
      </c>
      <c r="H2005" s="42">
        <f>_xll.qlCalendarAdvance(Calendar,$H2004,B2005,"f",FALSE)</f>
        <v>53351</v>
      </c>
      <c r="I2005" s="177">
        <f>_xll.qlInterestRateIndexValueDate(Index1M,$H2005)</f>
        <v>53351</v>
      </c>
      <c r="J2005" s="182">
        <f>IFERROR(_xll.qlIndexFixing(Index1M,$H2005,TRUE,_xll.ohTrigger(RecalcTrigger,Trigger1M)),NA())</f>
        <v>2.1338910521824943E-2</v>
      </c>
      <c r="K2005" s="44">
        <f>IFERROR(_xll.qlIndexFixing(Index3M,H2005,TRUE,_xll.ohTrigger(RecalcTrigger,Trigger3M)),NA())</f>
        <v>2.1624670756000733E-2</v>
      </c>
      <c r="L2005" s="44">
        <f>IFERROR(_xll.qlIndexFixing(Index6M,$H2005,TRUE,_xll.ohTrigger(RecalcTrigger,Trigger6M)),NA())</f>
        <v>2.172536871246988E-2</v>
      </c>
      <c r="M2005" s="183">
        <f>IFERROR(_xll.qlIndexFixing(Index1Y,$H2005,TRUE,_xll.ohTrigger(RecalcTrigger,Trigger1Y)),NA())</f>
        <v>2.1955230603169396E-2</v>
      </c>
      <c r="N2005" s="182">
        <f>IFERROR(_xll.qlIndexFixing(ONIndex1M,I2005,TRUE,_xll.ohTrigger(RecalcTrigger,Trigger1M)),NA())</f>
        <v>2.1337909657954679E-2</v>
      </c>
      <c r="O2005" s="44">
        <f>IFERROR(_xll.qlIndexFixing(ONIndex3M,I2005,TRUE,_xll.ohTrigger(RecalcTrigger,Trigger3M)),NA())</f>
        <v>2.1621009866100716E-2</v>
      </c>
      <c r="P2005" s="44">
        <f>IFERROR(_xll.qlIndexFixing(ONIndex6M,I2005,TRUE,_xll.ohTrigger(RecalcTrigger,Trigger6M)),NA())</f>
        <v>2.1712314083806028E-2</v>
      </c>
      <c r="Q2005" s="183">
        <f>IFERROR(_xll.qlIndexFixing(ONIndex1Y,I2005,TRUE,_xll.ohTrigger(RecalcTrigger,Trigger1Y)),NA())</f>
        <v>2.1924913602465734E-2</v>
      </c>
    </row>
    <row r="2006" spans="2:17" x14ac:dyDescent="0.2">
      <c r="B2006" s="39" t="s">
        <v>42</v>
      </c>
      <c r="D2006" s="42">
        <f>_xll.qlCalendarAdvance(Calendar,$D2005,B2006,"f",FALSE)</f>
        <v>53358</v>
      </c>
      <c r="E2006" s="177">
        <f>_xll.qlInterestRateIndexValueDate(IndexON,D2006)</f>
        <v>53358</v>
      </c>
      <c r="F2006" s="193">
        <f>IFERROR(_xll.qlIndexFixing(IndexON,D2006,TRUE,_xll.ohTrigger(RecalcTrigger,TriggerON)),NA())</f>
        <v>2.1119376624857411E-2</v>
      </c>
      <c r="H2006" s="42">
        <f>_xll.qlCalendarAdvance(Calendar,$H2005,B2006,"f",FALSE)</f>
        <v>53358</v>
      </c>
      <c r="I2006" s="177">
        <f>_xll.qlInterestRateIndexValueDate(Index1M,$H2006)</f>
        <v>53358</v>
      </c>
      <c r="J2006" s="182">
        <f>IFERROR(_xll.qlIndexFixing(Index1M,$H2006,TRUE,_xll.ohTrigger(RecalcTrigger,Trigger1M)),NA())</f>
        <v>2.1330466679678868E-2</v>
      </c>
      <c r="K2006" s="44">
        <f>IFERROR(_xll.qlIndexFixing(Index3M,H2006,TRUE,_xll.ohTrigger(RecalcTrigger,Trigger3M)),NA())</f>
        <v>2.1616263834476148E-2</v>
      </c>
      <c r="L2006" s="44">
        <f>IFERROR(_xll.qlIndexFixing(Index6M,$H2006,TRUE,_xll.ohTrigger(RecalcTrigger,Trigger6M)),NA())</f>
        <v>2.1717384115626785E-2</v>
      </c>
      <c r="M2006" s="183">
        <f>IFERROR(_xll.qlIndexFixing(Index1Y,$H2006,TRUE,_xll.ohTrigger(RecalcTrigger,Trigger1Y)),NA())</f>
        <v>2.1947248502626637E-2</v>
      </c>
      <c r="N2006" s="182">
        <f>IFERROR(_xll.qlIndexFixing(ONIndex1M,I2006,TRUE,_xll.ohTrigger(RecalcTrigger,Trigger1M)),NA())</f>
        <v>2.1329610030659252E-2</v>
      </c>
      <c r="O2006" s="44">
        <f>IFERROR(_xll.qlIndexFixing(ONIndex3M,I2006,TRUE,_xll.ohTrigger(RecalcTrigger,Trigger3M)),NA())</f>
        <v>2.161258770298824E-2</v>
      </c>
      <c r="P2006" s="44">
        <f>IFERROR(_xll.qlIndexFixing(ONIndex6M,I2006,TRUE,_xll.ohTrigger(RecalcTrigger,Trigger6M)),NA())</f>
        <v>2.1704219050633355E-2</v>
      </c>
      <c r="Q2006" s="183">
        <f>IFERROR(_xll.qlIndexFixing(ONIndex1Y,I2006,TRUE,_xll.ohTrigger(RecalcTrigger,Trigger1Y)),NA())</f>
        <v>2.1916720399229872E-2</v>
      </c>
    </row>
    <row r="2007" spans="2:17" x14ac:dyDescent="0.2">
      <c r="B2007" s="39" t="s">
        <v>42</v>
      </c>
      <c r="D2007" s="42">
        <f>_xll.qlCalendarAdvance(Calendar,$D2006,B2007,"f",FALSE)</f>
        <v>53365</v>
      </c>
      <c r="E2007" s="177">
        <f>_xll.qlInterestRateIndexValueDate(IndexON,D2007)</f>
        <v>53365</v>
      </c>
      <c r="F2007" s="193">
        <f>IFERROR(_xll.qlIndexFixing(IndexON,D2007,TRUE,_xll.ohTrigger(RecalcTrigger,TriggerON)),NA())</f>
        <v>2.1111249130461029E-2</v>
      </c>
      <c r="H2007" s="42">
        <f>_xll.qlCalendarAdvance(Calendar,$H2006,B2007,"f",FALSE)</f>
        <v>53365</v>
      </c>
      <c r="I2007" s="177">
        <f>_xll.qlInterestRateIndexValueDate(Index1M,$H2007)</f>
        <v>53365</v>
      </c>
      <c r="J2007" s="182">
        <f>IFERROR(_xll.qlIndexFixing(Index1M,$H2007,TRUE,_xll.ohTrigger(RecalcTrigger,Trigger1M)),NA())</f>
        <v>2.1322198277712152E-2</v>
      </c>
      <c r="K2007" s="44">
        <f>IFERROR(_xll.qlIndexFixing(Index3M,H2007,TRUE,_xll.ohTrigger(RecalcTrigger,Trigger3M)),NA())</f>
        <v>2.1607962787653302E-2</v>
      </c>
      <c r="L2007" s="44">
        <f>IFERROR(_xll.qlIndexFixing(Index6M,$H2007,TRUE,_xll.ohTrigger(RecalcTrigger,Trigger6M)),NA())</f>
        <v>2.1709414883452977E-2</v>
      </c>
      <c r="M2007" s="183">
        <f>IFERROR(_xll.qlIndexFixing(Index1Y,$H2007,TRUE,_xll.ohTrigger(RecalcTrigger,Trigger1Y)),NA())</f>
        <v>2.1939281481593076E-2</v>
      </c>
      <c r="N2007" s="182">
        <f>IFERROR(_xll.qlIndexFixing(ONIndex1M,I2007,TRUE,_xll.ohTrigger(RecalcTrigger,Trigger1M)),NA())</f>
        <v>2.1321325512578815E-2</v>
      </c>
      <c r="O2007" s="44">
        <f>IFERROR(_xll.qlIndexFixing(ONIndex3M,I2007,TRUE,_xll.ohTrigger(RecalcTrigger,Trigger3M)),NA())</f>
        <v>2.160418187013402E-2</v>
      </c>
      <c r="P2007" s="44">
        <f>IFERROR(_xll.qlIndexFixing(ONIndex6M,I2007,TRUE,_xll.ohTrigger(RecalcTrigger,Trigger6M)),NA())</f>
        <v>2.1696139188595032E-2</v>
      </c>
      <c r="Q2007" s="183">
        <f>IFERROR(_xll.qlIndexFixing(ONIndex1Y,I2007,TRUE,_xll.ohTrigger(RecalcTrigger,Trigger1Y)),NA())</f>
        <v>2.1908541891791922E-2</v>
      </c>
    </row>
    <row r="2008" spans="2:17" x14ac:dyDescent="0.2">
      <c r="B2008" s="39" t="s">
        <v>42</v>
      </c>
      <c r="D2008" s="42">
        <f>_xll.qlCalendarAdvance(Calendar,$D2007,B2008,"f",FALSE)</f>
        <v>53372</v>
      </c>
      <c r="E2008" s="177">
        <f>_xll.qlInterestRateIndexValueDate(IndexON,D2008)</f>
        <v>53372</v>
      </c>
      <c r="F2008" s="193">
        <f>IFERROR(_xll.qlIndexFixing(IndexON,D2008,TRUE,_xll.ohTrigger(RecalcTrigger,TriggerON)),NA())</f>
        <v>2.1103138298369517E-2</v>
      </c>
      <c r="H2008" s="42">
        <f>_xll.qlCalendarAdvance(Calendar,$H2007,B2008,"f",FALSE)</f>
        <v>53372</v>
      </c>
      <c r="I2008" s="177">
        <f>_xll.qlInterestRateIndexValueDate(Index1M,$H2008)</f>
        <v>53372</v>
      </c>
      <c r="J2008" s="182">
        <f>IFERROR(_xll.qlIndexFixing(Index1M,$H2008,TRUE,_xll.ohTrigger(RecalcTrigger,Trigger1M)),NA())</f>
        <v>2.1313945013818694E-2</v>
      </c>
      <c r="K2008" s="44">
        <f>IFERROR(_xll.qlIndexFixing(Index3M,H2008,TRUE,_xll.ohTrigger(RecalcTrigger,Trigger3M)),NA())</f>
        <v>2.1599587369697075E-2</v>
      </c>
      <c r="L2008" s="44">
        <f>IFERROR(_xll.qlIndexFixing(Index6M,$H2008,TRUE,_xll.ohTrigger(RecalcTrigger,Trigger6M)),NA())</f>
        <v>2.1701461015769346E-2</v>
      </c>
      <c r="M2008" s="183">
        <f>IFERROR(_xll.qlIndexFixing(Index1Y,$H2008,TRUE,_xll.ohTrigger(RecalcTrigger,Trigger1Y)),NA())</f>
        <v>2.1931329539717437E-2</v>
      </c>
      <c r="N2008" s="182">
        <f>IFERROR(_xll.qlIndexFixing(ONIndex1M,I2008,TRUE,_xll.ohTrigger(RecalcTrigger,Trigger1M)),NA())</f>
        <v>2.1313056103551276E-2</v>
      </c>
      <c r="O2008" s="44">
        <f>IFERROR(_xll.qlIndexFixing(ONIndex3M,I2008,TRUE,_xll.ohTrigger(RecalcTrigger,Trigger3M)),NA())</f>
        <v>2.1595792367700151E-2</v>
      </c>
      <c r="P2008" s="44">
        <f>IFERROR(_xll.qlIndexFixing(ONIndex6M,I2008,TRUE,_xll.ohTrigger(RecalcTrigger,Trigger6M)),NA())</f>
        <v>2.1688074497691057E-2</v>
      </c>
      <c r="Q2008" s="183">
        <f>IFERROR(_xll.qlIndexFixing(ONIndex1Y,I2008,TRUE,_xll.ohTrigger(RecalcTrigger,Trigger1Y)),NA())</f>
        <v>2.190037808023293E-2</v>
      </c>
    </row>
    <row r="2009" spans="2:17" x14ac:dyDescent="0.2">
      <c r="B2009" s="39" t="s">
        <v>42</v>
      </c>
      <c r="D2009" s="42">
        <f>_xll.qlCalendarAdvance(Calendar,$D2008,B2009,"f",FALSE)</f>
        <v>53379</v>
      </c>
      <c r="E2009" s="177">
        <f>_xll.qlInterestRateIndexValueDate(IndexON,D2009)</f>
        <v>53379</v>
      </c>
      <c r="F2009" s="193">
        <f>IFERROR(_xll.qlIndexFixing(IndexON,D2009,TRUE,_xll.ohTrigger(RecalcTrigger,TriggerON)),NA())</f>
        <v>2.1095044128907059E-2</v>
      </c>
      <c r="H2009" s="42">
        <f>_xll.qlCalendarAdvance(Calendar,$H2008,B2009,"f",FALSE)</f>
        <v>53379</v>
      </c>
      <c r="I2009" s="177">
        <f>_xll.qlInterestRateIndexValueDate(Index1M,$H2009)</f>
        <v>53379</v>
      </c>
      <c r="J2009" s="182">
        <f>IFERROR(_xll.qlIndexFixing(Index1M,$H2009,TRUE,_xll.ohTrigger(RecalcTrigger,Trigger1M)),NA())</f>
        <v>2.1305706887963752E-2</v>
      </c>
      <c r="K2009" s="44">
        <f>IFERROR(_xll.qlIndexFixing(Index3M,H2009,TRUE,_xll.ohTrigger(RecalcTrigger,Trigger3M)),NA())</f>
        <v>2.1591273785261361E-2</v>
      </c>
      <c r="L2009" s="44">
        <f>IFERROR(_xll.qlIndexFixing(Index6M,$H2009,TRUE,_xll.ohTrigger(RecalcTrigger,Trigger6M)),NA())</f>
        <v>2.1693522512395886E-2</v>
      </c>
      <c r="M2009" s="183">
        <f>IFERROR(_xll.qlIndexFixing(Index1Y,$H2009,TRUE,_xll.ohTrigger(RecalcTrigger,Trigger1Y)),NA())</f>
        <v>2.1923392676648445E-2</v>
      </c>
      <c r="N2009" s="182">
        <f>IFERROR(_xll.qlIndexFixing(ONIndex1M,I2009,TRUE,_xll.ohTrigger(RecalcTrigger,Trigger1M)),NA())</f>
        <v>2.1304801803900819E-2</v>
      </c>
      <c r="O2009" s="44">
        <f>IFERROR(_xll.qlIndexFixing(ONIndex3M,I2009,TRUE,_xll.ohTrigger(RecalcTrigger,Trigger3M)),NA())</f>
        <v>2.1587419195524538E-2</v>
      </c>
      <c r="P2009" s="44">
        <f>IFERROR(_xll.qlIndexFixing(ONIndex6M,I2009,TRUE,_xll.ohTrigger(RecalcTrigger,Trigger6M)),NA())</f>
        <v>2.1680024978002477E-2</v>
      </c>
      <c r="Q2009" s="183">
        <f>IFERROR(_xll.qlIndexFixing(ONIndex1Y,I2009,TRUE,_xll.ohTrigger(RecalcTrigger,Trigger1Y)),NA())</f>
        <v>2.1892228964471849E-2</v>
      </c>
    </row>
    <row r="2010" spans="2:17" x14ac:dyDescent="0.2">
      <c r="B2010" s="39" t="s">
        <v>42</v>
      </c>
      <c r="D2010" s="42">
        <f>_xll.qlCalendarAdvance(Calendar,$D2009,B2010,"f",FALSE)</f>
        <v>53386</v>
      </c>
      <c r="E2010" s="177">
        <f>_xll.qlInterestRateIndexValueDate(IndexON,D2010)</f>
        <v>53386</v>
      </c>
      <c r="F2010" s="193">
        <f>IFERROR(_xll.qlIndexFixing(IndexON,D2010,TRUE,_xll.ohTrigger(RecalcTrigger,TriggerON)),NA())</f>
        <v>2.1086966621668424E-2</v>
      </c>
      <c r="H2010" s="42">
        <f>_xll.qlCalendarAdvance(Calendar,$H2009,B2010,"f",FALSE)</f>
        <v>53386</v>
      </c>
      <c r="I2010" s="177">
        <f>_xll.qlInterestRateIndexValueDate(Index1M,$H2010)</f>
        <v>53386</v>
      </c>
      <c r="J2010" s="182">
        <f>IFERROR(_xll.qlIndexFixing(Index1M,$H2010,TRUE,_xll.ohTrigger(RecalcTrigger,Trigger1M)),NA())</f>
        <v>2.1297553844083571E-2</v>
      </c>
      <c r="K2010" s="44">
        <f>IFERROR(_xll.qlIndexFixing(Index3M,H2010,TRUE,_xll.ohTrigger(RecalcTrigger,Trigger3M)),NA())</f>
        <v>2.1583119187909113E-2</v>
      </c>
      <c r="L2010" s="44">
        <f>IFERROR(_xll.qlIndexFixing(Index6M,$H2010,TRUE,_xll.ohTrigger(RecalcTrigger,Trigger6M)),NA())</f>
        <v>2.1685843355649374E-2</v>
      </c>
      <c r="M2010" s="183">
        <f>IFERROR(_xll.qlIndexFixing(Index1Y,$H2010,TRUE,_xll.ohTrigger(RecalcTrigger,Trigger1Y)),NA())</f>
        <v>2.1915470892035938E-2</v>
      </c>
      <c r="N2010" s="182">
        <f>IFERROR(_xll.qlIndexFixing(ONIndex1M,I2010,TRUE,_xll.ohTrigger(RecalcTrigger,Trigger1M)),NA())</f>
        <v>2.129656261330326E-2</v>
      </c>
      <c r="O2010" s="44">
        <f>IFERROR(_xll.qlIndexFixing(ONIndex3M,I2010,TRUE,_xll.ohTrigger(RecalcTrigger,Trigger3M)),NA())</f>
        <v>2.1579062353607181E-2</v>
      </c>
      <c r="P2010" s="44">
        <f>IFERROR(_xll.qlIndexFixing(ONIndex6M,I2010,TRUE,_xll.ohTrigger(RecalcTrigger,Trigger6M)),NA())</f>
        <v>2.1671990629448246E-2</v>
      </c>
      <c r="Q2010" s="183">
        <f>IFERROR(_xll.qlIndexFixing(ONIndex1Y,I2010,TRUE,_xll.ohTrigger(RecalcTrigger,Trigger1Y)),NA())</f>
        <v>2.1884094544589727E-2</v>
      </c>
    </row>
    <row r="2011" spans="2:17" x14ac:dyDescent="0.2">
      <c r="B2011" s="39" t="s">
        <v>42</v>
      </c>
      <c r="D2011" s="42">
        <f>_xll.qlCalendarAdvance(Calendar,$D2010,B2011,"f",FALSE)</f>
        <v>53393</v>
      </c>
      <c r="E2011" s="177">
        <f>_xll.qlInterestRateIndexValueDate(IndexON,D2011)</f>
        <v>53393</v>
      </c>
      <c r="F2011" s="193">
        <f>IFERROR(_xll.qlIndexFixing(IndexON,D2011,TRUE,_xll.ohTrigger(RecalcTrigger,TriggerON)),NA())</f>
        <v>2.107890577689675E-2</v>
      </c>
      <c r="H2011" s="42">
        <f>_xll.qlCalendarAdvance(Calendar,$H2010,B2011,"f",FALSE)</f>
        <v>53393</v>
      </c>
      <c r="I2011" s="177">
        <f>_xll.qlInterestRateIndexValueDate(Index1M,$H2011)</f>
        <v>53393</v>
      </c>
      <c r="J2011" s="182">
        <f>IFERROR(_xll.qlIndexFixing(Index1M,$H2011,TRUE,_xll.ohTrigger(RecalcTrigger,Trigger1M)),NA())</f>
        <v>2.1289454367006033E-2</v>
      </c>
      <c r="K2011" s="44">
        <f>IFERROR(_xll.qlIndexFixing(Index3M,H2011,TRUE,_xll.ohTrigger(RecalcTrigger,Trigger3M)),NA())</f>
        <v>2.1574840523896677E-2</v>
      </c>
      <c r="L2011" s="44">
        <f>IFERROR(_xll.qlIndexFixing(Index6M,$H2011,TRUE,_xll.ohTrigger(RecalcTrigger,Trigger6M)),NA())</f>
        <v>2.1677937471437942E-2</v>
      </c>
      <c r="M2011" s="183">
        <f>IFERROR(_xll.qlIndexFixing(Index1Y,$H2011,TRUE,_xll.ohTrigger(RecalcTrigger,Trigger1Y)),NA())</f>
        <v>2.1907564185529971E-2</v>
      </c>
      <c r="N2011" s="182">
        <f>IFERROR(_xll.qlIndexFixing(ONIndex1M,I2011,TRUE,_xll.ohTrigger(RecalcTrigger,Trigger1M)),NA())</f>
        <v>2.1288338532082784E-2</v>
      </c>
      <c r="O2011" s="44">
        <f>IFERROR(_xll.qlIndexFixing(ONIndex3M,I2011,TRUE,_xll.ohTrigger(RecalcTrigger,Trigger3M)),NA())</f>
        <v>2.1570721842110174E-2</v>
      </c>
      <c r="P2011" s="44">
        <f>IFERROR(_xll.qlIndexFixing(ONIndex6M,I2011,TRUE,_xll.ohTrigger(RecalcTrigger,Trigger6M)),NA())</f>
        <v>2.1663971452028363E-2</v>
      </c>
      <c r="Q2011" s="183">
        <f>IFERROR(_xll.qlIndexFixing(ONIndex1Y,I2011,TRUE,_xll.ohTrigger(RecalcTrigger,Trigger1Y)),NA())</f>
        <v>2.1875974820586563E-2</v>
      </c>
    </row>
    <row r="2012" spans="2:17" x14ac:dyDescent="0.2">
      <c r="B2012" s="39" t="s">
        <v>42</v>
      </c>
      <c r="D2012" s="42">
        <f>_xll.qlCalendarAdvance(Calendar,$D2011,B2012,"f",FALSE)</f>
        <v>53400</v>
      </c>
      <c r="E2012" s="177">
        <f>_xll.qlInterestRateIndexValueDate(IndexON,D2012)</f>
        <v>53400</v>
      </c>
      <c r="F2012" s="193">
        <f>IFERROR(_xll.qlIndexFixing(IndexON,D2012,TRUE,_xll.ohTrigger(RecalcTrigger,TriggerON)),NA())</f>
        <v>2.10708615943489E-2</v>
      </c>
      <c r="H2012" s="42">
        <f>_xll.qlCalendarAdvance(Calendar,$H2011,B2012,"f",FALSE)</f>
        <v>53400</v>
      </c>
      <c r="I2012" s="177">
        <f>_xll.qlInterestRateIndexValueDate(Index1M,$H2012)</f>
        <v>53400</v>
      </c>
      <c r="J2012" s="182">
        <f>IFERROR(_xll.qlIndexFixing(Index1M,$H2012,TRUE,_xll.ohTrigger(RecalcTrigger,Trigger1M)),NA())</f>
        <v>2.128126467618827E-2</v>
      </c>
      <c r="K2012" s="44">
        <f>IFERROR(_xll.qlIndexFixing(Index3M,H2012,TRUE,_xll.ohTrigger(RecalcTrigger,Trigger3M)),NA())</f>
        <v>2.1566578294966176E-2</v>
      </c>
      <c r="L2012" s="44">
        <f>IFERROR(_xll.qlIndexFixing(Index6M,$H2012,TRUE,_xll.ohTrigger(RecalcTrigger,Trigger6M)),NA())</f>
        <v>2.1670046954192015E-2</v>
      </c>
      <c r="M2012" s="183">
        <f>IFERROR(_xll.qlIndexFixing(Index1Y,$H2012,TRUE,_xll.ohTrigger(RecalcTrigger,Trigger1Y)),NA())</f>
        <v>2.1899672556781713E-2</v>
      </c>
      <c r="N2012" s="182">
        <f>IFERROR(_xll.qlIndexFixing(ONIndex1M,I2012,TRUE,_xll.ohTrigger(RecalcTrigger,Trigger1M)),NA())</f>
        <v>2.1280129559915206E-2</v>
      </c>
      <c r="O2012" s="44">
        <f>IFERROR(_xll.qlIndexFixing(ONIndex3M,I2012,TRUE,_xll.ohTrigger(RecalcTrigger,Trigger3M)),NA())</f>
        <v>2.1562397660790378E-2</v>
      </c>
      <c r="P2012" s="44">
        <f>IFERROR(_xll.qlIndexFixing(ONIndex6M,I2012,TRUE,_xll.ohTrigger(RecalcTrigger,Trigger6M)),NA())</f>
        <v>2.165596744574283E-2</v>
      </c>
      <c r="Q2012" s="183">
        <f>IFERROR(_xll.qlIndexFixing(ONIndex1Y,I2012,TRUE,_xll.ohTrigger(RecalcTrigger,Trigger1Y)),NA())</f>
        <v>2.1867869792300265E-2</v>
      </c>
    </row>
    <row r="2013" spans="2:17" x14ac:dyDescent="0.2">
      <c r="B2013" s="39" t="s">
        <v>42</v>
      </c>
      <c r="D2013" s="42">
        <f>_xll.qlCalendarAdvance(Calendar,$D2012,B2013,"f",FALSE)</f>
        <v>53407</v>
      </c>
      <c r="E2013" s="177">
        <f>_xll.qlInterestRateIndexValueDate(IndexON,D2013)</f>
        <v>53407</v>
      </c>
      <c r="F2013" s="193">
        <f>IFERROR(_xll.qlIndexFixing(IndexON,D2013,TRUE,_xll.ohTrigger(RecalcTrigger,TriggerON)),NA())</f>
        <v>2.1062834074268011E-2</v>
      </c>
      <c r="H2013" s="42">
        <f>_xll.qlCalendarAdvance(Calendar,$H2012,B2013,"f",FALSE)</f>
        <v>53407</v>
      </c>
      <c r="I2013" s="177">
        <f>_xll.qlInterestRateIndexValueDate(Index1M,$H2013)</f>
        <v>53407</v>
      </c>
      <c r="J2013" s="182">
        <f>IFERROR(_xll.qlIndexFixing(Index1M,$H2013,TRUE,_xll.ohTrigger(RecalcTrigger,Trigger1M)),NA())</f>
        <v>2.1273090128612657E-2</v>
      </c>
      <c r="K2013" s="44">
        <f>IFERROR(_xll.qlIndexFixing(Index3M,H2013,TRUE,_xll.ohTrigger(RecalcTrigger,Trigger3M)),NA())</f>
        <v>2.1558332501016297E-2</v>
      </c>
      <c r="L2013" s="44">
        <f>IFERROR(_xll.qlIndexFixing(Index6M,$H2013,TRUE,_xll.ohTrigger(RecalcTrigger,Trigger6M)),NA())</f>
        <v>2.1662171803730128E-2</v>
      </c>
      <c r="M2013" s="183">
        <f>IFERROR(_xll.qlIndexFixing(Index1Y,$H2013,TRUE,_xll.ohTrigger(RecalcTrigger,Trigger1Y)),NA())</f>
        <v>2.1891796005442776E-2</v>
      </c>
      <c r="N2013" s="182">
        <f>IFERROR(_xll.qlIndexFixing(ONIndex1M,I2013,TRUE,_xll.ohTrigger(RecalcTrigger,Trigger1M)),NA())</f>
        <v>2.1271935696962618E-2</v>
      </c>
      <c r="O2013" s="44">
        <f>IFERROR(_xll.qlIndexFixing(ONIndex3M,I2013,TRUE,_xll.ohTrigger(RecalcTrigger,Trigger3M)),NA())</f>
        <v>2.1554089809728838E-2</v>
      </c>
      <c r="P2013" s="44">
        <f>IFERROR(_xll.qlIndexFixing(ONIndex6M,I2013,TRUE,_xll.ohTrigger(RecalcTrigger,Trigger6M)),NA())</f>
        <v>2.1647978610672691E-2</v>
      </c>
      <c r="Q2013" s="183">
        <f>IFERROR(_xll.qlIndexFixing(ONIndex1Y,I2013,TRUE,_xll.ohTrigger(RecalcTrigger,Trigger1Y)),NA())</f>
        <v>2.1859779459892925E-2</v>
      </c>
    </row>
    <row r="2014" spans="2:17" x14ac:dyDescent="0.2">
      <c r="B2014" s="39" t="s">
        <v>42</v>
      </c>
      <c r="D2014" s="42">
        <f>_xll.qlCalendarAdvance(Calendar,$D2013,B2014,"f",FALSE)</f>
        <v>53414</v>
      </c>
      <c r="E2014" s="177">
        <f>_xll.qlInterestRateIndexValueDate(IndexON,D2014)</f>
        <v>53414</v>
      </c>
      <c r="F2014" s="193">
        <f>IFERROR(_xll.qlIndexFixing(IndexON,D2014,TRUE,_xll.ohTrigger(RecalcTrigger,TriggerON)),NA())</f>
        <v>2.1054823216491991E-2</v>
      </c>
      <c r="H2014" s="42">
        <f>_xll.qlCalendarAdvance(Calendar,$H2013,B2014,"f",FALSE)</f>
        <v>53414</v>
      </c>
      <c r="I2014" s="177">
        <f>_xll.qlInterestRateIndexValueDate(Index1M,$H2014)</f>
        <v>53414</v>
      </c>
      <c r="J2014" s="182">
        <f>IFERROR(_xll.qlIndexFixing(Index1M,$H2014,TRUE,_xll.ohTrigger(RecalcTrigger,Trigger1M)),NA())</f>
        <v>2.1264930724244808E-2</v>
      </c>
      <c r="K2014" s="44">
        <f>IFERROR(_xll.qlIndexFixing(Index3M,H2014,TRUE,_xll.ohTrigger(RecalcTrigger,Trigger3M)),NA())</f>
        <v>2.1550103141944849E-2</v>
      </c>
      <c r="L2014" s="44">
        <f>IFERROR(_xll.qlIndexFixing(Index6M,$H2014,TRUE,_xll.ohTrigger(RecalcTrigger,Trigger6M)),NA())</f>
        <v>2.1654312019871679E-2</v>
      </c>
      <c r="M2014" s="183">
        <f>IFERROR(_xll.qlIndexFixing(Index1Y,$H2014,TRUE,_xll.ohTrigger(RecalcTrigger,Trigger1Y)),NA())</f>
        <v>2.1883934531165439E-2</v>
      </c>
      <c r="N2014" s="182">
        <f>IFERROR(_xll.qlIndexFixing(ONIndex1M,I2014,TRUE,_xll.ohTrigger(RecalcTrigger,Trigger1M)),NA())</f>
        <v>2.1263756943225021E-2</v>
      </c>
      <c r="O2014" s="44">
        <f>IFERROR(_xll.qlIndexFixing(ONIndex3M,I2014,TRUE,_xll.ohTrigger(RecalcTrigger,Trigger3M)),NA())</f>
        <v>2.1545798289006601E-2</v>
      </c>
      <c r="P2014" s="44">
        <f>IFERROR(_xll.qlIndexFixing(ONIndex6M,I2014,TRUE,_xll.ohTrigger(RecalcTrigger,Trigger6M)),NA())</f>
        <v>2.1640004946736902E-2</v>
      </c>
      <c r="Q2014" s="183">
        <f>IFERROR(_xll.qlIndexFixing(ONIndex1Y,I2014,TRUE,_xll.ohTrigger(RecalcTrigger,Trigger1Y)),NA())</f>
        <v>2.1851703823283497E-2</v>
      </c>
    </row>
    <row r="2015" spans="2:17" x14ac:dyDescent="0.2">
      <c r="B2015" s="39" t="s">
        <v>42</v>
      </c>
      <c r="D2015" s="42">
        <f>_xll.qlCalendarAdvance(Calendar,$D2014,B2015,"f",FALSE)</f>
        <v>53421</v>
      </c>
      <c r="E2015" s="177">
        <f>_xll.qlInterestRateIndexValueDate(IndexON,D2015)</f>
        <v>53421</v>
      </c>
      <c r="F2015" s="193">
        <f>IFERROR(_xll.qlIndexFixing(IndexON,D2015,TRUE,_xll.ohTrigger(RecalcTrigger,TriggerON)),NA())</f>
        <v>2.1046829021101887E-2</v>
      </c>
      <c r="H2015" s="42">
        <f>_xll.qlCalendarAdvance(Calendar,$H2014,B2015,"f",FALSE)</f>
        <v>53421</v>
      </c>
      <c r="I2015" s="177">
        <f>_xll.qlInterestRateIndexValueDate(Index1M,$H2015)</f>
        <v>53421</v>
      </c>
      <c r="J2015" s="182">
        <f>IFERROR(_xll.qlIndexFixing(Index1M,$H2015,TRUE,_xll.ohTrigger(RecalcTrigger,Trigger1M)),NA())</f>
        <v>2.1256672024969985E-2</v>
      </c>
      <c r="K2015" s="44">
        <f>IFERROR(_xll.qlIndexFixing(Index3M,H2015,TRUE,_xll.ohTrigger(RecalcTrigger,Trigger3M)),NA())</f>
        <v>2.1541839191709225E-2</v>
      </c>
      <c r="L2015" s="44">
        <f>IFERROR(_xll.qlIndexFixing(Index6M,$H2015,TRUE,_xll.ohTrigger(RecalcTrigger,Trigger6M)),NA())</f>
        <v>2.1646383048351248E-2</v>
      </c>
      <c r="M2015" s="183">
        <f>IFERROR(_xll.qlIndexFixing(Index1Y,$H2015,TRUE,_xll.ohTrigger(RecalcTrigger,Trigger1Y)),NA())</f>
        <v>2.1876088133602645E-2</v>
      </c>
      <c r="N2015" s="182">
        <f>IFERROR(_xll.qlIndexFixing(ONIndex1M,I2015,TRUE,_xll.ohTrigger(RecalcTrigger,Trigger1M)),NA())</f>
        <v>2.1255593298702413E-2</v>
      </c>
      <c r="O2015" s="44">
        <f>IFERROR(_xll.qlIndexFixing(ONIndex3M,I2015,TRUE,_xll.ohTrigger(RecalcTrigger,Trigger3M)),NA())</f>
        <v>2.1537523098542621E-2</v>
      </c>
      <c r="P2015" s="44">
        <f>IFERROR(_xll.qlIndexFixing(ONIndex6M,I2015,TRUE,_xll.ohTrigger(RecalcTrigger,Trigger6M)),NA())</f>
        <v>2.1632046453935461E-2</v>
      </c>
      <c r="Q2015" s="183">
        <f>IFERROR(_xll.qlIndexFixing(ONIndex1Y,I2015,TRUE,_xll.ohTrigger(RecalcTrigger,Trigger1Y)),NA())</f>
        <v>2.1843642882553027E-2</v>
      </c>
    </row>
    <row r="2016" spans="2:17" x14ac:dyDescent="0.2">
      <c r="B2016" s="39" t="s">
        <v>42</v>
      </c>
      <c r="D2016" s="42">
        <f>_xll.qlCalendarAdvance(Calendar,$D2015,B2016,"f",FALSE)</f>
        <v>53428</v>
      </c>
      <c r="E2016" s="177">
        <f>_xll.qlInterestRateIndexValueDate(IndexON,D2016)</f>
        <v>53428</v>
      </c>
      <c r="F2016" s="193">
        <f>IFERROR(_xll.qlIndexFixing(IndexON,D2016,TRUE,_xll.ohTrigger(RecalcTrigger,TriggerON)),NA())</f>
        <v>2.1038851488097698E-2</v>
      </c>
      <c r="H2016" s="42">
        <f>_xll.qlCalendarAdvance(Calendar,$H2015,B2016,"f",FALSE)</f>
        <v>53428</v>
      </c>
      <c r="I2016" s="177">
        <f>_xll.qlInterestRateIndexValueDate(Index1M,$H2016)</f>
        <v>53428</v>
      </c>
      <c r="J2016" s="182">
        <f>IFERROR(_xll.qlIndexFixing(Index1M,$H2016,TRUE,_xll.ohTrigger(RecalcTrigger,Trigger1M)),NA())</f>
        <v>2.1248541081152039E-2</v>
      </c>
      <c r="K2016" s="44">
        <f>IFERROR(_xll.qlIndexFixing(Index3M,H2016,TRUE,_xll.ohTrigger(RecalcTrigger,Trigger3M)),NA())</f>
        <v>2.1533642010607902E-2</v>
      </c>
      <c r="L2016" s="44">
        <f>IFERROR(_xll.qlIndexFixing(Index6M,$H2016,TRUE,_xll.ohTrigger(RecalcTrigger,Trigger6M)),NA())</f>
        <v>2.1638553361364894E-2</v>
      </c>
      <c r="M2016" s="183">
        <f>IFERROR(_xll.qlIndexFixing(Index1Y,$H2016,TRUE,_xll.ohTrigger(RecalcTrigger,Trigger1Y)),NA())</f>
        <v>2.1868256812408005E-2</v>
      </c>
      <c r="N2016" s="182">
        <f>IFERROR(_xll.qlIndexFixing(ONIndex1M,I2016,TRUE,_xll.ohTrigger(RecalcTrigger,Trigger1M)),NA())</f>
        <v>2.124744476331375E-2</v>
      </c>
      <c r="O2016" s="44">
        <f>IFERROR(_xll.qlIndexFixing(ONIndex3M,I2016,TRUE,_xll.ohTrigger(RecalcTrigger,Trigger3M)),NA())</f>
        <v>2.1529264238336898E-2</v>
      </c>
      <c r="P2016" s="44">
        <f>IFERROR(_xll.qlIndexFixing(ONIndex6M,I2016,TRUE,_xll.ohTrigger(RecalcTrigger,Trigger6M)),NA())</f>
        <v>2.1624103132268369E-2</v>
      </c>
      <c r="Q2016" s="183">
        <f>IFERROR(_xll.qlIndexFixing(ONIndex1Y,I2016,TRUE,_xll.ohTrigger(RecalcTrigger,Trigger1Y)),NA())</f>
        <v>2.1835596637620469E-2</v>
      </c>
    </row>
    <row r="2017" spans="2:17" x14ac:dyDescent="0.2">
      <c r="B2017" s="39" t="s">
        <v>42</v>
      </c>
      <c r="D2017" s="42">
        <f>_xll.qlCalendarAdvance(Calendar,$D2016,B2017,"f",FALSE)</f>
        <v>53435</v>
      </c>
      <c r="E2017" s="177">
        <f>_xll.qlInterestRateIndexValueDate(IndexON,D2017)</f>
        <v>53435</v>
      </c>
      <c r="F2017" s="193">
        <f>IFERROR(_xll.qlIndexFixing(IndexON,D2017,TRUE,_xll.ohTrigger(RecalcTrigger,TriggerON)),NA())</f>
        <v>2.1030890617479425E-2</v>
      </c>
      <c r="H2017" s="42">
        <f>_xll.qlCalendarAdvance(Calendar,$H2016,B2017,"f",FALSE)</f>
        <v>53435</v>
      </c>
      <c r="I2017" s="177">
        <f>_xll.qlInterestRateIndexValueDate(Index1M,$H2017)</f>
        <v>53435</v>
      </c>
      <c r="J2017" s="182">
        <f>IFERROR(_xll.qlIndexFixing(Index1M,$H2017,TRUE,_xll.ohTrigger(RecalcTrigger,Trigger1M)),NA())</f>
        <v>2.1240425277260222E-2</v>
      </c>
      <c r="K2017" s="44">
        <f>IFERROR(_xll.qlIndexFixing(Index3M,H2017,TRUE,_xll.ohTrigger(RecalcTrigger,Trigger3M)),NA())</f>
        <v>2.1525461262938531E-2</v>
      </c>
      <c r="L2017" s="44">
        <f>IFERROR(_xll.qlIndexFixing(Index6M,$H2017,TRUE,_xll.ohTrigger(RecalcTrigger,Trigger6M)),NA())</f>
        <v>2.1630739039381789E-2</v>
      </c>
      <c r="M2017" s="183">
        <f>IFERROR(_xll.qlIndexFixing(Index1Y,$H2017,TRUE,_xll.ohTrigger(RecalcTrigger,Trigger1Y)),NA())</f>
        <v>2.1860440567235795E-2</v>
      </c>
      <c r="N2017" s="182">
        <f>IFERROR(_xll.qlIndexFixing(ONIndex1M,I2017,TRUE,_xll.ohTrigger(RecalcTrigger,Trigger1M)),NA())</f>
        <v>2.1239311337140077E-2</v>
      </c>
      <c r="O2017" s="44">
        <f>IFERROR(_xll.qlIndexFixing(ONIndex3M,I2017,TRUE,_xll.ohTrigger(RecalcTrigger,Trigger3M)),NA())</f>
        <v>2.1521021708551524E-2</v>
      </c>
      <c r="P2017" s="44">
        <f>IFERROR(_xll.qlIndexFixing(ONIndex6M,I2017,TRUE,_xll.ohTrigger(RecalcTrigger,Trigger6M)),NA())</f>
        <v>2.1616174981816672E-2</v>
      </c>
      <c r="Q2017" s="183">
        <f>IFERROR(_xll.qlIndexFixing(ONIndex1Y,I2017,TRUE,_xll.ohTrigger(RecalcTrigger,Trigger1Y)),NA())</f>
        <v>2.1827565088566869E-2</v>
      </c>
    </row>
    <row r="2018" spans="2:17" x14ac:dyDescent="0.2">
      <c r="B2018" s="39" t="s">
        <v>42</v>
      </c>
      <c r="D2018" s="42">
        <f>_xll.qlCalendarAdvance(Calendar,$D2017,B2018,"f",FALSE)</f>
        <v>53442</v>
      </c>
      <c r="E2018" s="177">
        <f>_xll.qlInterestRateIndexValueDate(IndexON,D2018)</f>
        <v>53442</v>
      </c>
      <c r="F2018" s="193">
        <f>IFERROR(_xll.qlIndexFixing(IndexON,D2018,TRUE,_xll.ohTrigger(RecalcTrigger,TriggerON)),NA())</f>
        <v>2.1022946409247067E-2</v>
      </c>
      <c r="H2018" s="42">
        <f>_xll.qlCalendarAdvance(Calendar,$H2017,B2018,"f",FALSE)</f>
        <v>53442</v>
      </c>
      <c r="I2018" s="177">
        <f>_xll.qlInterestRateIndexValueDate(Index1M,$H2018)</f>
        <v>53442</v>
      </c>
      <c r="J2018" s="182">
        <f>IFERROR(_xll.qlIndexFixing(Index1M,$H2018,TRUE,_xll.ohTrigger(RecalcTrigger,Trigger1M)),NA())</f>
        <v>2.1232324613272922E-2</v>
      </c>
      <c r="K2018" s="44">
        <f>IFERROR(_xll.qlIndexFixing(Index3M,H2018,TRUE,_xll.ohTrigger(RecalcTrigger,Trigger3M)),NA())</f>
        <v>2.1517296948601366E-2</v>
      </c>
      <c r="L2018" s="44">
        <f>IFERROR(_xll.qlIndexFixing(Index6M,$H2018,TRUE,_xll.ohTrigger(RecalcTrigger,Trigger6M)),NA())</f>
        <v>2.1622940082225674E-2</v>
      </c>
      <c r="M2018" s="183">
        <f>IFERROR(_xll.qlIndexFixing(Index1Y,$H2018,TRUE,_xll.ohTrigger(RecalcTrigger,Trigger1Y)),NA())</f>
        <v>2.185263939774118E-2</v>
      </c>
      <c r="N2018" s="182">
        <f>IFERROR(_xll.qlIndexFixing(ONIndex1M,I2018,TRUE,_xll.ohTrigger(RecalcTrigger,Trigger1M)),NA())</f>
        <v>2.1231193020181394E-2</v>
      </c>
      <c r="O2018" s="44">
        <f>IFERROR(_xll.qlIndexFixing(ONIndex3M,I2018,TRUE,_xll.ohTrigger(RecalcTrigger,Trigger3M)),NA())</f>
        <v>2.1512795508943361E-2</v>
      </c>
      <c r="P2018" s="44">
        <f>IFERROR(_xll.qlIndexFixing(ONIndex6M,I2018,TRUE,_xll.ohTrigger(RecalcTrigger,Trigger6M)),NA())</f>
        <v>2.1608262002499323E-2</v>
      </c>
      <c r="Q2018" s="183">
        <f>IFERROR(_xll.qlIndexFixing(ONIndex1Y,I2018,TRUE,_xll.ohTrigger(RecalcTrigger,Trigger1Y)),NA())</f>
        <v>2.1819548235311181E-2</v>
      </c>
    </row>
    <row r="2019" spans="2:17" x14ac:dyDescent="0.2">
      <c r="B2019" s="39" t="s">
        <v>42</v>
      </c>
      <c r="D2019" s="42">
        <f>_xll.qlCalendarAdvance(Calendar,$D2018,B2019,"f",FALSE)</f>
        <v>53449</v>
      </c>
      <c r="E2019" s="177">
        <f>_xll.qlInterestRateIndexValueDate(IndexON,D2019)</f>
        <v>53449</v>
      </c>
      <c r="F2019" s="193">
        <f>IFERROR(_xll.qlIndexFixing(IndexON,D2019,TRUE,_xll.ohTrigger(RecalcTrigger,TriggerON)),NA())</f>
        <v>2.1015018863319579E-2</v>
      </c>
      <c r="H2019" s="42">
        <f>_xll.qlCalendarAdvance(Calendar,$H2018,B2019,"f",FALSE)</f>
        <v>53449</v>
      </c>
      <c r="I2019" s="177">
        <f>_xll.qlInterestRateIndexValueDate(Index1M,$H2019)</f>
        <v>53449</v>
      </c>
      <c r="J2019" s="182">
        <f>IFERROR(_xll.qlIndexFixing(Index1M,$H2019,TRUE,_xll.ohTrigger(RecalcTrigger,Trigger1M)),NA())</f>
        <v>2.1224360849330912E-2</v>
      </c>
      <c r="K2019" s="44">
        <f>IFERROR(_xll.qlIndexFixing(Index3M,H2019,TRUE,_xll.ohTrigger(RecalcTrigger,Trigger3M)),NA())</f>
        <v>2.1509202866211306E-2</v>
      </c>
      <c r="L2019" s="44">
        <f>IFERROR(_xll.qlIndexFixing(Index6M,$H2019,TRUE,_xll.ohTrigger(RecalcTrigger,Trigger6M)),NA())</f>
        <v>2.1615243593329735E-2</v>
      </c>
      <c r="M2019" s="183">
        <f>IFERROR(_xll.qlIndexFixing(Index1Y,$H2019,TRUE,_xll.ohTrigger(RecalcTrigger,Trigger1Y)),NA())</f>
        <v>2.1844853303579548E-2</v>
      </c>
      <c r="N2019" s="182">
        <f>IFERROR(_xll.qlIndexFixing(ONIndex1M,I2019,TRUE,_xll.ohTrigger(RecalcTrigger,Trigger1M)),NA())</f>
        <v>2.1223089812356655E-2</v>
      </c>
      <c r="O2019" s="44">
        <f>IFERROR(_xll.qlIndexFixing(ONIndex3M,I2019,TRUE,_xll.ohTrigger(RecalcTrigger,Trigger3M)),NA())</f>
        <v>2.1504585639674501E-2</v>
      </c>
      <c r="P2019" s="44">
        <f>IFERROR(_xll.qlIndexFixing(ONIndex6M,I2019,TRUE,_xll.ohTrigger(RecalcTrigger,Trigger6M)),NA())</f>
        <v>2.1600364194235278E-2</v>
      </c>
      <c r="Q2019" s="183">
        <f>IFERROR(_xll.qlIndexFixing(ONIndex1Y,I2019,TRUE,_xll.ohTrigger(RecalcTrigger,Trigger1Y)),NA())</f>
        <v>2.1811546077853405E-2</v>
      </c>
    </row>
    <row r="2020" spans="2:17" x14ac:dyDescent="0.2">
      <c r="B2020" s="39" t="s">
        <v>42</v>
      </c>
      <c r="D2020" s="42">
        <f>_xll.qlCalendarAdvance(Calendar,$D2019,B2020,"f",FALSE)</f>
        <v>53456</v>
      </c>
      <c r="E2020" s="177">
        <f>_xll.qlInterestRateIndexValueDate(IndexON,D2020)</f>
        <v>53456</v>
      </c>
      <c r="F2020" s="193">
        <f>IFERROR(_xll.qlIndexFixing(IndexON,D2020,TRUE,_xll.ohTrigger(RecalcTrigger,TriggerON)),NA())</f>
        <v>2.1007107979859052E-2</v>
      </c>
      <c r="H2020" s="42">
        <f>_xll.qlCalendarAdvance(Calendar,$H2019,B2020,"f",FALSE)</f>
        <v>53456</v>
      </c>
      <c r="I2020" s="177">
        <f>_xll.qlInterestRateIndexValueDate(Index1M,$H2020)</f>
        <v>53456</v>
      </c>
      <c r="J2020" s="182">
        <f>IFERROR(_xll.qlIndexFixing(Index1M,$H2020,TRUE,_xll.ohTrigger(RecalcTrigger,Trigger1M)),NA())</f>
        <v>2.1216292303504795E-2</v>
      </c>
      <c r="K2020" s="44">
        <f>IFERROR(_xll.qlIndexFixing(Index3M,H2020,TRUE,_xll.ohTrigger(RecalcTrigger,Trigger3M)),NA())</f>
        <v>2.1501072114282999E-2</v>
      </c>
      <c r="L2020" s="44">
        <f>IFERROR(_xll.qlIndexFixing(Index6M,$H2020,TRUE,_xll.ohTrigger(RecalcTrigger,Trigger6M)),NA())</f>
        <v>2.1607476005314923E-2</v>
      </c>
      <c r="M2020" s="183">
        <f>IFERROR(_xll.qlIndexFixing(Index1Y,$H2020,TRUE,_xll.ohTrigger(RecalcTrigger,Trigger1Y)),NA())</f>
        <v>2.1837082284407394E-2</v>
      </c>
      <c r="N2020" s="182">
        <f>IFERROR(_xll.qlIndexFixing(ONIndex1M,I2020,TRUE,_xll.ohTrigger(RecalcTrigger,Trigger1M)),NA())</f>
        <v>2.1215001713827952E-2</v>
      </c>
      <c r="O2020" s="44">
        <f>IFERROR(_xll.qlIndexFixing(ONIndex3M,I2020,TRUE,_xll.ohTrigger(RecalcTrigger,Trigger3M)),NA())</f>
        <v>2.1496392100663897E-2</v>
      </c>
      <c r="P2020" s="44">
        <f>IFERROR(_xll.qlIndexFixing(ONIndex6M,I2020,TRUE,_xll.ohTrigger(RecalcTrigger,Trigger6M)),NA())</f>
        <v>2.1592481557186627E-2</v>
      </c>
      <c r="Q2020" s="183">
        <f>IFERROR(_xll.qlIndexFixing(ONIndex1Y,I2020,TRUE,_xll.ohTrigger(RecalcTrigger,Trigger1Y)),NA())</f>
        <v>2.1803558616274588E-2</v>
      </c>
    </row>
    <row r="2021" spans="2:17" x14ac:dyDescent="0.2">
      <c r="B2021" s="39" t="s">
        <v>42</v>
      </c>
      <c r="D2021" s="42">
        <f>_xll.qlCalendarAdvance(Calendar,$D2020,B2021,"f",FALSE)</f>
        <v>53463</v>
      </c>
      <c r="E2021" s="177">
        <f>_xll.qlInterestRateIndexValueDate(IndexON,D2021)</f>
        <v>53463</v>
      </c>
      <c r="F2021" s="193">
        <f>IFERROR(_xll.qlIndexFixing(IndexON,D2021,TRUE,_xll.ohTrigger(RecalcTrigger,TriggerON)),NA())</f>
        <v>2.0999213758622348E-2</v>
      </c>
      <c r="H2021" s="42">
        <f>_xll.qlCalendarAdvance(Calendar,$H2020,B2021,"f",FALSE)</f>
        <v>53463</v>
      </c>
      <c r="I2021" s="177">
        <f>_xll.qlInterestRateIndexValueDate(Index1M,$H2021)</f>
        <v>53463</v>
      </c>
      <c r="J2021" s="182">
        <f>IFERROR(_xll.qlIndexFixing(Index1M,$H2021,TRUE,_xll.ohTrigger(RecalcTrigger,Trigger1M)),NA())</f>
        <v>2.120823890064822E-2</v>
      </c>
      <c r="K2021" s="44">
        <f>IFERROR(_xll.qlIndexFixing(Index3M,H2021,TRUE,_xll.ohTrigger(RecalcTrigger,Trigger3M)),NA())</f>
        <v>2.1492957796524853E-2</v>
      </c>
      <c r="L2021" s="44">
        <f>IFERROR(_xll.qlIndexFixing(Index6M,$H2021,TRUE,_xll.ohTrigger(RecalcTrigger,Trigger6M)),NA())</f>
        <v>2.1599723782648659E-2</v>
      </c>
      <c r="M2021" s="183">
        <f>IFERROR(_xll.qlIndexFixing(Index1Y,$H2021,TRUE,_xll.ohTrigger(RecalcTrigger,Trigger1Y)),NA())</f>
        <v>2.1829326339881439E-2</v>
      </c>
      <c r="N2021" s="182">
        <f>IFERROR(_xll.qlIndexFixing(ONIndex1M,I2021,TRUE,_xll.ohTrigger(RecalcTrigger,Trigger1M)),NA())</f>
        <v>2.1206928724352148E-2</v>
      </c>
      <c r="O2021" s="44">
        <f>IFERROR(_xll.qlIndexFixing(ONIndex3M,I2021,TRUE,_xll.ohTrigger(RecalcTrigger,Trigger3M)),NA())</f>
        <v>2.1488214891992596E-2</v>
      </c>
      <c r="P2021" s="44">
        <f>IFERROR(_xll.qlIndexFixing(ONIndex6M,I2021,TRUE,_xll.ohTrigger(RecalcTrigger,Trigger6M)),NA())</f>
        <v>2.1584614091272325E-2</v>
      </c>
      <c r="Q2021" s="183">
        <f>IFERROR(_xll.qlIndexFixing(ONIndex1Y,I2021,TRUE,_xll.ohTrigger(RecalcTrigger,Trigger1Y)),NA())</f>
        <v>2.1795585850412635E-2</v>
      </c>
    </row>
    <row r="2022" spans="2:17" x14ac:dyDescent="0.2">
      <c r="B2022" s="39" t="s">
        <v>42</v>
      </c>
      <c r="D2022" s="42">
        <f>_xll.qlCalendarAdvance(Calendar,$D2021,B2022,"f",FALSE)</f>
        <v>53470</v>
      </c>
      <c r="E2022" s="177">
        <f>_xll.qlInterestRateIndexValueDate(IndexON,D2022)</f>
        <v>53470</v>
      </c>
      <c r="F2022" s="193">
        <f>IFERROR(_xll.qlIndexFixing(IndexON,D2022,TRUE,_xll.ohTrigger(RecalcTrigger,TriggerON)),NA())</f>
        <v>2.099133619977156E-2</v>
      </c>
      <c r="H2022" s="42">
        <f>_xll.qlCalendarAdvance(Calendar,$H2021,B2022,"f",FALSE)</f>
        <v>53470</v>
      </c>
      <c r="I2022" s="177">
        <f>_xll.qlInterestRateIndexValueDate(Index1M,$H2022)</f>
        <v>53470</v>
      </c>
      <c r="J2022" s="182">
        <f>IFERROR(_xll.qlIndexFixing(Index1M,$H2022,TRUE,_xll.ohTrigger(RecalcTrigger,Trigger1M)),NA())</f>
        <v>2.1200200640736622E-2</v>
      </c>
      <c r="K2022" s="44">
        <f>IFERROR(_xll.qlIndexFixing(Index3M,H2022,TRUE,_xll.ohTrigger(RecalcTrigger,Trigger3M)),NA())</f>
        <v>2.1484859912837318E-2</v>
      </c>
      <c r="L2022" s="44">
        <f>IFERROR(_xll.qlIndexFixing(Index6M,$H2022,TRUE,_xll.ohTrigger(RecalcTrigger,Trigger6M)),NA())</f>
        <v>2.1591986925152549E-2</v>
      </c>
      <c r="M2022" s="183">
        <f>IFERROR(_xll.qlIndexFixing(Index1Y,$H2022,TRUE,_xll.ohTrigger(RecalcTrigger,Trigger1Y)),NA())</f>
        <v>2.182158546965951E-2</v>
      </c>
      <c r="N2022" s="182">
        <f>IFERROR(_xll.qlIndexFixing(ONIndex1M,I2022,TRUE,_xll.ohTrigger(RecalcTrigger,Trigger1M)),NA())</f>
        <v>2.1198870844172379E-2</v>
      </c>
      <c r="O2022" s="44">
        <f>IFERROR(_xll.qlIndexFixing(ONIndex3M,I2022,TRUE,_xll.ohTrigger(RecalcTrigger,Trigger3M)),NA())</f>
        <v>2.148005401341746E-2</v>
      </c>
      <c r="P2022" s="44">
        <f>IFERROR(_xll.qlIndexFixing(ONIndex6M,I2022,TRUE,_xll.ohTrigger(RecalcTrigger,Trigger6M)),NA())</f>
        <v>2.1576761796573418E-2</v>
      </c>
      <c r="Q2022" s="183">
        <f>IFERROR(_xll.qlIndexFixing(ONIndex1Y,I2022,TRUE,_xll.ohTrigger(RecalcTrigger,Trigger1Y)),NA())</f>
        <v>2.1787627780510688E-2</v>
      </c>
    </row>
    <row r="2023" spans="2:17" x14ac:dyDescent="0.2">
      <c r="B2023" s="39" t="s">
        <v>42</v>
      </c>
      <c r="D2023" s="42">
        <f>_xll.qlCalendarAdvance(Calendar,$D2022,B2023,"f",FALSE)</f>
        <v>53477</v>
      </c>
      <c r="E2023" s="177">
        <f>_xll.qlInterestRateIndexValueDate(IndexON,D2023)</f>
        <v>53477</v>
      </c>
      <c r="F2023" s="193">
        <f>IFERROR(_xll.qlIndexFixing(IndexON,D2023,TRUE,_xll.ohTrigger(RecalcTrigger,TriggerON)),NA())</f>
        <v>2.0983475303387733E-2</v>
      </c>
      <c r="H2023" s="42">
        <f>_xll.qlCalendarAdvance(Calendar,$H2022,B2023,"f",FALSE)</f>
        <v>53477</v>
      </c>
      <c r="I2023" s="177">
        <f>_xll.qlInterestRateIndexValueDate(Index1M,$H2023)</f>
        <v>53477</v>
      </c>
      <c r="J2023" s="182">
        <f>IFERROR(_xll.qlIndexFixing(Index1M,$H2023,TRUE,_xll.ohTrigger(RecalcTrigger,Trigger1M)),NA())</f>
        <v>2.1192048390764089E-2</v>
      </c>
      <c r="K2023" s="44">
        <f>IFERROR(_xll.qlIndexFixing(Index3M,H2023,TRUE,_xll.ohTrigger(RecalcTrigger,Trigger3M)),NA())</f>
        <v>2.1476778463121737E-2</v>
      </c>
      <c r="L2023" s="44">
        <f>IFERROR(_xll.qlIndexFixing(Index6M,$H2023,TRUE,_xll.ohTrigger(RecalcTrigger,Trigger6M)),NA())</f>
        <v>2.1584265432647767E-2</v>
      </c>
      <c r="M2023" s="183">
        <f>IFERROR(_xll.qlIndexFixing(Index1Y,$H2023,TRUE,_xll.ohTrigger(RecalcTrigger,Trigger1Y)),NA())</f>
        <v>2.1813859673400104E-2</v>
      </c>
      <c r="N2023" s="182">
        <f>IFERROR(_xll.qlIndexFixing(ONIndex1M,I2023,TRUE,_xll.ohTrigger(RecalcTrigger,Trigger1M)),NA())</f>
        <v>2.1190828073045509E-2</v>
      </c>
      <c r="O2023" s="44">
        <f>IFERROR(_xll.qlIndexFixing(ONIndex3M,I2023,TRUE,_xll.ohTrigger(RecalcTrigger,Trigger3M)),NA())</f>
        <v>2.1471909465262673E-2</v>
      </c>
      <c r="P2023" s="44">
        <f>IFERROR(_xll.qlIndexFixing(ONIndex6M,I2023,TRUE,_xll.ohTrigger(RecalcTrigger,Trigger6M)),NA())</f>
        <v>2.1568924672846768E-2</v>
      </c>
      <c r="Q2023" s="183">
        <f>IFERROR(_xll.qlIndexFixing(ONIndex1Y,I2023,TRUE,_xll.ohTrigger(RecalcTrigger,Trigger1Y)),NA())</f>
        <v>2.1779684406325606E-2</v>
      </c>
    </row>
    <row r="2024" spans="2:17" x14ac:dyDescent="0.2">
      <c r="B2024" s="39" t="s">
        <v>42</v>
      </c>
      <c r="D2024" s="42">
        <f>_xll.qlCalendarAdvance(Calendar,$D2023,B2024,"f",FALSE)</f>
        <v>53484</v>
      </c>
      <c r="E2024" s="177">
        <f>_xll.qlInterestRateIndexValueDate(IndexON,D2024)</f>
        <v>53484</v>
      </c>
      <c r="F2024" s="193">
        <f>IFERROR(_xll.qlIndexFixing(IndexON,D2024,TRUE,_xll.ohTrigger(RecalcTrigger,TriggerON)),NA())</f>
        <v>2.0975631069227729E-2</v>
      </c>
      <c r="H2024" s="42">
        <f>_xll.qlCalendarAdvance(Calendar,$H2023,B2024,"f",FALSE)</f>
        <v>53484</v>
      </c>
      <c r="I2024" s="177">
        <f>_xll.qlInterestRateIndexValueDate(Index1M,$H2024)</f>
        <v>53484</v>
      </c>
      <c r="J2024" s="182">
        <f>IFERROR(_xll.qlIndexFixing(Index1M,$H2024,TRUE,_xll.ohTrigger(RecalcTrigger,Trigger1M)),NA())</f>
        <v>2.1184038565542001E-2</v>
      </c>
      <c r="K2024" s="44">
        <f>IFERROR(_xll.qlIndexFixing(Index3M,H2024,TRUE,_xll.ohTrigger(RecalcTrigger,Trigger3M)),NA())</f>
        <v>2.1468713447275911E-2</v>
      </c>
      <c r="L2024" s="44">
        <f>IFERROR(_xll.qlIndexFixing(Index6M,$H2024,TRUE,_xll.ohTrigger(RecalcTrigger,Trigger6M)),NA())</f>
        <v>2.1576468990678627E-2</v>
      </c>
      <c r="M2024" s="183">
        <f>IFERROR(_xll.qlIndexFixing(Index1Y,$H2024,TRUE,_xll.ohTrigger(RecalcTrigger,Trigger1Y)),NA())</f>
        <v>2.1806148950761717E-2</v>
      </c>
      <c r="N2024" s="182">
        <f>IFERROR(_xll.qlIndexFixing(ONIndex1M,I2024,TRUE,_xll.ohTrigger(RecalcTrigger,Trigger1M)),NA())</f>
        <v>2.1182800411214675E-2</v>
      </c>
      <c r="O2024" s="44">
        <f>IFERROR(_xll.qlIndexFixing(ONIndex3M,I2024,TRUE,_xll.ohTrigger(RecalcTrigger,Trigger3M)),NA())</f>
        <v>2.1463781247366143E-2</v>
      </c>
      <c r="P2024" s="44">
        <f>IFERROR(_xll.qlIndexFixing(ONIndex6M,I2024,TRUE,_xll.ohTrigger(RecalcTrigger,Trigger6M)),NA())</f>
        <v>2.1561102720416558E-2</v>
      </c>
      <c r="Q2024" s="183">
        <f>IFERROR(_xll.qlIndexFixing(ONIndex1Y,I2024,TRUE,_xll.ohTrigger(RecalcTrigger,Trigger1Y)),NA())</f>
        <v>2.1771755728019482E-2</v>
      </c>
    </row>
    <row r="2025" spans="2:17" x14ac:dyDescent="0.2">
      <c r="B2025" s="39" t="s">
        <v>42</v>
      </c>
      <c r="D2025" s="42">
        <f>_xll.qlCalendarAdvance(Calendar,$D2024,B2025,"f",FALSE)</f>
        <v>53491</v>
      </c>
      <c r="E2025" s="177">
        <f>_xll.qlInterestRateIndexValueDate(IndexON,D2025)</f>
        <v>53491</v>
      </c>
      <c r="F2025" s="193">
        <f>IFERROR(_xll.qlIndexFixing(IndexON,D2025,TRUE,_xll.ohTrigger(RecalcTrigger,TriggerON)),NA())</f>
        <v>2.0967803497534687E-2</v>
      </c>
      <c r="H2025" s="42">
        <f>_xll.qlCalendarAdvance(Calendar,$H2024,B2025,"f",FALSE)</f>
        <v>53491</v>
      </c>
      <c r="I2025" s="177">
        <f>_xll.qlInterestRateIndexValueDate(Index1M,$H2025)</f>
        <v>53491</v>
      </c>
      <c r="J2025" s="182">
        <f>IFERROR(_xll.qlIndexFixing(Index1M,$H2025,TRUE,_xll.ohTrigger(RecalcTrigger,Trigger1M)),NA())</f>
        <v>2.1176043880011007E-2</v>
      </c>
      <c r="K2025" s="44">
        <f>IFERROR(_xll.qlIndexFixing(Index3M,H2025,TRUE,_xll.ohTrigger(RecalcTrigger,Trigger3M)),NA())</f>
        <v>2.1460664865202945E-2</v>
      </c>
      <c r="L2025" s="44">
        <f>IFERROR(_xll.qlIndexFixing(Index6M,$H2025,TRUE,_xll.ohTrigger(RecalcTrigger,Trigger6M)),NA())</f>
        <v>2.1568777582336163E-2</v>
      </c>
      <c r="M2025" s="183">
        <f>IFERROR(_xll.qlIndexFixing(Index1Y,$H2025,TRUE,_xll.ohTrigger(RecalcTrigger,Trigger1Y)),NA())</f>
        <v>2.1798453301404175E-2</v>
      </c>
      <c r="N2025" s="182">
        <f>IFERROR(_xll.qlIndexFixing(ONIndex1M,I2025,TRUE,_xll.ohTrigger(RecalcTrigger,Trigger1M)),NA())</f>
        <v>2.1174787858598831E-2</v>
      </c>
      <c r="O2025" s="44">
        <f>IFERROR(_xll.qlIndexFixing(ONIndex3M,I2025,TRUE,_xll.ohTrigger(RecalcTrigger,Trigger3M)),NA())</f>
        <v>2.1455669359727869E-2</v>
      </c>
      <c r="P2025" s="44">
        <f>IFERROR(_xll.qlIndexFixing(ONIndex6M,I2025,TRUE,_xll.ohTrigger(RecalcTrigger,Trigger6M)),NA())</f>
        <v>2.1553295939120698E-2</v>
      </c>
      <c r="Q2025" s="183">
        <f>IFERROR(_xll.qlIndexFixing(ONIndex1Y,I2025,TRUE,_xll.ohTrigger(RecalcTrigger,Trigger1Y)),NA())</f>
        <v>2.176384174551127E-2</v>
      </c>
    </row>
    <row r="2026" spans="2:17" x14ac:dyDescent="0.2">
      <c r="B2026" s="39" t="s">
        <v>42</v>
      </c>
      <c r="D2026" s="42">
        <f>_xll.qlCalendarAdvance(Calendar,$D2025,B2026,"f",FALSE)</f>
        <v>53498</v>
      </c>
      <c r="E2026" s="177">
        <f>_xll.qlInterestRateIndexValueDate(IndexON,D2026)</f>
        <v>53498</v>
      </c>
      <c r="F2026" s="193">
        <f>IFERROR(_xll.qlIndexFixing(IndexON,D2026,TRUE,_xll.ohTrigger(RecalcTrigger,TriggerON)),NA())</f>
        <v>2.0959992588146514E-2</v>
      </c>
      <c r="H2026" s="42">
        <f>_xll.qlCalendarAdvance(Calendar,$H2025,B2026,"f",FALSE)</f>
        <v>53498</v>
      </c>
      <c r="I2026" s="177">
        <f>_xll.qlInterestRateIndexValueDate(Index1M,$H2026)</f>
        <v>53498</v>
      </c>
      <c r="J2026" s="182">
        <f>IFERROR(_xll.qlIndexFixing(Index1M,$H2026,TRUE,_xll.ohTrigger(RecalcTrigger,Trigger1M)),NA())</f>
        <v>2.1168064334135983E-2</v>
      </c>
      <c r="K2026" s="44">
        <f>IFERROR(_xll.qlIndexFixing(Index3M,H2026,TRUE,_xll.ohTrigger(RecalcTrigger,Trigger3M)),NA())</f>
        <v>2.1452632716800646E-2</v>
      </c>
      <c r="L2026" s="44">
        <f>IFERROR(_xll.qlIndexFixing(Index6M,$H2026,TRUE,_xll.ohTrigger(RecalcTrigger,Trigger6M)),NA())</f>
        <v>2.1561101537403926E-2</v>
      </c>
      <c r="M2026" s="183">
        <f>IFERROR(_xll.qlIndexFixing(Index1Y,$H2026,TRUE,_xll.ohTrigger(RecalcTrigger,Trigger1Y)),NA())</f>
        <v>2.1790772724988194E-2</v>
      </c>
      <c r="N2026" s="182">
        <f>IFERROR(_xll.qlIndexFixing(ONIndex1M,I2026,TRUE,_xll.ohTrigger(RecalcTrigger,Trigger1M)),NA())</f>
        <v>2.1166790415035885E-2</v>
      </c>
      <c r="O2026" s="44">
        <f>IFERROR(_xll.qlIndexFixing(ONIndex3M,I2026,TRUE,_xll.ohTrigger(RecalcTrigger,Trigger3M)),NA())</f>
        <v>2.1447573802428899E-2</v>
      </c>
      <c r="P2026" s="44">
        <f>IFERROR(_xll.qlIndexFixing(ONIndex6M,I2026,TRUE,_xll.ohTrigger(RecalcTrigger,Trigger6M)),NA())</f>
        <v>2.1545504328959186E-2</v>
      </c>
      <c r="Q2026" s="183">
        <f>IFERROR(_xll.qlIndexFixing(ONIndex1Y,I2026,TRUE,_xll.ohTrigger(RecalcTrigger,Trigger1Y)),NA())</f>
        <v>2.175594245880097E-2</v>
      </c>
    </row>
    <row r="2027" spans="2:17" x14ac:dyDescent="0.2">
      <c r="B2027" s="39" t="s">
        <v>42</v>
      </c>
      <c r="D2027" s="42">
        <f>_xll.qlCalendarAdvance(Calendar,$D2026,B2027,"f",FALSE)</f>
        <v>53505</v>
      </c>
      <c r="E2027" s="177">
        <f>_xll.qlInterestRateIndexValueDate(IndexON,D2027)</f>
        <v>53505</v>
      </c>
      <c r="F2027" s="193">
        <f>IFERROR(_xll.qlIndexFixing(IndexON,D2027,TRUE,_xll.ohTrigger(RecalcTrigger,TriggerON)),NA())</f>
        <v>2.0952198341144257E-2</v>
      </c>
      <c r="H2027" s="42">
        <f>_xll.qlCalendarAdvance(Calendar,$H2026,B2027,"f",FALSE)</f>
        <v>53505</v>
      </c>
      <c r="I2027" s="177">
        <f>_xll.qlInterestRateIndexValueDate(Index1M,$H2027)</f>
        <v>53505</v>
      </c>
      <c r="J2027" s="182">
        <f>IFERROR(_xll.qlIndexFixing(Index1M,$H2027,TRUE,_xll.ohTrigger(RecalcTrigger,Trigger1M)),NA())</f>
        <v>2.1160099927892622E-2</v>
      </c>
      <c r="K2027" s="44">
        <f>IFERROR(_xll.qlIndexFixing(Index3M,H2027,TRUE,_xll.ohTrigger(RecalcTrigger,Trigger3M)),NA())</f>
        <v>2.1444617001972113E-2</v>
      </c>
      <c r="L2027" s="44">
        <f>IFERROR(_xll.qlIndexFixing(Index6M,$H2027,TRUE,_xll.ohTrigger(RecalcTrigger,Trigger6M)),NA())</f>
        <v>2.155344085570831E-2</v>
      </c>
      <c r="M2027" s="183">
        <f>IFERROR(_xll.qlIndexFixing(Index1Y,$H2027,TRUE,_xll.ohTrigger(RecalcTrigger,Trigger1Y)),NA())</f>
        <v>2.1783107221174269E-2</v>
      </c>
      <c r="N2027" s="182">
        <f>IFERROR(_xll.qlIndexFixing(ONIndex1M,I2027,TRUE,_xll.ohTrigger(RecalcTrigger,Trigger1M)),NA())</f>
        <v>2.1158808080768976E-2</v>
      </c>
      <c r="O2027" s="44">
        <f>IFERROR(_xll.qlIndexFixing(ONIndex3M,I2027,TRUE,_xll.ohTrigger(RecalcTrigger,Trigger3M)),NA())</f>
        <v>2.1439494575388185E-2</v>
      </c>
      <c r="P2027" s="44">
        <f>IFERROR(_xll.qlIndexFixing(ONIndex6M,I2027,TRUE,_xll.ohTrigger(RecalcTrigger,Trigger6M)),NA())</f>
        <v>2.1537727889850977E-2</v>
      </c>
      <c r="Q2027" s="183">
        <f>IFERROR(_xll.qlIndexFixing(ONIndex1Y,I2027,TRUE,_xll.ohTrigger(RecalcTrigger,Trigger1Y)),NA())</f>
        <v>2.1748057867969628E-2</v>
      </c>
    </row>
    <row r="2028" spans="2:17" x14ac:dyDescent="0.2">
      <c r="B2028" s="39" t="s">
        <v>42</v>
      </c>
      <c r="D2028" s="42">
        <f>_xll.qlCalendarAdvance(Calendar,$D2027,B2028,"f",FALSE)</f>
        <v>53512</v>
      </c>
      <c r="E2028" s="177">
        <f>_xll.qlInterestRateIndexValueDate(IndexON,D2028)</f>
        <v>53512</v>
      </c>
      <c r="F2028" s="193">
        <f>IFERROR(_xll.qlIndexFixing(IndexON,D2028,TRUE,_xll.ohTrigger(RecalcTrigger,TriggerON)),NA())</f>
        <v>2.0944420756446869E-2</v>
      </c>
      <c r="H2028" s="42">
        <f>_xll.qlCalendarAdvance(Calendar,$H2027,B2028,"f",FALSE)</f>
        <v>53512</v>
      </c>
      <c r="I2028" s="177">
        <f>_xll.qlInterestRateIndexValueDate(Index1M,$H2028)</f>
        <v>53512</v>
      </c>
      <c r="J2028" s="182">
        <f>IFERROR(_xll.qlIndexFixing(Index1M,$H2028,TRUE,_xll.ohTrigger(RecalcTrigger,Trigger1M)),NA())</f>
        <v>2.1152289081168941E-2</v>
      </c>
      <c r="K2028" s="44">
        <f>IFERROR(_xll.qlIndexFixing(Index3M,H2028,TRUE,_xll.ohTrigger(RecalcTrigger,Trigger3M)),NA())</f>
        <v>2.1436617720616918E-2</v>
      </c>
      <c r="L2028" s="44">
        <f>IFERROR(_xll.qlIndexFixing(Index6M,$H2028,TRUE,_xll.ohTrigger(RecalcTrigger,Trigger6M)),NA())</f>
        <v>2.1545888438818817E-2</v>
      </c>
      <c r="M2028" s="183">
        <f>IFERROR(_xll.qlIndexFixing(Index1Y,$H2028,TRUE,_xll.ohTrigger(RecalcTrigger,Trigger1Y)),NA())</f>
        <v>2.1775456789624004E-2</v>
      </c>
      <c r="N2028" s="182">
        <f>IFERROR(_xll.qlIndexFixing(ONIndex1M,I2028,TRUE,_xll.ohTrigger(RecalcTrigger,Trigger1M)),NA())</f>
        <v>2.1150840855636011E-2</v>
      </c>
      <c r="O2028" s="44">
        <f>IFERROR(_xll.qlIndexFixing(ONIndex3M,I2028,TRUE,_xll.ohTrigger(RecalcTrigger,Trigger3M)),NA())</f>
        <v>2.1431431678605728E-2</v>
      </c>
      <c r="P2028" s="44">
        <f>IFERROR(_xll.qlIndexFixing(ONIndex6M,I2028,TRUE,_xll.ohTrigger(RecalcTrigger,Trigger6M)),NA())</f>
        <v>2.1529966621958163E-2</v>
      </c>
      <c r="Q2028" s="183">
        <f>IFERROR(_xll.qlIndexFixing(ONIndex1Y,I2028,TRUE,_xll.ohTrigger(RecalcTrigger,Trigger1Y)),NA())</f>
        <v>2.1740187972936198E-2</v>
      </c>
    </row>
    <row r="2029" spans="2:17" x14ac:dyDescent="0.2">
      <c r="B2029" s="39" t="s">
        <v>42</v>
      </c>
      <c r="D2029" s="42">
        <f>_xll.qlCalendarAdvance(Calendar,$D2028,B2029,"f",FALSE)</f>
        <v>53519</v>
      </c>
      <c r="E2029" s="177">
        <f>_xll.qlInterestRateIndexValueDate(IndexON,D2029)</f>
        <v>53519</v>
      </c>
      <c r="F2029" s="193">
        <f>IFERROR(_xll.qlIndexFixing(IndexON,D2029,TRUE,_xll.ohTrigger(RecalcTrigger,TriggerON)),NA())</f>
        <v>2.0936659834216442E-2</v>
      </c>
      <c r="H2029" s="42">
        <f>_xll.qlCalendarAdvance(Calendar,$H2028,B2029,"f",FALSE)</f>
        <v>53519</v>
      </c>
      <c r="I2029" s="177">
        <f>_xll.qlInterestRateIndexValueDate(Index1M,$H2029)</f>
        <v>53519</v>
      </c>
      <c r="J2029" s="182">
        <f>IFERROR(_xll.qlIndexFixing(Index1M,$H2029,TRUE,_xll.ohTrigger(RecalcTrigger,Trigger1M)),NA())</f>
        <v>2.11443568209242E-2</v>
      </c>
      <c r="K2029" s="44">
        <f>IFERROR(_xll.qlIndexFixing(Index3M,H2029,TRUE,_xll.ohTrigger(RecalcTrigger,Trigger3M)),NA())</f>
        <v>2.1428634872636396E-2</v>
      </c>
      <c r="L2029" s="44">
        <f>IFERROR(_xll.qlIndexFixing(Index6M,$H2029,TRUE,_xll.ohTrigger(RecalcTrigger,Trigger6M)),NA())</f>
        <v>2.1538259132557649E-2</v>
      </c>
      <c r="M2029" s="183">
        <f>IFERROR(_xll.qlIndexFixing(Index1Y,$H2029,TRUE,_xll.ohTrigger(RecalcTrigger,Trigger1Y)),NA())</f>
        <v>2.1767821430000112E-2</v>
      </c>
      <c r="N2029" s="182">
        <f>IFERROR(_xll.qlIndexFixing(ONIndex1M,I2029,TRUE,_xll.ohTrigger(RecalcTrigger,Trigger1M)),NA())</f>
        <v>2.1142888739718035E-2</v>
      </c>
      <c r="O2029" s="44">
        <f>IFERROR(_xll.qlIndexFixing(ONIndex3M,I2029,TRUE,_xll.ohTrigger(RecalcTrigger,Trigger3M)),NA())</f>
        <v>2.1423385112081528E-2</v>
      </c>
      <c r="P2029" s="44">
        <f>IFERROR(_xll.qlIndexFixing(ONIndex6M,I2029,TRUE,_xll.ohTrigger(RecalcTrigger,Trigger6M)),NA())</f>
        <v>2.1522220525199698E-2</v>
      </c>
      <c r="Q2029" s="183">
        <f>IFERROR(_xll.qlIndexFixing(ONIndex1Y,I2029,TRUE,_xll.ohTrigger(RecalcTrigger,Trigger1Y)),NA())</f>
        <v>2.173233277370068E-2</v>
      </c>
    </row>
    <row r="2030" spans="2:17" x14ac:dyDescent="0.2">
      <c r="B2030" s="39" t="s">
        <v>42</v>
      </c>
      <c r="D2030" s="42">
        <f>_xll.qlCalendarAdvance(Calendar,$D2029,B2030,"f",FALSE)</f>
        <v>53526</v>
      </c>
      <c r="E2030" s="177">
        <f>_xll.qlInterestRateIndexValueDate(IndexON,D2030)</f>
        <v>53526</v>
      </c>
      <c r="F2030" s="193">
        <f>IFERROR(_xll.qlIndexFixing(IndexON,D2030,TRUE,_xll.ohTrigger(RecalcTrigger,TriggerON)),NA())</f>
        <v>2.0928915574209839E-2</v>
      </c>
      <c r="H2030" s="42">
        <f>_xll.qlCalendarAdvance(Calendar,$H2029,B2030,"f",FALSE)</f>
        <v>53526</v>
      </c>
      <c r="I2030" s="177">
        <f>_xll.qlInterestRateIndexValueDate(Index1M,$H2030)</f>
        <v>53526</v>
      </c>
      <c r="J2030" s="182">
        <f>IFERROR(_xll.qlIndexFixing(Index1M,$H2030,TRUE,_xll.ohTrigger(RecalcTrigger,Trigger1M)),NA())</f>
        <v>2.1136439703354281E-2</v>
      </c>
      <c r="K2030" s="44">
        <f>IFERROR(_xll.qlIndexFixing(Index3M,H2030,TRUE,_xll.ohTrigger(RecalcTrigger,Trigger3M)),NA())</f>
        <v>2.1420668457932762E-2</v>
      </c>
      <c r="L2030" s="44">
        <f>IFERROR(_xll.qlIndexFixing(Index6M,$H2030,TRUE,_xll.ohTrigger(RecalcTrigger,Trigger6M)),NA())</f>
        <v>2.1530645190055816E-2</v>
      </c>
      <c r="M2030" s="183">
        <f>IFERROR(_xll.qlIndexFixing(Index1Y,$H2030,TRUE,_xll.ohTrigger(RecalcTrigger,Trigger1Y)),NA())</f>
        <v>2.1760201141965085E-2</v>
      </c>
      <c r="N2030" s="182">
        <f>IFERROR(_xll.qlIndexFixing(ONIndex1M,I2030,TRUE,_xll.ohTrigger(RecalcTrigger,Trigger1M)),NA())</f>
        <v>2.1134951732934004E-2</v>
      </c>
      <c r="O2030" s="44">
        <f>IFERROR(_xll.qlIndexFixing(ONIndex3M,I2030,TRUE,_xll.ohTrigger(RecalcTrigger,Trigger3M)),NA())</f>
        <v>2.1415354875815584E-2</v>
      </c>
      <c r="P2030" s="44">
        <f>IFERROR(_xll.qlIndexFixing(ONIndex6M,I2030,TRUE,_xll.ohTrigger(RecalcTrigger,Trigger6M)),NA())</f>
        <v>2.1514489599575581E-2</v>
      </c>
      <c r="Q2030" s="183">
        <f>IFERROR(_xll.qlIndexFixing(ONIndex1Y,I2030,TRUE,_xll.ohTrigger(RecalcTrigger,Trigger1Y)),NA())</f>
        <v>2.1724492270263074E-2</v>
      </c>
    </row>
    <row r="2031" spans="2:17" x14ac:dyDescent="0.2">
      <c r="B2031" s="39" t="s">
        <v>42</v>
      </c>
      <c r="D2031" s="42">
        <f>_xll.qlCalendarAdvance(Calendar,$D2030,B2031,"f",FALSE)</f>
        <v>53533</v>
      </c>
      <c r="E2031" s="177">
        <f>_xll.qlInterestRateIndexValueDate(IndexON,D2031)</f>
        <v>53533</v>
      </c>
      <c r="F2031" s="193">
        <f>IFERROR(_xll.qlIndexFixing(IndexON,D2031,TRUE,_xll.ohTrigger(RecalcTrigger,TriggerON)),NA())</f>
        <v>2.0921187976670197E-2</v>
      </c>
      <c r="H2031" s="42">
        <f>_xll.qlCalendarAdvance(Calendar,$H2030,B2031,"f",FALSE)</f>
        <v>53533</v>
      </c>
      <c r="I2031" s="177">
        <f>_xll.qlInterestRateIndexValueDate(Index1M,$H2031)</f>
        <v>53533</v>
      </c>
      <c r="J2031" s="182">
        <f>IFERROR(_xll.qlIndexFixing(Index1M,$H2031,TRUE,_xll.ohTrigger(RecalcTrigger,Trigger1M)),NA())</f>
        <v>2.1128585861235991E-2</v>
      </c>
      <c r="K2031" s="44">
        <f>IFERROR(_xll.qlIndexFixing(Index3M,H2031,TRUE,_xll.ohTrigger(RecalcTrigger,Trigger3M)),NA())</f>
        <v>2.1412718476407355E-2</v>
      </c>
      <c r="L2031" s="44">
        <f>IFERROR(_xll.qlIndexFixing(Index6M,$H2031,TRUE,_xll.ohTrigger(RecalcTrigger,Trigger6M)),NA())</f>
        <v>2.1523046611137568E-2</v>
      </c>
      <c r="M2031" s="183">
        <f>IFERROR(_xll.qlIndexFixing(Index1Y,$H2031,TRUE,_xll.ohTrigger(RecalcTrigger,Trigger1Y)),NA())</f>
        <v>2.1752595925182971E-2</v>
      </c>
      <c r="N2031" s="182">
        <f>IFERROR(_xll.qlIndexFixing(ONIndex1M,I2031,TRUE,_xll.ohTrigger(RecalcTrigger,Trigger1M)),NA())</f>
        <v>2.1127029835283917E-2</v>
      </c>
      <c r="O2031" s="44">
        <f>IFERROR(_xll.qlIndexFixing(ONIndex3M,I2031,TRUE,_xll.ohTrigger(RecalcTrigger,Trigger3M)),NA())</f>
        <v>2.1407340969888944E-2</v>
      </c>
      <c r="P2031" s="44">
        <f>IFERROR(_xll.qlIndexFixing(ONIndex6M,I2031,TRUE,_xll.ohTrigger(RecalcTrigger,Trigger6M)),NA())</f>
        <v>2.1506773845085814E-2</v>
      </c>
      <c r="Q2031" s="183">
        <f>IFERROR(_xll.qlIndexFixing(ONIndex1Y,I2031,TRUE,_xll.ohTrigger(RecalcTrigger,Trigger1Y)),NA())</f>
        <v>2.1716666462704426E-2</v>
      </c>
    </row>
    <row r="2032" spans="2:17" x14ac:dyDescent="0.2">
      <c r="B2032" s="39" t="s">
        <v>42</v>
      </c>
      <c r="D2032" s="42">
        <f>_xll.qlCalendarAdvance(Calendar,$D2031,B2032,"f",FALSE)</f>
        <v>53540</v>
      </c>
      <c r="E2032" s="177">
        <f>_xll.qlInterestRateIndexValueDate(IndexON,D2032)</f>
        <v>53540</v>
      </c>
      <c r="F2032" s="193">
        <f>IFERROR(_xll.qlIndexFixing(IndexON,D2032,TRUE,_xll.ohTrigger(RecalcTrigger,TriggerON)),NA())</f>
        <v>2.0913477041354378E-2</v>
      </c>
      <c r="H2032" s="42">
        <f>_xll.qlCalendarAdvance(Calendar,$H2031,B2032,"f",FALSE)</f>
        <v>53540</v>
      </c>
      <c r="I2032" s="177">
        <f>_xll.qlInterestRateIndexValueDate(Index1M,$H2032)</f>
        <v>53540</v>
      </c>
      <c r="J2032" s="182">
        <f>IFERROR(_xll.qlIndexFixing(Index1M,$H2032,TRUE,_xll.ohTrigger(RecalcTrigger,Trigger1M)),NA())</f>
        <v>2.1120650896125946E-2</v>
      </c>
      <c r="K2032" s="44">
        <f>IFERROR(_xll.qlIndexFixing(Index3M,H2032,TRUE,_xll.ohTrigger(RecalcTrigger,Trigger3M)),NA())</f>
        <v>2.1404784927960621E-2</v>
      </c>
      <c r="L2032" s="44">
        <f>IFERROR(_xll.qlIndexFixing(Index6M,$H2032,TRUE,_xll.ohTrigger(RecalcTrigger,Trigger6M)),NA())</f>
        <v>2.1515463395629368E-2</v>
      </c>
      <c r="M2032" s="183">
        <f>IFERROR(_xll.qlIndexFixing(Index1Y,$H2032,TRUE,_xll.ohTrigger(RecalcTrigger,Trigger1Y)),NA())</f>
        <v>2.1745005779318038E-2</v>
      </c>
      <c r="N2032" s="182">
        <f>IFERROR(_xll.qlIndexFixing(ONIndex1M,I2032,TRUE,_xll.ohTrigger(RecalcTrigger,Trigger1M)),NA())</f>
        <v>2.1119123046929866E-2</v>
      </c>
      <c r="O2032" s="44">
        <f>IFERROR(_xll.qlIndexFixing(ONIndex3M,I2032,TRUE,_xll.ohTrigger(RecalcTrigger,Trigger3M)),NA())</f>
        <v>2.1399343394139514E-2</v>
      </c>
      <c r="P2032" s="44">
        <f>IFERROR(_xll.qlIndexFixing(ONIndex6M,I2032,TRUE,_xll.ohTrigger(RecalcTrigger,Trigger6M)),NA())</f>
        <v>2.1499073261730395E-2</v>
      </c>
      <c r="Q2032" s="183">
        <f>IFERROR(_xll.qlIndexFixing(ONIndex1Y,I2032,TRUE,_xll.ohTrigger(RecalcTrigger,Trigger1Y)),NA())</f>
        <v>2.1708855350862644E-2</v>
      </c>
    </row>
    <row r="2033" spans="2:17" x14ac:dyDescent="0.2">
      <c r="B2033" s="39" t="s">
        <v>42</v>
      </c>
      <c r="D2033" s="42">
        <f>_xll.qlCalendarAdvance(Calendar,$D2032,B2033,"f",FALSE)</f>
        <v>53547</v>
      </c>
      <c r="E2033" s="177">
        <f>_xll.qlInterestRateIndexValueDate(IndexON,D2033)</f>
        <v>53547</v>
      </c>
      <c r="F2033" s="193">
        <f>IFERROR(_xll.qlIndexFixing(IndexON,D2033,TRUE,_xll.ohTrigger(RecalcTrigger,TriggerON)),NA())</f>
        <v>2.0905782768505521E-2</v>
      </c>
      <c r="H2033" s="42">
        <f>_xll.qlCalendarAdvance(Calendar,$H2032,B2033,"f",FALSE)</f>
        <v>53547</v>
      </c>
      <c r="I2033" s="177">
        <f>_xll.qlInterestRateIndexValueDate(Index1M,$H2033)</f>
        <v>53547</v>
      </c>
      <c r="J2033" s="182">
        <f>IFERROR(_xll.qlIndexFixing(Index1M,$H2033,TRUE,_xll.ohTrigger(RecalcTrigger,Trigger1M)),NA())</f>
        <v>2.1112779206401221E-2</v>
      </c>
      <c r="K2033" s="44">
        <f>IFERROR(_xll.qlIndexFixing(Index3M,H2033,TRUE,_xll.ohTrigger(RecalcTrigger,Trigger3M)),NA())</f>
        <v>2.1396867812496546E-2</v>
      </c>
      <c r="L2033" s="44">
        <f>IFERROR(_xll.qlIndexFixing(Index6M,$H2033,TRUE,_xll.ohTrigger(RecalcTrigger,Trigger6M)),NA())</f>
        <v>2.1507895543356342E-2</v>
      </c>
      <c r="M2033" s="183">
        <f>IFERROR(_xll.qlIndexFixing(Index1Y,$H2033,TRUE,_xll.ohTrigger(RecalcTrigger,Trigger1Y)),NA())</f>
        <v>2.1737430704034999E-2</v>
      </c>
      <c r="N2033" s="182">
        <f>IFERROR(_xll.qlIndexFixing(ONIndex1M,I2033,TRUE,_xll.ohTrigger(RecalcTrigger,Trigger1M)),NA())</f>
        <v>2.1111231367628713E-2</v>
      </c>
      <c r="O2033" s="44">
        <f>IFERROR(_xll.qlIndexFixing(ONIndex3M,I2033,TRUE,_xll.ohTrigger(RecalcTrigger,Trigger3M)),NA())</f>
        <v>2.1391362148648341E-2</v>
      </c>
      <c r="P2033" s="44">
        <f>IFERROR(_xll.qlIndexFixing(ONIndex6M,I2033,TRUE,_xll.ohTrigger(RecalcTrigger,Trigger6M)),NA())</f>
        <v>2.1491387849509325E-2</v>
      </c>
      <c r="Q2033" s="183">
        <f>IFERROR(_xll.qlIndexFixing(ONIndex1Y,I2033,TRUE,_xll.ohTrigger(RecalcTrigger,Trigger1Y)),NA())</f>
        <v>2.1701058934980866E-2</v>
      </c>
    </row>
    <row r="2034" spans="2:17" x14ac:dyDescent="0.2">
      <c r="B2034" s="39" t="s">
        <v>42</v>
      </c>
      <c r="D2034" s="42">
        <f>_xll.qlCalendarAdvance(Calendar,$D2033,B2034,"f",FALSE)</f>
        <v>53554</v>
      </c>
      <c r="E2034" s="177">
        <f>_xll.qlInterestRateIndexValueDate(IndexON,D2034)</f>
        <v>53554</v>
      </c>
      <c r="F2034" s="193">
        <f>IFERROR(_xll.qlIndexFixing(IndexON,D2034,TRUE,_xll.ohTrigger(RecalcTrigger,TriggerON)),NA())</f>
        <v>2.0898105157880487E-2</v>
      </c>
      <c r="H2034" s="42">
        <f>_xll.qlCalendarAdvance(Calendar,$H2033,B2034,"f",FALSE)</f>
        <v>53554</v>
      </c>
      <c r="I2034" s="177">
        <f>_xll.qlInterestRateIndexValueDate(Index1M,$H2034)</f>
        <v>53554</v>
      </c>
      <c r="J2034" s="182">
        <f>IFERROR(_xll.qlIndexFixing(Index1M,$H2034,TRUE,_xll.ohTrigger(RecalcTrigger,Trigger1M)),NA())</f>
        <v>2.1104922659226064E-2</v>
      </c>
      <c r="K2034" s="44">
        <f>IFERROR(_xll.qlIndexFixing(Index3M,H2034,TRUE,_xll.ohTrigger(RecalcTrigger,Trigger3M)),NA())</f>
        <v>2.1388967129916461E-2</v>
      </c>
      <c r="L2034" s="44">
        <f>IFERROR(_xll.qlIndexFixing(Index6M,$H2034,TRUE,_xll.ohTrigger(RecalcTrigger,Trigger6M)),NA())</f>
        <v>2.1500343054145828E-2</v>
      </c>
      <c r="M2034" s="183">
        <f>IFERROR(_xll.qlIndexFixing(Index1Y,$H2034,TRUE,_xll.ohTrigger(RecalcTrigger,Trigger1Y)),NA())</f>
        <v>2.1729870698999676E-2</v>
      </c>
      <c r="N2034" s="182">
        <f>IFERROR(_xll.qlIndexFixing(ONIndex1M,I2034,TRUE,_xll.ohTrigger(RecalcTrigger,Trigger1M)),NA())</f>
        <v>2.1103354797623597E-2</v>
      </c>
      <c r="O2034" s="44">
        <f>IFERROR(_xll.qlIndexFixing(ONIndex3M,I2034,TRUE,_xll.ohTrigger(RecalcTrigger,Trigger3M)),NA())</f>
        <v>2.1383397233496471E-2</v>
      </c>
      <c r="P2034" s="44">
        <f>IFERROR(_xll.qlIndexFixing(ONIndex6M,I2034,TRUE,_xll.ohTrigger(RecalcTrigger,Trigger6M)),NA())</f>
        <v>2.1483717608422603E-2</v>
      </c>
      <c r="Q2034" s="183">
        <f>IFERROR(_xll.qlIndexFixing(ONIndex1Y,I2034,TRUE,_xll.ohTrigger(RecalcTrigger,Trigger1Y)),NA())</f>
        <v>2.1693277214734907E-2</v>
      </c>
    </row>
    <row r="2035" spans="2:17" x14ac:dyDescent="0.2">
      <c r="B2035" s="39" t="s">
        <v>42</v>
      </c>
      <c r="D2035" s="42">
        <f>_xll.qlCalendarAdvance(Calendar,$D2034,B2035,"f",FALSE)</f>
        <v>53561</v>
      </c>
      <c r="E2035" s="177">
        <f>_xll.qlInterestRateIndexValueDate(IndexON,D2035)</f>
        <v>53561</v>
      </c>
      <c r="F2035" s="193">
        <f>IFERROR(_xll.qlIndexFixing(IndexON,D2035,TRUE,_xll.ohTrigger(RecalcTrigger,TriggerON)),NA())</f>
        <v>2.0890444209722414E-2</v>
      </c>
      <c r="H2035" s="42">
        <f>_xll.qlCalendarAdvance(Calendar,$H2034,B2035,"f",FALSE)</f>
        <v>53561</v>
      </c>
      <c r="I2035" s="177">
        <f>_xll.qlInterestRateIndexValueDate(Index1M,$H2035)</f>
        <v>53561</v>
      </c>
      <c r="J2035" s="182">
        <f>IFERROR(_xll.qlIndexFixing(Index1M,$H2035,TRUE,_xll.ohTrigger(RecalcTrigger,Trigger1M)),NA())</f>
        <v>2.109708125456855E-2</v>
      </c>
      <c r="K2035" s="44">
        <f>IFERROR(_xll.qlIndexFixing(Index3M,H2035,TRUE,_xll.ohTrigger(RecalcTrigger,Trigger3M)),NA())</f>
        <v>2.1381082880121704E-2</v>
      </c>
      <c r="L2035" s="44">
        <f>IFERROR(_xll.qlIndexFixing(Index6M,$H2035,TRUE,_xll.ohTrigger(RecalcTrigger,Trigger6M)),NA())</f>
        <v>2.1492805927822524E-2</v>
      </c>
      <c r="M2035" s="183">
        <f>IFERROR(_xll.qlIndexFixing(Index1Y,$H2035,TRUE,_xll.ohTrigger(RecalcTrigger,Trigger1Y)),NA())</f>
        <v>2.1722325763878114E-2</v>
      </c>
      <c r="N2035" s="182">
        <f>IFERROR(_xll.qlIndexFixing(ONIndex1M,I2035,TRUE,_xll.ohTrigger(RecalcTrigger,Trigger1M)),NA())</f>
        <v>2.1095493336671378E-2</v>
      </c>
      <c r="O2035" s="44">
        <f>IFERROR(_xll.qlIndexFixing(ONIndex3M,I2035,TRUE,_xll.ohTrigger(RecalcTrigger,Trigger3M)),NA())</f>
        <v>2.1375448648521811E-2</v>
      </c>
      <c r="P2035" s="44">
        <f>IFERROR(_xll.qlIndexFixing(ONIndex6M,I2035,TRUE,_xll.ohTrigger(RecalcTrigger,Trigger6M)),NA())</f>
        <v>2.1476062538389185E-2</v>
      </c>
      <c r="Q2035" s="183">
        <f>IFERROR(_xll.qlIndexFixing(ONIndex1Y,I2035,TRUE,_xll.ohTrigger(RecalcTrigger,Trigger1Y)),NA())</f>
        <v>2.1685510190367907E-2</v>
      </c>
    </row>
    <row r="2036" spans="2:17" x14ac:dyDescent="0.2">
      <c r="B2036" s="39" t="s">
        <v>42</v>
      </c>
      <c r="D2036" s="42">
        <f>_xll.qlCalendarAdvance(Calendar,$D2035,B2036,"f",FALSE)</f>
        <v>53568</v>
      </c>
      <c r="E2036" s="177">
        <f>_xll.qlInterestRateIndexValueDate(IndexON,D2036)</f>
        <v>53568</v>
      </c>
      <c r="F2036" s="193">
        <f>IFERROR(_xll.qlIndexFixing(IndexON,D2036,TRUE,_xll.ohTrigger(RecalcTrigger,TriggerON)),NA())</f>
        <v>2.0882799923869211E-2</v>
      </c>
      <c r="H2036" s="42">
        <f>_xll.qlCalendarAdvance(Calendar,$H2035,B2036,"f",FALSE)</f>
        <v>53568</v>
      </c>
      <c r="I2036" s="177">
        <f>_xll.qlInterestRateIndexValueDate(Index1M,$H2036)</f>
        <v>53568</v>
      </c>
      <c r="J2036" s="182">
        <f>IFERROR(_xll.qlIndexFixing(Index1M,$H2036,TRUE,_xll.ohTrigger(RecalcTrigger,Trigger1M)),NA())</f>
        <v>2.1089101550194021E-2</v>
      </c>
      <c r="K2036" s="44">
        <f>IFERROR(_xll.qlIndexFixing(Index3M,H2036,TRUE,_xll.ohTrigger(RecalcTrigger,Trigger3M)),NA())</f>
        <v>2.1373215063018012E-2</v>
      </c>
      <c r="L2036" s="44">
        <f>IFERROR(_xll.qlIndexFixing(Index6M,$H2036,TRUE,_xll.ohTrigger(RecalcTrigger,Trigger6M)),NA())</f>
        <v>2.1485186037311432E-2</v>
      </c>
      <c r="M2036" s="183">
        <f>IFERROR(_xll.qlIndexFixing(Index1Y,$H2036,TRUE,_xll.ohTrigger(RecalcTrigger,Trigger1Y)),NA())</f>
        <v>2.1714795898338135E-2</v>
      </c>
      <c r="N2036" s="182">
        <f>IFERROR(_xll.qlIndexFixing(ONIndex1M,I2036,TRUE,_xll.ohTrigger(RecalcTrigger,Trigger1M)),NA())</f>
        <v>2.108764698493415E-2</v>
      </c>
      <c r="O2036" s="44">
        <f>IFERROR(_xll.qlIndexFixing(ONIndex3M,I2036,TRUE,_xll.ohTrigger(RecalcTrigger,Trigger3M)),NA())</f>
        <v>2.1367516393967501E-2</v>
      </c>
      <c r="P2036" s="44">
        <f>IFERROR(_xll.qlIndexFixing(ONIndex6M,I2036,TRUE,_xll.ohTrigger(RecalcTrigger,Trigger6M)),NA())</f>
        <v>2.1468422639571161E-2</v>
      </c>
      <c r="Q2036" s="183">
        <f>IFERROR(_xll.qlIndexFixing(ONIndex1Y,I2036,TRUE,_xll.ohTrigger(RecalcTrigger,Trigger1Y)),NA())</f>
        <v>2.1677757861879865E-2</v>
      </c>
    </row>
    <row r="2037" spans="2:17" x14ac:dyDescent="0.2">
      <c r="B2037" s="39" t="s">
        <v>42</v>
      </c>
      <c r="D2037" s="42">
        <f>_xll.qlCalendarAdvance(Calendar,$D2036,B2037,"f",FALSE)</f>
        <v>53575</v>
      </c>
      <c r="E2037" s="177">
        <f>_xll.qlInterestRateIndexValueDate(IndexON,D2037)</f>
        <v>53575</v>
      </c>
      <c r="F2037" s="193">
        <f>IFERROR(_xll.qlIndexFixing(IndexON,D2037,TRUE,_xll.ohTrigger(RecalcTrigger,TriggerON)),NA())</f>
        <v>2.0875172300401923E-2</v>
      </c>
      <c r="H2037" s="42">
        <f>_xll.qlCalendarAdvance(Calendar,$H2036,B2037,"f",FALSE)</f>
        <v>53575</v>
      </c>
      <c r="I2037" s="177">
        <f>_xll.qlInterestRateIndexValueDate(Index1M,$H2037)</f>
        <v>53575</v>
      </c>
      <c r="J2037" s="182">
        <f>IFERROR(_xll.qlIndexFixing(Index1M,$H2037,TRUE,_xll.ohTrigger(RecalcTrigger,Trigger1M)),NA())</f>
        <v>2.1081288538630116E-2</v>
      </c>
      <c r="K2037" s="44">
        <f>IFERROR(_xll.qlIndexFixing(Index3M,H2037,TRUE,_xll.ohTrigger(RecalcTrigger,Trigger3M)),NA())</f>
        <v>2.1365297177722471E-2</v>
      </c>
      <c r="L2037" s="44">
        <f>IFERROR(_xll.qlIndexFixing(Index6M,$H2037,TRUE,_xll.ohTrigger(RecalcTrigger,Trigger6M)),NA())</f>
        <v>2.1477481609597723E-2</v>
      </c>
      <c r="M2037" s="183">
        <f>IFERROR(_xll.qlIndexFixing(Index1Y,$H2037,TRUE,_xll.ohTrigger(RecalcTrigger,Trigger1Y)),NA())</f>
        <v>2.1707281102046228E-2</v>
      </c>
      <c r="N2037" s="182">
        <f>IFERROR(_xll.qlIndexFixing(ONIndex1M,I2037,TRUE,_xll.ohTrigger(RecalcTrigger,Trigger1M)),NA())</f>
        <v>2.1079815742330865E-2</v>
      </c>
      <c r="O2037" s="44">
        <f>IFERROR(_xll.qlIndexFixing(ONIndex3M,I2037,TRUE,_xll.ohTrigger(RecalcTrigger,Trigger3M)),NA())</f>
        <v>2.1359600469590401E-2</v>
      </c>
      <c r="P2037" s="44">
        <f>IFERROR(_xll.qlIndexFixing(ONIndex6M,I2037,TRUE,_xll.ohTrigger(RecalcTrigger,Trigger6M)),NA())</f>
        <v>2.1460797911887486E-2</v>
      </c>
      <c r="Q2037" s="183">
        <f>IFERROR(_xll.qlIndexFixing(ONIndex1Y,I2037,TRUE,_xll.ohTrigger(RecalcTrigger,Trigger1Y)),NA())</f>
        <v>2.1670020229108689E-2</v>
      </c>
    </row>
    <row r="2038" spans="2:17" x14ac:dyDescent="0.2">
      <c r="B2038" s="39" t="s">
        <v>42</v>
      </c>
      <c r="D2038" s="42">
        <f>_xll.qlCalendarAdvance(Calendar,$D2037,B2038,"f",FALSE)</f>
        <v>53582</v>
      </c>
      <c r="E2038" s="177">
        <f>_xll.qlInterestRateIndexValueDate(IndexON,D2038)</f>
        <v>53582</v>
      </c>
      <c r="F2038" s="193">
        <f>IFERROR(_xll.qlIndexFixing(IndexON,D2038,TRUE,_xll.ohTrigger(RecalcTrigger,TriggerON)),NA())</f>
        <v>2.0867561339239504E-2</v>
      </c>
      <c r="H2038" s="42">
        <f>_xll.qlCalendarAdvance(Calendar,$H2037,B2038,"f",FALSE)</f>
        <v>53582</v>
      </c>
      <c r="I2038" s="177">
        <f>_xll.qlInterestRateIndexValueDate(Index1M,$H2038)</f>
        <v>53582</v>
      </c>
      <c r="J2038" s="182">
        <f>IFERROR(_xll.qlIndexFixing(Index1M,$H2038,TRUE,_xll.ohTrigger(RecalcTrigger,Trigger1M)),NA())</f>
        <v>2.1073490666376392E-2</v>
      </c>
      <c r="K2038" s="44">
        <f>IFERROR(_xll.qlIndexFixing(Index3M,H2038,TRUE,_xll.ohTrigger(RecalcTrigger,Trigger3M)),NA())</f>
        <v>2.1357461509336758E-2</v>
      </c>
      <c r="L2038" s="44">
        <f>IFERROR(_xll.qlIndexFixing(Index6M,$H2038,TRUE,_xll.ohTrigger(RecalcTrigger,Trigger6M)),NA())</f>
        <v>2.1469988594648489E-2</v>
      </c>
      <c r="M2038" s="183">
        <f>IFERROR(_xll.qlIndexFixing(Index1Y,$H2038,TRUE,_xll.ohTrigger(RecalcTrigger,Trigger1Y)),NA())</f>
        <v>2.1699781374671101E-2</v>
      </c>
      <c r="N2038" s="182">
        <f>IFERROR(_xll.qlIndexFixing(ONIndex1M,I2038,TRUE,_xll.ohTrigger(RecalcTrigger,Trigger1M)),NA())</f>
        <v>2.1071999609023617E-2</v>
      </c>
      <c r="O2038" s="44">
        <f>IFERROR(_xll.qlIndexFixing(ONIndex3M,I2038,TRUE,_xll.ohTrigger(RecalcTrigger,Trigger3M)),NA())</f>
        <v>2.1351700875471558E-2</v>
      </c>
      <c r="P2038" s="44">
        <f>IFERROR(_xll.qlIndexFixing(ONIndex6M,I2038,TRUE,_xll.ohTrigger(RecalcTrigger,Trigger6M)),NA())</f>
        <v>2.145318835533816E-2</v>
      </c>
      <c r="Q2038" s="183">
        <f>IFERROR(_xll.qlIndexFixing(ONIndex1Y,I2038,TRUE,_xll.ohTrigger(RecalcTrigger,Trigger1Y)),NA())</f>
        <v>2.1662297292135424E-2</v>
      </c>
    </row>
    <row r="2039" spans="2:17" x14ac:dyDescent="0.2">
      <c r="B2039" s="39" t="s">
        <v>42</v>
      </c>
      <c r="D2039" s="42">
        <f>_xll.qlCalendarAdvance(Calendar,$D2038,B2039,"f",FALSE)</f>
        <v>53589</v>
      </c>
      <c r="E2039" s="177">
        <f>_xll.qlInterestRateIndexValueDate(IndexON,D2039)</f>
        <v>53589</v>
      </c>
      <c r="F2039" s="193">
        <f>IFERROR(_xll.qlIndexFixing(IndexON,D2039,TRUE,_xll.ohTrigger(RecalcTrigger,TriggerON)),NA())</f>
        <v>2.0859967040381955E-2</v>
      </c>
      <c r="H2039" s="42">
        <f>_xll.qlCalendarAdvance(Calendar,$H2038,B2039,"f",FALSE)</f>
        <v>53589</v>
      </c>
      <c r="I2039" s="177">
        <f>_xll.qlInterestRateIndexValueDate(Index1M,$H2039)</f>
        <v>53589</v>
      </c>
      <c r="J2039" s="182">
        <f>IFERROR(_xll.qlIndexFixing(Index1M,$H2039,TRUE,_xll.ohTrigger(RecalcTrigger,Trigger1M)),NA())</f>
        <v>2.106570793339772E-2</v>
      </c>
      <c r="K2039" s="44">
        <f>IFERROR(_xll.qlIndexFixing(Index3M,H2039,TRUE,_xll.ohTrigger(RecalcTrigger,Trigger3M)),NA())</f>
        <v>2.1349642272230376E-2</v>
      </c>
      <c r="L2039" s="44">
        <f>IFERROR(_xll.qlIndexFixing(Index6M,$H2039,TRUE,_xll.ohTrigger(RecalcTrigger,Trigger6M)),NA())</f>
        <v>2.146251093878351E-2</v>
      </c>
      <c r="M2039" s="183">
        <f>IFERROR(_xll.qlIndexFixing(Index1Y,$H2039,TRUE,_xll.ohTrigger(RecalcTrigger,Trigger1Y)),NA())</f>
        <v>2.1692296715882353E-2</v>
      </c>
      <c r="N2039" s="182">
        <f>IFERROR(_xll.qlIndexFixing(ONIndex1M,I2039,TRUE,_xll.ohTrigger(RecalcTrigger,Trigger1M)),NA())</f>
        <v>2.1064198584769267E-2</v>
      </c>
      <c r="O2039" s="44">
        <f>IFERROR(_xll.qlIndexFixing(ONIndex3M,I2039,TRUE,_xll.ohTrigger(RecalcTrigger,Trigger3M)),NA())</f>
        <v>2.1343817611610971E-2</v>
      </c>
      <c r="P2039" s="44">
        <f>IFERROR(_xll.qlIndexFixing(ONIndex6M,I2039,TRUE,_xll.ohTrigger(RecalcTrigger,Trigger6M)),NA())</f>
        <v>2.1445593969923182E-2</v>
      </c>
      <c r="Q2039" s="183">
        <f>IFERROR(_xll.qlIndexFixing(ONIndex1Y,I2039,TRUE,_xll.ohTrigger(RecalcTrigger,Trigger1Y)),NA())</f>
        <v>2.1654589051041118E-2</v>
      </c>
    </row>
    <row r="2040" spans="2:17" x14ac:dyDescent="0.2">
      <c r="B2040" s="39" t="s">
        <v>42</v>
      </c>
      <c r="D2040" s="42">
        <f>_xll.qlCalendarAdvance(Calendar,$D2039,B2040,"f",FALSE)</f>
        <v>53596</v>
      </c>
      <c r="E2040" s="177">
        <f>_xll.qlInterestRateIndexValueDate(IndexON,D2040)</f>
        <v>53596</v>
      </c>
      <c r="F2040" s="193">
        <f>IFERROR(_xll.qlIndexFixing(IndexON,D2040,TRUE,_xll.ohTrigger(RecalcTrigger,TriggerON)),NA())</f>
        <v>2.0852389403910321E-2</v>
      </c>
      <c r="H2040" s="42">
        <f>_xll.qlCalendarAdvance(Calendar,$H2039,B2040,"f",FALSE)</f>
        <v>53596</v>
      </c>
      <c r="I2040" s="177">
        <f>_xll.qlInterestRateIndexValueDate(Index1M,$H2040)</f>
        <v>53596</v>
      </c>
      <c r="J2040" s="182">
        <f>IFERROR(_xll.qlIndexFixing(Index1M,$H2040,TRUE,_xll.ohTrigger(RecalcTrigger,Trigger1M)),NA())</f>
        <v>2.105794033966709E-2</v>
      </c>
      <c r="K2040" s="44">
        <f>IFERROR(_xll.qlIndexFixing(Index3M,H2040,TRUE,_xll.ohTrigger(RecalcTrigger,Trigger3M)),NA())</f>
        <v>2.1341908119547635E-2</v>
      </c>
      <c r="L2040" s="44">
        <f>IFERROR(_xll.qlIndexFixing(Index6M,$H2040,TRUE,_xll.ohTrigger(RecalcTrigger,Trigger6M)),NA())</f>
        <v>2.1455048641832185E-2</v>
      </c>
      <c r="M2040" s="183">
        <f>IFERROR(_xll.qlIndexFixing(Index1Y,$H2040,TRUE,_xll.ohTrigger(RecalcTrigger,Trigger1Y)),NA())</f>
        <v>2.1684827125348916E-2</v>
      </c>
      <c r="N2040" s="182">
        <f>IFERROR(_xll.qlIndexFixing(ONIndex1M,I2040,TRUE,_xll.ohTrigger(RecalcTrigger,Trigger1M)),NA())</f>
        <v>2.1056412669810953E-2</v>
      </c>
      <c r="O2040" s="44">
        <f>IFERROR(_xll.qlIndexFixing(ONIndex3M,I2040,TRUE,_xll.ohTrigger(RecalcTrigger,Trigger3M)),NA())</f>
        <v>2.1335950678008642E-2</v>
      </c>
      <c r="P2040" s="44">
        <f>IFERROR(_xll.qlIndexFixing(ONIndex6M,I2040,TRUE,_xll.ohTrigger(RecalcTrigger,Trigger6M)),NA())</f>
        <v>2.1438014755642554E-2</v>
      </c>
      <c r="Q2040" s="183">
        <f>IFERROR(_xll.qlIndexFixing(ONIndex1Y,I2040,TRUE,_xll.ohTrigger(RecalcTrigger,Trigger1Y)),NA())</f>
        <v>2.1646895505744723E-2</v>
      </c>
    </row>
    <row r="2041" spans="2:17" x14ac:dyDescent="0.2">
      <c r="B2041" s="39" t="s">
        <v>42</v>
      </c>
      <c r="D2041" s="42">
        <f>_xll.qlCalendarAdvance(Calendar,$D2040,B2041,"f",FALSE)</f>
        <v>53603</v>
      </c>
      <c r="E2041" s="177">
        <f>_xll.qlInterestRateIndexValueDate(IndexON,D2041)</f>
        <v>53603</v>
      </c>
      <c r="F2041" s="193">
        <f>IFERROR(_xll.qlIndexFixing(IndexON,D2041,TRUE,_xll.ohTrigger(RecalcTrigger,TriggerON)),NA())</f>
        <v>2.0844828429824602E-2</v>
      </c>
      <c r="H2041" s="42">
        <f>_xll.qlCalendarAdvance(Calendar,$H2040,B2041,"f",FALSE)</f>
        <v>53603</v>
      </c>
      <c r="I2041" s="177">
        <f>_xll.qlInterestRateIndexValueDate(Index1M,$H2041)</f>
        <v>53603</v>
      </c>
      <c r="J2041" s="182">
        <f>IFERROR(_xll.qlIndexFixing(Index1M,$H2041,TRUE,_xll.ohTrigger(RecalcTrigger,Trigger1M)),NA())</f>
        <v>2.1050350817693783E-2</v>
      </c>
      <c r="K2041" s="44">
        <f>IFERROR(_xll.qlIndexFixing(Index3M,H2041,TRUE,_xll.ohTrigger(RecalcTrigger,Trigger3M)),NA())</f>
        <v>2.1334122464434269E-2</v>
      </c>
      <c r="L2041" s="44">
        <f>IFERROR(_xll.qlIndexFixing(Index6M,$H2041,TRUE,_xll.ohTrigger(RecalcTrigger,Trigger6M)),NA())</f>
        <v>2.1447702995334904E-2</v>
      </c>
      <c r="M2041" s="183">
        <f>IFERROR(_xll.qlIndexFixing(Index1Y,$H2041,TRUE,_xll.ohTrigger(RecalcTrigger,Trigger1Y)),NA())</f>
        <v>2.1677372602741052E-2</v>
      </c>
      <c r="N2041" s="182">
        <f>IFERROR(_xll.qlIndexFixing(ONIndex1M,I2041,TRUE,_xll.ohTrigger(RecalcTrigger,Trigger1M)),NA())</f>
        <v>2.1048641863905537E-2</v>
      </c>
      <c r="O2041" s="44">
        <f>IFERROR(_xll.qlIndexFixing(ONIndex3M,I2041,TRUE,_xll.ohTrigger(RecalcTrigger,Trigger3M)),NA())</f>
        <v>2.1328100074664569E-2</v>
      </c>
      <c r="P2041" s="44">
        <f>IFERROR(_xll.qlIndexFixing(ONIndex6M,I2041,TRUE,_xll.ohTrigger(RecalcTrigger,Trigger6M)),NA())</f>
        <v>2.1430450712334181E-2</v>
      </c>
      <c r="Q2041" s="183">
        <f>IFERROR(_xll.qlIndexFixing(ONIndex1Y,I2041,TRUE,_xll.ohTrigger(RecalcTrigger,Trigger1Y)),NA())</f>
        <v>2.1639216656246241E-2</v>
      </c>
    </row>
    <row r="2042" spans="2:17" x14ac:dyDescent="0.2">
      <c r="B2042" s="39" t="s">
        <v>42</v>
      </c>
      <c r="D2042" s="42">
        <f>_xll.qlCalendarAdvance(Calendar,$D2041,B2042,"f",FALSE)</f>
        <v>53610</v>
      </c>
      <c r="E2042" s="177">
        <f>_xll.qlInterestRateIndexValueDate(IndexON,D2042)</f>
        <v>53610</v>
      </c>
      <c r="F2042" s="193">
        <f>IFERROR(_xll.qlIndexFixing(IndexON,D2042,TRUE,_xll.ohTrigger(RecalcTrigger,TriggerON)),NA())</f>
        <v>2.0837284117962707E-2</v>
      </c>
      <c r="H2042" s="42">
        <f>_xll.qlCalendarAdvance(Calendar,$H2041,B2042,"f",FALSE)</f>
        <v>53610</v>
      </c>
      <c r="I2042" s="177">
        <f>_xll.qlInterestRateIndexValueDate(Index1M,$H2042)</f>
        <v>53610</v>
      </c>
      <c r="J2042" s="182">
        <f>IFERROR(_xll.qlIndexFixing(Index1M,$H2042,TRUE,_xll.ohTrigger(RecalcTrigger,Trigger1M)),NA())</f>
        <v>2.1042615409763356E-2</v>
      </c>
      <c r="K2042" s="44">
        <f>IFERROR(_xll.qlIndexFixing(Index3M,H2042,TRUE,_xll.ohTrigger(RecalcTrigger,Trigger3M)),NA())</f>
        <v>2.1326353241430552E-2</v>
      </c>
      <c r="L2042" s="44">
        <f>IFERROR(_xll.qlIndexFixing(Index6M,$H2042,TRUE,_xll.ohTrigger(RecalcTrigger,Trigger6M)),NA())</f>
        <v>2.1440272078483497E-2</v>
      </c>
      <c r="M2042" s="183">
        <f>IFERROR(_xll.qlIndexFixing(Index1Y,$H2042,TRUE,_xll.ohTrigger(RecalcTrigger,Trigger1Y)),NA())</f>
        <v>2.1669933147730358E-2</v>
      </c>
      <c r="N2042" s="182">
        <f>IFERROR(_xll.qlIndexFixing(ONIndex1M,I2042,TRUE,_xll.ohTrigger(RecalcTrigger,Trigger1M)),NA())</f>
        <v>2.1040886167215112E-2</v>
      </c>
      <c r="O2042" s="44">
        <f>IFERROR(_xll.qlIndexFixing(ONIndex3M,I2042,TRUE,_xll.ohTrigger(RecalcTrigger,Trigger3M)),NA())</f>
        <v>2.1320265801659799E-2</v>
      </c>
      <c r="P2042" s="44">
        <f>IFERROR(_xll.qlIndexFixing(ONIndex6M,I2042,TRUE,_xll.ohTrigger(RecalcTrigger,Trigger6M)),NA())</f>
        <v>2.142290184032225E-2</v>
      </c>
      <c r="Q2042" s="183">
        <f>IFERROR(_xll.qlIndexFixing(ONIndex1Y,I2042,TRUE,_xll.ohTrigger(RecalcTrigger,Trigger1Y)),NA())</f>
        <v>2.1631552502464624E-2</v>
      </c>
    </row>
    <row r="2043" spans="2:17" x14ac:dyDescent="0.2">
      <c r="B2043" s="39" t="s">
        <v>42</v>
      </c>
      <c r="D2043" s="42">
        <f>_xll.qlCalendarAdvance(Calendar,$D2042,B2043,"f",FALSE)</f>
        <v>53617</v>
      </c>
      <c r="E2043" s="177">
        <f>_xll.qlInterestRateIndexValueDate(IndexON,D2043)</f>
        <v>53617</v>
      </c>
      <c r="F2043" s="193">
        <f>IFERROR(_xll.qlIndexFixing(IndexON,D2043,TRUE,_xll.ohTrigger(RecalcTrigger,TriggerON)),NA())</f>
        <v>2.0829756468567773E-2</v>
      </c>
      <c r="H2043" s="42">
        <f>_xll.qlCalendarAdvance(Calendar,$H2042,B2043,"f",FALSE)</f>
        <v>53617</v>
      </c>
      <c r="I2043" s="177">
        <f>_xll.qlInterestRateIndexValueDate(Index1M,$H2043)</f>
        <v>53617</v>
      </c>
      <c r="J2043" s="182">
        <f>IFERROR(_xll.qlIndexFixing(Index1M,$H2043,TRUE,_xll.ohTrigger(RecalcTrigger,Trigger1M)),NA())</f>
        <v>2.1034895144092697E-2</v>
      </c>
      <c r="K2043" s="44">
        <f>IFERROR(_xll.qlIndexFixing(Index3M,H2043,TRUE,_xll.ohTrigger(RecalcTrigger,Trigger3M)),NA())</f>
        <v>2.1318600450439575E-2</v>
      </c>
      <c r="L2043" s="44">
        <f>IFERROR(_xll.qlIndexFixing(Index6M,$H2043,TRUE,_xll.ohTrigger(RecalcTrigger,Trigger6M)),NA())</f>
        <v>2.1432856521077025E-2</v>
      </c>
      <c r="M2043" s="183">
        <f>IFERROR(_xll.qlIndexFixing(Index1Y,$H2043,TRUE,_xll.ohTrigger(RecalcTrigger,Trigger1Y)),NA())</f>
        <v>2.1662508759988208E-2</v>
      </c>
      <c r="N2043" s="182">
        <f>IFERROR(_xll.qlIndexFixing(ONIndex1M,I2043,TRUE,_xll.ohTrigger(RecalcTrigger,Trigger1M)),NA())</f>
        <v>2.103314557965863E-2</v>
      </c>
      <c r="O2043" s="44">
        <f>IFERROR(_xll.qlIndexFixing(ONIndex3M,I2043,TRUE,_xll.ohTrigger(RecalcTrigger,Trigger3M)),NA())</f>
        <v>2.131244785883224E-2</v>
      </c>
      <c r="P2043" s="44">
        <f>IFERROR(_xll.qlIndexFixing(ONIndex6M,I2043,TRUE,_xll.ohTrigger(RecalcTrigger,Trigger6M)),NA())</f>
        <v>2.1415368139363622E-2</v>
      </c>
      <c r="Q2043" s="183">
        <f>IFERROR(_xll.qlIndexFixing(ONIndex1Y,I2043,TRUE,_xll.ohTrigger(RecalcTrigger,Trigger1Y)),NA())</f>
        <v>2.1623903044643011E-2</v>
      </c>
    </row>
    <row r="2044" spans="2:17" x14ac:dyDescent="0.2">
      <c r="B2044" s="39" t="s">
        <v>42</v>
      </c>
      <c r="D2044" s="42">
        <f>_xll.qlCalendarAdvance(Calendar,$D2043,B2044,"f",FALSE)</f>
        <v>53624</v>
      </c>
      <c r="E2044" s="177">
        <f>_xll.qlInterestRateIndexValueDate(IndexON,D2044)</f>
        <v>53624</v>
      </c>
      <c r="F2044" s="193">
        <f>IFERROR(_xll.qlIndexFixing(IndexON,D2044,TRUE,_xll.ohTrigger(RecalcTrigger,TriggerON)),NA())</f>
        <v>2.0822245481477708E-2</v>
      </c>
      <c r="H2044" s="42">
        <f>_xll.qlCalendarAdvance(Calendar,$H2043,B2044,"f",FALSE)</f>
        <v>53624</v>
      </c>
      <c r="I2044" s="177">
        <f>_xll.qlInterestRateIndexValueDate(Index1M,$H2044)</f>
        <v>53624</v>
      </c>
      <c r="J2044" s="182">
        <f>IFERROR(_xll.qlIndexFixing(Index1M,$H2044,TRUE,_xll.ohTrigger(RecalcTrigger,Trigger1M)),NA())</f>
        <v>2.1027190020652339E-2</v>
      </c>
      <c r="K2044" s="44">
        <f>IFERROR(_xll.qlIndexFixing(Index3M,H2044,TRUE,_xll.ohTrigger(RecalcTrigger,Trigger3M)),NA())</f>
        <v>2.131086409136532E-2</v>
      </c>
      <c r="L2044" s="44">
        <f>IFERROR(_xll.qlIndexFixing(Index6M,$H2044,TRUE,_xll.ohTrigger(RecalcTrigger,Trigger6M)),NA())</f>
        <v>2.142545632294672E-2</v>
      </c>
      <c r="M2044" s="183">
        <f>IFERROR(_xll.qlIndexFixing(Index1Y,$H2044,TRUE,_xll.ohTrigger(RecalcTrigger,Trigger1Y)),NA())</f>
        <v>2.1655099439186642E-2</v>
      </c>
      <c r="N2044" s="182">
        <f>IFERROR(_xll.qlIndexFixing(ONIndex1M,I2044,TRUE,_xll.ohTrigger(RecalcTrigger,Trigger1M)),NA())</f>
        <v>2.1025420101155046E-2</v>
      </c>
      <c r="O2044" s="44">
        <f>IFERROR(_xll.qlIndexFixing(ONIndex3M,I2044,TRUE,_xll.ohTrigger(RecalcTrigger,Trigger3M)),NA())</f>
        <v>2.1304646246262937E-2</v>
      </c>
      <c r="P2044" s="44">
        <f>IFERROR(_xll.qlIndexFixing(ONIndex6M,I2044,TRUE,_xll.ohTrigger(RecalcTrigger,Trigger6M)),NA())</f>
        <v>2.1407849609620389E-2</v>
      </c>
      <c r="Q2044" s="183">
        <f>IFERROR(_xll.qlIndexFixing(ONIndex1Y,I2044,TRUE,_xll.ohTrigger(RecalcTrigger,Trigger1Y)),NA())</f>
        <v>2.1616268282538265E-2</v>
      </c>
    </row>
    <row r="2045" spans="2:17" x14ac:dyDescent="0.2">
      <c r="B2045" s="39" t="s">
        <v>42</v>
      </c>
      <c r="D2045" s="42">
        <f>_xll.qlCalendarAdvance(Calendar,$D2044,B2045,"f",FALSE)</f>
        <v>53631</v>
      </c>
      <c r="E2045" s="177">
        <f>_xll.qlInterestRateIndexValueDate(IndexON,D2045)</f>
        <v>53631</v>
      </c>
      <c r="F2045" s="193">
        <f>IFERROR(_xll.qlIndexFixing(IndexON,D2045,TRUE,_xll.ohTrigger(RecalcTrigger,TriggerON)),NA())</f>
        <v>2.0814751156692513E-2</v>
      </c>
      <c r="H2045" s="42">
        <f>_xll.qlCalendarAdvance(Calendar,$H2044,B2045,"f",FALSE)</f>
        <v>53631</v>
      </c>
      <c r="I2045" s="177">
        <f>_xll.qlInterestRateIndexValueDate(Index1M,$H2045)</f>
        <v>53631</v>
      </c>
      <c r="J2045" s="182">
        <f>IFERROR(_xll.qlIndexFixing(Index1M,$H2045,TRUE,_xll.ohTrigger(RecalcTrigger,Trigger1M)),NA())</f>
        <v>2.1019329458745777E-2</v>
      </c>
      <c r="K2045" s="44">
        <f>IFERROR(_xll.qlIndexFixing(Index3M,H2045,TRUE,_xll.ohTrigger(RecalcTrigger,Trigger3M)),NA())</f>
        <v>2.1303144164113524E-2</v>
      </c>
      <c r="L2045" s="44">
        <f>IFERROR(_xll.qlIndexFixing(Index6M,$H2045,TRUE,_xll.ohTrigger(RecalcTrigger,Trigger6M)),NA())</f>
        <v>2.1417967534904773E-2</v>
      </c>
      <c r="M2045" s="183">
        <f>IFERROR(_xll.qlIndexFixing(Index1Y,$H2045,TRUE,_xll.ohTrigger(RecalcTrigger,Trigger1Y)),NA())</f>
        <v>2.1647705184998589E-2</v>
      </c>
      <c r="N2045" s="182">
        <f>IFERROR(_xll.qlIndexFixing(ONIndex1M,I2045,TRUE,_xll.ohTrigger(RecalcTrigger,Trigger1M)),NA())</f>
        <v>2.1017709732028544E-2</v>
      </c>
      <c r="O2045" s="44">
        <f>IFERROR(_xll.qlIndexFixing(ONIndex3M,I2045,TRUE,_xll.ohTrigger(RecalcTrigger,Trigger3M)),NA())</f>
        <v>2.1296860963951891E-2</v>
      </c>
      <c r="P2045" s="44">
        <f>IFERROR(_xll.qlIndexFixing(ONIndex6M,I2045,TRUE,_xll.ohTrigger(RecalcTrigger,Trigger6M)),NA())</f>
        <v>2.1400346250849411E-2</v>
      </c>
      <c r="Q2045" s="183">
        <f>IFERROR(_xll.qlIndexFixing(ONIndex1Y,I2045,TRUE,_xll.ohTrigger(RecalcTrigger,Trigger1Y)),NA())</f>
        <v>2.160864821623143E-2</v>
      </c>
    </row>
    <row r="2046" spans="2:17" x14ac:dyDescent="0.2">
      <c r="B2046" s="39" t="s">
        <v>42</v>
      </c>
      <c r="D2046" s="42">
        <f>_xll.qlCalendarAdvance(Calendar,$D2045,B2046,"f",FALSE)</f>
        <v>53638</v>
      </c>
      <c r="E2046" s="177">
        <f>_xll.qlInterestRateIndexValueDate(IndexON,D2046)</f>
        <v>53638</v>
      </c>
      <c r="F2046" s="193">
        <f>IFERROR(_xll.qlIndexFixing(IndexON,D2046,TRUE,_xll.ohTrigger(RecalcTrigger,TriggerON)),NA())</f>
        <v>2.0807273494212186E-2</v>
      </c>
      <c r="H2046" s="42">
        <f>_xll.qlCalendarAdvance(Calendar,$H2045,B2046,"f",FALSE)</f>
        <v>53638</v>
      </c>
      <c r="I2046" s="177">
        <f>_xll.qlInterestRateIndexValueDate(Index1M,$H2046)</f>
        <v>53638</v>
      </c>
      <c r="J2046" s="182">
        <f>IFERROR(_xll.qlIndexFixing(Index1M,$H2046,TRUE,_xll.ohTrigger(RecalcTrigger,Trigger1M)),NA())</f>
        <v>2.1011652699903648E-2</v>
      </c>
      <c r="K2046" s="44">
        <f>IFERROR(_xll.qlIndexFixing(Index3M,H2046,TRUE,_xll.ohTrigger(RecalcTrigger,Trigger3M)),NA())</f>
        <v>2.1295440668588166E-2</v>
      </c>
      <c r="L2046" s="44">
        <f>IFERROR(_xll.qlIndexFixing(Index6M,$H2046,TRUE,_xll.ohTrigger(RecalcTrigger,Trigger6M)),NA())</f>
        <v>2.1410597387912782E-2</v>
      </c>
      <c r="M2046" s="183">
        <f>IFERROR(_xll.qlIndexFixing(Index1Y,$H2046,TRUE,_xll.ohTrigger(RecalcTrigger,Trigger1Y)),NA())</f>
        <v>2.1640325997098309E-2</v>
      </c>
      <c r="N2046" s="182">
        <f>IFERROR(_xll.qlIndexFixing(ONIndex1M,I2046,TRUE,_xll.ohTrigger(RecalcTrigger,Trigger1M)),NA())</f>
        <v>2.1010014471954941E-2</v>
      </c>
      <c r="O2046" s="44">
        <f>IFERROR(_xll.qlIndexFixing(ONIndex3M,I2046,TRUE,_xll.ohTrigger(RecalcTrigger,Trigger3M)),NA())</f>
        <v>2.1289092011899102E-2</v>
      </c>
      <c r="P2046" s="44">
        <f>IFERROR(_xll.qlIndexFixing(ONIndex6M,I2046,TRUE,_xll.ohTrigger(RecalcTrigger,Trigger6M)),NA())</f>
        <v>2.1392858063374875E-2</v>
      </c>
      <c r="Q2046" s="183">
        <f>IFERROR(_xll.qlIndexFixing(ONIndex1Y,I2046,TRUE,_xll.ohTrigger(RecalcTrigger,Trigger1Y)),NA())</f>
        <v>2.1601042845722507E-2</v>
      </c>
    </row>
    <row r="2047" spans="2:17" x14ac:dyDescent="0.2">
      <c r="B2047" s="39" t="s">
        <v>42</v>
      </c>
      <c r="D2047" s="42">
        <f>_xll.qlCalendarAdvance(Calendar,$D2046,B2047,"f",FALSE)</f>
        <v>53645</v>
      </c>
      <c r="E2047" s="177">
        <f>_xll.qlInterestRateIndexValueDate(IndexON,D2047)</f>
        <v>53645</v>
      </c>
      <c r="F2047" s="193">
        <f>IFERROR(_xll.qlIndexFixing(IndexON,D2047,TRUE,_xll.ohTrigger(RecalcTrigger,TriggerON)),NA())</f>
        <v>2.0799812494117775E-2</v>
      </c>
      <c r="H2047" s="42">
        <f>_xll.qlCalendarAdvance(Calendar,$H2046,B2047,"f",FALSE)</f>
        <v>53645</v>
      </c>
      <c r="I2047" s="177">
        <f>_xll.qlInterestRateIndexValueDate(Index1M,$H2047)</f>
        <v>53645</v>
      </c>
      <c r="J2047" s="182">
        <f>IFERROR(_xll.qlIndexFixing(Index1M,$H2047,TRUE,_xll.ohTrigger(RecalcTrigger,Trigger1M)),NA())</f>
        <v>2.1003991080109641E-2</v>
      </c>
      <c r="K2047" s="44">
        <f>IFERROR(_xll.qlIndexFixing(Index3M,H2047,TRUE,_xll.ohTrigger(RecalcTrigger,Trigger3M)),NA())</f>
        <v>2.1287753604693226E-2</v>
      </c>
      <c r="L2047" s="44">
        <f>IFERROR(_xll.qlIndexFixing(Index6M,$H2047,TRUE,_xll.ohTrigger(RecalcTrigger,Trigger6M)),NA())</f>
        <v>2.1403242598663084E-2</v>
      </c>
      <c r="M2047" s="183">
        <f>IFERROR(_xll.qlIndexFixing(Index1Y,$H2047,TRUE,_xll.ohTrigger(RecalcTrigger,Trigger1Y)),NA())</f>
        <v>2.1632961875159618E-2</v>
      </c>
      <c r="N2047" s="182">
        <f>IFERROR(_xll.qlIndexFixing(ONIndex1M,I2047,TRUE,_xll.ohTrigger(RecalcTrigger,Trigger1M)),NA())</f>
        <v>2.1002334321096328E-2</v>
      </c>
      <c r="O2047" s="44">
        <f>IFERROR(_xll.qlIndexFixing(ONIndex3M,I2047,TRUE,_xll.ohTrigger(RecalcTrigger,Trigger3M)),NA())</f>
        <v>2.128133939010457E-2</v>
      </c>
      <c r="P2047" s="44">
        <f>IFERROR(_xll.qlIndexFixing(ONIndex6M,I2047,TRUE,_xll.ohTrigger(RecalcTrigger,Trigger6M)),NA())</f>
        <v>2.1385385046872596E-2</v>
      </c>
      <c r="Q2047" s="183">
        <f>IFERROR(_xll.qlIndexFixing(ONIndex1Y,I2047,TRUE,_xll.ohTrigger(RecalcTrigger,Trigger1Y)),NA())</f>
        <v>2.1593452171092542E-2</v>
      </c>
    </row>
    <row r="2048" spans="2:17" x14ac:dyDescent="0.2">
      <c r="B2048" s="39" t="s">
        <v>42</v>
      </c>
      <c r="D2048" s="42">
        <f>_xll.qlCalendarAdvance(Calendar,$D2047,B2048,"f",FALSE)</f>
        <v>53652</v>
      </c>
      <c r="E2048" s="177">
        <f>_xll.qlInterestRateIndexValueDate(IndexON,D2048)</f>
        <v>53652</v>
      </c>
      <c r="F2048" s="193">
        <f>IFERROR(_xll.qlIndexFixing(IndexON,D2048,TRUE,_xll.ohTrigger(RecalcTrigger,TriggerON)),NA())</f>
        <v>2.0792368156328234E-2</v>
      </c>
      <c r="H2048" s="42">
        <f>_xll.qlCalendarAdvance(Calendar,$H2047,B2048,"f",FALSE)</f>
        <v>53652</v>
      </c>
      <c r="I2048" s="177">
        <f>_xll.qlInterestRateIndexValueDate(Index1M,$H2048)</f>
        <v>53652</v>
      </c>
      <c r="J2048" s="182">
        <f>IFERROR(_xll.qlIndexFixing(Index1M,$H2048,TRUE,_xll.ohTrigger(RecalcTrigger,Trigger1M)),NA())</f>
        <v>2.0996344599334048E-2</v>
      </c>
      <c r="K2048" s="44">
        <f>IFERROR(_xll.qlIndexFixing(Index3M,H2048,TRUE,_xll.ohTrigger(RecalcTrigger,Trigger3M)),NA())</f>
        <v>2.1280082972334444E-2</v>
      </c>
      <c r="L2048" s="44">
        <f>IFERROR(_xll.qlIndexFixing(Index6M,$H2048,TRUE,_xll.ohTrigger(RecalcTrigger,Trigger6M)),NA())</f>
        <v>2.1395903166988656E-2</v>
      </c>
      <c r="M2048" s="183">
        <f>IFERROR(_xll.qlIndexFixing(Index1Y,$H2048,TRUE,_xll.ohTrigger(RecalcTrigger,Trigger1Y)),NA())</f>
        <v>2.1625612818857665E-2</v>
      </c>
      <c r="N2048" s="182">
        <f>IFERROR(_xll.qlIndexFixing(ONIndex1M,I2048,TRUE,_xll.ohTrigger(RecalcTrigger,Trigger1M)),NA())</f>
        <v>2.0994669279371658E-2</v>
      </c>
      <c r="O2048" s="44">
        <f>IFERROR(_xll.qlIndexFixing(ONIndex3M,I2048,TRUE,_xll.ohTrigger(RecalcTrigger,Trigger3M)),NA())</f>
        <v>2.1273603098568294E-2</v>
      </c>
      <c r="P2048" s="44">
        <f>IFERROR(_xll.qlIndexFixing(ONIndex6M,I2048,TRUE,_xll.ohTrigger(RecalcTrigger,Trigger6M)),NA())</f>
        <v>2.1377927201585711E-2</v>
      </c>
      <c r="Q2048" s="183">
        <f>IFERROR(_xll.qlIndexFixing(ONIndex1Y,I2048,TRUE,_xll.ohTrigger(RecalcTrigger,Trigger1Y)),NA())</f>
        <v>2.1585876192098397E-2</v>
      </c>
    </row>
    <row r="2049" spans="2:17" x14ac:dyDescent="0.2">
      <c r="B2049" s="39" t="s">
        <v>42</v>
      </c>
      <c r="D2049" s="42">
        <f>_xll.qlCalendarAdvance(Calendar,$D2048,B2049,"f",FALSE)</f>
        <v>53659</v>
      </c>
      <c r="E2049" s="177">
        <f>_xll.qlInterestRateIndexValueDate(IndexON,D2049)</f>
        <v>53659</v>
      </c>
      <c r="F2049" s="193">
        <f>IFERROR(_xll.qlIndexFixing(IndexON,D2049,TRUE,_xll.ohTrigger(RecalcTrigger,TriggerON)),NA())</f>
        <v>2.0784940480924607E-2</v>
      </c>
      <c r="H2049" s="42">
        <f>_xll.qlCalendarAdvance(Calendar,$H2048,B2049,"f",FALSE)</f>
        <v>53659</v>
      </c>
      <c r="I2049" s="177">
        <f>_xll.qlInterestRateIndexValueDate(Index1M,$H2049)</f>
        <v>53659</v>
      </c>
      <c r="J2049" s="182">
        <f>IFERROR(_xll.qlIndexFixing(Index1M,$H2049,TRUE,_xll.ohTrigger(RecalcTrigger,Trigger1M)),NA())</f>
        <v>2.0988713257549845E-2</v>
      </c>
      <c r="K2049" s="44">
        <f>IFERROR(_xll.qlIndexFixing(Index3M,H2049,TRUE,_xll.ohTrigger(RecalcTrigger,Trigger3M)),NA())</f>
        <v>2.1272428771418436E-2</v>
      </c>
      <c r="L2049" s="44">
        <f>IFERROR(_xll.qlIndexFixing(Index6M,$H2049,TRUE,_xll.ohTrigger(RecalcTrigger,Trigger6M)),NA())</f>
        <v>2.1388579092724722E-2</v>
      </c>
      <c r="M2049" s="183">
        <f>IFERROR(_xll.qlIndexFixing(Index1Y,$H2049,TRUE,_xll.ohTrigger(RecalcTrigger,Trigger1Y)),NA())</f>
        <v>2.1618278827867821E-2</v>
      </c>
      <c r="N2049" s="182">
        <f>IFERROR(_xll.qlIndexFixing(ONIndex1M,I2049,TRUE,_xll.ohTrigger(RecalcTrigger,Trigger1M)),NA())</f>
        <v>2.0987019346780933E-2</v>
      </c>
      <c r="O2049" s="44">
        <f>IFERROR(_xll.qlIndexFixing(ONIndex3M,I2049,TRUE,_xll.ohTrigger(RecalcTrigger,Trigger3M)),NA())</f>
        <v>2.1265883137290276E-2</v>
      </c>
      <c r="P2049" s="44">
        <f>IFERROR(_xll.qlIndexFixing(ONIndex6M,I2049,TRUE,_xll.ohTrigger(RecalcTrigger,Trigger6M)),NA())</f>
        <v>2.1370484527352129E-2</v>
      </c>
      <c r="Q2049" s="183">
        <f>IFERROR(_xll.qlIndexFixing(ONIndex1Y,I2049,TRUE,_xll.ohTrigger(RecalcTrigger,Trigger1Y)),NA())</f>
        <v>2.1578314909064256E-2</v>
      </c>
    </row>
    <row r="2050" spans="2:17" x14ac:dyDescent="0.2">
      <c r="B2050" s="39" t="s">
        <v>42</v>
      </c>
      <c r="D2050" s="42">
        <f>_xll.qlCalendarAdvance(Calendar,$D2049,B2050,"f",FALSE)</f>
        <v>53666</v>
      </c>
      <c r="E2050" s="177">
        <f>_xll.qlInterestRateIndexValueDate(IndexON,D2050)</f>
        <v>53666</v>
      </c>
      <c r="F2050" s="193">
        <f>IFERROR(_xll.qlIndexFixing(IndexON,D2050,TRUE,_xll.ohTrigger(RecalcTrigger,TriggerON)),NA())</f>
        <v>2.0777529467744804E-2</v>
      </c>
      <c r="H2050" s="42">
        <f>_xll.qlCalendarAdvance(Calendar,$H2049,B2050,"f",FALSE)</f>
        <v>53666</v>
      </c>
      <c r="I2050" s="177">
        <f>_xll.qlInterestRateIndexValueDate(Index1M,$H2050)</f>
        <v>53666</v>
      </c>
      <c r="J2050" s="182">
        <f>IFERROR(_xll.qlIndexFixing(Index1M,$H2050,TRUE,_xll.ohTrigger(RecalcTrigger,Trigger1M)),NA())</f>
        <v>2.0981277265090432E-2</v>
      </c>
      <c r="K2050" s="44">
        <f>IFERROR(_xll.qlIndexFixing(Index3M,H2050,TRUE,_xll.ohTrigger(RecalcTrigger,Trigger3M)),NA())</f>
        <v>2.1264639273416364E-2</v>
      </c>
      <c r="L2050" s="44">
        <f>IFERROR(_xll.qlIndexFixing(Index6M,$H2050,TRUE,_xll.ohTrigger(RecalcTrigger,Trigger6M)),NA())</f>
        <v>2.1381377669580783E-2</v>
      </c>
      <c r="M2050" s="183">
        <f>IFERROR(_xll.qlIndexFixing(Index1Y,$H2050,TRUE,_xll.ohTrigger(RecalcTrigger,Trigger1Y)),NA())</f>
        <v>2.1610959901866567E-2</v>
      </c>
      <c r="N2050" s="182">
        <f>IFERROR(_xll.qlIndexFixing(ONIndex1M,I2050,TRUE,_xll.ohTrigger(RecalcTrigger,Trigger1M)),NA())</f>
        <v>2.0979384523324152E-2</v>
      </c>
      <c r="O2050" s="44">
        <f>IFERROR(_xll.qlIndexFixing(ONIndex3M,I2050,TRUE,_xll.ohTrigger(RecalcTrigger,Trigger3M)),NA())</f>
        <v>2.1258179506270514E-2</v>
      </c>
      <c r="P2050" s="44">
        <f>IFERROR(_xll.qlIndexFixing(ONIndex6M,I2050,TRUE,_xll.ohTrigger(RecalcTrigger,Trigger6M)),NA())</f>
        <v>2.1363057024252896E-2</v>
      </c>
      <c r="Q2050" s="183">
        <f>IFERROR(_xll.qlIndexFixing(ONIndex1Y,I2050,TRUE,_xll.ohTrigger(RecalcTrigger,Trigger1Y)),NA())</f>
        <v>2.157076832174698E-2</v>
      </c>
    </row>
    <row r="2051" spans="2:17" x14ac:dyDescent="0.2">
      <c r="B2051" s="39" t="s">
        <v>42</v>
      </c>
      <c r="D2051" s="42">
        <f>_xll.qlCalendarAdvance(Calendar,$D2050,B2051,"f",FALSE)</f>
        <v>53673</v>
      </c>
      <c r="E2051" s="177">
        <f>_xll.qlInterestRateIndexValueDate(IndexON,D2051)</f>
        <v>53673</v>
      </c>
      <c r="F2051" s="193">
        <f>IFERROR(_xll.qlIndexFixing(IndexON,D2051,TRUE,_xll.ohTrigger(RecalcTrigger,TriggerON)),NA())</f>
        <v>2.0770135117031963E-2</v>
      </c>
      <c r="H2051" s="42">
        <f>_xll.qlCalendarAdvance(Calendar,$H2050,B2051,"f",FALSE)</f>
        <v>53673</v>
      </c>
      <c r="I2051" s="177">
        <f>_xll.qlInterestRateIndexValueDate(Index1M,$H2051)</f>
        <v>53673</v>
      </c>
      <c r="J2051" s="182">
        <f>IFERROR(_xll.qlIndexFixing(Index1M,$H2051,TRUE,_xll.ohTrigger(RecalcTrigger,Trigger1M)),NA())</f>
        <v>2.0973678136385385E-2</v>
      </c>
      <c r="K2051" s="44">
        <f>IFERROR(_xll.qlIndexFixing(Index3M,H2051,TRUE,_xll.ohTrigger(RecalcTrigger,Trigger3M)),NA())</f>
        <v>2.1257016473563459E-2</v>
      </c>
      <c r="L2051" s="44">
        <f>IFERROR(_xll.qlIndexFixing(Index6M,$H2051,TRUE,_xll.ohTrigger(RecalcTrigger,Trigger6M)),NA())</f>
        <v>2.1374084981698977E-2</v>
      </c>
      <c r="M2051" s="183">
        <f>IFERROR(_xll.qlIndexFixing(Index1Y,$H2051,TRUE,_xll.ohTrigger(RecalcTrigger,Trigger1Y)),NA())</f>
        <v>2.160365604053105E-2</v>
      </c>
      <c r="N2051" s="182">
        <f>IFERROR(_xll.qlIndexFixing(ONIndex1M,I2051,TRUE,_xll.ohTrigger(RecalcTrigger,Trigger1M)),NA())</f>
        <v>2.0971764809082361E-2</v>
      </c>
      <c r="O2051" s="44">
        <f>IFERROR(_xll.qlIndexFixing(ONIndex3M,I2051,TRUE,_xll.ohTrigger(RecalcTrigger,Trigger3M)),NA())</f>
        <v>2.1250492205427962E-2</v>
      </c>
      <c r="P2051" s="44">
        <f>IFERROR(_xll.qlIndexFixing(ONIndex6M,I2051,TRUE,_xll.ohTrigger(RecalcTrigger,Trigger6M)),NA())</f>
        <v>2.1355644692288012E-2</v>
      </c>
      <c r="Q2051" s="183">
        <f>IFERROR(_xll.qlIndexFixing(ONIndex1Y,I2051,TRUE,_xll.ohTrigger(RecalcTrigger,Trigger1Y)),NA())</f>
        <v>2.1563236430146571E-2</v>
      </c>
    </row>
    <row r="2052" spans="2:17" x14ac:dyDescent="0.2">
      <c r="B2052" s="39" t="s">
        <v>42</v>
      </c>
      <c r="D2052" s="42">
        <f>_xll.qlCalendarAdvance(Calendar,$D2051,B2052,"f",FALSE)</f>
        <v>53680</v>
      </c>
      <c r="E2052" s="177">
        <f>_xll.qlInterestRateIndexValueDate(IndexON,D2052)</f>
        <v>53680</v>
      </c>
      <c r="F2052" s="193">
        <f>IFERROR(_xll.qlIndexFixing(IndexON,D2052,TRUE,_xll.ohTrigger(RecalcTrigger,TriggerON)),NA())</f>
        <v>2.076275742862399E-2</v>
      </c>
      <c r="H2052" s="42">
        <f>_xll.qlCalendarAdvance(Calendar,$H2051,B2052,"f",FALSE)</f>
        <v>53680</v>
      </c>
      <c r="I2052" s="177">
        <f>_xll.qlInterestRateIndexValueDate(Index1M,$H2052)</f>
        <v>53680</v>
      </c>
      <c r="J2052" s="182">
        <f>IFERROR(_xll.qlIndexFixing(Index1M,$H2052,TRUE,_xll.ohTrigger(RecalcTrigger,Trigger1M)),NA())</f>
        <v>2.0966094149657673E-2</v>
      </c>
      <c r="K2052" s="44">
        <f>IFERROR(_xll.qlIndexFixing(Index3M,H2052,TRUE,_xll.ohTrigger(RecalcTrigger,Trigger3M)),NA())</f>
        <v>2.1249410102657969E-2</v>
      </c>
      <c r="L2052" s="44">
        <f>IFERROR(_xll.qlIndexFixing(Index6M,$H2052,TRUE,_xll.ohTrigger(RecalcTrigger,Trigger6M)),NA())</f>
        <v>2.1366807651758298E-2</v>
      </c>
      <c r="M2052" s="183">
        <f>IFERROR(_xll.qlIndexFixing(Index1Y,$H2052,TRUE,_xll.ohTrigger(RecalcTrigger,Trigger1Y)),NA())</f>
        <v>2.1596367243538861E-2</v>
      </c>
      <c r="N2052" s="182">
        <f>IFERROR(_xll.qlIndexFixing(ONIndex1M,I2052,TRUE,_xll.ohTrigger(RecalcTrigger,Trigger1M)),NA())</f>
        <v>2.0964160203974513E-2</v>
      </c>
      <c r="O2052" s="44">
        <f>IFERROR(_xll.qlIndexFixing(ONIndex3M,I2052,TRUE,_xll.ohTrigger(RecalcTrigger,Trigger3M)),NA())</f>
        <v>2.1242821234924714E-2</v>
      </c>
      <c r="P2052" s="44">
        <f>IFERROR(_xll.qlIndexFixing(ONIndex6M,I2052,TRUE,_xll.ohTrigger(RecalcTrigger,Trigger6M)),NA())</f>
        <v>2.1348247531457476E-2</v>
      </c>
      <c r="Q2052" s="183">
        <f>IFERROR(_xll.qlIndexFixing(ONIndex1Y,I2052,TRUE,_xll.ohTrigger(RecalcTrigger,Trigger1Y)),NA())</f>
        <v>2.1555719234506165E-2</v>
      </c>
    </row>
    <row r="2053" spans="2:17" x14ac:dyDescent="0.2">
      <c r="B2053" s="39" t="s">
        <v>42</v>
      </c>
      <c r="D2053" s="42">
        <f>_xll.qlCalendarAdvance(Calendar,$D2052,B2053,"f",FALSE)</f>
        <v>53688</v>
      </c>
      <c r="E2053" s="177">
        <f>_xll.qlInterestRateIndexValueDate(IndexON,D2053)</f>
        <v>53688</v>
      </c>
      <c r="F2053" s="193">
        <f>IFERROR(_xll.qlIndexFixing(IndexON,D2053,TRUE,_xll.ohTrigger(RecalcTrigger,TriggerON)),NA())</f>
        <v>2.0754346187551453E-2</v>
      </c>
      <c r="H2053" s="42">
        <f>_xll.qlCalendarAdvance(Calendar,$H2052,B2053,"f",FALSE)</f>
        <v>53688</v>
      </c>
      <c r="I2053" s="177">
        <f>_xll.qlInterestRateIndexValueDate(Index1M,$H2053)</f>
        <v>53688</v>
      </c>
      <c r="J2053" s="182">
        <f>IFERROR(_xll.qlIndexFixing(Index1M,$H2053,TRUE,_xll.ohTrigger(RecalcTrigger,Trigger1M)),NA())</f>
        <v>2.0957383112383682E-2</v>
      </c>
      <c r="K2053" s="44">
        <f>IFERROR(_xll.qlIndexFixing(Index3M,H2053,TRUE,_xll.ohTrigger(RecalcTrigger,Trigger3M)),NA())</f>
        <v>2.1240737224297757E-2</v>
      </c>
      <c r="L2053" s="44">
        <f>IFERROR(_xll.qlIndexFixing(Index6M,$H2053,TRUE,_xll.ohTrigger(RecalcTrigger,Trigger6M)),NA())</f>
        <v>2.135850950868657E-2</v>
      </c>
      <c r="M2053" s="183">
        <f>IFERROR(_xll.qlIndexFixing(Index1Y,$H2053,TRUE,_xll.ohTrigger(RecalcTrigger,Trigger1Y)),NA())</f>
        <v>2.1588055635554992E-2</v>
      </c>
      <c r="N2053" s="182">
        <f>IFERROR(_xll.qlIndexFixing(ONIndex1M,I2053,TRUE,_xll.ohTrigger(RecalcTrigger,Trigger1M)),NA())</f>
        <v>2.0955487727721822E-2</v>
      </c>
      <c r="O2053" s="44">
        <f>IFERROR(_xll.qlIndexFixing(ONIndex3M,I2053,TRUE,_xll.ohTrigger(RecalcTrigger,Trigger3M)),NA())</f>
        <v>2.1234074407705528E-2</v>
      </c>
      <c r="P2053" s="44">
        <f>IFERROR(_xll.qlIndexFixing(ONIndex6M,I2053,TRUE,_xll.ohTrigger(RecalcTrigger,Trigger6M)),NA())</f>
        <v>2.1339812210157127E-2</v>
      </c>
      <c r="Q2053" s="183">
        <f>IFERROR(_xll.qlIndexFixing(ONIndex1Y,I2053,TRUE,_xll.ohTrigger(RecalcTrigger,Trigger1Y)),NA())</f>
        <v>2.1547146148468421E-2</v>
      </c>
    </row>
    <row r="2054" spans="2:17" x14ac:dyDescent="0.2">
      <c r="B2054" s="39" t="s">
        <v>42</v>
      </c>
      <c r="D2054" s="42">
        <f>_xll.qlCalendarAdvance(Calendar,$D2053,B2054,"f",FALSE)</f>
        <v>53695</v>
      </c>
      <c r="E2054" s="177">
        <f>_xll.qlInterestRateIndexValueDate(IndexON,D2054)</f>
        <v>53695</v>
      </c>
      <c r="F2054" s="193">
        <f>IFERROR(_xll.qlIndexFixing(IndexON,D2054,TRUE,_xll.ohTrigger(RecalcTrigger,TriggerON)),NA())</f>
        <v>2.0747004204082486E-2</v>
      </c>
      <c r="H2054" s="42">
        <f>_xll.qlCalendarAdvance(Calendar,$H2053,B2054,"f",FALSE)</f>
        <v>53695</v>
      </c>
      <c r="I2054" s="177">
        <f>_xll.qlInterestRateIndexValueDate(Index1M,$H2054)</f>
        <v>53695</v>
      </c>
      <c r="J2054" s="182">
        <f>IFERROR(_xll.qlIndexFixing(Index1M,$H2054,TRUE,_xll.ohTrigger(RecalcTrigger,Trigger1M)),NA())</f>
        <v>2.0949830924254266E-2</v>
      </c>
      <c r="K2054" s="44">
        <f>IFERROR(_xll.qlIndexFixing(Index3M,H2054,TRUE,_xll.ohTrigger(RecalcTrigger,Trigger3M)),NA())</f>
        <v>2.1233166057968645E-2</v>
      </c>
      <c r="L2054" s="44">
        <f>IFERROR(_xll.qlIndexFixing(Index6M,$H2054,TRUE,_xll.ohTrigger(RecalcTrigger,Trigger6M)),NA())</f>
        <v>2.1351155003273045E-2</v>
      </c>
      <c r="M2054" s="183">
        <f>IFERROR(_xll.qlIndexFixing(Index1Y,$H2054,TRUE,_xll.ohTrigger(RecalcTrigger,Trigger1Y)),NA())</f>
        <v>2.1580799118215976E-2</v>
      </c>
      <c r="N2054" s="182">
        <f>IFERROR(_xll.qlIndexFixing(ONIndex1M,I2054,TRUE,_xll.ohTrigger(RecalcTrigger,Trigger1M)),NA())</f>
        <v>2.0947915499468506E-2</v>
      </c>
      <c r="O2054" s="44">
        <f>IFERROR(_xll.qlIndexFixing(ONIndex3M,I2054,TRUE,_xll.ohTrigger(RecalcTrigger,Trigger3M)),NA())</f>
        <v>2.1226438430554939E-2</v>
      </c>
      <c r="P2054" s="44">
        <f>IFERROR(_xll.qlIndexFixing(ONIndex6M,I2054,TRUE,_xll.ohTrigger(RecalcTrigger,Trigger6M)),NA())</f>
        <v>2.133244755893493E-2</v>
      </c>
      <c r="Q2054" s="183">
        <f>IFERROR(_xll.qlIndexFixing(ONIndex1Y,I2054,TRUE,_xll.ohTrigger(RecalcTrigger,Trigger1Y)),NA())</f>
        <v>2.1539660443846698E-2</v>
      </c>
    </row>
    <row r="2055" spans="2:17" x14ac:dyDescent="0.2">
      <c r="B2055" s="39" t="s">
        <v>42</v>
      </c>
      <c r="D2055" s="42">
        <f>_xll.qlCalendarAdvance(Calendar,$D2054,B2055,"f",FALSE)</f>
        <v>53702</v>
      </c>
      <c r="E2055" s="177">
        <f>_xll.qlInterestRateIndexValueDate(IndexON,D2055)</f>
        <v>53702</v>
      </c>
      <c r="F2055" s="193">
        <f>IFERROR(_xll.qlIndexFixing(IndexON,D2055,TRUE,_xll.ohTrigger(RecalcTrigger,TriggerON)),NA())</f>
        <v>2.0739678882918389E-2</v>
      </c>
      <c r="H2055" s="42">
        <f>_xll.qlCalendarAdvance(Calendar,$H2054,B2055,"f",FALSE)</f>
        <v>53702</v>
      </c>
      <c r="I2055" s="177">
        <f>_xll.qlInterestRateIndexValueDate(Index1M,$H2055)</f>
        <v>53702</v>
      </c>
      <c r="J2055" s="182">
        <f>IFERROR(_xll.qlIndexFixing(Index1M,$H2055,TRUE,_xll.ohTrigger(RecalcTrigger,Trigger1M)),NA())</f>
        <v>2.0942293876980815E-2</v>
      </c>
      <c r="K2055" s="44">
        <f>IFERROR(_xll.qlIndexFixing(Index3M,H2055,TRUE,_xll.ohTrigger(RecalcTrigger,Trigger3M)),NA())</f>
        <v>2.1225611320299678E-2</v>
      </c>
      <c r="L2055" s="44">
        <f>IFERROR(_xll.qlIndexFixing(Index6M,$H2055,TRUE,_xll.ohTrigger(RecalcTrigger,Trigger6M)),NA())</f>
        <v>2.1343925263770651E-2</v>
      </c>
      <c r="M2055" s="183">
        <f>IFERROR(_xll.qlIndexFixing(Index1Y,$H2055,TRUE,_xll.ohTrigger(RecalcTrigger,Trigger1Y)),NA())</f>
        <v>2.1573557664211096E-2</v>
      </c>
      <c r="N2055" s="182">
        <f>IFERROR(_xll.qlIndexFixing(ONIndex1M,I2055,TRUE,_xll.ohTrigger(RecalcTrigger,Trigger1M)),NA())</f>
        <v>2.0940358380187041E-2</v>
      </c>
      <c r="O2055" s="44">
        <f>IFERROR(_xll.qlIndexFixing(ONIndex3M,I2055,TRUE,_xll.ohTrigger(RecalcTrigger,Trigger3M)),NA())</f>
        <v>2.1218818783581561E-2</v>
      </c>
      <c r="P2055" s="44">
        <f>IFERROR(_xll.qlIndexFixing(ONIndex6M,I2055,TRUE,_xll.ohTrigger(RecalcTrigger,Trigger6M)),NA())</f>
        <v>2.1325098078603943E-2</v>
      </c>
      <c r="Q2055" s="183">
        <f>IFERROR(_xll.qlIndexFixing(ONIndex1Y,I2055,TRUE,_xll.ohTrigger(RecalcTrigger,Trigger1Y)),NA())</f>
        <v>2.1532189434860793E-2</v>
      </c>
    </row>
    <row r="2056" spans="2:17" x14ac:dyDescent="0.2">
      <c r="B2056" s="39" t="s">
        <v>42</v>
      </c>
      <c r="D2056" s="42">
        <f>_xll.qlCalendarAdvance(Calendar,$D2055,B2056,"f",FALSE)</f>
        <v>53709</v>
      </c>
      <c r="E2056" s="177">
        <f>_xll.qlInterestRateIndexValueDate(IndexON,D2056)</f>
        <v>53709</v>
      </c>
      <c r="F2056" s="193">
        <f>IFERROR(_xll.qlIndexFixing(IndexON,D2056,TRUE,_xll.ohTrigger(RecalcTrigger,TriggerON)),NA())</f>
        <v>2.0732370224221253E-2</v>
      </c>
      <c r="H2056" s="42">
        <f>_xll.qlCalendarAdvance(Calendar,$H2055,B2056,"f",FALSE)</f>
        <v>53709</v>
      </c>
      <c r="I2056" s="177">
        <f>_xll.qlInterestRateIndexValueDate(Index1M,$H2056)</f>
        <v>53709</v>
      </c>
      <c r="J2056" s="182">
        <f>IFERROR(_xll.qlIndexFixing(Index1M,$H2056,TRUE,_xll.ohTrigger(RecalcTrigger,Trigger1M)),NA())</f>
        <v>2.0934771970540535E-2</v>
      </c>
      <c r="K2056" s="44">
        <f>IFERROR(_xll.qlIndexFixing(Index3M,H2056,TRUE,_xll.ohTrigger(RecalcTrigger,Trigger3M)),NA())</f>
        <v>2.1218073011198109E-2</v>
      </c>
      <c r="L2056" s="44">
        <f>IFERROR(_xll.qlIndexFixing(Index6M,$H2056,TRUE,_xll.ohTrigger(RecalcTrigger,Trigger6M)),NA())</f>
        <v>2.1336710880504248E-2</v>
      </c>
      <c r="M2056" s="183">
        <f>IFERROR(_xll.qlIndexFixing(Index1Y,$H2056,TRUE,_xll.ohTrigger(RecalcTrigger,Trigger1Y)),NA())</f>
        <v>2.1566331273221495E-2</v>
      </c>
      <c r="N2056" s="182">
        <f>IFERROR(_xll.qlIndexFixing(ONIndex1M,I2056,TRUE,_xll.ohTrigger(RecalcTrigger,Trigger1M)),NA())</f>
        <v>2.0932816370201612E-2</v>
      </c>
      <c r="O2056" s="44">
        <f>IFERROR(_xll.qlIndexFixing(ONIndex3M,I2056,TRUE,_xll.ohTrigger(RecalcTrigger,Trigger3M)),NA())</f>
        <v>2.1211215467028532E-2</v>
      </c>
      <c r="P2056" s="44">
        <f>IFERROR(_xll.qlIndexFixing(ONIndex6M,I2056,TRUE,_xll.ohTrigger(RecalcTrigger,Trigger6M)),NA())</f>
        <v>2.1317763769569398E-2</v>
      </c>
      <c r="Q2056" s="183">
        <f>IFERROR(_xll.qlIndexFixing(ONIndex1Y,I2056,TRUE,_xll.ohTrigger(RecalcTrigger,Trigger1Y)),NA())</f>
        <v>2.1524733121753847E-2</v>
      </c>
    </row>
    <row r="2057" spans="2:17" x14ac:dyDescent="0.2">
      <c r="B2057" s="39" t="s">
        <v>42</v>
      </c>
      <c r="D2057" s="42">
        <f>_xll.qlCalendarAdvance(Calendar,$D2056,B2057,"f",FALSE)</f>
        <v>53716</v>
      </c>
      <c r="E2057" s="177">
        <f>_xll.qlInterestRateIndexValueDate(IndexON,D2057)</f>
        <v>53716</v>
      </c>
      <c r="F2057" s="193">
        <f>IFERROR(_xll.qlIndexFixing(IndexON,D2057,TRUE,_xll.ohTrigger(RecalcTrigger,TriggerON)),NA())</f>
        <v>2.0725078227666893E-2</v>
      </c>
      <c r="H2057" s="42">
        <f>_xll.qlCalendarAdvance(Calendar,$H2056,B2057,"f",FALSE)</f>
        <v>53716</v>
      </c>
      <c r="I2057" s="177">
        <f>_xll.qlInterestRateIndexValueDate(Index1M,$H2057)</f>
        <v>53716</v>
      </c>
      <c r="J2057" s="182">
        <f>IFERROR(_xll.qlIndexFixing(Index1M,$H2057,TRUE,_xll.ohTrigger(RecalcTrigger,Trigger1M)),NA())</f>
        <v>2.09272652049005E-2</v>
      </c>
      <c r="K2057" s="44">
        <f>IFERROR(_xll.qlIndexFixing(Index3M,H2057,TRUE,_xll.ohTrigger(RecalcTrigger,Trigger3M)),NA())</f>
        <v>2.1210551130572984E-2</v>
      </c>
      <c r="L2057" s="44">
        <f>IFERROR(_xll.qlIndexFixing(Index6M,$H2057,TRUE,_xll.ohTrigger(RecalcTrigger,Trigger6M)),NA())</f>
        <v>2.1329511853312642E-2</v>
      </c>
      <c r="M2057" s="183">
        <f>IFERROR(_xll.qlIndexFixing(Index1Y,$H2057,TRUE,_xll.ohTrigger(RecalcTrigger,Trigger1Y)),NA())</f>
        <v>2.155911994492743E-2</v>
      </c>
      <c r="N2057" s="182">
        <f>IFERROR(_xll.qlIndexFixing(ONIndex1M,I2057,TRUE,_xll.ohTrigger(RecalcTrigger,Trigger1M)),NA())</f>
        <v>2.0925289469269082E-2</v>
      </c>
      <c r="O2057" s="44">
        <f>IFERROR(_xll.qlIndexFixing(ONIndex3M,I2057,TRUE,_xll.ohTrigger(RecalcTrigger,Trigger3M)),NA())</f>
        <v>2.1203628480571668E-2</v>
      </c>
      <c r="P2057" s="44">
        <f>IFERROR(_xll.qlIndexFixing(ONIndex6M,I2057,TRUE,_xll.ohTrigger(RecalcTrigger,Trigger6M)),NA())</f>
        <v>2.1310444631588155E-2</v>
      </c>
      <c r="Q2057" s="183">
        <f>IFERROR(_xll.qlIndexFixing(ONIndex1Y,I2057,TRUE,_xll.ohTrigger(RecalcTrigger,Trigger1Y)),NA())</f>
        <v>2.1517291504363767E-2</v>
      </c>
    </row>
    <row r="2058" spans="2:17" x14ac:dyDescent="0.2">
      <c r="B2058" s="39" t="s">
        <v>42</v>
      </c>
      <c r="D2058" s="42">
        <f>_xll.qlCalendarAdvance(Calendar,$D2057,B2058,"f",FALSE)</f>
        <v>53723</v>
      </c>
      <c r="E2058" s="177">
        <f>_xll.qlInterestRateIndexValueDate(IndexON,D2058)</f>
        <v>53723</v>
      </c>
      <c r="F2058" s="193">
        <f>IFERROR(_xll.qlIndexFixing(IndexON,D2058,TRUE,_xll.ohTrigger(RecalcTrigger,TriggerON)),NA())</f>
        <v>2.0717802893579496E-2</v>
      </c>
      <c r="H2058" s="42">
        <f>_xll.qlCalendarAdvance(Calendar,$H2057,B2058,"f",FALSE)</f>
        <v>53723</v>
      </c>
      <c r="I2058" s="177">
        <f>_xll.qlInterestRateIndexValueDate(Index1M,$H2058)</f>
        <v>53723</v>
      </c>
      <c r="J2058" s="182">
        <f>IFERROR(_xll.qlIndexFixing(Index1M,$H2058,TRUE,_xll.ohTrigger(RecalcTrigger,Trigger1M)),NA())</f>
        <v>2.091951255830508E-2</v>
      </c>
      <c r="K2058" s="44">
        <f>IFERROR(_xll.qlIndexFixing(Index3M,H2058,TRUE,_xll.ohTrigger(RecalcTrigger,Trigger3M)),NA())</f>
        <v>2.1202963942081276E-2</v>
      </c>
      <c r="L2058" s="44">
        <f>IFERROR(_xll.qlIndexFixing(Index6M,$H2058,TRUE,_xll.ohTrigger(RecalcTrigger,Trigger6M)),NA())</f>
        <v>2.1322328182030607E-2</v>
      </c>
      <c r="M2058" s="183">
        <f>IFERROR(_xll.qlIndexFixing(Index1Y,$H2058,TRUE,_xll.ohTrigger(RecalcTrigger,Trigger1Y)),NA())</f>
        <v>2.1551923679010931E-2</v>
      </c>
      <c r="N2058" s="182">
        <f>IFERROR(_xll.qlIndexFixing(ONIndex1M,I2058,TRUE,_xll.ohTrigger(RecalcTrigger,Trigger1M)),NA())</f>
        <v>2.0917777677551541E-2</v>
      </c>
      <c r="O2058" s="44">
        <f>IFERROR(_xll.qlIndexFixing(ONIndex3M,I2058,TRUE,_xll.ohTrigger(RecalcTrigger,Trigger3M)),NA())</f>
        <v>2.1196057824292014E-2</v>
      </c>
      <c r="P2058" s="44">
        <f>IFERROR(_xll.qlIndexFixing(ONIndex6M,I2058,TRUE,_xll.ohTrigger(RecalcTrigger,Trigger6M)),NA())</f>
        <v>2.1303140664660214E-2</v>
      </c>
      <c r="Q2058" s="183">
        <f>IFERROR(_xll.qlIndexFixing(ONIndex1Y,I2058,TRUE,_xll.ohTrigger(RecalcTrigger,Trigger1Y)),NA())</f>
        <v>2.1509864582771598E-2</v>
      </c>
    </row>
    <row r="2059" spans="2:17" x14ac:dyDescent="0.2">
      <c r="B2059" s="39" t="s">
        <v>42</v>
      </c>
      <c r="D2059" s="42">
        <f>_xll.qlCalendarAdvance(Calendar,$D2058,B2059,"f",FALSE)</f>
        <v>53730</v>
      </c>
      <c r="E2059" s="177">
        <f>_xll.qlInterestRateIndexValueDate(IndexON,D2059)</f>
        <v>53730</v>
      </c>
      <c r="F2059" s="193">
        <f>IFERROR(_xll.qlIndexFixing(IndexON,D2059,TRUE,_xll.ohTrigger(RecalcTrigger,TriggerON)),NA())</f>
        <v>2.0710544221715921E-2</v>
      </c>
      <c r="H2059" s="42">
        <f>_xll.qlCalendarAdvance(Calendar,$H2058,B2059,"f",FALSE)</f>
        <v>53730</v>
      </c>
      <c r="I2059" s="177">
        <f>_xll.qlInterestRateIndexValueDate(Index1M,$H2059)</f>
        <v>53730</v>
      </c>
      <c r="J2059" s="182">
        <f>IFERROR(_xll.qlIndexFixing(Index1M,$H2059,TRUE,_xll.ohTrigger(RecalcTrigger,Trigger1M)),NA())</f>
        <v>2.0912033461389524E-2</v>
      </c>
      <c r="K2059" s="44">
        <f>IFERROR(_xll.qlIndexFixing(Index3M,H2059,TRUE,_xll.ohTrigger(RecalcTrigger,Trigger3M)),NA())</f>
        <v>2.1195474178593514E-2</v>
      </c>
      <c r="L2059" s="44">
        <f>IFERROR(_xll.qlIndexFixing(Index6M,$H2059,TRUE,_xll.ohTrigger(RecalcTrigger,Trigger6M)),NA())</f>
        <v>2.131515986649829E-2</v>
      </c>
      <c r="M2059" s="183">
        <f>IFERROR(_xll.qlIndexFixing(Index1Y,$H2059,TRUE,_xll.ohTrigger(RecalcTrigger,Trigger1Y)),NA())</f>
        <v>2.1544742475154699E-2</v>
      </c>
      <c r="N2059" s="182">
        <f>IFERROR(_xll.qlIndexFixing(ONIndex1M,I2059,TRUE,_xll.ohTrigger(RecalcTrigger,Trigger1M)),NA())</f>
        <v>2.0910280994967945E-2</v>
      </c>
      <c r="O2059" s="44">
        <f>IFERROR(_xll.qlIndexFixing(ONIndex3M,I2059,TRUE,_xll.ohTrigger(RecalcTrigger,Trigger3M)),NA())</f>
        <v>2.1188503498351663E-2</v>
      </c>
      <c r="P2059" s="44">
        <f>IFERROR(_xll.qlIndexFixing(ONIndex6M,I2059,TRUE,_xll.ohTrigger(RecalcTrigger,Trigger6M)),NA())</f>
        <v>2.1295851868947668E-2</v>
      </c>
      <c r="Q2059" s="183">
        <f>IFERROR(_xll.qlIndexFixing(ONIndex1Y,I2059,TRUE,_xll.ohTrigger(RecalcTrigger,Trigger1Y)),NA())</f>
        <v>2.1502452356977342E-2</v>
      </c>
    </row>
    <row r="2060" spans="2:17" x14ac:dyDescent="0.2">
      <c r="B2060" s="39" t="s">
        <v>42</v>
      </c>
      <c r="D2060" s="42">
        <f>_xll.qlCalendarAdvance(Calendar,$D2059,B2060,"f",FALSE)</f>
        <v>53737</v>
      </c>
      <c r="E2060" s="177">
        <f>_xll.qlInterestRateIndexValueDate(IndexON,D2060)</f>
        <v>53737</v>
      </c>
      <c r="F2060" s="193">
        <f>IFERROR(_xll.qlIndexFixing(IndexON,D2060,TRUE,_xll.ohTrigger(RecalcTrigger,TriggerON)),NA())</f>
        <v>2.0703302212157215E-2</v>
      </c>
      <c r="H2060" s="42">
        <f>_xll.qlCalendarAdvance(Calendar,$H2059,B2060,"f",FALSE)</f>
        <v>53737</v>
      </c>
      <c r="I2060" s="177">
        <f>_xll.qlInterestRateIndexValueDate(Index1M,$H2060)</f>
        <v>53737</v>
      </c>
      <c r="J2060" s="182">
        <f>IFERROR(_xll.qlIndexFixing(Index1M,$H2060,TRUE,_xll.ohTrigger(RecalcTrigger,Trigger1M)),NA())</f>
        <v>2.0904569501117336E-2</v>
      </c>
      <c r="K2060" s="44">
        <f>IFERROR(_xll.qlIndexFixing(Index3M,H2060,TRUE,_xll.ohTrigger(RecalcTrigger,Trigger3M)),NA())</f>
        <v>2.118800084221158E-2</v>
      </c>
      <c r="L2060" s="44">
        <f>IFERROR(_xll.qlIndexFixing(Index6M,$H2060,TRUE,_xll.ohTrigger(RecalcTrigger,Trigger6M)),NA())</f>
        <v>2.1308006906552702E-2</v>
      </c>
      <c r="M2060" s="183">
        <f>IFERROR(_xll.qlIndexFixing(Index1Y,$H2060,TRUE,_xll.ohTrigger(RecalcTrigger,Trigger1Y)),NA())</f>
        <v>2.153757633304143E-2</v>
      </c>
      <c r="N2060" s="182">
        <f>IFERROR(_xll.qlIndexFixing(ONIndex1M,I2060,TRUE,_xll.ohTrigger(RecalcTrigger,Trigger1M)),NA())</f>
        <v>2.0902799421599338E-2</v>
      </c>
      <c r="O2060" s="44">
        <f>IFERROR(_xll.qlIndexFixing(ONIndex3M,I2060,TRUE,_xll.ohTrigger(RecalcTrigger,Trigger3M)),NA())</f>
        <v>2.1180965502669569E-2</v>
      </c>
      <c r="P2060" s="44">
        <f>IFERROR(_xll.qlIndexFixing(ONIndex6M,I2060,TRUE,_xll.ohTrigger(RecalcTrigger,Trigger6M)),NA())</f>
        <v>2.1288578244369472E-2</v>
      </c>
      <c r="Q2060" s="183">
        <f>IFERROR(_xll.qlIndexFixing(ONIndex1Y,I2060,TRUE,_xll.ohTrigger(RecalcTrigger,Trigger1Y)),NA())</f>
        <v>2.1495054827062043E-2</v>
      </c>
    </row>
    <row r="2061" spans="2:17" x14ac:dyDescent="0.2">
      <c r="B2061" s="39" t="s">
        <v>42</v>
      </c>
      <c r="D2061" s="42">
        <f>_xll.qlCalendarAdvance(Calendar,$D2060,B2061,"f",FALSE)</f>
        <v>53744</v>
      </c>
      <c r="E2061" s="177">
        <f>_xll.qlInterestRateIndexValueDate(IndexON,D2061)</f>
        <v>53744</v>
      </c>
      <c r="F2061" s="193">
        <f>IFERROR(_xll.qlIndexFixing(IndexON,D2061,TRUE,_xll.ohTrigger(RecalcTrigger,TriggerON)),NA())</f>
        <v>2.0696076865065471E-2</v>
      </c>
      <c r="H2061" s="42">
        <f>_xll.qlCalendarAdvance(Calendar,$H2060,B2061,"f",FALSE)</f>
        <v>53744</v>
      </c>
      <c r="I2061" s="177">
        <f>_xll.qlInterestRateIndexValueDate(Index1M,$H2061)</f>
        <v>53744</v>
      </c>
      <c r="J2061" s="182">
        <f>IFERROR(_xll.qlIndexFixing(Index1M,$H2061,TRUE,_xll.ohTrigger(RecalcTrigger,Trigger1M)),NA())</f>
        <v>2.0897120677462466E-2</v>
      </c>
      <c r="K2061" s="44">
        <f>IFERROR(_xll.qlIndexFixing(Index3M,H2061,TRUE,_xll.ohTrigger(RecalcTrigger,Trigger3M)),NA())</f>
        <v>2.1180543932848059E-2</v>
      </c>
      <c r="L2061" s="44">
        <f>IFERROR(_xll.qlIndexFixing(Index6M,$H2061,TRUE,_xll.ohTrigger(RecalcTrigger,Trigger6M)),NA())</f>
        <v>2.130086930203309E-2</v>
      </c>
      <c r="M2061" s="183">
        <f>IFERROR(_xll.qlIndexFixing(Index1Y,$H2061,TRUE,_xll.ohTrigger(RecalcTrigger,Trigger1Y)),NA())</f>
        <v>2.1530425252355156E-2</v>
      </c>
      <c r="N2061" s="182">
        <f>IFERROR(_xll.qlIndexFixing(ONIndex1M,I2061,TRUE,_xll.ohTrigger(RecalcTrigger,Trigger1M)),NA())</f>
        <v>2.089533295728363E-2</v>
      </c>
      <c r="O2061" s="44">
        <f>IFERROR(_xll.qlIndexFixing(ONIndex3M,I2061,TRUE,_xll.ohTrigger(RecalcTrigger,Trigger3M)),NA())</f>
        <v>2.1173443837326777E-2</v>
      </c>
      <c r="P2061" s="44">
        <f>IFERROR(_xll.qlIndexFixing(ONIndex6M,I2061,TRUE,_xll.ohTrigger(RecalcTrigger,Trigger6M)),NA())</f>
        <v>2.1281319790763531E-2</v>
      </c>
      <c r="Q2061" s="183">
        <f>IFERROR(_xll.qlIndexFixing(ONIndex1Y,I2061,TRUE,_xll.ohTrigger(RecalcTrigger,Trigger1Y)),NA())</f>
        <v>2.1487671992782564E-2</v>
      </c>
    </row>
    <row r="2062" spans="2:17" x14ac:dyDescent="0.2">
      <c r="B2062" s="39" t="s">
        <v>42</v>
      </c>
      <c r="D2062" s="42">
        <f>_xll.qlCalendarAdvance(Calendar,$D2061,B2062,"f",FALSE)</f>
        <v>53751</v>
      </c>
      <c r="E2062" s="177">
        <f>_xll.qlInterestRateIndexValueDate(IndexON,D2062)</f>
        <v>53751</v>
      </c>
      <c r="F2062" s="193">
        <f>IFERROR(_xll.qlIndexFixing(IndexON,D2062,TRUE,_xll.ohTrigger(RecalcTrigger,TriggerON)),NA())</f>
        <v>2.068886818019755E-2</v>
      </c>
      <c r="H2062" s="42">
        <f>_xll.qlCalendarAdvance(Calendar,$H2061,B2062,"f",FALSE)</f>
        <v>53751</v>
      </c>
      <c r="I2062" s="177">
        <f>_xll.qlInterestRateIndexValueDate(Index1M,$H2062)</f>
        <v>53751</v>
      </c>
      <c r="J2062" s="182">
        <f>IFERROR(_xll.qlIndexFixing(Index1M,$H2062,TRUE,_xll.ohTrigger(RecalcTrigger,Trigger1M)),NA())</f>
        <v>2.0889754766936868E-2</v>
      </c>
      <c r="K2062" s="44">
        <f>IFERROR(_xll.qlIndexFixing(Index3M,H2062,TRUE,_xll.ohTrigger(RecalcTrigger,Trigger3M)),NA())</f>
        <v>2.1173357776223665E-2</v>
      </c>
      <c r="L2062" s="44">
        <f>IFERROR(_xll.qlIndexFixing(Index6M,$H2062,TRUE,_xll.ohTrigger(RecalcTrigger,Trigger6M)),NA())</f>
        <v>2.1293978170396573E-2</v>
      </c>
      <c r="M2062" s="183">
        <f>IFERROR(_xll.qlIndexFixing(Index1Y,$H2062,TRUE,_xll.ohTrigger(RecalcTrigger,Trigger1Y)),NA())</f>
        <v>2.1523289232779907E-2</v>
      </c>
      <c r="N2062" s="182">
        <f>IFERROR(_xll.qlIndexFixing(ONIndex1M,I2062,TRUE,_xll.ohTrigger(RecalcTrigger,Trigger1M)),NA())</f>
        <v>2.0887881602101865E-2</v>
      </c>
      <c r="O2062" s="44">
        <f>IFERROR(_xll.qlIndexFixing(ONIndex3M,I2062,TRUE,_xll.ohTrigger(RecalcTrigger,Trigger3M)),NA())</f>
        <v>2.116593850208015E-2</v>
      </c>
      <c r="P2062" s="44">
        <f>IFERROR(_xll.qlIndexFixing(ONIndex6M,I2062,TRUE,_xll.ohTrigger(RecalcTrigger,Trigger6M)),NA())</f>
        <v>2.1274076508372985E-2</v>
      </c>
      <c r="Q2062" s="183">
        <f>IFERROR(_xll.qlIndexFixing(ONIndex1Y,I2062,TRUE,_xll.ohTrigger(RecalcTrigger,Trigger1Y)),NA())</f>
        <v>2.148030385446309E-2</v>
      </c>
    </row>
    <row r="2063" spans="2:17" x14ac:dyDescent="0.2">
      <c r="B2063" s="39" t="s">
        <v>42</v>
      </c>
      <c r="D2063" s="42">
        <f>_xll.qlCalendarAdvance(Calendar,$D2062,B2063,"f",FALSE)</f>
        <v>53758</v>
      </c>
      <c r="E2063" s="177">
        <f>_xll.qlInterestRateIndexValueDate(IndexON,D2063)</f>
        <v>53758</v>
      </c>
      <c r="F2063" s="193">
        <f>IFERROR(_xll.qlIndexFixing(IndexON,D2063,TRUE,_xll.ohTrigger(RecalcTrigger,TriggerON)),NA())</f>
        <v>2.0681676157715545E-2</v>
      </c>
      <c r="H2063" s="42">
        <f>_xll.qlCalendarAdvance(Calendar,$H2062,B2063,"f",FALSE)</f>
        <v>53758</v>
      </c>
      <c r="I2063" s="177">
        <f>_xll.qlInterestRateIndexValueDate(Index1M,$H2063)</f>
        <v>53758</v>
      </c>
      <c r="J2063" s="182">
        <f>IFERROR(_xll.qlIndexFixing(Index1M,$H2063,TRUE,_xll.ohTrigger(RecalcTrigger,Trigger1M)),NA())</f>
        <v>2.0882542566201465E-2</v>
      </c>
      <c r="K2063" s="44">
        <f>IFERROR(_xll.qlIndexFixing(Index3M,H2063,TRUE,_xll.ohTrigger(RecalcTrigger,Trigger3M)),NA())</f>
        <v>2.1165935952810789E-2</v>
      </c>
      <c r="L2063" s="44">
        <f>IFERROR(_xll.qlIndexFixing(Index6M,$H2063,TRUE,_xll.ohTrigger(RecalcTrigger,Trigger6M)),NA())</f>
        <v>2.1287221901078401E-2</v>
      </c>
      <c r="M2063" s="183">
        <f>IFERROR(_xll.qlIndexFixing(Index1Y,$H2063,TRUE,_xll.ohTrigger(RecalcTrigger,Trigger1Y)),NA())</f>
        <v>2.1516561246912268E-2</v>
      </c>
      <c r="N2063" s="182">
        <f>IFERROR(_xll.qlIndexFixing(ONIndex1M,I2063,TRUE,_xll.ohTrigger(RecalcTrigger,Trigger1M)),NA())</f>
        <v>2.0880445356216137E-2</v>
      </c>
      <c r="O2063" s="44">
        <f>IFERROR(_xll.qlIndexFixing(ONIndex3M,I2063,TRUE,_xll.ohTrigger(RecalcTrigger,Trigger3M)),NA())</f>
        <v>2.115844949709178E-2</v>
      </c>
      <c r="P2063" s="44">
        <f>IFERROR(_xll.qlIndexFixing(ONIndex6M,I2063,TRUE,_xll.ohTrigger(RecalcTrigger,Trigger6M)),NA())</f>
        <v>2.1266848397035742E-2</v>
      </c>
      <c r="Q2063" s="183">
        <f>IFERROR(_xll.qlIndexFixing(ONIndex1Y,I2063,TRUE,_xll.ohTrigger(RecalcTrigger,Trigger1Y)),NA())</f>
        <v>2.1472950411860481E-2</v>
      </c>
    </row>
    <row r="2064" spans="2:17" x14ac:dyDescent="0.2">
      <c r="B2064" s="39" t="s">
        <v>42</v>
      </c>
      <c r="D2064" s="42">
        <f>_xll.qlCalendarAdvance(Calendar,$D2063,B2064,"f",FALSE)</f>
        <v>53765</v>
      </c>
      <c r="E2064" s="177">
        <f>_xll.qlInterestRateIndexValueDate(IndexON,D2064)</f>
        <v>53765</v>
      </c>
      <c r="F2064" s="193">
        <f>IFERROR(_xll.qlIndexFixing(IndexON,D2064,TRUE,_xll.ohTrigger(RecalcTrigger,TriggerON)),NA())</f>
        <v>2.0674500797457362E-2</v>
      </c>
      <c r="H2064" s="42">
        <f>_xll.qlCalendarAdvance(Calendar,$H2063,B2064,"f",FALSE)</f>
        <v>53765</v>
      </c>
      <c r="I2064" s="177">
        <f>_xll.qlInterestRateIndexValueDate(Index1M,$H2064)</f>
        <v>53765</v>
      </c>
      <c r="J2064" s="182">
        <f>IFERROR(_xll.qlIndexFixing(Index1M,$H2064,TRUE,_xll.ohTrigger(RecalcTrigger,Trigger1M)),NA())</f>
        <v>2.0875211138796444E-2</v>
      </c>
      <c r="K2064" s="44">
        <f>IFERROR(_xll.qlIndexFixing(Index3M,H2064,TRUE,_xll.ohTrigger(RecalcTrigger,Trigger3M)),NA())</f>
        <v>2.1158530559427669E-2</v>
      </c>
      <c r="L2064" s="44">
        <f>IFERROR(_xll.qlIndexFixing(Index6M,$H2064,TRUE,_xll.ohTrigger(RecalcTrigger,Trigger6M)),NA())</f>
        <v>2.1280133790490104E-2</v>
      </c>
      <c r="M2064" s="183">
        <f>IFERROR(_xll.qlIndexFixing(Index1Y,$H2064,TRUE,_xll.ohTrigger(RecalcTrigger,Trigger1Y)),NA())</f>
        <v>2.1509457333054018E-2</v>
      </c>
      <c r="N2064" s="182">
        <f>IFERROR(_xll.qlIndexFixing(ONIndex1M,I2064,TRUE,_xll.ohTrigger(RecalcTrigger,Trigger1M)),NA())</f>
        <v>2.0873024219383307E-2</v>
      </c>
      <c r="O2064" s="44">
        <f>IFERROR(_xll.qlIndexFixing(ONIndex3M,I2064,TRUE,_xll.ohTrigger(RecalcTrigger,Trigger3M)),NA())</f>
        <v>2.1150976822361667E-2</v>
      </c>
      <c r="P2064" s="44">
        <f>IFERROR(_xll.qlIndexFixing(ONIndex6M,I2064,TRUE,_xll.ohTrigger(RecalcTrigger,Trigger6M)),NA())</f>
        <v>2.1259635456751802E-2</v>
      </c>
      <c r="Q2064" s="183">
        <f>IFERROR(_xll.qlIndexFixing(ONIndex1Y,I2064,TRUE,_xll.ohTrigger(RecalcTrigger,Trigger1Y)),NA())</f>
        <v>2.1465611664974737E-2</v>
      </c>
    </row>
    <row r="2065" spans="2:17" x14ac:dyDescent="0.2">
      <c r="B2065" s="39" t="s">
        <v>42</v>
      </c>
      <c r="D2065" s="42">
        <f>_xll.qlCalendarAdvance(Calendar,$D2064,B2065,"f",FALSE)</f>
        <v>53772</v>
      </c>
      <c r="E2065" s="177">
        <f>_xll.qlInterestRateIndexValueDate(IndexON,D2065)</f>
        <v>53772</v>
      </c>
      <c r="F2065" s="193">
        <f>IFERROR(_xll.qlIndexFixing(IndexON,D2065,TRUE,_xll.ohTrigger(RecalcTrigger,TriggerON)),NA())</f>
        <v>2.0667342099585095E-2</v>
      </c>
      <c r="H2065" s="42">
        <f>_xll.qlCalendarAdvance(Calendar,$H2064,B2065,"f",FALSE)</f>
        <v>53772</v>
      </c>
      <c r="I2065" s="177">
        <f>_xll.qlInterestRateIndexValueDate(Index1M,$H2065)</f>
        <v>53772</v>
      </c>
      <c r="J2065" s="182">
        <f>IFERROR(_xll.qlIndexFixing(Index1M,$H2065,TRUE,_xll.ohTrigger(RecalcTrigger,Trigger1M)),NA())</f>
        <v>2.0867756145025555E-2</v>
      </c>
      <c r="K2065" s="44">
        <f>IFERROR(_xll.qlIndexFixing(Index3M,H2065,TRUE,_xll.ohTrigger(RecalcTrigger,Trigger3M)),NA())</f>
        <v>2.1151141595985322E-2</v>
      </c>
      <c r="L2065" s="44">
        <f>IFERROR(_xll.qlIndexFixing(Index6M,$H2065,TRUE,_xll.ohTrigger(RecalcTrigger,Trigger6M)),NA())</f>
        <v>2.1273061039759393E-2</v>
      </c>
      <c r="M2065" s="183">
        <f>IFERROR(_xll.qlIndexFixing(Index1Y,$H2065,TRUE,_xll.ohTrigger(RecalcTrigger,Trigger1Y)),NA())</f>
        <v>2.150236848233705E-2</v>
      </c>
      <c r="N2065" s="182">
        <f>IFERROR(_xll.qlIndexFixing(ONIndex1M,I2065,TRUE,_xll.ohTrigger(RecalcTrigger,Trigger1M)),NA())</f>
        <v>2.0865618191684421E-2</v>
      </c>
      <c r="O2065" s="44">
        <f>IFERROR(_xll.qlIndexFixing(ONIndex3M,I2065,TRUE,_xll.ohTrigger(RecalcTrigger,Trigger3M)),NA())</f>
        <v>2.1143520477808764E-2</v>
      </c>
      <c r="P2065" s="44">
        <f>IFERROR(_xll.qlIndexFixing(ONIndex6M,I2065,TRUE,_xll.ohTrigger(RecalcTrigger,Trigger6M)),NA())</f>
        <v>2.1252437687683257E-2</v>
      </c>
      <c r="Q2065" s="183">
        <f>IFERROR(_xll.qlIndexFixing(ONIndex1Y,I2065,TRUE,_xll.ohTrigger(RecalcTrigger,Trigger1Y)),NA())</f>
        <v>2.1458287613886906E-2</v>
      </c>
    </row>
    <row r="2066" spans="2:17" x14ac:dyDescent="0.2">
      <c r="B2066" s="39" t="s">
        <v>42</v>
      </c>
      <c r="D2066" s="42">
        <f>_xll.qlCalendarAdvance(Calendar,$D2065,B2066,"f",FALSE)</f>
        <v>53779</v>
      </c>
      <c r="E2066" s="177">
        <f>_xll.qlInterestRateIndexValueDate(IndexON,D2066)</f>
        <v>53779</v>
      </c>
      <c r="F2066" s="193">
        <f>IFERROR(_xll.qlIndexFixing(IndexON,D2066,TRUE,_xll.ohTrigger(RecalcTrigger,TriggerON)),NA())</f>
        <v>2.0660200064017697E-2</v>
      </c>
      <c r="H2066" s="42">
        <f>_xll.qlCalendarAdvance(Calendar,$H2065,B2066,"f",FALSE)</f>
        <v>53779</v>
      </c>
      <c r="I2066" s="177">
        <f>_xll.qlInterestRateIndexValueDate(Index1M,$H2066)</f>
        <v>53779</v>
      </c>
      <c r="J2066" s="182">
        <f>IFERROR(_xll.qlIndexFixing(Index1M,$H2066,TRUE,_xll.ohTrigger(RecalcTrigger,Trigger1M)),NA())</f>
        <v>2.0860385645252999E-2</v>
      </c>
      <c r="K2066" s="44">
        <f>IFERROR(_xll.qlIndexFixing(Index3M,H2066,TRUE,_xll.ohTrigger(RecalcTrigger,Trigger3M)),NA())</f>
        <v>2.114376906239214E-2</v>
      </c>
      <c r="L2066" s="44">
        <f>IFERROR(_xll.qlIndexFixing(Index6M,$H2066,TRUE,_xll.ohTrigger(RecalcTrigger,Trigger6M)),NA())</f>
        <v>2.1266003648721991E-2</v>
      </c>
      <c r="M2066" s="183">
        <f>IFERROR(_xll.qlIndexFixing(Index1Y,$H2066,TRUE,_xll.ohTrigger(RecalcTrigger,Trigger1Y)),NA())</f>
        <v>2.1495294694445763E-2</v>
      </c>
      <c r="N2066" s="182">
        <f>IFERROR(_xll.qlIndexFixing(ONIndex1M,I2066,TRUE,_xll.ohTrigger(RecalcTrigger,Trigger1M)),NA())</f>
        <v>2.0858227273038432E-2</v>
      </c>
      <c r="O2066" s="44">
        <f>IFERROR(_xll.qlIndexFixing(ONIndex3M,I2066,TRUE,_xll.ohTrigger(RecalcTrigger,Trigger3M)),NA())</f>
        <v>2.1136080463595164E-2</v>
      </c>
      <c r="P2066" s="44">
        <f>IFERROR(_xll.qlIndexFixing(ONIndex6M,I2066,TRUE,_xll.ohTrigger(RecalcTrigger,Trigger6M)),NA())</f>
        <v>2.1245255089586967E-2</v>
      </c>
      <c r="Q2066" s="183">
        <f>IFERROR(_xll.qlIndexFixing(ONIndex1Y,I2066,TRUE,_xll.ohTrigger(RecalcTrigger,Trigger1Y)),NA())</f>
        <v>2.145097825851594E-2</v>
      </c>
    </row>
    <row r="2067" spans="2:17" x14ac:dyDescent="0.2">
      <c r="B2067" s="39" t="s">
        <v>42</v>
      </c>
      <c r="D2067" s="42">
        <f>_xll.qlCalendarAdvance(Calendar,$D2066,B2067,"f",FALSE)</f>
        <v>53786</v>
      </c>
      <c r="E2067" s="177">
        <f>_xll.qlInterestRateIndexValueDate(IndexON,D2067)</f>
        <v>53786</v>
      </c>
      <c r="F2067" s="193">
        <f>IFERROR(_xll.qlIndexFixing(IndexON,D2067,TRUE,_xll.ohTrigger(RecalcTrigger,TriggerON)),NA())</f>
        <v>2.0653074690674122E-2</v>
      </c>
      <c r="H2067" s="42">
        <f>_xll.qlCalendarAdvance(Calendar,$H2066,B2067,"f",FALSE)</f>
        <v>53786</v>
      </c>
      <c r="I2067" s="177">
        <f>_xll.qlInterestRateIndexValueDate(Index1M,$H2067)</f>
        <v>53786</v>
      </c>
      <c r="J2067" s="182">
        <f>IFERROR(_xll.qlIndexFixing(Index1M,$H2067,TRUE,_xll.ohTrigger(RecalcTrigger,Trigger1M)),NA())</f>
        <v>2.0853101621247681E-2</v>
      </c>
      <c r="K2067" s="44">
        <f>IFERROR(_xll.qlIndexFixing(Index3M,H2067,TRUE,_xll.ohTrigger(RecalcTrigger,Trigger3M)),NA())</f>
        <v>2.1136324377134908E-2</v>
      </c>
      <c r="L2067" s="44">
        <f>IFERROR(_xll.qlIndexFixing(Index6M,$H2067,TRUE,_xll.ohTrigger(RecalcTrigger,Trigger6M)),NA())</f>
        <v>2.1258604113022661E-2</v>
      </c>
      <c r="M2067" s="183">
        <f>IFERROR(_xll.qlIndexFixing(Index1Y,$H2067,TRUE,_xll.ohTrigger(RecalcTrigger,Trigger1Y)),NA())</f>
        <v>2.1488369750324733E-2</v>
      </c>
      <c r="N2067" s="182">
        <f>IFERROR(_xll.qlIndexFixing(ONIndex1M,I2067,TRUE,_xll.ohTrigger(RecalcTrigger,Trigger1M)),NA())</f>
        <v>2.0850851463607434E-2</v>
      </c>
      <c r="O2067" s="44">
        <f>IFERROR(_xll.qlIndexFixing(ONIndex3M,I2067,TRUE,_xll.ohTrigger(RecalcTrigger,Trigger3M)),NA())</f>
        <v>2.1128656779477728E-2</v>
      </c>
      <c r="P2067" s="44">
        <f>IFERROR(_xll.qlIndexFixing(ONIndex6M,I2067,TRUE,_xll.ohTrigger(RecalcTrigger,Trigger6M)),NA())</f>
        <v>2.1238087662706073E-2</v>
      </c>
      <c r="Q2067" s="183">
        <f>IFERROR(_xll.qlIndexFixing(ONIndex1Y,I2067,TRUE,_xll.ohTrigger(RecalcTrigger,Trigger1Y)),NA())</f>
        <v>2.1443683599104979E-2</v>
      </c>
    </row>
    <row r="2068" spans="2:17" x14ac:dyDescent="0.2">
      <c r="B2068" s="39" t="s">
        <v>42</v>
      </c>
      <c r="D2068" s="42">
        <f>_xll.qlCalendarAdvance(Calendar,$D2067,B2068,"f",FALSE)</f>
        <v>53793</v>
      </c>
      <c r="E2068" s="177">
        <f>_xll.qlInterestRateIndexValueDate(IndexON,D2068)</f>
        <v>53793</v>
      </c>
      <c r="F2068" s="193">
        <f>IFERROR(_xll.qlIndexFixing(IndexON,D2068,TRUE,_xll.ohTrigger(RecalcTrigger,TriggerON)),NA())</f>
        <v>2.0646273642112689E-2</v>
      </c>
      <c r="H2068" s="42">
        <f>_xll.qlCalendarAdvance(Calendar,$H2067,B2068,"f",FALSE)</f>
        <v>53793</v>
      </c>
      <c r="I2068" s="177">
        <f>_xll.qlInterestRateIndexValueDate(Index1M,$H2068)</f>
        <v>53793</v>
      </c>
      <c r="J2068" s="182">
        <f>IFERROR(_xll.qlIndexFixing(Index1M,$H2068,TRUE,_xll.ohTrigger(RecalcTrigger,Trigger1M)),NA())</f>
        <v>2.0845690067196852E-2</v>
      </c>
      <c r="K2068" s="44">
        <f>IFERROR(_xll.qlIndexFixing(Index3M,H2068,TRUE,_xll.ohTrigger(RecalcTrigger,Trigger3M)),NA())</f>
        <v>2.1128983953317006E-2</v>
      </c>
      <c r="L2068" s="44">
        <f>IFERROR(_xll.qlIndexFixing(Index6M,$H2068,TRUE,_xll.ohTrigger(RecalcTrigger,Trigger6M)),NA())</f>
        <v>2.1251575371180942E-2</v>
      </c>
      <c r="M2068" s="183">
        <f>IFERROR(_xll.qlIndexFixing(Index1Y,$H2068,TRUE,_xll.ohTrigger(RecalcTrigger,Trigger1Y)),NA())</f>
        <v>2.1481192305882049E-2</v>
      </c>
      <c r="N2068" s="182">
        <f>IFERROR(_xll.qlIndexFixing(ONIndex1M,I2068,TRUE,_xll.ohTrigger(RecalcTrigger,Trigger1M)),NA())</f>
        <v>2.084377099993695E-2</v>
      </c>
      <c r="O2068" s="44">
        <f>IFERROR(_xll.qlIndexFixing(ONIndex3M,I2068,TRUE,_xll.ohTrigger(RecalcTrigger,Trigger3M)),NA())</f>
        <v>2.1121580446817223E-2</v>
      </c>
      <c r="P2068" s="44">
        <f>IFERROR(_xll.qlIndexFixing(ONIndex6M,I2068,TRUE,_xll.ohTrigger(RecalcTrigger,Trigger6M)),NA())</f>
        <v>2.1231364547664722E-2</v>
      </c>
      <c r="Q2068" s="183">
        <f>IFERROR(_xll.qlIndexFixing(ONIndex1Y,I2068,TRUE,_xll.ohTrigger(RecalcTrigger,Trigger1Y)),NA())</f>
        <v>2.1436844219348439E-2</v>
      </c>
    </row>
    <row r="2069" spans="2:17" x14ac:dyDescent="0.2">
      <c r="B2069" s="39" t="s">
        <v>42</v>
      </c>
      <c r="D2069" s="42">
        <f>_xll.qlCalendarAdvance(Calendar,$D2068,B2069,"f",FALSE)</f>
        <v>53800</v>
      </c>
      <c r="E2069" s="177">
        <f>_xll.qlInterestRateIndexValueDate(IndexON,D2069)</f>
        <v>53800</v>
      </c>
      <c r="F2069" s="193">
        <f>IFERROR(_xll.qlIndexFixing(IndexON,D2069,TRUE,_xll.ohTrigger(RecalcTrigger,TriggerON)),NA())</f>
        <v>2.0638873931144719E-2</v>
      </c>
      <c r="H2069" s="42">
        <f>_xll.qlCalendarAdvance(Calendar,$H2068,B2069,"f",FALSE)</f>
        <v>53800</v>
      </c>
      <c r="I2069" s="177">
        <f>_xll.qlInterestRateIndexValueDate(Index1M,$H2069)</f>
        <v>53800</v>
      </c>
      <c r="J2069" s="182">
        <f>IFERROR(_xll.qlIndexFixing(Index1M,$H2069,TRUE,_xll.ohTrigger(RecalcTrigger,Trigger1M)),NA())</f>
        <v>2.0838364988852477E-2</v>
      </c>
      <c r="K2069" s="44">
        <f>IFERROR(_xll.qlIndexFixing(Index3M,H2069,TRUE,_xll.ohTrigger(RecalcTrigger,Trigger3M)),NA())</f>
        <v>2.1121659957987236E-2</v>
      </c>
      <c r="L2069" s="44">
        <f>IFERROR(_xll.qlIndexFixing(Index6M,$H2069,TRUE,_xll.ohTrigger(RecalcTrigger,Trigger6M)),NA())</f>
        <v>2.1244561985507098E-2</v>
      </c>
      <c r="M2069" s="183">
        <f>IFERROR(_xll.qlIndexFixing(Index1Y,$H2069,TRUE,_xll.ohTrigger(RecalcTrigger,Trigger1Y)),NA())</f>
        <v>2.1474163704581949E-2</v>
      </c>
      <c r="N2069" s="182">
        <f>IFERROR(_xll.qlIndexFixing(ONIndex1M,I2069,TRUE,_xll.ohTrigger(RecalcTrigger,Trigger1M)),NA())</f>
        <v>2.0836145172228315E-2</v>
      </c>
      <c r="O2069" s="44">
        <f>IFERROR(_xll.qlIndexFixing(ONIndex3M,I2069,TRUE,_xll.ohTrigger(RecalcTrigger,Trigger3M)),NA())</f>
        <v>2.1113858402098673E-2</v>
      </c>
      <c r="P2069" s="44">
        <f>IFERROR(_xll.qlIndexFixing(ONIndex6M,I2069,TRUE,_xll.ohTrigger(RecalcTrigger,Trigger6M)),NA())</f>
        <v>2.1223798322185239E-2</v>
      </c>
      <c r="Q2069" s="183">
        <f>IFERROR(_xll.qlIndexFixing(ONIndex1Y,I2069,TRUE,_xll.ohTrigger(RecalcTrigger,Trigger1Y)),NA())</f>
        <v>2.1429138367433653E-2</v>
      </c>
    </row>
    <row r="2070" spans="2:17" x14ac:dyDescent="0.2">
      <c r="B2070" s="39" t="s">
        <v>42</v>
      </c>
      <c r="D2070" s="42">
        <f>_xll.qlCalendarAdvance(Calendar,$D2069,B2070,"f",FALSE)</f>
        <v>53807</v>
      </c>
      <c r="E2070" s="177">
        <f>_xll.qlInterestRateIndexValueDate(IndexON,D2070)</f>
        <v>53807</v>
      </c>
      <c r="F2070" s="193">
        <f>IFERROR(_xll.qlIndexFixing(IndexON,D2070,TRUE,_xll.ohTrigger(RecalcTrigger,TriggerON)),NA())</f>
        <v>2.0631798544796798E-2</v>
      </c>
      <c r="H2070" s="42">
        <f>_xll.qlCalendarAdvance(Calendar,$H2069,B2070,"f",FALSE)</f>
        <v>53807</v>
      </c>
      <c r="I2070" s="177">
        <f>_xll.qlInterestRateIndexValueDate(Index1M,$H2070)</f>
        <v>53807</v>
      </c>
      <c r="J2070" s="182">
        <f>IFERROR(_xll.qlIndexFixing(Index1M,$H2070,TRUE,_xll.ohTrigger(RecalcTrigger,Trigger1M)),NA())</f>
        <v>2.0831128377074234E-2</v>
      </c>
      <c r="K2070" s="44">
        <f>IFERROR(_xll.qlIndexFixing(Index3M,H2070,TRUE,_xll.ohTrigger(RecalcTrigger,Trigger3M)),NA())</f>
        <v>2.1114352391054751E-2</v>
      </c>
      <c r="L2070" s="44">
        <f>IFERROR(_xll.qlIndexFixing(Index6M,$H2070,TRUE,_xll.ohTrigger(RecalcTrigger,Trigger6M)),NA())</f>
        <v>2.1237563955843471E-2</v>
      </c>
      <c r="M2070" s="183">
        <f>IFERROR(_xll.qlIndexFixing(Index1Y,$H2070,TRUE,_xll.ohTrigger(RecalcTrigger,Trigger1Y)),NA())</f>
        <v>2.1467150164852639E-2</v>
      </c>
      <c r="N2070" s="182">
        <f>IFERROR(_xll.qlIndexFixing(ONIndex1M,I2070,TRUE,_xll.ohTrigger(RecalcTrigger,Trigger1M)),NA())</f>
        <v>2.0828814690280195E-2</v>
      </c>
      <c r="O2070" s="44">
        <f>IFERROR(_xll.qlIndexFixing(ONIndex3M,I2070,TRUE,_xll.ohTrigger(RecalcTrigger,Trigger3M)),NA())</f>
        <v>2.1106483708756008E-2</v>
      </c>
      <c r="P2070" s="44">
        <f>IFERROR(_xll.qlIndexFixing(ONIndex6M,I2070,TRUE,_xll.ohTrigger(RecalcTrigger,Trigger6M)),NA())</f>
        <v>2.1216676408626345E-2</v>
      </c>
      <c r="Q2070" s="183">
        <f>IFERROR(_xll.qlIndexFixing(ONIndex1Y,I2070,TRUE,_xll.ohTrigger(RecalcTrigger,Trigger1Y)),NA())</f>
        <v>2.1421887795335381E-2</v>
      </c>
    </row>
    <row r="2071" spans="2:17" x14ac:dyDescent="0.2">
      <c r="B2071" s="39" t="s">
        <v>42</v>
      </c>
      <c r="D2071" s="42">
        <f>_xll.qlCalendarAdvance(Calendar,$D2070,B2071,"f",FALSE)</f>
        <v>53814</v>
      </c>
      <c r="E2071" s="177">
        <f>_xll.qlInterestRateIndexValueDate(IndexON,D2071)</f>
        <v>53814</v>
      </c>
      <c r="F2071" s="193">
        <f>IFERROR(_xll.qlIndexFixing(IndexON,D2071,TRUE,_xll.ohTrigger(RecalcTrigger,TriggerON)),NA())</f>
        <v>2.0624739820753746E-2</v>
      </c>
      <c r="H2071" s="42">
        <f>_xll.qlCalendarAdvance(Calendar,$H2070,B2071,"f",FALSE)</f>
        <v>53814</v>
      </c>
      <c r="I2071" s="177">
        <f>_xll.qlInterestRateIndexValueDate(Index1M,$H2071)</f>
        <v>53814</v>
      </c>
      <c r="J2071" s="182">
        <f>IFERROR(_xll.qlIndexFixing(Index1M,$H2071,TRUE,_xll.ohTrigger(RecalcTrigger,Trigger1M)),NA())</f>
        <v>2.0823760253389292E-2</v>
      </c>
      <c r="K2071" s="44">
        <f>IFERROR(_xll.qlIndexFixing(Index3M,H2071,TRUE,_xll.ohTrigger(RecalcTrigger,Trigger3M)),NA())</f>
        <v>2.1107152838980785E-2</v>
      </c>
      <c r="L2071" s="44">
        <f>IFERROR(_xll.qlIndexFixing(Index6M,$H2071,TRUE,_xll.ohTrigger(RecalcTrigger,Trigger6M)),NA())</f>
        <v>2.1230947083225305E-2</v>
      </c>
      <c r="M2071" s="183">
        <f>IFERROR(_xll.qlIndexFixing(Index1Y,$H2071,TRUE,_xll.ohTrigger(RecalcTrigger,Trigger1Y)),NA())</f>
        <v>2.1460288136261888E-2</v>
      </c>
      <c r="N2071" s="182">
        <f>IFERROR(_xll.qlIndexFixing(ONIndex1M,I2071,TRUE,_xll.ohTrigger(RecalcTrigger,Trigger1M)),NA())</f>
        <v>2.0821499317466019E-2</v>
      </c>
      <c r="O2071" s="44">
        <f>IFERROR(_xll.qlIndexFixing(ONIndex3M,I2071,TRUE,_xll.ohTrigger(RecalcTrigger,Trigger3M)),NA())</f>
        <v>2.1099125345590553E-2</v>
      </c>
      <c r="P2071" s="44">
        <f>IFERROR(_xll.qlIndexFixing(ONIndex6M,I2071,TRUE,_xll.ohTrigger(RecalcTrigger,Trigger6M)),NA())</f>
        <v>2.1209569666039707E-2</v>
      </c>
      <c r="Q2071" s="183">
        <f>IFERROR(_xll.qlIndexFixing(ONIndex1Y,I2071,TRUE,_xll.ohTrigger(RecalcTrigger,Trigger1Y)),NA())</f>
        <v>2.1414651918953975E-2</v>
      </c>
    </row>
    <row r="2072" spans="2:17" x14ac:dyDescent="0.2">
      <c r="B2072" s="39" t="s">
        <v>42</v>
      </c>
      <c r="D2072" s="42">
        <f>_xll.qlCalendarAdvance(Calendar,$D2071,B2072,"f",FALSE)</f>
        <v>53821</v>
      </c>
      <c r="E2072" s="177">
        <f>_xll.qlInterestRateIndexValueDate(IndexON,D2072)</f>
        <v>53821</v>
      </c>
      <c r="F2072" s="193">
        <f>IFERROR(_xll.qlIndexFixing(IndexON,D2072,TRUE,_xll.ohTrigger(RecalcTrigger,TriggerON)),NA())</f>
        <v>2.0617697759096609E-2</v>
      </c>
      <c r="H2072" s="42">
        <f>_xll.qlCalendarAdvance(Calendar,$H2071,B2072,"f",FALSE)</f>
        <v>53821</v>
      </c>
      <c r="I2072" s="177">
        <f>_xll.qlInterestRateIndexValueDate(Index1M,$H2072)</f>
        <v>53821</v>
      </c>
      <c r="J2072" s="182">
        <f>IFERROR(_xll.qlIndexFixing(Index1M,$H2072,TRUE,_xll.ohTrigger(RecalcTrigger,Trigger1M)),NA())</f>
        <v>2.0816480596207165E-2</v>
      </c>
      <c r="K2072" s="44">
        <f>IFERROR(_xll.qlIndexFixing(Index3M,H2072,TRUE,_xll.ohTrigger(RecalcTrigger,Trigger3M)),NA())</f>
        <v>2.1099878882576209E-2</v>
      </c>
      <c r="L2072" s="44">
        <f>IFERROR(_xll.qlIndexFixing(Index6M,$H2072,TRUE,_xll.ohTrigger(RecalcTrigger,Trigger6M)),NA())</f>
        <v>2.1223981846924676E-2</v>
      </c>
      <c r="M2072" s="183">
        <f>IFERROR(_xll.qlIndexFixing(Index1Y,$H2072,TRUE,_xll.ohTrigger(RecalcTrigger,Trigger1Y)),NA())</f>
        <v>2.1453168268858538E-2</v>
      </c>
      <c r="N2072" s="182">
        <f>IFERROR(_xll.qlIndexFixing(ONIndex1M,I2072,TRUE,_xll.ohTrigger(RecalcTrigger,Trigger1M)),NA())</f>
        <v>2.0814199053704741E-2</v>
      </c>
      <c r="O2072" s="44">
        <f>IFERROR(_xll.qlIndexFixing(ONIndex3M,I2072,TRUE,_xll.ohTrigger(RecalcTrigger,Trigger3M)),NA())</f>
        <v>2.1091783312764401E-2</v>
      </c>
      <c r="P2072" s="44">
        <f>IFERROR(_xll.qlIndexFixing(ONIndex6M,I2072,TRUE,_xll.ohTrigger(RecalcTrigger,Trigger6M)),NA())</f>
        <v>2.1202478094668464E-2</v>
      </c>
      <c r="Q2072" s="183">
        <f>IFERROR(_xll.qlIndexFixing(ONIndex1Y,I2072,TRUE,_xll.ohTrigger(RecalcTrigger,Trigger1Y)),NA())</f>
        <v>2.1407430738370481E-2</v>
      </c>
    </row>
    <row r="2073" spans="2:17" x14ac:dyDescent="0.2">
      <c r="B2073" s="39" t="s">
        <v>42</v>
      </c>
      <c r="D2073" s="42">
        <f>_xll.qlCalendarAdvance(Calendar,$D2072,B2073,"f",FALSE)</f>
        <v>53828</v>
      </c>
      <c r="E2073" s="177">
        <f>_xll.qlInterestRateIndexValueDate(IndexON,D2073)</f>
        <v>53828</v>
      </c>
      <c r="F2073" s="193">
        <f>IFERROR(_xll.qlIndexFixing(IndexON,D2073,TRUE,_xll.ohTrigger(RecalcTrigger,TriggerON)),NA())</f>
        <v>2.0610672359663296E-2</v>
      </c>
      <c r="H2073" s="42">
        <f>_xll.qlCalendarAdvance(Calendar,$H2072,B2073,"f",FALSE)</f>
        <v>53828</v>
      </c>
      <c r="I2073" s="177">
        <f>_xll.qlInterestRateIndexValueDate(Index1M,$H2073)</f>
        <v>53828</v>
      </c>
      <c r="J2073" s="182">
        <f>IFERROR(_xll.qlIndexFixing(Index1M,$H2073,TRUE,_xll.ohTrigger(RecalcTrigger,Trigger1M)),NA())</f>
        <v>2.0809216079359268E-2</v>
      </c>
      <c r="K2073" s="44">
        <f>IFERROR(_xll.qlIndexFixing(Index3M,H2073,TRUE,_xll.ohTrigger(RecalcTrigger,Trigger3M)),NA())</f>
        <v>2.1092621355388284E-2</v>
      </c>
      <c r="L2073" s="44">
        <f>IFERROR(_xll.qlIndexFixing(Index6M,$H2073,TRUE,_xll.ohTrigger(RecalcTrigger,Trigger6M)),NA())</f>
        <v>2.1217031969178356E-2</v>
      </c>
      <c r="M2073" s="183">
        <f>IFERROR(_xll.qlIndexFixing(Index1Y,$H2073,TRUE,_xll.ohTrigger(RecalcTrigger,Trigger1Y)),NA())</f>
        <v>2.1446199911971584E-2</v>
      </c>
      <c r="N2073" s="182">
        <f>IFERROR(_xll.qlIndexFixing(ONIndex1M,I2073,TRUE,_xll.ohTrigger(RecalcTrigger,Trigger1M)),NA())</f>
        <v>2.0806913899158452E-2</v>
      </c>
      <c r="O2073" s="44">
        <f>IFERROR(_xll.qlIndexFixing(ONIndex3M,I2073,TRUE,_xll.ohTrigger(RecalcTrigger,Trigger3M)),NA())</f>
        <v>2.1084457610115459E-2</v>
      </c>
      <c r="P2073" s="44">
        <f>IFERROR(_xll.qlIndexFixing(ONIndex6M,I2073,TRUE,_xll.ohTrigger(RecalcTrigger,Trigger6M)),NA())</f>
        <v>2.1195401694350524E-2</v>
      </c>
      <c r="Q2073" s="183">
        <f>IFERROR(_xll.qlIndexFixing(ONIndex1Y,I2073,TRUE,_xll.ohTrigger(RecalcTrigger,Trigger1Y)),NA())</f>
        <v>2.1400224253422806E-2</v>
      </c>
    </row>
    <row r="2074" spans="2:17" x14ac:dyDescent="0.2">
      <c r="B2074" s="39" t="s">
        <v>42</v>
      </c>
      <c r="D2074" s="42">
        <f>_xll.qlCalendarAdvance(Calendar,$D2073,B2074,"f",FALSE)</f>
        <v>53835</v>
      </c>
      <c r="E2074" s="177">
        <f>_xll.qlInterestRateIndexValueDate(IndexON,D2074)</f>
        <v>53835</v>
      </c>
      <c r="F2074" s="193">
        <f>IFERROR(_xll.qlIndexFixing(IndexON,D2074,TRUE,_xll.ohTrigger(RecalcTrigger,TriggerON)),NA())</f>
        <v>2.0603663622696944E-2</v>
      </c>
      <c r="H2074" s="42">
        <f>_xll.qlCalendarAdvance(Calendar,$H2073,B2074,"f",FALSE)</f>
        <v>53835</v>
      </c>
      <c r="I2074" s="177">
        <f>_xll.qlInterestRateIndexValueDate(Index1M,$H2074)</f>
        <v>53835</v>
      </c>
      <c r="J2074" s="182">
        <f>IFERROR(_xll.qlIndexFixing(Index1M,$H2074,TRUE,_xll.ohTrigger(RecalcTrigger,Trigger1M)),NA())</f>
        <v>2.0801966702812674E-2</v>
      </c>
      <c r="K2074" s="44">
        <f>IFERROR(_xll.qlIndexFixing(Index3M,H2074,TRUE,_xll.ohTrigger(RecalcTrigger,Trigger3M)),NA())</f>
        <v>2.1085380257326265E-2</v>
      </c>
      <c r="L2074" s="44">
        <f>IFERROR(_xll.qlIndexFixing(Index6M,$H2074,TRUE,_xll.ohTrigger(RecalcTrigger,Trigger6M)),NA())</f>
        <v>2.121009744982643E-2</v>
      </c>
      <c r="M2074" s="183">
        <f>IFERROR(_xll.qlIndexFixing(Index1Y,$H2074,TRUE,_xll.ohTrigger(RecalcTrigger,Trigger1Y)),NA())</f>
        <v>2.1439385077102184E-2</v>
      </c>
      <c r="N2074" s="182">
        <f>IFERROR(_xll.qlIndexFixing(ONIndex1M,I2074,TRUE,_xll.ohTrigger(RecalcTrigger,Trigger1M)),NA())</f>
        <v>2.0799643853665062E-2</v>
      </c>
      <c r="O2074" s="44">
        <f>IFERROR(_xll.qlIndexFixing(ONIndex3M,I2074,TRUE,_xll.ohTrigger(RecalcTrigger,Trigger3M)),NA())</f>
        <v>2.1077148237724774E-2</v>
      </c>
      <c r="P2074" s="44">
        <f>IFERROR(_xll.qlIndexFixing(ONIndex6M,I2074,TRUE,_xll.ohTrigger(RecalcTrigger,Trigger6M)),NA())</f>
        <v>2.1188340465166933E-2</v>
      </c>
      <c r="Q2074" s="183">
        <f>IFERROR(_xll.qlIndexFixing(ONIndex1Y,I2074,TRUE,_xll.ohTrigger(RecalcTrigger,Trigger1Y)),NA())</f>
        <v>2.1393032464516182E-2</v>
      </c>
    </row>
    <row r="2075" spans="2:17" x14ac:dyDescent="0.2">
      <c r="B2075" s="39" t="s">
        <v>42</v>
      </c>
      <c r="D2075" s="42">
        <f>_xll.qlCalendarAdvance(Calendar,$D2074,B2075,"f",FALSE)</f>
        <v>53842</v>
      </c>
      <c r="E2075" s="177">
        <f>_xll.qlInterestRateIndexValueDate(IndexON,D2075)</f>
        <v>53842</v>
      </c>
      <c r="F2075" s="193">
        <f>IFERROR(_xll.qlIndexFixing(IndexON,D2075,TRUE,_xll.ohTrigger(RecalcTrigger,TriggerON)),NA())</f>
        <v>2.0596671547792322E-2</v>
      </c>
      <c r="H2075" s="42">
        <f>_xll.qlCalendarAdvance(Calendar,$H2074,B2075,"f",FALSE)</f>
        <v>53842</v>
      </c>
      <c r="I2075" s="177">
        <f>_xll.qlInterestRateIndexValueDate(Index1M,$H2075)</f>
        <v>53842</v>
      </c>
      <c r="J2075" s="182">
        <f>IFERROR(_xll.qlIndexFixing(Index1M,$H2075,TRUE,_xll.ohTrigger(RecalcTrigger,Trigger1M)),NA())</f>
        <v>2.079450287394979E-2</v>
      </c>
      <c r="K2075" s="44">
        <f>IFERROR(_xll.qlIndexFixing(Index3M,H2075,TRUE,_xll.ohTrigger(RecalcTrigger,Trigger3M)),NA())</f>
        <v>2.1078155588300299E-2</v>
      </c>
      <c r="L2075" s="44">
        <f>IFERROR(_xll.qlIndexFixing(Index6M,$H2075,TRUE,_xll.ohTrigger(RecalcTrigger,Trigger6M)),NA())</f>
        <v>2.1202804142078851E-2</v>
      </c>
      <c r="M2075" s="183">
        <f>IFERROR(_xll.qlIndexFixing(Index1Y,$H2075,TRUE,_xll.ohTrigger(RecalcTrigger,Trigger1Y)),NA())</f>
        <v>2.1431891397041269E-2</v>
      </c>
      <c r="N2075" s="182">
        <f>IFERROR(_xll.qlIndexFixing(ONIndex1M,I2075,TRUE,_xll.ohTrigger(RecalcTrigger,Trigger1M)),NA())</f>
        <v>2.0792388917386662E-2</v>
      </c>
      <c r="O2075" s="44">
        <f>IFERROR(_xll.qlIndexFixing(ONIndex3M,I2075,TRUE,_xll.ohTrigger(RecalcTrigger,Trigger3M)),NA())</f>
        <v>2.1069855195430254E-2</v>
      </c>
      <c r="P2075" s="44">
        <f>IFERROR(_xll.qlIndexFixing(ONIndex6M,I2075,TRUE,_xll.ohTrigger(RecalcTrigger,Trigger6M)),NA())</f>
        <v>2.1181294407036644E-2</v>
      </c>
      <c r="Q2075" s="183">
        <f>IFERROR(_xll.qlIndexFixing(ONIndex1Y,I2075,TRUE,_xll.ohTrigger(RecalcTrigger,Trigger1Y)),NA())</f>
        <v>2.1385855371164331E-2</v>
      </c>
    </row>
    <row r="2076" spans="2:17" x14ac:dyDescent="0.2">
      <c r="B2076" s="39" t="s">
        <v>42</v>
      </c>
      <c r="D2076" s="42">
        <f>_xll.qlCalendarAdvance(Calendar,$D2075,B2076,"f",FALSE)</f>
        <v>53849</v>
      </c>
      <c r="E2076" s="177">
        <f>_xll.qlInterestRateIndexValueDate(IndexON,D2076)</f>
        <v>53849</v>
      </c>
      <c r="F2076" s="193">
        <f>IFERROR(_xll.qlIndexFixing(IndexON,D2076,TRUE,_xll.ohTrigger(RecalcTrigger,TriggerON)),NA())</f>
        <v>2.0589696135354663E-2</v>
      </c>
      <c r="H2076" s="42">
        <f>_xll.qlCalendarAdvance(Calendar,$H2075,B2076,"f",FALSE)</f>
        <v>53849</v>
      </c>
      <c r="I2076" s="177">
        <f>_xll.qlInterestRateIndexValueDate(Index1M,$H2076)</f>
        <v>53849</v>
      </c>
      <c r="J2076" s="182">
        <f>IFERROR(_xll.qlIndexFixing(Index1M,$H2076,TRUE,_xll.ohTrigger(RecalcTrigger,Trigger1M)),NA())</f>
        <v>2.0787513370509429E-2</v>
      </c>
      <c r="K2076" s="44">
        <f>IFERROR(_xll.qlIndexFixing(Index3M,H2076,TRUE,_xll.ohTrigger(RecalcTrigger,Trigger3M)),NA())</f>
        <v>2.1070947348222298E-2</v>
      </c>
      <c r="L2076" s="44">
        <f>IFERROR(_xll.qlIndexFixing(Index6M,$H2076,TRUE,_xll.ohTrigger(RecalcTrigger,Trigger6M)),NA())</f>
        <v>2.119589824512572E-2</v>
      </c>
      <c r="M2076" s="183">
        <f>IFERROR(_xll.qlIndexFixing(Index1Y,$H2076,TRUE,_xll.ohTrigger(RecalcTrigger,Trigger1Y)),NA())</f>
        <v>2.1425385202033111E-2</v>
      </c>
      <c r="N2076" s="182">
        <f>IFERROR(_xll.qlIndexFixing(ONIndex1M,I2076,TRUE,_xll.ohTrigger(RecalcTrigger,Trigger1M)),NA())</f>
        <v>2.0785149090242205E-2</v>
      </c>
      <c r="O2076" s="44">
        <f>IFERROR(_xll.qlIndexFixing(ONIndex3M,I2076,TRUE,_xll.ohTrigger(RecalcTrigger,Trigger3M)),NA())</f>
        <v>2.1062578483475036E-2</v>
      </c>
      <c r="P2076" s="44">
        <f>IFERROR(_xll.qlIndexFixing(ONIndex6M,I2076,TRUE,_xll.ohTrigger(RecalcTrigger,Trigger6M)),NA())</f>
        <v>2.1174263519959657E-2</v>
      </c>
      <c r="Q2076" s="183">
        <f>IFERROR(_xll.qlIndexFixing(ONIndex1Y,I2076,TRUE,_xll.ohTrigger(RecalcTrigger,Trigger1Y)),NA())</f>
        <v>2.1378692973691438E-2</v>
      </c>
    </row>
    <row r="2077" spans="2:17" x14ac:dyDescent="0.2">
      <c r="B2077" s="39" t="s">
        <v>42</v>
      </c>
      <c r="D2077" s="42">
        <f>_xll.qlCalendarAdvance(Calendar,$D2076,B2077,"f",FALSE)</f>
        <v>53856</v>
      </c>
      <c r="E2077" s="177">
        <f>_xll.qlInterestRateIndexValueDate(IndexON,D2077)</f>
        <v>53856</v>
      </c>
      <c r="F2077" s="193">
        <f>IFERROR(_xll.qlIndexFixing(IndexON,D2077,TRUE,_xll.ohTrigger(RecalcTrigger,TriggerON)),NA())</f>
        <v>2.0582737385221872E-2</v>
      </c>
      <c r="H2077" s="42">
        <f>_xll.qlCalendarAdvance(Calendar,$H2076,B2077,"f",FALSE)</f>
        <v>53856</v>
      </c>
      <c r="I2077" s="177">
        <f>_xll.qlInterestRateIndexValueDate(Index1M,$H2077)</f>
        <v>53856</v>
      </c>
      <c r="J2077" s="182">
        <f>IFERROR(_xll.qlIndexFixing(Index1M,$H2077,TRUE,_xll.ohTrigger(RecalcTrigger,Trigger1M)),NA())</f>
        <v>2.0780309414694526E-2</v>
      </c>
      <c r="K2077" s="44">
        <f>IFERROR(_xll.qlIndexFixing(Index3M,H2077,TRUE,_xll.ohTrigger(RecalcTrigger,Trigger3M)),NA())</f>
        <v>2.1063755537003279E-2</v>
      </c>
      <c r="L2077" s="44">
        <f>IFERROR(_xll.qlIndexFixing(Index6M,$H2077,TRUE,_xll.ohTrigger(RecalcTrigger,Trigger6M)),NA())</f>
        <v>2.1189007703070299E-2</v>
      </c>
      <c r="M2077" s="183">
        <f>IFERROR(_xll.qlIndexFixing(Index1Y,$H2077,TRUE,_xll.ohTrigger(RecalcTrigger,Trigger1Y)),NA())</f>
        <v>2.1418477084598521E-2</v>
      </c>
      <c r="N2077" s="182">
        <f>IFERROR(_xll.qlIndexFixing(ONIndex1M,I2077,TRUE,_xll.ohTrigger(RecalcTrigger,Trigger1M)),NA())</f>
        <v>2.0777924372150647E-2</v>
      </c>
      <c r="O2077" s="44">
        <f>IFERROR(_xll.qlIndexFixing(ONIndex3M,I2077,TRUE,_xll.ohTrigger(RecalcTrigger,Trigger3M)),NA())</f>
        <v>2.1055318101697029E-2</v>
      </c>
      <c r="P2077" s="44">
        <f>IFERROR(_xll.qlIndexFixing(ONIndex6M,I2077,TRUE,_xll.ohTrigger(RecalcTrigger,Trigger6M)),NA())</f>
        <v>2.116724780401702E-2</v>
      </c>
      <c r="Q2077" s="183">
        <f>IFERROR(_xll.qlIndexFixing(ONIndex1Y,I2077,TRUE,_xll.ohTrigger(RecalcTrigger,Trigger1Y)),NA())</f>
        <v>2.137154527193541E-2</v>
      </c>
    </row>
    <row r="2078" spans="2:17" x14ac:dyDescent="0.2">
      <c r="B2078" s="39" t="s">
        <v>42</v>
      </c>
      <c r="D2078" s="42">
        <f>_xll.qlCalendarAdvance(Calendar,$D2077,B2078,"f",FALSE)</f>
        <v>53863</v>
      </c>
      <c r="E2078" s="177">
        <f>_xll.qlInterestRateIndexValueDate(IndexON,D2078)</f>
        <v>53863</v>
      </c>
      <c r="F2078" s="193">
        <f>IFERROR(_xll.qlIndexFixing(IndexON,D2078,TRUE,_xll.ohTrigger(RecalcTrigger,TriggerON)),NA())</f>
        <v>2.0575795297312904E-2</v>
      </c>
      <c r="H2078" s="42">
        <f>_xll.qlCalendarAdvance(Calendar,$H2077,B2078,"f",FALSE)</f>
        <v>53863</v>
      </c>
      <c r="I2078" s="177">
        <f>_xll.qlInterestRateIndexValueDate(Index1M,$H2078)</f>
        <v>53863</v>
      </c>
      <c r="J2078" s="182">
        <f>IFERROR(_xll.qlIndexFixing(Index1M,$H2078,TRUE,_xll.ohTrigger(RecalcTrigger,Trigger1M)),NA())</f>
        <v>2.0773120599064422E-2</v>
      </c>
      <c r="K2078" s="44">
        <f>IFERROR(_xll.qlIndexFixing(Index3M,H2078,TRUE,_xll.ohTrigger(RecalcTrigger,Trigger3M)),NA())</f>
        <v>2.1056580154552512E-2</v>
      </c>
      <c r="L2078" s="44">
        <f>IFERROR(_xll.qlIndexFixing(Index6M,$H2078,TRUE,_xll.ohTrigger(RecalcTrigger,Trigger6M)),NA())</f>
        <v>2.1182132515756697E-2</v>
      </c>
      <c r="M2078" s="183">
        <f>IFERROR(_xll.qlIndexFixing(Index1Y,$H2078,TRUE,_xll.ohTrigger(RecalcTrigger,Trigger1Y)),NA())</f>
        <v>2.1411584026257081E-2</v>
      </c>
      <c r="N2078" s="182">
        <f>IFERROR(_xll.qlIndexFixing(ONIndex1M,I2078,TRUE,_xll.ohTrigger(RecalcTrigger,Trigger1M)),NA())</f>
        <v>2.0770714763274079E-2</v>
      </c>
      <c r="O2078" s="44">
        <f>IFERROR(_xll.qlIndexFixing(ONIndex3M,I2078,TRUE,_xll.ohTrigger(RecalcTrigger,Trigger3M)),NA())</f>
        <v>2.1048074050096233E-2</v>
      </c>
      <c r="P2078" s="44">
        <f>IFERROR(_xll.qlIndexFixing(ONIndex6M,I2078,TRUE,_xll.ohTrigger(RecalcTrigger,Trigger6M)),NA())</f>
        <v>2.1160247259208731E-2</v>
      </c>
      <c r="Q2078" s="183">
        <f>IFERROR(_xll.qlIndexFixing(ONIndex1Y,I2078,TRUE,_xll.ohTrigger(RecalcTrigger,Trigger1Y)),NA())</f>
        <v>2.1364412265896249E-2</v>
      </c>
    </row>
    <row r="2079" spans="2:17" x14ac:dyDescent="0.2">
      <c r="B2079" s="39" t="s">
        <v>42</v>
      </c>
      <c r="D2079" s="42">
        <f>_xll.qlCalendarAdvance(Calendar,$D2078,B2079,"f",FALSE)</f>
        <v>53870</v>
      </c>
      <c r="E2079" s="177">
        <f>_xll.qlInterestRateIndexValueDate(IndexON,D2079)</f>
        <v>53870</v>
      </c>
      <c r="F2079" s="193">
        <f>IFERROR(_xll.qlIndexFixing(IndexON,D2079,TRUE,_xll.ohTrigger(RecalcTrigger,TriggerON)),NA())</f>
        <v>2.0568869871870898E-2</v>
      </c>
      <c r="H2079" s="42">
        <f>_xll.qlCalendarAdvance(Calendar,$H2078,B2079,"f",FALSE)</f>
        <v>53870</v>
      </c>
      <c r="I2079" s="177">
        <f>_xll.qlInterestRateIndexValueDate(Index1M,$H2079)</f>
        <v>53870</v>
      </c>
      <c r="J2079" s="182">
        <f>IFERROR(_xll.qlIndexFixing(Index1M,$H2079,TRUE,_xll.ohTrigger(RecalcTrigger,Trigger1M)),NA())</f>
        <v>2.0765946923596325E-2</v>
      </c>
      <c r="K2079" s="44">
        <f>IFERROR(_xll.qlIndexFixing(Index3M,H2079,TRUE,_xll.ohTrigger(RecalcTrigger,Trigger3M)),NA())</f>
        <v>2.1049421200783659E-2</v>
      </c>
      <c r="L2079" s="44">
        <f>IFERROR(_xll.qlIndexFixing(Index6M,$H2079,TRUE,_xll.ohTrigger(RecalcTrigger,Trigger6M)),NA())</f>
        <v>2.1175272683025926E-2</v>
      </c>
      <c r="M2079" s="183">
        <f>IFERROR(_xll.qlIndexFixing(Index1Y,$H2079,TRUE,_xll.ohTrigger(RecalcTrigger,Trigger1Y)),NA())</f>
        <v>2.1404706026702008E-2</v>
      </c>
      <c r="N2079" s="182">
        <f>IFERROR(_xll.qlIndexFixing(ONIndex1M,I2079,TRUE,_xll.ohTrigger(RecalcTrigger,Trigger1M)),NA())</f>
        <v>2.07635202636125E-2</v>
      </c>
      <c r="O2079" s="44">
        <f>IFERROR(_xll.qlIndexFixing(ONIndex3M,I2079,TRUE,_xll.ohTrigger(RecalcTrigger,Trigger3M)),NA())</f>
        <v>2.1040846328915785E-2</v>
      </c>
      <c r="P2079" s="44">
        <f>IFERROR(_xll.qlIndexFixing(ONIndex6M,I2079,TRUE,_xll.ohTrigger(RecalcTrigger,Trigger6M)),NA())</f>
        <v>2.1153261885453745E-2</v>
      </c>
      <c r="Q2079" s="183">
        <f>IFERROR(_xll.qlIndexFixing(ONIndex1Y,I2079,TRUE,_xll.ohTrigger(RecalcTrigger,Trigger1Y)),NA())</f>
        <v>2.1357293955736045E-2</v>
      </c>
    </row>
    <row r="2080" spans="2:17" x14ac:dyDescent="0.2">
      <c r="B2080" s="39" t="s">
        <v>42</v>
      </c>
      <c r="D2080" s="42">
        <f>_xll.qlCalendarAdvance(Calendar,$D2079,B2080,"f",FALSE)</f>
        <v>53877</v>
      </c>
      <c r="E2080" s="177">
        <f>_xll.qlInterestRateIndexValueDate(IndexON,D2080)</f>
        <v>53877</v>
      </c>
      <c r="F2080" s="193">
        <f>IFERROR(_xll.qlIndexFixing(IndexON,D2080,TRUE,_xll.ohTrigger(RecalcTrigger,TriggerON)),NA())</f>
        <v>2.0561961108571669E-2</v>
      </c>
      <c r="H2080" s="42">
        <f>_xll.qlCalendarAdvance(Calendar,$H2079,B2080,"f",FALSE)</f>
        <v>53877</v>
      </c>
      <c r="I2080" s="177">
        <f>_xll.qlInterestRateIndexValueDate(Index1M,$H2080)</f>
        <v>53877</v>
      </c>
      <c r="J2080" s="182">
        <f>IFERROR(_xll.qlIndexFixing(Index1M,$H2080,TRUE,_xll.ohTrigger(RecalcTrigger,Trigger1M)),NA())</f>
        <v>2.0758788388254776E-2</v>
      </c>
      <c r="K2080" s="44">
        <f>IFERROR(_xll.qlIndexFixing(Index3M,H2080,TRUE,_xll.ohTrigger(RecalcTrigger,Trigger3M)),NA())</f>
        <v>2.1042278675608633E-2</v>
      </c>
      <c r="L2080" s="44">
        <f>IFERROR(_xll.qlIndexFixing(Index6M,$H2080,TRUE,_xll.ohTrigger(RecalcTrigger,Trigger6M)),NA())</f>
        <v>2.1168812850994059E-2</v>
      </c>
      <c r="M2080" s="183">
        <f>IFERROR(_xll.qlIndexFixing(Index1Y,$H2080,TRUE,_xll.ohTrigger(RecalcTrigger,Trigger1Y)),NA())</f>
        <v>2.1397843085627172E-2</v>
      </c>
      <c r="N2080" s="182">
        <f>IFERROR(_xll.qlIndexFixing(ONIndex1M,I2080,TRUE,_xll.ohTrigger(RecalcTrigger,Trigger1M)),NA())</f>
        <v>2.0756340872922774E-2</v>
      </c>
      <c r="O2080" s="44">
        <f>IFERROR(_xll.qlIndexFixing(ONIndex3M,I2080,TRUE,_xll.ohTrigger(RecalcTrigger,Trigger3M)),NA())</f>
        <v>2.1033634937831502E-2</v>
      </c>
      <c r="P2080" s="44">
        <f>IFERROR(_xll.qlIndexFixing(ONIndex6M,I2080,TRUE,_xll.ohTrigger(RecalcTrigger,Trigger6M)),NA())</f>
        <v>2.1146291682752061E-2</v>
      </c>
      <c r="Q2080" s="183">
        <f>IFERROR(_xll.qlIndexFixing(ONIndex1Y,I2080,TRUE,_xll.ohTrigger(RecalcTrigger,Trigger1Y)),NA())</f>
        <v>2.1350190341373754E-2</v>
      </c>
    </row>
    <row r="2081" spans="2:17" x14ac:dyDescent="0.2">
      <c r="B2081" s="39" t="s">
        <v>42</v>
      </c>
      <c r="D2081" s="42">
        <f>_xll.qlCalendarAdvance(Calendar,$D2080,B2081,"f",FALSE)</f>
        <v>53884</v>
      </c>
      <c r="E2081" s="177">
        <f>_xll.qlInterestRateIndexValueDate(IndexON,D2081)</f>
        <v>53884</v>
      </c>
      <c r="F2081" s="193">
        <f>IFERROR(_xll.qlIndexFixing(IndexON,D2081,TRUE,_xll.ohTrigger(RecalcTrigger,TriggerON)),NA())</f>
        <v>2.0555069007577309E-2</v>
      </c>
      <c r="H2081" s="42">
        <f>_xll.qlCalendarAdvance(Calendar,$H2080,B2081,"f",FALSE)</f>
        <v>53884</v>
      </c>
      <c r="I2081" s="177">
        <f>_xll.qlInterestRateIndexValueDate(Index1M,$H2081)</f>
        <v>53884</v>
      </c>
      <c r="J2081" s="182">
        <f>IFERROR(_xll.qlIndexFixing(Index1M,$H2081,TRUE,_xll.ohTrigger(RecalcTrigger,Trigger1M)),NA())</f>
        <v>2.0751644993016981E-2</v>
      </c>
      <c r="K2081" s="44">
        <f>IFERROR(_xll.qlIndexFixing(Index3M,H2081,TRUE,_xll.ohTrigger(RecalcTrigger,Trigger3M)),NA())</f>
        <v>2.1035152578936692E-2</v>
      </c>
      <c r="L2081" s="44">
        <f>IFERROR(_xll.qlIndexFixing(Index6M,$H2081,TRUE,_xll.ohTrigger(RecalcTrigger,Trigger6M)),NA())</f>
        <v>2.1161985835911799E-2</v>
      </c>
      <c r="M2081" s="183">
        <f>IFERROR(_xll.qlIndexFixing(Index1Y,$H2081,TRUE,_xll.ohTrigger(RecalcTrigger,Trigger1Y)),NA())</f>
        <v>2.139099520272689E-2</v>
      </c>
      <c r="N2081" s="182">
        <f>IFERROR(_xll.qlIndexFixing(ONIndex1M,I2081,TRUE,_xll.ohTrigger(RecalcTrigger,Trigger1M)),NA())</f>
        <v>2.0749176591366991E-2</v>
      </c>
      <c r="O2081" s="44">
        <f>IFERROR(_xll.qlIndexFixing(ONIndex3M,I2081,TRUE,_xll.ohTrigger(RecalcTrigger,Trigger3M)),NA())</f>
        <v>2.1026439876843384E-2</v>
      </c>
      <c r="P2081" s="44">
        <f>IFERROR(_xll.qlIndexFixing(ONIndex6M,I2081,TRUE,_xll.ohTrigger(RecalcTrigger,Trigger6M)),NA())</f>
        <v>2.1139336651184726E-2</v>
      </c>
      <c r="Q2081" s="183">
        <f>IFERROR(_xll.qlIndexFixing(ONIndex1Y,I2081,TRUE,_xll.ohTrigger(RecalcTrigger,Trigger1Y)),NA())</f>
        <v>2.1343101422647281E-2</v>
      </c>
    </row>
    <row r="2082" spans="2:17" x14ac:dyDescent="0.2">
      <c r="B2082" s="39" t="s">
        <v>42</v>
      </c>
      <c r="D2082" s="42">
        <f>_xll.qlCalendarAdvance(Calendar,$D2081,B2082,"f",FALSE)</f>
        <v>53891</v>
      </c>
      <c r="E2082" s="177">
        <f>_xll.qlInterestRateIndexValueDate(IndexON,D2082)</f>
        <v>53891</v>
      </c>
      <c r="F2082" s="193">
        <f>IFERROR(_xll.qlIndexFixing(IndexON,D2082,TRUE,_xll.ohTrigger(RecalcTrigger,TriggerON)),NA())</f>
        <v>2.0548193568968864E-2</v>
      </c>
      <c r="H2082" s="42">
        <f>_xll.qlCalendarAdvance(Calendar,$H2081,B2082,"f",FALSE)</f>
        <v>53891</v>
      </c>
      <c r="I2082" s="177">
        <f>_xll.qlInterestRateIndexValueDate(Index1M,$H2082)</f>
        <v>53891</v>
      </c>
      <c r="J2082" s="182">
        <f>IFERROR(_xll.qlIndexFixing(Index1M,$H2082,TRUE,_xll.ohTrigger(RecalcTrigger,Trigger1M)),NA())</f>
        <v>2.0744516737847482E-2</v>
      </c>
      <c r="K2082" s="44">
        <f>IFERROR(_xll.qlIndexFixing(Index3M,H2082,TRUE,_xll.ohTrigger(RecalcTrigger,Trigger3M)),NA())</f>
        <v>2.1028042910681506E-2</v>
      </c>
      <c r="L2082" s="44">
        <f>IFERROR(_xll.qlIndexFixing(Index6M,$H2082,TRUE,_xll.ohTrigger(RecalcTrigger,Trigger6M)),NA())</f>
        <v>2.1155174177946368E-2</v>
      </c>
      <c r="M2082" s="183">
        <f>IFERROR(_xll.qlIndexFixing(Index1Y,$H2082,TRUE,_xll.ohTrigger(RecalcTrigger,Trigger1Y)),NA())</f>
        <v>2.1384162377697236E-2</v>
      </c>
      <c r="N2082" s="182">
        <f>IFERROR(_xll.qlIndexFixing(ONIndex1M,I2082,TRUE,_xll.ohTrigger(RecalcTrigger,Trigger1M)),NA())</f>
        <v>2.0742027419107245E-2</v>
      </c>
      <c r="O2082" s="44">
        <f>IFERROR(_xll.qlIndexFixing(ONIndex3M,I2082,TRUE,_xll.ohTrigger(RecalcTrigger,Trigger3M)),NA())</f>
        <v>2.1019261146275614E-2</v>
      </c>
      <c r="P2082" s="44">
        <f>IFERROR(_xll.qlIndexFixing(ONIndex6M,I2082,TRUE,_xll.ohTrigger(RecalcTrigger,Trigger6M)),NA())</f>
        <v>2.113239679075174E-2</v>
      </c>
      <c r="Q2082" s="183">
        <f>IFERROR(_xll.qlIndexFixing(ONIndex1Y,I2082,TRUE,_xll.ohTrigger(RecalcTrigger,Trigger1Y)),NA())</f>
        <v>2.1336027199880814E-2</v>
      </c>
    </row>
    <row r="2083" spans="2:17" x14ac:dyDescent="0.2">
      <c r="B2083" s="39" t="s">
        <v>42</v>
      </c>
      <c r="D2083" s="42">
        <f>_xll.qlCalendarAdvance(Calendar,$D2082,B2083,"f",FALSE)</f>
        <v>53898</v>
      </c>
      <c r="E2083" s="177">
        <f>_xll.qlInterestRateIndexValueDate(IndexON,D2083)</f>
        <v>53898</v>
      </c>
      <c r="F2083" s="193">
        <f>IFERROR(_xll.qlIndexFixing(IndexON,D2083,TRUE,_xll.ohTrigger(RecalcTrigger,TriggerON)),NA())</f>
        <v>2.0541334792665289E-2</v>
      </c>
      <c r="H2083" s="42">
        <f>_xll.qlCalendarAdvance(Calendar,$H2082,B2083,"f",FALSE)</f>
        <v>53898</v>
      </c>
      <c r="I2083" s="177">
        <f>_xll.qlInterestRateIndexValueDate(Index1M,$H2083)</f>
        <v>53898</v>
      </c>
      <c r="J2083" s="182">
        <f>IFERROR(_xll.qlIndexFixing(Index1M,$H2083,TRUE,_xll.ohTrigger(RecalcTrigger,Trigger1M)),NA())</f>
        <v>2.0737485680456188E-2</v>
      </c>
      <c r="K2083" s="44">
        <f>IFERROR(_xll.qlIndexFixing(Index3M,H2083,TRUE,_xll.ohTrigger(RecalcTrigger,Trigger3M)),NA())</f>
        <v>2.102094967075498E-2</v>
      </c>
      <c r="L2083" s="44">
        <f>IFERROR(_xll.qlIndexFixing(Index6M,$H2083,TRUE,_xll.ohTrigger(RecalcTrigger,Trigger6M)),NA())</f>
        <v>2.1148377876938719E-2</v>
      </c>
      <c r="M2083" s="183">
        <f>IFERROR(_xll.qlIndexFixing(Index1Y,$H2083,TRUE,_xll.ohTrigger(RecalcTrigger,Trigger1Y)),NA())</f>
        <v>2.1377344610233849E-2</v>
      </c>
      <c r="N2083" s="182">
        <f>IFERROR(_xll.qlIndexFixing(ONIndex1M,I2083,TRUE,_xll.ohTrigger(RecalcTrigger,Trigger1M)),NA())</f>
        <v>2.0734893355900397E-2</v>
      </c>
      <c r="O2083" s="44">
        <f>IFERROR(_xll.qlIndexFixing(ONIndex3M,I2083,TRUE,_xll.ohTrigger(RecalcTrigger,Trigger3M)),NA())</f>
        <v>2.1012098745722962E-2</v>
      </c>
      <c r="P2083" s="44">
        <f>IFERROR(_xll.qlIndexFixing(ONIndex6M,I2083,TRUE,_xll.ohTrigger(RecalcTrigger,Trigger6M)),NA())</f>
        <v>2.1125472101372056E-2</v>
      </c>
      <c r="Q2083" s="183">
        <f>IFERROR(_xll.qlIndexFixing(ONIndex1Y,I2083,TRUE,_xll.ohTrigger(RecalcTrigger,Trigger1Y)),NA())</f>
        <v>2.1328967672750165E-2</v>
      </c>
    </row>
    <row r="2084" spans="2:17" x14ac:dyDescent="0.2">
      <c r="B2084" s="39" t="s">
        <v>42</v>
      </c>
      <c r="D2084" s="42">
        <f>_xll.qlCalendarAdvance(Calendar,$D2083,B2084,"f",FALSE)</f>
        <v>53905</v>
      </c>
      <c r="E2084" s="177">
        <f>_xll.qlInterestRateIndexValueDate(IndexON,D2084)</f>
        <v>53905</v>
      </c>
      <c r="F2084" s="193">
        <f>IFERROR(_xll.qlIndexFixing(IndexON,D2084,TRUE,_xll.ohTrigger(RecalcTrigger,TriggerON)),NA())</f>
        <v>2.0534492678585536E-2</v>
      </c>
      <c r="H2084" s="42">
        <f>_xll.qlCalendarAdvance(Calendar,$H2083,B2084,"f",FALSE)</f>
        <v>53905</v>
      </c>
      <c r="I2084" s="177">
        <f>_xll.qlInterestRateIndexValueDate(Index1M,$H2084)</f>
        <v>53905</v>
      </c>
      <c r="J2084" s="182">
        <f>IFERROR(_xll.qlIndexFixing(Index1M,$H2084,TRUE,_xll.ohTrigger(RecalcTrigger,Trigger1M)),NA())</f>
        <v>2.0730305647622196E-2</v>
      </c>
      <c r="K2084" s="44">
        <f>IFERROR(_xll.qlIndexFixing(Index3M,H2084,TRUE,_xll.ohTrigger(RecalcTrigger,Trigger3M)),NA())</f>
        <v>2.1013872859069905E-2</v>
      </c>
      <c r="L2084" s="44">
        <f>IFERROR(_xll.qlIndexFixing(Index6M,$H2084,TRUE,_xll.ohTrigger(RecalcTrigger,Trigger6M)),NA())</f>
        <v>2.1141596932732428E-2</v>
      </c>
      <c r="M2084" s="183">
        <f>IFERROR(_xll.qlIndexFixing(Index1Y,$H2084,TRUE,_xll.ohTrigger(RecalcTrigger,Trigger1Y)),NA())</f>
        <v>2.1370541900033246E-2</v>
      </c>
      <c r="N2084" s="182">
        <f>IFERROR(_xll.qlIndexFixing(ONIndex1M,I2084,TRUE,_xll.ohTrigger(RecalcTrigger,Trigger1M)),NA())</f>
        <v>2.07277744016654E-2</v>
      </c>
      <c r="O2084" s="44">
        <f>IFERROR(_xll.qlIndexFixing(ONIndex3M,I2084,TRUE,_xll.ohTrigger(RecalcTrigger,Trigger3M)),NA())</f>
        <v>2.100495267559066E-2</v>
      </c>
      <c r="P2084" s="44">
        <f>IFERROR(_xll.qlIndexFixing(ONIndex6M,I2084,TRUE,_xll.ohTrigger(RecalcTrigger,Trigger6M)),NA())</f>
        <v>2.1118562583126721E-2</v>
      </c>
      <c r="Q2084" s="183">
        <f>IFERROR(_xll.qlIndexFixing(ONIndex1Y,I2084,TRUE,_xll.ohTrigger(RecalcTrigger,Trigger1Y)),NA())</f>
        <v>2.1321922841336383E-2</v>
      </c>
    </row>
    <row r="2085" spans="2:17" x14ac:dyDescent="0.2">
      <c r="B2085" s="39" t="s">
        <v>42</v>
      </c>
      <c r="D2085" s="42">
        <f>_xll.qlCalendarAdvance(Calendar,$D2084,B2085,"f",FALSE)</f>
        <v>53912</v>
      </c>
      <c r="E2085" s="177">
        <f>_xll.qlInterestRateIndexValueDate(IndexON,D2085)</f>
        <v>53912</v>
      </c>
      <c r="F2085" s="193">
        <f>IFERROR(_xll.qlIndexFixing(IndexON,D2085,TRUE,_xll.ohTrigger(RecalcTrigger,TriggerON)),NA())</f>
        <v>2.0527667226810653E-2</v>
      </c>
      <c r="H2085" s="42">
        <f>_xll.qlCalendarAdvance(Calendar,$H2084,B2085,"f",FALSE)</f>
        <v>53912</v>
      </c>
      <c r="I2085" s="177">
        <f>_xll.qlInterestRateIndexValueDate(Index1M,$H2085)</f>
        <v>53912</v>
      </c>
      <c r="J2085" s="182">
        <f>IFERROR(_xll.qlIndexFixing(Index1M,$H2085,TRUE,_xll.ohTrigger(RecalcTrigger,Trigger1M)),NA())</f>
        <v>2.0723222812503092E-2</v>
      </c>
      <c r="K2085" s="44">
        <f>IFERROR(_xll.qlIndexFixing(Index3M,H2085,TRUE,_xll.ohTrigger(RecalcTrigger,Trigger3M)),NA())</f>
        <v>2.10068124755373E-2</v>
      </c>
      <c r="L2085" s="44">
        <f>IFERROR(_xll.qlIndexFixing(Index6M,$H2085,TRUE,_xll.ohTrigger(RecalcTrigger,Trigger6M)),NA())</f>
        <v>2.1134831345168453E-2</v>
      </c>
      <c r="M2085" s="183">
        <f>IFERROR(_xll.qlIndexFixing(Index1Y,$H2085,TRUE,_xll.ohTrigger(RecalcTrigger,Trigger1Y)),NA())</f>
        <v>2.136375424679304E-2</v>
      </c>
      <c r="N2085" s="182">
        <f>IFERROR(_xll.qlIndexFixing(ONIndex1M,I2085,TRUE,_xll.ohTrigger(RecalcTrigger,Trigger1M)),NA())</f>
        <v>2.0720670556645393E-2</v>
      </c>
      <c r="O2085" s="44">
        <f>IFERROR(_xll.qlIndexFixing(ONIndex3M,I2085,TRUE,_xll.ohTrigger(RecalcTrigger,Trigger3M)),NA())</f>
        <v>2.0997822935473476E-2</v>
      </c>
      <c r="P2085" s="44">
        <f>IFERROR(_xll.qlIndexFixing(ONIndex6M,I2085,TRUE,_xll.ohTrigger(RecalcTrigger,Trigger6M)),NA())</f>
        <v>2.1111668235772596E-2</v>
      </c>
      <c r="Q2085" s="183">
        <f>IFERROR(_xll.qlIndexFixing(ONIndex1Y,I2085,TRUE,_xll.ohTrigger(RecalcTrigger,Trigger1Y)),NA())</f>
        <v>2.1314892705720512E-2</v>
      </c>
    </row>
    <row r="2086" spans="2:17" x14ac:dyDescent="0.2">
      <c r="B2086" s="39" t="s">
        <v>42</v>
      </c>
      <c r="D2086" s="42">
        <f>_xll.qlCalendarAdvance(Calendar,$D2085,B2086,"f",FALSE)</f>
        <v>53919</v>
      </c>
      <c r="E2086" s="177">
        <f>_xll.qlInterestRateIndexValueDate(IndexON,D2086)</f>
        <v>53919</v>
      </c>
      <c r="F2086" s="193">
        <f>IFERROR(_xll.qlIndexFixing(IndexON,D2086,TRUE,_xll.ohTrigger(RecalcTrigger,TriggerON)),NA())</f>
        <v>2.0520858437340639E-2</v>
      </c>
      <c r="H2086" s="42">
        <f>_xll.qlCalendarAdvance(Calendar,$H2085,B2086,"f",FALSE)</f>
        <v>53919</v>
      </c>
      <c r="I2086" s="177">
        <f>_xll.qlInterestRateIndexValueDate(Index1M,$H2086)</f>
        <v>53919</v>
      </c>
      <c r="J2086" s="182">
        <f>IFERROR(_xll.qlIndexFixing(Index1M,$H2086,TRUE,_xll.ohTrigger(RecalcTrigger,Trigger1M)),NA())</f>
        <v>2.0716155117345911E-2</v>
      </c>
      <c r="K2086" s="44">
        <f>IFERROR(_xll.qlIndexFixing(Index3M,H2086,TRUE,_xll.ohTrigger(RecalcTrigger,Trigger3M)),NA())</f>
        <v>2.099976852007172E-2</v>
      </c>
      <c r="L2086" s="44">
        <f>IFERROR(_xll.qlIndexFixing(Index6M,$H2086,TRUE,_xll.ohTrigger(RecalcTrigger,Trigger6M)),NA())</f>
        <v>2.112808111409167E-2</v>
      </c>
      <c r="M2086" s="183">
        <f>IFERROR(_xll.qlIndexFixing(Index1Y,$H2086,TRUE,_xll.ohTrigger(RecalcTrigger,Trigger1Y)),NA())</f>
        <v>2.1356981650210854E-2</v>
      </c>
      <c r="N2086" s="182">
        <f>IFERROR(_xll.qlIndexFixing(ONIndex1M,I2086,TRUE,_xll.ohTrigger(RecalcTrigger,Trigger1M)),NA())</f>
        <v>2.0713581820840377E-2</v>
      </c>
      <c r="O2086" s="44">
        <f>IFERROR(_xll.qlIndexFixing(ONIndex3M,I2086,TRUE,_xll.ohTrigger(RecalcTrigger,Trigger3M)),NA())</f>
        <v>2.0990709525695594E-2</v>
      </c>
      <c r="P2086" s="44">
        <f>IFERROR(_xll.qlIndexFixing(ONIndex6M,I2086,TRUE,_xll.ohTrigger(RecalcTrigger,Trigger6M)),NA())</f>
        <v>2.1104789059714912E-2</v>
      </c>
      <c r="Q2086" s="183">
        <f>IFERROR(_xll.qlIndexFixing(ONIndex1Y,I2086,TRUE,_xll.ohTrigger(RecalcTrigger,Trigger1Y)),NA())</f>
        <v>2.1307877265902553E-2</v>
      </c>
    </row>
    <row r="2087" spans="2:17" x14ac:dyDescent="0.2">
      <c r="B2087" s="39" t="s">
        <v>42</v>
      </c>
      <c r="D2087" s="42">
        <f>_xll.qlCalendarAdvance(Calendar,$D2086,B2087,"f",FALSE)</f>
        <v>53926</v>
      </c>
      <c r="E2087" s="177">
        <f>_xll.qlInterestRateIndexValueDate(IndexON,D2087)</f>
        <v>53926</v>
      </c>
      <c r="F2087" s="193">
        <f>IFERROR(_xll.qlIndexFixing(IndexON,D2087,TRUE,_xll.ohTrigger(RecalcTrigger,TriggerON)),NA())</f>
        <v>2.0514066310175494E-2</v>
      </c>
      <c r="H2087" s="42">
        <f>_xll.qlCalendarAdvance(Calendar,$H2086,B2087,"f",FALSE)</f>
        <v>53926</v>
      </c>
      <c r="I2087" s="177">
        <f>_xll.qlInterestRateIndexValueDate(Index1M,$H2087)</f>
        <v>53926</v>
      </c>
      <c r="J2087" s="182">
        <f>IFERROR(_xll.qlIndexFixing(Index1M,$H2087,TRUE,_xll.ohTrigger(RecalcTrigger,Trigger1M)),NA())</f>
        <v>2.070910256212026E-2</v>
      </c>
      <c r="K2087" s="44">
        <f>IFERROR(_xll.qlIndexFixing(Index3M,H2087,TRUE,_xll.ohTrigger(RecalcTrigger,Trigger3M)),NA())</f>
        <v>2.099274099258595E-2</v>
      </c>
      <c r="L2087" s="44">
        <f>IFERROR(_xll.qlIndexFixing(Index6M,$H2087,TRUE,_xll.ohTrigger(RecalcTrigger,Trigger6M)),NA())</f>
        <v>2.1121346239344342E-2</v>
      </c>
      <c r="M2087" s="183">
        <f>IFERROR(_xll.qlIndexFixing(Index1Y,$H2087,TRUE,_xll.ohTrigger(RecalcTrigger,Trigger1Y)),NA())</f>
        <v>2.1350224109985848E-2</v>
      </c>
      <c r="N2087" s="182">
        <f>IFERROR(_xll.qlIndexFixing(ONIndex1M,I2087,TRUE,_xll.ohTrigger(RecalcTrigger,Trigger1M)),NA())</f>
        <v>2.0706508194088258E-2</v>
      </c>
      <c r="O2087" s="44">
        <f>IFERROR(_xll.qlIndexFixing(ONIndex3M,I2087,TRUE,_xll.ohTrigger(RecalcTrigger,Trigger3M)),NA())</f>
        <v>2.098361244617597E-2</v>
      </c>
      <c r="P2087" s="44">
        <f>IFERROR(_xll.qlIndexFixing(ONIndex6M,I2087,TRUE,_xll.ohTrigger(RecalcTrigger,Trigger6M)),NA())</f>
        <v>2.1097925054710531E-2</v>
      </c>
      <c r="Q2087" s="183">
        <f>IFERROR(_xll.qlIndexFixing(ONIndex1Y,I2087,TRUE,_xll.ohTrigger(RecalcTrigger,Trigger1Y)),NA())</f>
        <v>2.1300876521882506E-2</v>
      </c>
    </row>
    <row r="2088" spans="2:17" x14ac:dyDescent="0.2">
      <c r="B2088" s="39" t="s">
        <v>42</v>
      </c>
      <c r="D2088" s="42">
        <f>_xll.qlCalendarAdvance(Calendar,$D2087,B2088,"f",FALSE)</f>
        <v>53933</v>
      </c>
      <c r="E2088" s="177">
        <f>_xll.qlInterestRateIndexValueDate(IndexON,D2088)</f>
        <v>53933</v>
      </c>
      <c r="F2088" s="193">
        <f>IFERROR(_xll.qlIndexFixing(IndexON,D2088,TRUE,_xll.ohTrigger(RecalcTrigger,TriggerON)),NA())</f>
        <v>2.0507290845315218E-2</v>
      </c>
      <c r="H2088" s="42">
        <f>_xll.qlCalendarAdvance(Calendar,$H2087,B2088,"f",FALSE)</f>
        <v>53933</v>
      </c>
      <c r="I2088" s="177">
        <f>_xll.qlInterestRateIndexValueDate(Index1M,$H2088)</f>
        <v>53933</v>
      </c>
      <c r="J2088" s="182">
        <f>IFERROR(_xll.qlIndexFixing(Index1M,$H2088,TRUE,_xll.ohTrigger(RecalcTrigger,Trigger1M)),NA())</f>
        <v>2.0702065146795748E-2</v>
      </c>
      <c r="K2088" s="44">
        <f>IFERROR(_xll.qlIndexFixing(Index3M,H2088,TRUE,_xll.ohTrigger(RecalcTrigger,Trigger3M)),NA())</f>
        <v>2.0985729892992779E-2</v>
      </c>
      <c r="L2088" s="44">
        <f>IFERROR(_xll.qlIndexFixing(Index6M,$H2088,TRUE,_xll.ohTrigger(RecalcTrigger,Trigger6M)),NA())</f>
        <v>2.1114225118994683E-2</v>
      </c>
      <c r="M2088" s="183">
        <f>IFERROR(_xll.qlIndexFixing(Index1Y,$H2088,TRUE,_xll.ohTrigger(RecalcTrigger,Trigger1Y)),NA())</f>
        <v>2.1343038155785754E-2</v>
      </c>
      <c r="N2088" s="182">
        <f>IFERROR(_xll.qlIndexFixing(ONIndex1M,I2088,TRUE,_xll.ohTrigger(RecalcTrigger,Trigger1M)),NA())</f>
        <v>2.0699449676389037E-2</v>
      </c>
      <c r="O2088" s="44">
        <f>IFERROR(_xll.qlIndexFixing(ONIndex3M,I2088,TRUE,_xll.ohTrigger(RecalcTrigger,Trigger3M)),NA())</f>
        <v>2.097653169675251E-2</v>
      </c>
      <c r="P2088" s="44">
        <f>IFERROR(_xll.qlIndexFixing(ONIndex6M,I2088,TRUE,_xll.ohTrigger(RecalcTrigger,Trigger6M)),NA())</f>
        <v>2.1091076220678406E-2</v>
      </c>
      <c r="Q2088" s="183">
        <f>IFERROR(_xll.qlIndexFixing(ONIndex1Y,I2088,TRUE,_xll.ohTrigger(RecalcTrigger,Trigger1Y)),NA())</f>
        <v>2.1293890473579324E-2</v>
      </c>
    </row>
    <row r="2089" spans="2:17" x14ac:dyDescent="0.2">
      <c r="B2089" s="39" t="s">
        <v>42</v>
      </c>
      <c r="D2089" s="42">
        <f>_xll.qlCalendarAdvance(Calendar,$D2088,B2089,"f",FALSE)</f>
        <v>53940</v>
      </c>
      <c r="E2089" s="177">
        <f>_xll.qlInterestRateIndexValueDate(IndexON,D2089)</f>
        <v>53940</v>
      </c>
      <c r="F2089" s="193">
        <f>IFERROR(_xll.qlIndexFixing(IndexON,D2089,TRUE,_xll.ohTrigger(RecalcTrigger,TriggerON)),NA())</f>
        <v>2.0500532042759811E-2</v>
      </c>
      <c r="H2089" s="42">
        <f>_xll.qlCalendarAdvance(Calendar,$H2088,B2089,"f",FALSE)</f>
        <v>53940</v>
      </c>
      <c r="I2089" s="177">
        <f>_xll.qlInterestRateIndexValueDate(Index1M,$H2089)</f>
        <v>53940</v>
      </c>
      <c r="J2089" s="182">
        <f>IFERROR(_xll.qlIndexFixing(Index1M,$H2089,TRUE,_xll.ohTrigger(RecalcTrigger,Trigger1M)),NA())</f>
        <v>2.069504287134958E-2</v>
      </c>
      <c r="K2089" s="44">
        <f>IFERROR(_xll.qlIndexFixing(Index3M,H2089,TRUE,_xll.ohTrigger(RecalcTrigger,Trigger3M)),NA())</f>
        <v>2.0978629897502734E-2</v>
      </c>
      <c r="L2089" s="44">
        <f>IFERROR(_xll.qlIndexFixing(Index6M,$H2089,TRUE,_xll.ohTrigger(RecalcTrigger,Trigger6M)),NA())</f>
        <v>2.1107384391835786E-2</v>
      </c>
      <c r="M2089" s="183">
        <f>IFERROR(_xll.qlIndexFixing(Index1Y,$H2089,TRUE,_xll.ohTrigger(RecalcTrigger,Trigger1Y)),NA())</f>
        <v>2.1336754197404672E-2</v>
      </c>
      <c r="N2089" s="182">
        <f>IFERROR(_xll.qlIndexFixing(ONIndex1M,I2089,TRUE,_xll.ohTrigger(RecalcTrigger,Trigger1M)),NA())</f>
        <v>2.0692406267904806E-2</v>
      </c>
      <c r="O2089" s="44">
        <f>IFERROR(_xll.qlIndexFixing(ONIndex3M,I2089,TRUE,_xll.ohTrigger(RecalcTrigger,Trigger3M)),NA())</f>
        <v>2.0969467277587306E-2</v>
      </c>
      <c r="P2089" s="44">
        <f>IFERROR(_xll.qlIndexFixing(ONIndex6M,I2089,TRUE,_xll.ohTrigger(RecalcTrigger,Trigger6M)),NA())</f>
        <v>2.108424255778063E-2</v>
      </c>
      <c r="Q2089" s="183">
        <f>IFERROR(_xll.qlIndexFixing(ONIndex1Y,I2089,TRUE,_xll.ohTrigger(RecalcTrigger,Trigger1Y)),NA())</f>
        <v>2.1286919120993009E-2</v>
      </c>
    </row>
    <row r="2090" spans="2:17" x14ac:dyDescent="0.2">
      <c r="B2090" s="39" t="s">
        <v>42</v>
      </c>
      <c r="D2090" s="42">
        <f>_xll.qlCalendarAdvance(Calendar,$D2089,B2090,"f",FALSE)</f>
        <v>53947</v>
      </c>
      <c r="E2090" s="177">
        <f>_xll.qlInterestRateIndexValueDate(IndexON,D2090)</f>
        <v>53947</v>
      </c>
      <c r="F2090" s="193">
        <f>IFERROR(_xll.qlIndexFixing(IndexON,D2090,TRUE,_xll.ohTrigger(RecalcTrigger,TriggerON)),NA())</f>
        <v>2.0493789902509274E-2</v>
      </c>
      <c r="H2090" s="42">
        <f>_xll.qlCalendarAdvance(Calendar,$H2089,B2090,"f",FALSE)</f>
        <v>53947</v>
      </c>
      <c r="I2090" s="177">
        <f>_xll.qlInterestRateIndexValueDate(Index1M,$H2090)</f>
        <v>53947</v>
      </c>
      <c r="J2090" s="182">
        <f>IFERROR(_xll.qlIndexFixing(Index1M,$H2090,TRUE,_xll.ohTrigger(RecalcTrigger,Trigger1M)),NA())</f>
        <v>2.0688035735751363E-2</v>
      </c>
      <c r="K2090" s="44">
        <f>IFERROR(_xll.qlIndexFixing(Index3M,H2090,TRUE,_xll.ohTrigger(RecalcTrigger,Trigger3M)),NA())</f>
        <v>2.0971650880057927E-2</v>
      </c>
      <c r="L2090" s="44">
        <f>IFERROR(_xll.qlIndexFixing(Index6M,$H2090,TRUE,_xll.ohTrigger(RecalcTrigger,Trigger6M)),NA())</f>
        <v>2.1100692737550348E-2</v>
      </c>
      <c r="M2090" s="183">
        <f>IFERROR(_xll.qlIndexFixing(Index1Y,$H2090,TRUE,_xll.ohTrigger(RecalcTrigger,Trigger1Y)),NA())</f>
        <v>2.1330041824449024E-2</v>
      </c>
      <c r="N2090" s="182">
        <f>IFERROR(_xll.qlIndexFixing(ONIndex1M,I2090,TRUE,_xll.ohTrigger(RecalcTrigger,Trigger1M)),NA())</f>
        <v>2.0685377968635565E-2</v>
      </c>
      <c r="O2090" s="44">
        <f>IFERROR(_xll.qlIndexFixing(ONIndex3M,I2090,TRUE,_xll.ohTrigger(RecalcTrigger,Trigger3M)),NA())</f>
        <v>2.0962419188680359E-2</v>
      </c>
      <c r="P2090" s="44">
        <f>IFERROR(_xll.qlIndexFixing(ONIndex6M,I2090,TRUE,_xll.ohTrigger(RecalcTrigger,Trigger6M)),NA())</f>
        <v>2.1077424066098249E-2</v>
      </c>
      <c r="Q2090" s="183">
        <f>IFERROR(_xll.qlIndexFixing(ONIndex1Y,I2090,TRUE,_xll.ohTrigger(RecalcTrigger,Trigger1Y)),NA())</f>
        <v>2.1279962464285651E-2</v>
      </c>
    </row>
    <row r="2091" spans="2:17" x14ac:dyDescent="0.2">
      <c r="B2091" s="39" t="s">
        <v>42</v>
      </c>
      <c r="D2091" s="42">
        <f>_xll.qlCalendarAdvance(Calendar,$D2090,B2091,"f",FALSE)</f>
        <v>53954</v>
      </c>
      <c r="E2091" s="177">
        <f>_xll.qlInterestRateIndexValueDate(IndexON,D2091)</f>
        <v>53954</v>
      </c>
      <c r="F2091" s="193">
        <f>IFERROR(_xll.qlIndexFixing(IndexON,D2091,TRUE,_xll.ohTrigger(RecalcTrigger,TriggerON)),NA())</f>
        <v>2.0487064424563606E-2</v>
      </c>
      <c r="H2091" s="42">
        <f>_xll.qlCalendarAdvance(Calendar,$H2090,B2091,"f",FALSE)</f>
        <v>53954</v>
      </c>
      <c r="I2091" s="177">
        <f>_xll.qlInterestRateIndexValueDate(Index1M,$H2091)</f>
        <v>53954</v>
      </c>
      <c r="J2091" s="182">
        <f>IFERROR(_xll.qlIndexFixing(Index1M,$H2091,TRUE,_xll.ohTrigger(RecalcTrigger,Trigger1M)),NA())</f>
        <v>2.0681043739973239E-2</v>
      </c>
      <c r="K2091" s="44">
        <f>IFERROR(_xll.qlIndexFixing(Index3M,H2091,TRUE,_xll.ohTrigger(RecalcTrigger,Trigger3M)),NA())</f>
        <v>2.0964688289177514E-2</v>
      </c>
      <c r="L2091" s="44">
        <f>IFERROR(_xll.qlIndexFixing(Index6M,$H2091,TRUE,_xll.ohTrigger(RecalcTrigger,Trigger6M)),NA())</f>
        <v>2.1094016434999759E-2</v>
      </c>
      <c r="M2091" s="183">
        <f>IFERROR(_xll.qlIndexFixing(Index1Y,$H2091,TRUE,_xll.ohTrigger(RecalcTrigger,Trigger1Y)),NA())</f>
        <v>2.1323344506652037E-2</v>
      </c>
      <c r="N2091" s="182">
        <f>IFERROR(_xll.qlIndexFixing(ONIndex1M,I2091,TRUE,_xll.ohTrigger(RecalcTrigger,Trigger1M)),NA())</f>
        <v>2.0678364778338176E-2</v>
      </c>
      <c r="O2091" s="44">
        <f>IFERROR(_xll.qlIndexFixing(ONIndex3M,I2091,TRUE,_xll.ohTrigger(RecalcTrigger,Trigger3M)),NA())</f>
        <v>2.0955387429950623E-2</v>
      </c>
      <c r="P2091" s="44">
        <f>IFERROR(_xll.qlIndexFixing(ONIndex6M,I2091,TRUE,_xll.ohTrigger(RecalcTrigger,Trigger6M)),NA())</f>
        <v>2.1070620745307078E-2</v>
      </c>
      <c r="Q2091" s="183">
        <f>IFERROR(_xll.qlIndexFixing(ONIndex1Y,I2091,TRUE,_xll.ohTrigger(RecalcTrigger,Trigger1Y)),NA())</f>
        <v>2.1273020503376205E-2</v>
      </c>
    </row>
    <row r="2092" spans="2:17" x14ac:dyDescent="0.2">
      <c r="B2092" s="39" t="s">
        <v>42</v>
      </c>
      <c r="D2092" s="42">
        <f>_xll.qlCalendarAdvance(Calendar,$D2091,B2092,"f",FALSE)</f>
        <v>53961</v>
      </c>
      <c r="E2092" s="177">
        <f>_xll.qlInterestRateIndexValueDate(IndexON,D2092)</f>
        <v>53961</v>
      </c>
      <c r="F2092" s="193">
        <f>IFERROR(_xll.qlIndexFixing(IndexON,D2092,TRUE,_xll.ohTrigger(RecalcTrigger,TriggerON)),NA())</f>
        <v>2.048035560884176E-2</v>
      </c>
      <c r="H2092" s="42">
        <f>_xll.qlCalendarAdvance(Calendar,$H2091,B2092,"f",FALSE)</f>
        <v>53961</v>
      </c>
      <c r="I2092" s="177">
        <f>_xll.qlInterestRateIndexValueDate(Index1M,$H2092)</f>
        <v>53961</v>
      </c>
      <c r="J2092" s="182">
        <f>IFERROR(_xll.qlIndexFixing(Index1M,$H2092,TRUE,_xll.ohTrigger(RecalcTrigger,Trigger1M)),NA())</f>
        <v>2.0674066883984814E-2</v>
      </c>
      <c r="K2092" s="44">
        <f>IFERROR(_xll.qlIndexFixing(Index3M,H2092,TRUE,_xll.ohTrigger(RecalcTrigger,Trigger3M)),NA())</f>
        <v>2.0957849771815893E-2</v>
      </c>
      <c r="L2092" s="44">
        <f>IFERROR(_xll.qlIndexFixing(Index6M,$H2092,TRUE,_xll.ohTrigger(RecalcTrigger,Trigger6M)),NA())</f>
        <v>2.108735548403173E-2</v>
      </c>
      <c r="M2092" s="183">
        <f>IFERROR(_xll.qlIndexFixing(Index1Y,$H2092,TRUE,_xll.ohTrigger(RecalcTrigger,Trigger1Y)),NA())</f>
        <v>2.1316662243715295E-2</v>
      </c>
      <c r="N2092" s="182">
        <f>IFERROR(_xll.qlIndexFixing(ONIndex1M,I2092,TRUE,_xll.ohTrigger(RecalcTrigger,Trigger1M)),NA())</f>
        <v>2.0671366697174731E-2</v>
      </c>
      <c r="O2092" s="44">
        <f>IFERROR(_xll.qlIndexFixing(ONIndex3M,I2092,TRUE,_xll.ohTrigger(RecalcTrigger,Trigger3M)),NA())</f>
        <v>2.094837200131705E-2</v>
      </c>
      <c r="P2092" s="44">
        <f>IFERROR(_xll.qlIndexFixing(ONIndex6M,I2092,TRUE,_xll.ohTrigger(RecalcTrigger,Trigger6M)),NA())</f>
        <v>2.1063832595650256E-2</v>
      </c>
      <c r="Q2092" s="183">
        <f>IFERROR(_xll.qlIndexFixing(ONIndex1Y,I2092,TRUE,_xll.ohTrigger(RecalcTrigger,Trigger1Y)),NA())</f>
        <v>2.1266093238021533E-2</v>
      </c>
    </row>
    <row r="2093" spans="2:17" x14ac:dyDescent="0.2">
      <c r="B2093" s="39" t="s">
        <v>42</v>
      </c>
      <c r="D2093" s="42">
        <f>_xll.qlCalendarAdvance(Calendar,$D2092,B2093,"f",FALSE)</f>
        <v>53968</v>
      </c>
      <c r="E2093" s="177">
        <f>_xll.qlInterestRateIndexValueDate(IndexON,D2093)</f>
        <v>53968</v>
      </c>
      <c r="F2093" s="193">
        <f>IFERROR(_xll.qlIndexFixing(IndexON,D2093,TRUE,_xll.ohTrigger(RecalcTrigger,TriggerON)),NA())</f>
        <v>2.0473663455424784E-2</v>
      </c>
      <c r="H2093" s="42">
        <f>_xll.qlCalendarAdvance(Calendar,$H2092,B2093,"f",FALSE)</f>
        <v>53968</v>
      </c>
      <c r="I2093" s="177">
        <f>_xll.qlInterestRateIndexValueDate(Index1M,$H2093)</f>
        <v>53968</v>
      </c>
      <c r="J2093" s="182">
        <f>IFERROR(_xll.qlIndexFixing(Index1M,$H2093,TRUE,_xll.ohTrigger(RecalcTrigger,Trigger1M)),NA())</f>
        <v>2.0667105167763294E-2</v>
      </c>
      <c r="K2093" s="44">
        <f>IFERROR(_xll.qlIndexFixing(Index3M,H2093,TRUE,_xll.ohTrigger(RecalcTrigger,Trigger3M)),NA())</f>
        <v>2.0950920810390728E-2</v>
      </c>
      <c r="L2093" s="44">
        <f>IFERROR(_xll.qlIndexFixing(Index6M,$H2093,TRUE,_xll.ohTrigger(RecalcTrigger,Trigger6M)),NA())</f>
        <v>2.1081397044594798E-2</v>
      </c>
      <c r="M2093" s="183">
        <f>IFERROR(_xll.qlIndexFixing(Index1Y,$H2093,TRUE,_xll.ohTrigger(RecalcTrigger,Trigger1Y)),NA())</f>
        <v>2.13099950353417E-2</v>
      </c>
      <c r="N2093" s="182">
        <f>IFERROR(_xll.qlIndexFixing(ONIndex1M,I2093,TRUE,_xll.ohTrigger(RecalcTrigger,Trigger1M)),NA())</f>
        <v>2.0664383725226276E-2</v>
      </c>
      <c r="O2093" s="44">
        <f>IFERROR(_xll.qlIndexFixing(ONIndex3M,I2093,TRUE,_xll.ohTrigger(RecalcTrigger,Trigger3M)),NA())</f>
        <v>2.0941372903103828E-2</v>
      </c>
      <c r="P2093" s="44">
        <f>IFERROR(_xll.qlIndexFixing(ONIndex6M,I2093,TRUE,_xll.ohTrigger(RecalcTrigger,Trigger6M)),NA())</f>
        <v>2.1057059617127782E-2</v>
      </c>
      <c r="Q2093" s="183">
        <f>IFERROR(_xll.qlIndexFixing(ONIndex1Y,I2093,TRUE,_xll.ohTrigger(RecalcTrigger,Trigger1Y)),NA())</f>
        <v>2.1259180668545818E-2</v>
      </c>
    </row>
    <row r="2094" spans="2:17" x14ac:dyDescent="0.2">
      <c r="B2094" s="39" t="s">
        <v>42</v>
      </c>
      <c r="D2094" s="42">
        <f>_xll.qlCalendarAdvance(Calendar,$D2093,B2094,"f",FALSE)</f>
        <v>53975</v>
      </c>
      <c r="E2094" s="177">
        <f>_xll.qlInterestRateIndexValueDate(IndexON,D2094)</f>
        <v>53975</v>
      </c>
      <c r="F2094" s="193">
        <f>IFERROR(_xll.qlIndexFixing(IndexON,D2094,TRUE,_xll.ohTrigger(RecalcTrigger,TriggerON)),NA())</f>
        <v>2.0466987964312677E-2</v>
      </c>
      <c r="H2094" s="42">
        <f>_xll.qlCalendarAdvance(Calendar,$H2093,B2094,"f",FALSE)</f>
        <v>53975</v>
      </c>
      <c r="I2094" s="177">
        <f>_xll.qlInterestRateIndexValueDate(Index1M,$H2094)</f>
        <v>53975</v>
      </c>
      <c r="J2094" s="182">
        <f>IFERROR(_xll.qlIndexFixing(Index1M,$H2094,TRUE,_xll.ohTrigger(RecalcTrigger,Trigger1M)),NA())</f>
        <v>2.0660158591278288E-2</v>
      </c>
      <c r="K2094" s="44">
        <f>IFERROR(_xll.qlIndexFixing(Index3M,H2094,TRUE,_xll.ohTrigger(RecalcTrigger,Trigger3M)),NA())</f>
        <v>2.0944008276341047E-2</v>
      </c>
      <c r="L2094" s="44">
        <f>IFERROR(_xll.qlIndexFixing(Index6M,$H2094,TRUE,_xll.ohTrigger(RecalcTrigger,Trigger6M)),NA())</f>
        <v>2.1074217636459579E-2</v>
      </c>
      <c r="M2094" s="183">
        <f>IFERROR(_xll.qlIndexFixing(Index1Y,$H2094,TRUE,_xll.ohTrigger(RecalcTrigger,Trigger1Y)),NA())</f>
        <v>2.1303342881234602E-2</v>
      </c>
      <c r="N2094" s="182">
        <f>IFERROR(_xll.qlIndexFixing(ONIndex1M,I2094,TRUE,_xll.ohTrigger(RecalcTrigger,Trigger1M)),NA())</f>
        <v>2.0657415862330719E-2</v>
      </c>
      <c r="O2094" s="44">
        <f>IFERROR(_xll.qlIndexFixing(ONIndex3M,I2094,TRUE,_xll.ohTrigger(RecalcTrigger,Trigger3M)),NA())</f>
        <v>2.0934390134986769E-2</v>
      </c>
      <c r="P2094" s="44">
        <f>IFERROR(_xll.qlIndexFixing(ONIndex6M,I2094,TRUE,_xll.ohTrigger(RecalcTrigger,Trigger6M)),NA())</f>
        <v>2.1050301809739658E-2</v>
      </c>
      <c r="Q2094" s="183">
        <f>IFERROR(_xll.qlIndexFixing(ONIndex1Y,I2094,TRUE,_xll.ohTrigger(RecalcTrigger,Trigger1Y)),NA())</f>
        <v>2.125228279478697E-2</v>
      </c>
    </row>
    <row r="2095" spans="2:17" x14ac:dyDescent="0.2">
      <c r="B2095" s="39" t="s">
        <v>42</v>
      </c>
      <c r="D2095" s="42">
        <f>_xll.qlCalendarAdvance(Calendar,$D2094,B2095,"f",FALSE)</f>
        <v>53982</v>
      </c>
      <c r="E2095" s="177">
        <f>_xll.qlInterestRateIndexValueDate(IndexON,D2095)</f>
        <v>53982</v>
      </c>
      <c r="F2095" s="193">
        <f>IFERROR(_xll.qlIndexFixing(IndexON,D2095,TRUE,_xll.ohTrigger(RecalcTrigger,TriggerON)),NA())</f>
        <v>2.046032913550544E-2</v>
      </c>
      <c r="H2095" s="42">
        <f>_xll.qlCalendarAdvance(Calendar,$H2094,B2095,"f",FALSE)</f>
        <v>53982</v>
      </c>
      <c r="I2095" s="177">
        <f>_xll.qlInterestRateIndexValueDate(Index1M,$H2095)</f>
        <v>53982</v>
      </c>
      <c r="J2095" s="182">
        <f>IFERROR(_xll.qlIndexFixing(Index1M,$H2095,TRUE,_xll.ohTrigger(RecalcTrigger,Trigger1M)),NA())</f>
        <v>2.0653227154499403E-2</v>
      </c>
      <c r="K2095" s="44">
        <f>IFERROR(_xll.qlIndexFixing(Index3M,H2095,TRUE,_xll.ohTrigger(RecalcTrigger,Trigger3M)),NA())</f>
        <v>2.0937112169583164E-2</v>
      </c>
      <c r="L2095" s="44">
        <f>IFERROR(_xll.qlIndexFixing(Index6M,$H2095,TRUE,_xll.ohTrigger(RecalcTrigger,Trigger6M)),NA())</f>
        <v>2.1067603456008572E-2</v>
      </c>
      <c r="M2095" s="183">
        <f>IFERROR(_xll.qlIndexFixing(Index1Y,$H2095,TRUE,_xll.ohTrigger(RecalcTrigger,Trigger1Y)),NA())</f>
        <v>2.1296705781097776E-2</v>
      </c>
      <c r="N2095" s="182">
        <f>IFERROR(_xll.qlIndexFixing(ONIndex1M,I2095,TRUE,_xll.ohTrigger(RecalcTrigger,Trigger1M)),NA())</f>
        <v>2.065046310848806E-2</v>
      </c>
      <c r="O2095" s="44">
        <f>IFERROR(_xll.qlIndexFixing(ONIndex3M,I2095,TRUE,_xll.ohTrigger(RecalcTrigger,Trigger3M)),NA())</f>
        <v>2.0927423697046921E-2</v>
      </c>
      <c r="P2095" s="44">
        <f>IFERROR(_xll.qlIndexFixing(ONIndex6M,I2095,TRUE,_xll.ohTrigger(RecalcTrigger,Trigger6M)),NA())</f>
        <v>2.1043559173242743E-2</v>
      </c>
      <c r="Q2095" s="183">
        <f>IFERROR(_xll.qlIndexFixing(ONIndex1Y,I2095,TRUE,_xll.ohTrigger(RecalcTrigger,Trigger1Y)),NA())</f>
        <v>2.1245399616744987E-2</v>
      </c>
    </row>
    <row r="2096" spans="2:17" x14ac:dyDescent="0.2">
      <c r="B2096" s="39" t="s">
        <v>42</v>
      </c>
      <c r="D2096" s="42">
        <f>_xll.qlCalendarAdvance(Calendar,$D2095,B2096,"f",FALSE)</f>
        <v>53989</v>
      </c>
      <c r="E2096" s="177">
        <f>_xll.qlInterestRateIndexValueDate(IndexON,D2096)</f>
        <v>53989</v>
      </c>
      <c r="F2096" s="193">
        <f>IFERROR(_xll.qlIndexFixing(IndexON,D2096,TRUE,_xll.ohTrigger(RecalcTrigger,TriggerON)),NA())</f>
        <v>2.0453686968922025E-2</v>
      </c>
      <c r="H2096" s="42">
        <f>_xll.qlCalendarAdvance(Calendar,$H2095,B2096,"f",FALSE)</f>
        <v>53989</v>
      </c>
      <c r="I2096" s="177">
        <f>_xll.qlInterestRateIndexValueDate(Index1M,$H2096)</f>
        <v>53989</v>
      </c>
      <c r="J2096" s="182">
        <f>IFERROR(_xll.qlIndexFixing(Index1M,$H2096,TRUE,_xll.ohTrigger(RecalcTrigger,Trigger1M)),NA())</f>
        <v>2.0646310857403843E-2</v>
      </c>
      <c r="K2096" s="44">
        <f>IFERROR(_xll.qlIndexFixing(Index3M,H2096,TRUE,_xll.ohTrigger(RecalcTrigger,Trigger3M)),NA())</f>
        <v>2.0930232490030745E-2</v>
      </c>
      <c r="L2096" s="44">
        <f>IFERROR(_xll.qlIndexFixing(Index6M,$H2096,TRUE,_xll.ohTrigger(RecalcTrigger,Trigger6M)),NA())</f>
        <v>2.1061004627527427E-2</v>
      </c>
      <c r="M2096" s="183">
        <f>IFERROR(_xll.qlIndexFixing(Index1Y,$H2096,TRUE,_xll.ohTrigger(RecalcTrigger,Trigger1Y)),NA())</f>
        <v>2.1290083734636558E-2</v>
      </c>
      <c r="N2096" s="182">
        <f>IFERROR(_xll.qlIndexFixing(ONIndex1M,I2096,TRUE,_xll.ohTrigger(RecalcTrigger,Trigger1M)),NA())</f>
        <v>2.0643525463779344E-2</v>
      </c>
      <c r="O2096" s="44">
        <f>IFERROR(_xll.qlIndexFixing(ONIndex3M,I2096,TRUE,_xll.ohTrigger(RecalcTrigger,Trigger3M)),NA())</f>
        <v>2.0920473589284283E-2</v>
      </c>
      <c r="P2096" s="44">
        <f>IFERROR(_xll.qlIndexFixing(ONIndex6M,I2096,TRUE,_xll.ohTrigger(RecalcTrigger,Trigger6M)),NA())</f>
        <v>2.1036831707880177E-2</v>
      </c>
      <c r="Q2096" s="183">
        <f>IFERROR(_xll.qlIndexFixing(ONIndex1Y,I2096,TRUE,_xll.ohTrigger(RecalcTrigger,Trigger1Y)),NA())</f>
        <v>2.1238531134663008E-2</v>
      </c>
    </row>
    <row r="2097" spans="2:17" x14ac:dyDescent="0.2">
      <c r="B2097" s="39" t="s">
        <v>42</v>
      </c>
      <c r="D2097" s="42">
        <f>_xll.qlCalendarAdvance(Calendar,$D2096,B2097,"f",FALSE)</f>
        <v>53996</v>
      </c>
      <c r="E2097" s="177">
        <f>_xll.qlInterestRateIndexValueDate(IndexON,D2097)</f>
        <v>53996</v>
      </c>
      <c r="F2097" s="193">
        <f>IFERROR(_xll.qlIndexFixing(IndexON,D2097,TRUE,_xll.ohTrigger(RecalcTrigger,TriggerON)),NA())</f>
        <v>2.0447061464805572E-2</v>
      </c>
      <c r="H2097" s="42">
        <f>_xll.qlCalendarAdvance(Calendar,$H2096,B2097,"f",FALSE)</f>
        <v>53996</v>
      </c>
      <c r="I2097" s="177">
        <f>_xll.qlInterestRateIndexValueDate(Index1M,$H2097)</f>
        <v>53996</v>
      </c>
      <c r="J2097" s="182">
        <f>IFERROR(_xll.qlIndexFixing(Index1M,$H2097,TRUE,_xll.ohTrigger(RecalcTrigger,Trigger1M)),NA())</f>
        <v>2.0639135169195029E-2</v>
      </c>
      <c r="K2097" s="44">
        <f>IFERROR(_xll.qlIndexFixing(Index3M,H2097,TRUE,_xll.ohTrigger(RecalcTrigger,Trigger3M)),NA())</f>
        <v>2.0923369237598344E-2</v>
      </c>
      <c r="L2097" s="44">
        <f>IFERROR(_xll.qlIndexFixing(Index6M,$H2097,TRUE,_xll.ohTrigger(RecalcTrigger,Trigger6M)),NA())</f>
        <v>2.1054280997653909E-2</v>
      </c>
      <c r="M2097" s="183">
        <f>IFERROR(_xll.qlIndexFixing(Index1Y,$H2097,TRUE,_xll.ohTrigger(RecalcTrigger,Trigger1Y)),NA())</f>
        <v>2.128301464467941E-2</v>
      </c>
      <c r="N2097" s="182">
        <f>IFERROR(_xll.qlIndexFixing(ONIndex1M,I2097,TRUE,_xll.ohTrigger(RecalcTrigger,Trigger1M)),NA())</f>
        <v>2.0636602928285619E-2</v>
      </c>
      <c r="O2097" s="44">
        <f>IFERROR(_xll.qlIndexFixing(ONIndex3M,I2097,TRUE,_xll.ohTrigger(RecalcTrigger,Trigger3M)),NA())</f>
        <v>2.0913539811860948E-2</v>
      </c>
      <c r="P2097" s="44">
        <f>IFERROR(_xll.qlIndexFixing(ONIndex6M,I2097,TRUE,_xll.ohTrigger(RecalcTrigger,Trigger6M)),NA())</f>
        <v>2.1030119413733006E-2</v>
      </c>
      <c r="Q2097" s="183">
        <f>IFERROR(_xll.qlIndexFixing(ONIndex1Y,I2097,TRUE,_xll.ohTrigger(RecalcTrigger,Trigger1Y)),NA())</f>
        <v>2.1231677348216849E-2</v>
      </c>
    </row>
    <row r="2098" spans="2:17" x14ac:dyDescent="0.2">
      <c r="B2098" s="39" t="s">
        <v>42</v>
      </c>
      <c r="D2098" s="42">
        <f>_xll.qlCalendarAdvance(Calendar,$D2097,B2098,"f",FALSE)</f>
        <v>54003</v>
      </c>
      <c r="E2098" s="177">
        <f>_xll.qlInterestRateIndexValueDate(IndexON,D2098)</f>
        <v>54003</v>
      </c>
      <c r="F2098" s="193">
        <f>IFERROR(_xll.qlIndexFixing(IndexON,D2098,TRUE,_xll.ohTrigger(RecalcTrigger,TriggerON)),NA())</f>
        <v>2.0440452622831895E-2</v>
      </c>
      <c r="H2098" s="42">
        <f>_xll.qlCalendarAdvance(Calendar,$H2097,B2098,"f",FALSE)</f>
        <v>54003</v>
      </c>
      <c r="I2098" s="177">
        <f>_xll.qlInterestRateIndexValueDate(Index1M,$H2098)</f>
        <v>54003</v>
      </c>
      <c r="J2098" s="182">
        <f>IFERROR(_xll.qlIndexFixing(Index1M,$H2098,TRUE,_xll.ohTrigger(RecalcTrigger,Trigger1M)),NA())</f>
        <v>2.0632523682151266E-2</v>
      </c>
      <c r="K2098" s="44">
        <f>IFERROR(_xll.qlIndexFixing(Index3M,H2098,TRUE,_xll.ohTrigger(RecalcTrigger,Trigger3M)),NA())</f>
        <v>2.0916522412202265E-2</v>
      </c>
      <c r="L2098" s="44">
        <f>IFERROR(_xll.qlIndexFixing(Index6M,$H2098,TRUE,_xll.ohTrigger(RecalcTrigger,Trigger6M)),NA())</f>
        <v>2.1047712153020415E-2</v>
      </c>
      <c r="M2098" s="183">
        <f>IFERROR(_xll.qlIndexFixing(Index1Y,$H2098,TRUE,_xll.ohTrigger(RecalcTrigger,Trigger1Y)),NA())</f>
        <v>2.1276884801561577E-2</v>
      </c>
      <c r="N2098" s="182">
        <f>IFERROR(_xll.qlIndexFixing(ONIndex1M,I2098,TRUE,_xll.ohTrigger(RecalcTrigger,Trigger1M)),NA())</f>
        <v>2.0629695501925838E-2</v>
      </c>
      <c r="O2098" s="44">
        <f>IFERROR(_xll.qlIndexFixing(ONIndex3M,I2098,TRUE,_xll.ohTrigger(RecalcTrigger,Trigger3M)),NA())</f>
        <v>2.0906622364614824E-2</v>
      </c>
      <c r="P2098" s="44">
        <f>IFERROR(_xll.qlIndexFixing(ONIndex6M,I2098,TRUE,_xll.ohTrigger(RecalcTrigger,Trigger6M)),NA())</f>
        <v>2.1023422290558091E-2</v>
      </c>
      <c r="Q2098" s="183">
        <f>IFERROR(_xll.qlIndexFixing(ONIndex1Y,I2098,TRUE,_xll.ohTrigger(RecalcTrigger,Trigger1Y)),NA())</f>
        <v>2.1224838257487555E-2</v>
      </c>
    </row>
    <row r="2099" spans="2:17" x14ac:dyDescent="0.2">
      <c r="B2099" s="39" t="s">
        <v>42</v>
      </c>
      <c r="D2099" s="42">
        <f>_xll.qlCalendarAdvance(Calendar,$D2098,B2099,"f",FALSE)</f>
        <v>54010</v>
      </c>
      <c r="E2099" s="177">
        <f>_xll.qlInterestRateIndexValueDate(IndexON,D2099)</f>
        <v>54010</v>
      </c>
      <c r="F2099" s="193">
        <f>IFERROR(_xll.qlIndexFixing(IndexON,D2099,TRUE,_xll.ohTrigger(RecalcTrigger,TriggerON)),NA())</f>
        <v>2.0433860443082041E-2</v>
      </c>
      <c r="H2099" s="42">
        <f>_xll.qlCalendarAdvance(Calendar,$H2098,B2099,"f",FALSE)</f>
        <v>54010</v>
      </c>
      <c r="I2099" s="177">
        <f>_xll.qlInterestRateIndexValueDate(Index1M,$H2099)</f>
        <v>54010</v>
      </c>
      <c r="J2099" s="182">
        <f>IFERROR(_xll.qlIndexFixing(Index1M,$H2099,TRUE,_xll.ohTrigger(RecalcTrigger,Trigger1M)),NA())</f>
        <v>2.0625652803935995E-2</v>
      </c>
      <c r="K2099" s="44">
        <f>IFERROR(_xll.qlIndexFixing(Index3M,H2099,TRUE,_xll.ohTrigger(RecalcTrigger,Trigger3M)),NA())</f>
        <v>2.0909692013757062E-2</v>
      </c>
      <c r="L2099" s="44">
        <f>IFERROR(_xll.qlIndexFixing(Index6M,$H2099,TRUE,_xll.ohTrigger(RecalcTrigger,Trigger6M)),NA())</f>
        <v>2.1041158658918105E-2</v>
      </c>
      <c r="M2099" s="183">
        <f>IFERROR(_xll.qlIndexFixing(Index1Y,$H2099,TRUE,_xll.ohTrigger(RecalcTrigger,Trigger1Y)),NA())</f>
        <v>2.1270307914361106E-2</v>
      </c>
      <c r="N2099" s="182">
        <f>IFERROR(_xll.qlIndexFixing(ONIndex1M,I2099,TRUE,_xll.ohTrigger(RecalcTrigger,Trigger1M)),NA())</f>
        <v>2.0622803184537908E-2</v>
      </c>
      <c r="O2099" s="44">
        <f>IFERROR(_xll.qlIndexFixing(ONIndex3M,I2099,TRUE,_xll.ohTrigger(RecalcTrigger,Trigger3M)),NA())</f>
        <v>2.0899721247383818E-2</v>
      </c>
      <c r="P2099" s="44">
        <f>IFERROR(_xll.qlIndexFixing(ONIndex6M,I2099,TRUE,_xll.ohTrigger(RecalcTrigger,Trigger6M)),NA())</f>
        <v>2.1016740338436479E-2</v>
      </c>
      <c r="Q2099" s="183">
        <f>IFERROR(_xll.qlIndexFixing(ONIndex1Y,I2099,TRUE,_xll.ohTrigger(RecalcTrigger,Trigger1Y)),NA())</f>
        <v>2.1218013862475127E-2</v>
      </c>
    </row>
    <row r="2100" spans="2:17" x14ac:dyDescent="0.2">
      <c r="B2100" s="39" t="s">
        <v>42</v>
      </c>
      <c r="D2100" s="42">
        <f>_xll.qlCalendarAdvance(Calendar,$D2099,B2100,"f",FALSE)</f>
        <v>54017</v>
      </c>
      <c r="E2100" s="177">
        <f>_xll.qlInterestRateIndexValueDate(IndexON,D2100)</f>
        <v>54017</v>
      </c>
      <c r="F2100" s="193">
        <f>IFERROR(_xll.qlIndexFixing(IndexON,D2100,TRUE,_xll.ohTrigger(RecalcTrigger,TriggerON)),NA())</f>
        <v>2.042728492579915E-2</v>
      </c>
      <c r="H2100" s="42">
        <f>_xll.qlCalendarAdvance(Calendar,$H2099,B2100,"f",FALSE)</f>
        <v>54017</v>
      </c>
      <c r="I2100" s="177">
        <f>_xll.qlInterestRateIndexValueDate(Index1M,$H2100)</f>
        <v>54017</v>
      </c>
      <c r="J2100" s="182">
        <f>IFERROR(_xll.qlIndexFixing(Index1M,$H2100,TRUE,_xll.ohTrigger(RecalcTrigger,Trigger1M)),NA())</f>
        <v>2.0618797065295145E-2</v>
      </c>
      <c r="K2100" s="44">
        <f>IFERROR(_xll.qlIndexFixing(Index3M,H2100,TRUE,_xll.ohTrigger(RecalcTrigger,Trigger3M)),NA())</f>
        <v>2.0902878042179926E-2</v>
      </c>
      <c r="L2100" s="44">
        <f>IFERROR(_xll.qlIndexFixing(Index6M,$H2100,TRUE,_xll.ohTrigger(RecalcTrigger,Trigger6M)),NA())</f>
        <v>2.1034620515198242E-2</v>
      </c>
      <c r="M2100" s="183">
        <f>IFERROR(_xll.qlIndexFixing(Index1Y,$H2100,TRUE,_xll.ohTrigger(RecalcTrigger,Trigger1Y)),NA())</f>
        <v>2.1263746079661291E-2</v>
      </c>
      <c r="N2100" s="182">
        <f>IFERROR(_xll.qlIndexFixing(ONIndex1M,I2100,TRUE,_xll.ohTrigger(RecalcTrigger,Trigger1M)),NA())</f>
        <v>2.0615925976364968E-2</v>
      </c>
      <c r="O2100" s="44">
        <f>IFERROR(_xll.qlIndexFixing(ONIndex3M,I2100,TRUE,_xll.ohTrigger(RecalcTrigger,Trigger3M)),NA())</f>
        <v>2.0892836460654207E-2</v>
      </c>
      <c r="P2100" s="44">
        <f>IFERROR(_xll.qlIndexFixing(ONIndex6M,I2100,TRUE,_xll.ohTrigger(RecalcTrigger,Trigger6M)),NA())</f>
        <v>2.1010073557449216E-2</v>
      </c>
      <c r="Q2100" s="183">
        <f>IFERROR(_xll.qlIndexFixing(ONIndex1Y,I2100,TRUE,_xll.ohTrigger(RecalcTrigger,Trigger1Y)),NA())</f>
        <v>2.1211204163341657E-2</v>
      </c>
    </row>
    <row r="2101" spans="2:17" x14ac:dyDescent="0.2">
      <c r="B2101" s="39" t="s">
        <v>42</v>
      </c>
      <c r="D2101" s="42">
        <f>_xll.qlCalendarAdvance(Calendar,$D2100,B2101,"f",FALSE)</f>
        <v>54024</v>
      </c>
      <c r="E2101" s="177">
        <f>_xll.qlInterestRateIndexValueDate(IndexON,D2101)</f>
        <v>54024</v>
      </c>
      <c r="F2101" s="193">
        <f>IFERROR(_xll.qlIndexFixing(IndexON,D2101,TRUE,_xll.ohTrigger(RecalcTrigger,TriggerON)),NA())</f>
        <v>2.0420726070659034E-2</v>
      </c>
      <c r="H2101" s="42">
        <f>_xll.qlCalendarAdvance(Calendar,$H2100,B2101,"f",FALSE)</f>
        <v>54024</v>
      </c>
      <c r="I2101" s="177">
        <f>_xll.qlInterestRateIndexValueDate(Index1M,$H2101)</f>
        <v>54024</v>
      </c>
      <c r="J2101" s="182">
        <f>IFERROR(_xll.qlIndexFixing(Index1M,$H2101,TRUE,_xll.ohTrigger(RecalcTrigger,Trigger1M)),NA())</f>
        <v>2.0611956466198324E-2</v>
      </c>
      <c r="K2101" s="44">
        <f>IFERROR(_xll.qlIndexFixing(Index3M,H2101,TRUE,_xll.ohTrigger(RecalcTrigger,Trigger3M)),NA())</f>
        <v>2.0896080497383642E-2</v>
      </c>
      <c r="L2101" s="44">
        <f>IFERROR(_xll.qlIndexFixing(Index6M,$H2101,TRUE,_xll.ohTrigger(RecalcTrigger,Trigger6M)),NA())</f>
        <v>2.1028097721712987E-2</v>
      </c>
      <c r="M2101" s="183">
        <f>IFERROR(_xll.qlIndexFixing(Index1Y,$H2101,TRUE,_xll.ohTrigger(RecalcTrigger,Trigger1Y)),NA())</f>
        <v>2.1257199297170321E-2</v>
      </c>
      <c r="N2101" s="182">
        <f>IFERROR(_xll.qlIndexFixing(ONIndex1M,I2101,TRUE,_xll.ohTrigger(RecalcTrigger,Trigger1M)),NA())</f>
        <v>2.0609063877325973E-2</v>
      </c>
      <c r="O2101" s="44">
        <f>IFERROR(_xll.qlIndexFixing(ONIndex3M,I2101,TRUE,_xll.ohTrigger(RecalcTrigger,Trigger3M)),NA())</f>
        <v>2.0885968003858668E-2</v>
      </c>
      <c r="P2101" s="44">
        <f>IFERROR(_xll.qlIndexFixing(ONIndex6M,I2101,TRUE,_xll.ohTrigger(RecalcTrigger,Trigger6M)),NA())</f>
        <v>2.1003421947596301E-2</v>
      </c>
      <c r="Q2101" s="183">
        <f>IFERROR(_xll.qlIndexFixing(ONIndex1Y,I2101,TRUE,_xll.ohTrigger(RecalcTrigger,Trigger1Y)),NA())</f>
        <v>2.1204409159925053E-2</v>
      </c>
    </row>
    <row r="2102" spans="2:17" x14ac:dyDescent="0.2">
      <c r="B2102" s="39" t="s">
        <v>42</v>
      </c>
      <c r="D2102" s="42">
        <f>_xll.qlCalendarAdvance(Calendar,$D2101,B2102,"f",FALSE)</f>
        <v>54031</v>
      </c>
      <c r="E2102" s="177">
        <f>_xll.qlInterestRateIndexValueDate(IndexON,D2102)</f>
        <v>54031</v>
      </c>
      <c r="F2102" s="193">
        <f>IFERROR(_xll.qlIndexFixing(IndexON,D2102,TRUE,_xll.ohTrigger(RecalcTrigger,TriggerON)),NA())</f>
        <v>2.0414183877823788E-2</v>
      </c>
      <c r="H2102" s="42">
        <f>_xll.qlCalendarAdvance(Calendar,$H2101,B2102,"f",FALSE)</f>
        <v>54031</v>
      </c>
      <c r="I2102" s="177">
        <f>_xll.qlInterestRateIndexValueDate(Index1M,$H2102)</f>
        <v>54031</v>
      </c>
      <c r="J2102" s="182">
        <f>IFERROR(_xll.qlIndexFixing(Index1M,$H2102,TRUE,_xll.ohTrigger(RecalcTrigger,Trigger1M)),NA())</f>
        <v>2.060513100661767E-2</v>
      </c>
      <c r="K2102" s="44">
        <f>IFERROR(_xll.qlIndexFixing(Index3M,H2102,TRUE,_xll.ohTrigger(RecalcTrigger,Trigger3M)),NA())</f>
        <v>2.0889183918659793E-2</v>
      </c>
      <c r="L2102" s="44">
        <f>IFERROR(_xll.qlIndexFixing(Index6M,$H2102,TRUE,_xll.ohTrigger(RecalcTrigger,Trigger6M)),NA())</f>
        <v>2.1021734039581883E-2</v>
      </c>
      <c r="M2102" s="183">
        <f>IFERROR(_xll.qlIndexFixing(Index1Y,$H2102,TRUE,_xll.ohTrigger(RecalcTrigger,Trigger1Y)),NA())</f>
        <v>2.125066756659726E-2</v>
      </c>
      <c r="N2102" s="182">
        <f>IFERROR(_xll.qlIndexFixing(ONIndex1M,I2102,TRUE,_xll.ohTrigger(RecalcTrigger,Trigger1M)),NA())</f>
        <v>2.0602216887339875E-2</v>
      </c>
      <c r="O2102" s="44">
        <f>IFERROR(_xll.qlIndexFixing(ONIndex3M,I2102,TRUE,_xll.ohTrigger(RecalcTrigger,Trigger3M)),NA())</f>
        <v>2.0879115877402432E-2</v>
      </c>
      <c r="P2102" s="44">
        <f>IFERROR(_xll.qlIndexFixing(ONIndex6M,I2102,TRUE,_xll.ohTrigger(RecalcTrigger,Trigger6M)),NA())</f>
        <v>2.0996785508634597E-2</v>
      </c>
      <c r="Q2102" s="183">
        <f>IFERROR(_xll.qlIndexFixing(ONIndex1Y,I2102,TRUE,_xll.ohTrigger(RecalcTrigger,Trigger1Y)),NA())</f>
        <v>2.1197628852225314E-2</v>
      </c>
    </row>
    <row r="2103" spans="2:17" x14ac:dyDescent="0.2">
      <c r="B2103" s="39" t="s">
        <v>42</v>
      </c>
      <c r="D2103" s="42">
        <f>_xll.qlCalendarAdvance(Calendar,$D2102,B2103,"f",FALSE)</f>
        <v>54038</v>
      </c>
      <c r="E2103" s="177">
        <f>_xll.qlInterestRateIndexValueDate(IndexON,D2103)</f>
        <v>54038</v>
      </c>
      <c r="F2103" s="193">
        <f>IFERROR(_xll.qlIndexFixing(IndexON,D2103,TRUE,_xll.ohTrigger(RecalcTrigger,TriggerON)),NA())</f>
        <v>2.0407658347293411E-2</v>
      </c>
      <c r="H2103" s="42">
        <f>_xll.qlCalendarAdvance(Calendar,$H2102,B2103,"f",FALSE)</f>
        <v>54038</v>
      </c>
      <c r="I2103" s="177">
        <f>_xll.qlInterestRateIndexValueDate(Index1M,$H2103)</f>
        <v>54038</v>
      </c>
      <c r="J2103" s="182">
        <f>IFERROR(_xll.qlIndexFixing(Index1M,$H2103,TRUE,_xll.ohTrigger(RecalcTrigger,Trigger1M)),NA())</f>
        <v>2.0598320686525326E-2</v>
      </c>
      <c r="K2103" s="44">
        <f>IFERROR(_xll.qlIndexFixing(Index3M,H2103,TRUE,_xll.ohTrigger(RecalcTrigger,Trigger3M)),NA())</f>
        <v>2.0882418439991817E-2</v>
      </c>
      <c r="L2103" s="44">
        <f>IFERROR(_xll.qlIndexFixing(Index6M,$H2103,TRUE,_xll.ohTrigger(RecalcTrigger,Trigger6M)),NA())</f>
        <v>2.101524267068686E-2</v>
      </c>
      <c r="M2103" s="183">
        <f>IFERROR(_xll.qlIndexFixing(Index1Y,$H2103,TRUE,_xll.ohTrigger(RecalcTrigger,Trigger1Y)),NA())</f>
        <v>2.1244150887650963E-2</v>
      </c>
      <c r="N2103" s="182">
        <f>IFERROR(_xll.qlIndexFixing(ONIndex1M,I2103,TRUE,_xll.ohTrigger(RecalcTrigger,Trigger1M)),NA())</f>
        <v>2.0595385006406675E-2</v>
      </c>
      <c r="O2103" s="44">
        <f>IFERROR(_xll.qlIndexFixing(ONIndex3M,I2103,TRUE,_xll.ohTrigger(RecalcTrigger,Trigger3M)),NA())</f>
        <v>2.087228008104236E-2</v>
      </c>
      <c r="P2103" s="44">
        <f>IFERROR(_xll.qlIndexFixing(ONIndex6M,I2103,TRUE,_xll.ohTrigger(RecalcTrigger,Trigger6M)),NA())</f>
        <v>2.0990164240807241E-2</v>
      </c>
      <c r="Q2103" s="183">
        <f>IFERROR(_xll.qlIndexFixing(ONIndex1Y,I2103,TRUE,_xll.ohTrigger(RecalcTrigger,Trigger1Y)),NA())</f>
        <v>2.1190863240242441E-2</v>
      </c>
    </row>
    <row r="2104" spans="2:17" x14ac:dyDescent="0.2">
      <c r="B2104" s="39" t="s">
        <v>42</v>
      </c>
      <c r="D2104" s="42">
        <f>_xll.qlCalendarAdvance(Calendar,$D2103,B2104,"f",FALSE)</f>
        <v>54045</v>
      </c>
      <c r="E2104" s="177">
        <f>_xll.qlInterestRateIndexValueDate(IndexON,D2104)</f>
        <v>54045</v>
      </c>
      <c r="F2104" s="193">
        <f>IFERROR(_xll.qlIndexFixing(IndexON,D2104,TRUE,_xll.ohTrigger(RecalcTrigger,TriggerON)),NA())</f>
        <v>2.0401149479067904E-2</v>
      </c>
      <c r="H2104" s="42">
        <f>_xll.qlCalendarAdvance(Calendar,$H2103,B2104,"f",FALSE)</f>
        <v>54045</v>
      </c>
      <c r="I2104" s="177">
        <f>_xll.qlInterestRateIndexValueDate(Index1M,$H2104)</f>
        <v>54045</v>
      </c>
      <c r="J2104" s="182">
        <f>IFERROR(_xll.qlIndexFixing(Index1M,$H2104,TRUE,_xll.ohTrigger(RecalcTrigger,Trigger1M)),NA())</f>
        <v>2.0591525505903562E-2</v>
      </c>
      <c r="K2104" s="44">
        <f>IFERROR(_xll.qlIndexFixing(Index3M,H2104,TRUE,_xll.ohTrigger(RecalcTrigger,Trigger3M)),NA())</f>
        <v>2.087566938680168E-2</v>
      </c>
      <c r="L2104" s="44">
        <f>IFERROR(_xll.qlIndexFixing(Index6M,$H2104,TRUE,_xll.ohTrigger(RecalcTrigger,Trigger6M)),NA())</f>
        <v>2.1008766652565489E-2</v>
      </c>
      <c r="M2104" s="183">
        <f>IFERROR(_xll.qlIndexFixing(Index1Y,$H2104,TRUE,_xll.ohTrigger(RecalcTrigger,Trigger1Y)),NA())</f>
        <v>2.1237649260041819E-2</v>
      </c>
      <c r="N2104" s="182">
        <f>IFERROR(_xll.qlIndexFixing(ONIndex1M,I2104,TRUE,_xll.ohTrigger(RecalcTrigger,Trigger1M)),NA())</f>
        <v>2.0588568234769511E-2</v>
      </c>
      <c r="O2104" s="44">
        <f>IFERROR(_xll.qlIndexFixing(ONIndex3M,I2104,TRUE,_xll.ohTrigger(RecalcTrigger,Trigger3M)),NA())</f>
        <v>2.0865460615021592E-2</v>
      </c>
      <c r="P2104" s="44">
        <f>IFERROR(_xll.qlIndexFixing(ONIndex6M,I2104,TRUE,_xll.ohTrigger(RecalcTrigger,Trigger6M)),NA())</f>
        <v>2.098355814419528E-2</v>
      </c>
      <c r="Q2104" s="183">
        <f>IFERROR(_xll.qlIndexFixing(ONIndex1Y,I2104,TRUE,_xll.ohTrigger(RecalcTrigger,Trigger1Y)),NA())</f>
        <v>2.118411232405748E-2</v>
      </c>
    </row>
    <row r="2105" spans="2:17" x14ac:dyDescent="0.2">
      <c r="B2105" s="39" t="s">
        <v>42</v>
      </c>
      <c r="D2105" s="42">
        <f>_xll.qlCalendarAdvance(Calendar,$D2104,B2105,"f",FALSE)</f>
        <v>54053</v>
      </c>
      <c r="E2105" s="177">
        <f>_xll.qlInterestRateIndexValueDate(IndexON,D2105)</f>
        <v>54053</v>
      </c>
      <c r="F2105" s="193">
        <f>IFERROR(_xll.qlIndexFixing(IndexON,D2105,TRUE,_xll.ohTrigger(RecalcTrigger,TriggerON)),NA())</f>
        <v>2.0393944912404652E-2</v>
      </c>
      <c r="H2105" s="42">
        <f>_xll.qlCalendarAdvance(Calendar,$H2104,B2105,"f",FALSE)</f>
        <v>54053</v>
      </c>
      <c r="I2105" s="177">
        <f>_xll.qlInterestRateIndexValueDate(Index1M,$H2105)</f>
        <v>54053</v>
      </c>
      <c r="J2105" s="182">
        <f>IFERROR(_xll.qlIndexFixing(Index1M,$H2105,TRUE,_xll.ohTrigger(RecalcTrigger,Trigger1M)),NA())</f>
        <v>2.0583680877159855E-2</v>
      </c>
      <c r="K2105" s="44">
        <f>IFERROR(_xll.qlIndexFixing(Index3M,H2105,TRUE,_xll.ohTrigger(RecalcTrigger,Trigger3M)),NA())</f>
        <v>2.0867976295875675E-2</v>
      </c>
      <c r="L2105" s="44">
        <f>IFERROR(_xll.qlIndexFixing(Index6M,$H2105,TRUE,_xll.ohTrigger(RecalcTrigger,Trigger6M)),NA())</f>
        <v>2.1001676594794568E-2</v>
      </c>
      <c r="M2105" s="183">
        <f>IFERROR(_xll.qlIndexFixing(Index1Y,$H2105,TRUE,_xll.ohTrigger(RecalcTrigger,Trigger1Y)),NA())</f>
        <v>2.1230237258326654E-2</v>
      </c>
      <c r="N2105" s="182">
        <f>IFERROR(_xll.qlIndexFixing(ONIndex1M,I2105,TRUE,_xll.ohTrigger(RecalcTrigger,Trigger1M)),NA())</f>
        <v>2.0580986493681973E-2</v>
      </c>
      <c r="O2105" s="44">
        <f>IFERROR(_xll.qlIndexFixing(ONIndex3M,I2105,TRUE,_xll.ohTrigger(RecalcTrigger,Trigger3M)),NA())</f>
        <v>2.085790864725786E-2</v>
      </c>
      <c r="P2105" s="44">
        <f>IFERROR(_xll.qlIndexFixing(ONIndex6M,I2105,TRUE,_xll.ohTrigger(RecalcTrigger,Trigger6M)),NA())</f>
        <v>2.0976292363843466E-2</v>
      </c>
      <c r="Q2105" s="183">
        <f>IFERROR(_xll.qlIndexFixing(ONIndex1Y,I2105,TRUE,_xll.ohTrigger(RecalcTrigger,Trigger1Y)),NA())</f>
        <v>2.1176682784940597E-2</v>
      </c>
    </row>
    <row r="2106" spans="2:17" x14ac:dyDescent="0.2">
      <c r="B2106" s="39" t="s">
        <v>42</v>
      </c>
      <c r="D2106" s="42">
        <f>_xll.qlCalendarAdvance(Calendar,$D2105,B2106,"f",FALSE)</f>
        <v>54060</v>
      </c>
      <c r="E2106" s="177">
        <f>_xll.qlInterestRateIndexValueDate(IndexON,D2106)</f>
        <v>54060</v>
      </c>
      <c r="F2106" s="193">
        <f>IFERROR(_xll.qlIndexFixing(IndexON,D2106,TRUE,_xll.ohTrigger(RecalcTrigger,TriggerON)),NA())</f>
        <v>2.038747340640653E-2</v>
      </c>
      <c r="H2106" s="42">
        <f>_xll.qlCalendarAdvance(Calendar,$H2105,B2106,"f",FALSE)</f>
        <v>54060</v>
      </c>
      <c r="I2106" s="177">
        <f>_xll.qlInterestRateIndexValueDate(Index1M,$H2106)</f>
        <v>54060</v>
      </c>
      <c r="J2106" s="182">
        <f>IFERROR(_xll.qlIndexFixing(Index1M,$H2106,TRUE,_xll.ohTrigger(RecalcTrigger,Trigger1M)),NA())</f>
        <v>2.0576917437797704E-2</v>
      </c>
      <c r="K2106" s="44">
        <f>IFERROR(_xll.qlIndexFixing(Index3M,H2106,TRUE,_xll.ohTrigger(RecalcTrigger,Trigger3M)),NA())</f>
        <v>2.0861737834953833E-2</v>
      </c>
      <c r="L2106" s="44">
        <f>IFERROR(_xll.qlIndexFixing(Index6M,$H2106,TRUE,_xll.ohTrigger(RecalcTrigger,Trigger6M)),NA())</f>
        <v>2.0994794392140703E-2</v>
      </c>
      <c r="M2106" s="183">
        <f>IFERROR(_xll.qlIndexFixing(Index1Y,$H2106,TRUE,_xll.ohTrigger(RecalcTrigger,Trigger1Y)),NA())</f>
        <v>2.1223607389022837E-2</v>
      </c>
      <c r="N2106" s="182">
        <f>IFERROR(_xll.qlIndexFixing(ONIndex1M,I2106,TRUE,_xll.ohTrigger(RecalcTrigger,Trigger1M)),NA())</f>
        <v>2.0574203492328046E-2</v>
      </c>
      <c r="O2106" s="44">
        <f>IFERROR(_xll.qlIndexFixing(ONIndex3M,I2106,TRUE,_xll.ohTrigger(RecalcTrigger,Trigger3M)),NA())</f>
        <v>2.0851125732353298E-2</v>
      </c>
      <c r="P2106" s="44">
        <f>IFERROR(_xll.qlIndexFixing(ONIndex6M,I2106,TRUE,_xll.ohTrigger(RecalcTrigger,Trigger6M)),NA())</f>
        <v>2.0969720188666056E-2</v>
      </c>
      <c r="Q2106" s="183">
        <f>IFERROR(_xll.qlIndexFixing(ONIndex1Y,I2106,TRUE,_xll.ohTrigger(RecalcTrigger,Trigger1Y)),NA())</f>
        <v>2.1169964679721064E-2</v>
      </c>
    </row>
    <row r="2107" spans="2:17" x14ac:dyDescent="0.2">
      <c r="B2107" s="39" t="s">
        <v>42</v>
      </c>
      <c r="D2107" s="42">
        <f>_xll.qlCalendarAdvance(Calendar,$D2106,B2107,"f",FALSE)</f>
        <v>54067</v>
      </c>
      <c r="E2107" s="177">
        <f>_xll.qlInterestRateIndexValueDate(IndexON,D2107)</f>
        <v>54067</v>
      </c>
      <c r="F2107" s="193">
        <f>IFERROR(_xll.qlIndexFixing(IndexON,D2107,TRUE,_xll.ohTrigger(RecalcTrigger,TriggerON)),NA())</f>
        <v>2.038101856476645E-2</v>
      </c>
      <c r="H2107" s="42">
        <f>_xll.qlCalendarAdvance(Calendar,$H2106,B2107,"f",FALSE)</f>
        <v>54067</v>
      </c>
      <c r="I2107" s="177">
        <f>_xll.qlInterestRateIndexValueDate(Index1M,$H2107)</f>
        <v>54067</v>
      </c>
      <c r="J2107" s="182">
        <f>IFERROR(_xll.qlIndexFixing(Index1M,$H2107,TRUE,_xll.ohTrigger(RecalcTrigger,Trigger1M)),NA())</f>
        <v>2.0570169136835046E-2</v>
      </c>
      <c r="K2107" s="44">
        <f>IFERROR(_xll.qlIndexFixing(Index3M,H2107,TRUE,_xll.ohTrigger(RecalcTrigger,Trigger3M)),NA())</f>
        <v>2.0854565009050124E-2</v>
      </c>
      <c r="L2107" s="44">
        <f>IFERROR(_xll.qlIndexFixing(Index6M,$H2107,TRUE,_xll.ohTrigger(RecalcTrigger,Trigger6M)),NA())</f>
        <v>2.0988365889718062E-2</v>
      </c>
      <c r="M2107" s="183">
        <f>IFERROR(_xll.qlIndexFixing(Index1Y,$H2107,TRUE,_xll.ohTrigger(RecalcTrigger,Trigger1Y)),NA())</f>
        <v>2.1217152360120797E-2</v>
      </c>
      <c r="N2107" s="182">
        <f>IFERROR(_xll.qlIndexFixing(ONIndex1M,I2107,TRUE,_xll.ohTrigger(RecalcTrigger,Trigger1M)),NA())</f>
        <v>2.0567435602053173E-2</v>
      </c>
      <c r="O2107" s="44">
        <f>IFERROR(_xll.qlIndexFixing(ONIndex3M,I2107,TRUE,_xll.ohTrigger(RecalcTrigger,Trigger3M)),NA())</f>
        <v>2.0844359149733153E-2</v>
      </c>
      <c r="P2107" s="44">
        <f>IFERROR(_xll.qlIndexFixing(ONIndex6M,I2107,TRUE,_xll.ohTrigger(RecalcTrigger,Trigger6M)),NA())</f>
        <v>2.0963163186568105E-2</v>
      </c>
      <c r="Q2107" s="183">
        <f>IFERROR(_xll.qlIndexFixing(ONIndex1Y,I2107,TRUE,_xll.ohTrigger(RecalcTrigger,Trigger1Y)),NA())</f>
        <v>2.1163261272190519E-2</v>
      </c>
    </row>
    <row r="2108" spans="2:17" x14ac:dyDescent="0.2">
      <c r="B2108" s="39" t="s">
        <v>42</v>
      </c>
      <c r="D2108" s="42">
        <f>_xll.qlCalendarAdvance(Calendar,$D2107,B2108,"f",FALSE)</f>
        <v>54074</v>
      </c>
      <c r="E2108" s="177">
        <f>_xll.qlInterestRateIndexValueDate(IndexON,D2108)</f>
        <v>54074</v>
      </c>
      <c r="F2108" s="193">
        <f>IFERROR(_xll.qlIndexFixing(IndexON,D2108,TRUE,_xll.ohTrigger(RecalcTrigger,TriggerON)),NA())</f>
        <v>2.0374580387484412E-2</v>
      </c>
      <c r="H2108" s="42">
        <f>_xll.qlCalendarAdvance(Calendar,$H2107,B2108,"f",FALSE)</f>
        <v>54074</v>
      </c>
      <c r="I2108" s="177">
        <f>_xll.qlInterestRateIndexValueDate(Index1M,$H2108)</f>
        <v>54074</v>
      </c>
      <c r="J2108" s="182">
        <f>IFERROR(_xll.qlIndexFixing(Index1M,$H2108,TRUE,_xll.ohTrigger(RecalcTrigger,Trigger1M)),NA())</f>
        <v>2.0563435974253582E-2</v>
      </c>
      <c r="K2108" s="44">
        <f>IFERROR(_xll.qlIndexFixing(Index3M,H2108,TRUE,_xll.ohTrigger(RecalcTrigger,Trigger3M)),NA())</f>
        <v>2.0847884003381636E-2</v>
      </c>
      <c r="L2108" s="44">
        <f>IFERROR(_xll.qlIndexFixing(Index6M,$H2108,TRUE,_xll.ohTrigger(RecalcTrigger,Trigger6M)),NA())</f>
        <v>2.0981952736478203E-2</v>
      </c>
      <c r="M2108" s="183">
        <f>IFERROR(_xll.qlIndexFixing(Index1Y,$H2108,TRUE,_xll.ohTrigger(RecalcTrigger,Trigger1Y)),NA())</f>
        <v>2.1210712380404735E-2</v>
      </c>
      <c r="N2108" s="182">
        <f>IFERROR(_xll.qlIndexFixing(ONIndex1M,I2108,TRUE,_xll.ohTrigger(RecalcTrigger,Trigger1M)),NA())</f>
        <v>2.0560682822803326E-2</v>
      </c>
      <c r="O2108" s="44">
        <f>IFERROR(_xll.qlIndexFixing(ONIndex3M,I2108,TRUE,_xll.ohTrigger(RecalcTrigger,Trigger3M)),NA())</f>
        <v>2.0837608899451448E-2</v>
      </c>
      <c r="P2108" s="44">
        <f>IFERROR(_xll.qlIndexFixing(ONIndex6M,I2108,TRUE,_xll.ohTrigger(RecalcTrigger,Trigger6M)),NA())</f>
        <v>2.095662135749558E-2</v>
      </c>
      <c r="Q2108" s="183">
        <f>IFERROR(_xll.qlIndexFixing(ONIndex1Y,I2108,TRUE,_xll.ohTrigger(RecalcTrigger,Trigger1Y)),NA())</f>
        <v>2.1156572562375985E-2</v>
      </c>
    </row>
    <row r="2109" spans="2:17" x14ac:dyDescent="0.2">
      <c r="B2109" s="39" t="s">
        <v>42</v>
      </c>
      <c r="D2109" s="42">
        <f>_xll.qlCalendarAdvance(Calendar,$D2108,B2109,"f",FALSE)</f>
        <v>54081</v>
      </c>
      <c r="E2109" s="177">
        <f>_xll.qlInterestRateIndexValueDate(IndexON,D2109)</f>
        <v>54081</v>
      </c>
      <c r="F2109" s="193">
        <f>IFERROR(_xll.qlIndexFixing(IndexON,D2109,TRUE,_xll.ohTrigger(RecalcTrigger,TriggerON)),NA())</f>
        <v>2.0368158874614444E-2</v>
      </c>
      <c r="H2109" s="42">
        <f>_xll.qlCalendarAdvance(Calendar,$H2108,B2109,"f",FALSE)</f>
        <v>54081</v>
      </c>
      <c r="I2109" s="177">
        <f>_xll.qlInterestRateIndexValueDate(Index1M,$H2109)</f>
        <v>54081</v>
      </c>
      <c r="J2109" s="182">
        <f>IFERROR(_xll.qlIndexFixing(Index1M,$H2109,TRUE,_xll.ohTrigger(RecalcTrigger,Trigger1M)),NA())</f>
        <v>2.0556717950019326E-2</v>
      </c>
      <c r="K2109" s="44">
        <f>IFERROR(_xll.qlIndexFixing(Index3M,H2109,TRUE,_xll.ohTrigger(RecalcTrigger,Trigger3M)),NA())</f>
        <v>2.0841219422767052E-2</v>
      </c>
      <c r="L2109" s="44">
        <f>IFERROR(_xll.qlIndexFixing(Index6M,$H2109,TRUE,_xll.ohTrigger(RecalcTrigger,Trigger6M)),NA())</f>
        <v>2.0975554932277742E-2</v>
      </c>
      <c r="M2109" s="183">
        <f>IFERROR(_xll.qlIndexFixing(Index1Y,$H2109,TRUE,_xll.ohTrigger(RecalcTrigger,Trigger1Y)),NA())</f>
        <v>2.120428744958977E-2</v>
      </c>
      <c r="N2109" s="182">
        <f>IFERROR(_xll.qlIndexFixing(ONIndex1M,I2109,TRUE,_xll.ohTrigger(RecalcTrigger,Trigger1M)),NA())</f>
        <v>2.055394515463253E-2</v>
      </c>
      <c r="O2109" s="44">
        <f>IFERROR(_xll.qlIndexFixing(ONIndex3M,I2109,TRUE,_xll.ohTrigger(RecalcTrigger,Trigger3M)),NA())</f>
        <v>2.083087498145416E-2</v>
      </c>
      <c r="P2109" s="44">
        <f>IFERROR(_xll.qlIndexFixing(ONIndex6M,I2109,TRUE,_xll.ohTrigger(RecalcTrigger,Trigger6M)),NA())</f>
        <v>2.0950094701475502E-2</v>
      </c>
      <c r="Q2109" s="183">
        <f>IFERROR(_xll.qlIndexFixing(ONIndex1Y,I2109,TRUE,_xll.ohTrigger(RecalcTrigger,Trigger1Y)),NA())</f>
        <v>2.1149898550250439E-2</v>
      </c>
    </row>
    <row r="2110" spans="2:17" x14ac:dyDescent="0.2">
      <c r="B2110" s="39" t="s">
        <v>42</v>
      </c>
      <c r="D2110" s="42">
        <f>_xll.qlCalendarAdvance(Calendar,$D2109,B2110,"f",FALSE)</f>
        <v>54088</v>
      </c>
      <c r="E2110" s="177">
        <f>_xll.qlInterestRateIndexValueDate(IndexON,D2110)</f>
        <v>54088</v>
      </c>
      <c r="F2110" s="193">
        <f>IFERROR(_xll.qlIndexFixing(IndexON,D2110,TRUE,_xll.ohTrigger(RecalcTrigger,TriggerON)),NA())</f>
        <v>2.0361754026048489E-2</v>
      </c>
      <c r="H2110" s="42">
        <f>_xll.qlCalendarAdvance(Calendar,$H2109,B2110,"f",FALSE)</f>
        <v>54088</v>
      </c>
      <c r="I2110" s="177">
        <f>_xll.qlInterestRateIndexValueDate(Index1M,$H2110)</f>
        <v>54088</v>
      </c>
      <c r="J2110" s="182">
        <f>IFERROR(_xll.qlIndexFixing(Index1M,$H2110,TRUE,_xll.ohTrigger(RecalcTrigger,Trigger1M)),NA())</f>
        <v>2.0549713216836723E-2</v>
      </c>
      <c r="K2110" s="44">
        <f>IFERROR(_xll.qlIndexFixing(Index3M,H2110,TRUE,_xll.ohTrigger(RecalcTrigger,Trigger3M)),NA())</f>
        <v>2.0834449446441455E-2</v>
      </c>
      <c r="L2110" s="44">
        <f>IFERROR(_xll.qlIndexFixing(Index6M,$H2110,TRUE,_xll.ohTrigger(RecalcTrigger,Trigger6M)),NA())</f>
        <v>2.0969172476970617E-2</v>
      </c>
      <c r="M2110" s="183">
        <f>IFERROR(_xll.qlIndexFixing(Index1Y,$H2110,TRUE,_xll.ohTrigger(RecalcTrigger,Trigger1Y)),NA())</f>
        <v>2.1197388071566958E-2</v>
      </c>
      <c r="N2110" s="182">
        <f>IFERROR(_xll.qlIndexFixing(ONIndex1M,I2110,TRUE,_xll.ohTrigger(RecalcTrigger,Trigger1M)),NA())</f>
        <v>2.0547222597513775E-2</v>
      </c>
      <c r="O2110" s="44">
        <f>IFERROR(_xll.qlIndexFixing(ONIndex3M,I2110,TRUE,_xll.ohTrigger(RecalcTrigger,Trigger3M)),NA())</f>
        <v>2.0824157395795316E-2</v>
      </c>
      <c r="P2110" s="44">
        <f>IFERROR(_xll.qlIndexFixing(ONIndex6M,I2110,TRUE,_xll.ohTrigger(RecalcTrigger,Trigger6M)),NA())</f>
        <v>2.0943583218480853E-2</v>
      </c>
      <c r="Q2110" s="183">
        <f>IFERROR(_xll.qlIndexFixing(ONIndex1Y,I2110,TRUE,_xll.ohTrigger(RecalcTrigger,Trigger1Y)),NA())</f>
        <v>2.1143239235813887E-2</v>
      </c>
    </row>
    <row r="2111" spans="2:17" x14ac:dyDescent="0.2">
      <c r="B2111" s="39" t="s">
        <v>42</v>
      </c>
      <c r="D2111" s="42">
        <f>_xll.qlCalendarAdvance(Calendar,$D2110,B2111,"f",FALSE)</f>
        <v>54095</v>
      </c>
      <c r="E2111" s="177">
        <f>_xll.qlInterestRateIndexValueDate(IndexON,D2111)</f>
        <v>54095</v>
      </c>
      <c r="F2111" s="193">
        <f>IFERROR(_xll.qlIndexFixing(IndexON,D2111,TRUE,_xll.ohTrigger(RecalcTrigger,TriggerON)),NA())</f>
        <v>2.0355365841840577E-2</v>
      </c>
      <c r="H2111" s="42">
        <f>_xll.qlCalendarAdvance(Calendar,$H2110,B2111,"f",FALSE)</f>
        <v>54095</v>
      </c>
      <c r="I2111" s="177">
        <f>_xll.qlInterestRateIndexValueDate(Index1M,$H2111)</f>
        <v>54095</v>
      </c>
      <c r="J2111" s="182">
        <f>IFERROR(_xll.qlIndexFixing(Index1M,$H2111,TRUE,_xll.ohTrigger(RecalcTrigger,Trigger1M)),NA())</f>
        <v>2.0543327316506158E-2</v>
      </c>
      <c r="K2111" s="44">
        <f>IFERROR(_xll.qlIndexFixing(Index3M,H2111,TRUE,_xll.ohTrigger(RecalcTrigger,Trigger3M)),NA())</f>
        <v>2.0827816920061897E-2</v>
      </c>
      <c r="L2111" s="44">
        <f>IFERROR(_xll.qlIndexFixing(Index6M,$H2111,TRUE,_xll.ohTrigger(RecalcTrigger,Trigger6M)),NA())</f>
        <v>2.0962805370411654E-2</v>
      </c>
      <c r="M2111" s="183">
        <f>IFERROR(_xll.qlIndexFixing(Index1Y,$H2111,TRUE,_xll.ohTrigger(RecalcTrigger,Trigger1Y)),NA())</f>
        <v>2.1191482733522306E-2</v>
      </c>
      <c r="N2111" s="182">
        <f>IFERROR(_xll.qlIndexFixing(ONIndex1M,I2111,TRUE,_xll.ohTrigger(RecalcTrigger,Trigger1M)),NA())</f>
        <v>2.0540515151447062E-2</v>
      </c>
      <c r="O2111" s="44">
        <f>IFERROR(_xll.qlIndexFixing(ONIndex3M,I2111,TRUE,_xll.ohTrigger(RecalcTrigger,Trigger3M)),NA())</f>
        <v>2.0817456142393869E-2</v>
      </c>
      <c r="P2111" s="44">
        <f>IFERROR(_xll.qlIndexFixing(ONIndex6M,I2111,TRUE,_xll.ohTrigger(RecalcTrigger,Trigger6M)),NA())</f>
        <v>2.0937086908484618E-2</v>
      </c>
      <c r="Q2111" s="183">
        <f>IFERROR(_xll.qlIndexFixing(ONIndex1Y,I2111,TRUE,_xll.ohTrigger(RecalcTrigger,Trigger1Y)),NA())</f>
        <v>2.1136594619012298E-2</v>
      </c>
    </row>
    <row r="2112" spans="2:17" x14ac:dyDescent="0.2">
      <c r="B2112" s="39" t="s">
        <v>42</v>
      </c>
      <c r="D2112" s="42">
        <f>_xll.qlCalendarAdvance(Calendar,$D2111,B2112,"f",FALSE)</f>
        <v>54102</v>
      </c>
      <c r="E2112" s="177">
        <f>_xll.qlInterestRateIndexValueDate(IndexON,D2112)</f>
        <v>54102</v>
      </c>
      <c r="F2112" s="193">
        <f>IFERROR(_xll.qlIndexFixing(IndexON,D2112,TRUE,_xll.ohTrigger(RecalcTrigger,TriggerON)),NA())</f>
        <v>2.0348994322044737E-2</v>
      </c>
      <c r="H2112" s="42">
        <f>_xll.qlCalendarAdvance(Calendar,$H2111,B2112,"f",FALSE)</f>
        <v>54102</v>
      </c>
      <c r="I2112" s="177">
        <f>_xll.qlInterestRateIndexValueDate(Index1M,$H2112)</f>
        <v>54102</v>
      </c>
      <c r="J2112" s="182">
        <f>IFERROR(_xll.qlIndexFixing(Index1M,$H2112,TRUE,_xll.ohTrigger(RecalcTrigger,Trigger1M)),NA())</f>
        <v>2.0536654707172343E-2</v>
      </c>
      <c r="K2112" s="44">
        <f>IFERROR(_xll.qlIndexFixing(Index3M,H2112,TRUE,_xll.ohTrigger(RecalcTrigger,Trigger3M)),NA())</f>
        <v>2.0821200817442789E-2</v>
      </c>
      <c r="L2112" s="44">
        <f>IFERROR(_xll.qlIndexFixing(Index6M,$H2112,TRUE,_xll.ohTrigger(RecalcTrigger,Trigger6M)),NA())</f>
        <v>2.0956453612457019E-2</v>
      </c>
      <c r="M2112" s="183">
        <f>IFERROR(_xll.qlIndexFixing(Index1Y,$H2112,TRUE,_xll.ohTrigger(RecalcTrigger,Trigger1Y)),NA())</f>
        <v>2.1185102947701602E-2</v>
      </c>
      <c r="N2112" s="182">
        <f>IFERROR(_xll.qlIndexFixing(ONIndex1M,I2112,TRUE,_xll.ohTrigger(RecalcTrigger,Trigger1M)),NA())</f>
        <v>2.0533822816432384E-2</v>
      </c>
      <c r="O2112" s="44">
        <f>IFERROR(_xll.qlIndexFixing(ONIndex3M,I2112,TRUE,_xll.ohTrigger(RecalcTrigger,Trigger3M)),NA())</f>
        <v>2.0810771221303852E-2</v>
      </c>
      <c r="P2112" s="44">
        <f>IFERROR(_xll.qlIndexFixing(ONIndex6M,I2112,TRUE,_xll.ohTrigger(RecalcTrigger,Trigger6M)),NA())</f>
        <v>2.0930605771594855E-2</v>
      </c>
      <c r="Q2112" s="183">
        <f>IFERROR(_xll.qlIndexFixing(ONIndex1Y,I2112,TRUE,_xll.ohTrigger(RecalcTrigger,Trigger1Y)),NA())</f>
        <v>2.1129964700007758E-2</v>
      </c>
    </row>
    <row r="2113" spans="2:17" x14ac:dyDescent="0.2">
      <c r="B2113" s="39" t="s">
        <v>42</v>
      </c>
      <c r="D2113" s="42">
        <f>_xll.qlCalendarAdvance(Calendar,$D2112,B2113,"f",FALSE)</f>
        <v>54109</v>
      </c>
      <c r="E2113" s="177">
        <f>_xll.qlInterestRateIndexValueDate(IndexON,D2113)</f>
        <v>54109</v>
      </c>
      <c r="F2113" s="193">
        <f>IFERROR(_xll.qlIndexFixing(IndexON,D2113,TRUE,_xll.ohTrigger(RecalcTrigger,TriggerON)),NA())</f>
        <v>2.0342639466552907E-2</v>
      </c>
      <c r="H2113" s="42">
        <f>_xll.qlCalendarAdvance(Calendar,$H2112,B2113,"f",FALSE)</f>
        <v>54109</v>
      </c>
      <c r="I2113" s="177">
        <f>_xll.qlInterestRateIndexValueDate(Index1M,$H2113)</f>
        <v>54109</v>
      </c>
      <c r="J2113" s="182">
        <f>IFERROR(_xll.qlIndexFixing(Index1M,$H2113,TRUE,_xll.ohTrigger(RecalcTrigger,Trigger1M)),NA())</f>
        <v>2.0529997236089004E-2</v>
      </c>
      <c r="K2113" s="44">
        <f>IFERROR(_xll.qlIndexFixing(Index3M,H2113,TRUE,_xll.ohTrigger(RecalcTrigger,Trigger3M)),NA())</f>
        <v>2.0814601138505789E-2</v>
      </c>
      <c r="L2113" s="44">
        <f>IFERROR(_xll.qlIndexFixing(Index6M,$H2113,TRUE,_xll.ohTrigger(RecalcTrigger,Trigger6M)),NA())</f>
        <v>2.0950117202962432E-2</v>
      </c>
      <c r="M2113" s="183">
        <f>IFERROR(_xll.qlIndexFixing(Index1Y,$H2113,TRUE,_xll.ohTrigger(RecalcTrigger,Trigger1Y)),NA())</f>
        <v>2.1178738209645578E-2</v>
      </c>
      <c r="N2113" s="182">
        <f>IFERROR(_xll.qlIndexFixing(ONIndex1M,I2113,TRUE,_xll.ohTrigger(RecalcTrigger,Trigger1M)),NA())</f>
        <v>2.0527145592496764E-2</v>
      </c>
      <c r="O2113" s="44">
        <f>IFERROR(_xll.qlIndexFixing(ONIndex3M,I2113,TRUE,_xll.ohTrigger(RecalcTrigger,Trigger3M)),NA())</f>
        <v>2.0804102632525266E-2</v>
      </c>
      <c r="P2113" s="44">
        <f>IFERROR(_xll.qlIndexFixing(ONIndex6M,I2113,TRUE,_xll.ohTrigger(RecalcTrigger,Trigger6M)),NA())</f>
        <v>2.0924139807730523E-2</v>
      </c>
      <c r="Q2113" s="183">
        <f>IFERROR(_xll.qlIndexFixing(ONIndex1Y,I2113,TRUE,_xll.ohTrigger(RecalcTrigger,Trigger1Y)),NA())</f>
        <v>2.1123349478611168E-2</v>
      </c>
    </row>
    <row r="2114" spans="2:17" x14ac:dyDescent="0.2">
      <c r="B2114" s="39" t="s">
        <v>42</v>
      </c>
      <c r="D2114" s="42">
        <f>_xll.qlCalendarAdvance(Calendar,$D2113,B2114,"f",FALSE)</f>
        <v>54116</v>
      </c>
      <c r="E2114" s="177">
        <f>_xll.qlInterestRateIndexValueDate(IndexON,D2114)</f>
        <v>54116</v>
      </c>
      <c r="F2114" s="193">
        <f>IFERROR(_xll.qlIndexFixing(IndexON,D2114,TRUE,_xll.ohTrigger(RecalcTrigger,TriggerON)),NA())</f>
        <v>2.0336301275419116E-2</v>
      </c>
      <c r="H2114" s="42">
        <f>_xll.qlCalendarAdvance(Calendar,$H2113,B2114,"f",FALSE)</f>
        <v>54116</v>
      </c>
      <c r="I2114" s="177">
        <f>_xll.qlInterestRateIndexValueDate(Index1M,$H2114)</f>
        <v>54116</v>
      </c>
      <c r="J2114" s="182">
        <f>IFERROR(_xll.qlIndexFixing(Index1M,$H2114,TRUE,_xll.ohTrigger(RecalcTrigger,Trigger1M)),NA())</f>
        <v>2.0523458487580575E-2</v>
      </c>
      <c r="K2114" s="44">
        <f>IFERROR(_xll.qlIndexFixing(Index3M,H2114,TRUE,_xll.ohTrigger(RecalcTrigger,Trigger3M)),NA())</f>
        <v>2.0808142892658085E-2</v>
      </c>
      <c r="L2114" s="44">
        <f>IFERROR(_xll.qlIndexFixing(Index6M,$H2114,TRUE,_xll.ohTrigger(RecalcTrigger,Trigger6M)),NA())</f>
        <v>2.0943796141784061E-2</v>
      </c>
      <c r="M2114" s="183">
        <f>IFERROR(_xll.qlIndexFixing(Index1Y,$H2114,TRUE,_xll.ohTrigger(RecalcTrigger,Trigger1Y)),NA())</f>
        <v>2.1171890519614288E-2</v>
      </c>
      <c r="N2114" s="182">
        <f>IFERROR(_xll.qlIndexFixing(ONIndex1M,I2114,TRUE,_xll.ohTrigger(RecalcTrigger,Trigger1M)),NA())</f>
        <v>2.0520483479559152E-2</v>
      </c>
      <c r="O2114" s="44">
        <f>IFERROR(_xll.qlIndexFixing(ONIndex3M,I2114,TRUE,_xll.ohTrigger(RecalcTrigger,Trigger3M)),NA())</f>
        <v>2.0797450376031094E-2</v>
      </c>
      <c r="P2114" s="44">
        <f>IFERROR(_xll.qlIndexFixing(ONIndex6M,I2114,TRUE,_xll.ohTrigger(RecalcTrigger,Trigger6M)),NA())</f>
        <v>2.0917689016864603E-2</v>
      </c>
      <c r="Q2114" s="183">
        <f>IFERROR(_xll.qlIndexFixing(ONIndex1Y,I2114,TRUE,_xll.ohTrigger(RecalcTrigger,Trigger1Y)),NA())</f>
        <v>2.111674895493058E-2</v>
      </c>
    </row>
    <row r="2115" spans="2:17" x14ac:dyDescent="0.2">
      <c r="B2115" s="39" t="s">
        <v>42</v>
      </c>
      <c r="D2115" s="42">
        <f>_xll.qlCalendarAdvance(Calendar,$D2114,B2115,"f",FALSE)</f>
        <v>54123</v>
      </c>
      <c r="E2115" s="177">
        <f>_xll.qlInterestRateIndexValueDate(IndexON,D2115)</f>
        <v>54123</v>
      </c>
      <c r="F2115" s="193">
        <f>IFERROR(_xll.qlIndexFixing(IndexON,D2115,TRUE,_xll.ohTrigger(RecalcTrigger,TriggerON)),NA())</f>
        <v>2.0329979748643371E-2</v>
      </c>
      <c r="H2115" s="42">
        <f>_xll.qlCalendarAdvance(Calendar,$H2114,B2115,"f",FALSE)</f>
        <v>54123</v>
      </c>
      <c r="I2115" s="177">
        <f>_xll.qlInterestRateIndexValueDate(Index1M,$H2115)</f>
        <v>54123</v>
      </c>
      <c r="J2115" s="182">
        <f>IFERROR(_xll.qlIndexFixing(Index1M,$H2115,TRUE,_xll.ohTrigger(RecalcTrigger,Trigger1M)),NA())</f>
        <v>2.0516832002016455E-2</v>
      </c>
      <c r="K2115" s="44">
        <f>IFERROR(_xll.qlIndexFixing(Index3M,H2115,TRUE,_xll.ohTrigger(RecalcTrigger,Trigger3M)),NA())</f>
        <v>2.0801954775739578E-2</v>
      </c>
      <c r="L2115" s="44">
        <f>IFERROR(_xll.qlIndexFixing(Index6M,$H2115,TRUE,_xll.ohTrigger(RecalcTrigger,Trigger6M)),NA())</f>
        <v>2.0937950744821104E-2</v>
      </c>
      <c r="M2115" s="183">
        <f>IFERROR(_xll.qlIndexFixing(Index1Y,$H2115,TRUE,_xll.ohTrigger(RecalcTrigger,Trigger1Y)),NA())</f>
        <v>2.1166053875698462E-2</v>
      </c>
      <c r="N2115" s="182">
        <f>IFERROR(_xll.qlIndexFixing(ONIndex1M,I2115,TRUE,_xll.ohTrigger(RecalcTrigger,Trigger1M)),NA())</f>
        <v>2.0513836477673578E-2</v>
      </c>
      <c r="O2115" s="44">
        <f>IFERROR(_xll.qlIndexFixing(ONIndex3M,I2115,TRUE,_xll.ohTrigger(RecalcTrigger,Trigger3M)),NA())</f>
        <v>2.0790814451821332E-2</v>
      </c>
      <c r="P2115" s="44">
        <f>IFERROR(_xll.qlIndexFixing(ONIndex6M,I2115,TRUE,_xll.ohTrigger(RecalcTrigger,Trigger6M)),NA())</f>
        <v>2.0911253399051127E-2</v>
      </c>
      <c r="Q2115" s="183">
        <f>IFERROR(_xll.qlIndexFixing(ONIndex1Y,I2115,TRUE,_xll.ohTrigger(RecalcTrigger,Trigger1Y)),NA())</f>
        <v>2.1110163128911973E-2</v>
      </c>
    </row>
    <row r="2116" spans="2:17" x14ac:dyDescent="0.2">
      <c r="B2116" s="39" t="s">
        <v>42</v>
      </c>
      <c r="D2116" s="42">
        <f>_xll.qlCalendarAdvance(Calendar,$D2115,B2116,"f",FALSE)</f>
        <v>54130</v>
      </c>
      <c r="E2116" s="177">
        <f>_xll.qlInterestRateIndexValueDate(IndexON,D2116)</f>
        <v>54130</v>
      </c>
      <c r="F2116" s="193">
        <f>IFERROR(_xll.qlIndexFixing(IndexON,D2116,TRUE,_xll.ohTrigger(RecalcTrigger,TriggerON)),NA())</f>
        <v>2.0323674886198649E-2</v>
      </c>
      <c r="H2116" s="42">
        <f>_xll.qlCalendarAdvance(Calendar,$H2115,B2116,"f",FALSE)</f>
        <v>54130</v>
      </c>
      <c r="I2116" s="177">
        <f>_xll.qlInterestRateIndexValueDate(Index1M,$H2116)</f>
        <v>54130</v>
      </c>
      <c r="J2116" s="182">
        <f>IFERROR(_xll.qlIndexFixing(Index1M,$H2116,TRUE,_xll.ohTrigger(RecalcTrigger,Trigger1M)),NA())</f>
        <v>2.05101156520647E-2</v>
      </c>
      <c r="K2116" s="44">
        <f>IFERROR(_xll.qlIndexFixing(Index3M,H2116,TRUE,_xll.ohTrigger(RecalcTrigger,Trigger3M)),NA())</f>
        <v>2.0795407571592931E-2</v>
      </c>
      <c r="L2116" s="44">
        <f>IFERROR(_xll.qlIndexFixing(Index6M,$H2116,TRUE,_xll.ohTrigger(RecalcTrigger,Trigger6M)),NA())</f>
        <v>2.0931662592453729E-2</v>
      </c>
      <c r="M2116" s="183">
        <f>IFERROR(_xll.qlIndexFixing(Index1Y,$H2116,TRUE,_xll.ohTrigger(RecalcTrigger,Trigger1Y)),NA())</f>
        <v>2.1159734279244457E-2</v>
      </c>
      <c r="N2116" s="182">
        <f>IFERROR(_xll.qlIndexFixing(ONIndex1M,I2116,TRUE,_xll.ohTrigger(RecalcTrigger,Trigger1M)),NA())</f>
        <v>2.0507204586840043E-2</v>
      </c>
      <c r="O2116" s="44">
        <f>IFERROR(_xll.qlIndexFixing(ONIndex3M,I2116,TRUE,_xll.ohTrigger(RecalcTrigger,Trigger3M)),NA())</f>
        <v>2.0784194859923003E-2</v>
      </c>
      <c r="P2116" s="44">
        <f>IFERROR(_xll.qlIndexFixing(ONIndex6M,I2116,TRUE,_xll.ohTrigger(RecalcTrigger,Trigger6M)),NA())</f>
        <v>2.0904832954236067E-2</v>
      </c>
      <c r="Q2116" s="183">
        <f>IFERROR(_xll.qlIndexFixing(ONIndex1Y,I2116,TRUE,_xll.ohTrigger(RecalcTrigger,Trigger1Y)),NA())</f>
        <v>2.1103592000555341E-2</v>
      </c>
    </row>
    <row r="2117" spans="2:17" x14ac:dyDescent="0.2">
      <c r="B2117" s="39" t="s">
        <v>42</v>
      </c>
      <c r="D2117" s="42">
        <f>_xll.qlCalendarAdvance(Calendar,$D2116,B2117,"f",FALSE)</f>
        <v>54137</v>
      </c>
      <c r="E2117" s="177">
        <f>_xll.qlInterestRateIndexValueDate(IndexON,D2117)</f>
        <v>54137</v>
      </c>
      <c r="F2117" s="193">
        <f>IFERROR(_xll.qlIndexFixing(IndexON,D2117,TRUE,_xll.ohTrigger(RecalcTrigger,TriggerON)),NA())</f>
        <v>2.031738668811197E-2</v>
      </c>
      <c r="H2117" s="42">
        <f>_xll.qlCalendarAdvance(Calendar,$H2116,B2117,"f",FALSE)</f>
        <v>54137</v>
      </c>
      <c r="I2117" s="177">
        <f>_xll.qlInterestRateIndexValueDate(Index1M,$H2117)</f>
        <v>54137</v>
      </c>
      <c r="J2117" s="182">
        <f>IFERROR(_xll.qlIndexFixing(Index1M,$H2117,TRUE,_xll.ohTrigger(RecalcTrigger,Trigger1M)),NA())</f>
        <v>2.0503518733716586E-2</v>
      </c>
      <c r="K2117" s="44">
        <f>IFERROR(_xll.qlIndexFixing(Index3M,H2117,TRUE,_xll.ohTrigger(RecalcTrigger,Trigger3M)),NA())</f>
        <v>2.0788876794988528E-2</v>
      </c>
      <c r="L2117" s="44">
        <f>IFERROR(_xll.qlIndexFixing(Index6M,$H2117,TRUE,_xll.ohTrigger(RecalcTrigger,Trigger6M)),NA())</f>
        <v>2.092538979088979E-2</v>
      </c>
      <c r="M2117" s="183">
        <f>IFERROR(_xll.qlIndexFixing(Index1Y,$H2117,TRUE,_xll.ohTrigger(RecalcTrigger,Trigger1Y)),NA())</f>
        <v>2.1153429729429764E-2</v>
      </c>
      <c r="N2117" s="182">
        <f>IFERROR(_xll.qlIndexFixing(ONIndex1M,I2117,TRUE,_xll.ohTrigger(RecalcTrigger,Trigger1M)),NA())</f>
        <v>2.0500587807031533E-2</v>
      </c>
      <c r="O2117" s="44">
        <f>IFERROR(_xll.qlIndexFixing(ONIndex3M,I2117,TRUE,_xll.ohTrigger(RecalcTrigger,Trigger3M)),NA())</f>
        <v>2.0777591600282069E-2</v>
      </c>
      <c r="P2117" s="44">
        <f>IFERROR(_xll.qlIndexFixing(ONIndex6M,I2117,TRUE,_xll.ohTrigger(RecalcTrigger,Trigger6M)),NA())</f>
        <v>2.0898427682473446E-2</v>
      </c>
      <c r="Q2117" s="183">
        <f>IFERROR(_xll.qlIndexFixing(ONIndex1Y,I2117,TRUE,_xll.ohTrigger(RecalcTrigger,Trigger1Y)),NA())</f>
        <v>2.10970355698877E-2</v>
      </c>
    </row>
    <row r="2118" spans="2:17" x14ac:dyDescent="0.2">
      <c r="B2118" s="39" t="s">
        <v>42</v>
      </c>
      <c r="D2118" s="42">
        <f>_xll.qlCalendarAdvance(Calendar,$D2117,B2118,"f",FALSE)</f>
        <v>54144</v>
      </c>
      <c r="E2118" s="177">
        <f>_xll.qlInterestRateIndexValueDate(IndexON,D2118)</f>
        <v>54144</v>
      </c>
      <c r="F2118" s="193">
        <f>IFERROR(_xll.qlIndexFixing(IndexON,D2118,TRUE,_xll.ohTrigger(RecalcTrigger,TriggerON)),NA())</f>
        <v>2.03111151543293E-2</v>
      </c>
      <c r="H2118" s="42">
        <f>_xll.qlCalendarAdvance(Calendar,$H2117,B2118,"f",FALSE)</f>
        <v>54144</v>
      </c>
      <c r="I2118" s="177">
        <f>_xll.qlInterestRateIndexValueDate(Index1M,$H2118)</f>
        <v>54144</v>
      </c>
      <c r="J2118" s="182">
        <f>IFERROR(_xll.qlIndexFixing(Index1M,$H2118,TRUE,_xll.ohTrigger(RecalcTrigger,Trigger1M)),NA())</f>
        <v>2.0496936953488226E-2</v>
      </c>
      <c r="K2118" s="44">
        <f>IFERROR(_xll.qlIndexFixing(Index3M,H2118,TRUE,_xll.ohTrigger(RecalcTrigger,Trigger3M)),NA())</f>
        <v>2.0782362445840155E-2</v>
      </c>
      <c r="L2118" s="44">
        <f>IFERROR(_xll.qlIndexFixing(Index6M,$H2118,TRUE,_xll.ohTrigger(RecalcTrigger,Trigger6M)),NA())</f>
        <v>2.0919132339985162E-2</v>
      </c>
      <c r="M2118" s="183">
        <f>IFERROR(_xll.qlIndexFixing(Index1Y,$H2118,TRUE,_xll.ohTrigger(RecalcTrigger,Trigger1Y)),NA())</f>
        <v>2.1147140225974147E-2</v>
      </c>
      <c r="N2118" s="182">
        <f>IFERROR(_xll.qlIndexFixing(ONIndex1M,I2118,TRUE,_xll.ohTrigger(RecalcTrigger,Trigger1M)),NA())</f>
        <v>2.0493986138248047E-2</v>
      </c>
      <c r="O2118" s="44">
        <f>IFERROR(_xll.qlIndexFixing(ONIndex3M,I2118,TRUE,_xll.ohTrigger(RecalcTrigger,Trigger3M)),NA())</f>
        <v>2.0771004672925551E-2</v>
      </c>
      <c r="P2118" s="44">
        <f>IFERROR(_xll.qlIndexFixing(ONIndex6M,I2118,TRUE,_xll.ohTrigger(RecalcTrigger,Trigger6M)),NA())</f>
        <v>2.0892037583709243E-2</v>
      </c>
      <c r="Q2118" s="183">
        <f>IFERROR(_xll.qlIndexFixing(ONIndex1Y,I2118,TRUE,_xll.ohTrigger(RecalcTrigger,Trigger1Y)),NA())</f>
        <v>2.1090493836882034E-2</v>
      </c>
    </row>
    <row r="2119" spans="2:17" x14ac:dyDescent="0.2">
      <c r="B2119" s="39" t="s">
        <v>42</v>
      </c>
      <c r="D2119" s="42">
        <f>_xll.qlCalendarAdvance(Calendar,$D2118,B2119,"f",FALSE)</f>
        <v>54155</v>
      </c>
      <c r="E2119" s="177">
        <f>_xll.qlInterestRateIndexValueDate(IndexON,D2119)</f>
        <v>54155</v>
      </c>
      <c r="F2119" s="193">
        <f>IFERROR(_xll.qlIndexFixing(IndexON,D2119,TRUE,_xll.ohTrigger(RecalcTrigger,TriggerON)),NA())</f>
        <v>2.0301055462594864E-2</v>
      </c>
      <c r="H2119" s="42">
        <f>_xll.qlCalendarAdvance(Calendar,$H2118,B2119,"f",FALSE)</f>
        <v>54155</v>
      </c>
      <c r="I2119" s="177">
        <f>_xll.qlInterestRateIndexValueDate(Index1M,$H2119)</f>
        <v>54155</v>
      </c>
      <c r="J2119" s="182">
        <f>IFERROR(_xll.qlIndexFixing(Index1M,$H2119,TRUE,_xll.ohTrigger(RecalcTrigger,Trigger1M)),NA())</f>
        <v>2.0486517265782583E-2</v>
      </c>
      <c r="K2119" s="44">
        <f>IFERROR(_xll.qlIndexFixing(Index3M,H2119,TRUE,_xll.ohTrigger(RecalcTrigger,Trigger3M)),NA())</f>
        <v>2.0771769874020445E-2</v>
      </c>
      <c r="L2119" s="44">
        <f>IFERROR(_xll.qlIndexFixing(Index6M,$H2119,TRUE,_xll.ohTrigger(RecalcTrigger,Trigger6M)),NA())</f>
        <v>2.0909016503757552E-2</v>
      </c>
      <c r="M2119" s="183">
        <f>IFERROR(_xll.qlIndexFixing(Index1Y,$H2119,TRUE,_xll.ohTrigger(RecalcTrigger,Trigger1Y)),NA())</f>
        <v>2.1136947097709635E-2</v>
      </c>
      <c r="N2119" s="182">
        <f>IFERROR(_xll.qlIndexFixing(ONIndex1M,I2119,TRUE,_xll.ohTrigger(RecalcTrigger,Trigger1M)),NA())</f>
        <v>2.0483431762087223E-2</v>
      </c>
      <c r="O2119" s="44">
        <f>IFERROR(_xll.qlIndexFixing(ONIndex3M,I2119,TRUE,_xll.ohTrigger(RecalcTrigger,Trigger3M)),NA())</f>
        <v>2.0760442163878512E-2</v>
      </c>
      <c r="P2119" s="44">
        <f>IFERROR(_xll.qlIndexFixing(ONIndex6M,I2119,TRUE,_xll.ohTrigger(RecalcTrigger,Trigger6M)),NA())</f>
        <v>2.0881740416295314E-2</v>
      </c>
      <c r="Q2119" s="183">
        <f>IFERROR(_xll.qlIndexFixing(ONIndex1Y,I2119,TRUE,_xll.ohTrigger(RecalcTrigger,Trigger1Y)),NA())</f>
        <v>2.1079956439484793E-2</v>
      </c>
    </row>
    <row r="2120" spans="2:17" x14ac:dyDescent="0.2">
      <c r="B2120" s="39" t="s">
        <v>42</v>
      </c>
      <c r="D2120" s="42">
        <f>_xll.qlCalendarAdvance(Calendar,$D2119,B2120,"f",FALSE)</f>
        <v>54162</v>
      </c>
      <c r="E2120" s="177">
        <f>_xll.qlInterestRateIndexValueDate(IndexON,D2120)</f>
        <v>54162</v>
      </c>
      <c r="F2120" s="193">
        <f>IFERROR(_xll.qlIndexFixing(IndexON,D2120,TRUE,_xll.ohTrigger(RecalcTrigger,TriggerON)),NA())</f>
        <v>2.0294825092245228E-2</v>
      </c>
      <c r="H2120" s="42">
        <f>_xll.qlCalendarAdvance(Calendar,$H2119,B2120,"f",FALSE)</f>
        <v>54162</v>
      </c>
      <c r="I2120" s="177">
        <f>_xll.qlInterestRateIndexValueDate(Index1M,$H2120)</f>
        <v>54162</v>
      </c>
      <c r="J2120" s="182">
        <f>IFERROR(_xll.qlIndexFixing(Index1M,$H2120,TRUE,_xll.ohTrigger(RecalcTrigger,Trigger1M)),NA())</f>
        <v>2.047997369766219E-2</v>
      </c>
      <c r="K2120" s="44">
        <f>IFERROR(_xll.qlIndexFixing(Index3M,H2120,TRUE,_xll.ohTrigger(RecalcTrigger,Trigger3M)),NA())</f>
        <v>2.0765295348871428E-2</v>
      </c>
      <c r="L2120" s="44">
        <f>IFERROR(_xll.qlIndexFixing(Index6M,$H2120,TRUE,_xll.ohTrigger(RecalcTrigger,Trigger6M)),NA())</f>
        <v>2.0902797041243055E-2</v>
      </c>
      <c r="M2120" s="183">
        <f>IFERROR(_xll.qlIndexFixing(Index1Y,$H2120,TRUE,_xll.ohTrigger(RecalcTrigger,Trigger1Y)),NA())</f>
        <v>2.1130694850884923E-2</v>
      </c>
      <c r="N2120" s="182">
        <f>IFERROR(_xll.qlIndexFixing(ONIndex1M,I2120,TRUE,_xll.ohTrigger(RecalcTrigger,Trigger1M)),NA())</f>
        <v>2.0476867528067544E-2</v>
      </c>
      <c r="O2120" s="44">
        <f>IFERROR(_xll.qlIndexFixing(ONIndex3M,I2120,TRUE,_xll.ohTrigger(RecalcTrigger,Trigger3M)),NA())</f>
        <v>2.0753895645198028E-2</v>
      </c>
      <c r="P2120" s="44">
        <f>IFERROR(_xll.qlIndexFixing(ONIndex6M,I2120,TRUE,_xll.ohTrigger(RecalcTrigger,Trigger6M)),NA())</f>
        <v>2.0875387892910213E-2</v>
      </c>
      <c r="Q2120" s="183">
        <f>IFERROR(_xll.qlIndexFixing(ONIndex1Y,I2120,TRUE,_xll.ohTrigger(RecalcTrigger,Trigger1Y)),NA())</f>
        <v>2.1073451152046063E-2</v>
      </c>
    </row>
    <row r="2121" spans="2:17" x14ac:dyDescent="0.2">
      <c r="B2121" s="39" t="s">
        <v>42</v>
      </c>
      <c r="D2121" s="42">
        <f>_xll.qlCalendarAdvance(Calendar,$D2120,B2121,"f",FALSE)</f>
        <v>54169</v>
      </c>
      <c r="E2121" s="177">
        <f>_xll.qlInterestRateIndexValueDate(IndexON,D2121)</f>
        <v>54169</v>
      </c>
      <c r="F2121" s="193">
        <f>IFERROR(_xll.qlIndexFixing(IndexON,D2121,TRUE,_xll.ohTrigger(RecalcTrigger,TriggerON)),NA())</f>
        <v>2.0288611384281507E-2</v>
      </c>
      <c r="H2121" s="42">
        <f>_xll.qlCalendarAdvance(Calendar,$H2120,B2121,"f",FALSE)</f>
        <v>54169</v>
      </c>
      <c r="I2121" s="177">
        <f>_xll.qlInterestRateIndexValueDate(Index1M,$H2121)</f>
        <v>54169</v>
      </c>
      <c r="J2121" s="182">
        <f>IFERROR(_xll.qlIndexFixing(Index1M,$H2121,TRUE,_xll.ohTrigger(RecalcTrigger,Trigger1M)),NA())</f>
        <v>2.0473445266609696E-2</v>
      </c>
      <c r="K2121" s="44">
        <f>IFERROR(_xll.qlIndexFixing(Index3M,H2121,TRUE,_xll.ohTrigger(RecalcTrigger,Trigger3M)),NA())</f>
        <v>2.0758837247768135E-2</v>
      </c>
      <c r="L2121" s="44">
        <f>IFERROR(_xll.qlIndexFixing(Index6M,$H2121,TRUE,_xll.ohTrigger(RecalcTrigger,Trigger6M)),NA())</f>
        <v>2.089659292693663E-2</v>
      </c>
      <c r="M2121" s="183">
        <f>IFERROR(_xll.qlIndexFixing(Index1Y,$H2121,TRUE,_xll.ohTrigger(RecalcTrigger,Trigger1Y)),NA())</f>
        <v>2.1124457647532235E-2</v>
      </c>
      <c r="N2121" s="182">
        <f>IFERROR(_xll.qlIndexFixing(ONIndex1M,I2121,TRUE,_xll.ohTrigger(RecalcTrigger,Trigger1M)),NA())</f>
        <v>2.0470318403343901E-2</v>
      </c>
      <c r="O2121" s="44">
        <f>IFERROR(_xll.qlIndexFixing(ONIndex3M,I2121,TRUE,_xll.ohTrigger(RecalcTrigger,Trigger3M)),NA())</f>
        <v>2.0747365456775801E-2</v>
      </c>
      <c r="P2121" s="44">
        <f>IFERROR(_xll.qlIndexFixing(ONIndex6M,I2121,TRUE,_xll.ohTrigger(RecalcTrigger,Trigger6M)),NA())</f>
        <v>2.0869050540821554E-2</v>
      </c>
      <c r="Q2121" s="183">
        <f>IFERROR(_xll.qlIndexFixing(ONIndex1Y,I2121,TRUE,_xll.ohTrigger(RecalcTrigger,Trigger1Y)),NA())</f>
        <v>2.1066960560486292E-2</v>
      </c>
    </row>
    <row r="2122" spans="2:17" x14ac:dyDescent="0.2">
      <c r="B2122" s="39" t="s">
        <v>42</v>
      </c>
      <c r="D2122" s="42">
        <f>_xll.qlCalendarAdvance(Calendar,$D2121,B2122,"f",FALSE)</f>
        <v>54176</v>
      </c>
      <c r="E2122" s="177">
        <f>_xll.qlInterestRateIndexValueDate(IndexON,D2122)</f>
        <v>54176</v>
      </c>
      <c r="F2122" s="193">
        <f>IFERROR(_xll.qlIndexFixing(IndexON,D2122,TRUE,_xll.ohTrigger(RecalcTrigger,TriggerON)),NA())</f>
        <v>2.0282414338622656E-2</v>
      </c>
      <c r="H2122" s="42">
        <f>_xll.qlCalendarAdvance(Calendar,$H2121,B2122,"f",FALSE)</f>
        <v>54176</v>
      </c>
      <c r="I2122" s="177">
        <f>_xll.qlInterestRateIndexValueDate(Index1M,$H2122)</f>
        <v>54176</v>
      </c>
      <c r="J2122" s="182">
        <f>IFERROR(_xll.qlIndexFixing(Index1M,$H2122,TRUE,_xll.ohTrigger(RecalcTrigger,Trigger1M)),NA())</f>
        <v>2.0466931972598079E-2</v>
      </c>
      <c r="K2122" s="44">
        <f>IFERROR(_xll.qlIndexFixing(Index3M,H2122,TRUE,_xll.ohTrigger(RecalcTrigger,Trigger3M)),NA())</f>
        <v>2.0752395570632194E-2</v>
      </c>
      <c r="L2122" s="44">
        <f>IFERROR(_xll.qlIndexFixing(Index6M,$H2122,TRUE,_xll.ohTrigger(RecalcTrigger,Trigger6M)),NA())</f>
        <v>2.0890404160695226E-2</v>
      </c>
      <c r="M2122" s="183">
        <f>IFERROR(_xll.qlIndexFixing(Index1Y,$H2122,TRUE,_xll.ohTrigger(RecalcTrigger,Trigger1Y)),NA())</f>
        <v>2.1118235487376458E-2</v>
      </c>
      <c r="N2122" s="182">
        <f>IFERROR(_xll.qlIndexFixing(ONIndex1M,I2122,TRUE,_xll.ohTrigger(RecalcTrigger,Trigger1M)),NA())</f>
        <v>2.0463784387754202E-2</v>
      </c>
      <c r="O2122" s="44">
        <f>IFERROR(_xll.qlIndexFixing(ONIndex3M,I2122,TRUE,_xll.ohTrigger(RecalcTrigger,Trigger3M)),NA())</f>
        <v>2.0740851598530785E-2</v>
      </c>
      <c r="P2122" s="44">
        <f>IFERROR(_xll.qlIndexFixing(ONIndex6M,I2122,TRUE,_xll.ohTrigger(RecalcTrigger,Trigger6M)),NA())</f>
        <v>2.0862728359705152E-2</v>
      </c>
      <c r="Q2122" s="183">
        <f>IFERROR(_xll.qlIndexFixing(ONIndex1Y,I2122,TRUE,_xll.ohTrigger(RecalcTrigger,Trigger1Y)),NA())</f>
        <v>2.1060484664643386E-2</v>
      </c>
    </row>
    <row r="2123" spans="2:17" x14ac:dyDescent="0.2">
      <c r="B2123" s="39" t="s">
        <v>42</v>
      </c>
      <c r="D2123" s="42">
        <f>_xll.qlCalendarAdvance(Calendar,$D2122,B2123,"f",FALSE)</f>
        <v>54183</v>
      </c>
      <c r="E2123" s="177">
        <f>_xll.qlInterestRateIndexValueDate(IndexON,D2123)</f>
        <v>54183</v>
      </c>
      <c r="F2123" s="193">
        <f>IFERROR(_xll.qlIndexFixing(IndexON,D2123,TRUE,_xll.ohTrigger(RecalcTrigger,TriggerON)),NA())</f>
        <v>2.0276233955187628E-2</v>
      </c>
      <c r="H2123" s="42">
        <f>_xll.qlCalendarAdvance(Calendar,$H2122,B2123,"f",FALSE)</f>
        <v>54183</v>
      </c>
      <c r="I2123" s="177">
        <f>_xll.qlInterestRateIndexValueDate(Index1M,$H2123)</f>
        <v>54183</v>
      </c>
      <c r="J2123" s="182">
        <f>IFERROR(_xll.qlIndexFixing(Index1M,$H2123,TRUE,_xll.ohTrigger(RecalcTrigger,Trigger1M)),NA())</f>
        <v>2.0460544154198217E-2</v>
      </c>
      <c r="K2123" s="44">
        <f>IFERROR(_xll.qlIndexFixing(Index3M,H2123,TRUE,_xll.ohTrigger(RecalcTrigger,Trigger3M)),NA())</f>
        <v>2.0746103107335857E-2</v>
      </c>
      <c r="L2123" s="44">
        <f>IFERROR(_xll.qlIndexFixing(Index6M,$H2123,TRUE,_xll.ohTrigger(RecalcTrigger,Trigger6M)),NA())</f>
        <v>2.0884390534293851E-2</v>
      </c>
      <c r="M2123" s="183">
        <f>IFERROR(_xll.qlIndexFixing(Index1Y,$H2123,TRUE,_xll.ohTrigger(RecalcTrigger,Trigger1Y)),NA())</f>
        <v>2.1112028370143365E-2</v>
      </c>
      <c r="N2123" s="182">
        <f>IFERROR(_xll.qlIndexFixing(ONIndex1M,I2123,TRUE,_xll.ohTrigger(RecalcTrigger,Trigger1M)),NA())</f>
        <v>2.0457265481055309E-2</v>
      </c>
      <c r="O2123" s="44">
        <f>IFERROR(_xll.qlIndexFixing(ONIndex3M,I2123,TRUE,_xll.ohTrigger(RecalcTrigger,Trigger3M)),NA())</f>
        <v>2.0734354070462979E-2</v>
      </c>
      <c r="P2123" s="44">
        <f>IFERROR(_xll.qlIndexFixing(ONIndex6M,I2123,TRUE,_xll.ohTrigger(RecalcTrigger,Trigger6M)),NA())</f>
        <v>2.0856421349723098E-2</v>
      </c>
      <c r="Q2123" s="183">
        <f>IFERROR(_xll.qlIndexFixing(ONIndex1Y,I2123,TRUE,_xll.ohTrigger(RecalcTrigger,Trigger1Y)),NA())</f>
        <v>2.1054023464517346E-2</v>
      </c>
    </row>
    <row r="2124" spans="2:17" x14ac:dyDescent="0.2">
      <c r="B2124" s="39" t="s">
        <v>42</v>
      </c>
      <c r="D2124" s="42">
        <f>_xll.qlCalendarAdvance(Calendar,$D2123,B2124,"f",FALSE)</f>
        <v>54190</v>
      </c>
      <c r="E2124" s="177">
        <f>_xll.qlInterestRateIndexValueDate(IndexON,D2124)</f>
        <v>54190</v>
      </c>
      <c r="F2124" s="193">
        <f>IFERROR(_xll.qlIndexFixing(IndexON,D2124,TRUE,_xll.ohTrigger(RecalcTrigger,TriggerON)),NA())</f>
        <v>2.0270070233895376E-2</v>
      </c>
      <c r="H2124" s="42">
        <f>_xll.qlCalendarAdvance(Calendar,$H2123,B2124,"f",FALSE)</f>
        <v>54190</v>
      </c>
      <c r="I2124" s="177">
        <f>_xll.qlInterestRateIndexValueDate(Index1M,$H2124)</f>
        <v>54190</v>
      </c>
      <c r="J2124" s="182">
        <f>IFERROR(_xll.qlIndexFixing(Index1M,$H2124,TRUE,_xll.ohTrigger(RecalcTrigger,Trigger1M)),NA())</f>
        <v>2.0454061852423291E-2</v>
      </c>
      <c r="K2124" s="44">
        <f>IFERROR(_xll.qlIndexFixing(Index3M,H2124,TRUE,_xll.ohTrigger(RecalcTrigger,Trigger3M)),NA())</f>
        <v>2.0739695087808617E-2</v>
      </c>
      <c r="L2124" s="44">
        <f>IFERROR(_xll.qlIndexFixing(Index6M,$H2124,TRUE,_xll.ohTrigger(RecalcTrigger,Trigger6M)),NA())</f>
        <v>2.0878233209605739E-2</v>
      </c>
      <c r="M2124" s="183">
        <f>IFERROR(_xll.qlIndexFixing(Index1Y,$H2124,TRUE,_xll.ohTrigger(RecalcTrigger,Trigger1Y)),NA())</f>
        <v>2.1105836295558733E-2</v>
      </c>
      <c r="N2124" s="182">
        <f>IFERROR(_xll.qlIndexFixing(ONIndex1M,I2124,TRUE,_xll.ohTrigger(RecalcTrigger,Trigger1M)),NA())</f>
        <v>2.0450761683571406E-2</v>
      </c>
      <c r="O2124" s="44">
        <f>IFERROR(_xll.qlIndexFixing(ONIndex3M,I2124,TRUE,_xll.ohTrigger(RecalcTrigger,Trigger3M)),NA())</f>
        <v>2.0727872872491337E-2</v>
      </c>
      <c r="P2124" s="44">
        <f>IFERROR(_xll.qlIndexFixing(ONIndex6M,I2124,TRUE,_xll.ohTrigger(RecalcTrigger,Trigger6M)),NA())</f>
        <v>2.0850129510551207E-2</v>
      </c>
      <c r="Q2124" s="183">
        <f>IFERROR(_xll.qlIndexFixing(ONIndex1Y,I2124,TRUE,_xll.ohTrigger(RecalcTrigger,Trigger1Y)),NA())</f>
        <v>2.1047576960027126E-2</v>
      </c>
    </row>
    <row r="2125" spans="2:17" x14ac:dyDescent="0.2">
      <c r="B2125" s="39" t="s">
        <v>42</v>
      </c>
      <c r="D2125" s="42">
        <f>_xll.qlCalendarAdvance(Calendar,$D2124,B2125,"f",FALSE)</f>
        <v>54197</v>
      </c>
      <c r="E2125" s="177">
        <f>_xll.qlInterestRateIndexValueDate(IndexON,D2125)</f>
        <v>54197</v>
      </c>
      <c r="F2125" s="193">
        <f>IFERROR(_xll.qlIndexFixing(IndexON,D2125,TRUE,_xll.ohTrigger(RecalcTrigger,TriggerON)),NA())</f>
        <v>2.026392317498904E-2</v>
      </c>
      <c r="H2125" s="42">
        <f>_xll.qlCalendarAdvance(Calendar,$H2124,B2125,"f",FALSE)</f>
        <v>54197</v>
      </c>
      <c r="I2125" s="177">
        <f>_xll.qlInterestRateIndexValueDate(Index1M,$H2125)</f>
        <v>54197</v>
      </c>
      <c r="J2125" s="182">
        <f>IFERROR(_xll.qlIndexFixing(Index1M,$H2125,TRUE,_xll.ohTrigger(RecalcTrigger,Trigger1M)),NA())</f>
        <v>2.0447594688574655E-2</v>
      </c>
      <c r="K2125" s="44">
        <f>IFERROR(_xll.qlIndexFixing(Index3M,H2125,TRUE,_xll.ohTrigger(RecalcTrigger,Trigger3M)),NA())</f>
        <v>2.073330349304929E-2</v>
      </c>
      <c r="L2125" s="44">
        <f>IFERROR(_xll.qlIndexFixing(Index6M,$H2125,TRUE,_xll.ohTrigger(RecalcTrigger,Trigger6M)),NA())</f>
        <v>2.0872091233527033E-2</v>
      </c>
      <c r="M2125" s="183">
        <f>IFERROR(_xll.qlIndexFixing(Index1Y,$H2125,TRUE,_xll.ohTrigger(RecalcTrigger,Trigger1Y)),NA())</f>
        <v>2.1099659263349446E-2</v>
      </c>
      <c r="N2125" s="182">
        <f>IFERROR(_xll.qlIndexFixing(ONIndex1M,I2125,TRUE,_xll.ohTrigger(RecalcTrigger,Trigger1M)),NA())</f>
        <v>2.04442729951404E-2</v>
      </c>
      <c r="O2125" s="44">
        <f>IFERROR(_xll.qlIndexFixing(ONIndex3M,I2125,TRUE,_xll.ohTrigger(RecalcTrigger,Trigger3M)),NA())</f>
        <v>2.0721408004858999E-2</v>
      </c>
      <c r="P2125" s="44">
        <f>IFERROR(_xll.qlIndexFixing(ONIndex6M,I2125,TRUE,_xll.ohTrigger(RecalcTrigger,Trigger6M)),NA())</f>
        <v>2.0843852842756805E-2</v>
      </c>
      <c r="Q2125" s="183">
        <f>IFERROR(_xll.qlIndexFixing(ONIndex1Y,I2125,TRUE,_xll.ohTrigger(RecalcTrigger,Trigger1Y)),NA())</f>
        <v>2.1041145151415863E-2</v>
      </c>
    </row>
    <row r="2126" spans="2:17" x14ac:dyDescent="0.2">
      <c r="B2126" s="39" t="s">
        <v>42</v>
      </c>
      <c r="D2126" s="42">
        <f>_xll.qlCalendarAdvance(Calendar,$D2125,B2126,"f",FALSE)</f>
        <v>54204</v>
      </c>
      <c r="E2126" s="177">
        <f>_xll.qlInterestRateIndexValueDate(IndexON,D2126)</f>
        <v>54204</v>
      </c>
      <c r="F2126" s="193">
        <f>IFERROR(_xll.qlIndexFixing(IndexON,D2126,TRUE,_xll.ohTrigger(RecalcTrigger,TriggerON)),NA())</f>
        <v>2.0257792778306527E-2</v>
      </c>
      <c r="H2126" s="42">
        <f>_xll.qlCalendarAdvance(Calendar,$H2125,B2126,"f",FALSE)</f>
        <v>54204</v>
      </c>
      <c r="I2126" s="177">
        <f>_xll.qlInterestRateIndexValueDate(Index1M,$H2126)</f>
        <v>54204</v>
      </c>
      <c r="J2126" s="182">
        <f>IFERROR(_xll.qlIndexFixing(Index1M,$H2126,TRUE,_xll.ohTrigger(RecalcTrigger,Trigger1M)),NA())</f>
        <v>2.0441142662634002E-2</v>
      </c>
      <c r="K2126" s="44">
        <f>IFERROR(_xll.qlIndexFixing(Index3M,H2126,TRUE,_xll.ohTrigger(RecalcTrigger,Trigger3M)),NA())</f>
        <v>2.0726928322979468E-2</v>
      </c>
      <c r="L2126" s="44">
        <f>IFERROR(_xll.qlIndexFixing(Index6M,$H2126,TRUE,_xll.ohTrigger(RecalcTrigger,Trigger6M)),NA())</f>
        <v>2.0865964605915905E-2</v>
      </c>
      <c r="M2126" s="183">
        <f>IFERROR(_xll.qlIndexFixing(Index1Y,$H2126,TRUE,_xll.ohTrigger(RecalcTrigger,Trigger1Y)),NA())</f>
        <v>2.1093497273243056E-2</v>
      </c>
      <c r="N2126" s="182">
        <f>IFERROR(_xll.qlIndexFixing(ONIndex1M,I2126,TRUE,_xll.ohTrigger(RecalcTrigger,Trigger1M)),NA())</f>
        <v>2.0437799415843338E-2</v>
      </c>
      <c r="O2126" s="44">
        <f>IFERROR(_xll.qlIndexFixing(ONIndex3M,I2126,TRUE,_xll.ohTrigger(RecalcTrigger,Trigger3M)),NA())</f>
        <v>2.0714959467241778E-2</v>
      </c>
      <c r="P2126" s="44">
        <f>IFERROR(_xll.qlIndexFixing(ONIndex6M,I2126,TRUE,_xll.ohTrigger(RecalcTrigger,Trigger6M)),NA())</f>
        <v>2.0837591345772566E-2</v>
      </c>
      <c r="Q2126" s="183">
        <f>IFERROR(_xll.qlIndexFixing(ONIndex1Y,I2126,TRUE,_xll.ohTrigger(RecalcTrigger,Trigger1Y)),NA())</f>
        <v>2.1034728038521466E-2</v>
      </c>
    </row>
    <row r="2127" spans="2:17" x14ac:dyDescent="0.2">
      <c r="B2127" s="39" t="s">
        <v>42</v>
      </c>
      <c r="D2127" s="42">
        <f>_xll.qlCalendarAdvance(Calendar,$D2126,B2127,"f",FALSE)</f>
        <v>54211</v>
      </c>
      <c r="E2127" s="177">
        <f>_xll.qlInterestRateIndexValueDate(IndexON,D2127)</f>
        <v>54211</v>
      </c>
      <c r="F2127" s="193">
        <f>IFERROR(_xll.qlIndexFixing(IndexON,D2127,TRUE,_xll.ohTrigger(RecalcTrigger,TriggerON)),NA())</f>
        <v>2.0251679043928883E-2</v>
      </c>
      <c r="H2127" s="42">
        <f>_xll.qlCalendarAdvance(Calendar,$H2126,B2127,"f",FALSE)</f>
        <v>54211</v>
      </c>
      <c r="I2127" s="177">
        <f>_xll.qlInterestRateIndexValueDate(Index1M,$H2127)</f>
        <v>54211</v>
      </c>
      <c r="J2127" s="182">
        <f>IFERROR(_xll.qlIndexFixing(Index1M,$H2127,TRUE,_xll.ohTrigger(RecalcTrigger,Trigger1M)),NA())</f>
        <v>2.0434592557334635E-2</v>
      </c>
      <c r="K2127" s="44">
        <f>IFERROR(_xll.qlIndexFixing(Index3M,H2127,TRUE,_xll.ohTrigger(RecalcTrigger,Trigger3M)),NA())</f>
        <v>2.0720569577518111E-2</v>
      </c>
      <c r="L2127" s="44">
        <f>IFERROR(_xll.qlIndexFixing(Index6M,$H2127,TRUE,_xll.ohTrigger(RecalcTrigger,Trigger6M)),NA())</f>
        <v>2.0859690545537452E-2</v>
      </c>
      <c r="M2127" s="183">
        <f>IFERROR(_xll.qlIndexFixing(Index1Y,$H2127,TRUE,_xll.ohTrigger(RecalcTrigger,Trigger1Y)),NA())</f>
        <v>2.1087350324967558E-2</v>
      </c>
      <c r="N2127" s="182">
        <f>IFERROR(_xll.qlIndexFixing(ONIndex1M,I2127,TRUE,_xll.ohTrigger(RecalcTrigger,Trigger1M)),NA())</f>
        <v>2.0431340945599175E-2</v>
      </c>
      <c r="O2127" s="44">
        <f>IFERROR(_xll.qlIndexFixing(ONIndex3M,I2127,TRUE,_xll.ohTrigger(RecalcTrigger,Trigger3M)),NA())</f>
        <v>2.0708527259882814E-2</v>
      </c>
      <c r="P2127" s="44">
        <f>IFERROR(_xll.qlIndexFixing(ONIndex6M,I2127,TRUE,_xll.ohTrigger(RecalcTrigger,Trigger6M)),NA())</f>
        <v>2.0831345019922676E-2</v>
      </c>
      <c r="Q2127" s="183">
        <f>IFERROR(_xll.qlIndexFixing(ONIndex1Y,I2127,TRUE,_xll.ohTrigger(RecalcTrigger,Trigger1Y)),NA())</f>
        <v>2.1028325621262889E-2</v>
      </c>
    </row>
    <row r="2128" spans="2:17" x14ac:dyDescent="0.2">
      <c r="B2128" s="39" t="s">
        <v>42</v>
      </c>
      <c r="D2128" s="42">
        <f>_xll.qlCalendarAdvance(Calendar,$D2127,B2128,"f",FALSE)</f>
        <v>54218</v>
      </c>
      <c r="E2128" s="177">
        <f>_xll.qlInterestRateIndexValueDate(IndexON,D2128)</f>
        <v>54218</v>
      </c>
      <c r="F2128" s="193">
        <f>IFERROR(_xll.qlIndexFixing(IndexON,D2128,TRUE,_xll.ohTrigger(RecalcTrigger,TriggerON)),NA())</f>
        <v>2.0245581971694016E-2</v>
      </c>
      <c r="H2128" s="42">
        <f>_xll.qlCalendarAdvance(Calendar,$H2127,B2128,"f",FALSE)</f>
        <v>54218</v>
      </c>
      <c r="I2128" s="177">
        <f>_xll.qlInterestRateIndexValueDate(Index1M,$H2128)</f>
        <v>54218</v>
      </c>
      <c r="J2128" s="182">
        <f>IFERROR(_xll.qlIndexFixing(Index1M,$H2128,TRUE,_xll.ohTrigger(RecalcTrigger,Trigger1M)),NA())</f>
        <v>2.0428170085065811E-2</v>
      </c>
      <c r="K2128" s="44">
        <f>IFERROR(_xll.qlIndexFixing(Index3M,H2128,TRUE,_xll.ohTrigger(RecalcTrigger,Trigger3M)),NA())</f>
        <v>2.0714227256588568E-2</v>
      </c>
      <c r="L2128" s="44">
        <f>IFERROR(_xll.qlIndexFixing(Index6M,$H2128,TRUE,_xll.ohTrigger(RecalcTrigger,Trigger6M)),NA())</f>
        <v>2.085359386473442E-2</v>
      </c>
      <c r="M2128" s="183">
        <f>IFERROR(_xll.qlIndexFixing(Index1Y,$H2128,TRUE,_xll.ohTrigger(RecalcTrigger,Trigger1Y)),NA())</f>
        <v>2.1081218418251613E-2</v>
      </c>
      <c r="N2128" s="182">
        <f>IFERROR(_xll.qlIndexFixing(ONIndex1M,I2128,TRUE,_xll.ohTrigger(RecalcTrigger,Trigger1M)),NA())</f>
        <v>2.0424897584326862E-2</v>
      </c>
      <c r="O2128" s="44">
        <f>IFERROR(_xll.qlIndexFixing(ONIndex3M,I2128,TRUE,_xll.ohTrigger(RecalcTrigger,Trigger3M)),NA())</f>
        <v>2.0702111382620014E-2</v>
      </c>
      <c r="P2128" s="44">
        <f>IFERROR(_xll.qlIndexFixing(ONIndex6M,I2128,TRUE,_xll.ohTrigger(RecalcTrigger,Trigger6M)),NA())</f>
        <v>2.0825113865045042E-2</v>
      </c>
      <c r="Q2128" s="183">
        <f>IFERROR(_xll.qlIndexFixing(ONIndex1Y,I2128,TRUE,_xll.ohTrigger(RecalcTrigger,Trigger1Y)),NA())</f>
        <v>2.1021937899721177E-2</v>
      </c>
    </row>
    <row r="2129" spans="2:17" x14ac:dyDescent="0.2">
      <c r="B2129" s="39" t="s">
        <v>42</v>
      </c>
      <c r="D2129" s="42">
        <f>_xll.qlCalendarAdvance(Calendar,$D2128,B2129,"f",FALSE)</f>
        <v>54225</v>
      </c>
      <c r="E2129" s="177">
        <f>_xll.qlInterestRateIndexValueDate(IndexON,D2129)</f>
        <v>54225</v>
      </c>
      <c r="F2129" s="193">
        <f>IFERROR(_xll.qlIndexFixing(IndexON,D2129,TRUE,_xll.ohTrigger(RecalcTrigger,TriggerON)),NA())</f>
        <v>2.0239501561845064E-2</v>
      </c>
      <c r="H2129" s="42">
        <f>_xll.qlCalendarAdvance(Calendar,$H2128,B2129,"f",FALSE)</f>
        <v>54225</v>
      </c>
      <c r="I2129" s="177">
        <f>_xll.qlInterestRateIndexValueDate(Index1M,$H2129)</f>
        <v>54225</v>
      </c>
      <c r="J2129" s="182">
        <f>IFERROR(_xll.qlIndexFixing(Index1M,$H2129,TRUE,_xll.ohTrigger(RecalcTrigger,Trigger1M)),NA())</f>
        <v>2.0421762749673077E-2</v>
      </c>
      <c r="K2129" s="44">
        <f>IFERROR(_xll.qlIndexFixing(Index3M,H2129,TRUE,_xll.ohTrigger(RecalcTrigger,Trigger3M)),NA())</f>
        <v>2.0707901360111563E-2</v>
      </c>
      <c r="L2129" s="44">
        <f>IFERROR(_xll.qlIndexFixing(Index6M,$H2129,TRUE,_xll.ohTrigger(RecalcTrigger,Trigger6M)),NA())</f>
        <v>2.0847512531014998E-2</v>
      </c>
      <c r="M2129" s="183">
        <f>IFERROR(_xll.qlIndexFixing(Index1Y,$H2129,TRUE,_xll.ohTrigger(RecalcTrigger,Trigger1Y)),NA())</f>
        <v>2.1075101552825215E-2</v>
      </c>
      <c r="N2129" s="182">
        <f>IFERROR(_xll.qlIndexFixing(ONIndex1M,I2129,TRUE,_xll.ohTrigger(RecalcTrigger,Trigger1M)),NA())</f>
        <v>2.0418469332350586E-2</v>
      </c>
      <c r="O2129" s="44">
        <f>IFERROR(_xll.qlIndexFixing(ONIndex3M,I2129,TRUE,_xll.ohTrigger(RecalcTrigger,Trigger3M)),NA())</f>
        <v>2.0695711835615471E-2</v>
      </c>
      <c r="P2129" s="44">
        <f>IFERROR(_xll.qlIndexFixing(ONIndex6M,I2129,TRUE,_xll.ohTrigger(RecalcTrigger,Trigger6M)),NA())</f>
        <v>2.0818897881382803E-2</v>
      </c>
      <c r="Q2129" s="183">
        <f>IFERROR(_xll.qlIndexFixing(ONIndex1Y,I2129,TRUE,_xll.ohTrigger(RecalcTrigger,Trigger1Y)),NA())</f>
        <v>2.1015564874058423E-2</v>
      </c>
    </row>
    <row r="2130" spans="2:17" x14ac:dyDescent="0.2">
      <c r="B2130" s="39" t="s">
        <v>42</v>
      </c>
      <c r="D2130" s="42">
        <f>_xll.qlCalendarAdvance(Calendar,$D2129,B2130,"f",FALSE)</f>
        <v>54232</v>
      </c>
      <c r="E2130" s="177">
        <f>_xll.qlInterestRateIndexValueDate(IndexON,D2130)</f>
        <v>54232</v>
      </c>
      <c r="F2130" s="193">
        <f>IFERROR(_xll.qlIndexFixing(IndexON,D2130,TRUE,_xll.ohTrigger(RecalcTrigger,TriggerON)),NA())</f>
        <v>2.0233437814219934E-2</v>
      </c>
      <c r="H2130" s="42">
        <f>_xll.qlCalendarAdvance(Calendar,$H2129,B2130,"f",FALSE)</f>
        <v>54232</v>
      </c>
      <c r="I2130" s="177">
        <f>_xll.qlInterestRateIndexValueDate(Index1M,$H2130)</f>
        <v>54232</v>
      </c>
      <c r="J2130" s="182">
        <f>IFERROR(_xll.qlIndexFixing(Index1M,$H2130,TRUE,_xll.ohTrigger(RecalcTrigger,Trigger1M)),NA())</f>
        <v>2.0415370551134814E-2</v>
      </c>
      <c r="K2130" s="44">
        <f>IFERROR(_xll.qlIndexFixing(Index3M,H2130,TRUE,_xll.ohTrigger(RecalcTrigger,Trigger3M)),NA())</f>
        <v>2.0701591888009567E-2</v>
      </c>
      <c r="L2130" s="44">
        <f>IFERROR(_xll.qlIndexFixing(Index6M,$H2130,TRUE,_xll.ohTrigger(RecalcTrigger,Trigger6M)),NA())</f>
        <v>2.0841446544241009E-2</v>
      </c>
      <c r="M2130" s="183">
        <f>IFERROR(_xll.qlIndexFixing(Index1Y,$H2130,TRUE,_xll.ohTrigger(RecalcTrigger,Trigger1Y)),NA())</f>
        <v>2.1068999728417914E-2</v>
      </c>
      <c r="N2130" s="182">
        <f>IFERROR(_xll.qlIndexFixing(ONIndex1M,I2130,TRUE,_xll.ohTrigger(RecalcTrigger,Trigger1M)),NA())</f>
        <v>2.0412056189346162E-2</v>
      </c>
      <c r="O2130" s="44">
        <f>IFERROR(_xll.qlIndexFixing(ONIndex3M,I2130,TRUE,_xll.ohTrigger(RecalcTrigger,Trigger3M)),NA())</f>
        <v>2.0689328618788139E-2</v>
      </c>
      <c r="P2130" s="44">
        <f>IFERROR(_xll.qlIndexFixing(ONIndex6M,I2130,TRUE,_xll.ohTrigger(RecalcTrigger,Trigger6M)),NA())</f>
        <v>2.0812697068773867E-2</v>
      </c>
      <c r="Q2130" s="183">
        <f>IFERROR(_xll.qlIndexFixing(ONIndex1Y,I2130,TRUE,_xll.ohTrigger(RecalcTrigger,Trigger1Y)),NA())</f>
        <v>2.1009206543950443E-2</v>
      </c>
    </row>
    <row r="2131" spans="2:17" x14ac:dyDescent="0.2">
      <c r="B2131" s="39" t="s">
        <v>42</v>
      </c>
      <c r="D2131" s="42">
        <f>_xll.qlCalendarAdvance(Calendar,$D2130,B2131,"f",FALSE)</f>
        <v>54239</v>
      </c>
      <c r="E2131" s="177">
        <f>_xll.qlInterestRateIndexValueDate(IndexON,D2131)</f>
        <v>54239</v>
      </c>
      <c r="F2131" s="193">
        <f>IFERROR(_xll.qlIndexFixing(IndexON,D2131,TRUE,_xll.ohTrigger(RecalcTrigger,TriggerON)),NA())</f>
        <v>2.0227390728818628E-2</v>
      </c>
      <c r="H2131" s="42">
        <f>_xll.qlCalendarAdvance(Calendar,$H2130,B2131,"f",FALSE)</f>
        <v>54239</v>
      </c>
      <c r="I2131" s="177">
        <f>_xll.qlInterestRateIndexValueDate(Index1M,$H2131)</f>
        <v>54239</v>
      </c>
      <c r="J2131" s="182">
        <f>IFERROR(_xll.qlIndexFixing(Index1M,$H2131,TRUE,_xll.ohTrigger(RecalcTrigger,Trigger1M)),NA())</f>
        <v>2.0409109600635536E-2</v>
      </c>
      <c r="K2131" s="44">
        <f>IFERROR(_xll.qlIndexFixing(Index3M,H2131,TRUE,_xll.ohTrigger(RecalcTrigger,Trigger3M)),NA())</f>
        <v>2.0695298840204181E-2</v>
      </c>
      <c r="L2131" s="44">
        <f>IFERROR(_xll.qlIndexFixing(Index6M,$H2131,TRUE,_xll.ohTrigger(RecalcTrigger,Trigger6M)),NA())</f>
        <v>2.0835561689962659E-2</v>
      </c>
      <c r="M2131" s="183">
        <f>IFERROR(_xll.qlIndexFixing(Index1Y,$H2131,TRUE,_xll.ohTrigger(RecalcTrigger,Trigger1Y)),NA())</f>
        <v>2.1062912944760814E-2</v>
      </c>
      <c r="N2131" s="182">
        <f>IFERROR(_xll.qlIndexFixing(ONIndex1M,I2131,TRUE,_xll.ohTrigger(RecalcTrigger,Trigger1M)),NA())</f>
        <v>2.0405658155394635E-2</v>
      </c>
      <c r="O2131" s="44">
        <f>IFERROR(_xll.qlIndexFixing(ONIndex3M,I2131,TRUE,_xll.ohTrigger(RecalcTrigger,Trigger3M)),NA())</f>
        <v>2.068296173205697E-2</v>
      </c>
      <c r="P2131" s="44">
        <f>IFERROR(_xll.qlIndexFixing(ONIndex6M,I2131,TRUE,_xll.ohTrigger(RecalcTrigger,Trigger6M)),NA())</f>
        <v>2.0806511426975094E-2</v>
      </c>
      <c r="Q2131" s="183">
        <f>IFERROR(_xll.qlIndexFixing(ONIndex1Y,I2131,TRUE,_xll.ohTrigger(RecalcTrigger,Trigger1Y)),NA())</f>
        <v>2.100286290972142E-2</v>
      </c>
    </row>
    <row r="2132" spans="2:17" x14ac:dyDescent="0.2">
      <c r="B2132" s="39" t="s">
        <v>42</v>
      </c>
      <c r="D2132" s="42">
        <f>_xll.qlCalendarAdvance(Calendar,$D2131,B2132,"f",FALSE)</f>
        <v>54246</v>
      </c>
      <c r="E2132" s="177">
        <f>_xll.qlInterestRateIndexValueDate(IndexON,D2132)</f>
        <v>54246</v>
      </c>
      <c r="F2132" s="193">
        <f>IFERROR(_xll.qlIndexFixing(IndexON,D2132,TRUE,_xll.ohTrigger(RecalcTrigger,TriggerON)),NA())</f>
        <v>2.0221360305722191E-2</v>
      </c>
      <c r="H2132" s="42">
        <f>_xll.qlCalendarAdvance(Calendar,$H2131,B2132,"f",FALSE)</f>
        <v>54246</v>
      </c>
      <c r="I2132" s="177">
        <f>_xll.qlInterestRateIndexValueDate(Index1M,$H2132)</f>
        <v>54246</v>
      </c>
      <c r="J2132" s="182">
        <f>IFERROR(_xll.qlIndexFixing(Index1M,$H2132,TRUE,_xll.ohTrigger(RecalcTrigger,Trigger1M)),NA())</f>
        <v>2.0402748401606861E-2</v>
      </c>
      <c r="K2132" s="44">
        <f>IFERROR(_xll.qlIndexFixing(Index3M,H2132,TRUE,_xll.ohTrigger(RecalcTrigger,Trigger3M)),NA())</f>
        <v>2.0689022216618762E-2</v>
      </c>
      <c r="L2132" s="44">
        <f>IFERROR(_xll.qlIndexFixing(Index6M,$H2132,TRUE,_xll.ohTrigger(RecalcTrigger,Trigger6M)),NA())</f>
        <v>2.0829527150216409E-2</v>
      </c>
      <c r="M2132" s="183">
        <f>IFERROR(_xll.qlIndexFixing(Index1Y,$H2132,TRUE,_xll.ohTrigger(RecalcTrigger,Trigger1Y)),NA())</f>
        <v>2.1056841201585241E-2</v>
      </c>
      <c r="N2132" s="182">
        <f>IFERROR(_xll.qlIndexFixing(ONIndex1M,I2132,TRUE,_xll.ohTrigger(RecalcTrigger,Trigger1M)),NA())</f>
        <v>2.0399275230658098E-2</v>
      </c>
      <c r="O2132" s="44">
        <f>IFERROR(_xll.qlIndexFixing(ONIndex3M,I2132,TRUE,_xll.ohTrigger(RecalcTrigger,Trigger3M)),NA())</f>
        <v>2.0676611175503012E-2</v>
      </c>
      <c r="P2132" s="44">
        <f>IFERROR(_xll.qlIndexFixing(ONIndex6M,I2132,TRUE,_xll.ohTrigger(RecalcTrigger,Trigger6M)),NA())</f>
        <v>2.0800340956391716E-2</v>
      </c>
      <c r="Q2132" s="183">
        <f>IFERROR(_xll.qlIndexFixing(ONIndex1Y,I2132,TRUE,_xll.ohTrigger(RecalcTrigger,Trigger1Y)),NA())</f>
        <v>2.0996533971128217E-2</v>
      </c>
    </row>
    <row r="2133" spans="2:17" x14ac:dyDescent="0.2">
      <c r="B2133" s="39" t="s">
        <v>42</v>
      </c>
      <c r="D2133" s="42">
        <f>_xll.qlCalendarAdvance(Calendar,$D2132,B2133,"f",FALSE)</f>
        <v>54253</v>
      </c>
      <c r="E2133" s="177">
        <f>_xll.qlInterestRateIndexValueDate(IndexON,D2133)</f>
        <v>54253</v>
      </c>
      <c r="F2133" s="193">
        <f>IFERROR(_xll.qlIndexFixing(IndexON,D2133,TRUE,_xll.ohTrigger(RecalcTrigger,TriggerON)),NA())</f>
        <v>2.0215346544849577E-2</v>
      </c>
      <c r="H2133" s="42">
        <f>_xll.qlCalendarAdvance(Calendar,$H2132,B2133,"f",FALSE)</f>
        <v>54253</v>
      </c>
      <c r="I2133" s="177">
        <f>_xll.qlInterestRateIndexValueDate(Index1M,$H2133)</f>
        <v>54253</v>
      </c>
      <c r="J2133" s="182">
        <f>IFERROR(_xll.qlIndexFixing(Index1M,$H2133,TRUE,_xll.ohTrigger(RecalcTrigger,Trigger1M)),NA())</f>
        <v>2.0396402340311013E-2</v>
      </c>
      <c r="K2133" s="44">
        <f>IFERROR(_xll.qlIndexFixing(Index3M,H2133,TRUE,_xll.ohTrigger(RecalcTrigger,Trigger3M)),NA())</f>
        <v>2.0682762017174026E-2</v>
      </c>
      <c r="L2133" s="44">
        <f>IFERROR(_xll.qlIndexFixing(Index6M,$H2133,TRUE,_xll.ohTrigger(RecalcTrigger,Trigger6M)),NA())</f>
        <v>2.0823507957961219E-2</v>
      </c>
      <c r="M2133" s="183">
        <f>IFERROR(_xll.qlIndexFixing(Index1Y,$H2133,TRUE,_xll.ohTrigger(RecalcTrigger,Trigger1Y)),NA())</f>
        <v>2.1050784498623409E-2</v>
      </c>
      <c r="N2133" s="182">
        <f>IFERROR(_xll.qlIndexFixing(ONIndex1M,I2133,TRUE,_xll.ohTrigger(RecalcTrigger,Trigger1M)),NA())</f>
        <v>2.0392907414974459E-2</v>
      </c>
      <c r="O2133" s="44">
        <f>IFERROR(_xll.qlIndexFixing(ONIndex3M,I2133,TRUE,_xll.ohTrigger(RecalcTrigger,Trigger3M)),NA())</f>
        <v>2.0670276949288358E-2</v>
      </c>
      <c r="P2133" s="44">
        <f>IFERROR(_xll.qlIndexFixing(ONIndex6M,I2133,TRUE,_xll.ohTrigger(RecalcTrigger,Trigger6M)),NA())</f>
        <v>2.0794185656861641E-2</v>
      </c>
      <c r="Q2133" s="183">
        <f>IFERROR(_xll.qlIndexFixing(ONIndex1Y,I2133,TRUE,_xll.ohTrigger(RecalcTrigger,Trigger1Y)),NA())</f>
        <v>2.0990219728332926E-2</v>
      </c>
    </row>
    <row r="2134" spans="2:17" x14ac:dyDescent="0.2">
      <c r="B2134" s="39" t="s">
        <v>42</v>
      </c>
      <c r="D2134" s="42">
        <f>_xll.qlCalendarAdvance(Calendar,$D2133,B2134,"f",FALSE)</f>
        <v>54260</v>
      </c>
      <c r="E2134" s="177">
        <f>_xll.qlInterestRateIndexValueDate(IndexON,D2134)</f>
        <v>54260</v>
      </c>
      <c r="F2134" s="193">
        <f>IFERROR(_xll.qlIndexFixing(IndexON,D2134,TRUE,_xll.ohTrigger(RecalcTrigger,TriggerON)),NA())</f>
        <v>2.0209349446281832E-2</v>
      </c>
      <c r="H2134" s="42">
        <f>_xll.qlCalendarAdvance(Calendar,$H2133,B2134,"f",FALSE)</f>
        <v>54260</v>
      </c>
      <c r="I2134" s="177">
        <f>_xll.qlInterestRateIndexValueDate(Index1M,$H2134)</f>
        <v>54260</v>
      </c>
      <c r="J2134" s="182">
        <f>IFERROR(_xll.qlIndexFixing(Index1M,$H2134,TRUE,_xll.ohTrigger(RecalcTrigger,Trigger1M)),NA())</f>
        <v>2.0390071416721844E-2</v>
      </c>
      <c r="K2134" s="44">
        <f>IFERROR(_xll.qlIndexFixing(Index3M,H2134,TRUE,_xll.ohTrigger(RecalcTrigger,Trigger3M)),NA())</f>
        <v>2.0676518241794214E-2</v>
      </c>
      <c r="L2134" s="44">
        <f>IFERROR(_xll.qlIndexFixing(Index6M,$H2134,TRUE,_xll.ohTrigger(RecalcTrigger,Trigger6M)),NA())</f>
        <v>2.0817504113057453E-2</v>
      </c>
      <c r="M2134" s="183">
        <f>IFERROR(_xll.qlIndexFixing(Index1Y,$H2134,TRUE,_xll.ohTrigger(RecalcTrigger,Trigger1Y)),NA())</f>
        <v>2.1044742835607977E-2</v>
      </c>
      <c r="N2134" s="182">
        <f>IFERROR(_xll.qlIndexFixing(ONIndex1M,I2134,TRUE,_xll.ohTrigger(RecalcTrigger,Trigger1M)),NA())</f>
        <v>2.0386554708343718E-2</v>
      </c>
      <c r="O2134" s="44">
        <f>IFERROR(_xll.qlIndexFixing(ONIndex3M,I2134,TRUE,_xll.ohTrigger(RecalcTrigger,Trigger3M)),NA())</f>
        <v>2.0663959053088821E-2</v>
      </c>
      <c r="P2134" s="44">
        <f>IFERROR(_xll.qlIndexFixing(ONIndex6M,I2134,TRUE,_xll.ohTrigger(RecalcTrigger,Trigger6M)),NA())</f>
        <v>2.0788045528303822E-2</v>
      </c>
      <c r="Q2134" s="183">
        <f>IFERROR(_xll.qlIndexFixing(ONIndex1Y,I2134,TRUE,_xll.ohTrigger(RecalcTrigger,Trigger1Y)),NA())</f>
        <v>2.0983920181173454E-2</v>
      </c>
    </row>
    <row r="2135" spans="2:17" x14ac:dyDescent="0.2">
      <c r="B2135" s="39" t="s">
        <v>42</v>
      </c>
      <c r="D2135" s="42">
        <f>_xll.qlCalendarAdvance(Calendar,$D2134,B2135,"f",FALSE)</f>
        <v>54267</v>
      </c>
      <c r="E2135" s="177">
        <f>_xll.qlInterestRateIndexValueDate(IndexON,D2135)</f>
        <v>54267</v>
      </c>
      <c r="F2135" s="193">
        <f>IFERROR(_xll.qlIndexFixing(IndexON,D2135,TRUE,_xll.ohTrigger(RecalcTrigger,TriggerON)),NA())</f>
        <v>2.0203369009856864E-2</v>
      </c>
      <c r="H2135" s="42">
        <f>_xll.qlCalendarAdvance(Calendar,$H2134,B2135,"f",FALSE)</f>
        <v>54267</v>
      </c>
      <c r="I2135" s="177">
        <f>_xll.qlInterestRateIndexValueDate(Index1M,$H2135)</f>
        <v>54267</v>
      </c>
      <c r="J2135" s="182">
        <f>IFERROR(_xll.qlIndexFixing(Index1M,$H2135,TRUE,_xll.ohTrigger(RecalcTrigger,Trigger1M)),NA())</f>
        <v>2.0383755630818436E-2</v>
      </c>
      <c r="K2135" s="44">
        <f>IFERROR(_xll.qlIndexFixing(Index3M,H2135,TRUE,_xll.ohTrigger(RecalcTrigger,Trigger3M)),NA())</f>
        <v>2.0670290890400921E-2</v>
      </c>
      <c r="L2135" s="44">
        <f>IFERROR(_xll.qlIndexFixing(Index6M,$H2135,TRUE,_xll.ohTrigger(RecalcTrigger,Trigger6M)),NA())</f>
        <v>2.0811515615369012E-2</v>
      </c>
      <c r="M2135" s="183">
        <f>IFERROR(_xll.qlIndexFixing(Index1Y,$H2135,TRUE,_xll.ohTrigger(RecalcTrigger,Trigger1Y)),NA())</f>
        <v>2.103871621227249E-2</v>
      </c>
      <c r="N2135" s="182">
        <f>IFERROR(_xll.qlIndexFixing(ONIndex1M,I2135,TRUE,_xll.ohTrigger(RecalcTrigger,Trigger1M)),NA())</f>
        <v>2.0380217110765875E-2</v>
      </c>
      <c r="O2135" s="44">
        <f>IFERROR(_xll.qlIndexFixing(ONIndex3M,I2135,TRUE,_xll.ohTrigger(RecalcTrigger,Trigger3M)),NA())</f>
        <v>2.0657657487066494E-2</v>
      </c>
      <c r="P2135" s="44">
        <f>IFERROR(_xll.qlIndexFixing(ONIndex6M,I2135,TRUE,_xll.ohTrigger(RecalcTrigger,Trigger6M)),NA())</f>
        <v>2.0781920570880352E-2</v>
      </c>
      <c r="Q2135" s="183">
        <f>IFERROR(_xll.qlIndexFixing(ONIndex1Y,I2135,TRUE,_xll.ohTrigger(RecalcTrigger,Trigger1Y)),NA())</f>
        <v>2.0977635329730848E-2</v>
      </c>
    </row>
    <row r="2136" spans="2:17" x14ac:dyDescent="0.2">
      <c r="B2136" s="39" t="s">
        <v>42</v>
      </c>
      <c r="D2136" s="42">
        <f>_xll.qlCalendarAdvance(Calendar,$D2135,B2136,"f",FALSE)</f>
        <v>54274</v>
      </c>
      <c r="E2136" s="177">
        <f>_xll.qlInterestRateIndexValueDate(IndexON,D2136)</f>
        <v>54274</v>
      </c>
      <c r="F2136" s="193">
        <f>IFERROR(_xll.qlIndexFixing(IndexON,D2136,TRUE,_xll.ohTrigger(RecalcTrigger,TriggerON)),NA())</f>
        <v>2.0197405235736765E-2</v>
      </c>
      <c r="H2136" s="42">
        <f>_xll.qlCalendarAdvance(Calendar,$H2135,B2136,"f",FALSE)</f>
        <v>54274</v>
      </c>
      <c r="I2136" s="177">
        <f>_xll.qlInterestRateIndexValueDate(Index1M,$H2136)</f>
        <v>54274</v>
      </c>
      <c r="J2136" s="182">
        <f>IFERROR(_xll.qlIndexFixing(Index1M,$H2136,TRUE,_xll.ohTrigger(RecalcTrigger,Trigger1M)),NA())</f>
        <v>2.0377454982572037E-2</v>
      </c>
      <c r="K2136" s="44">
        <f>IFERROR(_xll.qlIndexFixing(Index3M,H2136,TRUE,_xll.ohTrigger(RecalcTrigger,Trigger3M)),NA())</f>
        <v>2.0664079962917501E-2</v>
      </c>
      <c r="L2136" s="44">
        <f>IFERROR(_xll.qlIndexFixing(Index6M,$H2136,TRUE,_xll.ohTrigger(RecalcTrigger,Trigger6M)),NA())</f>
        <v>2.0805542464757142E-2</v>
      </c>
      <c r="M2136" s="183">
        <f>IFERROR(_xll.qlIndexFixing(Index1Y,$H2136,TRUE,_xll.ohTrigger(RecalcTrigger,Trigger1Y)),NA())</f>
        <v>2.1032704628351162E-2</v>
      </c>
      <c r="N2136" s="182">
        <f>IFERROR(_xll.qlIndexFixing(ONIndex1M,I2136,TRUE,_xll.ohTrigger(RecalcTrigger,Trigger1M)),NA())</f>
        <v>2.0373894622321975E-2</v>
      </c>
      <c r="O2136" s="44">
        <f>IFERROR(_xll.qlIndexFixing(ONIndex3M,I2136,TRUE,_xll.ohTrigger(RecalcTrigger,Trigger3M)),NA())</f>
        <v>2.0651372251221378E-2</v>
      </c>
      <c r="P2136" s="44">
        <f>IFERROR(_xll.qlIndexFixing(ONIndex6M,I2136,TRUE,_xll.ohTrigger(RecalcTrigger,Trigger6M)),NA())</f>
        <v>2.0775810784429138E-2</v>
      </c>
      <c r="Q2136" s="183">
        <f>IFERROR(_xll.qlIndexFixing(ONIndex1Y,I2136,TRUE,_xll.ohTrigger(RecalcTrigger,Trigger1Y)),NA())</f>
        <v>2.09713651741672E-2</v>
      </c>
    </row>
    <row r="2137" spans="2:17" x14ac:dyDescent="0.2">
      <c r="B2137" s="39" t="s">
        <v>42</v>
      </c>
      <c r="D2137" s="42">
        <f>_xll.qlCalendarAdvance(Calendar,$D2136,B2137,"f",FALSE)</f>
        <v>54281</v>
      </c>
      <c r="E2137" s="177">
        <f>_xll.qlInterestRateIndexValueDate(IndexON,D2137)</f>
        <v>54281</v>
      </c>
      <c r="F2137" s="193">
        <f>IFERROR(_xll.qlIndexFixing(IndexON,D2137,TRUE,_xll.ohTrigger(RecalcTrigger,TriggerON)),NA())</f>
        <v>2.0191458123921535E-2</v>
      </c>
      <c r="H2137" s="42">
        <f>_xll.qlCalendarAdvance(Calendar,$H2136,B2137,"f",FALSE)</f>
        <v>54281</v>
      </c>
      <c r="I2137" s="177">
        <f>_xll.qlInterestRateIndexValueDate(Index1M,$H2137)</f>
        <v>54281</v>
      </c>
      <c r="J2137" s="182">
        <f>IFERROR(_xll.qlIndexFixing(Index1M,$H2137,TRUE,_xll.ohTrigger(RecalcTrigger,Trigger1M)),NA())</f>
        <v>2.0371169471961728E-2</v>
      </c>
      <c r="K2137" s="44">
        <f>IFERROR(_xll.qlIndexFixing(Index3M,H2137,TRUE,_xll.ohTrigger(RecalcTrigger,Trigger3M)),NA())</f>
        <v>2.0657885459268201E-2</v>
      </c>
      <c r="L2137" s="44">
        <f>IFERROR(_xll.qlIndexFixing(Index6M,$H2137,TRUE,_xll.ohTrigger(RecalcTrigger,Trigger6M)),NA())</f>
        <v>2.0799584661086626E-2</v>
      </c>
      <c r="M2137" s="183">
        <f>IFERROR(_xll.qlIndexFixing(Index1Y,$H2137,TRUE,_xll.ohTrigger(RecalcTrigger,Trigger1Y)),NA())</f>
        <v>2.1026708083578427E-2</v>
      </c>
      <c r="N2137" s="182">
        <f>IFERROR(_xll.qlIndexFixing(ONIndex1M,I2137,TRUE,_xll.ohTrigger(RecalcTrigger,Trigger1M)),NA())</f>
        <v>2.036758724301202E-2</v>
      </c>
      <c r="O2137" s="44">
        <f>IFERROR(_xll.qlIndexFixing(ONIndex3M,I2137,TRUE,_xll.ohTrigger(RecalcTrigger,Trigger3M)),NA())</f>
        <v>2.0645103345553473E-2</v>
      </c>
      <c r="P2137" s="44">
        <f>IFERROR(_xll.qlIndexFixing(ONIndex6M,I2137,TRUE,_xll.ohTrigger(RecalcTrigger,Trigger6M)),NA())</f>
        <v>2.0769716169112273E-2</v>
      </c>
      <c r="Q2137" s="183">
        <f>IFERROR(_xll.qlIndexFixing(ONIndex1Y,I2137,TRUE,_xll.ohTrigger(RecalcTrigger,Trigger1Y)),NA())</f>
        <v>2.0965109714158325E-2</v>
      </c>
    </row>
    <row r="2138" spans="2:17" x14ac:dyDescent="0.2">
      <c r="B2138" s="39" t="s">
        <v>42</v>
      </c>
      <c r="D2138" s="42">
        <f>_xll.qlCalendarAdvance(Calendar,$D2137,B2138,"f",FALSE)</f>
        <v>54288</v>
      </c>
      <c r="E2138" s="177">
        <f>_xll.qlInterestRateIndexValueDate(IndexON,D2138)</f>
        <v>54288</v>
      </c>
      <c r="F2138" s="193">
        <f>IFERROR(_xll.qlIndexFixing(IndexON,D2138,TRUE,_xll.ohTrigger(RecalcTrigger,TriggerON)),NA())</f>
        <v>2.0185527674330128E-2</v>
      </c>
      <c r="H2138" s="42">
        <f>_xll.qlCalendarAdvance(Calendar,$H2137,B2138,"f",FALSE)</f>
        <v>54288</v>
      </c>
      <c r="I2138" s="177">
        <f>_xll.qlInterestRateIndexValueDate(Index1M,$H2138)</f>
        <v>54288</v>
      </c>
      <c r="J2138" s="182">
        <f>IFERROR(_xll.qlIndexFixing(Index1M,$H2138,TRUE,_xll.ohTrigger(RecalcTrigger,Trigger1M)),NA())</f>
        <v>2.0364899098963982E-2</v>
      </c>
      <c r="K2138" s="44">
        <f>IFERROR(_xll.qlIndexFixing(Index3M,H2138,TRUE,_xll.ohTrigger(RecalcTrigger,Trigger3M)),NA())</f>
        <v>2.0651707379377254E-2</v>
      </c>
      <c r="L2138" s="44">
        <f>IFERROR(_xll.qlIndexFixing(Index6M,$H2138,TRUE,_xll.ohTrigger(RecalcTrigger,Trigger6M)),NA())</f>
        <v>2.079364220421915E-2</v>
      </c>
      <c r="M2138" s="183">
        <f>IFERROR(_xll.qlIndexFixing(Index1Y,$H2138,TRUE,_xll.ohTrigger(RecalcTrigger,Trigger1Y)),NA())</f>
        <v>2.102072657768983E-2</v>
      </c>
      <c r="N2138" s="182">
        <f>IFERROR(_xll.qlIndexFixing(ONIndex1M,I2138,TRUE,_xll.ohTrigger(RecalcTrigger,Trigger1M)),NA())</f>
        <v>2.0361294972592869E-2</v>
      </c>
      <c r="O2138" s="44">
        <f>IFERROR(_xll.qlIndexFixing(ONIndex3M,I2138,TRUE,_xll.ohTrigger(RecalcTrigger,Trigger3M)),NA())</f>
        <v>2.0638850770143824E-2</v>
      </c>
      <c r="P2138" s="44">
        <f>IFERROR(_xll.qlIndexFixing(ONIndex6M,I2138,TRUE,_xll.ohTrigger(RecalcTrigger,Trigger6M)),NA())</f>
        <v>2.0763636724767665E-2</v>
      </c>
      <c r="Q2138" s="183">
        <f>IFERROR(_xll.qlIndexFixing(ONIndex1Y,I2138,TRUE,_xll.ohTrigger(RecalcTrigger,Trigger1Y)),NA())</f>
        <v>2.0958868949947362E-2</v>
      </c>
    </row>
    <row r="2139" spans="2:17" x14ac:dyDescent="0.2">
      <c r="B2139" s="39" t="s">
        <v>42</v>
      </c>
      <c r="D2139" s="42">
        <f>_xll.qlCalendarAdvance(Calendar,$D2138,B2139,"f",FALSE)</f>
        <v>54295</v>
      </c>
      <c r="E2139" s="177">
        <f>_xll.qlInterestRateIndexValueDate(IndexON,D2139)</f>
        <v>54295</v>
      </c>
      <c r="F2139" s="193">
        <f>IFERROR(_xll.qlIndexFixing(IndexON,D2139,TRUE,_xll.ohTrigger(RecalcTrigger,TriggerON)),NA())</f>
        <v>2.0179613886881498E-2</v>
      </c>
      <c r="H2139" s="42">
        <f>_xll.qlCalendarAdvance(Calendar,$H2138,B2139,"f",FALSE)</f>
        <v>54295</v>
      </c>
      <c r="I2139" s="177">
        <f>_xll.qlInterestRateIndexValueDate(Index1M,$H2139)</f>
        <v>54295</v>
      </c>
      <c r="J2139" s="182">
        <f>IFERROR(_xll.qlIndexFixing(Index1M,$H2139,TRUE,_xll.ohTrigger(RecalcTrigger,Trigger1M)),NA())</f>
        <v>2.0358643863552652E-2</v>
      </c>
      <c r="K2139" s="44">
        <f>IFERROR(_xll.qlIndexFixing(Index3M,H2139,TRUE,_xll.ohTrigger(RecalcTrigger,Trigger3M)),NA())</f>
        <v>2.064554572316538E-2</v>
      </c>
      <c r="L2139" s="44">
        <f>IFERROR(_xll.qlIndexFixing(Index6M,$H2139,TRUE,_xll.ohTrigger(RecalcTrigger,Trigger6M)),NA())</f>
        <v>2.0787715094018173E-2</v>
      </c>
      <c r="M2139" s="183">
        <f>IFERROR(_xll.qlIndexFixing(Index1Y,$H2139,TRUE,_xll.ohTrigger(RecalcTrigger,Trigger1Y)),NA())</f>
        <v>2.1014760110421804E-2</v>
      </c>
      <c r="N2139" s="182">
        <f>IFERROR(_xll.qlIndexFixing(ONIndex1M,I2139,TRUE,_xll.ohTrigger(RecalcTrigger,Trigger1M)),NA())</f>
        <v>2.0355017811388709E-2</v>
      </c>
      <c r="O2139" s="44">
        <f>IFERROR(_xll.qlIndexFixing(ONIndex3M,I2139,TRUE,_xll.ohTrigger(RecalcTrigger,Trigger3M)),NA())</f>
        <v>2.0632614524749293E-2</v>
      </c>
      <c r="P2139" s="44">
        <f>IFERROR(_xll.qlIndexFixing(ONIndex6M,I2139,TRUE,_xll.ohTrigger(RecalcTrigger,Trigger6M)),NA())</f>
        <v>2.0757572451395312E-2</v>
      </c>
      <c r="Q2139" s="183">
        <f>IFERROR(_xll.qlIndexFixing(ONIndex1Y,I2139,TRUE,_xll.ohTrigger(RecalcTrigger,Trigger1Y)),NA())</f>
        <v>2.0952642881372219E-2</v>
      </c>
    </row>
    <row r="2140" spans="2:17" x14ac:dyDescent="0.2">
      <c r="B2140" s="39" t="s">
        <v>42</v>
      </c>
      <c r="D2140" s="42">
        <f>_xll.qlCalendarAdvance(Calendar,$D2139,B2140,"f",FALSE)</f>
        <v>54302</v>
      </c>
      <c r="E2140" s="177">
        <f>_xll.qlInterestRateIndexValueDate(IndexON,D2140)</f>
        <v>54302</v>
      </c>
      <c r="F2140" s="193">
        <f>IFERROR(_xll.qlIndexFixing(IndexON,D2140,TRUE,_xll.ohTrigger(RecalcTrigger,TriggerON)),NA())</f>
        <v>2.0173716761899829E-2</v>
      </c>
      <c r="H2140" s="42">
        <f>_xll.qlCalendarAdvance(Calendar,$H2139,B2140,"f",FALSE)</f>
        <v>54302</v>
      </c>
      <c r="I2140" s="177">
        <f>_xll.qlInterestRateIndexValueDate(Index1M,$H2140)</f>
        <v>54302</v>
      </c>
      <c r="J2140" s="182">
        <f>IFERROR(_xll.qlIndexFixing(Index1M,$H2140,TRUE,_xll.ohTrigger(RecalcTrigger,Trigger1M)),NA())</f>
        <v>2.0352281087253288E-2</v>
      </c>
      <c r="K2140" s="44">
        <f>IFERROR(_xll.qlIndexFixing(Index3M,H2140,TRUE,_xll.ohTrigger(RecalcTrigger,Trigger3M)),NA())</f>
        <v>2.0639253791620578E-2</v>
      </c>
      <c r="L2140" s="44">
        <f>IFERROR(_xll.qlIndexFixing(Index6M,$H2140,TRUE,_xll.ohTrigger(RecalcTrigger,Trigger6M)),NA())</f>
        <v>2.0781285762060224E-2</v>
      </c>
      <c r="M2140" s="183">
        <f>IFERROR(_xll.qlIndexFixing(Index1Y,$H2140,TRUE,_xll.ohTrigger(RecalcTrigger,Trigger1Y)),NA())</f>
        <v>2.1008808681511226E-2</v>
      </c>
      <c r="N2140" s="182">
        <f>IFERROR(_xll.qlIndexFixing(ONIndex1M,I2140,TRUE,_xll.ohTrigger(RecalcTrigger,Trigger1M)),NA())</f>
        <v>2.0348755759318493E-2</v>
      </c>
      <c r="O2140" s="44">
        <f>IFERROR(_xll.qlIndexFixing(ONIndex3M,I2140,TRUE,_xll.ohTrigger(RecalcTrigger,Trigger3M)),NA())</f>
        <v>2.0626394609613019E-2</v>
      </c>
      <c r="P2140" s="44">
        <f>IFERROR(_xll.qlIndexFixing(ONIndex6M,I2140,TRUE,_xll.ohTrigger(RecalcTrigger,Trigger6M)),NA())</f>
        <v>2.0751523349238354E-2</v>
      </c>
      <c r="Q2140" s="183">
        <f>IFERROR(_xll.qlIndexFixing(ONIndex1Y,I2140,TRUE,_xll.ohTrigger(RecalcTrigger,Trigger1Y)),NA())</f>
        <v>2.094643150875708E-2</v>
      </c>
    </row>
    <row r="2141" spans="2:17" x14ac:dyDescent="0.2">
      <c r="B2141" s="39" t="s">
        <v>42</v>
      </c>
      <c r="D2141" s="42">
        <f>_xll.qlCalendarAdvance(Calendar,$D2140,B2141,"f",FALSE)</f>
        <v>54309</v>
      </c>
      <c r="E2141" s="177">
        <f>_xll.qlInterestRateIndexValueDate(IndexON,D2141)</f>
        <v>54309</v>
      </c>
      <c r="F2141" s="193">
        <f>IFERROR(_xll.qlIndexFixing(IndexON,D2141,TRUE,_xll.ohTrigger(RecalcTrigger,TriggerON)),NA())</f>
        <v>2.0167836299060937E-2</v>
      </c>
      <c r="H2141" s="42">
        <f>_xll.qlCalendarAdvance(Calendar,$H2140,B2141,"f",FALSE)</f>
        <v>54309</v>
      </c>
      <c r="I2141" s="177">
        <f>_xll.qlInterestRateIndexValueDate(Index1M,$H2141)</f>
        <v>54309</v>
      </c>
      <c r="J2141" s="182">
        <f>IFERROR(_xll.qlIndexFixing(Index1M,$H2141,TRUE,_xll.ohTrigger(RecalcTrigger,Trigger1M)),NA())</f>
        <v>2.0346055392501415E-2</v>
      </c>
      <c r="K2141" s="44">
        <f>IFERROR(_xll.qlIndexFixing(Index3M,H2141,TRUE,_xll.ohTrigger(RecalcTrigger,Trigger3M)),NA())</f>
        <v>2.0633124155116554E-2</v>
      </c>
      <c r="L2141" s="44">
        <f>IFERROR(_xll.qlIndexFixing(Index6M,$H2141,TRUE,_xll.ohTrigger(RecalcTrigger,Trigger6M)),NA())</f>
        <v>2.0775387058642236E-2</v>
      </c>
      <c r="M2141" s="183">
        <f>IFERROR(_xll.qlIndexFixing(Index1Y,$H2141,TRUE,_xll.ohTrigger(RecalcTrigger,Trigger1Y)),NA())</f>
        <v>2.100287229069453E-2</v>
      </c>
      <c r="N2141" s="182">
        <f>IFERROR(_xll.qlIndexFixing(ONIndex1M,I2141,TRUE,_xll.ohTrigger(RecalcTrigger,Trigger1M)),NA())</f>
        <v>2.0342508816220128E-2</v>
      </c>
      <c r="O2141" s="44">
        <f>IFERROR(_xll.qlIndexFixing(ONIndex3M,I2141,TRUE,_xll.ohTrigger(RecalcTrigger,Trigger3M)),NA())</f>
        <v>2.0620191024653955E-2</v>
      </c>
      <c r="P2141" s="44">
        <f>IFERROR(_xll.qlIndexFixing(ONIndex6M,I2141,TRUE,_xll.ohTrigger(RecalcTrigger,Trigger6M)),NA())</f>
        <v>2.0745489418053653E-2</v>
      </c>
      <c r="Q2141" s="183">
        <f>IFERROR(_xll.qlIndexFixing(ONIndex1Y,I2141,TRUE,_xll.ohTrigger(RecalcTrigger,Trigger1Y)),NA())</f>
        <v>2.0940234831615667E-2</v>
      </c>
    </row>
    <row r="2142" spans="2:17" x14ac:dyDescent="0.2">
      <c r="B2142" s="39" t="s">
        <v>42</v>
      </c>
      <c r="D2142" s="42">
        <f>_xll.qlCalendarAdvance(Calendar,$D2141,B2142,"f",FALSE)</f>
        <v>54316</v>
      </c>
      <c r="E2142" s="177">
        <f>_xll.qlInterestRateIndexValueDate(IndexON,D2142)</f>
        <v>54316</v>
      </c>
      <c r="F2142" s="193">
        <f>IFERROR(_xll.qlIndexFixing(IndexON,D2142,TRUE,_xll.ohTrigger(RecalcTrigger,TriggerON)),NA())</f>
        <v>2.0161972498364822E-2</v>
      </c>
      <c r="H2142" s="42">
        <f>_xll.qlCalendarAdvance(Calendar,$H2141,B2142,"f",FALSE)</f>
        <v>54316</v>
      </c>
      <c r="I2142" s="177">
        <f>_xll.qlInterestRateIndexValueDate(Index1M,$H2142)</f>
        <v>54316</v>
      </c>
      <c r="J2142" s="182">
        <f>IFERROR(_xll.qlIndexFixing(Index1M,$H2142,TRUE,_xll.ohTrigger(RecalcTrigger,Trigger1M)),NA())</f>
        <v>2.0339844834317649E-2</v>
      </c>
      <c r="K2142" s="44">
        <f>IFERROR(_xll.qlIndexFixing(Index3M,H2142,TRUE,_xll.ohTrigger(RecalcTrigger,Trigger3M)),NA())</f>
        <v>2.0627010941040892E-2</v>
      </c>
      <c r="L2142" s="44">
        <f>IFERROR(_xll.qlIndexFixing(Index6M,$H2142,TRUE,_xll.ohTrigger(RecalcTrigger,Trigger6M)),NA())</f>
        <v>2.0769503698624035E-2</v>
      </c>
      <c r="M2142" s="183">
        <f>IFERROR(_xll.qlIndexFixing(Index1Y,$H2142,TRUE,_xll.ohTrigger(RecalcTrigger,Trigger1Y)),NA())</f>
        <v>2.099695093771059E-2</v>
      </c>
      <c r="N2142" s="182">
        <f>IFERROR(_xll.qlIndexFixing(ONIndex1M,I2142,TRUE,_xll.ohTrigger(RecalcTrigger,Trigger1M)),NA())</f>
        <v>2.0336276982255708E-2</v>
      </c>
      <c r="O2142" s="44">
        <f>IFERROR(_xll.qlIndexFixing(ONIndex3M,I2142,TRUE,_xll.ohTrigger(RecalcTrigger,Trigger3M)),NA())</f>
        <v>2.061400376971001E-2</v>
      </c>
      <c r="P2142" s="44">
        <f>IFERROR(_xll.qlIndexFixing(ONIndex6M,I2142,TRUE,_xll.ohTrigger(RecalcTrigger,Trigger6M)),NA())</f>
        <v>2.0739470657841208E-2</v>
      </c>
      <c r="Q2142" s="183">
        <f>IFERROR(_xll.qlIndexFixing(ONIndex1Y,I2142,TRUE,_xll.ohTrigger(RecalcTrigger,Trigger1Y)),NA())</f>
        <v>2.093405285019112E-2</v>
      </c>
    </row>
    <row r="2143" spans="2:17" x14ac:dyDescent="0.2">
      <c r="B2143" s="39" t="s">
        <v>42</v>
      </c>
      <c r="D2143" s="42">
        <f>_xll.qlCalendarAdvance(Calendar,$D2142,B2143,"f",FALSE)</f>
        <v>54323</v>
      </c>
      <c r="E2143" s="177">
        <f>_xll.qlInterestRateIndexValueDate(IndexON,D2143)</f>
        <v>54323</v>
      </c>
      <c r="F2143" s="193">
        <f>IFERROR(_xll.qlIndexFixing(IndexON,D2143,TRUE,_xll.ohTrigger(RecalcTrigger,TriggerON)),NA())</f>
        <v>2.0156125360054622E-2</v>
      </c>
      <c r="H2143" s="42">
        <f>_xll.qlCalendarAdvance(Calendar,$H2142,B2143,"f",FALSE)</f>
        <v>54323</v>
      </c>
      <c r="I2143" s="177">
        <f>_xll.qlInterestRateIndexValueDate(Index1M,$H2143)</f>
        <v>54323</v>
      </c>
      <c r="J2143" s="182">
        <f>IFERROR(_xll.qlIndexFixing(Index1M,$H2143,TRUE,_xll.ohTrigger(RecalcTrigger,Trigger1M)),NA())</f>
        <v>2.033364941267498E-2</v>
      </c>
      <c r="K2143" s="44">
        <f>IFERROR(_xll.qlIndexFixing(Index3M,H2143,TRUE,_xll.ohTrigger(RecalcTrigger,Trigger3M)),NA())</f>
        <v>2.0620914149321452E-2</v>
      </c>
      <c r="L2143" s="44">
        <f>IFERROR(_xll.qlIndexFixing(Index6M,$H2143,TRUE,_xll.ohTrigger(RecalcTrigger,Trigger6M)),NA())</f>
        <v>2.076363568187263E-2</v>
      </c>
      <c r="M2143" s="183">
        <f>IFERROR(_xll.qlIndexFixing(Index1Y,$H2143,TRUE,_xll.ohTrigger(RecalcTrigger,Trigger1Y)),NA())</f>
        <v>2.0991044622298505E-2</v>
      </c>
      <c r="N2143" s="182">
        <f>IFERROR(_xll.qlIndexFixing(ONIndex1M,I2143,TRUE,_xll.ohTrigger(RecalcTrigger,Trigger1M)),NA())</f>
        <v>2.0330060257263138E-2</v>
      </c>
      <c r="O2143" s="44">
        <f>IFERROR(_xll.qlIndexFixing(ONIndex3M,I2143,TRUE,_xll.ohTrigger(RecalcTrigger,Trigger3M)),NA())</f>
        <v>2.0607832845024321E-2</v>
      </c>
      <c r="P2143" s="44">
        <f>IFERROR(_xll.qlIndexFixing(ONIndex6M,I2143,TRUE,_xll.ohTrigger(RecalcTrigger,Trigger6M)),NA())</f>
        <v>2.0733467068763112E-2</v>
      </c>
      <c r="Q2143" s="183">
        <f>IFERROR(_xll.qlIndexFixing(ONIndex1Y,I2143,TRUE,_xll.ohTrigger(RecalcTrigger,Trigger1Y)),NA())</f>
        <v>2.0927885564645532E-2</v>
      </c>
    </row>
    <row r="2144" spans="2:17" x14ac:dyDescent="0.2">
      <c r="B2144" s="39" t="s">
        <v>42</v>
      </c>
      <c r="D2144" s="42">
        <f>_xll.qlCalendarAdvance(Calendar,$D2143,B2144,"f",FALSE)</f>
        <v>54330</v>
      </c>
      <c r="E2144" s="177">
        <f>_xll.qlInterestRateIndexValueDate(IndexON,D2144)</f>
        <v>54330</v>
      </c>
      <c r="F2144" s="193">
        <f>IFERROR(_xll.qlIndexFixing(IndexON,D2144,TRUE,_xll.ohTrigger(RecalcTrigger,TriggerON)),NA())</f>
        <v>2.0150294883968245E-2</v>
      </c>
      <c r="H2144" s="42">
        <f>_xll.qlCalendarAdvance(Calendar,$H2143,B2144,"f",FALSE)</f>
        <v>54330</v>
      </c>
      <c r="I2144" s="177">
        <f>_xll.qlInterestRateIndexValueDate(Index1M,$H2144)</f>
        <v>54330</v>
      </c>
      <c r="J2144" s="182">
        <f>IFERROR(_xll.qlIndexFixing(Index1M,$H2144,TRUE,_xll.ohTrigger(RecalcTrigger,Trigger1M)),NA())</f>
        <v>2.0327469127557195E-2</v>
      </c>
      <c r="K2144" s="44">
        <f>IFERROR(_xll.qlIndexFixing(Index3M,H2144,TRUE,_xll.ohTrigger(RecalcTrigger,Trigger3M)),NA())</f>
        <v>2.0614833779884312E-2</v>
      </c>
      <c r="L2144" s="44">
        <f>IFERROR(_xll.qlIndexFixing(Index6M,$H2144,TRUE,_xll.ohTrigger(RecalcTrigger,Trigger6M)),NA())</f>
        <v>2.0757783008255933E-2</v>
      </c>
      <c r="M2144" s="183">
        <f>IFERROR(_xll.qlIndexFixing(Index1Y,$H2144,TRUE,_xll.ohTrigger(RecalcTrigger,Trigger1Y)),NA())</f>
        <v>2.0985153344196927E-2</v>
      </c>
      <c r="N2144" s="182">
        <f>IFERROR(_xll.qlIndexFixing(ONIndex1M,I2144,TRUE,_xll.ohTrigger(RecalcTrigger,Trigger1M)),NA())</f>
        <v>2.0323858641566606E-2</v>
      </c>
      <c r="O2144" s="44">
        <f>IFERROR(_xll.qlIndexFixing(ONIndex3M,I2144,TRUE,_xll.ohTrigger(RecalcTrigger,Trigger3M)),NA())</f>
        <v>2.0601678250677935E-2</v>
      </c>
      <c r="P2144" s="44">
        <f>IFERROR(_xll.qlIndexFixing(ONIndex6M,I2144,TRUE,_xll.ohTrigger(RecalcTrigger,Trigger6M)),NA())</f>
        <v>2.0727478650657272E-2</v>
      </c>
      <c r="Q2144" s="183">
        <f>IFERROR(_xll.qlIndexFixing(ONIndex1Y,I2144,TRUE,_xll.ohTrigger(RecalcTrigger,Trigger1Y)),NA())</f>
        <v>2.0921732974816809E-2</v>
      </c>
    </row>
    <row r="2145" spans="2:17" x14ac:dyDescent="0.2">
      <c r="B2145" s="39" t="s">
        <v>42</v>
      </c>
      <c r="D2145" s="42">
        <f>_xll.qlCalendarAdvance(Calendar,$D2144,B2145,"f",FALSE)</f>
        <v>54337</v>
      </c>
      <c r="E2145" s="177">
        <f>_xll.qlInterestRateIndexValueDate(IndexON,D2145)</f>
        <v>54337</v>
      </c>
      <c r="F2145" s="193">
        <f>IFERROR(_xll.qlIndexFixing(IndexON,D2145,TRUE,_xll.ohTrigger(RecalcTrigger,TriggerON)),NA())</f>
        <v>2.0144481070105691E-2</v>
      </c>
      <c r="H2145" s="42">
        <f>_xll.qlCalendarAdvance(Calendar,$H2144,B2145,"f",FALSE)</f>
        <v>54337</v>
      </c>
      <c r="I2145" s="177">
        <f>_xll.qlInterestRateIndexValueDate(Index1M,$H2145)</f>
        <v>54337</v>
      </c>
      <c r="J2145" s="182">
        <f>IFERROR(_xll.qlIndexFixing(Index1M,$H2145,TRUE,_xll.ohTrigger(RecalcTrigger,Trigger1M)),NA())</f>
        <v>2.032143033906348E-2</v>
      </c>
      <c r="K2145" s="44">
        <f>IFERROR(_xll.qlIndexFixing(Index3M,H2145,TRUE,_xll.ohTrigger(RecalcTrigger,Trigger3M)),NA())</f>
        <v>2.0608920678947273E-2</v>
      </c>
      <c r="L2145" s="44">
        <f>IFERROR(_xll.qlIndexFixing(Index6M,$H2145,TRUE,_xll.ohTrigger(RecalcTrigger,Trigger6M)),NA())</f>
        <v>2.0752121940191996E-2</v>
      </c>
      <c r="M2145" s="183">
        <f>IFERROR(_xll.qlIndexFixing(Index1Y,$H2145,TRUE,_xll.ohTrigger(RecalcTrigger,Trigger1Y)),NA())</f>
        <v>2.0979277103146288E-2</v>
      </c>
      <c r="N2145" s="182">
        <f>IFERROR(_xll.qlIndexFixing(ONIndex1M,I2145,TRUE,_xll.ohTrigger(RecalcTrigger,Trigger1M)),NA())</f>
        <v>2.0317672134760878E-2</v>
      </c>
      <c r="O2145" s="44">
        <f>IFERROR(_xll.qlIndexFixing(ONIndex3M,I2145,TRUE,_xll.ohTrigger(RecalcTrigger,Trigger3M)),NA())</f>
        <v>2.0595539986346667E-2</v>
      </c>
      <c r="P2145" s="44">
        <f>IFERROR(_xll.qlIndexFixing(ONIndex6M,I2145,TRUE,_xll.ohTrigger(RecalcTrigger,Trigger6M)),NA())</f>
        <v>2.072150540368578E-2</v>
      </c>
      <c r="Q2145" s="183">
        <f>IFERROR(_xll.qlIndexFixing(ONIndex1Y,I2145,TRUE,_xll.ohTrigger(RecalcTrigger,Trigger1Y)),NA())</f>
        <v>2.0915595080623905E-2</v>
      </c>
    </row>
    <row r="2146" spans="2:17" x14ac:dyDescent="0.2">
      <c r="B2146" s="39" t="s">
        <v>42</v>
      </c>
      <c r="D2146" s="42">
        <f>_xll.qlCalendarAdvance(Calendar,$D2145,B2146,"f",FALSE)</f>
        <v>54344</v>
      </c>
      <c r="E2146" s="177">
        <f>_xll.qlInterestRateIndexValueDate(IndexON,D2146)</f>
        <v>54344</v>
      </c>
      <c r="F2146" s="193">
        <f>IFERROR(_xll.qlIndexFixing(IndexON,D2146,TRUE,_xll.ohTrigger(RecalcTrigger,TriggerON)),NA())</f>
        <v>2.0138683918385913E-2</v>
      </c>
      <c r="H2146" s="42">
        <f>_xll.qlCalendarAdvance(Calendar,$H2145,B2146,"f",FALSE)</f>
        <v>54344</v>
      </c>
      <c r="I2146" s="177">
        <f>_xll.qlInterestRateIndexValueDate(Index1M,$H2146)</f>
        <v>54344</v>
      </c>
      <c r="J2146" s="182">
        <f>IFERROR(_xll.qlIndexFixing(Index1M,$H2146,TRUE,_xll.ohTrigger(RecalcTrigger,Trigger1M)),NA())</f>
        <v>2.0315281066087786E-2</v>
      </c>
      <c r="K2146" s="44">
        <f>IFERROR(_xll.qlIndexFixing(Index3M,H2146,TRUE,_xll.ohTrigger(RecalcTrigger,Trigger3M)),NA())</f>
        <v>2.0602873986380815E-2</v>
      </c>
      <c r="L2146" s="44">
        <f>IFERROR(_xll.qlIndexFixing(Index6M,$H2146,TRUE,_xll.ohTrigger(RecalcTrigger,Trigger6M)),NA())</f>
        <v>2.0746300719137561E-2</v>
      </c>
      <c r="M2146" s="183">
        <f>IFERROR(_xll.qlIndexFixing(Index1Y,$H2146,TRUE,_xll.ohTrigger(RecalcTrigger,Trigger1Y)),NA())</f>
        <v>2.0973415898887238E-2</v>
      </c>
      <c r="N2146" s="182">
        <f>IFERROR(_xll.qlIndexFixing(ONIndex1M,I2146,TRUE,_xll.ohTrigger(RecalcTrigger,Trigger1M)),NA())</f>
        <v>2.0311500737089094E-2</v>
      </c>
      <c r="O2146" s="44">
        <f>IFERROR(_xll.qlIndexFixing(ONIndex3M,I2146,TRUE,_xll.ohTrigger(RecalcTrigger,Trigger3M)),NA())</f>
        <v>2.0589418052030517E-2</v>
      </c>
      <c r="P2146" s="44">
        <f>IFERROR(_xll.qlIndexFixing(ONIndex6M,I2146,TRUE,_xll.ohTrigger(RecalcTrigger,Trigger6M)),NA())</f>
        <v>2.0715547327524453E-2</v>
      </c>
      <c r="Q2146" s="183">
        <f>IFERROR(_xll.qlIndexFixing(ONIndex1Y,I2146,TRUE,_xll.ohTrigger(RecalcTrigger,Trigger1Y)),NA())</f>
        <v>2.0909471882066821E-2</v>
      </c>
    </row>
    <row r="2147" spans="2:17" x14ac:dyDescent="0.2">
      <c r="B2147" s="39" t="s">
        <v>42</v>
      </c>
      <c r="D2147" s="42">
        <f>_xll.qlCalendarAdvance(Calendar,$D2146,B2147,"f",FALSE)</f>
        <v>54351</v>
      </c>
      <c r="E2147" s="177">
        <f>_xll.qlInterestRateIndexValueDate(IndexON,D2147)</f>
        <v>54351</v>
      </c>
      <c r="F2147" s="193">
        <f>IFERROR(_xll.qlIndexFixing(IndexON,D2147,TRUE,_xll.ohTrigger(RecalcTrigger,TriggerON)),NA())</f>
        <v>2.0132903429052051E-2</v>
      </c>
      <c r="H2147" s="42">
        <f>_xll.qlCalendarAdvance(Calendar,$H2146,B2147,"f",FALSE)</f>
        <v>54351</v>
      </c>
      <c r="I2147" s="177">
        <f>_xll.qlInterestRateIndexValueDate(Index1M,$H2147)</f>
        <v>54351</v>
      </c>
      <c r="J2147" s="182">
        <f>IFERROR(_xll.qlIndexFixing(Index1M,$H2147,TRUE,_xll.ohTrigger(RecalcTrigger,Trigger1M)),NA())</f>
        <v>2.0309146930510273E-2</v>
      </c>
      <c r="K2147" s="44">
        <f>IFERROR(_xll.qlIndexFixing(Index3M,H2147,TRUE,_xll.ohTrigger(RecalcTrigger,Trigger3M)),NA())</f>
        <v>2.0596843716893506E-2</v>
      </c>
      <c r="L2147" s="44">
        <f>IFERROR(_xll.qlIndexFixing(Index6M,$H2147,TRUE,_xll.ohTrigger(RecalcTrigger,Trigger6M)),NA())</f>
        <v>2.0740494841773469E-2</v>
      </c>
      <c r="M2147" s="183">
        <f>IFERROR(_xll.qlIndexFixing(Index1Y,$H2147,TRUE,_xll.ohTrigger(RecalcTrigger,Trigger1Y)),NA())</f>
        <v>2.0967569731161539E-2</v>
      </c>
      <c r="N2147" s="182">
        <f>IFERROR(_xll.qlIndexFixing(ONIndex1M,I2147,TRUE,_xll.ohTrigger(RecalcTrigger,Trigger1M)),NA())</f>
        <v>2.0305344448551255E-2</v>
      </c>
      <c r="O2147" s="44">
        <f>IFERROR(_xll.qlIndexFixing(ONIndex3M,I2147,TRUE,_xll.ohTrigger(RecalcTrigger,Trigger3M)),NA())</f>
        <v>2.058331244805367E-2</v>
      </c>
      <c r="P2147" s="44">
        <f>IFERROR(_xll.qlIndexFixing(ONIndex6M,I2147,TRUE,_xll.ohTrigger(RecalcTrigger,Trigger6M)),NA())</f>
        <v>2.0709604422659567E-2</v>
      </c>
      <c r="Q2147" s="183">
        <f>IFERROR(_xll.qlIndexFixing(ONIndex1Y,I2147,TRUE,_xll.ohTrigger(RecalcTrigger,Trigger1Y)),NA())</f>
        <v>2.0903363379388695E-2</v>
      </c>
    </row>
    <row r="2148" spans="2:17" x14ac:dyDescent="0.2">
      <c r="B2148" s="39" t="s">
        <v>42</v>
      </c>
      <c r="D2148" s="42">
        <f>_xll.qlCalendarAdvance(Calendar,$D2147,B2148,"f",FALSE)</f>
        <v>54358</v>
      </c>
      <c r="E2148" s="177">
        <f>_xll.qlInterestRateIndexValueDate(IndexON,D2148)</f>
        <v>54358</v>
      </c>
      <c r="F2148" s="193">
        <f>IFERROR(_xll.qlIndexFixing(IndexON,D2148,TRUE,_xll.ohTrigger(RecalcTrigger,TriggerON)),NA())</f>
        <v>2.0127139601942012E-2</v>
      </c>
      <c r="H2148" s="42">
        <f>_xll.qlCalendarAdvance(Calendar,$H2147,B2148,"f",FALSE)</f>
        <v>54358</v>
      </c>
      <c r="I2148" s="177">
        <f>_xll.qlInterestRateIndexValueDate(Index1M,$H2148)</f>
        <v>54358</v>
      </c>
      <c r="J2148" s="182">
        <f>IFERROR(_xll.qlIndexFixing(Index1M,$H2148,TRUE,_xll.ohTrigger(RecalcTrigger,Trigger1M)),NA())</f>
        <v>2.0303027932304794E-2</v>
      </c>
      <c r="K2148" s="44">
        <f>IFERROR(_xll.qlIndexFixing(Index3M,H2148,TRUE,_xll.ohTrigger(RecalcTrigger,Trigger3M)),NA())</f>
        <v>2.0590829870408712E-2</v>
      </c>
      <c r="L2148" s="44">
        <f>IFERROR(_xll.qlIndexFixing(Index6M,$H2148,TRUE,_xll.ohTrigger(RecalcTrigger,Trigger6M)),NA())</f>
        <v>2.0734704307965677E-2</v>
      </c>
      <c r="M2148" s="183">
        <f>IFERROR(_xll.qlIndexFixing(Index1Y,$H2148,TRUE,_xll.ohTrigger(RecalcTrigger,Trigger1Y)),NA())</f>
        <v>2.0961738599710955E-2</v>
      </c>
      <c r="N2148" s="182">
        <f>IFERROR(_xll.qlIndexFixing(ONIndex1M,I2148,TRUE,_xll.ohTrigger(RecalcTrigger,Trigger1M)),NA())</f>
        <v>2.0299203268985266E-2</v>
      </c>
      <c r="O2148" s="44">
        <f>IFERROR(_xll.qlIndexFixing(ONIndex3M,I2148,TRUE,_xll.ohTrigger(RecalcTrigger,Trigger3M)),NA())</f>
        <v>2.0577223174254033E-2</v>
      </c>
      <c r="P2148" s="44">
        <f>IFERROR(_xll.qlIndexFixing(ONIndex6M,I2148,TRUE,_xll.ohTrigger(RecalcTrigger,Trigger6M)),NA())</f>
        <v>2.070367668868589E-2</v>
      </c>
      <c r="Q2148" s="183">
        <f>IFERROR(_xll.qlIndexFixing(ONIndex1Y,I2148,TRUE,_xll.ohTrigger(RecalcTrigger,Trigger1Y)),NA())</f>
        <v>2.0897269572346389E-2</v>
      </c>
    </row>
    <row r="2149" spans="2:17" x14ac:dyDescent="0.2">
      <c r="B2149" s="39" t="s">
        <v>42</v>
      </c>
      <c r="D2149" s="42">
        <f>_xll.qlCalendarAdvance(Calendar,$D2148,B2149,"f",FALSE)</f>
        <v>54365</v>
      </c>
      <c r="E2149" s="177">
        <f>_xll.qlInterestRateIndexValueDate(IndexON,D2149)</f>
        <v>54365</v>
      </c>
      <c r="F2149" s="193">
        <f>IFERROR(_xll.qlIndexFixing(IndexON,D2149,TRUE,_xll.ohTrigger(RecalcTrigger,TriggerON)),NA())</f>
        <v>2.0121392437055796E-2</v>
      </c>
      <c r="H2149" s="42">
        <f>_xll.qlCalendarAdvance(Calendar,$H2148,B2149,"f",FALSE)</f>
        <v>54365</v>
      </c>
      <c r="I2149" s="177">
        <f>_xll.qlInterestRateIndexValueDate(Index1M,$H2149)</f>
        <v>54365</v>
      </c>
      <c r="J2149" s="182">
        <f>IFERROR(_xll.qlIndexFixing(Index1M,$H2149,TRUE,_xll.ohTrigger(RecalcTrigger,Trigger1M)),NA())</f>
        <v>2.0296794748985159E-2</v>
      </c>
      <c r="K2149" s="44">
        <f>IFERROR(_xll.qlIndexFixing(Index3M,H2149,TRUE,_xll.ohTrigger(RecalcTrigger,Trigger3M)),NA())</f>
        <v>2.0584832446853309E-2</v>
      </c>
      <c r="L2149" s="44">
        <f>IFERROR(_xll.qlIndexFixing(Index6M,$H2149,TRUE,_xll.ohTrigger(RecalcTrigger,Trigger6M)),NA())</f>
        <v>2.0728929117583717E-2</v>
      </c>
      <c r="M2149" s="183">
        <f>IFERROR(_xll.qlIndexFixing(Index1Y,$H2149,TRUE,_xll.ohTrigger(RecalcTrigger,Trigger1Y)),NA())</f>
        <v>2.0955922504277913E-2</v>
      </c>
      <c r="N2149" s="182">
        <f>IFERROR(_xll.qlIndexFixing(ONIndex1M,I2149,TRUE,_xll.ohTrigger(RecalcTrigger,Trigger1M)),NA())</f>
        <v>2.0293077198472176E-2</v>
      </c>
      <c r="O2149" s="44">
        <f>IFERROR(_xll.qlIndexFixing(ONIndex3M,I2149,TRUE,_xll.ohTrigger(RecalcTrigger,Trigger3M)),NA())</f>
        <v>2.0571150230469515E-2</v>
      </c>
      <c r="P2149" s="44">
        <f>IFERROR(_xll.qlIndexFixing(ONIndex6M,I2149,TRUE,_xll.ohTrigger(RecalcTrigger,Trigger6M)),NA())</f>
        <v>2.069776412568447E-2</v>
      </c>
      <c r="Q2149" s="183">
        <f>IFERROR(_xll.qlIndexFixing(ONIndex1Y,I2149,TRUE,_xll.ohTrigger(RecalcTrigger,Trigger1Y)),NA())</f>
        <v>2.0891190460939901E-2</v>
      </c>
    </row>
    <row r="2150" spans="2:17" x14ac:dyDescent="0.2">
      <c r="B2150" s="39" t="s">
        <v>42</v>
      </c>
      <c r="D2150" s="42">
        <f>_xll.qlCalendarAdvance(Calendar,$D2149,B2150,"f",FALSE)</f>
        <v>54372</v>
      </c>
      <c r="E2150" s="177">
        <f>_xll.qlInterestRateIndexValueDate(IndexON,D2150)</f>
        <v>54372</v>
      </c>
      <c r="F2150" s="193">
        <f>IFERROR(_xll.qlIndexFixing(IndexON,D2150,TRUE,_xll.ohTrigger(RecalcTrigger,TriggerON)),NA())</f>
        <v>2.0115661934393403E-2</v>
      </c>
      <c r="H2150" s="42">
        <f>_xll.qlCalendarAdvance(Calendar,$H2149,B2150,"f",FALSE)</f>
        <v>54372</v>
      </c>
      <c r="I2150" s="177">
        <f>_xll.qlInterestRateIndexValueDate(Index1M,$H2150)</f>
        <v>54372</v>
      </c>
      <c r="J2150" s="182">
        <f>IFERROR(_xll.qlIndexFixing(Index1M,$H2150,TRUE,_xll.ohTrigger(RecalcTrigger,Trigger1M)),NA())</f>
        <v>2.0290705282514199E-2</v>
      </c>
      <c r="K2150" s="44">
        <f>IFERROR(_xll.qlIndexFixing(Index3M,H2150,TRUE,_xll.ohTrigger(RecalcTrigger,Trigger3M)),NA())</f>
        <v>2.0578851446153301E-2</v>
      </c>
      <c r="L2150" s="44">
        <f>IFERROR(_xll.qlIndexFixing(Index6M,$H2150,TRUE,_xll.ohTrigger(RecalcTrigger,Trigger6M)),NA())</f>
        <v>2.07229891650022E-2</v>
      </c>
      <c r="M2150" s="183">
        <f>IFERROR(_xll.qlIndexFixing(Index1Y,$H2150,TRUE,_xll.ohTrigger(RecalcTrigger,Trigger1Y)),NA())</f>
        <v>2.0950121444606618E-2</v>
      </c>
      <c r="N2150" s="182">
        <f>IFERROR(_xll.qlIndexFixing(ONIndex1M,I2150,TRUE,_xll.ohTrigger(RecalcTrigger,Trigger1M)),NA())</f>
        <v>2.0286966237174076E-2</v>
      </c>
      <c r="O2150" s="44">
        <f>IFERROR(_xll.qlIndexFixing(ONIndex3M,I2150,TRUE,_xll.ohTrigger(RecalcTrigger,Trigger3M)),NA())</f>
        <v>2.0565093616943253E-2</v>
      </c>
      <c r="P2150" s="44">
        <f>IFERROR(_xll.qlIndexFixing(ONIndex6M,I2150,TRUE,_xll.ohTrigger(RecalcTrigger,Trigger6M)),NA())</f>
        <v>2.0691866733898445E-2</v>
      </c>
      <c r="Q2150" s="183">
        <f>IFERROR(_xll.qlIndexFixing(ONIndex1Y,I2150,TRUE,_xll.ohTrigger(RecalcTrigger,Trigger1Y)),NA())</f>
        <v>2.0885126045331326E-2</v>
      </c>
    </row>
    <row r="2151" spans="2:17" x14ac:dyDescent="0.2">
      <c r="B2151" s="39" t="s">
        <v>42</v>
      </c>
      <c r="D2151" s="42">
        <f>_xll.qlCalendarAdvance(Calendar,$D2150,B2151,"f",FALSE)</f>
        <v>54379</v>
      </c>
      <c r="E2151" s="177">
        <f>_xll.qlInterestRateIndexValueDate(IndexON,D2151)</f>
        <v>54379</v>
      </c>
      <c r="F2151" s="193">
        <f>IFERROR(_xll.qlIndexFixing(IndexON,D2151,TRUE,_xll.ohTrigger(RecalcTrigger,TriggerON)),NA())</f>
        <v>2.0109948094035879E-2</v>
      </c>
      <c r="H2151" s="42">
        <f>_xll.qlCalendarAdvance(Calendar,$H2150,B2151,"f",FALSE)</f>
        <v>54379</v>
      </c>
      <c r="I2151" s="177">
        <f>_xll.qlInterestRateIndexValueDate(Index1M,$H2151)</f>
        <v>54379</v>
      </c>
      <c r="J2151" s="182">
        <f>IFERROR(_xll.qlIndexFixing(Index1M,$H2151,TRUE,_xll.ohTrigger(RecalcTrigger,Trigger1M)),NA())</f>
        <v>2.0284630952403331E-2</v>
      </c>
      <c r="K2151" s="44">
        <f>IFERROR(_xll.qlIndexFixing(Index3M,H2151,TRUE,_xll.ohTrigger(RecalcTrigger,Trigger3M)),NA())</f>
        <v>2.0572886868232925E-2</v>
      </c>
      <c r="L2151" s="44">
        <f>IFERROR(_xll.qlIndexFixing(Index6M,$H2151,TRUE,_xll.ohTrigger(RecalcTrigger,Trigger6M)),NA())</f>
        <v>2.0717243889645989E-2</v>
      </c>
      <c r="M2151" s="183">
        <f>IFERROR(_xll.qlIndexFixing(Index1Y,$H2151,TRUE,_xll.ohTrigger(RecalcTrigger,Trigger1Y)),NA())</f>
        <v>2.0944335420440607E-2</v>
      </c>
      <c r="N2151" s="182">
        <f>IFERROR(_xll.qlIndexFixing(ONIndex1M,I2151,TRUE,_xll.ohTrigger(RecalcTrigger,Trigger1M)),NA())</f>
        <v>2.0280870384847827E-2</v>
      </c>
      <c r="O2151" s="44">
        <f>IFERROR(_xll.qlIndexFixing(ONIndex3M,I2151,TRUE,_xll.ohTrigger(RecalcTrigger,Trigger3M)),NA())</f>
        <v>2.0559053333513155E-2</v>
      </c>
      <c r="P2151" s="44">
        <f>IFERROR(_xll.qlIndexFixing(ONIndex6M,I2151,TRUE,_xll.ohTrigger(RecalcTrigger,Trigger6M)),NA())</f>
        <v>2.068598451300363E-2</v>
      </c>
      <c r="Q2151" s="183">
        <f>IFERROR(_xll.qlIndexFixing(ONIndex1Y,I2151,TRUE,_xll.ohTrigger(RecalcTrigger,Trigger1Y)),NA())</f>
        <v>2.0879076325601709E-2</v>
      </c>
    </row>
    <row r="2152" spans="2:17" x14ac:dyDescent="0.2">
      <c r="B2152" s="39" t="s">
        <v>42</v>
      </c>
      <c r="D2152" s="42">
        <f>_xll.qlCalendarAdvance(Calendar,$D2151,B2152,"f",FALSE)</f>
        <v>54386</v>
      </c>
      <c r="E2152" s="177">
        <f>_xll.qlInterestRateIndexValueDate(IndexON,D2152)</f>
        <v>54386</v>
      </c>
      <c r="F2152" s="193">
        <f>IFERROR(_xll.qlIndexFixing(IndexON,D2152,TRUE,_xll.ohTrigger(RecalcTrigger,TriggerON)),NA())</f>
        <v>2.0104250915821131E-2</v>
      </c>
      <c r="H2152" s="42">
        <f>_xll.qlCalendarAdvance(Calendar,$H2151,B2152,"f",FALSE)</f>
        <v>54386</v>
      </c>
      <c r="I2152" s="177">
        <f>_xll.qlInterestRateIndexValueDate(Index1M,$H2152)</f>
        <v>54386</v>
      </c>
      <c r="J2152" s="182">
        <f>IFERROR(_xll.qlIndexFixing(Index1M,$H2152,TRUE,_xll.ohTrigger(RecalcTrigger,Trigger1M)),NA())</f>
        <v>2.0278571758636343E-2</v>
      </c>
      <c r="K2152" s="44">
        <f>IFERROR(_xll.qlIndexFixing(Index3M,H2152,TRUE,_xll.ohTrigger(RecalcTrigger,Trigger3M)),NA())</f>
        <v>2.0566938713021711E-2</v>
      </c>
      <c r="L2152" s="44">
        <f>IFERROR(_xll.qlIndexFixing(Index6M,$H2152,TRUE,_xll.ohTrigger(RecalcTrigger,Trigger6M)),NA())</f>
        <v>2.0711513956376704E-2</v>
      </c>
      <c r="M2152" s="183">
        <f>IFERROR(_xll.qlIndexFixing(Index1Y,$H2152,TRUE,_xll.ohTrigger(RecalcTrigger,Trigger1Y)),NA())</f>
        <v>2.0938564431524975E-2</v>
      </c>
      <c r="N2152" s="182">
        <f>IFERROR(_xll.qlIndexFixing(ONIndex1M,I2152,TRUE,_xll.ohTrigger(RecalcTrigger,Trigger1M)),NA())</f>
        <v>2.0274789641655522E-2</v>
      </c>
      <c r="O2152" s="44">
        <f>IFERROR(_xll.qlIndexFixing(ONIndex3M,I2152,TRUE,_xll.ohTrigger(RecalcTrigger,Trigger3M)),NA())</f>
        <v>2.0553029380341314E-2</v>
      </c>
      <c r="P2152" s="44">
        <f>IFERROR(_xll.qlIndexFixing(ONIndex6M,I2152,TRUE,_xll.ohTrigger(RecalcTrigger,Trigger6M)),NA())</f>
        <v>2.0680117463243164E-2</v>
      </c>
      <c r="Q2152" s="183">
        <f>IFERROR(_xll.qlIndexFixing(ONIndex1Y,I2152,TRUE,_xll.ohTrigger(RecalcTrigger,Trigger1Y)),NA())</f>
        <v>2.0873041301426865E-2</v>
      </c>
    </row>
    <row r="2153" spans="2:17" x14ac:dyDescent="0.2">
      <c r="B2153" s="39" t="s">
        <v>42</v>
      </c>
      <c r="D2153" s="42">
        <f>_xll.qlCalendarAdvance(Calendar,$D2152,B2153,"f",FALSE)</f>
        <v>54393</v>
      </c>
      <c r="E2153" s="177">
        <f>_xll.qlInterestRateIndexValueDate(IndexON,D2153)</f>
        <v>54393</v>
      </c>
      <c r="F2153" s="193">
        <f>IFERROR(_xll.qlIndexFixing(IndexON,D2153,TRUE,_xll.ohTrigger(RecalcTrigger,TriggerON)),NA())</f>
        <v>2.0098570399911253E-2</v>
      </c>
      <c r="H2153" s="42">
        <f>_xll.qlCalendarAdvance(Calendar,$H2152,B2153,"f",FALSE)</f>
        <v>54393</v>
      </c>
      <c r="I2153" s="177">
        <f>_xll.qlInterestRateIndexValueDate(Index1M,$H2153)</f>
        <v>54393</v>
      </c>
      <c r="J2153" s="182">
        <f>IFERROR(_xll.qlIndexFixing(Index1M,$H2153,TRUE,_xll.ohTrigger(RecalcTrigger,Trigger1M)),NA())</f>
        <v>2.0273057356826444E-2</v>
      </c>
      <c r="K2153" s="44">
        <f>IFERROR(_xll.qlIndexFixing(Index3M,H2153,TRUE,_xll.ohTrigger(RecalcTrigger,Trigger3M)),NA())</f>
        <v>2.0560691996466065E-2</v>
      </c>
      <c r="L2153" s="44">
        <f>IFERROR(_xll.qlIndexFixing(Index6M,$H2153,TRUE,_xll.ohTrigger(RecalcTrigger,Trigger6M)),NA())</f>
        <v>2.0705981787697066E-2</v>
      </c>
      <c r="M2153" s="183">
        <f>IFERROR(_xll.qlIndexFixing(Index1Y,$H2153,TRUE,_xll.ohTrigger(RecalcTrigger,Trigger1Y)),NA())</f>
        <v>2.0932808477604592E-2</v>
      </c>
      <c r="N2153" s="182">
        <f>IFERROR(_xll.qlIndexFixing(ONIndex1M,I2153,TRUE,_xll.ohTrigger(RecalcTrigger,Trigger1M)),NA())</f>
        <v>2.0268724007435068E-2</v>
      </c>
      <c r="O2153" s="44">
        <f>IFERROR(_xll.qlIndexFixing(ONIndex3M,I2153,TRUE,_xll.ohTrigger(RecalcTrigger,Trigger3M)),NA())</f>
        <v>2.0547021757184591E-2</v>
      </c>
      <c r="P2153" s="44">
        <f>IFERROR(_xll.qlIndexFixing(ONIndex6M,I2153,TRUE,_xll.ohTrigger(RecalcTrigger,Trigger6M)),NA())</f>
        <v>2.0674265584536E-2</v>
      </c>
      <c r="Q2153" s="183">
        <f>IFERROR(_xll.qlIndexFixing(ONIndex1Y,I2153,TRUE,_xll.ohTrigger(RecalcTrigger,Trigger1Y)),NA())</f>
        <v>2.0867020972806793E-2</v>
      </c>
    </row>
    <row r="2154" spans="2:17" x14ac:dyDescent="0.2">
      <c r="B2154" s="39" t="s">
        <v>42</v>
      </c>
      <c r="D2154" s="42">
        <f>_xll.qlCalendarAdvance(Calendar,$D2153,B2154,"f",FALSE)</f>
        <v>54400</v>
      </c>
      <c r="E2154" s="177">
        <f>_xll.qlInterestRateIndexValueDate(IndexON,D2154)</f>
        <v>54400</v>
      </c>
      <c r="F2154" s="193">
        <f>IFERROR(_xll.qlIndexFixing(IndexON,D2154,TRUE,_xll.ohTrigger(RecalcTrigger,TriggerON)),NA())</f>
        <v>2.0092906546225198E-2</v>
      </c>
      <c r="H2154" s="42">
        <f>_xll.qlCalendarAdvance(Calendar,$H2153,B2154,"f",FALSE)</f>
        <v>54400</v>
      </c>
      <c r="I2154" s="177">
        <f>_xll.qlInterestRateIndexValueDate(Index1M,$H2154)</f>
        <v>54400</v>
      </c>
      <c r="J2154" s="182">
        <f>IFERROR(_xll.qlIndexFixing(Index1M,$H2154,TRUE,_xll.ohTrigger(RecalcTrigger,Trigger1M)),NA())</f>
        <v>2.0266631826572283E-2</v>
      </c>
      <c r="K2154" s="44">
        <f>IFERROR(_xll.qlIndexFixing(Index3M,H2154,TRUE,_xll.ohTrigger(RecalcTrigger,Trigger3M)),NA())</f>
        <v>2.0554775005254353E-2</v>
      </c>
      <c r="L2154" s="44">
        <f>IFERROR(_xll.qlIndexFixing(Index6M,$H2154,TRUE,_xll.ohTrigger(RecalcTrigger,Trigger6M)),NA())</f>
        <v>2.0700283312484434E-2</v>
      </c>
      <c r="M2154" s="183">
        <f>IFERROR(_xll.qlIndexFixing(Index1Y,$H2154,TRUE,_xll.ohTrigger(RecalcTrigger,Trigger1Y)),NA())</f>
        <v>2.0927067558425883E-2</v>
      </c>
      <c r="N2154" s="182">
        <f>IFERROR(_xll.qlIndexFixing(ONIndex1M,I2154,TRUE,_xll.ohTrigger(RecalcTrigger,Trigger1M)),NA())</f>
        <v>2.0262673482348559E-2</v>
      </c>
      <c r="O2154" s="44">
        <f>IFERROR(_xll.qlIndexFixing(ONIndex3M,I2154,TRUE,_xll.ohTrigger(RecalcTrigger,Trigger3M)),NA())</f>
        <v>2.0541030464286125E-2</v>
      </c>
      <c r="P2154" s="44">
        <f>IFERROR(_xll.qlIndexFixing(ONIndex6M,I2154,TRUE,_xll.ohTrigger(RecalcTrigger,Trigger6M)),NA())</f>
        <v>2.0668428876801093E-2</v>
      </c>
      <c r="Q2154" s="183">
        <f>IFERROR(_xll.qlIndexFixing(ONIndex1Y,I2154,TRUE,_xll.ohTrigger(RecalcTrigger,Trigger1Y)),NA())</f>
        <v>2.0861015340065681E-2</v>
      </c>
    </row>
    <row r="2155" spans="2:17" x14ac:dyDescent="0.2">
      <c r="B2155" s="39" t="s">
        <v>42</v>
      </c>
      <c r="D2155" s="42">
        <f>_xll.qlCalendarAdvance(Calendar,$D2154,B2155,"f",FALSE)</f>
        <v>54407</v>
      </c>
      <c r="E2155" s="177">
        <f>_xll.qlInterestRateIndexValueDate(IndexON,D2155)</f>
        <v>54407</v>
      </c>
      <c r="F2155" s="193">
        <f>IFERROR(_xll.qlIndexFixing(IndexON,D2155,TRUE,_xll.ohTrigger(RecalcTrigger,TriggerON)),NA())</f>
        <v>2.0087259354762965E-2</v>
      </c>
      <c r="H2155" s="42">
        <f>_xll.qlCalendarAdvance(Calendar,$H2154,B2155,"f",FALSE)</f>
        <v>54407</v>
      </c>
      <c r="I2155" s="177">
        <f>_xll.qlInterestRateIndexValueDate(Index1M,$H2155)</f>
        <v>54407</v>
      </c>
      <c r="J2155" s="182">
        <f>IFERROR(_xll.qlIndexFixing(Index1M,$H2155,TRUE,_xll.ohTrigger(RecalcTrigger,Trigger1M)),NA())</f>
        <v>2.0260618789314851E-2</v>
      </c>
      <c r="K2155" s="44">
        <f>IFERROR(_xll.qlIndexFixing(Index3M,H2155,TRUE,_xll.ohTrigger(RecalcTrigger,Trigger3M)),NA())</f>
        <v>2.0548874434504507E-2</v>
      </c>
      <c r="L2155" s="44">
        <f>IFERROR(_xll.qlIndexFixing(Index6M,$H2155,TRUE,_xll.ohTrigger(RecalcTrigger,Trigger6M)),NA())</f>
        <v>2.0694600179916117E-2</v>
      </c>
      <c r="M2155" s="183">
        <f>IFERROR(_xll.qlIndexFixing(Index1Y,$H2155,TRUE,_xll.ohTrigger(RecalcTrigger,Trigger1Y)),NA())</f>
        <v>2.0921341673735716E-2</v>
      </c>
      <c r="N2155" s="182">
        <f>IFERROR(_xll.qlIndexFixing(ONIndex1M,I2155,TRUE,_xll.ohTrigger(RecalcTrigger,Trigger1M)),NA())</f>
        <v>2.0256638066395993E-2</v>
      </c>
      <c r="O2155" s="44">
        <f>IFERROR(_xll.qlIndexFixing(ONIndex3M,I2155,TRUE,_xll.ohTrigger(RecalcTrigger,Trigger3M)),NA())</f>
        <v>2.0535055501483823E-2</v>
      </c>
      <c r="P2155" s="44">
        <f>IFERROR(_xll.qlIndexFixing(ONIndex6M,I2155,TRUE,_xll.ohTrigger(RecalcTrigger,Trigger6M)),NA())</f>
        <v>2.0662607340119488E-2</v>
      </c>
      <c r="Q2155" s="183">
        <f>IFERROR(_xll.qlIndexFixing(ONIndex1Y,I2155,TRUE,_xll.ohTrigger(RecalcTrigger,Trigger1Y)),NA())</f>
        <v>2.085502440312248E-2</v>
      </c>
    </row>
    <row r="2156" spans="2:17" x14ac:dyDescent="0.2">
      <c r="B2156" s="39" t="s">
        <v>42</v>
      </c>
      <c r="D2156" s="42">
        <f>_xll.qlCalendarAdvance(Calendar,$D2155,B2156,"f",FALSE)</f>
        <v>54414</v>
      </c>
      <c r="E2156" s="177">
        <f>_xll.qlInterestRateIndexValueDate(IndexON,D2156)</f>
        <v>54414</v>
      </c>
      <c r="F2156" s="193">
        <f>IFERROR(_xll.qlIndexFixing(IndexON,D2156,TRUE,_xll.ohTrigger(RecalcTrigger,TriggerON)),NA())</f>
        <v>2.0081628825605602E-2</v>
      </c>
      <c r="H2156" s="42">
        <f>_xll.qlCalendarAdvance(Calendar,$H2155,B2156,"f",FALSE)</f>
        <v>54414</v>
      </c>
      <c r="I2156" s="177">
        <f>_xll.qlInterestRateIndexValueDate(Index1M,$H2156)</f>
        <v>54414</v>
      </c>
      <c r="J2156" s="182">
        <f>IFERROR(_xll.qlIndexFixing(Index1M,$H2156,TRUE,_xll.ohTrigger(RecalcTrigger,Trigger1M)),NA())</f>
        <v>2.0254620889243836E-2</v>
      </c>
      <c r="K2156" s="44">
        <f>IFERROR(_xll.qlIndexFixing(Index3M,H2156,TRUE,_xll.ohTrigger(RecalcTrigger,Trigger3M)),NA())</f>
        <v>2.0542990284147189E-2</v>
      </c>
      <c r="L2156" s="44">
        <f>IFERROR(_xll.qlIndexFixing(Index6M,$H2156,TRUE,_xll.ohTrigger(RecalcTrigger,Trigger6M)),NA())</f>
        <v>2.0688932389862968E-2</v>
      </c>
      <c r="M2156" s="183">
        <f>IFERROR(_xll.qlIndexFixing(Index1Y,$H2156,TRUE,_xll.ohTrigger(RecalcTrigger,Trigger1Y)),NA())</f>
        <v>2.0915630823281184E-2</v>
      </c>
      <c r="N2156" s="182">
        <f>IFERROR(_xll.qlIndexFixing(ONIndex1M,I2156,TRUE,_xll.ohTrigger(RecalcTrigger,Trigger1M)),NA())</f>
        <v>2.0250617759415279E-2</v>
      </c>
      <c r="O2156" s="44">
        <f>IFERROR(_xll.qlIndexFixing(ONIndex3M,I2156,TRUE,_xll.ohTrigger(RecalcTrigger,Trigger3M)),NA())</f>
        <v>2.0529096868939778E-2</v>
      </c>
      <c r="P2156" s="44">
        <f>IFERROR(_xll.qlIndexFixing(ONIndex6M,I2156,TRUE,_xll.ohTrigger(RecalcTrigger,Trigger6M)),NA())</f>
        <v>2.0656800974410139E-2</v>
      </c>
      <c r="Q2156" s="183">
        <f>IFERROR(_xll.qlIndexFixing(ONIndex1Y,I2156,TRUE,_xll.ohTrigger(RecalcTrigger,Trigger1Y)),NA())</f>
        <v>2.0849048161734052E-2</v>
      </c>
    </row>
    <row r="2157" spans="2:17" x14ac:dyDescent="0.2">
      <c r="B2157" s="39" t="s">
        <v>42</v>
      </c>
      <c r="D2157" s="42">
        <f>_xll.qlCalendarAdvance(Calendar,$D2156,B2157,"f",FALSE)</f>
        <v>54421</v>
      </c>
      <c r="E2157" s="177">
        <f>_xll.qlInterestRateIndexValueDate(IndexON,D2157)</f>
        <v>54421</v>
      </c>
      <c r="F2157" s="193">
        <f>IFERROR(_xll.qlIndexFixing(IndexON,D2157,TRUE,_xll.ohTrigger(RecalcTrigger,TriggerON)),NA())</f>
        <v>2.0076014958509969E-2</v>
      </c>
      <c r="H2157" s="42">
        <f>_xll.qlCalendarAdvance(Calendar,$H2156,B2157,"f",FALSE)</f>
        <v>54421</v>
      </c>
      <c r="I2157" s="177">
        <f>_xll.qlInterestRateIndexValueDate(Index1M,$H2157)</f>
        <v>54421</v>
      </c>
      <c r="J2157" s="182">
        <f>IFERROR(_xll.qlIndexFixing(Index1M,$H2157,TRUE,_xll.ohTrigger(RecalcTrigger,Trigger1M)),NA())</f>
        <v>2.0248638126335702E-2</v>
      </c>
      <c r="K2157" s="44">
        <f>IFERROR(_xll.qlIndexFixing(Index3M,H2157,TRUE,_xll.ohTrigger(RecalcTrigger,Trigger3M)),NA())</f>
        <v>2.0537122554110356E-2</v>
      </c>
      <c r="L2157" s="44">
        <f>IFERROR(_xll.qlIndexFixing(Index6M,$H2157,TRUE,_xll.ohTrigger(RecalcTrigger,Trigger6M)),NA())</f>
        <v>2.0683279942196296E-2</v>
      </c>
      <c r="M2157" s="183">
        <f>IFERROR(_xll.qlIndexFixing(Index1Y,$H2157,TRUE,_xll.ohTrigger(RecalcTrigger,Trigger1Y)),NA())</f>
        <v>2.0909935006810487E-2</v>
      </c>
      <c r="N2157" s="182">
        <f>IFERROR(_xll.qlIndexFixing(ONIndex1M,I2157,TRUE,_xll.ohTrigger(RecalcTrigger,Trigger1M)),NA())</f>
        <v>2.0244612561406417E-2</v>
      </c>
      <c r="O2157" s="44">
        <f>IFERROR(_xll.qlIndexFixing(ONIndex3M,I2157,TRUE,_xll.ohTrigger(RecalcTrigger,Trigger3M)),NA())</f>
        <v>2.0523154566329804E-2</v>
      </c>
      <c r="P2157" s="44">
        <f>IFERROR(_xll.qlIndexFixing(ONIndex6M,I2157,TRUE,_xll.ohTrigger(RecalcTrigger,Trigger6M)),NA())</f>
        <v>2.0651009779673046E-2</v>
      </c>
      <c r="Q2157" s="183">
        <f>IFERROR(_xll.qlIndexFixing(ONIndex1Y,I2157,TRUE,_xll.ohTrigger(RecalcTrigger,Trigger1Y)),NA())</f>
        <v>2.0843086616062489E-2</v>
      </c>
    </row>
    <row r="2158" spans="2:17" x14ac:dyDescent="0.2">
      <c r="B2158" s="39" t="s">
        <v>42</v>
      </c>
      <c r="D2158" s="42">
        <f>_xll.qlCalendarAdvance(Calendar,$D2157,B2158,"f",FALSE)</f>
        <v>54428</v>
      </c>
      <c r="E2158" s="177">
        <f>_xll.qlInterestRateIndexValueDate(IndexON,D2158)</f>
        <v>54428</v>
      </c>
      <c r="F2158" s="193">
        <f>IFERROR(_xll.qlIndexFixing(IndexON,D2158,TRUE,_xll.ohTrigger(RecalcTrigger,TriggerON)),NA())</f>
        <v>2.0070417753881298E-2</v>
      </c>
      <c r="H2158" s="42">
        <f>_xll.qlCalendarAdvance(Calendar,$H2157,B2158,"f",FALSE)</f>
        <v>54428</v>
      </c>
      <c r="I2158" s="177">
        <f>_xll.qlInterestRateIndexValueDate(Index1M,$H2158)</f>
        <v>54428</v>
      </c>
      <c r="J2158" s="182">
        <f>IFERROR(_xll.qlIndexFixing(Index1M,$H2158,TRUE,_xll.ohTrigger(RecalcTrigger,Trigger1M)),NA())</f>
        <v>2.0242670500566926E-2</v>
      </c>
      <c r="K2158" s="44">
        <f>IFERROR(_xll.qlIndexFixing(Index3M,H2158,TRUE,_xll.ohTrigger(RecalcTrigger,Trigger3M)),NA())</f>
        <v>2.0531271244322871E-2</v>
      </c>
      <c r="L2158" s="44">
        <f>IFERROR(_xll.qlIndexFixing(Index6M,$H2158,TRUE,_xll.ohTrigger(RecalcTrigger,Trigger6M)),NA())</f>
        <v>2.0677456533370182E-2</v>
      </c>
      <c r="M2158" s="183">
        <f>IFERROR(_xll.qlIndexFixing(Index1Y,$H2158,TRUE,_xll.ohTrigger(RecalcTrigger,Trigger1Y)),NA())</f>
        <v>2.0904254224072272E-2</v>
      </c>
      <c r="N2158" s="182">
        <f>IFERROR(_xll.qlIndexFixing(ONIndex1M,I2158,TRUE,_xll.ohTrigger(RecalcTrigger,Trigger1M)),NA())</f>
        <v>2.023862247269359E-2</v>
      </c>
      <c r="O2158" s="44">
        <f>IFERROR(_xll.qlIndexFixing(ONIndex3M,I2158,TRUE,_xll.ohTrigger(RecalcTrigger,Trigger3M)),NA())</f>
        <v>2.051722859414018E-2</v>
      </c>
      <c r="P2158" s="44">
        <f>IFERROR(_xll.qlIndexFixing(ONIndex6M,I2158,TRUE,_xll.ohTrigger(RecalcTrigger,Trigger6M)),NA())</f>
        <v>2.0645233756151349E-2</v>
      </c>
      <c r="Q2158" s="183">
        <f>IFERROR(_xll.qlIndexFixing(ONIndex1Y,I2158,TRUE,_xll.ohTrigger(RecalcTrigger,Trigger1Y)),NA())</f>
        <v>2.0837139766188839E-2</v>
      </c>
    </row>
    <row r="2159" spans="2:17" x14ac:dyDescent="0.2">
      <c r="B2159" s="39" t="s">
        <v>42</v>
      </c>
      <c r="D2159" s="42">
        <f>_xll.qlCalendarAdvance(Calendar,$D2158,B2159,"f",FALSE)</f>
        <v>54435</v>
      </c>
      <c r="E2159" s="177">
        <f>_xll.qlInterestRateIndexValueDate(IndexON,D2159)</f>
        <v>54435</v>
      </c>
      <c r="F2159" s="193">
        <f>IFERROR(_xll.qlIndexFixing(IndexON,D2159,TRUE,_xll.ohTrigger(RecalcTrigger,TriggerON)),NA())</f>
        <v>2.0064837211395403E-2</v>
      </c>
      <c r="H2159" s="42">
        <f>_xll.qlCalendarAdvance(Calendar,$H2158,B2159,"f",FALSE)</f>
        <v>54435</v>
      </c>
      <c r="I2159" s="177">
        <f>_xll.qlInterestRateIndexValueDate(Index1M,$H2159)</f>
        <v>54435</v>
      </c>
      <c r="J2159" s="182">
        <f>IFERROR(_xll.qlIndexFixing(Index1M,$H2159,TRUE,_xll.ohTrigger(RecalcTrigger,Trigger1M)),NA())</f>
        <v>2.0236718011913974E-2</v>
      </c>
      <c r="K2159" s="44">
        <f>IFERROR(_xll.qlIndexFixing(Index3M,H2159,TRUE,_xll.ohTrigger(RecalcTrigger,Trigger3M)),NA())</f>
        <v>2.0525436354714488E-2</v>
      </c>
      <c r="L2159" s="44">
        <f>IFERROR(_xll.qlIndexFixing(Index6M,$H2159,TRUE,_xll.ohTrigger(RecalcTrigger,Trigger6M)),NA())</f>
        <v>2.0671833991107967E-2</v>
      </c>
      <c r="M2159" s="183">
        <f>IFERROR(_xll.qlIndexFixing(Index1Y,$H2159,TRUE,_xll.ohTrigger(RecalcTrigger,Trigger1Y)),NA())</f>
        <v>2.0898588474816293E-2</v>
      </c>
      <c r="N2159" s="182">
        <f>IFERROR(_xll.qlIndexFixing(ONIndex1M,I2159,TRUE,_xll.ohTrigger(RecalcTrigger,Trigger1M)),NA())</f>
        <v>2.0232647492952616E-2</v>
      </c>
      <c r="O2159" s="44">
        <f>IFERROR(_xll.qlIndexFixing(ONIndex3M,I2159,TRUE,_xll.ohTrigger(RecalcTrigger,Trigger3M)),NA())</f>
        <v>2.0511318951965674E-2</v>
      </c>
      <c r="P2159" s="44">
        <f>IFERROR(_xll.qlIndexFixing(ONIndex6M,I2159,TRUE,_xll.ohTrigger(RecalcTrigger,Trigger6M)),NA())</f>
        <v>2.0639472903601908E-2</v>
      </c>
      <c r="Q2159" s="183">
        <f>IFERROR(_xll.qlIndexFixing(ONIndex1Y,I2159,TRUE,_xll.ohTrigger(RecalcTrigger,Trigger1Y)),NA())</f>
        <v>2.0831207611951008E-2</v>
      </c>
    </row>
    <row r="2160" spans="2:17" x14ac:dyDescent="0.2">
      <c r="B2160" s="39" t="s">
        <v>42</v>
      </c>
      <c r="D2160" s="42">
        <f>_xll.qlCalendarAdvance(Calendar,$D2159,B2160,"f",FALSE)</f>
        <v>54442</v>
      </c>
      <c r="E2160" s="177">
        <f>_xll.qlInterestRateIndexValueDate(IndexON,D2160)</f>
        <v>54442</v>
      </c>
      <c r="F2160" s="193">
        <f>IFERROR(_xll.qlIndexFixing(IndexON,D2160,TRUE,_xll.ohTrigger(RecalcTrigger,TriggerON)),NA())</f>
        <v>2.0059273331052285E-2</v>
      </c>
      <c r="H2160" s="42">
        <f>_xll.qlCalendarAdvance(Calendar,$H2159,B2160,"f",FALSE)</f>
        <v>54442</v>
      </c>
      <c r="I2160" s="177">
        <f>_xll.qlInterestRateIndexValueDate(Index1M,$H2160)</f>
        <v>54442</v>
      </c>
      <c r="J2160" s="182">
        <f>IFERROR(_xll.qlIndexFixing(Index1M,$H2160,TRUE,_xll.ohTrigger(RecalcTrigger,Trigger1M)),NA())</f>
        <v>2.0230780660355937E-2</v>
      </c>
      <c r="K2160" s="44">
        <f>IFERROR(_xll.qlIndexFixing(Index3M,H2160,TRUE,_xll.ohTrigger(RecalcTrigger,Trigger3M)),NA())</f>
        <v>2.0519781239126178E-2</v>
      </c>
      <c r="L2160" s="44">
        <f>IFERROR(_xll.qlIndexFixing(Index6M,$H2160,TRUE,_xll.ohTrigger(RecalcTrigger,Trigger6M)),NA())</f>
        <v>2.0666226789907285E-2</v>
      </c>
      <c r="M2160" s="183">
        <f>IFERROR(_xll.qlIndexFixing(Index1Y,$H2160,TRUE,_xll.ohTrigger(RecalcTrigger,Trigger1Y)),NA())</f>
        <v>2.0892937758792307E-2</v>
      </c>
      <c r="N2160" s="182">
        <f>IFERROR(_xll.qlIndexFixing(ONIndex1M,I2160,TRUE,_xll.ohTrigger(RecalcTrigger,Trigger1M)),NA())</f>
        <v>2.0226687622183492E-2</v>
      </c>
      <c r="O2160" s="44">
        <f>IFERROR(_xll.qlIndexFixing(ONIndex3M,I2160,TRUE,_xll.ohTrigger(RecalcTrigger,Trigger3M)),NA())</f>
        <v>2.0505425639887331E-2</v>
      </c>
      <c r="P2160" s="44">
        <f>IFERROR(_xll.qlIndexFixing(ONIndex6M,I2160,TRUE,_xll.ohTrigger(RecalcTrigger,Trigger6M)),NA())</f>
        <v>2.0633727221943676E-2</v>
      </c>
      <c r="Q2160" s="183">
        <f>IFERROR(_xll.qlIndexFixing(ONIndex1Y,I2160,TRUE,_xll.ohTrigger(RecalcTrigger,Trigger1Y)),NA())</f>
        <v>2.0825290153430043E-2</v>
      </c>
    </row>
    <row r="2161" spans="2:17" x14ac:dyDescent="0.2">
      <c r="B2161" s="39" t="s">
        <v>42</v>
      </c>
      <c r="D2161" s="42">
        <f>_xll.qlCalendarAdvance(Calendar,$D2160,B2161,"f",FALSE)</f>
        <v>54449</v>
      </c>
      <c r="E2161" s="177">
        <f>_xll.qlInterestRateIndexValueDate(IndexON,D2161)</f>
        <v>54449</v>
      </c>
      <c r="F2161" s="193">
        <f>IFERROR(_xll.qlIndexFixing(IndexON,D2161,TRUE,_xll.ohTrigger(RecalcTrigger,TriggerON)),NA())</f>
        <v>2.0053726113095083E-2</v>
      </c>
      <c r="H2161" s="42">
        <f>_xll.qlCalendarAdvance(Calendar,$H2160,B2161,"f",FALSE)</f>
        <v>54449</v>
      </c>
      <c r="I2161" s="177">
        <f>_xll.qlInterestRateIndexValueDate(Index1M,$H2161)</f>
        <v>54449</v>
      </c>
      <c r="J2161" s="182">
        <f>IFERROR(_xll.qlIndexFixing(Index1M,$H2161,TRUE,_xll.ohTrigger(RecalcTrigger,Trigger1M)),NA())</f>
        <v>2.0224858445866661E-2</v>
      </c>
      <c r="K2161" s="44">
        <f>IFERROR(_xll.qlIndexFixing(Index3M,H2161,TRUE,_xll.ohTrigger(RecalcTrigger,Trigger3M)),NA())</f>
        <v>2.051381583575048E-2</v>
      </c>
      <c r="L2161" s="44">
        <f>IFERROR(_xll.qlIndexFixing(Index6M,$H2161,TRUE,_xll.ohTrigger(RecalcTrigger,Trigger6M)),NA())</f>
        <v>2.0660634929641864E-2</v>
      </c>
      <c r="M2161" s="183">
        <f>IFERROR(_xll.qlIndexFixing(Index1Y,$H2161,TRUE,_xll.ohTrigger(RecalcTrigger,Trigger1Y)),NA())</f>
        <v>2.0887302075750735E-2</v>
      </c>
      <c r="N2161" s="182">
        <f>IFERROR(_xll.qlIndexFixing(ONIndex1M,I2161,TRUE,_xll.ohTrigger(RecalcTrigger,Trigger1M)),NA())</f>
        <v>2.0220742860548313E-2</v>
      </c>
      <c r="O2161" s="44">
        <f>IFERROR(_xll.qlIndexFixing(ONIndex3M,I2161,TRUE,_xll.ohTrigger(RecalcTrigger,Trigger3M)),NA())</f>
        <v>2.04995486579862E-2</v>
      </c>
      <c r="P2161" s="44">
        <f>IFERROR(_xll.qlIndexFixing(ONIndex6M,I2161,TRUE,_xll.ohTrigger(RecalcTrigger,Trigger6M)),NA())</f>
        <v>2.0627996711419794E-2</v>
      </c>
      <c r="Q2161" s="183">
        <f>IFERROR(_xll.qlIndexFixing(ONIndex1Y,I2161,TRUE,_xll.ohTrigger(RecalcTrigger,Trigger1Y)),NA())</f>
        <v>2.0819387390625943E-2</v>
      </c>
    </row>
    <row r="2162" spans="2:17" x14ac:dyDescent="0.2">
      <c r="B2162" s="39" t="s">
        <v>42</v>
      </c>
      <c r="D2162" s="42">
        <f>_xll.qlCalendarAdvance(Calendar,$D2161,B2162,"f",FALSE)</f>
        <v>54456</v>
      </c>
      <c r="E2162" s="177">
        <f>_xll.qlInterestRateIndexValueDate(IndexON,D2162)</f>
        <v>54456</v>
      </c>
      <c r="F2162" s="193">
        <f>IFERROR(_xll.qlIndexFixing(IndexON,D2162,TRUE,_xll.ohTrigger(RecalcTrigger,TriggerON)),NA())</f>
        <v>2.0048195557280657E-2</v>
      </c>
      <c r="H2162" s="42">
        <f>_xll.qlCalendarAdvance(Calendar,$H2161,B2162,"f",FALSE)</f>
        <v>54456</v>
      </c>
      <c r="I2162" s="177">
        <f>_xll.qlInterestRateIndexValueDate(Index1M,$H2162)</f>
        <v>54456</v>
      </c>
      <c r="J2162" s="182">
        <f>IFERROR(_xll.qlIndexFixing(Index1M,$H2162,TRUE,_xll.ohTrigger(RecalcTrigger,Trigger1M)),NA())</f>
        <v>2.0218534438176988E-2</v>
      </c>
      <c r="K2162" s="44">
        <f>IFERROR(_xll.qlIndexFixing(Index3M,H2162,TRUE,_xll.ohTrigger(RecalcTrigger,Trigger3M)),NA())</f>
        <v>2.0508195256386759E-2</v>
      </c>
      <c r="L2162" s="44">
        <f>IFERROR(_xll.qlIndexFixing(Index6M,$H2162,TRUE,_xll.ohTrigger(RecalcTrigger,Trigger6M)),NA())</f>
        <v>2.065505841018633E-2</v>
      </c>
      <c r="M2162" s="183">
        <f>IFERROR(_xll.qlIndexFixing(Index1Y,$H2162,TRUE,_xll.ohTrigger(RecalcTrigger,Trigger1Y)),NA())</f>
        <v>2.0881681425443333E-2</v>
      </c>
      <c r="N2162" s="182">
        <f>IFERROR(_xll.qlIndexFixing(ONIndex1M,I2162,TRUE,_xll.ohTrigger(RecalcTrigger,Trigger1M)),NA())</f>
        <v>2.0214813208047078E-2</v>
      </c>
      <c r="O2162" s="44">
        <f>IFERROR(_xll.qlIndexFixing(ONIndex3M,I2162,TRUE,_xll.ohTrigger(RecalcTrigger,Trigger3M)),NA())</f>
        <v>2.0493688006343325E-2</v>
      </c>
      <c r="P2162" s="44">
        <f>IFERROR(_xll.qlIndexFixing(ONIndex6M,I2162,TRUE,_xll.ohTrigger(RecalcTrigger,Trigger6M)),NA())</f>
        <v>2.062228137203026E-2</v>
      </c>
      <c r="Q2162" s="183">
        <f>IFERROR(_xll.qlIndexFixing(ONIndex1Y,I2162,TRUE,_xll.ohTrigger(RecalcTrigger,Trigger1Y)),NA())</f>
        <v>2.0813499323538709E-2</v>
      </c>
    </row>
    <row r="2163" spans="2:17" x14ac:dyDescent="0.2">
      <c r="B2163" s="39" t="s">
        <v>42</v>
      </c>
      <c r="D2163" s="42">
        <f>_xll.qlCalendarAdvance(Calendar,$D2162,B2163,"f",FALSE)</f>
        <v>54463</v>
      </c>
      <c r="E2163" s="177">
        <f>_xll.qlInterestRateIndexValueDate(IndexON,D2163)</f>
        <v>54463</v>
      </c>
      <c r="F2163" s="193">
        <f>IFERROR(_xll.qlIndexFixing(IndexON,D2163,TRUE,_xll.ohTrigger(RecalcTrigger,TriggerON)),NA())</f>
        <v>2.0042681663690054E-2</v>
      </c>
      <c r="H2163" s="42">
        <f>_xll.qlCalendarAdvance(Calendar,$H2162,B2163,"f",FALSE)</f>
        <v>54463</v>
      </c>
      <c r="I2163" s="177">
        <f>_xll.qlInterestRateIndexValueDate(Index1M,$H2163)</f>
        <v>54463</v>
      </c>
      <c r="J2163" s="182">
        <f>IFERROR(_xll.qlIndexFixing(Index1M,$H2163,TRUE,_xll.ohTrigger(RecalcTrigger,Trigger1M)),NA())</f>
        <v>2.0212640232797854E-2</v>
      </c>
      <c r="K2163" s="44">
        <f>IFERROR(_xll.qlIndexFixing(Index3M,H2163,TRUE,_xll.ohTrigger(RecalcTrigger,Trigger3M)),NA())</f>
        <v>2.0502260996660009E-2</v>
      </c>
      <c r="L2163" s="44">
        <f>IFERROR(_xll.qlIndexFixing(Index6M,$H2163,TRUE,_xll.ohTrigger(RecalcTrigger,Trigger6M)),NA())</f>
        <v>2.0649497231413072E-2</v>
      </c>
      <c r="M2163" s="183">
        <f>IFERROR(_xll.qlIndexFixing(Index1Y,$H2163,TRUE,_xll.ohTrigger(RecalcTrigger,Trigger1Y)),NA())</f>
        <v>2.0876075807622074E-2</v>
      </c>
      <c r="N2163" s="182">
        <f>IFERROR(_xll.qlIndexFixing(ONIndex1M,I2163,TRUE,_xll.ohTrigger(RecalcTrigger,Trigger1M)),NA())</f>
        <v>2.020889866459874E-2</v>
      </c>
      <c r="O2163" s="44">
        <f>IFERROR(_xll.qlIndexFixing(ONIndex3M,I2163,TRUE,_xll.ohTrigger(RecalcTrigger,Trigger3M)),NA())</f>
        <v>2.0487843684715568E-2</v>
      </c>
      <c r="P2163" s="44">
        <f>IFERROR(_xll.qlIndexFixing(ONIndex6M,I2163,TRUE,_xll.ohTrigger(RecalcTrigger,Trigger6M)),NA())</f>
        <v>2.061658120345089E-2</v>
      </c>
      <c r="Q2163" s="183">
        <f>IFERROR(_xll.qlIndexFixing(ONIndex1Y,I2163,TRUE,_xll.ohTrigger(RecalcTrigger,Trigger1Y)),NA())</f>
        <v>2.080762595216834E-2</v>
      </c>
    </row>
    <row r="2164" spans="2:17" x14ac:dyDescent="0.2">
      <c r="B2164" s="39" t="s">
        <v>42</v>
      </c>
      <c r="D2164" s="42">
        <f>_xll.qlCalendarAdvance(Calendar,$D2163,B2164,"f",FALSE)</f>
        <v>54470</v>
      </c>
      <c r="E2164" s="177">
        <f>_xll.qlInterestRateIndexValueDate(IndexON,D2164)</f>
        <v>54470</v>
      </c>
      <c r="F2164" s="193">
        <f>IFERROR(_xll.qlIndexFixing(IndexON,D2164,TRUE,_xll.ohTrigger(RecalcTrigger,TriggerON)),NA())</f>
        <v>2.0037184432242228E-2</v>
      </c>
      <c r="H2164" s="42">
        <f>_xll.qlCalendarAdvance(Calendar,$H2163,B2164,"f",FALSE)</f>
        <v>54470</v>
      </c>
      <c r="I2164" s="177">
        <f>_xll.qlInterestRateIndexValueDate(Index1M,$H2164)</f>
        <v>54470</v>
      </c>
      <c r="J2164" s="182">
        <f>IFERROR(_xll.qlIndexFixing(Index1M,$H2164,TRUE,_xll.ohTrigger(RecalcTrigger,Trigger1M)),NA())</f>
        <v>2.0206761161622018E-2</v>
      </c>
      <c r="K2164" s="44">
        <f>IFERROR(_xll.qlIndexFixing(Index3M,H2164,TRUE,_xll.ohTrigger(RecalcTrigger,Trigger3M)),NA())</f>
        <v>2.0496508206890852E-2</v>
      </c>
      <c r="L2164" s="44">
        <f>IFERROR(_xll.qlIndexFixing(Index6M,$H2164,TRUE,_xll.ohTrigger(RecalcTrigger,Trigger6M)),NA())</f>
        <v>2.0643951393197604E-2</v>
      </c>
      <c r="M2164" s="183">
        <f>IFERROR(_xll.qlIndexFixing(Index1Y,$H2164,TRUE,_xll.ohTrigger(RecalcTrigger,Trigger1Y)),NA())</f>
        <v>2.0870485222039825E-2</v>
      </c>
      <c r="N2164" s="182">
        <f>IFERROR(_xll.qlIndexFixing(ONIndex1M,I2164,TRUE,_xll.ohTrigger(RecalcTrigger,Trigger1M)),NA())</f>
        <v>2.0202999230041208E-2</v>
      </c>
      <c r="O2164" s="44">
        <f>IFERROR(_xll.qlIndexFixing(ONIndex3M,I2164,TRUE,_xll.ohTrigger(RecalcTrigger,Trigger3M)),NA())</f>
        <v>2.0482015693183975E-2</v>
      </c>
      <c r="P2164" s="44">
        <f>IFERROR(_xll.qlIndexFixing(ONIndex6M,I2164,TRUE,_xll.ohTrigger(RecalcTrigger,Trigger6M)),NA())</f>
        <v>2.0610896206005869E-2</v>
      </c>
      <c r="Q2164" s="183">
        <f>IFERROR(_xll.qlIndexFixing(ONIndex1Y,I2164,TRUE,_xll.ohTrigger(RecalcTrigger,Trigger1Y)),NA())</f>
        <v>2.0801767276514838E-2</v>
      </c>
    </row>
    <row r="2165" spans="2:17" x14ac:dyDescent="0.2">
      <c r="B2165" s="39" t="s">
        <v>42</v>
      </c>
      <c r="D2165" s="42">
        <f>_xll.qlCalendarAdvance(Calendar,$D2164,B2165,"f",FALSE)</f>
        <v>54477</v>
      </c>
      <c r="E2165" s="177">
        <f>_xll.qlInterestRateIndexValueDate(IndexON,D2165)</f>
        <v>54477</v>
      </c>
      <c r="F2165" s="193">
        <f>IFERROR(_xll.qlIndexFixing(IndexON,D2165,TRUE,_xll.ohTrigger(RecalcTrigger,TriggerON)),NA())</f>
        <v>2.0031703863261363E-2</v>
      </c>
      <c r="H2165" s="42">
        <f>_xll.qlCalendarAdvance(Calendar,$H2164,B2165,"f",FALSE)</f>
        <v>54477</v>
      </c>
      <c r="I2165" s="177">
        <f>_xll.qlInterestRateIndexValueDate(Index1M,$H2165)</f>
        <v>54477</v>
      </c>
      <c r="J2165" s="182">
        <f>IFERROR(_xll.qlIndexFixing(Index1M,$H2165,TRUE,_xll.ohTrigger(RecalcTrigger,Trigger1M)),NA())</f>
        <v>2.0200897224640791E-2</v>
      </c>
      <c r="K2165" s="44">
        <f>IFERROR(_xll.qlIndexFixing(Index3M,H2165,TRUE,_xll.ohTrigger(RecalcTrigger,Trigger3M)),NA())</f>
        <v>2.049077183688296E-2</v>
      </c>
      <c r="L2165" s="44">
        <f>IFERROR(_xll.qlIndexFixing(Index6M,$H2165,TRUE,_xll.ohTrigger(RecalcTrigger,Trigger6M)),NA())</f>
        <v>2.0638420895414553E-2</v>
      </c>
      <c r="M2165" s="183">
        <f>IFERROR(_xll.qlIndexFixing(Index1Y,$H2165,TRUE,_xll.ohTrigger(RecalcTrigger,Trigger1Y)),NA())</f>
        <v>2.0864909668449894E-2</v>
      </c>
      <c r="N2165" s="182">
        <f>IFERROR(_xll.qlIndexFixing(ONIndex1M,I2165,TRUE,_xll.ohTrigger(RecalcTrigger,Trigger1M)),NA())</f>
        <v>2.0197114904698665E-2</v>
      </c>
      <c r="O2165" s="44">
        <f>IFERROR(_xll.qlIndexFixing(ONIndex3M,I2165,TRUE,_xll.ohTrigger(RecalcTrigger,Trigger3M)),NA())</f>
        <v>2.0476204032072731E-2</v>
      </c>
      <c r="P2165" s="44">
        <f>IFERROR(_xll.qlIndexFixing(ONIndex6M,I2165,TRUE,_xll.ohTrigger(RecalcTrigger,Trigger6M)),NA())</f>
        <v>2.060522637961415E-2</v>
      </c>
      <c r="Q2165" s="183">
        <f>IFERROR(_xll.qlIndexFixing(ONIndex1Y,I2165,TRUE,_xll.ohTrigger(RecalcTrigger,Trigger1Y)),NA())</f>
        <v>2.0795923296497154E-2</v>
      </c>
    </row>
    <row r="2166" spans="2:17" x14ac:dyDescent="0.2">
      <c r="B2166" s="39" t="s">
        <v>42</v>
      </c>
      <c r="D2166" s="42">
        <f>_xll.qlCalendarAdvance(Calendar,$D2165,B2166,"f",FALSE)</f>
        <v>54484</v>
      </c>
      <c r="E2166" s="177">
        <f>_xll.qlInterestRateIndexValueDate(IndexON,D2166)</f>
        <v>54484</v>
      </c>
      <c r="F2166" s="193">
        <f>IFERROR(_xll.qlIndexFixing(IndexON,D2166,TRUE,_xll.ohTrigger(RecalcTrigger,TriggerON)),NA())</f>
        <v>2.0026239956342229E-2</v>
      </c>
      <c r="H2166" s="42">
        <f>_xll.qlCalendarAdvance(Calendar,$H2165,B2166,"f",FALSE)</f>
        <v>54484</v>
      </c>
      <c r="I2166" s="177">
        <f>_xll.qlInterestRateIndexValueDate(Index1M,$H2166)</f>
        <v>54484</v>
      </c>
      <c r="J2166" s="182">
        <f>IFERROR(_xll.qlIndexFixing(Index1M,$H2166,TRUE,_xll.ohTrigger(RecalcTrigger,Trigger1M)),NA())</f>
        <v>2.0195474428688399E-2</v>
      </c>
      <c r="K2166" s="44">
        <f>IFERROR(_xll.qlIndexFixing(Index3M,H2166,TRUE,_xll.ohTrigger(RecalcTrigger,Trigger3M)),NA())</f>
        <v>2.0485388883553945E-2</v>
      </c>
      <c r="L2166" s="44">
        <f>IFERROR(_xll.qlIndexFixing(Index6M,$H2166,TRUE,_xll.ohTrigger(RecalcTrigger,Trigger6M)),NA())</f>
        <v>2.0633483670068734E-2</v>
      </c>
      <c r="M2166" s="183">
        <f>IFERROR(_xll.qlIndexFixing(Index1Y,$H2166,TRUE,_xll.ohTrigger(RecalcTrigger,Trigger1Y)),NA())</f>
        <v>2.0859349146606032E-2</v>
      </c>
      <c r="N2166" s="182">
        <f>IFERROR(_xll.qlIndexFixing(ONIndex1M,I2166,TRUE,_xll.ohTrigger(RecalcTrigger,Trigger1M)),NA())</f>
        <v>2.0191245688409021E-2</v>
      </c>
      <c r="O2166" s="44">
        <f>IFERROR(_xll.qlIndexFixing(ONIndex3M,I2166,TRUE,_xll.ohTrigger(RecalcTrigger,Trigger3M)),NA())</f>
        <v>2.0470408700895559E-2</v>
      </c>
      <c r="P2166" s="44">
        <f>IFERROR(_xll.qlIndexFixing(ONIndex6M,I2166,TRUE,_xll.ohTrigger(RecalcTrigger,Trigger6M)),NA())</f>
        <v>2.0599571724194687E-2</v>
      </c>
      <c r="Q2166" s="183">
        <f>IFERROR(_xll.qlIndexFixing(ONIndex1Y,I2166,TRUE,_xll.ohTrigger(RecalcTrigger,Trigger1Y)),NA())</f>
        <v>2.0790094012277383E-2</v>
      </c>
    </row>
    <row r="2167" spans="2:17" x14ac:dyDescent="0.2">
      <c r="B2167" s="39" t="s">
        <v>42</v>
      </c>
      <c r="D2167" s="42">
        <f>_xll.qlCalendarAdvance(Calendar,$D2166,B2167,"f",FALSE)</f>
        <v>54491</v>
      </c>
      <c r="E2167" s="177">
        <f>_xll.qlInterestRateIndexValueDate(IndexON,D2167)</f>
        <v>54491</v>
      </c>
      <c r="F2167" s="193">
        <f>IFERROR(_xll.qlIndexFixing(IndexON,D2167,TRUE,_xll.ohTrigger(RecalcTrigger,TriggerON)),NA())</f>
        <v>2.0020792711646918E-2</v>
      </c>
      <c r="H2167" s="42">
        <f>_xll.qlCalendarAdvance(Calendar,$H2166,B2167,"f",FALSE)</f>
        <v>54491</v>
      </c>
      <c r="I2167" s="177">
        <f>_xll.qlInterestRateIndexValueDate(Index1M,$H2167)</f>
        <v>54491</v>
      </c>
      <c r="J2167" s="182">
        <f>IFERROR(_xll.qlIndexFixing(Index1M,$H2167,TRUE,_xll.ohTrigger(RecalcTrigger,Trigger1M)),NA())</f>
        <v>2.0189643036143751E-2</v>
      </c>
      <c r="K2167" s="44">
        <f>IFERROR(_xll.qlIndexFixing(Index3M,H2167,TRUE,_xll.ohTrigger(RecalcTrigger,Trigger3M)),NA())</f>
        <v>2.0479687060250898E-2</v>
      </c>
      <c r="L2167" s="44">
        <f>IFERROR(_xll.qlIndexFixing(Index6M,$H2167,TRUE,_xll.ohTrigger(RecalcTrigger,Trigger6M)),NA())</f>
        <v>2.0627986212604411E-2</v>
      </c>
      <c r="M2167" s="183">
        <f>IFERROR(_xll.qlIndexFixing(Index1Y,$H2167,TRUE,_xll.ohTrigger(RecalcTrigger,Trigger1Y)),NA())</f>
        <v>2.0853803656263104E-2</v>
      </c>
      <c r="N2167" s="182">
        <f>IFERROR(_xll.qlIndexFixing(ONIndex1M,I2167,TRUE,_xll.ohTrigger(RecalcTrigger,Trigger1M)),NA())</f>
        <v>2.0185391581091228E-2</v>
      </c>
      <c r="O2167" s="44">
        <f>IFERROR(_xll.qlIndexFixing(ONIndex3M,I2167,TRUE,_xll.ohTrigger(RecalcTrigger,Trigger3M)),NA())</f>
        <v>2.0464629699814552E-2</v>
      </c>
      <c r="P2167" s="44">
        <f>IFERROR(_xll.qlIndexFixing(ONIndex6M,I2167,TRUE,_xll.ohTrigger(RecalcTrigger,Trigger6M)),NA())</f>
        <v>2.0593932239666435E-2</v>
      </c>
      <c r="Q2167" s="183">
        <f>IFERROR(_xll.qlIndexFixing(ONIndex1Y,I2167,TRUE,_xll.ohTrigger(RecalcTrigger,Trigger1Y)),NA())</f>
        <v>2.0784279423612384E-2</v>
      </c>
    </row>
    <row r="2168" spans="2:17" x14ac:dyDescent="0.2">
      <c r="B2168" s="39" t="s">
        <v>42</v>
      </c>
      <c r="D2168" s="42">
        <f>_xll.qlCalendarAdvance(Calendar,$D2167,B2168,"f",FALSE)</f>
        <v>54498</v>
      </c>
      <c r="E2168" s="177">
        <f>_xll.qlInterestRateIndexValueDate(IndexON,D2168)</f>
        <v>54498</v>
      </c>
      <c r="F2168" s="193">
        <f>IFERROR(_xll.qlIndexFixing(IndexON,D2168,TRUE,_xll.ohTrigger(RecalcTrigger,TriggerON)),NA())</f>
        <v>2.0015362129175429E-2</v>
      </c>
      <c r="H2168" s="42">
        <f>_xll.qlCalendarAdvance(Calendar,$H2167,B2168,"f",FALSE)</f>
        <v>54498</v>
      </c>
      <c r="I2168" s="177">
        <f>_xll.qlInterestRateIndexValueDate(Index1M,$H2168)</f>
        <v>54498</v>
      </c>
      <c r="J2168" s="182">
        <f>IFERROR(_xll.qlIndexFixing(Index1M,$H2168,TRUE,_xll.ohTrigger(RecalcTrigger,Trigger1M)),NA())</f>
        <v>2.0184401951676211E-2</v>
      </c>
      <c r="K2168" s="44">
        <f>IFERROR(_xll.qlIndexFixing(Index3M,H2168,TRUE,_xll.ohTrigger(RecalcTrigger,Trigger3M)),NA())</f>
        <v>2.0474001658502983E-2</v>
      </c>
      <c r="L2168" s="44">
        <f>IFERROR(_xll.qlIndexFixing(Index6M,$H2168,TRUE,_xll.ohTrigger(RecalcTrigger,Trigger6M)),NA())</f>
        <v>2.0622504098006224E-2</v>
      </c>
      <c r="M2168" s="183">
        <f>IFERROR(_xll.qlIndexFixing(Index1Y,$H2168,TRUE,_xll.ohTrigger(RecalcTrigger,Trigger1Y)),NA())</f>
        <v>2.0848273197176637E-2</v>
      </c>
      <c r="N2168" s="182">
        <f>IFERROR(_xll.qlIndexFixing(ONIndex1M,I2168,TRUE,_xll.ohTrigger(RecalcTrigger,Trigger1M)),NA())</f>
        <v>2.0179552582988425E-2</v>
      </c>
      <c r="O2168" s="44">
        <f>IFERROR(_xll.qlIndexFixing(ONIndex3M,I2168,TRUE,_xll.ohTrigger(RecalcTrigger,Trigger3M)),NA())</f>
        <v>2.0458867028910754E-2</v>
      </c>
      <c r="P2168" s="44">
        <f>IFERROR(_xll.qlIndexFixing(ONIndex6M,I2168,TRUE,_xll.ohTrigger(RecalcTrigger,Trigger6M)),NA())</f>
        <v>2.0588307926353577E-2</v>
      </c>
      <c r="Q2168" s="183">
        <f>IFERROR(_xll.qlIndexFixing(ONIndex1Y,I2168,TRUE,_xll.ohTrigger(RecalcTrigger,Trigger1Y)),NA())</f>
        <v>2.0778479530745297E-2</v>
      </c>
    </row>
    <row r="2169" spans="2:17" x14ac:dyDescent="0.2">
      <c r="B2169" s="39" t="s">
        <v>42</v>
      </c>
      <c r="D2169" s="42">
        <f>_xll.qlCalendarAdvance(Calendar,$D2168,B2169,"f",FALSE)</f>
        <v>54505</v>
      </c>
      <c r="E2169" s="177">
        <f>_xll.qlInterestRateIndexValueDate(IndexON,D2169)</f>
        <v>54505</v>
      </c>
      <c r="F2169" s="193">
        <f>IFERROR(_xll.qlIndexFixing(IndexON,D2169,TRUE,_xll.ohTrigger(RecalcTrigger,TriggerON)),NA())</f>
        <v>2.0009948209089856E-2</v>
      </c>
      <c r="H2169" s="42">
        <f>_xll.qlCalendarAdvance(Calendar,$H2168,B2169,"f",FALSE)</f>
        <v>54505</v>
      </c>
      <c r="I2169" s="177">
        <f>_xll.qlInterestRateIndexValueDate(Index1M,$H2169)</f>
        <v>54505</v>
      </c>
      <c r="J2169" s="182">
        <f>IFERROR(_xll.qlIndexFixing(Index1M,$H2169,TRUE,_xll.ohTrigger(RecalcTrigger,Trigger1M)),NA())</f>
        <v>2.0178025661779706E-2</v>
      </c>
      <c r="K2169" s="44">
        <f>IFERROR(_xll.qlIndexFixing(Index3M,H2169,TRUE,_xll.ohTrigger(RecalcTrigger,Trigger3M)),NA())</f>
        <v>2.0468332678243245E-2</v>
      </c>
      <c r="L2169" s="44">
        <f>IFERROR(_xll.qlIndexFixing(Index6M,$H2169,TRUE,_xll.ohTrigger(RecalcTrigger,Trigger6M)),NA())</f>
        <v>2.0617037326146871E-2</v>
      </c>
      <c r="M2169" s="183">
        <f>IFERROR(_xll.qlIndexFixing(Index1Y,$H2169,TRUE,_xll.ohTrigger(RecalcTrigger,Trigger1Y)),NA())</f>
        <v>2.0842757769102604E-2</v>
      </c>
      <c r="N2169" s="182">
        <f>IFERROR(_xll.qlIndexFixing(ONIndex1M,I2169,TRUE,_xll.ohTrigger(RecalcTrigger,Trigger1M)),NA())</f>
        <v>2.0173728693857473E-2</v>
      </c>
      <c r="O2169" s="44">
        <f>IFERROR(_xll.qlIndexFixing(ONIndex3M,I2169,TRUE,_xll.ohTrigger(RecalcTrigger,Trigger3M)),NA())</f>
        <v>2.045312068834626E-2</v>
      </c>
      <c r="P2169" s="44">
        <f>IFERROR(_xll.qlIndexFixing(ONIndex6M,I2169,TRUE,_xll.ohTrigger(RecalcTrigger,Trigger6M)),NA())</f>
        <v>2.0582698784012976E-2</v>
      </c>
      <c r="Q2169" s="183">
        <f>IFERROR(_xll.qlIndexFixing(ONIndex1Y,I2169,TRUE,_xll.ohTrigger(RecalcTrigger,Trigger1Y)),NA())</f>
        <v>2.0772694333676123E-2</v>
      </c>
    </row>
    <row r="2170" spans="2:17" x14ac:dyDescent="0.2">
      <c r="B2170" s="39" t="s">
        <v>42</v>
      </c>
      <c r="D2170" s="42">
        <f>_xll.qlCalendarAdvance(Calendar,$D2169,B2170,"f",FALSE)</f>
        <v>54512</v>
      </c>
      <c r="E2170" s="177">
        <f>_xll.qlInterestRateIndexValueDate(IndexON,D2170)</f>
        <v>54512</v>
      </c>
      <c r="F2170" s="193">
        <f>IFERROR(_xll.qlIndexFixing(IndexON,D2170,TRUE,_xll.ohTrigger(RecalcTrigger,TriggerON)),NA())</f>
        <v>2.0004550951066014E-2</v>
      </c>
      <c r="H2170" s="42">
        <f>_xll.qlCalendarAdvance(Calendar,$H2169,B2170,"f",FALSE)</f>
        <v>54512</v>
      </c>
      <c r="I2170" s="177">
        <f>_xll.qlInterestRateIndexValueDate(Index1M,$H2170)</f>
        <v>54512</v>
      </c>
      <c r="J2170" s="182">
        <f>IFERROR(_xll.qlIndexFixing(Index1M,$H2170,TRUE,_xll.ohTrigger(RecalcTrigger,Trigger1M)),NA())</f>
        <v>2.0172239679905408E-2</v>
      </c>
      <c r="K2170" s="44">
        <f>IFERROR(_xll.qlIndexFixing(Index3M,H2170,TRUE,_xll.ohTrigger(RecalcTrigger,Trigger3M)),NA())</f>
        <v>2.0462680119399449E-2</v>
      </c>
      <c r="L2170" s="44">
        <f>IFERROR(_xll.qlIndexFixing(Index6M,$H2170,TRUE,_xll.ohTrigger(RecalcTrigger,Trigger6M)),NA())</f>
        <v>2.0611585896902145E-2</v>
      </c>
      <c r="M2170" s="183">
        <f>IFERROR(_xll.qlIndexFixing(Index1Y,$H2170,TRUE,_xll.ohTrigger(RecalcTrigger,Trigger1Y)),NA())</f>
        <v>2.0837257371797424E-2</v>
      </c>
      <c r="N2170" s="182">
        <f>IFERROR(_xll.qlIndexFixing(ONIndex1M,I2170,TRUE,_xll.ohTrigger(RecalcTrigger,Trigger1M)),NA())</f>
        <v>2.016791991377942E-2</v>
      </c>
      <c r="O2170" s="44">
        <f>IFERROR(_xll.qlIndexFixing(ONIndex3M,I2170,TRUE,_xll.ohTrigger(RecalcTrigger,Trigger3M)),NA())</f>
        <v>2.0447390677715838E-2</v>
      </c>
      <c r="P2170" s="44">
        <f>IFERROR(_xll.qlIndexFixing(ONIndex6M,I2170,TRUE,_xll.ohTrigger(RecalcTrigger,Trigger6M)),NA())</f>
        <v>2.0577104812725677E-2</v>
      </c>
      <c r="Q2170" s="183">
        <f>IFERROR(_xll.qlIndexFixing(ONIndex1Y,I2170,TRUE,_xll.ohTrigger(RecalcTrigger,Trigger1Y)),NA())</f>
        <v>2.0766923832161721E-2</v>
      </c>
    </row>
    <row r="2171" spans="2:17" x14ac:dyDescent="0.2">
      <c r="B2171" s="39" t="s">
        <v>42</v>
      </c>
      <c r="D2171" s="42">
        <f>_xll.qlCalendarAdvance(Calendar,$D2170,B2171,"f",FALSE)</f>
        <v>54519</v>
      </c>
      <c r="E2171" s="177">
        <f>_xll.qlInterestRateIndexValueDate(IndexON,D2171)</f>
        <v>54519</v>
      </c>
      <c r="F2171" s="193">
        <f>IFERROR(_xll.qlIndexFixing(IndexON,D2171,TRUE,_xll.ohTrigger(RecalcTrigger,TriggerON)),NA())</f>
        <v>1.999917035534704E-2</v>
      </c>
      <c r="H2171" s="42">
        <f>_xll.qlCalendarAdvance(Calendar,$H2170,B2171,"f",FALSE)</f>
        <v>54519</v>
      </c>
      <c r="I2171" s="177">
        <f>_xll.qlInterestRateIndexValueDate(Index1M,$H2171)</f>
        <v>54519</v>
      </c>
      <c r="J2171" s="182">
        <f>IFERROR(_xll.qlIndexFixing(Index1M,$H2171,TRUE,_xll.ohTrigger(RecalcTrigger,Trigger1M)),NA())</f>
        <v>2.0166322951703546E-2</v>
      </c>
      <c r="K2171" s="44">
        <f>IFERROR(_xll.qlIndexFixing(Index3M,H2171,TRUE,_xll.ohTrigger(RecalcTrigger,Trigger3M)),NA())</f>
        <v>2.0456871160718839E-2</v>
      </c>
      <c r="L2171" s="44">
        <f>IFERROR(_xll.qlIndexFixing(Index6M,$H2171,TRUE,_xll.ohTrigger(RecalcTrigger,Trigger6M)),NA())</f>
        <v>2.0605953140678538E-2</v>
      </c>
      <c r="M2171" s="183">
        <f>IFERROR(_xll.qlIndexFixing(Index1Y,$H2171,TRUE,_xll.ohTrigger(RecalcTrigger,Trigger1Y)),NA())</f>
        <v>2.0831772005019067E-2</v>
      </c>
      <c r="N2171" s="182">
        <f>IFERROR(_xll.qlIndexFixing(ONIndex1M,I2171,TRUE,_xll.ohTrigger(RecalcTrigger,Trigger1M)),NA())</f>
        <v>2.0162126242673217E-2</v>
      </c>
      <c r="O2171" s="44">
        <f>IFERROR(_xll.qlIndexFixing(ONIndex3M,I2171,TRUE,_xll.ohTrigger(RecalcTrigger,Trigger3M)),NA())</f>
        <v>2.0441676997262626E-2</v>
      </c>
      <c r="P2171" s="44">
        <f>IFERROR(_xll.qlIndexFixing(ONIndex6M,I2171,TRUE,_xll.ohTrigger(RecalcTrigger,Trigger6M)),NA())</f>
        <v>2.0571526012329588E-2</v>
      </c>
      <c r="Q2171" s="183">
        <f>IFERROR(_xll.qlIndexFixing(ONIndex1Y,I2171,TRUE,_xll.ohTrigger(RecalcTrigger,Trigger1Y)),NA())</f>
        <v>2.0761168026283139E-2</v>
      </c>
    </row>
    <row r="2172" spans="2:17" x14ac:dyDescent="0.2">
      <c r="B2172" s="39" t="s">
        <v>42</v>
      </c>
      <c r="D2172" s="42">
        <f>_xll.qlCalendarAdvance(Calendar,$D2171,B2172,"f",FALSE)</f>
        <v>54526</v>
      </c>
      <c r="E2172" s="177">
        <f>_xll.qlInterestRateIndexValueDate(IndexON,D2172)</f>
        <v>54526</v>
      </c>
      <c r="F2172" s="193">
        <f>IFERROR(_xll.qlIndexFixing(IndexON,D2172,TRUE,_xll.ohTrigger(RecalcTrigger,TriggerON)),NA())</f>
        <v>1.999380642185189E-2</v>
      </c>
      <c r="H2172" s="42">
        <f>_xll.qlCalendarAdvance(Calendar,$H2171,B2172,"f",FALSE)</f>
        <v>54526</v>
      </c>
      <c r="I2172" s="177">
        <f>_xll.qlInterestRateIndexValueDate(Index1M,$H2172)</f>
        <v>54526</v>
      </c>
      <c r="J2172" s="182">
        <f>IFERROR(_xll.qlIndexFixing(Index1M,$H2172,TRUE,_xll.ohTrigger(RecalcTrigger,Trigger1M)),NA())</f>
        <v>2.0160566480048679E-2</v>
      </c>
      <c r="K2172" s="44">
        <f>IFERROR(_xll.qlIndexFixing(Index3M,H2172,TRUE,_xll.ohTrigger(RecalcTrigger,Trigger3M)),NA())</f>
        <v>2.0451250585730701E-2</v>
      </c>
      <c r="L2172" s="44">
        <f>IFERROR(_xll.qlIndexFixing(Index6M,$H2172,TRUE,_xll.ohTrigger(RecalcTrigger,Trigger6M)),NA())</f>
        <v>2.0600531604890525E-2</v>
      </c>
      <c r="M2172" s="183">
        <f>IFERROR(_xll.qlIndexFixing(Index1Y,$H2172,TRUE,_xll.ohTrigger(RecalcTrigger,Trigger1Y)),NA())</f>
        <v>2.0826301668524838E-2</v>
      </c>
      <c r="N2172" s="182">
        <f>IFERROR(_xll.qlIndexFixing(ONIndex1M,I2172,TRUE,_xll.ohTrigger(RecalcTrigger,Trigger1M)),NA())</f>
        <v>2.0156347680782005E-2</v>
      </c>
      <c r="O2172" s="44">
        <f>IFERROR(_xll.qlIndexFixing(ONIndex3M,I2172,TRUE,_xll.ohTrigger(RecalcTrigger,Trigger3M)),NA())</f>
        <v>2.0435979646986624E-2</v>
      </c>
      <c r="P2172" s="44">
        <f>IFERROR(_xll.qlIndexFixing(ONIndex6M,I2172,TRUE,_xll.ohTrigger(RecalcTrigger,Trigger6M)),NA())</f>
        <v>2.0565962383148895E-2</v>
      </c>
      <c r="Q2172" s="183">
        <f>IFERROR(_xll.qlIndexFixing(ONIndex1Y,I2172,TRUE,_xll.ohTrigger(RecalcTrigger,Trigger1Y)),NA())</f>
        <v>2.0755426916202468E-2</v>
      </c>
    </row>
    <row r="2173" spans="2:17" x14ac:dyDescent="0.2">
      <c r="B2173" s="39" t="s">
        <v>42</v>
      </c>
      <c r="D2173" s="42">
        <f>_xll.qlCalendarAdvance(Calendar,$D2172,B2173,"f",FALSE)</f>
        <v>54533</v>
      </c>
      <c r="E2173" s="177">
        <f>_xll.qlInterestRateIndexValueDate(IndexON,D2173)</f>
        <v>54533</v>
      </c>
      <c r="F2173" s="193">
        <f>IFERROR(_xll.qlIndexFixing(IndexON,D2173,TRUE,_xll.ohTrigger(RecalcTrigger,TriggerON)),NA())</f>
        <v>1.9988459150499516E-2</v>
      </c>
      <c r="H2173" s="42">
        <f>_xll.qlCalendarAdvance(Calendar,$H2172,B2173,"f",FALSE)</f>
        <v>54533</v>
      </c>
      <c r="I2173" s="177">
        <f>_xll.qlInterestRateIndexValueDate(Index1M,$H2173)</f>
        <v>54533</v>
      </c>
      <c r="J2173" s="182">
        <f>IFERROR(_xll.qlIndexFixing(Index1M,$H2173,TRUE,_xll.ohTrigger(RecalcTrigger,Trigger1M)),NA())</f>
        <v>2.0154825144267623E-2</v>
      </c>
      <c r="K2173" s="44">
        <f>IFERROR(_xll.qlIndexFixing(Index3M,H2173,TRUE,_xll.ohTrigger(RecalcTrigger,Trigger3M)),NA())</f>
        <v>2.0445646430954173E-2</v>
      </c>
      <c r="L2173" s="44">
        <f>IFERROR(_xll.qlIndexFixing(Index6M,$H2173,TRUE,_xll.ohTrigger(RecalcTrigger,Trigger6M)),NA())</f>
        <v>2.0595125410409247E-2</v>
      </c>
      <c r="M2173" s="183">
        <f>IFERROR(_xll.qlIndexFixing(Index1Y,$H2173,TRUE,_xll.ohTrigger(RecalcTrigger,Trigger1Y)),NA())</f>
        <v>2.0820846362073819E-2</v>
      </c>
      <c r="N2173" s="182">
        <f>IFERROR(_xll.qlIndexFixing(ONIndex1M,I2173,TRUE,_xll.ohTrigger(RecalcTrigger,Trigger1M)),NA())</f>
        <v>2.0150584227781598E-2</v>
      </c>
      <c r="O2173" s="44">
        <f>IFERROR(_xll.qlIndexFixing(ONIndex3M,I2173,TRUE,_xll.ohTrigger(RecalcTrigger,Trigger3M)),NA())</f>
        <v>2.0430298626887833E-2</v>
      </c>
      <c r="P2173" s="44">
        <f>IFERROR(_xll.qlIndexFixing(ONIndex6M,I2173,TRUE,_xll.ohTrigger(RecalcTrigger,Trigger6M)),NA())</f>
        <v>2.0560413924778365E-2</v>
      </c>
      <c r="Q2173" s="183">
        <f>IFERROR(_xll.qlIndexFixing(ONIndex1Y,I2173,TRUE,_xll.ohTrigger(RecalcTrigger,Trigger1Y)),NA())</f>
        <v>2.074970050191971E-2</v>
      </c>
    </row>
    <row r="2174" spans="2:17" x14ac:dyDescent="0.2">
      <c r="B2174" s="39" t="s">
        <v>42</v>
      </c>
      <c r="D2174" s="42">
        <f>_xll.qlCalendarAdvance(Calendar,$D2173,B2174,"f",FALSE)</f>
        <v>54540</v>
      </c>
      <c r="E2174" s="177">
        <f>_xll.qlInterestRateIndexValueDate(IndexON,D2174)</f>
        <v>54540</v>
      </c>
      <c r="F2174" s="193">
        <f>IFERROR(_xll.qlIndexFixing(IndexON,D2174,TRUE,_xll.ohTrigger(RecalcTrigger,TriggerON)),NA())</f>
        <v>1.9983128541452011E-2</v>
      </c>
      <c r="H2174" s="42">
        <f>_xll.qlCalendarAdvance(Calendar,$H2173,B2174,"f",FALSE)</f>
        <v>54540</v>
      </c>
      <c r="I2174" s="177">
        <f>_xll.qlInterestRateIndexValueDate(Index1M,$H2174)</f>
        <v>54540</v>
      </c>
      <c r="J2174" s="182">
        <f>IFERROR(_xll.qlIndexFixing(Index1M,$H2174,TRUE,_xll.ohTrigger(RecalcTrigger,Trigger1M)),NA())</f>
        <v>2.014909894434147E-2</v>
      </c>
      <c r="K2174" s="44">
        <f>IFERROR(_xll.qlIndexFixing(Index3M,H2174,TRUE,_xll.ohTrigger(RecalcTrigger,Trigger3M)),NA())</f>
        <v>2.0440058696315336E-2</v>
      </c>
      <c r="L2174" s="44">
        <f>IFERROR(_xll.qlIndexFixing(Index6M,$H2174,TRUE,_xll.ohTrigger(RecalcTrigger,Trigger6M)),NA())</f>
        <v>2.0589734557112032E-2</v>
      </c>
      <c r="M2174" s="183">
        <f>IFERROR(_xll.qlIndexFixing(Index1Y,$H2174,TRUE,_xll.ohTrigger(RecalcTrigger,Trigger1Y)),NA())</f>
        <v>2.0815406085425314E-2</v>
      </c>
      <c r="N2174" s="182">
        <f>IFERROR(_xll.qlIndexFixing(ONIndex1M,I2174,TRUE,_xll.ohTrigger(RecalcTrigger,Trigger1M)),NA())</f>
        <v>2.0144835883996182E-2</v>
      </c>
      <c r="O2174" s="44">
        <f>IFERROR(_xll.qlIndexFixing(ONIndex3M,I2174,TRUE,_xll.ohTrigger(RecalcTrigger,Trigger3M)),NA())</f>
        <v>2.042463393680416E-2</v>
      </c>
      <c r="P2174" s="44">
        <f>IFERROR(_xll.qlIndexFixing(ONIndex6M,I2174,TRUE,_xll.ohTrigger(RecalcTrigger,Trigger6M)),NA())</f>
        <v>2.0554880637542183E-2</v>
      </c>
      <c r="Q2174" s="183">
        <f>IFERROR(_xll.qlIndexFixing(ONIndex1Y,I2174,TRUE,_xll.ohTrigger(RecalcTrigger,Trigger1Y)),NA())</f>
        <v>2.0743988783191725E-2</v>
      </c>
    </row>
    <row r="2175" spans="2:17" x14ac:dyDescent="0.2">
      <c r="B2175" s="39" t="s">
        <v>42</v>
      </c>
      <c r="D2175" s="42">
        <f>_xll.qlCalendarAdvance(Calendar,$D2174,B2175,"f",FALSE)</f>
        <v>54547</v>
      </c>
      <c r="E2175" s="177">
        <f>_xll.qlInterestRateIndexValueDate(IndexON,D2175)</f>
        <v>54547</v>
      </c>
      <c r="F2175" s="193">
        <f>IFERROR(_xll.qlIndexFixing(IndexON,D2175,TRUE,_xll.ohTrigger(RecalcTrigger,TriggerON)),NA())</f>
        <v>1.9977814594547283E-2</v>
      </c>
      <c r="H2175" s="42">
        <f>_xll.qlCalendarAdvance(Calendar,$H2174,B2175,"f",FALSE)</f>
        <v>54547</v>
      </c>
      <c r="I2175" s="177">
        <f>_xll.qlInterestRateIndexValueDate(Index1M,$H2175)</f>
        <v>54547</v>
      </c>
      <c r="J2175" s="182">
        <f>IFERROR(_xll.qlIndexFixing(Index1M,$H2175,TRUE,_xll.ohTrigger(RecalcTrigger,Trigger1M)),NA())</f>
        <v>2.0143536822785E-2</v>
      </c>
      <c r="K2175" s="44">
        <f>IFERROR(_xll.qlIndexFixing(Index3M,H2175,TRUE,_xll.ohTrigger(RecalcTrigger,Trigger3M)),NA())</f>
        <v>2.0434663643981166E-2</v>
      </c>
      <c r="L2175" s="44">
        <f>IFERROR(_xll.qlIndexFixing(Index6M,$H2175,TRUE,_xll.ohTrigger(RecalcTrigger,Trigger6M)),NA())</f>
        <v>2.0584558885519615E-2</v>
      </c>
      <c r="M2175" s="183">
        <f>IFERROR(_xll.qlIndexFixing(Index1Y,$H2175,TRUE,_xll.ohTrigger(RecalcTrigger,Trigger1Y)),NA())</f>
        <v>2.0809980838339293E-2</v>
      </c>
      <c r="N2175" s="182">
        <f>IFERROR(_xll.qlIndexFixing(ONIndex1M,I2175,TRUE,_xll.ohTrigger(RecalcTrigger,Trigger1M)),NA())</f>
        <v>2.0139102649182616E-2</v>
      </c>
      <c r="O2175" s="44">
        <f>IFERROR(_xll.qlIndexFixing(ONIndex3M,I2175,TRUE,_xll.ohTrigger(RecalcTrigger,Trigger3M)),NA())</f>
        <v>2.0418985576897697E-2</v>
      </c>
      <c r="P2175" s="44">
        <f>IFERROR(_xll.qlIndexFixing(ONIndex6M,I2175,TRUE,_xll.ohTrigger(RecalcTrigger,Trigger6M)),NA())</f>
        <v>2.0549362521359305E-2</v>
      </c>
      <c r="Q2175" s="183">
        <f>IFERROR(_xll.qlIndexFixing(ONIndex1Y,I2175,TRUE,_xll.ohTrigger(RecalcTrigger,Trigger1Y)),NA())</f>
        <v>2.0738291760099559E-2</v>
      </c>
    </row>
    <row r="2176" spans="2:17" x14ac:dyDescent="0.2">
      <c r="B2176" s="39" t="s">
        <v>42</v>
      </c>
      <c r="D2176" s="42">
        <f>_xll.qlCalendarAdvance(Calendar,$D2175,B2176,"f",FALSE)</f>
        <v>54554</v>
      </c>
      <c r="E2176" s="177">
        <f>_xll.qlInterestRateIndexValueDate(IndexON,D2176)</f>
        <v>54554</v>
      </c>
      <c r="F2176" s="193">
        <f>IFERROR(_xll.qlIndexFixing(IndexON,D2176,TRUE,_xll.ohTrigger(RecalcTrigger,TriggerON)),NA())</f>
        <v>1.997251731002847E-2</v>
      </c>
      <c r="H2176" s="42">
        <f>_xll.qlCalendarAdvance(Calendar,$H2175,B2176,"f",FALSE)</f>
        <v>54554</v>
      </c>
      <c r="I2176" s="177">
        <f>_xll.qlInterestRateIndexValueDate(Index1M,$H2176)</f>
        <v>54554</v>
      </c>
      <c r="J2176" s="182">
        <f>IFERROR(_xll.qlIndexFixing(Index1M,$H2176,TRUE,_xll.ohTrigger(RecalcTrigger,Trigger1M)),NA())</f>
        <v>2.0137841661650089E-2</v>
      </c>
      <c r="K2176" s="44">
        <f>IFERROR(_xll.qlIndexFixing(Index3M,H2176,TRUE,_xll.ohTrigger(RecalcTrigger,Trigger3M)),NA())</f>
        <v>2.0429109612174187E-2</v>
      </c>
      <c r="L2176" s="44">
        <f>IFERROR(_xll.qlIndexFixing(Index6M,$H2176,TRUE,_xll.ohTrigger(RecalcTrigger,Trigger6M)),NA())</f>
        <v>2.0579199509343605E-2</v>
      </c>
      <c r="M2176" s="183">
        <f>IFERROR(_xll.qlIndexFixing(Index1Y,$H2176,TRUE,_xll.ohTrigger(RecalcTrigger,Trigger1Y)),NA())</f>
        <v>2.080457062057639E-2</v>
      </c>
      <c r="N2176" s="182">
        <f>IFERROR(_xll.qlIndexFixing(ONIndex1M,I2176,TRUE,_xll.ohTrigger(RecalcTrigger,Trigger1M)),NA())</f>
        <v>2.0133384523421949E-2</v>
      </c>
      <c r="O2176" s="44">
        <f>IFERROR(_xll.qlIndexFixing(ONIndex3M,I2176,TRUE,_xll.ohTrigger(RecalcTrigger,Trigger3M)),NA())</f>
        <v>2.0413353547249491E-2</v>
      </c>
      <c r="P2176" s="44">
        <f>IFERROR(_xll.qlIndexFixing(ONIndex6M,I2176,TRUE,_xll.ohTrigger(RecalcTrigger,Trigger6M)),NA())</f>
        <v>2.0543859576148682E-2</v>
      </c>
      <c r="Q2176" s="183">
        <f>IFERROR(_xll.qlIndexFixing(ONIndex1Y,I2176,TRUE,_xll.ohTrigger(RecalcTrigger,Trigger1Y)),NA())</f>
        <v>2.0732609432805305E-2</v>
      </c>
    </row>
    <row r="2177" spans="2:17" x14ac:dyDescent="0.2">
      <c r="B2177" s="39" t="s">
        <v>42</v>
      </c>
      <c r="D2177" s="42">
        <f>_xll.qlCalendarAdvance(Calendar,$D2176,B2177,"f",FALSE)</f>
        <v>54561</v>
      </c>
      <c r="E2177" s="177">
        <f>_xll.qlInterestRateIndexValueDate(IndexON,D2177)</f>
        <v>54561</v>
      </c>
      <c r="F2177" s="193">
        <f>IFERROR(_xll.qlIndexFixing(IndexON,D2177,TRUE,_xll.ohTrigger(RecalcTrigger,TriggerON)),NA())</f>
        <v>1.9967236687571388E-2</v>
      </c>
      <c r="H2177" s="42">
        <f>_xll.qlCalendarAdvance(Calendar,$H2176,B2177,"f",FALSE)</f>
        <v>54561</v>
      </c>
      <c r="I2177" s="177">
        <f>_xll.qlInterestRateIndexValueDate(Index1M,$H2177)</f>
        <v>54561</v>
      </c>
      <c r="J2177" s="182">
        <f>IFERROR(_xll.qlIndexFixing(Index1M,$H2177,TRUE,_xll.ohTrigger(RecalcTrigger,Trigger1M)),NA())</f>
        <v>2.0132161637231E-2</v>
      </c>
      <c r="K2177" s="44">
        <f>IFERROR(_xll.qlIndexFixing(Index3M,H2177,TRUE,_xll.ohTrigger(RecalcTrigger,Trigger3M)),NA())</f>
        <v>2.0423572001299517E-2</v>
      </c>
      <c r="L2177" s="44">
        <f>IFERROR(_xll.qlIndexFixing(Index6M,$H2177,TRUE,_xll.ohTrigger(RecalcTrigger,Trigger6M)),NA())</f>
        <v>2.0573855474913177E-2</v>
      </c>
      <c r="M2177" s="183">
        <f>IFERROR(_xll.qlIndexFixing(Index1Y,$H2177,TRUE,_xll.ohTrigger(RecalcTrigger,Trigger1Y)),NA())</f>
        <v>2.0799175431898131E-2</v>
      </c>
      <c r="N2177" s="182">
        <f>IFERROR(_xll.qlIndexFixing(ONIndex1M,I2177,TRUE,_xll.ohTrigger(RecalcTrigger,Trigger1M)),NA())</f>
        <v>2.0127681506795225E-2</v>
      </c>
      <c r="O2177" s="44">
        <f>IFERROR(_xll.qlIndexFixing(ONIndex3M,I2177,TRUE,_xll.ohTrigger(RecalcTrigger,Trigger3M)),NA())</f>
        <v>2.0407737847616403E-2</v>
      </c>
      <c r="P2177" s="44">
        <f>IFERROR(_xll.qlIndexFixing(ONIndex6M,I2177,TRUE,_xll.ohTrigger(RecalcTrigger,Trigger6M)),NA())</f>
        <v>2.0538371801910316E-2</v>
      </c>
      <c r="Q2177" s="183">
        <f>IFERROR(_xll.qlIndexFixing(ONIndex1Y,I2177,TRUE,_xll.ohTrigger(RecalcTrigger,Trigger1Y)),NA())</f>
        <v>2.0726941801227916E-2</v>
      </c>
    </row>
    <row r="2178" spans="2:17" x14ac:dyDescent="0.2">
      <c r="B2178" s="39" t="s">
        <v>42</v>
      </c>
      <c r="D2178" s="42">
        <f>_xll.qlCalendarAdvance(Calendar,$D2177,B2178,"f",FALSE)</f>
        <v>54568</v>
      </c>
      <c r="E2178" s="177">
        <f>_xll.qlInterestRateIndexValueDate(IndexON,D2178)</f>
        <v>54568</v>
      </c>
      <c r="F2178" s="193">
        <f>IFERROR(_xll.qlIndexFixing(IndexON,D2178,TRUE,_xll.ohTrigger(RecalcTrigger,TriggerON)),NA())</f>
        <v>1.9961972727338129E-2</v>
      </c>
      <c r="H2178" s="42">
        <f>_xll.qlCalendarAdvance(Calendar,$H2177,B2178,"f",FALSE)</f>
        <v>54568</v>
      </c>
      <c r="I2178" s="177">
        <f>_xll.qlInterestRateIndexValueDate(Index1M,$H2178)</f>
        <v>54568</v>
      </c>
      <c r="J2178" s="182">
        <f>IFERROR(_xll.qlIndexFixing(Index1M,$H2178,TRUE,_xll.ohTrigger(RecalcTrigger,Trigger1M)),NA())</f>
        <v>2.0126496749504206E-2</v>
      </c>
      <c r="K2178" s="44">
        <f>IFERROR(_xll.qlIndexFixing(Index3M,H2178,TRUE,_xll.ohTrigger(RecalcTrigger,Trigger3M)),NA())</f>
        <v>2.0418050811288443E-2</v>
      </c>
      <c r="L2178" s="44">
        <f>IFERROR(_xll.qlIndexFixing(Index6M,$H2178,TRUE,_xll.ohTrigger(RecalcTrigger,Trigger6M)),NA())</f>
        <v>2.0568526782104555E-2</v>
      </c>
      <c r="M2178" s="183">
        <f>IFERROR(_xll.qlIndexFixing(Index1Y,$H2178,TRUE,_xll.ohTrigger(RecalcTrigger,Trigger1Y)),NA())</f>
        <v>2.0793795272066262E-2</v>
      </c>
      <c r="N2178" s="182">
        <f>IFERROR(_xll.qlIndexFixing(ONIndex1M,I2178,TRUE,_xll.ohTrigger(RecalcTrigger,Trigger1M)),NA())</f>
        <v>2.0121993599059307E-2</v>
      </c>
      <c r="O2178" s="44">
        <f>IFERROR(_xll.qlIndexFixing(ONIndex3M,I2178,TRUE,_xll.ohTrigger(RecalcTrigger,Trigger3M)),NA())</f>
        <v>2.0402138478160525E-2</v>
      </c>
      <c r="P2178" s="44">
        <f>IFERROR(_xll.qlIndexFixing(ONIndex6M,I2178,TRUE,_xll.ohTrigger(RecalcTrigger,Trigger6M)),NA())</f>
        <v>2.0532899198644206E-2</v>
      </c>
      <c r="Q2178" s="183">
        <f>IFERROR(_xll.qlIndexFixing(ONIndex1Y,I2178,TRUE,_xll.ohTrigger(RecalcTrigger,Trigger1Y)),NA())</f>
        <v>2.0721288865286347E-2</v>
      </c>
    </row>
    <row r="2179" spans="2:17" x14ac:dyDescent="0.2">
      <c r="B2179" s="39" t="s">
        <v>42</v>
      </c>
      <c r="D2179" s="42">
        <f>_xll.qlCalendarAdvance(Calendar,$D2178,B2179,"f",FALSE)</f>
        <v>54575</v>
      </c>
      <c r="E2179" s="177">
        <f>_xll.qlInterestRateIndexValueDate(IndexON,D2179)</f>
        <v>54575</v>
      </c>
      <c r="F2179" s="193">
        <f>IFERROR(_xll.qlIndexFixing(IndexON,D2179,TRUE,_xll.ohTrigger(RecalcTrigger,TriggerON)),NA())</f>
        <v>1.9956725429328692E-2</v>
      </c>
      <c r="H2179" s="42">
        <f>_xll.qlCalendarAdvance(Calendar,$H2178,B2179,"f",FALSE)</f>
        <v>54575</v>
      </c>
      <c r="I2179" s="177">
        <f>_xll.qlInterestRateIndexValueDate(Index1M,$H2179)</f>
        <v>54575</v>
      </c>
      <c r="J2179" s="182">
        <f>IFERROR(_xll.qlIndexFixing(Index1M,$H2179,TRUE,_xll.ohTrigger(RecalcTrigger,Trigger1M)),NA())</f>
        <v>2.0120694981796732E-2</v>
      </c>
      <c r="K2179" s="44">
        <f>IFERROR(_xll.qlIndexFixing(Index3M,H2179,TRUE,_xll.ohTrigger(RecalcTrigger,Trigger3M)),NA())</f>
        <v>2.0412546042071367E-2</v>
      </c>
      <c r="L2179" s="44">
        <f>IFERROR(_xll.qlIndexFixing(Index6M,$H2179,TRUE,_xll.ohTrigger(RecalcTrigger,Trigger6M)),NA())</f>
        <v>2.0563010404096287E-2</v>
      </c>
      <c r="M2179" s="183">
        <f>IFERROR(_xll.qlIndexFixing(Index1Y,$H2179,TRUE,_xll.ohTrigger(RecalcTrigger,Trigger1Y)),NA())</f>
        <v>2.0788430140843861E-2</v>
      </c>
      <c r="N2179" s="182">
        <f>IFERROR(_xll.qlIndexFixing(ONIndex1M,I2179,TRUE,_xll.ohTrigger(RecalcTrigger,Trigger1M)),NA())</f>
        <v>2.0116320800457332E-2</v>
      </c>
      <c r="O2179" s="44">
        <f>IFERROR(_xll.qlIndexFixing(ONIndex3M,I2179,TRUE,_xll.ohTrigger(RecalcTrigger,Trigger3M)),NA())</f>
        <v>2.0396555438800812E-2</v>
      </c>
      <c r="P2179" s="44">
        <f>IFERROR(_xll.qlIndexFixing(ONIndex6M,I2179,TRUE,_xll.ohTrigger(RecalcTrigger,Trigger6M)),NA())</f>
        <v>2.0527441766512444E-2</v>
      </c>
      <c r="Q2179" s="183">
        <f>IFERROR(_xll.qlIndexFixing(ONIndex1Y,I2179,TRUE,_xll.ohTrigger(RecalcTrigger,Trigger1Y)),NA())</f>
        <v>2.071565062514269E-2</v>
      </c>
    </row>
    <row r="2180" spans="2:17" x14ac:dyDescent="0.2">
      <c r="B2180" s="39" t="s">
        <v>42</v>
      </c>
      <c r="D2180" s="42">
        <f>_xll.qlCalendarAdvance(Calendar,$D2179,B2180,"f",FALSE)</f>
        <v>54582</v>
      </c>
      <c r="E2180" s="177">
        <f>_xll.qlInterestRateIndexValueDate(IndexON,D2180)</f>
        <v>54582</v>
      </c>
      <c r="F2180" s="193">
        <f>IFERROR(_xll.qlIndexFixing(IndexON,D2180,TRUE,_xll.ohTrigger(RecalcTrigger,TriggerON)),NA())</f>
        <v>1.9951494793705171E-2</v>
      </c>
      <c r="H2180" s="42">
        <f>_xll.qlCalendarAdvance(Calendar,$H2179,B2180,"f",FALSE)</f>
        <v>54582</v>
      </c>
      <c r="I2180" s="177">
        <f>_xll.qlInterestRateIndexValueDate(Index1M,$H2180)</f>
        <v>54582</v>
      </c>
      <c r="J2180" s="182">
        <f>IFERROR(_xll.qlIndexFixing(Index1M,$H2180,TRUE,_xll.ohTrigger(RecalcTrigger,Trigger1M)),NA())</f>
        <v>2.0115059596559647E-2</v>
      </c>
      <c r="K2180" s="44">
        <f>IFERROR(_xll.qlIndexFixing(Index3M,H2180,TRUE,_xll.ohTrigger(RecalcTrigger,Trigger3M)),NA())</f>
        <v>2.0407057693582222E-2</v>
      </c>
      <c r="L2180" s="44">
        <f>IFERROR(_xll.qlIndexFixing(Index6M,$H2180,TRUE,_xll.ohTrigger(RecalcTrigger,Trigger6M)),NA())</f>
        <v>2.0557711595332987E-2</v>
      </c>
      <c r="M2180" s="183">
        <f>IFERROR(_xll.qlIndexFixing(Index1Y,$H2180,TRUE,_xll.ohTrigger(RecalcTrigger,Trigger1Y)),NA())</f>
        <v>2.0783080037993784E-2</v>
      </c>
      <c r="N2180" s="182">
        <f>IFERROR(_xll.qlIndexFixing(ONIndex1M,I2180,TRUE,_xll.ohTrigger(RecalcTrigger,Trigger1M)),NA())</f>
        <v>2.0110663110989302E-2</v>
      </c>
      <c r="O2180" s="44">
        <f>IFERROR(_xll.qlIndexFixing(ONIndex3M,I2180,TRUE,_xll.ohTrigger(RecalcTrigger,Trigger3M)),NA())</f>
        <v>2.0390988729699355E-2</v>
      </c>
      <c r="P2180" s="44">
        <f>IFERROR(_xll.qlIndexFixing(ONIndex6M,I2180,TRUE,_xll.ohTrigger(RecalcTrigger,Trigger6M)),NA())</f>
        <v>2.0521999505433985E-2</v>
      </c>
      <c r="Q2180" s="183">
        <f>IFERROR(_xll.qlIndexFixing(ONIndex1Y,I2180,TRUE,_xll.ohTrigger(RecalcTrigger,Trigger1Y)),NA())</f>
        <v>2.0710027080553806E-2</v>
      </c>
    </row>
    <row r="2181" spans="2:17" x14ac:dyDescent="0.2">
      <c r="B2181" s="39" t="s">
        <v>42</v>
      </c>
      <c r="D2181" s="42">
        <f>_xll.qlCalendarAdvance(Calendar,$D2180,B2181,"f",FALSE)</f>
        <v>54589</v>
      </c>
      <c r="E2181" s="177">
        <f>_xll.qlInterestRateIndexValueDate(IndexON,D2181)</f>
        <v>54589</v>
      </c>
      <c r="F2181" s="193">
        <f>IFERROR(_xll.qlIndexFixing(IndexON,D2181,TRUE,_xll.ohTrigger(RecalcTrigger,TriggerON)),NA())</f>
        <v>1.9946280820143381E-2</v>
      </c>
      <c r="H2181" s="42">
        <f>_xll.qlCalendarAdvance(Calendar,$H2180,B2181,"f",FALSE)</f>
        <v>54589</v>
      </c>
      <c r="I2181" s="177">
        <f>_xll.qlInterestRateIndexValueDate(Index1M,$H2181)</f>
        <v>54589</v>
      </c>
      <c r="J2181" s="182">
        <f>IFERROR(_xll.qlIndexFixing(Index1M,$H2181,TRUE,_xll.ohTrigger(RecalcTrigger,Trigger1M)),NA())</f>
        <v>2.0109439347026175E-2</v>
      </c>
      <c r="K2181" s="44">
        <f>IFERROR(_xll.qlIndexFixing(Index3M,H2181,TRUE,_xll.ohTrigger(RecalcTrigger,Trigger3M)),NA())</f>
        <v>2.0401585765753173E-2</v>
      </c>
      <c r="L2181" s="44">
        <f>IFERROR(_xll.qlIndexFixing(Index6M,$H2181,TRUE,_xll.ohTrigger(RecalcTrigger,Trigger6M)),NA())</f>
        <v>2.0552428126899881E-2</v>
      </c>
      <c r="M2181" s="183">
        <f>IFERROR(_xll.qlIndexFixing(Index1Y,$H2181,TRUE,_xll.ohTrigger(RecalcTrigger,Trigger1Y)),NA())</f>
        <v>2.077774496328022E-2</v>
      </c>
      <c r="N2181" s="182">
        <f>IFERROR(_xll.qlIndexFixing(ONIndex1M,I2181,TRUE,_xll.ohTrigger(RecalcTrigger,Trigger1M)),NA())</f>
        <v>2.0105020530493123E-2</v>
      </c>
      <c r="O2181" s="44">
        <f>IFERROR(_xll.qlIndexFixing(ONIndex3M,I2181,TRUE,_xll.ohTrigger(RecalcTrigger,Trigger3M)),NA())</f>
        <v>2.0385438350613017E-2</v>
      </c>
      <c r="P2181" s="44">
        <f>IFERROR(_xll.qlIndexFixing(ONIndex6M,I2181,TRUE,_xll.ohTrigger(RecalcTrigger,Trigger6M)),NA())</f>
        <v>2.051657241516569E-2</v>
      </c>
      <c r="Q2181" s="183">
        <f>IFERROR(_xll.qlIndexFixing(ONIndex1Y,I2181,TRUE,_xll.ohTrigger(RecalcTrigger,Trigger1Y)),NA())</f>
        <v>2.0704418231762833E-2</v>
      </c>
    </row>
    <row r="2182" spans="2:17" x14ac:dyDescent="0.2">
      <c r="B2182" s="39" t="s">
        <v>42</v>
      </c>
      <c r="D2182" s="42">
        <f>_xll.qlCalendarAdvance(Calendar,$D2181,B2182,"f",FALSE)</f>
        <v>54596</v>
      </c>
      <c r="E2182" s="177">
        <f>_xll.qlInterestRateIndexValueDate(IndexON,D2182)</f>
        <v>54596</v>
      </c>
      <c r="F2182" s="193">
        <f>IFERROR(_xll.qlIndexFixing(IndexON,D2182,TRUE,_xll.ohTrigger(RecalcTrigger,TriggerON)),NA())</f>
        <v>1.9941083508805413E-2</v>
      </c>
      <c r="H2182" s="42">
        <f>_xll.qlCalendarAdvance(Calendar,$H2181,B2182,"f",FALSE)</f>
        <v>54596</v>
      </c>
      <c r="I2182" s="177">
        <f>_xll.qlInterestRateIndexValueDate(Index1M,$H2182)</f>
        <v>54596</v>
      </c>
      <c r="J2182" s="182">
        <f>IFERROR(_xll.qlIndexFixing(Index1M,$H2182,TRUE,_xll.ohTrigger(RecalcTrigger,Trigger1M)),NA())</f>
        <v>2.0103834233180112E-2</v>
      </c>
      <c r="K2182" s="44">
        <f>IFERROR(_xll.qlIndexFixing(Index3M,H2182,TRUE,_xll.ohTrigger(RecalcTrigger,Trigger3M)),NA())</f>
        <v>2.0396130258515506E-2</v>
      </c>
      <c r="L2182" s="44">
        <f>IFERROR(_xll.qlIndexFixing(Index6M,$H2182,TRUE,_xll.ohTrigger(RecalcTrigger,Trigger6M)),NA())</f>
        <v>2.0547159998676068E-2</v>
      </c>
      <c r="M2182" s="183">
        <f>IFERROR(_xll.qlIndexFixing(Index1Y,$H2182,TRUE,_xll.ohTrigger(RecalcTrigger,Trigger1Y)),NA())</f>
        <v>2.0772424916467802E-2</v>
      </c>
      <c r="N2182" s="182">
        <f>IFERROR(_xll.qlIndexFixing(ONIndex1M,I2182,TRUE,_xll.ohTrigger(RecalcTrigger,Trigger1M)),NA())</f>
        <v>2.0099393059049842E-2</v>
      </c>
      <c r="O2182" s="44">
        <f>IFERROR(_xll.qlIndexFixing(ONIndex3M,I2182,TRUE,_xll.ohTrigger(RecalcTrigger,Trigger3M)),NA())</f>
        <v>2.0379904301622842E-2</v>
      </c>
      <c r="P2182" s="44">
        <f>IFERROR(_xll.qlIndexFixing(ONIndex6M,I2182,TRUE,_xll.ohTrigger(RecalcTrigger,Trigger6M)),NA())</f>
        <v>2.0511160496031744E-2</v>
      </c>
      <c r="Q2182" s="183">
        <f>IFERROR(_xll.qlIndexFixing(ONIndex1Y,I2182,TRUE,_xll.ohTrigger(RecalcTrigger,Trigger1Y)),NA())</f>
        <v>2.069882407860768E-2</v>
      </c>
    </row>
    <row r="2183" spans="2:17" x14ac:dyDescent="0.2">
      <c r="B2183" s="39" t="s">
        <v>42</v>
      </c>
      <c r="D2183" s="42">
        <f>_xll.qlCalendarAdvance(Calendar,$D2182,B2183,"f",FALSE)</f>
        <v>54603</v>
      </c>
      <c r="E2183" s="177">
        <f>_xll.qlInterestRateIndexValueDate(IndexON,D2183)</f>
        <v>54603</v>
      </c>
      <c r="F2183" s="193">
        <f>IFERROR(_xll.qlIndexFixing(IndexON,D2183,TRUE,_xll.ohTrigger(RecalcTrigger,TriggerON)),NA())</f>
        <v>1.9935902859772314E-2</v>
      </c>
      <c r="H2183" s="42">
        <f>_xll.qlCalendarAdvance(Calendar,$H2182,B2183,"f",FALSE)</f>
        <v>54603</v>
      </c>
      <c r="I2183" s="177">
        <f>_xll.qlInterestRateIndexValueDate(Index1M,$H2183)</f>
        <v>54603</v>
      </c>
      <c r="J2183" s="182">
        <f>IFERROR(_xll.qlIndexFixing(Index1M,$H2183,TRUE,_xll.ohTrigger(RecalcTrigger,Trigger1M)),NA())</f>
        <v>2.0098244254999842E-2</v>
      </c>
      <c r="K2183" s="44">
        <f>IFERROR(_xll.qlIndexFixing(Index3M,H2183,TRUE,_xll.ohTrigger(RecalcTrigger,Trigger3M)),NA())</f>
        <v>2.0390691171802276E-2</v>
      </c>
      <c r="L2183" s="44">
        <f>IFERROR(_xll.qlIndexFixing(Index6M,$H2183,TRUE,_xll.ohTrigger(RecalcTrigger,Trigger6M)),NA())</f>
        <v>2.0541907210541967E-2</v>
      </c>
      <c r="M2183" s="183">
        <f>IFERROR(_xll.qlIndexFixing(Index1Y,$H2183,TRUE,_xll.ohTrigger(RecalcTrigger,Trigger1Y)),NA())</f>
        <v>2.0767119897322273E-2</v>
      </c>
      <c r="N2183" s="182">
        <f>IFERROR(_xll.qlIndexFixing(ONIndex1M,I2183,TRUE,_xll.ohTrigger(RecalcTrigger,Trigger1M)),NA())</f>
        <v>2.0093780696659458E-2</v>
      </c>
      <c r="O2183" s="44">
        <f>IFERROR(_xll.qlIndexFixing(ONIndex3M,I2183,TRUE,_xll.ohTrigger(RecalcTrigger,Trigger3M)),NA())</f>
        <v>2.0374386582890924E-2</v>
      </c>
      <c r="P2183" s="44">
        <f>IFERROR(_xll.qlIndexFixing(ONIndex6M,I2183,TRUE,_xll.ohTrigger(RecalcTrigger,Trigger6M)),NA())</f>
        <v>2.05057637479511E-2</v>
      </c>
      <c r="Q2183" s="183">
        <f>IFERROR(_xll.qlIndexFixing(ONIndex1Y,I2183,TRUE,_xll.ohTrigger(RecalcTrigger,Trigger1Y)),NA())</f>
        <v>2.0693244621169393E-2</v>
      </c>
    </row>
    <row r="2184" spans="2:17" x14ac:dyDescent="0.2">
      <c r="B2184" s="39" t="s">
        <v>42</v>
      </c>
      <c r="D2184" s="42">
        <f>_xll.qlCalendarAdvance(Calendar,$D2183,B2184,"f",FALSE)</f>
        <v>54610</v>
      </c>
      <c r="E2184" s="177">
        <f>_xll.qlInterestRateIndexValueDate(IndexON,D2184)</f>
        <v>54610</v>
      </c>
      <c r="F2184" s="193">
        <f>IFERROR(_xll.qlIndexFixing(IndexON,D2184,TRUE,_xll.ohTrigger(RecalcTrigger,TriggerON)),NA())</f>
        <v>1.9930738872881992E-2</v>
      </c>
      <c r="H2184" s="42">
        <f>_xll.qlCalendarAdvance(Calendar,$H2183,B2184,"f",FALSE)</f>
        <v>54610</v>
      </c>
      <c r="I2184" s="177">
        <f>_xll.qlInterestRateIndexValueDate(Index1M,$H2184)</f>
        <v>54610</v>
      </c>
      <c r="J2184" s="182">
        <f>IFERROR(_xll.qlIndexFixing(Index1M,$H2184,TRUE,_xll.ohTrigger(RecalcTrigger,Trigger1M)),NA())</f>
        <v>2.0092825292426706E-2</v>
      </c>
      <c r="K2184" s="44">
        <f>IFERROR(_xll.qlIndexFixing(Index3M,H2184,TRUE,_xll.ohTrigger(RecalcTrigger,Trigger3M)),NA())</f>
        <v>2.0385268505545645E-2</v>
      </c>
      <c r="L2184" s="44">
        <f>IFERROR(_xll.qlIndexFixing(Index6M,$H2184,TRUE,_xll.ohTrigger(RecalcTrigger,Trigger6M)),NA())</f>
        <v>2.0536876792517866E-2</v>
      </c>
      <c r="M2184" s="183">
        <f>IFERROR(_xll.qlIndexFixing(Index1Y,$H2184,TRUE,_xll.ohTrigger(RecalcTrigger,Trigger1Y)),NA())</f>
        <v>2.0761829905608931E-2</v>
      </c>
      <c r="N2184" s="182">
        <f>IFERROR(_xll.qlIndexFixing(ONIndex1M,I2184,TRUE,_xll.ohTrigger(RecalcTrigger,Trigger1M)),NA())</f>
        <v>2.0088183443240926E-2</v>
      </c>
      <c r="O2184" s="44">
        <f>IFERROR(_xll.qlIndexFixing(ONIndex3M,I2184,TRUE,_xll.ohTrigger(RecalcTrigger,Trigger3M)),NA())</f>
        <v>2.0368885194255171E-2</v>
      </c>
      <c r="P2184" s="44">
        <f>IFERROR(_xll.qlIndexFixing(ONIndex6M,I2184,TRUE,_xll.ohTrigger(RecalcTrigger,Trigger6M)),NA())</f>
        <v>2.0500382170842713E-2</v>
      </c>
      <c r="Q2184" s="183">
        <f>IFERROR(_xll.qlIndexFixing(ONIndex1Y,I2184,TRUE,_xll.ohTrigger(RecalcTrigger,Trigger1Y)),NA())</f>
        <v>2.0687679859447972E-2</v>
      </c>
    </row>
    <row r="2185" spans="2:17" x14ac:dyDescent="0.2">
      <c r="B2185" s="39" t="s">
        <v>42</v>
      </c>
      <c r="D2185" s="42">
        <f>_xll.qlCalendarAdvance(Calendar,$D2184,B2185,"f",FALSE)</f>
        <v>54617</v>
      </c>
      <c r="E2185" s="177">
        <f>_xll.qlInterestRateIndexValueDate(IndexON,D2185)</f>
        <v>54617</v>
      </c>
      <c r="F2185" s="193">
        <f>IFERROR(_xll.qlIndexFixing(IndexON,D2185,TRUE,_xll.ohTrigger(RecalcTrigger,TriggerON)),NA())</f>
        <v>1.9925591548215493E-2</v>
      </c>
      <c r="H2185" s="42">
        <f>_xll.qlCalendarAdvance(Calendar,$H2184,B2185,"f",FALSE)</f>
        <v>54617</v>
      </c>
      <c r="I2185" s="177">
        <f>_xll.qlInterestRateIndexValueDate(Index1M,$H2185)</f>
        <v>54617</v>
      </c>
      <c r="J2185" s="182">
        <f>IFERROR(_xll.qlIndexFixing(Index1M,$H2185,TRUE,_xll.ohTrigger(RecalcTrigger,Trigger1M)),NA())</f>
        <v>2.0087266360926358E-2</v>
      </c>
      <c r="K2185" s="44">
        <f>IFERROR(_xll.qlIndexFixing(Index3M,H2185,TRUE,_xll.ohTrigger(RecalcTrigger,Trigger3M)),NA())</f>
        <v>2.0379862259680425E-2</v>
      </c>
      <c r="L2185" s="44">
        <f>IFERROR(_xll.qlIndexFixing(Index6M,$H2185,TRUE,_xll.ohTrigger(RecalcTrigger,Trigger6M)),NA())</f>
        <v>2.053165548766632E-2</v>
      </c>
      <c r="M2185" s="183">
        <f>IFERROR(_xll.qlIndexFixing(Index1Y,$H2185,TRUE,_xll.ohTrigger(RecalcTrigger,Trigger1Y)),NA())</f>
        <v>2.0756554941094851E-2</v>
      </c>
      <c r="N2185" s="182">
        <f>IFERROR(_xll.qlIndexFixing(ONIndex1M,I2185,TRUE,_xll.ohTrigger(RecalcTrigger,Trigger1M)),NA())</f>
        <v>2.0082601299037384E-2</v>
      </c>
      <c r="O2185" s="44">
        <f>IFERROR(_xll.qlIndexFixing(ONIndex3M,I2185,TRUE,_xll.ohTrigger(RecalcTrigger,Trigger3M)),NA())</f>
        <v>2.0363400135634535E-2</v>
      </c>
      <c r="P2185" s="44">
        <f>IFERROR(_xll.qlIndexFixing(ONIndex6M,I2185,TRUE,_xll.ohTrigger(RecalcTrigger,Trigger6M)),NA())</f>
        <v>2.0495015764706581E-2</v>
      </c>
      <c r="Q2185" s="183">
        <f>IFERROR(_xll.qlIndexFixing(ONIndex1Y,I2185,TRUE,_xll.ohTrigger(RecalcTrigger,Trigger1Y)),NA())</f>
        <v>2.0682129793362369E-2</v>
      </c>
    </row>
    <row r="2186" spans="2:17" x14ac:dyDescent="0.2">
      <c r="B2186" s="39" t="s">
        <v>42</v>
      </c>
      <c r="D2186" s="42">
        <f>_xll.qlCalendarAdvance(Calendar,$D2185,B2186,"f",FALSE)</f>
        <v>54624</v>
      </c>
      <c r="E2186" s="177">
        <f>_xll.qlInterestRateIndexValueDate(IndexON,D2186)</f>
        <v>54624</v>
      </c>
      <c r="F2186" s="193">
        <f>IFERROR(_xll.qlIndexFixing(IndexON,D2186,TRUE,_xll.ohTrigger(RecalcTrigger,TriggerON)),NA())</f>
        <v>1.9920460885691771E-2</v>
      </c>
      <c r="H2186" s="42">
        <f>_xll.qlCalendarAdvance(Calendar,$H2185,B2186,"f",FALSE)</f>
        <v>54624</v>
      </c>
      <c r="I2186" s="177">
        <f>_xll.qlInterestRateIndexValueDate(Index1M,$H2186)</f>
        <v>54624</v>
      </c>
      <c r="J2186" s="182">
        <f>IFERROR(_xll.qlIndexFixing(Index1M,$H2186,TRUE,_xll.ohTrigger(RecalcTrigger,Trigger1M)),NA())</f>
        <v>2.0081722565945752E-2</v>
      </c>
      <c r="K2186" s="44">
        <f>IFERROR(_xll.qlIndexFixing(Index3M,H2186,TRUE,_xll.ohTrigger(RecalcTrigger,Trigger3M)),NA())</f>
        <v>2.0374472434137904E-2</v>
      </c>
      <c r="L2186" s="44">
        <f>IFERROR(_xll.qlIndexFixing(Index6M,$H2186,TRUE,_xll.ohTrigger(RecalcTrigger,Trigger6M)),NA())</f>
        <v>2.0526449523469315E-2</v>
      </c>
      <c r="M2186" s="183">
        <f>IFERROR(_xll.qlIndexFixing(Index1Y,$H2186,TRUE,_xll.ohTrigger(RecalcTrigger,Trigger1Y)),NA())</f>
        <v>2.075129500354711E-2</v>
      </c>
      <c r="N2186" s="182">
        <f>IFERROR(_xll.qlIndexFixing(ONIndex1M,I2186,TRUE,_xll.ohTrigger(RecalcTrigger,Trigger1M)),NA())</f>
        <v>2.0077034263724647E-2</v>
      </c>
      <c r="O2186" s="44">
        <f>IFERROR(_xll.qlIndexFixing(ONIndex3M,I2186,TRUE,_xll.ohTrigger(RecalcTrigger,Trigger3M)),NA())</f>
        <v>2.035793140719111E-2</v>
      </c>
      <c r="P2186" s="44">
        <f>IFERROR(_xll.qlIndexFixing(ONIndex6M,I2186,TRUE,_xll.ohTrigger(RecalcTrigger,Trigger6M)),NA())</f>
        <v>2.0489664529542706E-2</v>
      </c>
      <c r="Q2186" s="183">
        <f>IFERROR(_xll.qlIndexFixing(ONIndex1Y,I2186,TRUE,_xll.ohTrigger(RecalcTrigger,Trigger1Y)),NA())</f>
        <v>2.0676594422912586E-2</v>
      </c>
    </row>
    <row r="2187" spans="2:17" x14ac:dyDescent="0.2">
      <c r="B2187" s="39" t="s">
        <v>42</v>
      </c>
      <c r="D2187" s="42">
        <f>_xll.qlCalendarAdvance(Calendar,$D2186,B2187,"f",FALSE)</f>
        <v>54631</v>
      </c>
      <c r="E2187" s="177">
        <f>_xll.qlInterestRateIndexValueDate(IndexON,D2187)</f>
        <v>54631</v>
      </c>
      <c r="F2187" s="193">
        <f>IFERROR(_xll.qlIndexFixing(IndexON,D2187,TRUE,_xll.ohTrigger(RecalcTrigger,TriggerON)),NA())</f>
        <v>1.9915346885553964E-2</v>
      </c>
      <c r="H2187" s="42">
        <f>_xll.qlCalendarAdvance(Calendar,$H2186,B2187,"f",FALSE)</f>
        <v>54631</v>
      </c>
      <c r="I2187" s="177">
        <f>_xll.qlInterestRateIndexValueDate(Index1M,$H2187)</f>
        <v>54631</v>
      </c>
      <c r="J2187" s="182">
        <f>IFERROR(_xll.qlIndexFixing(Index1M,$H2187,TRUE,_xll.ohTrigger(RecalcTrigger,Trigger1M)),NA())</f>
        <v>2.0076193907461362E-2</v>
      </c>
      <c r="K2187" s="44">
        <f>IFERROR(_xll.qlIndexFixing(Index3M,H2187,TRUE,_xll.ohTrigger(RecalcTrigger,Trigger3M)),NA())</f>
        <v>2.036909902885289E-2</v>
      </c>
      <c r="L2187" s="44">
        <f>IFERROR(_xll.qlIndexFixing(Index6M,$H2187,TRUE,_xll.ohTrigger(RecalcTrigger,Trigger6M)),NA())</f>
        <v>2.0521258899807479E-2</v>
      </c>
      <c r="M2187" s="183">
        <f>IFERROR(_xll.qlIndexFixing(Index1Y,$H2187,TRUE,_xll.ohTrigger(RecalcTrigger,Trigger1Y)),NA())</f>
        <v>2.0746050092734114E-2</v>
      </c>
      <c r="N2187" s="182">
        <f>IFERROR(_xll.qlIndexFixing(ONIndex1M,I2187,TRUE,_xll.ohTrigger(RecalcTrigger,Trigger1M)),NA())</f>
        <v>2.0071482337545854E-2</v>
      </c>
      <c r="O2187" s="44">
        <f>IFERROR(_xll.qlIndexFixing(ONIndex3M,I2187,TRUE,_xll.ohTrigger(RecalcTrigger,Trigger3M)),NA())</f>
        <v>2.0352479008924895E-2</v>
      </c>
      <c r="P2187" s="44">
        <f>IFERROR(_xll.qlIndexFixing(ONIndex6M,I2187,TRUE,_xll.ohTrigger(RecalcTrigger,Trigger6M)),NA())</f>
        <v>2.048432846551318E-2</v>
      </c>
      <c r="Q2187" s="183">
        <f>IFERROR(_xll.qlIndexFixing(ONIndex1Y,I2187,TRUE,_xll.ohTrigger(RecalcTrigger,Trigger1Y)),NA())</f>
        <v>2.0671073748260715E-2</v>
      </c>
    </row>
    <row r="2188" spans="2:17" x14ac:dyDescent="0.2">
      <c r="B2188" s="39" t="s">
        <v>42</v>
      </c>
      <c r="D2188" s="42">
        <f>_xll.qlCalendarAdvance(Calendar,$D2187,B2188,"f",FALSE)</f>
        <v>54638</v>
      </c>
      <c r="E2188" s="177">
        <f>_xll.qlInterestRateIndexValueDate(IndexON,D2188)</f>
        <v>54638</v>
      </c>
      <c r="F2188" s="193">
        <f>IFERROR(_xll.qlIndexFixing(IndexON,D2188,TRUE,_xll.ohTrigger(RecalcTrigger,TriggerON)),NA())</f>
        <v>1.9910249547477887E-2</v>
      </c>
      <c r="H2188" s="42">
        <f>_xll.qlCalendarAdvance(Calendar,$H2187,B2188,"f",FALSE)</f>
        <v>54638</v>
      </c>
      <c r="I2188" s="177">
        <f>_xll.qlInterestRateIndexValueDate(Index1M,$H2188)</f>
        <v>54638</v>
      </c>
      <c r="J2188" s="182">
        <f>IFERROR(_xll.qlIndexFixing(Index1M,$H2188,TRUE,_xll.ohTrigger(RecalcTrigger,Trigger1M)),NA())</f>
        <v>2.0070680385452268E-2</v>
      </c>
      <c r="K2188" s="44">
        <f>IFERROR(_xll.qlIndexFixing(Index3M,H2188,TRUE,_xll.ohTrigger(RecalcTrigger,Trigger3M)),NA())</f>
        <v>2.0363742043758435E-2</v>
      </c>
      <c r="L2188" s="44">
        <f>IFERROR(_xll.qlIndexFixing(Index6M,$H2188,TRUE,_xll.ohTrigger(RecalcTrigger,Trigger6M)),NA())</f>
        <v>2.0516083616561445E-2</v>
      </c>
      <c r="M2188" s="183">
        <f>IFERROR(_xll.qlIndexFixing(Index1Y,$H2188,TRUE,_xll.ohTrigger(RecalcTrigger,Trigger1Y)),NA())</f>
        <v>2.0740820208424049E-2</v>
      </c>
      <c r="N2188" s="182">
        <f>IFERROR(_xll.qlIndexFixing(ONIndex1M,I2188,TRUE,_xll.ohTrigger(RecalcTrigger,Trigger1M)),NA())</f>
        <v>2.0065945520419959E-2</v>
      </c>
      <c r="O2188" s="44">
        <f>IFERROR(_xll.qlIndexFixing(ONIndex3M,I2188,TRUE,_xll.ohTrigger(RecalcTrigger,Trigger3M)),NA())</f>
        <v>2.0347042940835891E-2</v>
      </c>
      <c r="P2188" s="44">
        <f>IFERROR(_xll.qlIndexFixing(ONIndex6M,I2188,TRUE,_xll.ohTrigger(RecalcTrigger,Trigger6M)),NA())</f>
        <v>2.047900757245591E-2</v>
      </c>
      <c r="Q2188" s="183">
        <f>IFERROR(_xll.qlIndexFixing(ONIndex1Y,I2188,TRUE,_xll.ohTrigger(RecalcTrigger,Trigger1Y)),NA())</f>
        <v>2.066556776932571E-2</v>
      </c>
    </row>
    <row r="2189" spans="2:17" x14ac:dyDescent="0.2">
      <c r="B2189" s="39" t="s">
        <v>42</v>
      </c>
      <c r="D2189" s="42">
        <f>_xll.qlCalendarAdvance(Calendar,$D2188,B2189,"f",FALSE)</f>
        <v>54645</v>
      </c>
      <c r="E2189" s="177">
        <f>_xll.qlInterestRateIndexValueDate(IndexON,D2189)</f>
        <v>54645</v>
      </c>
      <c r="F2189" s="193">
        <f>IFERROR(_xll.qlIndexFixing(IndexON,D2189,TRUE,_xll.ohTrigger(RecalcTrigger,TriggerON)),NA())</f>
        <v>1.990516887170668E-2</v>
      </c>
      <c r="H2189" s="42">
        <f>_xll.qlCalendarAdvance(Calendar,$H2188,B2189,"f",FALSE)</f>
        <v>54645</v>
      </c>
      <c r="I2189" s="177">
        <f>_xll.qlInterestRateIndexValueDate(Index1M,$H2189)</f>
        <v>54645</v>
      </c>
      <c r="J2189" s="182">
        <f>IFERROR(_xll.qlIndexFixing(Index1M,$H2189,TRUE,_xll.ohTrigger(RecalcTrigger,Trigger1M)),NA())</f>
        <v>2.0065181999897562E-2</v>
      </c>
      <c r="K2189" s="44">
        <f>IFERROR(_xll.qlIndexFixing(Index3M,H2189,TRUE,_xll.ohTrigger(RecalcTrigger,Trigger3M)),NA())</f>
        <v>2.0358401478788469E-2</v>
      </c>
      <c r="L2189" s="44">
        <f>IFERROR(_xll.qlIndexFixing(Index6M,$H2189,TRUE,_xll.ohTrigger(RecalcTrigger,Trigger6M)),NA())</f>
        <v>2.0510923673612732E-2</v>
      </c>
      <c r="M2189" s="183">
        <f>IFERROR(_xll.qlIndexFixing(Index1Y,$H2189,TRUE,_xll.ohTrigger(RecalcTrigger,Trigger1Y)),NA())</f>
        <v>2.073560535038621E-2</v>
      </c>
      <c r="N2189" s="182">
        <f>IFERROR(_xll.qlIndexFixing(ONIndex1M,I2189,TRUE,_xll.ohTrigger(RecalcTrigger,Trigger1M)),NA())</f>
        <v>2.0060423812184869E-2</v>
      </c>
      <c r="O2189" s="44">
        <f>IFERROR(_xll.qlIndexFixing(ONIndex3M,I2189,TRUE,_xll.ohTrigger(RecalcTrigger,Trigger3M)),NA())</f>
        <v>2.0341623202762005E-2</v>
      </c>
      <c r="P2189" s="44">
        <f>IFERROR(_xll.qlIndexFixing(ONIndex6M,I2189,TRUE,_xll.ohTrigger(RecalcTrigger,Trigger6M)),NA())</f>
        <v>2.0473701850370896E-2</v>
      </c>
      <c r="Q2189" s="183">
        <f>IFERROR(_xll.qlIndexFixing(ONIndex1Y,I2189,TRUE,_xll.ohTrigger(RecalcTrigger,Trigger1Y)),NA())</f>
        <v>2.0660076485945478E-2</v>
      </c>
    </row>
    <row r="2190" spans="2:17" x14ac:dyDescent="0.2">
      <c r="B2190" s="39" t="s">
        <v>42</v>
      </c>
      <c r="D2190" s="42">
        <f>_xll.qlCalendarAdvance(Calendar,$D2189,B2190,"f",FALSE)</f>
        <v>54652</v>
      </c>
      <c r="E2190" s="177">
        <f>_xll.qlInterestRateIndexValueDate(IndexON,D2190)</f>
        <v>54652</v>
      </c>
      <c r="F2190" s="193">
        <f>IFERROR(_xll.qlIndexFixing(IndexON,D2190,TRUE,_xll.ohTrigger(RecalcTrigger,TriggerON)),NA())</f>
        <v>1.9900104858078249E-2</v>
      </c>
      <c r="H2190" s="42">
        <f>_xll.qlCalendarAdvance(Calendar,$H2189,B2190,"f",FALSE)</f>
        <v>54652</v>
      </c>
      <c r="I2190" s="177">
        <f>_xll.qlInterestRateIndexValueDate(Index1M,$H2190)</f>
        <v>54652</v>
      </c>
      <c r="J2190" s="182">
        <f>IFERROR(_xll.qlIndexFixing(Index1M,$H2190,TRUE,_xll.ohTrigger(RecalcTrigger,Trigger1M)),NA())</f>
        <v>2.005969875077632E-2</v>
      </c>
      <c r="K2190" s="44">
        <f>IFERROR(_xll.qlIndexFixing(Index3M,H2190,TRUE,_xll.ohTrigger(RecalcTrigger,Trigger3M)),NA())</f>
        <v>2.0353077333876916E-2</v>
      </c>
      <c r="L2190" s="44">
        <f>IFERROR(_xll.qlIndexFixing(Index6M,$H2190,TRUE,_xll.ohTrigger(RecalcTrigger,Trigger6M)),NA())</f>
        <v>2.0505779070842407E-2</v>
      </c>
      <c r="M2190" s="183">
        <f>IFERROR(_xll.qlIndexFixing(Index1Y,$H2190,TRUE,_xll.ohTrigger(RecalcTrigger,Trigger1Y)),NA())</f>
        <v>2.0730405518391004E-2</v>
      </c>
      <c r="N2190" s="182">
        <f>IFERROR(_xll.qlIndexFixing(ONIndex1M,I2190,TRUE,_xll.ohTrigger(RecalcTrigger,Trigger1M)),NA())</f>
        <v>2.0054917213083723E-2</v>
      </c>
      <c r="O2190" s="44">
        <f>IFERROR(_xll.qlIndexFixing(ONIndex3M,I2190,TRUE,_xll.ohTrigger(RecalcTrigger,Trigger3M)),NA())</f>
        <v>2.0336219794784283E-2</v>
      </c>
      <c r="P2190" s="44">
        <f>IFERROR(_xll.qlIndexFixing(ONIndex6M,I2190,TRUE,_xll.ohTrigger(RecalcTrigger,Trigger6M)),NA())</f>
        <v>2.0468411299258138E-2</v>
      </c>
      <c r="Q2190" s="183">
        <f>IFERROR(_xll.qlIndexFixing(ONIndex1Y,I2190,TRUE,_xll.ohTrigger(RecalcTrigger,Trigger1Y)),NA())</f>
        <v>2.0654599898282111E-2</v>
      </c>
    </row>
    <row r="2191" spans="2:17" x14ac:dyDescent="0.2">
      <c r="B2191" s="39" t="s">
        <v>42</v>
      </c>
      <c r="D2191" s="42">
        <f>_xll.qlCalendarAdvance(Calendar,$D2190,B2191,"f",FALSE)</f>
        <v>54659</v>
      </c>
      <c r="E2191" s="177">
        <f>_xll.qlInterestRateIndexValueDate(IndexON,D2191)</f>
        <v>54659</v>
      </c>
      <c r="F2191" s="193">
        <f>IFERROR(_xll.qlIndexFixing(IndexON,D2191,TRUE,_xll.ohTrigger(RecalcTrigger,TriggerON)),NA())</f>
        <v>1.9895057506754688E-2</v>
      </c>
      <c r="H2191" s="42">
        <f>_xll.qlCalendarAdvance(Calendar,$H2190,B2191,"f",FALSE)</f>
        <v>54659</v>
      </c>
      <c r="I2191" s="177">
        <f>_xll.qlInterestRateIndexValueDate(Index1M,$H2191)</f>
        <v>54659</v>
      </c>
      <c r="J2191" s="182">
        <f>IFERROR(_xll.qlIndexFixing(Index1M,$H2191,TRUE,_xll.ohTrigger(RecalcTrigger,Trigger1M)),NA())</f>
        <v>2.0054230638067636E-2</v>
      </c>
      <c r="K2191" s="44">
        <f>IFERROR(_xll.qlIndexFixing(Index3M,H2191,TRUE,_xll.ohTrigger(RecalcTrigger,Trigger3M)),NA())</f>
        <v>2.0347769608958594E-2</v>
      </c>
      <c r="L2191" s="44">
        <f>IFERROR(_xll.qlIndexFixing(Index6M,$H2191,TRUE,_xll.ohTrigger(RecalcTrigger,Trigger6M)),NA())</f>
        <v>2.0500649808133306E-2</v>
      </c>
      <c r="M2191" s="183">
        <f>IFERROR(_xll.qlIndexFixing(Index1Y,$H2191,TRUE,_xll.ohTrigger(RecalcTrigger,Trigger1Y)),NA())</f>
        <v>2.0725220712208836E-2</v>
      </c>
      <c r="N2191" s="182">
        <f>IFERROR(_xll.qlIndexFixing(ONIndex1M,I2191,TRUE,_xll.ohTrigger(RecalcTrigger,Trigger1M)),NA())</f>
        <v>2.0049425723197567E-2</v>
      </c>
      <c r="O2191" s="44">
        <f>IFERROR(_xll.qlIndexFixing(ONIndex3M,I2191,TRUE,_xll.ohTrigger(RecalcTrigger,Trigger3M)),NA())</f>
        <v>2.0330832717145864E-2</v>
      </c>
      <c r="P2191" s="44">
        <f>IFERROR(_xll.qlIndexFixing(ONIndex6M,I2191,TRUE,_xll.ohTrigger(RecalcTrigger,Trigger6M)),NA())</f>
        <v>2.0463135919279729E-2</v>
      </c>
      <c r="Q2191" s="183">
        <f>IFERROR(_xll.qlIndexFixing(ONIndex1Y,I2191,TRUE,_xll.ohTrigger(RecalcTrigger,Trigger1Y)),NA())</f>
        <v>2.0649138006416656E-2</v>
      </c>
    </row>
    <row r="2192" spans="2:17" x14ac:dyDescent="0.2">
      <c r="B2192" s="39" t="s">
        <v>42</v>
      </c>
      <c r="D2192" s="42">
        <f>_xll.qlCalendarAdvance(Calendar,$D2191,B2192,"f",FALSE)</f>
        <v>54666</v>
      </c>
      <c r="E2192" s="177">
        <f>_xll.qlInterestRateIndexValueDate(IndexON,D2192)</f>
        <v>54666</v>
      </c>
      <c r="F2192" s="193">
        <f>IFERROR(_xll.qlIndexFixing(IndexON,D2192,TRUE,_xll.ohTrigger(RecalcTrigger,TriggerON)),NA())</f>
        <v>1.9890026817654949E-2</v>
      </c>
      <c r="H2192" s="42">
        <f>_xll.qlCalendarAdvance(Calendar,$H2191,B2192,"f",FALSE)</f>
        <v>54666</v>
      </c>
      <c r="I2192" s="177">
        <f>_xll.qlInterestRateIndexValueDate(Index1M,$H2192)</f>
        <v>54666</v>
      </c>
      <c r="J2192" s="182">
        <f>IFERROR(_xll.qlIndexFixing(Index1M,$H2192,TRUE,_xll.ohTrigger(RecalcTrigger,Trigger1M)),NA())</f>
        <v>2.0048615552896425E-2</v>
      </c>
      <c r="K2192" s="44">
        <f>IFERROR(_xll.qlIndexFixing(Index3M,H2192,TRUE,_xll.ohTrigger(RecalcTrigger,Trigger3M)),NA())</f>
        <v>2.034228723997052E-2</v>
      </c>
      <c r="L2192" s="44">
        <f>IFERROR(_xll.qlIndexFixing(Index6M,$H2192,TRUE,_xll.ohTrigger(RecalcTrigger,Trigger6M)),NA())</f>
        <v>2.0494895690748669E-2</v>
      </c>
      <c r="M2192" s="183">
        <f>IFERROR(_xll.qlIndexFixing(Index1Y,$H2192,TRUE,_xll.ohTrigger(RecalcTrigger,Trigger1Y)),NA())</f>
        <v>2.0720050931610778E-2</v>
      </c>
      <c r="N2192" s="182">
        <f>IFERROR(_xll.qlIndexFixing(ONIndex1M,I2192,TRUE,_xll.ohTrigger(RecalcTrigger,Trigger1M)),NA())</f>
        <v>2.0043949342202216E-2</v>
      </c>
      <c r="O2192" s="44">
        <f>IFERROR(_xll.qlIndexFixing(ONIndex3M,I2192,TRUE,_xll.ohTrigger(RecalcTrigger,Trigger3M)),NA())</f>
        <v>2.0325461969441516E-2</v>
      </c>
      <c r="P2192" s="44">
        <f>IFERROR(_xll.qlIndexFixing(ONIndex6M,I2192,TRUE,_xll.ohTrigger(RecalcTrigger,Trigger6M)),NA())</f>
        <v>2.045787571019253E-2</v>
      </c>
      <c r="Q2192" s="183">
        <f>IFERROR(_xll.qlIndexFixing(ONIndex1Y,I2192,TRUE,_xll.ohTrigger(RecalcTrigger,Trigger1Y)),NA())</f>
        <v>2.0643690810187021E-2</v>
      </c>
    </row>
    <row r="2193" spans="2:17" x14ac:dyDescent="0.2">
      <c r="B2193" s="39" t="s">
        <v>42</v>
      </c>
      <c r="D2193" s="42">
        <f>_xll.qlCalendarAdvance(Calendar,$D2192,B2193,"f",FALSE)</f>
        <v>54673</v>
      </c>
      <c r="E2193" s="177">
        <f>_xll.qlInterestRateIndexValueDate(IndexON,D2193)</f>
        <v>54673</v>
      </c>
      <c r="F2193" s="193">
        <f>IFERROR(_xll.qlIndexFixing(IndexON,D2193,TRUE,_xll.ohTrigger(RecalcTrigger,TriggerON)),NA())</f>
        <v>1.988501279061694E-2</v>
      </c>
      <c r="H2193" s="42">
        <f>_xll.qlCalendarAdvance(Calendar,$H2192,B2193,"f",FALSE)</f>
        <v>54673</v>
      </c>
      <c r="I2193" s="177">
        <f>_xll.qlInterestRateIndexValueDate(Index1M,$H2193)</f>
        <v>54673</v>
      </c>
      <c r="J2193" s="182">
        <f>IFERROR(_xll.qlIndexFixing(Index1M,$H2193,TRUE,_xll.ohTrigger(RecalcTrigger,Trigger1M)),NA())</f>
        <v>2.0043176930231353E-2</v>
      </c>
      <c r="K2193" s="44">
        <f>IFERROR(_xll.qlIndexFixing(Index3M,H2193,TRUE,_xll.ohTrigger(RecalcTrigger,Trigger3M)),NA())</f>
        <v>2.033701147525651E-2</v>
      </c>
      <c r="L2193" s="44">
        <f>IFERROR(_xll.qlIndexFixing(Index6M,$H2193,TRUE,_xll.ohTrigger(RecalcTrigger,Trigger6M)),NA())</f>
        <v>2.0489794675649403E-2</v>
      </c>
      <c r="M2193" s="183">
        <f>IFERROR(_xll.qlIndexFixing(Index1Y,$H2193,TRUE,_xll.ohTrigger(RecalcTrigger,Trigger1Y)),NA())</f>
        <v>2.0714896176369235E-2</v>
      </c>
      <c r="N2193" s="182">
        <f>IFERROR(_xll.qlIndexFixing(ONIndex1M,I2193,TRUE,_xll.ohTrigger(RecalcTrigger,Trigger1M)),NA())</f>
        <v>2.0038488070178717E-2</v>
      </c>
      <c r="O2193" s="44">
        <f>IFERROR(_xll.qlIndexFixing(ONIndex3M,I2193,TRUE,_xll.ohTrigger(RecalcTrigger,Trigger3M)),NA())</f>
        <v>2.0320107551914379E-2</v>
      </c>
      <c r="P2193" s="44">
        <f>IFERROR(_xll.qlIndexFixing(ONIndex6M,I2193,TRUE,_xll.ohTrigger(RecalcTrigger,Trigger6M)),NA())</f>
        <v>2.0452630672077587E-2</v>
      </c>
      <c r="Q2193" s="183">
        <f>IFERROR(_xll.qlIndexFixing(ONIndex1Y,I2193,TRUE,_xll.ohTrigger(RecalcTrigger,Trigger1Y)),NA())</f>
        <v>2.0638258309431112E-2</v>
      </c>
    </row>
    <row r="2194" spans="2:17" x14ac:dyDescent="0.2">
      <c r="B2194" s="39" t="s">
        <v>42</v>
      </c>
      <c r="D2194" s="42">
        <f>_xll.qlCalendarAdvance(Calendar,$D2193,B2194,"f",FALSE)</f>
        <v>54680</v>
      </c>
      <c r="E2194" s="177">
        <f>_xll.qlInterestRateIndexValueDate(IndexON,D2194)</f>
        <v>54680</v>
      </c>
      <c r="F2194" s="193">
        <f>IFERROR(_xll.qlIndexFixing(IndexON,D2194,TRUE,_xll.ohTrigger(RecalcTrigger,TriggerON)),NA())</f>
        <v>1.9880015425883801E-2</v>
      </c>
      <c r="H2194" s="42">
        <f>_xll.qlCalendarAdvance(Calendar,$H2193,B2194,"f",FALSE)</f>
        <v>54680</v>
      </c>
      <c r="I2194" s="177">
        <f>_xll.qlInterestRateIndexValueDate(Index1M,$H2194)</f>
        <v>54680</v>
      </c>
      <c r="J2194" s="182">
        <f>IFERROR(_xll.qlIndexFixing(Index1M,$H2194,TRUE,_xll.ohTrigger(RecalcTrigger,Trigger1M)),NA())</f>
        <v>2.0037753443007844E-2</v>
      </c>
      <c r="K2194" s="44">
        <f>IFERROR(_xll.qlIndexFixing(Index3M,H2194,TRUE,_xll.ohTrigger(RecalcTrigger,Trigger3M)),NA())</f>
        <v>2.0331752129357623E-2</v>
      </c>
      <c r="L2194" s="44">
        <f>IFERROR(_xll.qlIndexFixing(Index6M,$H2194,TRUE,_xll.ohTrigger(RecalcTrigger,Trigger6M)),NA())</f>
        <v>2.0484708997502488E-2</v>
      </c>
      <c r="M2194" s="183">
        <f>IFERROR(_xll.qlIndexFixing(Index1Y,$H2194,TRUE,_xll.ohTrigger(RecalcTrigger,Trigger1Y)),NA())</f>
        <v>2.0709756446256167E-2</v>
      </c>
      <c r="N2194" s="182">
        <f>IFERROR(_xll.qlIndexFixing(ONIndex1M,I2194,TRUE,_xll.ohTrigger(RecalcTrigger,Trigger1M)),NA())</f>
        <v>2.0033041907370208E-2</v>
      </c>
      <c r="O2194" s="44">
        <f>IFERROR(_xll.qlIndexFixing(ONIndex3M,I2194,TRUE,_xll.ohTrigger(RecalcTrigger,Trigger3M)),NA())</f>
        <v>2.0314769464564453E-2</v>
      </c>
      <c r="P2194" s="44">
        <f>IFERROR(_xll.qlIndexFixing(ONIndex6M,I2194,TRUE,_xll.ohTrigger(RecalcTrigger,Trigger6M)),NA())</f>
        <v>2.0447400805015947E-2</v>
      </c>
      <c r="Q2194" s="183">
        <f>IFERROR(_xll.qlIndexFixing(ONIndex1Y,I2194,TRUE,_xll.ohTrigger(RecalcTrigger,Trigger1Y)),NA())</f>
        <v>2.0632840504554162E-2</v>
      </c>
    </row>
    <row r="2195" spans="2:17" x14ac:dyDescent="0.2">
      <c r="B2195" s="39" t="s">
        <v>42</v>
      </c>
      <c r="D2195" s="42">
        <f>_xll.qlCalendarAdvance(Calendar,$D2194,B2195,"f",FALSE)</f>
        <v>54687</v>
      </c>
      <c r="E2195" s="177">
        <f>_xll.qlInterestRateIndexValueDate(IndexON,D2195)</f>
        <v>54687</v>
      </c>
      <c r="F2195" s="193">
        <f>IFERROR(_xll.qlIndexFixing(IndexON,D2195,TRUE,_xll.ohTrigger(RecalcTrigger,TriggerON)),NA())</f>
        <v>1.9875034723374485E-2</v>
      </c>
      <c r="H2195" s="42">
        <f>_xll.qlCalendarAdvance(Calendar,$H2194,B2195,"f",FALSE)</f>
        <v>54687</v>
      </c>
      <c r="I2195" s="177">
        <f>_xll.qlInterestRateIndexValueDate(Index1M,$H2195)</f>
        <v>54687</v>
      </c>
      <c r="J2195" s="182">
        <f>IFERROR(_xll.qlIndexFixing(Index1M,$H2195,TRUE,_xll.ohTrigger(RecalcTrigger,Trigger1M)),NA())</f>
        <v>2.0032345091201591E-2</v>
      </c>
      <c r="K2195" s="44">
        <f>IFERROR(_xll.qlIndexFixing(Index3M,H2195,TRUE,_xll.ohTrigger(RecalcTrigger,Trigger3M)),NA())</f>
        <v>2.0326509202205283E-2</v>
      </c>
      <c r="L2195" s="44">
        <f>IFERROR(_xll.qlIndexFixing(Index6M,$H2195,TRUE,_xll.ohTrigger(RecalcTrigger,Trigger6M)),NA())</f>
        <v>2.0479638656193296E-2</v>
      </c>
      <c r="M2195" s="183">
        <f>IFERROR(_xll.qlIndexFixing(Index1Y,$H2195,TRUE,_xll.ohTrigger(RecalcTrigger,Trigger1Y)),NA())</f>
        <v>2.0704631741045532E-2</v>
      </c>
      <c r="N2195" s="182">
        <f>IFERROR(_xll.qlIndexFixing(ONIndex1M,I2195,TRUE,_xll.ohTrigger(RecalcTrigger,Trigger1M)),NA())</f>
        <v>2.0027610853533551E-2</v>
      </c>
      <c r="O2195" s="44">
        <f>IFERROR(_xll.qlIndexFixing(ONIndex3M,I2195,TRUE,_xll.ohTrigger(RecalcTrigger,Trigger3M)),NA())</f>
        <v>2.030944770731069E-2</v>
      </c>
      <c r="P2195" s="44">
        <f>IFERROR(_xll.qlIndexFixing(ONIndex6M,I2195,TRUE,_xll.ohTrigger(RecalcTrigger,Trigger6M)),NA())</f>
        <v>2.044218610900761E-2</v>
      </c>
      <c r="Q2195" s="183">
        <f>IFERROR(_xll.qlIndexFixing(ONIndex1Y,I2195,TRUE,_xll.ohTrigger(RecalcTrigger,Trigger1Y)),NA())</f>
        <v>2.0627437395394077E-2</v>
      </c>
    </row>
    <row r="2196" spans="2:17" x14ac:dyDescent="0.2">
      <c r="B2196" s="39" t="s">
        <v>42</v>
      </c>
      <c r="D2196" s="42">
        <f>_xll.qlCalendarAdvance(Calendar,$D2195,B2196,"f",FALSE)</f>
        <v>54694</v>
      </c>
      <c r="E2196" s="177">
        <f>_xll.qlInterestRateIndexValueDate(IndexON,D2196)</f>
        <v>54694</v>
      </c>
      <c r="F2196" s="193">
        <f>IFERROR(_xll.qlIndexFixing(IndexON,D2196,TRUE,_xll.ohTrigger(RecalcTrigger,TriggerON)),NA())</f>
        <v>1.9870070683007945E-2</v>
      </c>
      <c r="H2196" s="42">
        <f>_xll.qlCalendarAdvance(Calendar,$H2195,B2196,"f",FALSE)</f>
        <v>54694</v>
      </c>
      <c r="I2196" s="177">
        <f>_xll.qlInterestRateIndexValueDate(Index1M,$H2196)</f>
        <v>54694</v>
      </c>
      <c r="J2196" s="182">
        <f>IFERROR(_xll.qlIndexFixing(Index1M,$H2196,TRUE,_xll.ohTrigger(RecalcTrigger,Trigger1M)),NA())</f>
        <v>2.002695187479368E-2</v>
      </c>
      <c r="K2196" s="44">
        <f>IFERROR(_xll.qlIndexFixing(Index3M,H2196,TRUE,_xll.ohTrigger(RecalcTrigger,Trigger3M)),NA())</f>
        <v>2.0321477281970542E-2</v>
      </c>
      <c r="L2196" s="44">
        <f>IFERROR(_xll.qlIndexFixing(Index6M,$H2196,TRUE,_xll.ohTrigger(RecalcTrigger,Trigger6M)),NA())</f>
        <v>2.0474583651606749E-2</v>
      </c>
      <c r="M2196" s="183">
        <f>IFERROR(_xll.qlIndexFixing(Index1Y,$H2196,TRUE,_xll.ohTrigger(RecalcTrigger,Trigger1Y)),NA())</f>
        <v>2.0699522060511066E-2</v>
      </c>
      <c r="N2196" s="182">
        <f>IFERROR(_xll.qlIndexFixing(ONIndex1M,I2196,TRUE,_xll.ohTrigger(RecalcTrigger,Trigger1M)),NA())</f>
        <v>2.0022194908587698E-2</v>
      </c>
      <c r="O2196" s="44">
        <f>IFERROR(_xll.qlIndexFixing(ONIndex3M,I2196,TRUE,_xll.ohTrigger(RecalcTrigger,Trigger3M)),NA())</f>
        <v>2.0304142280072046E-2</v>
      </c>
      <c r="P2196" s="44">
        <f>IFERROR(_xll.qlIndexFixing(ONIndex6M,I2196,TRUE,_xll.ohTrigger(RecalcTrigger,Trigger6M)),NA())</f>
        <v>2.0436986583890482E-2</v>
      </c>
      <c r="Q2196" s="183">
        <f>IFERROR(_xll.qlIndexFixing(ONIndex1Y,I2196,TRUE,_xll.ohTrigger(RecalcTrigger,Trigger1Y)),NA())</f>
        <v>2.0622048981869812E-2</v>
      </c>
    </row>
    <row r="2197" spans="2:17" x14ac:dyDescent="0.2">
      <c r="B2197" s="39" t="s">
        <v>42</v>
      </c>
      <c r="D2197" s="42">
        <f>_xll.qlCalendarAdvance(Calendar,$D2196,B2197,"f",FALSE)</f>
        <v>54701</v>
      </c>
      <c r="E2197" s="177">
        <f>_xll.qlInterestRateIndexValueDate(IndexON,D2197)</f>
        <v>54701</v>
      </c>
      <c r="F2197" s="193">
        <f>IFERROR(_xll.qlIndexFixing(IndexON,D2197,TRUE,_xll.ohTrigger(RecalcTrigger,TriggerON)),NA())</f>
        <v>1.9865123304865229E-2</v>
      </c>
      <c r="H2197" s="42">
        <f>_xll.qlCalendarAdvance(Calendar,$H2196,B2197,"f",FALSE)</f>
        <v>54701</v>
      </c>
      <c r="I2197" s="177">
        <f>_xll.qlInterestRateIndexValueDate(Index1M,$H2197)</f>
        <v>54701</v>
      </c>
      <c r="J2197" s="182">
        <f>IFERROR(_xll.qlIndexFixing(Index1M,$H2197,TRUE,_xll.ohTrigger(RecalcTrigger,Trigger1M)),NA())</f>
        <v>2.0021739825289594E-2</v>
      </c>
      <c r="K2197" s="44">
        <f>IFERROR(_xll.qlIndexFixing(Index3M,H2197,TRUE,_xll.ohTrigger(RecalcTrigger,Trigger3M)),NA())</f>
        <v>2.0316268075639965E-2</v>
      </c>
      <c r="L2197" s="44">
        <f>IFERROR(_xll.qlIndexFixing(Index6M,$H2197,TRUE,_xll.ohTrigger(RecalcTrigger,Trigger6M)),NA())</f>
        <v>2.0469761358572963E-2</v>
      </c>
      <c r="M2197" s="183">
        <f>IFERROR(_xll.qlIndexFixing(Index1Y,$H2197,TRUE,_xll.ohTrigger(RecalcTrigger,Trigger1Y)),NA())</f>
        <v>2.0694427404427618E-2</v>
      </c>
      <c r="N2197" s="182">
        <f>IFERROR(_xll.qlIndexFixing(ONIndex1M,I2197,TRUE,_xll.ohTrigger(RecalcTrigger,Trigger1M)),NA())</f>
        <v>2.0016794072856836E-2</v>
      </c>
      <c r="O2197" s="44">
        <f>IFERROR(_xll.qlIndexFixing(ONIndex3M,I2197,TRUE,_xll.ohTrigger(RecalcTrigger,Trigger3M)),NA())</f>
        <v>2.0298853183091659E-2</v>
      </c>
      <c r="P2197" s="44">
        <f>IFERROR(_xll.qlIndexFixing(ONIndex6M,I2197,TRUE,_xll.ohTrigger(RecalcTrigger,Trigger6M)),NA())</f>
        <v>2.0431802229907703E-2</v>
      </c>
      <c r="Q2197" s="183">
        <f>IFERROR(_xll.qlIndexFixing(ONIndex1Y,I2197,TRUE,_xll.ohTrigger(RecalcTrigger,Trigger1Y)),NA())</f>
        <v>2.0616675263981366E-2</v>
      </c>
    </row>
    <row r="2198" spans="2:17" x14ac:dyDescent="0.2">
      <c r="B2198" s="39" t="s">
        <v>42</v>
      </c>
      <c r="D2198" s="42">
        <f>_xll.qlCalendarAdvance(Calendar,$D2197,B2198,"f",FALSE)</f>
        <v>54708</v>
      </c>
      <c r="E2198" s="177">
        <f>_xll.qlInterestRateIndexValueDate(IndexON,D2198)</f>
        <v>54708</v>
      </c>
      <c r="F2198" s="193">
        <f>IFERROR(_xll.qlIndexFixing(IndexON,D2198,TRUE,_xll.ohTrigger(RecalcTrigger,TriggerON)),NA())</f>
        <v>1.9860192589027381E-2</v>
      </c>
      <c r="H2198" s="42">
        <f>_xll.qlCalendarAdvance(Calendar,$H2197,B2198,"f",FALSE)</f>
        <v>54708</v>
      </c>
      <c r="I2198" s="177">
        <f>_xll.qlInterestRateIndexValueDate(Index1M,$H2198)</f>
        <v>54708</v>
      </c>
      <c r="J2198" s="182">
        <f>IFERROR(_xll.qlIndexFixing(Index1M,$H2198,TRUE,_xll.ohTrigger(RecalcTrigger,Trigger1M)),NA())</f>
        <v>2.0016377666877926E-2</v>
      </c>
      <c r="K2198" s="44">
        <f>IFERROR(_xll.qlIndexFixing(Index3M,H2198,TRUE,_xll.ohTrigger(RecalcTrigger,Trigger3M)),NA())</f>
        <v>2.0311075288846285E-2</v>
      </c>
      <c r="L2198" s="44">
        <f>IFERROR(_xll.qlIndexFixing(Index6M,$H2198,TRUE,_xll.ohTrigger(RecalcTrigger,Trigger6M)),NA())</f>
        <v>2.0464737842282376E-2</v>
      </c>
      <c r="M2198" s="183">
        <f>IFERROR(_xll.qlIndexFixing(Index1Y,$H2198,TRUE,_xll.ohTrigger(RecalcTrigger,Trigger1Y)),NA())</f>
        <v>2.0689347772569811E-2</v>
      </c>
      <c r="N2198" s="182">
        <f>IFERROR(_xll.qlIndexFixing(ONIndex1M,I2198,TRUE,_xll.ohTrigger(RecalcTrigger,Trigger1M)),NA())</f>
        <v>2.0011408346097825E-2</v>
      </c>
      <c r="O2198" s="44">
        <f>IFERROR(_xll.qlIndexFixing(ONIndex3M,I2198,TRUE,_xll.ohTrigger(RecalcTrigger,Trigger3M)),NA())</f>
        <v>2.0293580416126389E-2</v>
      </c>
      <c r="P2198" s="44">
        <f>IFERROR(_xll.qlIndexFixing(ONIndex6M,I2198,TRUE,_xll.ohTrigger(RecalcTrigger,Trigger6M)),NA())</f>
        <v>2.042663304689718E-2</v>
      </c>
      <c r="Q2198" s="183">
        <f>IFERROR(_xll.qlIndexFixing(ONIndex1Y,I2198,TRUE,_xll.ohTrigger(RecalcTrigger,Trigger1Y)),NA())</f>
        <v>2.0611316241890831E-2</v>
      </c>
    </row>
    <row r="2199" spans="2:17" x14ac:dyDescent="0.2">
      <c r="B2199" s="39" t="s">
        <v>42</v>
      </c>
      <c r="D2199" s="42">
        <f>_xll.qlCalendarAdvance(Calendar,$D2198,B2199,"f",FALSE)</f>
        <v>54715</v>
      </c>
      <c r="E2199" s="177">
        <f>_xll.qlInterestRateIndexValueDate(IndexON,D2199)</f>
        <v>54715</v>
      </c>
      <c r="F2199" s="193">
        <f>IFERROR(_xll.qlIndexFixing(IndexON,D2199,TRUE,_xll.ohTrigger(RecalcTrigger,TriggerON)),NA())</f>
        <v>1.9855278535251264E-2</v>
      </c>
      <c r="H2199" s="42">
        <f>_xll.qlCalendarAdvance(Calendar,$H2198,B2199,"f",FALSE)</f>
        <v>54715</v>
      </c>
      <c r="I2199" s="177">
        <f>_xll.qlInterestRateIndexValueDate(Index1M,$H2199)</f>
        <v>54715</v>
      </c>
      <c r="J2199" s="182">
        <f>IFERROR(_xll.qlIndexFixing(Index1M,$H2199,TRUE,_xll.ohTrigger(RecalcTrigger,Trigger1M)),NA())</f>
        <v>2.0011030644711495E-2</v>
      </c>
      <c r="K2199" s="44">
        <f>IFERROR(_xll.qlIndexFixing(Index3M,H2199,TRUE,_xll.ohTrigger(RecalcTrigger,Trigger3M)),NA())</f>
        <v>2.0305898921528724E-2</v>
      </c>
      <c r="L2199" s="44">
        <f>IFERROR(_xll.qlIndexFixing(Index6M,$H2199,TRUE,_xll.ohTrigger(RecalcTrigger,Trigger6M)),NA())</f>
        <v>2.0459729663289718E-2</v>
      </c>
      <c r="M2199" s="183">
        <f>IFERROR(_xll.qlIndexFixing(Index1Y,$H2199,TRUE,_xll.ohTrigger(RecalcTrigger,Trigger1Y)),NA())</f>
        <v>2.0684283164714046E-2</v>
      </c>
      <c r="N2199" s="182">
        <f>IFERROR(_xll.qlIndexFixing(ONIndex1M,I2199,TRUE,_xll.ohTrigger(RecalcTrigger,Trigger1M)),NA())</f>
        <v>2.0006037728391712E-2</v>
      </c>
      <c r="O2199" s="44">
        <f>IFERROR(_xll.qlIndexFixing(ONIndex3M,I2199,TRUE,_xll.ohTrigger(RecalcTrigger,Trigger3M)),NA())</f>
        <v>2.0288323979419376E-2</v>
      </c>
      <c r="P2199" s="44">
        <f>IFERROR(_xll.qlIndexFixing(ONIndex6M,I2199,TRUE,_xll.ohTrigger(RecalcTrigger,Trigger6M)),NA())</f>
        <v>2.042147903493996E-2</v>
      </c>
      <c r="Q2199" s="183">
        <f>IFERROR(_xll.qlIndexFixing(ONIndex1Y,I2199,TRUE,_xll.ohTrigger(RecalcTrigger,Trigger1Y)),NA())</f>
        <v>2.060597191535507E-2</v>
      </c>
    </row>
    <row r="2200" spans="2:17" x14ac:dyDescent="0.2">
      <c r="B2200" s="39" t="s">
        <v>42</v>
      </c>
      <c r="D2200" s="42">
        <f>_xll.qlCalendarAdvance(Calendar,$D2199,B2200,"f",FALSE)</f>
        <v>54722</v>
      </c>
      <c r="E2200" s="177">
        <f>_xll.qlInterestRateIndexValueDate(IndexON,D2200)</f>
        <v>54722</v>
      </c>
      <c r="F2200" s="193">
        <f>IFERROR(_xll.qlIndexFixing(IndexON,D2200,TRUE,_xll.ohTrigger(RecalcTrigger,TriggerON)),NA())</f>
        <v>1.9850381143780016E-2</v>
      </c>
      <c r="H2200" s="42">
        <f>_xll.qlCalendarAdvance(Calendar,$H2199,B2200,"f",FALSE)</f>
        <v>54722</v>
      </c>
      <c r="I2200" s="177">
        <f>_xll.qlInterestRateIndexValueDate(Index1M,$H2200)</f>
        <v>54722</v>
      </c>
      <c r="J2200" s="182">
        <f>IFERROR(_xll.qlIndexFixing(Index1M,$H2200,TRUE,_xll.ohTrigger(RecalcTrigger,Trigger1M)),NA())</f>
        <v>2.0005698758771992E-2</v>
      </c>
      <c r="K2200" s="44">
        <f>IFERROR(_xll.qlIndexFixing(Index3M,H2200,TRUE,_xll.ohTrigger(RecalcTrigger,Trigger3M)),NA())</f>
        <v>2.0300738973619448E-2</v>
      </c>
      <c r="L2200" s="44">
        <f>IFERROR(_xll.qlIndexFixing(Index6M,$H2200,TRUE,_xll.ohTrigger(RecalcTrigger,Trigger6M)),NA())</f>
        <v>2.04547368214801E-2</v>
      </c>
      <c r="M2200" s="183">
        <f>IFERROR(_xll.qlIndexFixing(Index1Y,$H2200,TRUE,_xll.ohTrigger(RecalcTrigger,Trigger1Y)),NA())</f>
        <v>2.0679233580636946E-2</v>
      </c>
      <c r="N2200" s="182">
        <f>IFERROR(_xll.qlIndexFixing(ONIndex1M,I2200,TRUE,_xll.ohTrigger(RecalcTrigger,Trigger1M)),NA())</f>
        <v>2.0000682219738497E-2</v>
      </c>
      <c r="O2200" s="44">
        <f>IFERROR(_xll.qlIndexFixing(ONIndex3M,I2200,TRUE,_xll.ohTrigger(RecalcTrigger,Trigger3M)),NA())</f>
        <v>2.0283083872646435E-2</v>
      </c>
      <c r="P2200" s="44">
        <f>IFERROR(_xll.qlIndexFixing(ONIndex6M,I2200,TRUE,_xll.ohTrigger(RecalcTrigger,Trigger6M)),NA())</f>
        <v>2.0416340193792903E-2</v>
      </c>
      <c r="Q2200" s="183">
        <f>IFERROR(_xll.qlIndexFixing(ONIndex1Y,I2200,TRUE,_xll.ohTrigger(RecalcTrigger,Trigger1Y)),NA())</f>
        <v>2.0600642284536175E-2</v>
      </c>
    </row>
    <row r="2201" spans="2:17" x14ac:dyDescent="0.2">
      <c r="B2201" s="39" t="s">
        <v>42</v>
      </c>
      <c r="D2201" s="42">
        <f>_xll.qlCalendarAdvance(Calendar,$D2200,B2201,"f",FALSE)</f>
        <v>54729</v>
      </c>
      <c r="E2201" s="177">
        <f>_xll.qlInterestRateIndexValueDate(IndexON,D2201)</f>
        <v>54729</v>
      </c>
      <c r="F2201" s="193">
        <f>IFERROR(_xll.qlIndexFixing(IndexON,D2201,TRUE,_xll.ohTrigger(RecalcTrigger,TriggerON)),NA())</f>
        <v>1.9845500414532591E-2</v>
      </c>
      <c r="H2201" s="42">
        <f>_xll.qlCalendarAdvance(Calendar,$H2200,B2201,"f",FALSE)</f>
        <v>54729</v>
      </c>
      <c r="I2201" s="177">
        <f>_xll.qlInterestRateIndexValueDate(Index1M,$H2201)</f>
        <v>54729</v>
      </c>
      <c r="J2201" s="182">
        <f>IFERROR(_xll.qlIndexFixing(Index1M,$H2201,TRUE,_xll.ohTrigger(RecalcTrigger,Trigger1M)),NA())</f>
        <v>2.0000212823051165E-2</v>
      </c>
      <c r="K2201" s="44">
        <f>IFERROR(_xll.qlIndexFixing(Index3M,H2201,TRUE,_xll.ohTrigger(RecalcTrigger,Trigger3M)),NA())</f>
        <v>2.0295595445057671E-2</v>
      </c>
      <c r="L2201" s="44">
        <f>IFERROR(_xll.qlIndexFixing(Index6M,$H2201,TRUE,_xll.ohTrigger(RecalcTrigger,Trigger6M)),NA())</f>
        <v>2.0449759316741298E-2</v>
      </c>
      <c r="M2201" s="183">
        <f>IFERROR(_xll.qlIndexFixing(Index1Y,$H2201,TRUE,_xll.ohTrigger(RecalcTrigger,Trigger1Y)),NA())</f>
        <v>2.067419902011558E-2</v>
      </c>
      <c r="N2201" s="182">
        <f>IFERROR(_xll.qlIndexFixing(ONIndex1M,I2201,TRUE,_xll.ohTrigger(RecalcTrigger,Trigger1M)),NA())</f>
        <v>1.9995341820138179E-2</v>
      </c>
      <c r="O2201" s="44">
        <f>IFERROR(_xll.qlIndexFixing(ONIndex3M,I2201,TRUE,_xll.ohTrigger(RecalcTrigger,Trigger3M)),NA())</f>
        <v>2.0277860096212796E-2</v>
      </c>
      <c r="P2201" s="44">
        <f>IFERROR(_xll.qlIndexFixing(ONIndex6M,I2201,TRUE,_xll.ohTrigger(RecalcTrigger,Trigger6M)),NA())</f>
        <v>2.0411216523780196E-2</v>
      </c>
      <c r="Q2201" s="183">
        <f>IFERROR(_xll.qlIndexFixing(ONIndex1Y,I2201,TRUE,_xll.ohTrigger(RecalcTrigger,Trigger1Y)),NA())</f>
        <v>2.0595327349353099E-2</v>
      </c>
    </row>
    <row r="2202" spans="2:17" x14ac:dyDescent="0.2">
      <c r="B2202" s="39" t="s">
        <v>42</v>
      </c>
      <c r="D2202" s="42">
        <f>_xll.qlCalendarAdvance(Calendar,$D2201,B2202,"f",FALSE)</f>
        <v>54736</v>
      </c>
      <c r="E2202" s="177">
        <f>_xll.qlInterestRateIndexValueDate(IndexON,D2202)</f>
        <v>54736</v>
      </c>
      <c r="F2202" s="193">
        <f>IFERROR(_xll.qlIndexFixing(IndexON,D2202,TRUE,_xll.ohTrigger(RecalcTrigger,TriggerON)),NA())</f>
        <v>1.9840636347346896E-2</v>
      </c>
      <c r="H2202" s="42">
        <f>_xll.qlCalendarAdvance(Calendar,$H2201,B2202,"f",FALSE)</f>
        <v>54736</v>
      </c>
      <c r="I2202" s="177">
        <f>_xll.qlInterestRateIndexValueDate(Index1M,$H2202)</f>
        <v>54736</v>
      </c>
      <c r="J2202" s="182">
        <f>IFERROR(_xll.qlIndexFixing(Index1M,$H2202,TRUE,_xll.ohTrigger(RecalcTrigger,Trigger1M)),NA())</f>
        <v>1.9994910418617267E-2</v>
      </c>
      <c r="K2202" s="44">
        <f>IFERROR(_xll.qlIndexFixing(Index3M,H2202,TRUE,_xll.ohTrigger(RecalcTrigger,Trigger3M)),NA())</f>
        <v>2.0290468335778206E-2</v>
      </c>
      <c r="L2202" s="44">
        <f>IFERROR(_xll.qlIndexFixing(Index6M,$H2202,TRUE,_xll.ohTrigger(RecalcTrigger,Trigger6M)),NA())</f>
        <v>2.0444575688907871E-2</v>
      </c>
      <c r="M2202" s="183">
        <f>IFERROR(_xll.qlIndexFixing(Index1Y,$H2202,TRUE,_xll.ohTrigger(RecalcTrigger,Trigger1Y)),NA())</f>
        <v>2.0669179482927902E-2</v>
      </c>
      <c r="N2202" s="182">
        <f>IFERROR(_xll.qlIndexFixing(ONIndex1M,I2202,TRUE,_xll.ohTrigger(RecalcTrigger,Trigger1M)),NA())</f>
        <v>1.9990016529509713E-2</v>
      </c>
      <c r="O2202" s="44">
        <f>IFERROR(_xll.qlIndexFixing(ONIndex3M,I2202,TRUE,_xll.ohTrigger(RecalcTrigger,Trigger3M)),NA())</f>
        <v>2.027265264971323E-2</v>
      </c>
      <c r="P2202" s="44">
        <f>IFERROR(_xll.qlIndexFixing(ONIndex6M,I2202,TRUE,_xll.ohTrigger(RecalcTrigger,Trigger6M)),NA())</f>
        <v>2.0406108024739744E-2</v>
      </c>
      <c r="Q2202" s="183">
        <f>IFERROR(_xll.qlIndexFixing(ONIndex1Y,I2202,TRUE,_xll.ohTrigger(RecalcTrigger,Trigger1Y)),NA())</f>
        <v>2.0590027109967934E-2</v>
      </c>
    </row>
    <row r="2203" spans="2:17" x14ac:dyDescent="0.2">
      <c r="B2203" s="39" t="s">
        <v>42</v>
      </c>
      <c r="D2203" s="42">
        <f>_xll.qlCalendarAdvance(Calendar,$D2202,B2203,"f",FALSE)</f>
        <v>54743</v>
      </c>
      <c r="E2203" s="177">
        <f>_xll.qlInterestRateIndexValueDate(IndexON,D2203)</f>
        <v>54743</v>
      </c>
      <c r="F2203" s="193">
        <f>IFERROR(_xll.qlIndexFixing(IndexON,D2203,TRUE,_xll.ohTrigger(RecalcTrigger,TriggerON)),NA())</f>
        <v>1.983578894246607E-2</v>
      </c>
      <c r="H2203" s="42">
        <f>_xll.qlCalendarAdvance(Calendar,$H2202,B2203,"f",FALSE)</f>
        <v>54743</v>
      </c>
      <c r="I2203" s="177">
        <f>_xll.qlInterestRateIndexValueDate(Index1M,$H2203)</f>
        <v>54743</v>
      </c>
      <c r="J2203" s="182">
        <f>IFERROR(_xll.qlIndexFixing(Index1M,$H2203,TRUE,_xll.ohTrigger(RecalcTrigger,Trigger1M)),NA())</f>
        <v>1.9989623149449336E-2</v>
      </c>
      <c r="K2203" s="44">
        <f>IFERROR(_xll.qlIndexFixing(Index3M,H2203,TRUE,_xll.ohTrigger(RecalcTrigger,Trigger3M)),NA())</f>
        <v>2.0285357645720266E-2</v>
      </c>
      <c r="L2203" s="44">
        <f>IFERROR(_xll.qlIndexFixing(Index6M,$H2203,TRUE,_xll.ohTrigger(RecalcTrigger,Trigger6M)),NA())</f>
        <v>2.043962803820696E-2</v>
      </c>
      <c r="M2203" s="183">
        <f>IFERROR(_xll.qlIndexFixing(Index1Y,$H2203,TRUE,_xll.ohTrigger(RecalcTrigger,Trigger1Y)),NA())</f>
        <v>2.0664174968852755E-2</v>
      </c>
      <c r="N2203" s="182">
        <f>IFERROR(_xll.qlIndexFixing(ONIndex1M,I2203,TRUE,_xll.ohTrigger(RecalcTrigger,Trigger1M)),NA())</f>
        <v>1.9984706347934145E-2</v>
      </c>
      <c r="O2203" s="44">
        <f>IFERROR(_xll.qlIndexFixing(ONIndex3M,I2203,TRUE,_xll.ohTrigger(RecalcTrigger,Trigger3M)),NA())</f>
        <v>2.026746153347192E-2</v>
      </c>
      <c r="P2203" s="44">
        <f>IFERROR(_xll.qlIndexFixing(ONIndex6M,I2203,TRUE,_xll.ohTrigger(RecalcTrigger,Trigger6M)),NA())</f>
        <v>2.0401014696752595E-2</v>
      </c>
      <c r="Q2203" s="183">
        <f>IFERROR(_xll.qlIndexFixing(ONIndex1Y,I2203,TRUE,_xll.ohTrigger(RecalcTrigger,Trigger1Y)),NA())</f>
        <v>2.0584741566137543E-2</v>
      </c>
    </row>
    <row r="2204" spans="2:17" x14ac:dyDescent="0.2">
      <c r="B2204" s="39" t="s">
        <v>42</v>
      </c>
      <c r="D2204" s="42">
        <f>_xll.qlCalendarAdvance(Calendar,$D2203,B2204,"f",FALSE)</f>
        <v>54750</v>
      </c>
      <c r="E2204" s="177">
        <f>_xll.qlInterestRateIndexValueDate(IndexON,D2204)</f>
        <v>54750</v>
      </c>
      <c r="F2204" s="193">
        <f>IFERROR(_xll.qlIndexFixing(IndexON,D2204,TRUE,_xll.ohTrigger(RecalcTrigger,TriggerON)),NA())</f>
        <v>1.9830958199728022E-2</v>
      </c>
      <c r="H2204" s="42">
        <f>_xll.qlCalendarAdvance(Calendar,$H2203,B2204,"f",FALSE)</f>
        <v>54750</v>
      </c>
      <c r="I2204" s="177">
        <f>_xll.qlInterestRateIndexValueDate(Index1M,$H2204)</f>
        <v>54750</v>
      </c>
      <c r="J2204" s="182">
        <f>IFERROR(_xll.qlIndexFixing(Index1M,$H2204,TRUE,_xll.ohTrigger(RecalcTrigger,Trigger1M)),NA())</f>
        <v>1.9984351015512252E-2</v>
      </c>
      <c r="K2204" s="44">
        <f>IFERROR(_xll.qlIndexFixing(Index3M,H2204,TRUE,_xll.ohTrigger(RecalcTrigger,Trigger3M)),NA())</f>
        <v>2.0280263374816022E-2</v>
      </c>
      <c r="L2204" s="44">
        <f>IFERROR(_xll.qlIndexFixing(Index6M,$H2204,TRUE,_xll.ohTrigger(RecalcTrigger,Trigger6M)),NA())</f>
        <v>2.0434695723325992E-2</v>
      </c>
      <c r="M2204" s="183">
        <f>IFERROR(_xll.qlIndexFixing(Index1Y,$H2204,TRUE,_xll.ohTrigger(RecalcTrigger,Trigger1Y)),NA())</f>
        <v>2.0659185477669428E-2</v>
      </c>
      <c r="N2204" s="182">
        <f>IFERROR(_xll.qlIndexFixing(ONIndex1M,I2204,TRUE,_xll.ohTrigger(RecalcTrigger,Trigger1M)),NA())</f>
        <v>1.9979411275330428E-2</v>
      </c>
      <c r="O2204" s="44">
        <f>IFERROR(_xll.qlIndexFixing(ONIndex3M,I2204,TRUE,_xll.ohTrigger(RecalcTrigger,Trigger3M)),NA())</f>
        <v>2.0262286747164682E-2</v>
      </c>
      <c r="P2204" s="44">
        <f>IFERROR(_xll.qlIndexFixing(ONIndex6M,I2204,TRUE,_xll.ohTrigger(RecalcTrigger,Trigger6M)),NA())</f>
        <v>2.039593653957561E-2</v>
      </c>
      <c r="Q2204" s="183">
        <f>IFERROR(_xll.qlIndexFixing(ONIndex1Y,I2204,TRUE,_xll.ohTrigger(RecalcTrigger,Trigger1Y)),NA())</f>
        <v>2.0579470718024018E-2</v>
      </c>
    </row>
    <row r="2205" spans="2:17" x14ac:dyDescent="0.2">
      <c r="B2205" s="39" t="s">
        <v>42</v>
      </c>
      <c r="D2205" s="42">
        <f>_xll.qlCalendarAdvance(Calendar,$D2204,B2205,"f",FALSE)</f>
        <v>54757</v>
      </c>
      <c r="E2205" s="177">
        <f>_xll.qlInterestRateIndexValueDate(IndexON,D2205)</f>
        <v>54757</v>
      </c>
      <c r="F2205" s="193">
        <f>IFERROR(_xll.qlIndexFixing(IndexON,D2205,TRUE,_xll.ohTrigger(RecalcTrigger,TriggerON)),NA())</f>
        <v>1.9826144119375888E-2</v>
      </c>
      <c r="H2205" s="42">
        <f>_xll.qlCalendarAdvance(Calendar,$H2204,B2205,"f",FALSE)</f>
        <v>54757</v>
      </c>
      <c r="I2205" s="177">
        <f>_xll.qlInterestRateIndexValueDate(Index1M,$H2205)</f>
        <v>54757</v>
      </c>
      <c r="J2205" s="182">
        <f>IFERROR(_xll.qlIndexFixing(Index1M,$H2205,TRUE,_xll.ohTrigger(RecalcTrigger,Trigger1M)),NA())</f>
        <v>1.9979266371720279E-2</v>
      </c>
      <c r="K2205" s="44">
        <f>IFERROR(_xll.qlIndexFixing(Index3M,H2205,TRUE,_xll.ohTrigger(RecalcTrigger,Trigger3M)),NA())</f>
        <v>2.027478046538489E-2</v>
      </c>
      <c r="L2205" s="44">
        <f>IFERROR(_xll.qlIndexFixing(Index6M,$H2205,TRUE,_xll.ohTrigger(RecalcTrigger,Trigger6M)),NA())</f>
        <v>2.0430002666236579E-2</v>
      </c>
      <c r="M2205" s="183">
        <f>IFERROR(_xll.qlIndexFixing(Index1Y,$H2205,TRUE,_xll.ohTrigger(RecalcTrigger,Trigger1Y)),NA())</f>
        <v>2.0654211009157208E-2</v>
      </c>
      <c r="N2205" s="182">
        <f>IFERROR(_xll.qlIndexFixing(ONIndex1M,I2205,TRUE,_xll.ohTrigger(RecalcTrigger,Trigger1M)),NA())</f>
        <v>1.9974131311941701E-2</v>
      </c>
      <c r="O2205" s="44">
        <f>IFERROR(_xll.qlIndexFixing(ONIndex3M,I2205,TRUE,_xll.ohTrigger(RecalcTrigger,Trigger3M)),NA())</f>
        <v>2.0257128291196747E-2</v>
      </c>
      <c r="P2205" s="44">
        <f>IFERROR(_xll.qlIndexFixing(ONIndex6M,I2205,TRUE,_xll.ohTrigger(RecalcTrigger,Trigger6M)),NA())</f>
        <v>2.039087355361402E-2</v>
      </c>
      <c r="Q2205" s="183">
        <f>IFERROR(_xll.qlIndexFixing(ONIndex1Y,I2205,TRUE,_xll.ohTrigger(RecalcTrigger,Trigger1Y)),NA())</f>
        <v>2.0574214565708404E-2</v>
      </c>
    </row>
    <row r="2206" spans="2:17" x14ac:dyDescent="0.2">
      <c r="B2206" s="39" t="s">
        <v>42</v>
      </c>
      <c r="D2206" s="42">
        <f>_xll.qlCalendarAdvance(Calendar,$D2205,B2206,"f",FALSE)</f>
        <v>54764</v>
      </c>
      <c r="E2206" s="177">
        <f>_xll.qlInterestRateIndexValueDate(IndexON,D2206)</f>
        <v>54764</v>
      </c>
      <c r="F2206" s="193">
        <f>IFERROR(_xll.qlIndexFixing(IndexON,D2206,TRUE,_xll.ohTrigger(RecalcTrigger,TriggerON)),NA())</f>
        <v>1.9821346701085485E-2</v>
      </c>
      <c r="H2206" s="42">
        <f>_xll.qlCalendarAdvance(Calendar,$H2205,B2206,"f",FALSE)</f>
        <v>54764</v>
      </c>
      <c r="I2206" s="177">
        <f>_xll.qlInterestRateIndexValueDate(Index1M,$H2206)</f>
        <v>54764</v>
      </c>
      <c r="J2206" s="182">
        <f>IFERROR(_xll.qlIndexFixing(Index1M,$H2206,TRUE,_xll.ohTrigger(RecalcTrigger,Trigger1M)),NA())</f>
        <v>1.9974025302695302E-2</v>
      </c>
      <c r="K2206" s="44">
        <f>IFERROR(_xll.qlIndexFixing(Index3M,H2206,TRUE,_xll.ohTrigger(RecalcTrigger,Trigger3M)),NA())</f>
        <v>2.0269717248097403E-2</v>
      </c>
      <c r="L2206" s="44">
        <f>IFERROR(_xll.qlIndexFixing(Index6M,$H2206,TRUE,_xll.ohTrigger(RecalcTrigger,Trigger6M)),NA())</f>
        <v>2.0425101845162819E-2</v>
      </c>
      <c r="M2206" s="183">
        <f>IFERROR(_xll.qlIndexFixing(Index1Y,$H2206,TRUE,_xll.ohTrigger(RecalcTrigger,Trigger1Y)),NA())</f>
        <v>2.0649251563097604E-2</v>
      </c>
      <c r="N2206" s="182">
        <f>IFERROR(_xll.qlIndexFixing(ONIndex1M,I2206,TRUE,_xll.ohTrigger(RecalcTrigger,Trigger1M)),NA())</f>
        <v>1.9968866457443779E-2</v>
      </c>
      <c r="O2206" s="44">
        <f>IFERROR(_xll.qlIndexFixing(ONIndex3M,I2206,TRUE,_xll.ohTrigger(RecalcTrigger,Trigger3M)),NA())</f>
        <v>2.0251986165243929E-2</v>
      </c>
      <c r="P2206" s="44">
        <f>IFERROR(_xll.qlIndexFixing(ONIndex6M,I2206,TRUE,_xll.ohTrigger(RecalcTrigger,Trigger6M)),NA())</f>
        <v>2.0385825738543639E-2</v>
      </c>
      <c r="Q2206" s="183">
        <f>IFERROR(_xll.qlIndexFixing(ONIndex1Y,I2206,TRUE,_xll.ohTrigger(RecalcTrigger,Trigger1Y)),NA())</f>
        <v>2.0568973108947564E-2</v>
      </c>
    </row>
    <row r="2207" spans="2:17" x14ac:dyDescent="0.2">
      <c r="B2207" s="39" t="s">
        <v>42</v>
      </c>
      <c r="D2207" s="42">
        <f>_xll.qlCalendarAdvance(Calendar,$D2206,B2207,"f",FALSE)</f>
        <v>54771</v>
      </c>
      <c r="E2207" s="177">
        <f>_xll.qlInterestRateIndexValueDate(IndexON,D2207)</f>
        <v>54771</v>
      </c>
      <c r="F2207" s="193">
        <f>IFERROR(_xll.qlIndexFixing(IndexON,D2207,TRUE,_xll.ohTrigger(RecalcTrigger,TriggerON)),NA())</f>
        <v>1.9816565944856812E-2</v>
      </c>
      <c r="H2207" s="42">
        <f>_xll.qlCalendarAdvance(Calendar,$H2206,B2207,"f",FALSE)</f>
        <v>54771</v>
      </c>
      <c r="I2207" s="177">
        <f>_xll.qlInterestRateIndexValueDate(Index1M,$H2207)</f>
        <v>54771</v>
      </c>
      <c r="J2207" s="182">
        <f>IFERROR(_xll.qlIndexFixing(Index1M,$H2207,TRUE,_xll.ohTrigger(RecalcTrigger,Trigger1M)),NA())</f>
        <v>1.9968799369756079E-2</v>
      </c>
      <c r="K2207" s="44">
        <f>IFERROR(_xll.qlIndexFixing(Index3M,H2207,TRUE,_xll.ohTrigger(RecalcTrigger,Trigger3M)),NA())</f>
        <v>2.0264670447829116E-2</v>
      </c>
      <c r="L2207" s="44">
        <f>IFERROR(_xll.qlIndexFixing(Index6M,$H2207,TRUE,_xll.ohTrigger(RecalcTrigger,Trigger6M)),NA())</f>
        <v>2.0420216360485681E-2</v>
      </c>
      <c r="M2207" s="183">
        <f>IFERROR(_xll.qlIndexFixing(Index1Y,$H2207,TRUE,_xll.ohTrigger(RecalcTrigger,Trigger1Y)),NA())</f>
        <v>2.0644307139271234E-2</v>
      </c>
      <c r="N2207" s="182">
        <f>IFERROR(_xll.qlIndexFixing(ONIndex1M,I2207,TRUE,_xll.ohTrigger(RecalcTrigger,Trigger1M)),NA())</f>
        <v>1.9963616711917709E-2</v>
      </c>
      <c r="O2207" s="44">
        <f>IFERROR(_xll.qlIndexFixing(ONIndex3M,I2207,TRUE,_xll.ohTrigger(RecalcTrigger,Trigger3M)),NA())</f>
        <v>2.024686036930623E-2</v>
      </c>
      <c r="P2207" s="44">
        <f>IFERROR(_xll.qlIndexFixing(ONIndex6M,I2207,TRUE,_xll.ohTrigger(RecalcTrigger,Trigger6M)),NA())</f>
        <v>2.0380793094445515E-2</v>
      </c>
      <c r="Q2207" s="183">
        <f>IFERROR(_xll.qlIndexFixing(ONIndex1Y,I2207,TRUE,_xll.ohTrigger(RecalcTrigger,Trigger1Y)),NA())</f>
        <v>2.0563746347822542E-2</v>
      </c>
    </row>
    <row r="2208" spans="2:17" x14ac:dyDescent="0.2">
      <c r="B2208" s="39" t="s">
        <v>42</v>
      </c>
      <c r="D2208" s="42">
        <f>_xll.qlCalendarAdvance(Calendar,$D2207,B2208,"f",FALSE)</f>
        <v>54778</v>
      </c>
      <c r="E2208" s="177">
        <f>_xll.qlInterestRateIndexValueDate(IndexON,D2208)</f>
        <v>54778</v>
      </c>
      <c r="F2208" s="193">
        <f>IFERROR(_xll.qlIndexFixing(IndexON,D2208,TRUE,_xll.ohTrigger(RecalcTrigger,TriggerON)),NA())</f>
        <v>1.9811801851014055E-2</v>
      </c>
      <c r="H2208" s="42">
        <f>_xll.qlCalendarAdvance(Calendar,$H2207,B2208,"f",FALSE)</f>
        <v>54778</v>
      </c>
      <c r="I2208" s="177">
        <f>_xll.qlInterestRateIndexValueDate(Index1M,$H2208)</f>
        <v>54778</v>
      </c>
      <c r="J2208" s="182">
        <f>IFERROR(_xll.qlIndexFixing(Index1M,$H2208,TRUE,_xll.ohTrigger(RecalcTrigger,Trigger1M)),NA())</f>
        <v>1.9963588572879082E-2</v>
      </c>
      <c r="K2208" s="44">
        <f>IFERROR(_xll.qlIndexFixing(Index3M,H2208,TRUE,_xll.ohTrigger(RecalcTrigger,Trigger3M)),NA())</f>
        <v>2.0259640064518799E-2</v>
      </c>
      <c r="L2208" s="44">
        <f>IFERROR(_xll.qlIndexFixing(Index6M,$H2208,TRUE,_xll.ohTrigger(RecalcTrigger,Trigger6M)),NA())</f>
        <v>2.0415346212096508E-2</v>
      </c>
      <c r="M2208" s="183">
        <f>IFERROR(_xll.qlIndexFixing(Index1Y,$H2208,TRUE,_xll.ohTrigger(RecalcTrigger,Trigger1Y)),NA())</f>
        <v>2.063937773745983E-2</v>
      </c>
      <c r="N2208" s="182">
        <f>IFERROR(_xll.qlIndexFixing(ONIndex1M,I2208,TRUE,_xll.ohTrigger(RecalcTrigger,Trigger1M)),NA())</f>
        <v>1.9958382075606629E-2</v>
      </c>
      <c r="O2208" s="44">
        <f>IFERROR(_xll.qlIndexFixing(ONIndex3M,I2208,TRUE,_xll.ohTrigger(RecalcTrigger,Trigger3M)),NA())</f>
        <v>2.0241750903545741E-2</v>
      </c>
      <c r="P2208" s="44">
        <f>IFERROR(_xll.qlIndexFixing(ONIndex6M,I2208,TRUE,_xll.ohTrigger(RecalcTrigger,Trigger6M)),NA())</f>
        <v>2.0375775621400694E-2</v>
      </c>
      <c r="Q2208" s="183">
        <f>IFERROR(_xll.qlIndexFixing(ONIndex1Y,I2208,TRUE,_xll.ohTrigger(RecalcTrigger,Trigger1Y)),NA())</f>
        <v>2.0558534282414387E-2</v>
      </c>
    </row>
    <row r="2209" spans="2:17" x14ac:dyDescent="0.2">
      <c r="B2209" s="39" t="s">
        <v>42</v>
      </c>
      <c r="D2209" s="42">
        <f>_xll.qlCalendarAdvance(Calendar,$D2208,B2209,"f",FALSE)</f>
        <v>54786</v>
      </c>
      <c r="E2209" s="177">
        <f>_xll.qlInterestRateIndexValueDate(IndexON,D2209)</f>
        <v>54786</v>
      </c>
      <c r="F2209" s="193">
        <f>IFERROR(_xll.qlIndexFixing(IndexON,D2209,TRUE,_xll.ohTrigger(RecalcTrigger,TriggerON)),NA())</f>
        <v>1.9806377574996814E-2</v>
      </c>
      <c r="H2209" s="42">
        <f>_xll.qlCalendarAdvance(Calendar,$H2208,B2209,"f",FALSE)</f>
        <v>54786</v>
      </c>
      <c r="I2209" s="177">
        <f>_xll.qlInterestRateIndexValueDate(Index1M,$H2209)</f>
        <v>54786</v>
      </c>
      <c r="J2209" s="182">
        <f>IFERROR(_xll.qlIndexFixing(Index1M,$H2209,TRUE,_xll.ohTrigger(RecalcTrigger,Trigger1M)),NA())</f>
        <v>1.9958003462176157E-2</v>
      </c>
      <c r="K2209" s="44">
        <f>IFERROR(_xll.qlIndexFixing(Index3M,H2209,TRUE,_xll.ohTrigger(RecalcTrigger,Trigger3M)),NA())</f>
        <v>2.025391115733979E-2</v>
      </c>
      <c r="L2209" s="44">
        <f>IFERROR(_xll.qlIndexFixing(Index6M,$H2209,TRUE,_xll.ohTrigger(RecalcTrigger,Trigger6M)),NA())</f>
        <v>2.0409799107208217E-2</v>
      </c>
      <c r="M2209" s="183">
        <f>IFERROR(_xll.qlIndexFixing(Index1Y,$H2209,TRUE,_xll.ohTrigger(RecalcTrigger,Trigger1Y)),NA())</f>
        <v>2.0633762529415511E-2</v>
      </c>
      <c r="N2209" s="182">
        <f>IFERROR(_xll.qlIndexFixing(ONIndex1M,I2209,TRUE,_xll.ohTrigger(RecalcTrigger,Trigger1M)),NA())</f>
        <v>1.9952418134855376E-2</v>
      </c>
      <c r="O2209" s="44">
        <f>IFERROR(_xll.qlIndexFixing(ONIndex3M,I2209,TRUE,_xll.ohTrigger(RecalcTrigger,Trigger3M)),NA())</f>
        <v>2.0235931510214078E-2</v>
      </c>
      <c r="P2209" s="44">
        <f>IFERROR(_xll.qlIndexFixing(ONIndex6M,I2209,TRUE,_xll.ohTrigger(RecalcTrigger,Trigger6M)),NA())</f>
        <v>2.0370059943237706E-2</v>
      </c>
      <c r="Q2209" s="183">
        <f>IFERROR(_xll.qlIndexFixing(ONIndex1Y,I2209,TRUE,_xll.ohTrigger(RecalcTrigger,Trigger1Y)),NA())</f>
        <v>2.0552595630939363E-2</v>
      </c>
    </row>
    <row r="2210" spans="2:17" x14ac:dyDescent="0.2">
      <c r="B2210" s="39" t="s">
        <v>42</v>
      </c>
      <c r="D2210" s="42">
        <f>_xll.qlCalendarAdvance(Calendar,$D2209,B2210,"f",FALSE)</f>
        <v>54793</v>
      </c>
      <c r="E2210" s="177">
        <f>_xll.qlInterestRateIndexValueDate(IndexON,D2210)</f>
        <v>54793</v>
      </c>
      <c r="F2210" s="193">
        <f>IFERROR(_xll.qlIndexFixing(IndexON,D2210,TRUE,_xll.ohTrigger(RecalcTrigger,TriggerON)),NA())</f>
        <v>1.9801649185849923E-2</v>
      </c>
      <c r="H2210" s="42">
        <f>_xll.qlCalendarAdvance(Calendar,$H2209,B2210,"f",FALSE)</f>
        <v>54793</v>
      </c>
      <c r="I2210" s="177">
        <f>_xll.qlInterestRateIndexValueDate(Index1M,$H2210)</f>
        <v>54793</v>
      </c>
      <c r="J2210" s="182">
        <f>IFERROR(_xll.qlIndexFixing(Index1M,$H2210,TRUE,_xll.ohTrigger(RecalcTrigger,Trigger1M)),NA())</f>
        <v>1.9952826696424026E-2</v>
      </c>
      <c r="K2210" s="44">
        <f>IFERROR(_xll.qlIndexFixing(Index3M,H2210,TRUE,_xll.ohTrigger(RecalcTrigger,Trigger3M)),NA())</f>
        <v>2.024891595302044E-2</v>
      </c>
      <c r="L2210" s="44">
        <f>IFERROR(_xll.qlIndexFixing(Index6M,$H2210,TRUE,_xll.ohTrigger(RecalcTrigger,Trigger6M)),NA())</f>
        <v>2.0404733660137332E-2</v>
      </c>
      <c r="M2210" s="183">
        <f>IFERROR(_xll.qlIndexFixing(Index1Y,$H2210,TRUE,_xll.ohTrigger(RecalcTrigger,Trigger1Y)),NA())</f>
        <v>2.0628865316905998E-2</v>
      </c>
      <c r="N2210" s="182">
        <f>IFERROR(_xll.qlIndexFixing(ONIndex1M,I2210,TRUE,_xll.ohTrigger(RecalcTrigger,Trigger1M)),NA())</f>
        <v>1.9947215874912549E-2</v>
      </c>
      <c r="O2210" s="44">
        <f>IFERROR(_xll.qlIndexFixing(ONIndex3M,I2210,TRUE,_xll.ohTrigger(RecalcTrigger,Trigger3M)),NA())</f>
        <v>2.023085703756311E-2</v>
      </c>
      <c r="P2210" s="44">
        <f>IFERROR(_xll.qlIndexFixing(ONIndex6M,I2210,TRUE,_xll.ohTrigger(RecalcTrigger,Trigger6M)),NA())</f>
        <v>2.0365074979477038E-2</v>
      </c>
      <c r="Q2210" s="183">
        <f>IFERROR(_xll.qlIndexFixing(ONIndex1Y,I2210,TRUE,_xll.ohTrigger(RecalcTrigger,Trigger1Y)),NA())</f>
        <v>2.0547415056387797E-2</v>
      </c>
    </row>
    <row r="2211" spans="2:17" x14ac:dyDescent="0.2">
      <c r="B2211" s="39" t="s">
        <v>42</v>
      </c>
      <c r="D2211" s="42">
        <f>_xll.qlCalendarAdvance(Calendar,$D2210,B2211,"f",FALSE)</f>
        <v>54800</v>
      </c>
      <c r="E2211" s="177">
        <f>_xll.qlInterestRateIndexValueDate(IndexON,D2211)</f>
        <v>54800</v>
      </c>
      <c r="F2211" s="193">
        <f>IFERROR(_xll.qlIndexFixing(IndexON,D2211,TRUE,_xll.ohTrigger(RecalcTrigger,TriggerON)),NA())</f>
        <v>1.9796937458926855E-2</v>
      </c>
      <c r="H2211" s="42">
        <f>_xll.qlCalendarAdvance(Calendar,$H2210,B2211,"f",FALSE)</f>
        <v>54800</v>
      </c>
      <c r="I2211" s="177">
        <f>_xll.qlInterestRateIndexValueDate(Index1M,$H2211)</f>
        <v>54800</v>
      </c>
      <c r="J2211" s="182">
        <f>IFERROR(_xll.qlIndexFixing(Index1M,$H2211,TRUE,_xll.ohTrigger(RecalcTrigger,Trigger1M)),NA())</f>
        <v>1.9947665068469209E-2</v>
      </c>
      <c r="K2211" s="44">
        <f>IFERROR(_xll.qlIndexFixing(Index3M,H2211,TRUE,_xll.ohTrigger(RecalcTrigger,Trigger3M)),NA())</f>
        <v>2.0243937165469943E-2</v>
      </c>
      <c r="L2211" s="44">
        <f>IFERROR(_xll.qlIndexFixing(Index6M,$H2211,TRUE,_xll.ohTrigger(RecalcTrigger,Trigger6M)),NA())</f>
        <v>2.0399910883609717E-2</v>
      </c>
      <c r="M2211" s="183">
        <f>IFERROR(_xll.qlIndexFixing(Index1Y,$H2211,TRUE,_xll.ohTrigger(RecalcTrigger,Trigger1Y)),NA())</f>
        <v>2.0623983125730661E-2</v>
      </c>
      <c r="N2211" s="182">
        <f>IFERROR(_xll.qlIndexFixing(ONIndex1M,I2211,TRUE,_xll.ohTrigger(RecalcTrigger,Trigger1M)),NA())</f>
        <v>1.9942028724103666E-2</v>
      </c>
      <c r="O2211" s="44">
        <f>IFERROR(_xll.qlIndexFixing(ONIndex3M,I2211,TRUE,_xll.ohTrigger(RecalcTrigger,Trigger3M)),NA())</f>
        <v>2.0225798895008307E-2</v>
      </c>
      <c r="P2211" s="44">
        <f>IFERROR(_xll.qlIndexFixing(ONIndex6M,I2211,TRUE,_xll.ohTrigger(RecalcTrigger,Trigger6M)),NA())</f>
        <v>2.036010518660758E-2</v>
      </c>
      <c r="Q2211" s="183">
        <f>IFERROR(_xll.qlIndexFixing(ONIndex1Y,I2211,TRUE,_xll.ohTrigger(RecalcTrigger,Trigger1Y)),NA())</f>
        <v>2.0542249177309957E-2</v>
      </c>
    </row>
    <row r="2212" spans="2:17" x14ac:dyDescent="0.2">
      <c r="B2212" s="39" t="s">
        <v>42</v>
      </c>
      <c r="D2212" s="42">
        <f>_xll.qlCalendarAdvance(Calendar,$D2211,B2212,"f",FALSE)</f>
        <v>54807</v>
      </c>
      <c r="E2212" s="177">
        <f>_xll.qlInterestRateIndexValueDate(IndexON,D2212)</f>
        <v>54807</v>
      </c>
      <c r="F2212" s="193">
        <f>IFERROR(_xll.qlIndexFixing(IndexON,D2212,TRUE,_xll.ohTrigger(RecalcTrigger,TriggerON)),NA())</f>
        <v>1.9792242394065518E-2</v>
      </c>
      <c r="H2212" s="42">
        <f>_xll.qlCalendarAdvance(Calendar,$H2211,B2212,"f",FALSE)</f>
        <v>54807</v>
      </c>
      <c r="I2212" s="177">
        <f>_xll.qlInterestRateIndexValueDate(Index1M,$H2212)</f>
        <v>54807</v>
      </c>
      <c r="J2212" s="182">
        <f>IFERROR(_xll.qlIndexFixing(Index1M,$H2212,TRUE,_xll.ohTrigger(RecalcTrigger,Trigger1M)),NA())</f>
        <v>1.9942518578287143E-2</v>
      </c>
      <c r="K2212" s="44">
        <f>IFERROR(_xll.qlIndexFixing(Index3M,H2212,TRUE,_xll.ohTrigger(RecalcTrigger,Trigger3M)),NA())</f>
        <v>2.023897479462617E-2</v>
      </c>
      <c r="L2212" s="44">
        <f>IFERROR(_xll.qlIndexFixing(Index6M,$H2212,TRUE,_xll.ohTrigger(RecalcTrigger,Trigger6M)),NA())</f>
        <v>2.0395103442005614E-2</v>
      </c>
      <c r="M2212" s="183">
        <f>IFERROR(_xll.qlIndexFixing(Index1Y,$H2212,TRUE,_xll.ohTrigger(RecalcTrigger,Trigger1Y)),NA())</f>
        <v>2.0619115955674117E-2</v>
      </c>
      <c r="N2212" s="182">
        <f>IFERROR(_xll.qlIndexFixing(ONIndex1M,I2212,TRUE,_xll.ohTrigger(RecalcTrigger,Trigger1M)),NA())</f>
        <v>1.9936856682185589E-2</v>
      </c>
      <c r="O2212" s="44">
        <f>IFERROR(_xll.qlIndexFixing(ONIndex3M,I2212,TRUE,_xll.ohTrigger(RecalcTrigger,Trigger3M)),NA())</f>
        <v>2.0220757082630714E-2</v>
      </c>
      <c r="P2212" s="44">
        <f>IFERROR(_xll.qlIndexFixing(ONIndex6M,I2212,TRUE,_xll.ohTrigger(RecalcTrigger,Trigger6M)),NA())</f>
        <v>2.0355150564791424E-2</v>
      </c>
      <c r="Q2212" s="183">
        <f>IFERROR(_xll.qlIndexFixing(ONIndex1Y,I2212,TRUE,_xll.ohTrigger(RecalcTrigger,Trigger1Y)),NA())</f>
        <v>2.0537097993948983E-2</v>
      </c>
    </row>
    <row r="2213" spans="2:17" x14ac:dyDescent="0.2">
      <c r="B2213" s="39" t="s">
        <v>42</v>
      </c>
      <c r="D2213" s="42">
        <f>_xll.qlCalendarAdvance(Calendar,$D2212,B2213,"f",FALSE)</f>
        <v>54814</v>
      </c>
      <c r="E2213" s="177">
        <f>_xll.qlInterestRateIndexValueDate(IndexON,D2213)</f>
        <v>54814</v>
      </c>
      <c r="F2213" s="193">
        <f>IFERROR(_xll.qlIndexFixing(IndexON,D2213,TRUE,_xll.ohTrigger(RecalcTrigger,TriggerON)),NA())</f>
        <v>1.9787563991428003E-2</v>
      </c>
      <c r="H2213" s="42">
        <f>_xll.qlCalendarAdvance(Calendar,$H2212,B2213,"f",FALSE)</f>
        <v>54814</v>
      </c>
      <c r="I2213" s="177">
        <f>_xll.qlInterestRateIndexValueDate(Index1M,$H2213)</f>
        <v>54814</v>
      </c>
      <c r="J2213" s="182">
        <f>IFERROR(_xll.qlIndexFixing(Index1M,$H2213,TRUE,_xll.ohTrigger(RecalcTrigger,Trigger1M)),NA())</f>
        <v>1.9937387225858184E-2</v>
      </c>
      <c r="K2213" s="44">
        <f>IFERROR(_xll.qlIndexFixing(Index3M,H2213,TRUE,_xll.ohTrigger(RecalcTrigger,Trigger3M)),NA())</f>
        <v>2.0234028840429685E-2</v>
      </c>
      <c r="L2213" s="44">
        <f>IFERROR(_xll.qlIndexFixing(Index6M,$H2213,TRUE,_xll.ohTrigger(RecalcTrigger,Trigger6M)),NA())</f>
        <v>2.039031133521621E-2</v>
      </c>
      <c r="M2213" s="183">
        <f>IFERROR(_xll.qlIndexFixing(Index1Y,$H2213,TRUE,_xll.ohTrigger(RecalcTrigger,Trigger1Y)),NA())</f>
        <v>2.0614263806521649E-2</v>
      </c>
      <c r="N2213" s="182">
        <f>IFERROR(_xll.qlIndexFixing(ONIndex1M,I2213,TRUE,_xll.ohTrigger(RecalcTrigger,Trigger1M)),NA())</f>
        <v>1.9931699749401455E-2</v>
      </c>
      <c r="O2213" s="44">
        <f>IFERROR(_xll.qlIndexFixing(ONIndex3M,I2213,TRUE,_xll.ohTrigger(RecalcTrigger,Trigger3M)),NA())</f>
        <v>2.0215731600268239E-2</v>
      </c>
      <c r="P2213" s="44">
        <f>IFERROR(_xll.qlIndexFixing(ONIndex6M,I2213,TRUE,_xll.ohTrigger(RecalcTrigger,Trigger6M)),NA())</f>
        <v>2.0350211114028571E-2</v>
      </c>
      <c r="Q2213" s="183">
        <f>IFERROR(_xll.qlIndexFixing(ONIndex1Y,I2213,TRUE,_xll.ohTrigger(RecalcTrigger,Trigger1Y)),NA())</f>
        <v>2.0531961506304874E-2</v>
      </c>
    </row>
    <row r="2214" spans="2:17" x14ac:dyDescent="0.2">
      <c r="B2214" s="39" t="s">
        <v>42</v>
      </c>
      <c r="D2214" s="42">
        <f>_xll.qlCalendarAdvance(Calendar,$D2213,B2214,"f",FALSE)</f>
        <v>54821</v>
      </c>
      <c r="E2214" s="177">
        <f>_xll.qlInterestRateIndexValueDate(IndexON,D2214)</f>
        <v>54821</v>
      </c>
      <c r="F2214" s="193">
        <f>IFERROR(_xll.qlIndexFixing(IndexON,D2214,TRUE,_xll.ohTrigger(RecalcTrigger,TriggerON)),NA())</f>
        <v>1.9782902251095358E-2</v>
      </c>
      <c r="H2214" s="42">
        <f>_xll.qlCalendarAdvance(Calendar,$H2213,B2214,"f",FALSE)</f>
        <v>54821</v>
      </c>
      <c r="I2214" s="177">
        <f>_xll.qlInterestRateIndexValueDate(Index1M,$H2214)</f>
        <v>54821</v>
      </c>
      <c r="J2214" s="182">
        <f>IFERROR(_xll.qlIndexFixing(Index1M,$H2214,TRUE,_xll.ohTrigger(RecalcTrigger,Trigger1M)),NA())</f>
        <v>1.9931372749575665E-2</v>
      </c>
      <c r="K2214" s="44">
        <f>IFERROR(_xll.qlIndexFixing(Index3M,H2214,TRUE,_xll.ohTrigger(RecalcTrigger,Trigger3M)),NA())</f>
        <v>2.0229099302821057E-2</v>
      </c>
      <c r="L2214" s="44">
        <f>IFERROR(_xll.qlIndexFixing(Index6M,$H2214,TRUE,_xll.ohTrigger(RecalcTrigger,Trigger6M)),NA())</f>
        <v>2.0385534563133592E-2</v>
      </c>
      <c r="M2214" s="183">
        <f>IFERROR(_xll.qlIndexFixing(Index1Y,$H2214,TRUE,_xll.ohTrigger(RecalcTrigger,Trigger1Y)),NA())</f>
        <v>2.0609426678059428E-2</v>
      </c>
      <c r="N2214" s="182">
        <f>IFERROR(_xll.qlIndexFixing(ONIndex1M,I2214,TRUE,_xll.ohTrigger(RecalcTrigger,Trigger1M)),NA())</f>
        <v>1.9926557925589172E-2</v>
      </c>
      <c r="O2214" s="44">
        <f>IFERROR(_xll.qlIndexFixing(ONIndex3M,I2214,TRUE,_xll.ohTrigger(RecalcTrigger,Trigger3M)),NA())</f>
        <v>2.021072244816402E-2</v>
      </c>
      <c r="P2214" s="44">
        <f>IFERROR(_xll.qlIndexFixing(ONIndex6M,I2214,TRUE,_xll.ohTrigger(RecalcTrigger,Trigger6M)),NA())</f>
        <v>2.0345286834156928E-2</v>
      </c>
      <c r="Q2214" s="183">
        <f>IFERROR(_xll.qlIndexFixing(ONIndex1Y,I2214,TRUE,_xll.ohTrigger(RecalcTrigger,Trigger1Y)),NA())</f>
        <v>2.0526839714377632E-2</v>
      </c>
    </row>
    <row r="2215" spans="2:17" x14ac:dyDescent="0.2">
      <c r="B2215" s="39" t="s">
        <v>42</v>
      </c>
      <c r="D2215" s="42">
        <f>_xll.qlCalendarAdvance(Calendar,$D2214,B2215,"f",FALSE)</f>
        <v>54828</v>
      </c>
      <c r="E2215" s="177">
        <f>_xll.qlInterestRateIndexValueDate(IndexON,D2215)</f>
        <v>54828</v>
      </c>
      <c r="F2215" s="193">
        <f>IFERROR(_xll.qlIndexFixing(IndexON,D2215,TRUE,_xll.ohTrigger(RecalcTrigger,TriggerON)),NA())</f>
        <v>1.9778257172986535E-2</v>
      </c>
      <c r="H2215" s="42">
        <f>_xll.qlCalendarAdvance(Calendar,$H2214,B2215,"f",FALSE)</f>
        <v>54828</v>
      </c>
      <c r="I2215" s="177">
        <f>_xll.qlInterestRateIndexValueDate(Index1M,$H2215)</f>
        <v>54828</v>
      </c>
      <c r="J2215" s="182">
        <f>IFERROR(_xll.qlIndexFixing(Index1M,$H2215,TRUE,_xll.ohTrigger(RecalcTrigger,Trigger1M)),NA())</f>
        <v>1.992626765907549E-2</v>
      </c>
      <c r="K2215" s="44">
        <f>IFERROR(_xll.qlIndexFixing(Index3M,H2215,TRUE,_xll.ohTrigger(RecalcTrigger,Trigger3M)),NA())</f>
        <v>2.0223974698570506E-2</v>
      </c>
      <c r="L2215" s="44">
        <f>IFERROR(_xll.qlIndexFixing(Index6M,$H2215,TRUE,_xll.ohTrigger(RecalcTrigger,Trigger6M)),NA())</f>
        <v>2.0380773125649856E-2</v>
      </c>
      <c r="M2215" s="183">
        <f>IFERROR(_xll.qlIndexFixing(Index1Y,$H2215,TRUE,_xll.ohTrigger(RecalcTrigger,Trigger1Y)),NA())</f>
        <v>2.060460457007407E-2</v>
      </c>
      <c r="N2215" s="182">
        <f>IFERROR(_xll.qlIndexFixing(ONIndex1M,I2215,TRUE,_xll.ohTrigger(RecalcTrigger,Trigger1M)),NA())</f>
        <v>1.9921431210910834E-2</v>
      </c>
      <c r="O2215" s="44">
        <f>IFERROR(_xll.qlIndexFixing(ONIndex3M,I2215,TRUE,_xll.ohTrigger(RecalcTrigger,Trigger3M)),NA())</f>
        <v>2.0205729625993873E-2</v>
      </c>
      <c r="P2215" s="44">
        <f>IFERROR(_xll.qlIndexFixing(ONIndex6M,I2215,TRUE,_xll.ohTrigger(RecalcTrigger,Trigger6M)),NA())</f>
        <v>2.0340377725338588E-2</v>
      </c>
      <c r="Q2215" s="183">
        <f>IFERROR(_xll.qlIndexFixing(ONIndex1Y,I2215,TRUE,_xll.ohTrigger(RecalcTrigger,Trigger1Y)),NA())</f>
        <v>2.0521732618086208E-2</v>
      </c>
    </row>
    <row r="2216" spans="2:17" x14ac:dyDescent="0.2">
      <c r="B2216" s="39" t="s">
        <v>42</v>
      </c>
      <c r="D2216" s="42">
        <f>_xll.qlCalendarAdvance(Calendar,$D2215,B2216,"f",FALSE)</f>
        <v>54835</v>
      </c>
      <c r="E2216" s="177">
        <f>_xll.qlInterestRateIndexValueDate(IndexON,D2216)</f>
        <v>54835</v>
      </c>
      <c r="F2216" s="193">
        <f>IFERROR(_xll.qlIndexFixing(IndexON,D2216,TRUE,_xll.ohTrigger(RecalcTrigger,TriggerON)),NA())</f>
        <v>1.9773628756939443E-2</v>
      </c>
      <c r="H2216" s="42">
        <f>_xll.qlCalendarAdvance(Calendar,$H2215,B2216,"f",FALSE)</f>
        <v>54835</v>
      </c>
      <c r="I2216" s="177">
        <f>_xll.qlInterestRateIndexValueDate(Index1M,$H2216)</f>
        <v>54835</v>
      </c>
      <c r="J2216" s="182">
        <f>IFERROR(_xll.qlIndexFixing(Index1M,$H2216,TRUE,_xll.ohTrigger(RecalcTrigger,Trigger1M)),NA())</f>
        <v>1.9921177701785791E-2</v>
      </c>
      <c r="K2216" s="44">
        <f>IFERROR(_xll.qlIndexFixing(Index3M,H2216,TRUE,_xll.ohTrigger(RecalcTrigger,Trigger3M)),NA())</f>
        <v>2.0219077092034302E-2</v>
      </c>
      <c r="L2216" s="44">
        <f>IFERROR(_xll.qlIndexFixing(Index6M,$H2216,TRUE,_xll.ohTrigger(RecalcTrigger,Trigger6M)),NA())</f>
        <v>2.0376027022657527E-2</v>
      </c>
      <c r="M2216" s="183">
        <f>IFERROR(_xll.qlIndexFixing(Index1Y,$H2216,TRUE,_xll.ohTrigger(RecalcTrigger,Trigger1Y)),NA())</f>
        <v>2.0599797482352633E-2</v>
      </c>
      <c r="N2216" s="182">
        <f>IFERROR(_xll.qlIndexFixing(ONIndex1M,I2216,TRUE,_xll.ohTrigger(RecalcTrigger,Trigger1M)),NA())</f>
        <v>1.9916319605042254E-2</v>
      </c>
      <c r="O2216" s="44">
        <f>IFERROR(_xll.qlIndexFixing(ONIndex3M,I2216,TRUE,_xll.ohTrigger(RecalcTrigger,Trigger3M)),NA())</f>
        <v>2.0200753134000937E-2</v>
      </c>
      <c r="P2216" s="44">
        <f>IFERROR(_xll.qlIndexFixing(ONIndex6M,I2216,TRUE,_xll.ohTrigger(RecalcTrigger,Trigger6M)),NA())</f>
        <v>2.0335483787492503E-2</v>
      </c>
      <c r="Q2216" s="183">
        <f>IFERROR(_xll.qlIndexFixing(ONIndex1Y,I2216,TRUE,_xll.ohTrigger(RecalcTrigger,Trigger1Y)),NA())</f>
        <v>2.0516640217349558E-2</v>
      </c>
    </row>
    <row r="2217" spans="2:17" x14ac:dyDescent="0.2">
      <c r="B2217" s="39" t="s">
        <v>42</v>
      </c>
      <c r="D2217" s="42">
        <f>_xll.qlCalendarAdvance(Calendar,$D2216,B2217,"f",FALSE)</f>
        <v>54842</v>
      </c>
      <c r="E2217" s="177">
        <f>_xll.qlInterestRateIndexValueDate(IndexON,D2217)</f>
        <v>54842</v>
      </c>
      <c r="F2217" s="193">
        <f>IFERROR(_xll.qlIndexFixing(IndexON,D2217,TRUE,_xll.ohTrigger(RecalcTrigger,TriggerON)),NA())</f>
        <v>1.9769017003116174E-2</v>
      </c>
      <c r="H2217" s="42">
        <f>_xll.qlCalendarAdvance(Calendar,$H2216,B2217,"f",FALSE)</f>
        <v>54842</v>
      </c>
      <c r="I2217" s="177">
        <f>_xll.qlInterestRateIndexValueDate(Index1M,$H2217)</f>
        <v>54842</v>
      </c>
      <c r="J2217" s="182">
        <f>IFERROR(_xll.qlIndexFixing(Index1M,$H2217,TRUE,_xll.ohTrigger(RecalcTrigger,Trigger1M)),NA())</f>
        <v>1.9916102877694995E-2</v>
      </c>
      <c r="K2217" s="44">
        <f>IFERROR(_xll.qlIndexFixing(Index3M,H2217,TRUE,_xll.ohTrigger(RecalcTrigger,Trigger3M)),NA())</f>
        <v>2.0214195900939636E-2</v>
      </c>
      <c r="L2217" s="44">
        <f>IFERROR(_xll.qlIndexFixing(Index6M,$H2217,TRUE,_xll.ohTrigger(RecalcTrigger,Trigger6M)),NA())</f>
        <v>2.0371296254049147E-2</v>
      </c>
      <c r="M2217" s="183">
        <f>IFERROR(_xll.qlIndexFixing(Index1Y,$H2217,TRUE,_xll.ohTrigger(RecalcTrigger,Trigger1Y)),NA())</f>
        <v>2.0595005414683509E-2</v>
      </c>
      <c r="N2217" s="182">
        <f>IFERROR(_xll.qlIndexFixing(ONIndex1M,I2217,TRUE,_xll.ohTrigger(RecalcTrigger,Trigger1M)),NA())</f>
        <v>1.9911223108388665E-2</v>
      </c>
      <c r="O2217" s="44">
        <f>IFERROR(_xll.qlIndexFixing(ONIndex3M,I2217,TRUE,_xll.ohTrigger(RecalcTrigger,Trigger3M)),NA())</f>
        <v>2.0195792972185211E-2</v>
      </c>
      <c r="P2217" s="44">
        <f>IFERROR(_xll.qlIndexFixing(ONIndex6M,I2217,TRUE,_xll.ohTrigger(RecalcTrigger,Trigger6M)),NA())</f>
        <v>2.0330605020699721E-2</v>
      </c>
      <c r="Q2217" s="183">
        <f>IFERROR(_xll.qlIndexFixing(ONIndex1Y,I2217,TRUE,_xll.ohTrigger(RecalcTrigger,Trigger1Y)),NA())</f>
        <v>2.0511562512410819E-2</v>
      </c>
    </row>
    <row r="2218" spans="2:17" x14ac:dyDescent="0.2">
      <c r="B2218" s="39" t="s">
        <v>42</v>
      </c>
      <c r="D2218" s="42">
        <f>_xll.qlCalendarAdvance(Calendar,$D2217,B2218,"f",FALSE)</f>
        <v>54849</v>
      </c>
      <c r="E2218" s="177">
        <f>_xll.qlInterestRateIndexValueDate(IndexON,D2218)</f>
        <v>54849</v>
      </c>
      <c r="F2218" s="193">
        <f>IFERROR(_xll.qlIndexFixing(IndexON,D2218,TRUE,_xll.ohTrigger(RecalcTrigger,TriggerON)),NA())</f>
        <v>1.9764421911597774E-2</v>
      </c>
      <c r="H2218" s="42">
        <f>_xll.qlCalendarAdvance(Calendar,$H2217,B2218,"f",FALSE)</f>
        <v>54849</v>
      </c>
      <c r="I2218" s="177">
        <f>_xll.qlInterestRateIndexValueDate(Index1M,$H2218)</f>
        <v>54849</v>
      </c>
      <c r="J2218" s="182">
        <f>IFERROR(_xll.qlIndexFixing(Index1M,$H2218,TRUE,_xll.ohTrigger(RecalcTrigger,Trigger1M)),NA())</f>
        <v>1.9911957529292822E-2</v>
      </c>
      <c r="K2218" s="44">
        <f>IFERROR(_xll.qlIndexFixing(Index3M,H2218,TRUE,_xll.ohTrigger(RecalcTrigger,Trigger3M)),NA())</f>
        <v>2.020997398341139E-2</v>
      </c>
      <c r="L2218" s="44">
        <f>IFERROR(_xll.qlIndexFixing(Index6M,$H2218,TRUE,_xll.ohTrigger(RecalcTrigger,Trigger6M)),NA())</f>
        <v>2.0367285498960896E-2</v>
      </c>
      <c r="M2218" s="183">
        <f>IFERROR(_xll.qlIndexFixing(Index1Y,$H2218,TRUE,_xll.ohTrigger(RecalcTrigger,Trigger1Y)),NA())</f>
        <v>2.059022836685509E-2</v>
      </c>
      <c r="N2218" s="182">
        <f>IFERROR(_xll.qlIndexFixing(ONIndex1M,I2218,TRUE,_xll.ohTrigger(RecalcTrigger,Trigger1M)),NA())</f>
        <v>1.9906141720706927E-2</v>
      </c>
      <c r="O2218" s="44">
        <f>IFERROR(_xll.qlIndexFixing(ONIndex3M,I2218,TRUE,_xll.ohTrigger(RecalcTrigger,Trigger3M)),NA())</f>
        <v>2.019084914046565E-2</v>
      </c>
      <c r="P2218" s="44">
        <f>IFERROR(_xll.qlIndexFixing(ONIndex6M,I2218,TRUE,_xll.ohTrigger(RecalcTrigger,Trigger6M)),NA())</f>
        <v>2.0325741424798149E-2</v>
      </c>
      <c r="Q2218" s="183">
        <f>IFERROR(_xll.qlIndexFixing(ONIndex1Y,I2218,TRUE,_xll.ohTrigger(RecalcTrigger,Trigger1Y)),NA())</f>
        <v>2.05064995031079E-2</v>
      </c>
    </row>
    <row r="2219" spans="2:17" x14ac:dyDescent="0.2">
      <c r="B2219" s="39" t="s">
        <v>42</v>
      </c>
      <c r="D2219" s="42">
        <f>_xll.qlCalendarAdvance(Calendar,$D2218,B2219,"f",FALSE)</f>
        <v>54856</v>
      </c>
      <c r="E2219" s="177">
        <f>_xll.qlInterestRateIndexValueDate(IndexON,D2219)</f>
        <v>54856</v>
      </c>
      <c r="F2219" s="193">
        <f>IFERROR(_xll.qlIndexFixing(IndexON,D2219,TRUE,_xll.ohTrigger(RecalcTrigger,TriggerON)),NA())</f>
        <v>1.9759843482141104E-2</v>
      </c>
      <c r="H2219" s="42">
        <f>_xll.qlCalendarAdvance(Calendar,$H2218,B2219,"f",FALSE)</f>
        <v>54856</v>
      </c>
      <c r="I2219" s="177">
        <f>_xll.qlInterestRateIndexValueDate(Index1M,$H2219)</f>
        <v>54856</v>
      </c>
      <c r="J2219" s="182">
        <f>IFERROR(_xll.qlIndexFixing(Index1M,$H2219,TRUE,_xll.ohTrigger(RecalcTrigger,Trigger1M)),NA())</f>
        <v>1.9907100928464396E-2</v>
      </c>
      <c r="K2219" s="44">
        <f>IFERROR(_xll.qlIndexFixing(Index3M,H2219,TRUE,_xll.ohTrigger(RecalcTrigger,Trigger3M)),NA())</f>
        <v>2.0205128337877944E-2</v>
      </c>
      <c r="L2219" s="44">
        <f>IFERROR(_xll.qlIndexFixing(Index6M,$H2219,TRUE,_xll.ohTrigger(RecalcTrigger,Trigger6M)),NA())</f>
        <v>2.0362587902423849E-2</v>
      </c>
      <c r="M2219" s="183">
        <f>IFERROR(_xll.qlIndexFixing(Index1Y,$H2219,TRUE,_xll.ohTrigger(RecalcTrigger,Trigger1Y)),NA())</f>
        <v>2.0585466338656877E-2</v>
      </c>
      <c r="N2219" s="182">
        <f>IFERROR(_xll.qlIndexFixing(ONIndex1M,I2219,TRUE,_xll.ohTrigger(RecalcTrigger,Trigger1M)),NA())</f>
        <v>1.990107544199704E-2</v>
      </c>
      <c r="O2219" s="44">
        <f>IFERROR(_xll.qlIndexFixing(ONIndex3M,I2219,TRUE,_xll.ohTrigger(RecalcTrigger,Trigger3M)),NA())</f>
        <v>2.018592163868016E-2</v>
      </c>
      <c r="P2219" s="44">
        <f>IFERROR(_xll.qlIndexFixing(ONIndex6M,I2219,TRUE,_xll.ohTrigger(RecalcTrigger,Trigger6M)),NA())</f>
        <v>2.0320892999868834E-2</v>
      </c>
      <c r="Q2219" s="183">
        <f>IFERROR(_xll.qlIndexFixing(ONIndex1Y,I2219,TRUE,_xll.ohTrigger(RecalcTrigger,Trigger1Y)),NA())</f>
        <v>2.05014511894408E-2</v>
      </c>
    </row>
    <row r="2220" spans="2:17" x14ac:dyDescent="0.2">
      <c r="B2220" s="39" t="s">
        <v>42</v>
      </c>
      <c r="D2220" s="42">
        <f>_xll.qlCalendarAdvance(Calendar,$D2219,B2220,"f",FALSE)</f>
        <v>54863</v>
      </c>
      <c r="E2220" s="177">
        <f>_xll.qlInterestRateIndexValueDate(IndexON,D2220)</f>
        <v>54863</v>
      </c>
      <c r="F2220" s="193">
        <f>IFERROR(_xll.qlIndexFixing(IndexON,D2220,TRUE,_xll.ohTrigger(RecalcTrigger,TriggerON)),NA())</f>
        <v>1.9755281714908257E-2</v>
      </c>
      <c r="H2220" s="42">
        <f>_xll.qlCalendarAdvance(Calendar,$H2219,B2220,"f",FALSE)</f>
        <v>54863</v>
      </c>
      <c r="I2220" s="177">
        <f>_xll.qlInterestRateIndexValueDate(Index1M,$H2220)</f>
        <v>54863</v>
      </c>
      <c r="J2220" s="182">
        <f>IFERROR(_xll.qlIndexFixing(Index1M,$H2220,TRUE,_xll.ohTrigger(RecalcTrigger,Trigger1M)),NA())</f>
        <v>1.9901891614210961E-2</v>
      </c>
      <c r="K2220" s="44">
        <f>IFERROR(_xll.qlIndexFixing(Index3M,H2220,TRUE,_xll.ohTrigger(RecalcTrigger,Trigger3M)),NA())</f>
        <v>2.0200299110509776E-2</v>
      </c>
      <c r="L2220" s="44">
        <f>IFERROR(_xll.qlIndexFixing(Index6M,$H2220,TRUE,_xll.ohTrigger(RecalcTrigger,Trigger6M)),NA())</f>
        <v>2.035790564266125E-2</v>
      </c>
      <c r="M2220" s="183">
        <f>IFERROR(_xll.qlIndexFixing(Index1Y,$H2220,TRUE,_xll.ohTrigger(RecalcTrigger,Trigger1Y)),NA())</f>
        <v>2.0580719329878594E-2</v>
      </c>
      <c r="N2220" s="182">
        <f>IFERROR(_xll.qlIndexFixing(ONIndex1M,I2220,TRUE,_xll.ohTrigger(RecalcTrigger,Trigger1M)),NA())</f>
        <v>1.9896024272421098E-2</v>
      </c>
      <c r="O2220" s="44">
        <f>IFERROR(_xll.qlIndexFixing(ONIndex3M,I2220,TRUE,_xll.ohTrigger(RecalcTrigger,Trigger3M)),NA())</f>
        <v>2.018101046707188E-2</v>
      </c>
      <c r="P2220" s="44">
        <f>IFERROR(_xll.qlIndexFixing(ONIndex6M,I2220,TRUE,_xll.ohTrigger(RecalcTrigger,Trigger6M)),NA())</f>
        <v>2.031605974599282E-2</v>
      </c>
      <c r="Q2220" s="183">
        <f>IFERROR(_xll.qlIndexFixing(ONIndex1Y,I2220,TRUE,_xll.ohTrigger(RecalcTrigger,Trigger1Y)),NA())</f>
        <v>2.0496417571490566E-2</v>
      </c>
    </row>
    <row r="2221" spans="2:17" x14ac:dyDescent="0.2">
      <c r="B2221" s="39" t="s">
        <v>42</v>
      </c>
      <c r="D2221" s="42">
        <f>_xll.qlCalendarAdvance(Calendar,$D2220,B2221,"f",FALSE)</f>
        <v>54870</v>
      </c>
      <c r="E2221" s="177">
        <f>_xll.qlInterestRateIndexValueDate(IndexON,D2221)</f>
        <v>54870</v>
      </c>
      <c r="F2221" s="193">
        <f>IFERROR(_xll.qlIndexFixing(IndexON,D2221,TRUE,_xll.ohTrigger(RecalcTrigger,TriggerON)),NA())</f>
        <v>1.9750736609818187E-2</v>
      </c>
      <c r="H2221" s="42">
        <f>_xll.qlCalendarAdvance(Calendar,$H2220,B2221,"f",FALSE)</f>
        <v>54870</v>
      </c>
      <c r="I2221" s="177">
        <f>_xll.qlInterestRateIndexValueDate(Index1M,$H2221)</f>
        <v>54870</v>
      </c>
      <c r="J2221" s="182">
        <f>IFERROR(_xll.qlIndexFixing(Index1M,$H2221,TRUE,_xll.ohTrigger(RecalcTrigger,Trigger1M)),NA())</f>
        <v>1.9896881363062689E-2</v>
      </c>
      <c r="K2221" s="44">
        <f>IFERROR(_xll.qlIndexFixing(Index3M,H2221,TRUE,_xll.ohTrigger(RecalcTrigger,Trigger3M)),NA())</f>
        <v>2.019548630124875E-2</v>
      </c>
      <c r="L2221" s="44">
        <f>IFERROR(_xll.qlIndexFixing(Index6M,$H2221,TRUE,_xll.ohTrigger(RecalcTrigger,Trigger6M)),NA())</f>
        <v>2.0353238719565625E-2</v>
      </c>
      <c r="M2221" s="183">
        <f>IFERROR(_xll.qlIndexFixing(Index1Y,$H2221,TRUE,_xll.ohTrigger(RecalcTrigger,Trigger1Y)),NA())</f>
        <v>2.0575987340310853E-2</v>
      </c>
      <c r="N2221" s="182">
        <f>IFERROR(_xll.qlIndexFixing(ONIndex1M,I2221,TRUE,_xll.ohTrigger(RecalcTrigger,Trigger1M)),NA())</f>
        <v>1.9890988211817007E-2</v>
      </c>
      <c r="O2221" s="44">
        <f>IFERROR(_xll.qlIndexFixing(ONIndex3M,I2221,TRUE,_xll.ohTrigger(RecalcTrigger,Trigger3M)),NA())</f>
        <v>2.0176115625721858E-2</v>
      </c>
      <c r="P2221" s="44">
        <f>IFERROR(_xll.qlIndexFixing(ONIndex6M,I2221,TRUE,_xll.ohTrigger(RecalcTrigger,Trigger6M)),NA())</f>
        <v>2.031124166317011E-2</v>
      </c>
      <c r="Q2221" s="183">
        <f>IFERROR(_xll.qlIndexFixing(ONIndex1Y,I2221,TRUE,_xll.ohTrigger(RecalcTrigger,Trigger1Y)),NA())</f>
        <v>2.0491398649257198E-2</v>
      </c>
    </row>
    <row r="2222" spans="2:17" x14ac:dyDescent="0.2">
      <c r="B2222" s="39" t="s">
        <v>42</v>
      </c>
      <c r="D2222" s="42">
        <f>_xll.qlCalendarAdvance(Calendar,$D2221,B2222,"f",FALSE)</f>
        <v>54877</v>
      </c>
      <c r="E2222" s="177">
        <f>_xll.qlInterestRateIndexValueDate(IndexON,D2222)</f>
        <v>54877</v>
      </c>
      <c r="F2222" s="193">
        <f>IFERROR(_xll.qlIndexFixing(IndexON,D2222,TRUE,_xll.ohTrigger(RecalcTrigger,TriggerON)),NA())</f>
        <v>1.9746208167032986E-2</v>
      </c>
      <c r="H2222" s="42">
        <f>_xll.qlCalendarAdvance(Calendar,$H2221,B2222,"f",FALSE)</f>
        <v>54877</v>
      </c>
      <c r="I2222" s="177">
        <f>_xll.qlInterestRateIndexValueDate(Index1M,$H2222)</f>
        <v>54877</v>
      </c>
      <c r="J2222" s="182">
        <f>IFERROR(_xll.qlIndexFixing(Index1M,$H2222,TRUE,_xll.ohTrigger(RecalcTrigger,Trigger1M)),NA())</f>
        <v>1.9891327700855371E-2</v>
      </c>
      <c r="K2222" s="44">
        <f>IFERROR(_xll.qlIndexFixing(Index3M,H2222,TRUE,_xll.ohTrigger(RecalcTrigger,Trigger3M)),NA())</f>
        <v>2.0190689910034077E-2</v>
      </c>
      <c r="L2222" s="44">
        <f>IFERROR(_xll.qlIndexFixing(Index6M,$H2222,TRUE,_xll.ohTrigger(RecalcTrigger,Trigger6M)),NA())</f>
        <v>2.0348587133031257E-2</v>
      </c>
      <c r="M2222" s="183">
        <f>IFERROR(_xll.qlIndexFixing(Index1Y,$H2222,TRUE,_xll.ohTrigger(RecalcTrigger,Trigger1Y)),NA())</f>
        <v>2.0571270369745154E-2</v>
      </c>
      <c r="N2222" s="182">
        <f>IFERROR(_xll.qlIndexFixing(ONIndex1M,I2222,TRUE,_xll.ohTrigger(RecalcTrigger,Trigger1M)),NA())</f>
        <v>1.9885967260184767E-2</v>
      </c>
      <c r="O2222" s="44">
        <f>IFERROR(_xll.qlIndexFixing(ONIndex3M,I2222,TRUE,_xll.ohTrigger(RecalcTrigger,Trigger3M)),NA())</f>
        <v>2.0171237114386953E-2</v>
      </c>
      <c r="P2222" s="44">
        <f>IFERROR(_xll.qlIndexFixing(ONIndex6M,I2222,TRUE,_xll.ohTrigger(RecalcTrigger,Trigger6M)),NA())</f>
        <v>2.0306438751238609E-2</v>
      </c>
      <c r="Q2222" s="183">
        <f>IFERROR(_xll.qlIndexFixing(ONIndex1Y,I2222,TRUE,_xll.ohTrigger(RecalcTrigger,Trigger1Y)),NA())</f>
        <v>2.0486394422497556E-2</v>
      </c>
    </row>
    <row r="2223" spans="2:17" x14ac:dyDescent="0.2">
      <c r="B2223" s="39" t="s">
        <v>42</v>
      </c>
      <c r="D2223" s="42">
        <f>_xll.qlCalendarAdvance(Calendar,$D2222,B2223,"f",FALSE)</f>
        <v>54884</v>
      </c>
      <c r="E2223" s="177">
        <f>_xll.qlInterestRateIndexValueDate(IndexON,D2223)</f>
        <v>54884</v>
      </c>
      <c r="F2223" s="193">
        <f>IFERROR(_xll.qlIndexFixing(IndexON,D2223,TRUE,_xll.ohTrigger(RecalcTrigger,TriggerON)),NA())</f>
        <v>1.9741696386390561E-2</v>
      </c>
      <c r="H2223" s="42">
        <f>_xll.qlCalendarAdvance(Calendar,$H2222,B2223,"f",FALSE)</f>
        <v>54884</v>
      </c>
      <c r="I2223" s="177">
        <f>_xll.qlInterestRateIndexValueDate(Index1M,$H2223)</f>
        <v>54884</v>
      </c>
      <c r="J2223" s="182">
        <f>IFERROR(_xll.qlIndexFixing(Index1M,$H2223,TRUE,_xll.ohTrigger(RecalcTrigger,Trigger1M)),NA())</f>
        <v>1.9886345294934236E-2</v>
      </c>
      <c r="K2223" s="44">
        <f>IFERROR(_xll.qlIndexFixing(Index3M,H2223,TRUE,_xll.ohTrigger(RecalcTrigger,Trigger3M)),NA())</f>
        <v>2.0185691021502399E-2</v>
      </c>
      <c r="L2223" s="44">
        <f>IFERROR(_xll.qlIndexFixing(Index6M,$H2223,TRUE,_xll.ohTrigger(RecalcTrigger,Trigger6M)),NA())</f>
        <v>2.0343711719076958E-2</v>
      </c>
      <c r="M2223" s="183">
        <f>IFERROR(_xll.qlIndexFixing(Index1Y,$H2223,TRUE,_xll.ohTrigger(RecalcTrigger,Trigger1Y)),NA())</f>
        <v>2.0566568417973219E-2</v>
      </c>
      <c r="N2223" s="182">
        <f>IFERROR(_xll.qlIndexFixing(ONIndex1M,I2223,TRUE,_xll.ohTrigger(RecalcTrigger,Trigger1M)),NA())</f>
        <v>1.9880961417605425E-2</v>
      </c>
      <c r="O2223" s="44">
        <f>IFERROR(_xll.qlIndexFixing(ONIndex3M,I2223,TRUE,_xll.ohTrigger(RecalcTrigger,Trigger3M)),NA())</f>
        <v>2.0166374933148212E-2</v>
      </c>
      <c r="P2223" s="44">
        <f>IFERROR(_xll.qlIndexFixing(ONIndex6M,I2223,TRUE,_xll.ohTrigger(RecalcTrigger,Trigger6M)),NA())</f>
        <v>2.0301651010198318E-2</v>
      </c>
      <c r="Q2223" s="183">
        <f>IFERROR(_xll.qlIndexFixing(ONIndex1Y,I2223,TRUE,_xll.ohTrigger(RecalcTrigger,Trigger1Y)),NA())</f>
        <v>2.048140489145478E-2</v>
      </c>
    </row>
    <row r="2224" spans="2:17" x14ac:dyDescent="0.2">
      <c r="B2224" s="39" t="s">
        <v>42</v>
      </c>
      <c r="D2224" s="42">
        <f>_xll.qlCalendarAdvance(Calendar,$D2223,B2224,"f",FALSE)</f>
        <v>54891</v>
      </c>
      <c r="E2224" s="177">
        <f>_xll.qlInterestRateIndexValueDate(IndexON,D2224)</f>
        <v>54891</v>
      </c>
      <c r="F2224" s="193">
        <f>IFERROR(_xll.qlIndexFixing(IndexON,D2224,TRUE,_xll.ohTrigger(RecalcTrigger,TriggerON)),NA())</f>
        <v>1.973720126797196E-2</v>
      </c>
      <c r="H2224" s="42">
        <f>_xll.qlCalendarAdvance(Calendar,$H2223,B2224,"f",FALSE)</f>
        <v>54891</v>
      </c>
      <c r="I2224" s="177">
        <f>_xll.qlInterestRateIndexValueDate(Index1M,$H2224)</f>
        <v>54891</v>
      </c>
      <c r="J2224" s="182">
        <f>IFERROR(_xll.qlIndexFixing(Index1M,$H2224,TRUE,_xll.ohTrigger(RecalcTrigger,Trigger1M)),NA())</f>
        <v>1.9881378023871132E-2</v>
      </c>
      <c r="K2224" s="44">
        <f>IFERROR(_xll.qlIndexFixing(Index3M,H2224,TRUE,_xll.ohTrigger(RecalcTrigger,Trigger3M)),NA())</f>
        <v>2.0180926556305583E-2</v>
      </c>
      <c r="L2224" s="44">
        <f>IFERROR(_xll.qlIndexFixing(Index6M,$H2224,TRUE,_xll.ohTrigger(RecalcTrigger,Trigger6M)),NA())</f>
        <v>2.0339089966176765E-2</v>
      </c>
      <c r="M2224" s="183">
        <f>IFERROR(_xll.qlIndexFixing(Index1Y,$H2224,TRUE,_xll.ohTrigger(RecalcTrigger,Trigger1Y)),NA())</f>
        <v>2.0561881484787881E-2</v>
      </c>
      <c r="N2224" s="182">
        <f>IFERROR(_xll.qlIndexFixing(ONIndex1M,I2224,TRUE,_xll.ohTrigger(RecalcTrigger,Trigger1M)),NA())</f>
        <v>1.9875970684078981E-2</v>
      </c>
      <c r="O2224" s="44">
        <f>IFERROR(_xll.qlIndexFixing(ONIndex3M,I2224,TRUE,_xll.ohTrigger(RecalcTrigger,Trigger3M)),NA())</f>
        <v>2.0161529082005636E-2</v>
      </c>
      <c r="P2224" s="44">
        <f>IFERROR(_xll.qlIndexFixing(ONIndex6M,I2224,TRUE,_xll.ohTrigger(RecalcTrigger,Trigger6M)),NA())</f>
        <v>2.0296878440373423E-2</v>
      </c>
      <c r="Q2224" s="183">
        <f>IFERROR(_xll.qlIndexFixing(ONIndex1Y,I2224,TRUE,_xll.ohTrigger(RecalcTrigger,Trigger1Y)),NA())</f>
        <v>2.0476430056209916E-2</v>
      </c>
    </row>
    <row r="2225" spans="2:17" x14ac:dyDescent="0.2">
      <c r="B2225" s="39" t="s">
        <v>42</v>
      </c>
      <c r="D2225" s="42">
        <f>_xll.qlCalendarAdvance(Calendar,$D2224,B2225,"f",FALSE)</f>
        <v>54898</v>
      </c>
      <c r="E2225" s="177">
        <f>_xll.qlInterestRateIndexValueDate(IndexON,D2225)</f>
        <v>54898</v>
      </c>
      <c r="F2225" s="193">
        <f>IFERROR(_xll.qlIndexFixing(IndexON,D2225,TRUE,_xll.ohTrigger(RecalcTrigger,TriggerON)),NA())</f>
        <v>1.9732722811696135E-2</v>
      </c>
      <c r="H2225" s="42">
        <f>_xll.qlCalendarAdvance(Calendar,$H2224,B2225,"f",FALSE)</f>
        <v>54898</v>
      </c>
      <c r="I2225" s="177">
        <f>_xll.qlInterestRateIndexValueDate(Index1M,$H2225)</f>
        <v>54898</v>
      </c>
      <c r="J2225" s="182">
        <f>IFERROR(_xll.qlIndexFixing(Index1M,$H2225,TRUE,_xll.ohTrigger(RecalcTrigger,Trigger1M)),NA())</f>
        <v>1.9876425887644454E-2</v>
      </c>
      <c r="K2225" s="44">
        <f>IFERROR(_xll.qlIndexFixing(Index3M,H2225,TRUE,_xll.ohTrigger(RecalcTrigger,Trigger3M)),NA())</f>
        <v>2.0176178508015296E-2</v>
      </c>
      <c r="L2225" s="44">
        <f>IFERROR(_xll.qlIndexFixing(Index6M,$H2225,TRUE,_xll.ohTrigger(RecalcTrigger,Trigger6M)),NA())</f>
        <v>2.033448354861556E-2</v>
      </c>
      <c r="M2225" s="183">
        <f>IFERROR(_xll.qlIndexFixing(Index1Y,$H2225,TRUE,_xll.ohTrigger(RecalcTrigger,Trigger1Y)),NA())</f>
        <v>2.0557209569982193E-2</v>
      </c>
      <c r="N2225" s="182">
        <f>IFERROR(_xll.qlIndexFixing(ONIndex1M,I2225,TRUE,_xll.ohTrigger(RecalcTrigger,Trigger1M)),NA())</f>
        <v>1.9870995059524388E-2</v>
      </c>
      <c r="O2225" s="44">
        <f>IFERROR(_xll.qlIndexFixing(ONIndex3M,I2225,TRUE,_xll.ohTrigger(RecalcTrigger,Trigger3M)),NA())</f>
        <v>2.0156699560959224E-2</v>
      </c>
      <c r="P2225" s="44">
        <f>IFERROR(_xll.qlIndexFixing(ONIndex6M,I2225,TRUE,_xll.ohTrigger(RecalcTrigger,Trigger6M)),NA())</f>
        <v>2.0292121041358691E-2</v>
      </c>
      <c r="Q2225" s="183">
        <f>IFERROR(_xll.qlIndexFixing(ONIndex1Y,I2225,TRUE,_xll.ohTrigger(RecalcTrigger,Trigger1Y)),NA())</f>
        <v>2.0471469916600871E-2</v>
      </c>
    </row>
    <row r="2226" spans="2:17" x14ac:dyDescent="0.2">
      <c r="B2226" s="39" t="s">
        <v>42</v>
      </c>
      <c r="D2226" s="42">
        <f>_xll.qlCalendarAdvance(Calendar,$D2225,B2226,"f",FALSE)</f>
        <v>54905</v>
      </c>
      <c r="E2226" s="177">
        <f>_xll.qlInterestRateIndexValueDate(IndexON,D2226)</f>
        <v>54905</v>
      </c>
      <c r="F2226" s="193">
        <f>IFERROR(_xll.qlIndexFixing(IndexON,D2226,TRUE,_xll.ohTrigger(RecalcTrigger,TriggerON)),NA())</f>
        <v>1.9728261017563087E-2</v>
      </c>
      <c r="H2226" s="42">
        <f>_xll.qlCalendarAdvance(Calendar,$H2225,B2226,"f",FALSE)</f>
        <v>54905</v>
      </c>
      <c r="I2226" s="177">
        <f>_xll.qlInterestRateIndexValueDate(Index1M,$H2226)</f>
        <v>54905</v>
      </c>
      <c r="J2226" s="182">
        <f>IFERROR(_xll.qlIndexFixing(Index1M,$H2226,TRUE,_xll.ohTrigger(RecalcTrigger,Trigger1M)),NA())</f>
        <v>1.9871488886235283E-2</v>
      </c>
      <c r="K2226" s="44">
        <f>IFERROR(_xll.qlIndexFixing(Index3M,H2226,TRUE,_xll.ohTrigger(RecalcTrigger,Trigger3M)),NA())</f>
        <v>2.0171446876573646E-2</v>
      </c>
      <c r="L2226" s="44">
        <f>IFERROR(_xll.qlIndexFixing(Index6M,$H2226,TRUE,_xll.ohTrigger(RecalcTrigger,Trigger6M)),NA())</f>
        <v>2.0329892466290151E-2</v>
      </c>
      <c r="M2226" s="183">
        <f>IFERROR(_xll.qlIndexFixing(Index1Y,$H2226,TRUE,_xll.ohTrigger(RecalcTrigger,Trigger1Y)),NA())</f>
        <v>2.0552552673350322E-2</v>
      </c>
      <c r="N2226" s="182">
        <f>IFERROR(_xll.qlIndexFixing(ONIndex1M,I2226,TRUE,_xll.ohTrigger(RecalcTrigger,Trigger1M)),NA())</f>
        <v>1.9866034544022693E-2</v>
      </c>
      <c r="O2226" s="44">
        <f>IFERROR(_xll.qlIndexFixing(ONIndex3M,I2226,TRUE,_xll.ohTrigger(RecalcTrigger,Trigger3M)),NA())</f>
        <v>2.0151886370008976E-2</v>
      </c>
      <c r="P2226" s="44">
        <f>IFERROR(_xll.qlIndexFixing(ONIndex6M,I2226,TRUE,_xll.ohTrigger(RecalcTrigger,Trigger6M)),NA())</f>
        <v>2.0287378813397261E-2</v>
      </c>
      <c r="Q2226" s="183">
        <f>IFERROR(_xll.qlIndexFixing(ONIndex1Y,I2226,TRUE,_xll.ohTrigger(RecalcTrigger,Trigger1Y)),NA())</f>
        <v>2.0466524472546599E-2</v>
      </c>
    </row>
    <row r="2227" spans="2:17" x14ac:dyDescent="0.2">
      <c r="B2227" s="39" t="s">
        <v>42</v>
      </c>
      <c r="D2227" s="42">
        <f>_xll.qlCalendarAdvance(Calendar,$D2226,B2227,"f",FALSE)</f>
        <v>54912</v>
      </c>
      <c r="E2227" s="177">
        <f>_xll.qlInterestRateIndexValueDate(IndexON,D2227)</f>
        <v>54912</v>
      </c>
      <c r="F2227" s="193">
        <f>IFERROR(_xll.qlIndexFixing(IndexON,D2227,TRUE,_xll.ohTrigger(RecalcTrigger,TriggerON)),NA())</f>
        <v>1.9723815885734908E-2</v>
      </c>
      <c r="H2227" s="42">
        <f>_xll.qlCalendarAdvance(Calendar,$H2226,B2227,"f",FALSE)</f>
        <v>54912</v>
      </c>
      <c r="I2227" s="177">
        <f>_xll.qlInterestRateIndexValueDate(Index1M,$H2227)</f>
        <v>54912</v>
      </c>
      <c r="J2227" s="182">
        <f>IFERROR(_xll.qlIndexFixing(Index1M,$H2227,TRUE,_xll.ohTrigger(RecalcTrigger,Trigger1M)),NA())</f>
        <v>1.9867137744351424E-2</v>
      </c>
      <c r="K2227" s="44">
        <f>IFERROR(_xll.qlIndexFixing(Index3M,H2227,TRUE,_xll.ohTrigger(RecalcTrigger,Trigger3M)),NA())</f>
        <v>2.0166954222592886E-2</v>
      </c>
      <c r="L2227" s="44">
        <f>IFERROR(_xll.qlIndexFixing(Index6M,$H2227,TRUE,_xll.ohTrigger(RecalcTrigger,Trigger6M)),NA())</f>
        <v>2.0325559245033903E-2</v>
      </c>
      <c r="M2227" s="183">
        <f>IFERROR(_xll.qlIndexFixing(Index1Y,$H2227,TRUE,_xll.ohTrigger(RecalcTrigger,Trigger1Y)),NA())</f>
        <v>2.0547910794687096E-2</v>
      </c>
      <c r="N2227" s="182">
        <f>IFERROR(_xll.qlIndexFixing(ONIndex1M,I2227,TRUE,_xll.ohTrigger(RecalcTrigger,Trigger1M)),NA())</f>
        <v>1.9861089137492849E-2</v>
      </c>
      <c r="O2227" s="44">
        <f>IFERROR(_xll.qlIndexFixing(ONIndex3M,I2227,TRUE,_xll.ohTrigger(RecalcTrigger,Trigger3M)),NA())</f>
        <v>2.0147089509154892E-2</v>
      </c>
      <c r="P2227" s="44">
        <f>IFERROR(_xll.qlIndexFixing(ONIndex6M,I2227,TRUE,_xll.ohTrigger(RecalcTrigger,Trigger6M)),NA())</f>
        <v>2.0282651756408088E-2</v>
      </c>
      <c r="Q2227" s="183">
        <f>IFERROR(_xll.qlIndexFixing(ONIndex1Y,I2227,TRUE,_xll.ohTrigger(RecalcTrigger,Trigger1Y)),NA())</f>
        <v>2.0461593724209193E-2</v>
      </c>
    </row>
    <row r="2228" spans="2:17" x14ac:dyDescent="0.2">
      <c r="B2228" s="39" t="s">
        <v>42</v>
      </c>
      <c r="D2228" s="42">
        <f>_xll.qlCalendarAdvance(Calendar,$D2227,B2228,"f",FALSE)</f>
        <v>54919</v>
      </c>
      <c r="E2228" s="177">
        <f>_xll.qlInterestRateIndexValueDate(IndexON,D2228)</f>
        <v>54919</v>
      </c>
      <c r="F2228" s="193">
        <f>IFERROR(_xll.qlIndexFixing(IndexON,D2228,TRUE,_xll.ohTrigger(RecalcTrigger,TriggerON)),NA())</f>
        <v>1.9719387415968459E-2</v>
      </c>
      <c r="H2228" s="42">
        <f>_xll.qlCalendarAdvance(Calendar,$H2227,B2228,"f",FALSE)</f>
        <v>54919</v>
      </c>
      <c r="I2228" s="177">
        <f>_xll.qlInterestRateIndexValueDate(Index1M,$H2228)</f>
        <v>54919</v>
      </c>
      <c r="J2228" s="182">
        <f>IFERROR(_xll.qlIndexFixing(Index1M,$H2228,TRUE,_xll.ohTrigger(RecalcTrigger,Trigger1M)),NA())</f>
        <v>1.9862233455740987E-2</v>
      </c>
      <c r="K2228" s="44">
        <f>IFERROR(_xll.qlIndexFixing(Index3M,H2228,TRUE,_xll.ohTrigger(RecalcTrigger,Trigger3M)),NA())</f>
        <v>2.0162256338421267E-2</v>
      </c>
      <c r="L2228" s="44">
        <f>IFERROR(_xll.qlIndexFixing(Index6M,$H2228,TRUE,_xll.ohTrigger(RecalcTrigger,Trigger6M)),NA())</f>
        <v>2.0320999675631276E-2</v>
      </c>
      <c r="M2228" s="183">
        <f>IFERROR(_xll.qlIndexFixing(Index1Y,$H2228,TRUE,_xll.ohTrigger(RecalcTrigger,Trigger1Y)),NA())</f>
        <v>2.0543283933787126E-2</v>
      </c>
      <c r="N2228" s="182">
        <f>IFERROR(_xll.qlIndexFixing(ONIndex1M,I2228,TRUE,_xll.ohTrigger(RecalcTrigger,Trigger1M)),NA())</f>
        <v>1.9856158840096949E-2</v>
      </c>
      <c r="O2228" s="44">
        <f>IFERROR(_xll.qlIndexFixing(ONIndex3M,I2228,TRUE,_xll.ohTrigger(RecalcTrigger,Trigger3M)),NA())</f>
        <v>2.0142308978478018E-2</v>
      </c>
      <c r="P2228" s="44">
        <f>IFERROR(_xll.qlIndexFixing(ONIndex6M,I2228,TRUE,_xll.ohTrigger(RecalcTrigger,Trigger6M)),NA())</f>
        <v>2.0277939870472217E-2</v>
      </c>
      <c r="Q2228" s="183">
        <f>IFERROR(_xll.qlIndexFixing(ONIndex1Y,I2228,TRUE,_xll.ohTrigger(RecalcTrigger,Trigger1Y)),NA())</f>
        <v>2.0456677671588652E-2</v>
      </c>
    </row>
    <row r="2229" spans="2:17" x14ac:dyDescent="0.2">
      <c r="B2229" s="39" t="s">
        <v>42</v>
      </c>
      <c r="D2229" s="42">
        <f>_xll.qlCalendarAdvance(Calendar,$D2228,B2229,"f",FALSE)</f>
        <v>54926</v>
      </c>
      <c r="E2229" s="177">
        <f>_xll.qlInterestRateIndexValueDate(IndexON,D2229)</f>
        <v>54926</v>
      </c>
      <c r="F2229" s="193">
        <f>IFERROR(_xll.qlIndexFixing(IndexON,D2229,TRUE,_xll.ohTrigger(RecalcTrigger,TriggerON)),NA())</f>
        <v>1.9714975608506879E-2</v>
      </c>
      <c r="H2229" s="42">
        <f>_xll.qlCalendarAdvance(Calendar,$H2228,B2229,"f",FALSE)</f>
        <v>54926</v>
      </c>
      <c r="I2229" s="177">
        <f>_xll.qlInterestRateIndexValueDate(Index1M,$H2229)</f>
        <v>54926</v>
      </c>
      <c r="J2229" s="182">
        <f>IFERROR(_xll.qlIndexFixing(Index1M,$H2229,TRUE,_xll.ohTrigger(RecalcTrigger,Trigger1M)),NA())</f>
        <v>1.9857344304554558E-2</v>
      </c>
      <c r="K2229" s="44">
        <f>IFERROR(_xll.qlIndexFixing(Index3M,H2229,TRUE,_xll.ohTrigger(RecalcTrigger,Trigger3M)),NA())</f>
        <v>2.0157574871885488E-2</v>
      </c>
      <c r="L2229" s="44">
        <f>IFERROR(_xll.qlIndexFixing(Index6M,$H2229,TRUE,_xll.ohTrigger(RecalcTrigger,Trigger6M)),NA())</f>
        <v>2.0316455442048163E-2</v>
      </c>
      <c r="M2229" s="183">
        <f>IFERROR(_xll.qlIndexFixing(Index1Y,$H2229,TRUE,_xll.ohTrigger(RecalcTrigger,Trigger1Y)),NA())</f>
        <v>2.0538672090446797E-2</v>
      </c>
      <c r="N2229" s="182">
        <f>IFERROR(_xll.qlIndexFixing(ONIndex1M,I2229,TRUE,_xll.ohTrigger(RecalcTrigger,Trigger1M)),NA())</f>
        <v>1.9851243651672901E-2</v>
      </c>
      <c r="O2229" s="44">
        <f>IFERROR(_xll.qlIndexFixing(ONIndex3M,I2229,TRUE,_xll.ohTrigger(RecalcTrigger,Trigger3M)),NA())</f>
        <v>2.0137544777897309E-2</v>
      </c>
      <c r="P2229" s="44">
        <f>IFERROR(_xll.qlIndexFixing(ONIndex6M,I2229,TRUE,_xll.ohTrigger(RecalcTrigger,Trigger6M)),NA())</f>
        <v>2.0273243155427556E-2</v>
      </c>
      <c r="Q2229" s="183">
        <f>IFERROR(_xll.qlIndexFixing(ONIndex1Y,I2229,TRUE,_xll.ohTrigger(RecalcTrigger,Trigger1Y)),NA())</f>
        <v>2.0451776314603931E-2</v>
      </c>
    </row>
    <row r="2230" spans="2:17" x14ac:dyDescent="0.2">
      <c r="B2230" s="39" t="s">
        <v>42</v>
      </c>
      <c r="D2230" s="42">
        <f>_xll.qlCalendarAdvance(Calendar,$D2229,B2230,"f",FALSE)</f>
        <v>54933</v>
      </c>
      <c r="E2230" s="177">
        <f>_xll.qlInterestRateIndexValueDate(IndexON,D2230)</f>
        <v>54933</v>
      </c>
      <c r="F2230" s="193">
        <f>IFERROR(_xll.qlIndexFixing(IndexON,D2230,TRUE,_xll.ohTrigger(RecalcTrigger,TriggerON)),NA())</f>
        <v>1.9710580463188077E-2</v>
      </c>
      <c r="H2230" s="42">
        <f>_xll.qlCalendarAdvance(Calendar,$H2229,B2230,"f",FALSE)</f>
        <v>54933</v>
      </c>
      <c r="I2230" s="177">
        <f>_xll.qlInterestRateIndexValueDate(Index1M,$H2230)</f>
        <v>54933</v>
      </c>
      <c r="J2230" s="182">
        <f>IFERROR(_xll.qlIndexFixing(Index1M,$H2230,TRUE,_xll.ohTrigger(RecalcTrigger,Trigger1M)),NA())</f>
        <v>1.9852470290772486E-2</v>
      </c>
      <c r="K2230" s="44">
        <f>IFERROR(_xll.qlIndexFixing(Index3M,H2230,TRUE,_xll.ohTrigger(RecalcTrigger,Trigger3M)),NA())</f>
        <v>2.0152909822929166E-2</v>
      </c>
      <c r="L2230" s="44">
        <f>IFERROR(_xll.qlIndexFixing(Index6M,$H2230,TRUE,_xll.ohTrigger(RecalcTrigger,Trigger6M)),NA())</f>
        <v>2.0311926544181045E-2</v>
      </c>
      <c r="M2230" s="183">
        <f>IFERROR(_xll.qlIndexFixing(Index1Y,$H2230,TRUE,_xll.ohTrigger(RecalcTrigger,Trigger1Y)),NA())</f>
        <v>2.0534075264462714E-2</v>
      </c>
      <c r="N2230" s="182">
        <f>IFERROR(_xll.qlIndexFixing(ONIndex1M,I2230,TRUE,_xll.ohTrigger(RecalcTrigger,Trigger1M)),NA())</f>
        <v>1.9846343572139657E-2</v>
      </c>
      <c r="O2230" s="44">
        <f>IFERROR(_xll.qlIndexFixing(ONIndex3M,I2230,TRUE,_xll.ohTrigger(RecalcTrigger,Trigger3M)),NA())</f>
        <v>2.0132796907331718E-2</v>
      </c>
      <c r="P2230" s="44">
        <f>IFERROR(_xll.qlIndexFixing(ONIndex6M,I2230,TRUE,_xll.ohTrigger(RecalcTrigger,Trigger6M)),NA())</f>
        <v>2.0268561611355151E-2</v>
      </c>
      <c r="Q2230" s="183">
        <f>IFERROR(_xll.qlIndexFixing(ONIndex1Y,I2230,TRUE,_xll.ohTrigger(RecalcTrigger,Trigger1Y)),NA())</f>
        <v>2.0446889653255029E-2</v>
      </c>
    </row>
    <row r="2231" spans="2:17" x14ac:dyDescent="0.2">
      <c r="B2231" s="39" t="s">
        <v>42</v>
      </c>
      <c r="D2231" s="42">
        <f>_xll.qlCalendarAdvance(Calendar,$D2230,B2231,"f",FALSE)</f>
        <v>54940</v>
      </c>
      <c r="E2231" s="177">
        <f>_xll.qlInterestRateIndexValueDate(IndexON,D2231)</f>
        <v>54940</v>
      </c>
      <c r="F2231" s="193">
        <f>IFERROR(_xll.qlIndexFixing(IndexON,D2231,TRUE,_xll.ohTrigger(RecalcTrigger,TriggerON)),NA())</f>
        <v>1.9706201979931004E-2</v>
      </c>
      <c r="H2231" s="42">
        <f>_xll.qlCalendarAdvance(Calendar,$H2230,B2231,"f",FALSE)</f>
        <v>54940</v>
      </c>
      <c r="I2231" s="177">
        <f>_xll.qlInterestRateIndexValueDate(Index1M,$H2231)</f>
        <v>54940</v>
      </c>
      <c r="J2231" s="182">
        <f>IFERROR(_xll.qlIndexFixing(Index1M,$H2231,TRUE,_xll.ohTrigger(RecalcTrigger,Trigger1M)),NA())</f>
        <v>1.9847030900817225E-2</v>
      </c>
      <c r="K2231" s="44">
        <f>IFERROR(_xll.qlIndexFixing(Index3M,H2231,TRUE,_xll.ohTrigger(RecalcTrigger,Trigger3M)),NA())</f>
        <v>2.0148261191493277E-2</v>
      </c>
      <c r="L2231" s="44">
        <f>IFERROR(_xll.qlIndexFixing(Index6M,$H2231,TRUE,_xll.ohTrigger(RecalcTrigger,Trigger6M)),NA())</f>
        <v>2.0307167079540101E-2</v>
      </c>
      <c r="M2231" s="183">
        <f>IFERROR(_xll.qlIndexFixing(Index1Y,$H2231,TRUE,_xll.ohTrigger(RecalcTrigger,Trigger1Y)),NA())</f>
        <v>2.0529493455631931E-2</v>
      </c>
      <c r="N2231" s="182">
        <f>IFERROR(_xll.qlIndexFixing(ONIndex1M,I2231,TRUE,_xll.ohTrigger(RecalcTrigger,Trigger1M)),NA())</f>
        <v>1.9841458601740358E-2</v>
      </c>
      <c r="O2231" s="44">
        <f>IFERROR(_xll.qlIndexFixing(ONIndex3M,I2231,TRUE,_xll.ohTrigger(RecalcTrigger,Trigger3M)),NA())</f>
        <v>2.0128065366781245E-2</v>
      </c>
      <c r="P2231" s="44">
        <f>IFERROR(_xll.qlIndexFixing(ONIndex6M,I2231,TRUE,_xll.ohTrigger(RecalcTrigger,Trigger6M)),NA())</f>
        <v>2.0263895238173957E-2</v>
      </c>
      <c r="Q2231" s="183">
        <f>IFERROR(_xll.qlIndexFixing(ONIndex1Y,I2231,TRUE,_xll.ohTrigger(RecalcTrigger,Trigger1Y)),NA())</f>
        <v>2.0442017687541947E-2</v>
      </c>
    </row>
    <row r="2232" spans="2:17" x14ac:dyDescent="0.2">
      <c r="B2232" s="39" t="s">
        <v>42</v>
      </c>
      <c r="D2232" s="42">
        <f>_xll.qlCalendarAdvance(Calendar,$D2231,B2232,"f",FALSE)</f>
        <v>54947</v>
      </c>
      <c r="E2232" s="177">
        <f>_xll.qlInterestRateIndexValueDate(IndexON,D2232)</f>
        <v>54947</v>
      </c>
      <c r="F2232" s="193">
        <f>IFERROR(_xll.qlIndexFixing(IndexON,D2232,TRUE,_xll.ohTrigger(RecalcTrigger,TriggerON)),NA())</f>
        <v>1.9701840159059847E-2</v>
      </c>
      <c r="H2232" s="42">
        <f>_xll.qlCalendarAdvance(Calendar,$H2231,B2232,"f",FALSE)</f>
        <v>54947</v>
      </c>
      <c r="I2232" s="177">
        <f>_xll.qlInterestRateIndexValueDate(Index1M,$H2232)</f>
        <v>54947</v>
      </c>
      <c r="J2232" s="182">
        <f>IFERROR(_xll.qlIndexFixing(Index1M,$H2232,TRUE,_xll.ohTrigger(RecalcTrigger,Trigger1M)),NA())</f>
        <v>1.98421847079349E-2</v>
      </c>
      <c r="K2232" s="44">
        <f>IFERROR(_xll.qlIndexFixing(Index3M,H2232,TRUE,_xll.ohTrigger(RecalcTrigger,Trigger3M)),NA())</f>
        <v>2.0143628977521446E-2</v>
      </c>
      <c r="L2232" s="44">
        <f>IFERROR(_xll.qlIndexFixing(Index6M,$H2232,TRUE,_xll.ohTrigger(RecalcTrigger,Trigger6M)),NA())</f>
        <v>2.0302668006438998E-2</v>
      </c>
      <c r="M2232" s="183">
        <f>IFERROR(_xll.qlIndexFixing(Index1Y,$H2232,TRUE,_xll.ohTrigger(RecalcTrigger,Trigger1Y)),NA())</f>
        <v>2.0524926663752385E-2</v>
      </c>
      <c r="N2232" s="182">
        <f>IFERROR(_xll.qlIndexFixing(ONIndex1M,I2232,TRUE,_xll.ohTrigger(RecalcTrigger,Trigger1M)),NA())</f>
        <v>1.9836588740393957E-2</v>
      </c>
      <c r="O2232" s="44">
        <f>IFERROR(_xll.qlIndexFixing(ONIndex3M,I2232,TRUE,_xll.ohTrigger(RecalcTrigger,Trigger3M)),NA())</f>
        <v>2.0123350156570075E-2</v>
      </c>
      <c r="P2232" s="44">
        <f>IFERROR(_xll.qlIndexFixing(ONIndex6M,I2232,TRUE,_xll.ohTrigger(RecalcTrigger,Trigger6M)),NA())</f>
        <v>2.0259244036208157E-2</v>
      </c>
      <c r="Q2232" s="183">
        <f>IFERROR(_xll.qlIndexFixing(ONIndex1Y,I2232,TRUE,_xll.ohTrigger(RecalcTrigger,Trigger1Y)),NA())</f>
        <v>2.043716041754573E-2</v>
      </c>
    </row>
    <row r="2233" spans="2:17" x14ac:dyDescent="0.2">
      <c r="B2233" s="39" t="s">
        <v>42</v>
      </c>
      <c r="D2233" s="42">
        <f>_xll.qlCalendarAdvance(Calendar,$D2232,B2233,"f",FALSE)</f>
        <v>54954</v>
      </c>
      <c r="E2233" s="177">
        <f>_xll.qlInterestRateIndexValueDate(IndexON,D2233)</f>
        <v>54954</v>
      </c>
      <c r="F2233" s="193">
        <f>IFERROR(_xll.qlIndexFixing(IndexON,D2233,TRUE,_xll.ohTrigger(RecalcTrigger,TriggerON)),NA())</f>
        <v>1.9697495000331466E-2</v>
      </c>
      <c r="H2233" s="42">
        <f>_xll.qlCalendarAdvance(Calendar,$H2232,B2233,"f",FALSE)</f>
        <v>54954</v>
      </c>
      <c r="I2233" s="177">
        <f>_xll.qlInterestRateIndexValueDate(Index1M,$H2233)</f>
        <v>54954</v>
      </c>
      <c r="J2233" s="182">
        <f>IFERROR(_xll.qlIndexFixing(Index1M,$H2233,TRUE,_xll.ohTrigger(RecalcTrigger,Trigger1M)),NA())</f>
        <v>1.9837353649743115E-2</v>
      </c>
      <c r="K2233" s="44">
        <f>IFERROR(_xll.qlIndexFixing(Index3M,H2233,TRUE,_xll.ohTrigger(RecalcTrigger,Trigger3M)),NA())</f>
        <v>2.0139013180955526E-2</v>
      </c>
      <c r="L2233" s="44">
        <f>IFERROR(_xll.qlIndexFixing(Index6M,$H2233,TRUE,_xll.ohTrigger(RecalcTrigger,Trigger6M)),NA())</f>
        <v>2.0298184267847373E-2</v>
      </c>
      <c r="M2233" s="183">
        <f>IFERROR(_xll.qlIndexFixing(Index1Y,$H2233,TRUE,_xll.ohTrigger(RecalcTrigger,Trigger1Y)),NA())</f>
        <v>2.0520374888622905E-2</v>
      </c>
      <c r="N2233" s="182">
        <f>IFERROR(_xll.qlIndexFixing(ONIndex1M,I2233,TRUE,_xll.ohTrigger(RecalcTrigger,Trigger1M)),NA())</f>
        <v>1.9831733988019407E-2</v>
      </c>
      <c r="O2233" s="44">
        <f>IFERROR(_xll.qlIndexFixing(ONIndex3M,I2233,TRUE,_xll.ohTrigger(RecalcTrigger,Trigger3M)),NA())</f>
        <v>2.0118651276292976E-2</v>
      </c>
      <c r="P2233" s="44">
        <f>IFERROR(_xll.qlIndexFixing(ONIndex6M,I2233,TRUE,_xll.ohTrigger(RecalcTrigger,Trigger6M)),NA())</f>
        <v>2.0254608005052521E-2</v>
      </c>
      <c r="Q2233" s="183">
        <f>IFERROR(_xll.qlIndexFixing(ONIndex1Y,I2233,TRUE,_xll.ohTrigger(RecalcTrigger,Trigger1Y)),NA())</f>
        <v>2.0432317843185333E-2</v>
      </c>
    </row>
    <row r="2234" spans="2:17" x14ac:dyDescent="0.2">
      <c r="B2234" s="39" t="s">
        <v>42</v>
      </c>
      <c r="D2234" s="42">
        <f>_xll.qlCalendarAdvance(Calendar,$D2233,B2234,"f",FALSE)</f>
        <v>54961</v>
      </c>
      <c r="E2234" s="177">
        <f>_xll.qlInterestRateIndexValueDate(IndexON,D2234)</f>
        <v>54961</v>
      </c>
      <c r="F2234" s="193">
        <f>IFERROR(_xll.qlIndexFixing(IndexON,D2234,TRUE,_xll.ohTrigger(RecalcTrigger,TriggerON)),NA())</f>
        <v>1.9693166503664816E-2</v>
      </c>
      <c r="H2234" s="42">
        <f>_xll.qlCalendarAdvance(Calendar,$H2233,B2234,"f",FALSE)</f>
        <v>54961</v>
      </c>
      <c r="I2234" s="177">
        <f>_xll.qlInterestRateIndexValueDate(Index1M,$H2234)</f>
        <v>54961</v>
      </c>
      <c r="J2234" s="182">
        <f>IFERROR(_xll.qlIndexFixing(Index1M,$H2234,TRUE,_xll.ohTrigger(RecalcTrigger,Trigger1M)),NA())</f>
        <v>1.9832537726220255E-2</v>
      </c>
      <c r="K2234" s="44">
        <f>IFERROR(_xll.qlIndexFixing(Index3M,H2234,TRUE,_xll.ohTrigger(RecalcTrigger,Trigger3M)),NA())</f>
        <v>2.0134413801738256E-2</v>
      </c>
      <c r="L2234" s="44">
        <f>IFERROR(_xll.qlIndexFixing(Index6M,$H2234,TRUE,_xll.ohTrigger(RecalcTrigger,Trigger6M)),NA())</f>
        <v>2.0293715863662038E-2</v>
      </c>
      <c r="M2234" s="183">
        <f>IFERROR(_xll.qlIndexFixing(Index1Y,$H2234,TRUE,_xll.ohTrigger(RecalcTrigger,Trigger1Y)),NA())</f>
        <v>2.0515838130042763E-2</v>
      </c>
      <c r="N2234" s="182">
        <f>IFERROR(_xll.qlIndexFixing(ONIndex1M,I2234,TRUE,_xll.ohTrigger(RecalcTrigger,Trigger1M)),NA())</f>
        <v>1.9826894344616708E-2</v>
      </c>
      <c r="O2234" s="44">
        <f>IFERROR(_xll.qlIndexFixing(ONIndex3M,I2234,TRUE,_xll.ohTrigger(RecalcTrigger,Trigger3M)),NA())</f>
        <v>2.0113968726112041E-2</v>
      </c>
      <c r="P2234" s="44">
        <f>IFERROR(_xll.qlIndexFixing(ONIndex6M,I2234,TRUE,_xll.ohTrigger(RecalcTrigger,Trigger6M)),NA())</f>
        <v>2.0249987144869142E-2</v>
      </c>
      <c r="Q2234" s="183">
        <f>IFERROR(_xll.qlIndexFixing(ONIndex1Y,I2234,TRUE,_xll.ohTrigger(RecalcTrigger,Trigger1Y)),NA())</f>
        <v>2.0427489964460754E-2</v>
      </c>
    </row>
    <row r="2235" spans="2:17" x14ac:dyDescent="0.2">
      <c r="B2235" s="39" t="s">
        <v>42</v>
      </c>
      <c r="D2235" s="42">
        <f>_xll.qlCalendarAdvance(Calendar,$D2234,B2235,"f",FALSE)</f>
        <v>54968</v>
      </c>
      <c r="E2235" s="177">
        <f>_xll.qlInterestRateIndexValueDate(IndexON,D2235)</f>
        <v>54968</v>
      </c>
      <c r="F2235" s="193">
        <f>IFERROR(_xll.qlIndexFixing(IndexON,D2235,TRUE,_xll.ohTrigger(RecalcTrigger,TriggerON)),NA())</f>
        <v>1.9688854669303035E-2</v>
      </c>
      <c r="H2235" s="42">
        <f>_xll.qlCalendarAdvance(Calendar,$H2234,B2235,"f",FALSE)</f>
        <v>54968</v>
      </c>
      <c r="I2235" s="177">
        <f>_xll.qlInterestRateIndexValueDate(Index1M,$H2235)</f>
        <v>54968</v>
      </c>
      <c r="J2235" s="182">
        <f>IFERROR(_xll.qlIndexFixing(Index1M,$H2235,TRUE,_xll.ohTrigger(RecalcTrigger,Trigger1M)),NA())</f>
        <v>1.9827736937352812E-2</v>
      </c>
      <c r="K2235" s="44">
        <f>IFERROR(_xll.qlIndexFixing(Index3M,H2235,TRUE,_xll.ohTrigger(RecalcTrigger,Trigger3M)),NA())</f>
        <v>2.0129830839814143E-2</v>
      </c>
      <c r="L2235" s="44">
        <f>IFERROR(_xll.qlIndexFixing(Index6M,$H2235,TRUE,_xll.ohTrigger(RecalcTrigger,Trigger6M)),NA())</f>
        <v>2.0289262793782903E-2</v>
      </c>
      <c r="M2235" s="183">
        <f>IFERROR(_xll.qlIndexFixing(Index1Y,$H2235,TRUE,_xll.ohTrigger(RecalcTrigger,Trigger1Y)),NA())</f>
        <v>2.0511316387811451E-2</v>
      </c>
      <c r="N2235" s="182">
        <f>IFERROR(_xll.qlIndexFixing(ONIndex1M,I2235,TRUE,_xll.ohTrigger(RecalcTrigger,Trigger1M)),NA())</f>
        <v>1.9822069810266907E-2</v>
      </c>
      <c r="O2235" s="44">
        <f>IFERROR(_xll.qlIndexFixing(ONIndex3M,I2235,TRUE,_xll.ohTrigger(RecalcTrigger,Trigger3M)),NA())</f>
        <v>2.0109302506108317E-2</v>
      </c>
      <c r="P2235" s="44">
        <f>IFERROR(_xll.qlIndexFixing(ONIndex6M,I2235,TRUE,_xll.ohTrigger(RecalcTrigger,Trigger6M)),NA())</f>
        <v>2.0245381455901157E-2</v>
      </c>
      <c r="Q2235" s="183">
        <f>IFERROR(_xll.qlIndexFixing(ONIndex1Y,I2235,TRUE,_xll.ohTrigger(RecalcTrigger,Trigger1Y)),NA())</f>
        <v>2.0422676781534088E-2</v>
      </c>
    </row>
    <row r="2236" spans="2:17" x14ac:dyDescent="0.2">
      <c r="B2236" s="39" t="s">
        <v>42</v>
      </c>
      <c r="D2236" s="42">
        <f>_xll.qlCalendarAdvance(Calendar,$D2235,B2236,"f",FALSE)</f>
        <v>54975</v>
      </c>
      <c r="E2236" s="177">
        <f>_xll.qlInterestRateIndexValueDate(IndexON,D2236)</f>
        <v>54975</v>
      </c>
      <c r="F2236" s="193">
        <f>IFERROR(_xll.qlIndexFixing(IndexON,D2236,TRUE,_xll.ohTrigger(RecalcTrigger,TriggerON)),NA())</f>
        <v>1.9684559497084031E-2</v>
      </c>
      <c r="H2236" s="42">
        <f>_xll.qlCalendarAdvance(Calendar,$H2235,B2236,"f",FALSE)</f>
        <v>54975</v>
      </c>
      <c r="I2236" s="177">
        <f>_xll.qlInterestRateIndexValueDate(Index1M,$H2236)</f>
        <v>54975</v>
      </c>
      <c r="J2236" s="182">
        <f>IFERROR(_xll.qlIndexFixing(Index1M,$H2236,TRUE,_xll.ohTrigger(RecalcTrigger,Trigger1M)),NA())</f>
        <v>1.9823544092471369E-2</v>
      </c>
      <c r="K2236" s="44">
        <f>IFERROR(_xll.qlIndexFixing(Index3M,H2236,TRUE,_xll.ohTrigger(RecalcTrigger,Trigger3M)),NA())</f>
        <v>2.0125264295126802E-2</v>
      </c>
      <c r="L2236" s="44">
        <f>IFERROR(_xll.qlIndexFixing(Index6M,$H2236,TRUE,_xll.ohTrigger(RecalcTrigger,Trigger6M)),NA())</f>
        <v>2.0285075201221314E-2</v>
      </c>
      <c r="M2236" s="183">
        <f>IFERROR(_xll.qlIndexFixing(Index1Y,$H2236,TRUE,_xll.ohTrigger(RecalcTrigger,Trigger1Y)),NA())</f>
        <v>2.0506809661729797E-2</v>
      </c>
      <c r="N2236" s="182">
        <f>IFERROR(_xll.qlIndexFixing(ONIndex1M,I2236,TRUE,_xll.ohTrigger(RecalcTrigger,Trigger1M)),NA())</f>
        <v>1.9817260384970004E-2</v>
      </c>
      <c r="O2236" s="44">
        <f>IFERROR(_xll.qlIndexFixing(ONIndex3M,I2236,TRUE,_xll.ohTrigger(RecalcTrigger,Trigger3M)),NA())</f>
        <v>2.0104652616200758E-2</v>
      </c>
      <c r="P2236" s="44">
        <f>IFERROR(_xll.qlIndexFixing(ONIndex6M,I2236,TRUE,_xll.ohTrigger(RecalcTrigger,Trigger6M)),NA())</f>
        <v>2.024079093766229E-2</v>
      </c>
      <c r="Q2236" s="183">
        <f>IFERROR(_xll.qlIndexFixing(ONIndex1Y,I2236,TRUE,_xll.ohTrigger(RecalcTrigger,Trigger1Y)),NA())</f>
        <v>2.0417878294081149E-2</v>
      </c>
    </row>
    <row r="2237" spans="2:17" x14ac:dyDescent="0.2">
      <c r="B2237" s="39" t="s">
        <v>42</v>
      </c>
      <c r="D2237" s="42">
        <f>_xll.qlCalendarAdvance(Calendar,$D2236,B2237,"f",FALSE)</f>
        <v>54982</v>
      </c>
      <c r="E2237" s="177">
        <f>_xll.qlInterestRateIndexValueDate(IndexON,D2237)</f>
        <v>54982</v>
      </c>
      <c r="F2237" s="193">
        <f>IFERROR(_xll.qlIndexFixing(IndexON,D2237,TRUE,_xll.ohTrigger(RecalcTrigger,TriggerON)),NA())</f>
        <v>1.9680280987007803E-2</v>
      </c>
      <c r="H2237" s="42">
        <f>_xll.qlCalendarAdvance(Calendar,$H2236,B2237,"f",FALSE)</f>
        <v>54982</v>
      </c>
      <c r="I2237" s="177">
        <f>_xll.qlInterestRateIndexValueDate(Index1M,$H2237)</f>
        <v>54982</v>
      </c>
      <c r="J2237" s="182">
        <f>IFERROR(_xll.qlIndexFixing(Index1M,$H2237,TRUE,_xll.ohTrigger(RecalcTrigger,Trigger1M)),NA())</f>
        <v>1.9818776039967234E-2</v>
      </c>
      <c r="K2237" s="44">
        <f>IFERROR(_xll.qlIndexFixing(Index3M,H2237,TRUE,_xll.ohTrigger(RecalcTrigger,Trigger3M)),NA())</f>
        <v>2.0120714167618972E-2</v>
      </c>
      <c r="L2237" s="44">
        <f>IFERROR(_xll.qlIndexFixing(Index6M,$H2237,TRUE,_xll.ohTrigger(RecalcTrigger,Trigger6M)),NA())</f>
        <v>2.0280653650477164E-2</v>
      </c>
      <c r="M2237" s="183">
        <f>IFERROR(_xll.qlIndexFixing(Index1Y,$H2237,TRUE,_xll.ohTrigger(RecalcTrigger,Trigger1Y)),NA())</f>
        <v>2.0502317951598847E-2</v>
      </c>
      <c r="N2237" s="182">
        <f>IFERROR(_xll.qlIndexFixing(ONIndex1M,I2237,TRUE,_xll.ohTrigger(RecalcTrigger,Trigger1M)),NA())</f>
        <v>1.9812466068563905E-2</v>
      </c>
      <c r="O2237" s="44">
        <f>IFERROR(_xll.qlIndexFixing(ONIndex3M,I2237,TRUE,_xll.ohTrigger(RecalcTrigger,Trigger3M)),NA())</f>
        <v>2.0100019056308316E-2</v>
      </c>
      <c r="P2237" s="44">
        <f>IFERROR(_xll.qlIndexFixing(ONIndex6M,I2237,TRUE,_xll.ohTrigger(RecalcTrigger,Trigger6M)),NA())</f>
        <v>2.0236215590476725E-2</v>
      </c>
      <c r="Q2237" s="183">
        <f>IFERROR(_xll.qlIndexFixing(ONIndex1Y,I2237,TRUE,_xll.ohTrigger(RecalcTrigger,Trigger1Y)),NA())</f>
        <v>2.0413094502345075E-2</v>
      </c>
    </row>
    <row r="2238" spans="2:17" x14ac:dyDescent="0.2">
      <c r="B2238" s="39" t="s">
        <v>42</v>
      </c>
      <c r="D2238" s="42">
        <f>_xll.qlCalendarAdvance(Calendar,$D2237,B2238,"f",FALSE)</f>
        <v>54989</v>
      </c>
      <c r="E2238" s="177">
        <f>_xll.qlInterestRateIndexValueDate(IndexON,D2238)</f>
        <v>54989</v>
      </c>
      <c r="F2238" s="193">
        <f>IFERROR(_xll.qlIndexFixing(IndexON,D2238,TRUE,_xll.ohTrigger(RecalcTrigger,TriggerON)),NA())</f>
        <v>1.9676019139155398E-2</v>
      </c>
      <c r="H2238" s="42">
        <f>_xll.qlCalendarAdvance(Calendar,$H2237,B2238,"f",FALSE)</f>
        <v>54989</v>
      </c>
      <c r="I2238" s="177">
        <f>_xll.qlInterestRateIndexValueDate(Index1M,$H2238)</f>
        <v>54989</v>
      </c>
      <c r="J2238" s="182">
        <f>IFERROR(_xll.qlIndexFixing(Index1M,$H2238,TRUE,_xll.ohTrigger(RecalcTrigger,Trigger1M)),NA())</f>
        <v>1.9814023124707824E-2</v>
      </c>
      <c r="K2238" s="44">
        <f>IFERROR(_xll.qlIndexFixing(Index3M,H2238,TRUE,_xll.ohTrigger(RecalcTrigger,Trigger3M)),NA())</f>
        <v>2.0116180457232513E-2</v>
      </c>
      <c r="L2238" s="44">
        <f>IFERROR(_xll.qlIndexFixing(Index6M,$H2238,TRUE,_xll.ohTrigger(RecalcTrigger,Trigger6M)),NA())</f>
        <v>2.0276247434627099E-2</v>
      </c>
      <c r="M2238" s="183">
        <f>IFERROR(_xll.qlIndexFixing(Index1Y,$H2238,TRUE,_xll.ohTrigger(RecalcTrigger,Trigger1Y)),NA())</f>
        <v>2.0497841257220761E-2</v>
      </c>
      <c r="N2238" s="182">
        <f>IFERROR(_xll.qlIndexFixing(ONIndex1M,I2238,TRUE,_xll.ohTrigger(RecalcTrigger,Trigger1M)),NA())</f>
        <v>1.9807686861291751E-2</v>
      </c>
      <c r="O2238" s="44">
        <f>IFERROR(_xll.qlIndexFixing(ONIndex3M,I2238,TRUE,_xll.ohTrigger(RecalcTrigger,Trigger3M)),NA())</f>
        <v>2.0095401826430992E-2</v>
      </c>
      <c r="P2238" s="44">
        <f>IFERROR(_xll.qlIndexFixing(ONIndex6M,I2238,TRUE,_xll.ohTrigger(RecalcTrigger,Trigger6M)),NA())</f>
        <v>2.023165541418237E-2</v>
      </c>
      <c r="Q2238" s="183">
        <f>IFERROR(_xll.qlIndexFixing(ONIndex1Y,I2238,TRUE,_xll.ohTrigger(RecalcTrigger,Trigger1Y)),NA())</f>
        <v>2.0408325406163774E-2</v>
      </c>
    </row>
    <row r="2239" spans="2:17" x14ac:dyDescent="0.2">
      <c r="B2239" s="39" t="s">
        <v>42</v>
      </c>
      <c r="D2239" s="42">
        <f>_xll.qlCalendarAdvance(Calendar,$D2238,B2239,"f",FALSE)</f>
        <v>54996</v>
      </c>
      <c r="E2239" s="177">
        <f>_xll.qlInterestRateIndexValueDate(IndexON,D2239)</f>
        <v>54996</v>
      </c>
      <c r="F2239" s="193">
        <f>IFERROR(_xll.qlIndexFixing(IndexON,D2239,TRUE,_xll.ohTrigger(RecalcTrigger,TriggerON)),NA())</f>
        <v>1.967177395344577E-2</v>
      </c>
      <c r="H2239" s="42">
        <f>_xll.qlCalendarAdvance(Calendar,$H2238,B2239,"f",FALSE)</f>
        <v>54996</v>
      </c>
      <c r="I2239" s="177">
        <f>_xll.qlInterestRateIndexValueDate(Index1M,$H2239)</f>
        <v>54996</v>
      </c>
      <c r="J2239" s="182">
        <f>IFERROR(_xll.qlIndexFixing(Index1M,$H2239,TRUE,_xll.ohTrigger(RecalcTrigger,Trigger1M)),NA())</f>
        <v>1.980948559121571E-2</v>
      </c>
      <c r="K2239" s="44">
        <f>IFERROR(_xll.qlIndexFixing(Index3M,H2239,TRUE,_xll.ohTrigger(RecalcTrigger,Trigger3M)),NA())</f>
        <v>2.0111663163914564E-2</v>
      </c>
      <c r="L2239" s="44">
        <f>IFERROR(_xll.qlIndexFixing(Index6M,$H2239,TRUE,_xll.ohTrigger(RecalcTrigger,Trigger6M)),NA())</f>
        <v>2.0271856553570253E-2</v>
      </c>
      <c r="M2239" s="183">
        <f>IFERROR(_xll.qlIndexFixing(Index1Y,$H2239,TRUE,_xll.ohTrigger(RecalcTrigger,Trigger1Y)),NA())</f>
        <v>2.0493379578397919E-2</v>
      </c>
      <c r="N2239" s="182">
        <f>IFERROR(_xll.qlIndexFixing(ONIndex1M,I2239,TRUE,_xll.ohTrigger(RecalcTrigger,Trigger1M)),NA())</f>
        <v>1.9802922763072495E-2</v>
      </c>
      <c r="O2239" s="44">
        <f>IFERROR(_xll.qlIndexFixing(ONIndex3M,I2239,TRUE,_xll.ohTrigger(RecalcTrigger,Trigger3M)),NA())</f>
        <v>2.0090800926811925E-2</v>
      </c>
      <c r="P2239" s="44">
        <f>IFERROR(_xll.qlIndexFixing(ONIndex6M,I2239,TRUE,_xll.ohTrigger(RecalcTrigger,Trigger6M)),NA())</f>
        <v>2.0227110409022364E-2</v>
      </c>
      <c r="Q2239" s="183">
        <f>IFERROR(_xll.qlIndexFixing(ONIndex1Y,I2239,TRUE,_xll.ohTrigger(RecalcTrigger,Trigger1Y)),NA())</f>
        <v>2.0403571005861432E-2</v>
      </c>
    </row>
    <row r="2240" spans="2:17" x14ac:dyDescent="0.2">
      <c r="B2240" s="39" t="s">
        <v>42</v>
      </c>
      <c r="D2240" s="42">
        <f>_xll.qlCalendarAdvance(Calendar,$D2239,B2240,"f",FALSE)</f>
        <v>55003</v>
      </c>
      <c r="E2240" s="177">
        <f>_xll.qlInterestRateIndexValueDate(IndexON,D2240)</f>
        <v>55003</v>
      </c>
      <c r="F2240" s="193">
        <f>IFERROR(_xll.qlIndexFixing(IndexON,D2240,TRUE,_xll.ohTrigger(RecalcTrigger,TriggerON)),NA())</f>
        <v>1.9667545429959965E-2</v>
      </c>
      <c r="H2240" s="42">
        <f>_xll.qlCalendarAdvance(Calendar,$H2239,B2240,"f",FALSE)</f>
        <v>55003</v>
      </c>
      <c r="I2240" s="177">
        <f>_xll.qlInterestRateIndexValueDate(Index1M,$H2240)</f>
        <v>55003</v>
      </c>
      <c r="J2240" s="182">
        <f>IFERROR(_xll.qlIndexFixing(Index1M,$H2240,TRUE,_xll.ohTrigger(RecalcTrigger,Trigger1M)),NA())</f>
        <v>1.980456270585686E-2</v>
      </c>
      <c r="K2240" s="44">
        <f>IFERROR(_xll.qlIndexFixing(Index3M,H2240,TRUE,_xll.ohTrigger(RecalcTrigger,Trigger3M)),NA())</f>
        <v>2.0107162287608754E-2</v>
      </c>
      <c r="L2240" s="44">
        <f>IFERROR(_xll.qlIndexFixing(Index6M,$H2240,TRUE,_xll.ohTrigger(RecalcTrigger,Trigger6M)),NA())</f>
        <v>2.0267481007206198E-2</v>
      </c>
      <c r="M2240" s="183">
        <f>IFERROR(_xll.qlIndexFixing(Index1Y,$H2240,TRUE,_xll.ohTrigger(RecalcTrigger,Trigger1Y)),NA())</f>
        <v>2.0488932914934033E-2</v>
      </c>
      <c r="N2240" s="182">
        <f>IFERROR(_xll.qlIndexFixing(ONIndex1M,I2240,TRUE,_xll.ohTrigger(RecalcTrigger,Trigger1M)),NA())</f>
        <v>1.9798173773744043E-2</v>
      </c>
      <c r="O2240" s="44">
        <f>IFERROR(_xll.qlIndexFixing(ONIndex3M,I2240,TRUE,_xll.ohTrigger(RecalcTrigger,Trigger3M)),NA())</f>
        <v>2.0086216357289022E-2</v>
      </c>
      <c r="P2240" s="44">
        <f>IFERROR(_xll.qlIndexFixing(ONIndex6M,I2240,TRUE,_xll.ohTrigger(RecalcTrigger,Trigger6M)),NA())</f>
        <v>2.0222580574753568E-2</v>
      </c>
      <c r="Q2240" s="183">
        <f>IFERROR(_xll.qlIndexFixing(ONIndex1Y,I2240,TRUE,_xll.ohTrigger(RecalcTrigger,Trigger1Y)),NA())</f>
        <v>2.0398831301032816E-2</v>
      </c>
    </row>
    <row r="2241" spans="2:17" x14ac:dyDescent="0.2">
      <c r="B2241" s="39" t="s">
        <v>42</v>
      </c>
      <c r="D2241" s="42">
        <f>_xll.qlCalendarAdvance(Calendar,$D2240,B2241,"f",FALSE)</f>
        <v>55010</v>
      </c>
      <c r="E2241" s="177">
        <f>_xll.qlInterestRateIndexValueDate(IndexON,D2241)</f>
        <v>55010</v>
      </c>
      <c r="F2241" s="193">
        <f>IFERROR(_xll.qlIndexFixing(IndexON,D2241,TRUE,_xll.ohTrigger(RecalcTrigger,TriggerON)),NA())</f>
        <v>1.9663333568697983E-2</v>
      </c>
      <c r="H2241" s="42">
        <f>_xll.qlCalendarAdvance(Calendar,$H2240,B2241,"f",FALSE)</f>
        <v>55010</v>
      </c>
      <c r="I2241" s="177">
        <f>_xll.qlInterestRateIndexValueDate(Index1M,$H2241)</f>
        <v>55010</v>
      </c>
      <c r="J2241" s="182">
        <f>IFERROR(_xll.qlIndexFixing(Index1M,$H2241,TRUE,_xll.ohTrigger(RecalcTrigger,Trigger1M)),NA())</f>
        <v>1.9799855202221099E-2</v>
      </c>
      <c r="K2241" s="44">
        <f>IFERROR(_xll.qlIndexFixing(Index3M,H2241,TRUE,_xll.ohTrigger(RecalcTrigger,Trigger3M)),NA())</f>
        <v>2.0102677828257816E-2</v>
      </c>
      <c r="L2241" s="44">
        <f>IFERROR(_xll.qlIndexFixing(Index6M,$H2241,TRUE,_xll.ohTrigger(RecalcTrigger,Trigger6M)),NA())</f>
        <v>2.0263120795434065E-2</v>
      </c>
      <c r="M2241" s="183">
        <f>IFERROR(_xll.qlIndexFixing(Index1Y,$H2241,TRUE,_xll.ohTrigger(RecalcTrigger,Trigger1Y)),NA())</f>
        <v>2.0484501266632371E-2</v>
      </c>
      <c r="N2241" s="182">
        <f>IFERROR(_xll.qlIndexFixing(ONIndex1M,I2241,TRUE,_xll.ohTrigger(RecalcTrigger,Trigger1M)),NA())</f>
        <v>1.9793439893387443E-2</v>
      </c>
      <c r="O2241" s="44">
        <f>IFERROR(_xll.qlIndexFixing(ONIndex3M,I2241,TRUE,_xll.ohTrigger(RecalcTrigger,Trigger3M)),NA())</f>
        <v>2.0081648117781237E-2</v>
      </c>
      <c r="P2241" s="44">
        <f>IFERROR(_xll.qlIndexFixing(ONIndex6M,I2241,TRUE,_xll.ohTrigger(RecalcTrigger,Trigger6M)),NA())</f>
        <v>2.0218065911457028E-2</v>
      </c>
      <c r="Q2241" s="183">
        <f>IFERROR(_xll.qlIndexFixing(ONIndex1Y,I2241,TRUE,_xll.ohTrigger(RecalcTrigger,Trigger1Y)),NA())</f>
        <v>2.0394106291921066E-2</v>
      </c>
    </row>
    <row r="2242" spans="2:17" x14ac:dyDescent="0.2">
      <c r="B2242" s="39" t="s">
        <v>42</v>
      </c>
      <c r="D2242" s="42">
        <f>_xll.qlCalendarAdvance(Calendar,$D2241,B2242,"f",FALSE)</f>
        <v>55017</v>
      </c>
      <c r="E2242" s="177">
        <f>_xll.qlInterestRateIndexValueDate(IndexON,D2242)</f>
        <v>55017</v>
      </c>
      <c r="F2242" s="193">
        <f>IFERROR(_xll.qlIndexFixing(IndexON,D2242,TRUE,_xll.ohTrigger(RecalcTrigger,TriggerON)),NA())</f>
        <v>1.9659138369497731E-2</v>
      </c>
      <c r="H2242" s="42">
        <f>_xll.qlCalendarAdvance(Calendar,$H2241,B2242,"f",FALSE)</f>
        <v>55017</v>
      </c>
      <c r="I2242" s="177">
        <f>_xll.qlInterestRateIndexValueDate(Index1M,$H2242)</f>
        <v>55017</v>
      </c>
      <c r="J2242" s="182">
        <f>IFERROR(_xll.qlIndexFixing(Index1M,$H2242,TRUE,_xll.ohTrigger(RecalcTrigger,Trigger1M)),NA())</f>
        <v>1.9795162835756386E-2</v>
      </c>
      <c r="K2242" s="44">
        <f>IFERROR(_xll.qlIndexFixing(Index3M,H2242,TRUE,_xll.ohTrigger(RecalcTrigger,Trigger3M)),NA())</f>
        <v>2.0098209785808892E-2</v>
      </c>
      <c r="L2242" s="44">
        <f>IFERROR(_xll.qlIndexFixing(Index6M,$H2242,TRUE,_xll.ohTrigger(RecalcTrigger,Trigger6M)),NA())</f>
        <v>2.0258775918154753E-2</v>
      </c>
      <c r="M2242" s="183">
        <f>IFERROR(_xll.qlIndexFixing(Index1Y,$H2242,TRUE,_xll.ohTrigger(RecalcTrigger,Trigger1Y)),NA())</f>
        <v>2.0480084633297757E-2</v>
      </c>
      <c r="N2242" s="182">
        <f>IFERROR(_xll.qlIndexFixing(ONIndex1M,I2242,TRUE,_xll.ohTrigger(RecalcTrigger,Trigger1M)),NA())</f>
        <v>1.9788721122164787E-2</v>
      </c>
      <c r="O2242" s="44">
        <f>IFERROR(_xll.qlIndexFixing(ONIndex3M,I2242,TRUE,_xll.ohTrigger(RecalcTrigger,Trigger3M)),NA())</f>
        <v>2.0077096208369616E-2</v>
      </c>
      <c r="P2242" s="44">
        <f>IFERROR(_xll.qlIndexFixing(ONIndex6M,I2242,TRUE,_xll.ohTrigger(RecalcTrigger,Trigger6M)),NA())</f>
        <v>2.0213566419051698E-2</v>
      </c>
      <c r="Q2242" s="183">
        <f>IFERROR(_xll.qlIndexFixing(ONIndex1Y,I2242,TRUE,_xll.ohTrigger(RecalcTrigger,Trigger1Y)),NA())</f>
        <v>2.0389395978445135E-2</v>
      </c>
    </row>
    <row r="2243" spans="2:17" x14ac:dyDescent="0.2">
      <c r="B2243" s="39" t="s">
        <v>42</v>
      </c>
      <c r="D2243" s="42">
        <f>_xll.qlCalendarAdvance(Calendar,$D2242,B2243,"f",FALSE)</f>
        <v>55024</v>
      </c>
      <c r="E2243" s="177">
        <f>_xll.qlInterestRateIndexValueDate(IndexON,D2243)</f>
        <v>55024</v>
      </c>
      <c r="F2243" s="193">
        <f>IFERROR(_xll.qlIndexFixing(IndexON,D2243,TRUE,_xll.ohTrigger(RecalcTrigger,TriggerON)),NA())</f>
        <v>1.9654959832602348E-2</v>
      </c>
      <c r="H2243" s="42">
        <f>_xll.qlCalendarAdvance(Calendar,$H2242,B2243,"f",FALSE)</f>
        <v>55024</v>
      </c>
      <c r="I2243" s="177">
        <f>_xll.qlInterestRateIndexValueDate(Index1M,$H2243)</f>
        <v>55024</v>
      </c>
      <c r="J2243" s="182">
        <f>IFERROR(_xll.qlIndexFixing(Index1M,$H2243,TRUE,_xll.ohTrigger(RecalcTrigger,Trigger1M)),NA())</f>
        <v>1.9790485606443069E-2</v>
      </c>
      <c r="K2243" s="44">
        <f>IFERROR(_xll.qlIndexFixing(Index3M,H2243,TRUE,_xll.ohTrigger(RecalcTrigger,Trigger3M)),NA())</f>
        <v>2.0093758160203843E-2</v>
      </c>
      <c r="L2243" s="44">
        <f>IFERROR(_xll.qlIndexFixing(Index6M,$H2243,TRUE,_xll.ohTrigger(RecalcTrigger,Trigger6M)),NA())</f>
        <v>2.025444637526783E-2</v>
      </c>
      <c r="M2243" s="183">
        <f>IFERROR(_xll.qlIndexFixing(Index1Y,$H2243,TRUE,_xll.ohTrigger(RecalcTrigger,Trigger1Y)),NA())</f>
        <v>2.0475683014735235E-2</v>
      </c>
      <c r="N2243" s="182">
        <f>IFERROR(_xll.qlIndexFixing(ONIndex1M,I2243,TRUE,_xll.ohTrigger(RecalcTrigger,Trigger1M)),NA())</f>
        <v>1.9784017459995029E-2</v>
      </c>
      <c r="O2243" s="44">
        <f>IFERROR(_xll.qlIndexFixing(ONIndex3M,I2243,TRUE,_xll.ohTrigger(RecalcTrigger,Trigger3M)),NA())</f>
        <v>2.0072560629054159E-2</v>
      </c>
      <c r="P2243" s="44">
        <f>IFERROR(_xll.qlIndexFixing(ONIndex6M,I2243,TRUE,_xll.ohTrigger(RecalcTrigger,Trigger6M)),NA())</f>
        <v>2.0209082097861764E-2</v>
      </c>
      <c r="Q2243" s="183">
        <f>IFERROR(_xll.qlIndexFixing(ONIndex1Y,I2243,TRUE,_xll.ohTrigger(RecalcTrigger,Trigger1Y)),NA())</f>
        <v>2.0384700360767116E-2</v>
      </c>
    </row>
    <row r="2244" spans="2:17" x14ac:dyDescent="0.2">
      <c r="B2244" s="39" t="s">
        <v>42</v>
      </c>
      <c r="D2244" s="42">
        <f>_xll.qlCalendarAdvance(Calendar,$D2243,B2244,"f",FALSE)</f>
        <v>55031</v>
      </c>
      <c r="E2244" s="177">
        <f>_xll.qlInterestRateIndexValueDate(IndexON,D2244)</f>
        <v>55031</v>
      </c>
      <c r="F2244" s="193">
        <f>IFERROR(_xll.qlIndexFixing(IndexON,D2244,TRUE,_xll.ohTrigger(RecalcTrigger,TriggerON)),NA())</f>
        <v>1.9650797957768695E-2</v>
      </c>
      <c r="H2244" s="42">
        <f>_xll.qlCalendarAdvance(Calendar,$H2243,B2244,"f",FALSE)</f>
        <v>55031</v>
      </c>
      <c r="I2244" s="177">
        <f>_xll.qlInterestRateIndexValueDate(Index1M,$H2244)</f>
        <v>55031</v>
      </c>
      <c r="J2244" s="182">
        <f>IFERROR(_xll.qlIndexFixing(Index1M,$H2244,TRUE,_xll.ohTrigger(RecalcTrigger,Trigger1M)),NA())</f>
        <v>1.9785210894081438E-2</v>
      </c>
      <c r="K2244" s="44">
        <f>IFERROR(_xll.qlIndexFixing(Index3M,H2244,TRUE,_xll.ohTrigger(RecalcTrigger,Trigger3M)),NA())</f>
        <v>2.0089084726830006E-2</v>
      </c>
      <c r="L2244" s="44">
        <f>IFERROR(_xll.qlIndexFixing(Index6M,$H2244,TRUE,_xll.ohTrigger(RecalcTrigger,Trigger6M)),NA())</f>
        <v>2.0249361516853043E-2</v>
      </c>
      <c r="M2244" s="183">
        <f>IFERROR(_xll.qlIndexFixing(Index1Y,$H2244,TRUE,_xll.ohTrigger(RecalcTrigger,Trigger1Y)),NA())</f>
        <v>2.0471296410750739E-2</v>
      </c>
      <c r="N2244" s="182">
        <f>IFERROR(_xll.qlIndexFixing(ONIndex1M,I2244,TRUE,_xll.ohTrigger(RecalcTrigger,Trigger1M)),NA())</f>
        <v>1.977932890663503E-2</v>
      </c>
      <c r="O2244" s="44">
        <f>IFERROR(_xll.qlIndexFixing(ONIndex3M,I2244,TRUE,_xll.ohTrigger(RecalcTrigger,Trigger3M)),NA())</f>
        <v>2.0068041379915913E-2</v>
      </c>
      <c r="P2244" s="44">
        <f>IFERROR(_xll.qlIndexFixing(ONIndex6M,I2244,TRUE,_xll.ohTrigger(RecalcTrigger,Trigger6M)),NA())</f>
        <v>2.0204612947481992E-2</v>
      </c>
      <c r="Q2244" s="183">
        <f>IFERROR(_xll.qlIndexFixing(ONIndex1Y,I2244,TRUE,_xll.ohTrigger(RecalcTrigger,Trigger1Y)),NA())</f>
        <v>2.0380019438562824E-2</v>
      </c>
    </row>
    <row r="2245" spans="2:17" x14ac:dyDescent="0.2">
      <c r="B2245" s="39" t="s">
        <v>42</v>
      </c>
      <c r="D2245" s="42">
        <f>_xll.qlCalendarAdvance(Calendar,$D2244,B2245,"f",FALSE)</f>
        <v>55038</v>
      </c>
      <c r="E2245" s="177">
        <f>_xll.qlInterestRateIndexValueDate(IndexON,D2245)</f>
        <v>55038</v>
      </c>
      <c r="F2245" s="193">
        <f>IFERROR(_xll.qlIndexFixing(IndexON,D2245,TRUE,_xll.ohTrigger(RecalcTrigger,TriggerON)),NA())</f>
        <v>1.9646652745158866E-2</v>
      </c>
      <c r="H2245" s="42">
        <f>_xll.qlCalendarAdvance(Calendar,$H2244,B2245,"f",FALSE)</f>
        <v>55038</v>
      </c>
      <c r="I2245" s="177">
        <f>_xll.qlInterestRateIndexValueDate(Index1M,$H2245)</f>
        <v>55038</v>
      </c>
      <c r="J2245" s="182">
        <f>IFERROR(_xll.qlIndexFixing(Index1M,$H2245,TRUE,_xll.ohTrigger(RecalcTrigger,Trigger1M)),NA())</f>
        <v>1.9780561450784811E-2</v>
      </c>
      <c r="K2245" s="44">
        <f>IFERROR(_xll.qlIndexFixing(Index3M,H2245,TRUE,_xll.ohTrigger(RecalcTrigger,Trigger3M)),NA())</f>
        <v>2.0084665004760031E-2</v>
      </c>
      <c r="L2245" s="44">
        <f>IFERROR(_xll.qlIndexFixing(Index6M,$H2245,TRUE,_xll.ohTrigger(RecalcTrigger,Trigger6M)),NA())</f>
        <v>2.0245060068909766E-2</v>
      </c>
      <c r="M2245" s="183">
        <f>IFERROR(_xll.qlIndexFixing(Index1Y,$H2245,TRUE,_xll.ohTrigger(RecalcTrigger,Trigger1Y)),NA())</f>
        <v>2.0466924821151089E-2</v>
      </c>
      <c r="N2245" s="182">
        <f>IFERROR(_xll.qlIndexFixing(ONIndex1M,I2245,TRUE,_xll.ohTrigger(RecalcTrigger,Trigger1M)),NA())</f>
        <v>1.9774655462327928E-2</v>
      </c>
      <c r="O2245" s="44">
        <f>IFERROR(_xll.qlIndexFixing(ONIndex3M,I2245,TRUE,_xll.ohTrigger(RecalcTrigger,Trigger3M)),NA())</f>
        <v>2.0063538460711738E-2</v>
      </c>
      <c r="P2245" s="44">
        <f>IFERROR(_xll.qlIndexFixing(ONIndex6M,I2245,TRUE,_xll.ohTrigger(RecalcTrigger,Trigger6M)),NA())</f>
        <v>2.0200158967993431E-2</v>
      </c>
      <c r="Q2245" s="183">
        <f>IFERROR(_xll.qlIndexFixing(ONIndex1Y,I2245,TRUE,_xll.ohTrigger(RecalcTrigger,Trigger1Y)),NA())</f>
        <v>2.0375353211994351E-2</v>
      </c>
    </row>
    <row r="2246" spans="2:17" x14ac:dyDescent="0.2">
      <c r="B2246" s="39" t="s">
        <v>42</v>
      </c>
      <c r="D2246" s="42">
        <f>_xll.qlCalendarAdvance(Calendar,$D2245,B2246,"f",FALSE)</f>
        <v>55045</v>
      </c>
      <c r="E2246" s="177">
        <f>_xll.qlInterestRateIndexValueDate(IndexON,D2246)</f>
        <v>55045</v>
      </c>
      <c r="F2246" s="193">
        <f>IFERROR(_xll.qlIndexFixing(IndexON,D2246,TRUE,_xll.ohTrigger(RecalcTrigger,TriggerON)),NA())</f>
        <v>1.9642524194691813E-2</v>
      </c>
      <c r="H2246" s="42">
        <f>_xll.qlCalendarAdvance(Calendar,$H2245,B2246,"f",FALSE)</f>
        <v>55045</v>
      </c>
      <c r="I2246" s="177">
        <f>_xll.qlInterestRateIndexValueDate(Index1M,$H2246)</f>
        <v>55045</v>
      </c>
      <c r="J2246" s="182">
        <f>IFERROR(_xll.qlIndexFixing(Index1M,$H2246,TRUE,_xll.ohTrigger(RecalcTrigger,Trigger1M)),NA())</f>
        <v>1.977592714194909E-2</v>
      </c>
      <c r="K2246" s="44">
        <f>IFERROR(_xll.qlIndexFixing(Index3M,H2246,TRUE,_xll.ohTrigger(RecalcTrigger,Trigger3M)),NA())</f>
        <v>2.0080261698421857E-2</v>
      </c>
      <c r="L2246" s="44">
        <f>IFERROR(_xll.qlIndexFixing(Index6M,$H2246,TRUE,_xll.ohTrigger(RecalcTrigger,Trigger6M)),NA())</f>
        <v>2.0240773952394708E-2</v>
      </c>
      <c r="M2246" s="183">
        <f>IFERROR(_xll.qlIndexFixing(Index1Y,$H2246,TRUE,_xll.ohTrigger(RecalcTrigger,Trigger1Y)),NA())</f>
        <v>2.0462568245743107E-2</v>
      </c>
      <c r="N2246" s="182">
        <f>IFERROR(_xll.qlIndexFixing(ONIndex1M,I2246,TRUE,_xll.ohTrigger(RecalcTrigger,Trigger1M)),NA())</f>
        <v>1.976999712715477E-2</v>
      </c>
      <c r="O2246" s="44">
        <f>IFERROR(_xll.qlIndexFixing(ONIndex3M,I2246,TRUE,_xll.ohTrigger(RecalcTrigger,Trigger3M)),NA())</f>
        <v>2.0059051871765821E-2</v>
      </c>
      <c r="P2246" s="44">
        <f>IFERROR(_xll.qlIndexFixing(ONIndex6M,I2246,TRUE,_xll.ohTrigger(RecalcTrigger,Trigger6M)),NA())</f>
        <v>2.0195720159639219E-2</v>
      </c>
      <c r="Q2246" s="183">
        <f>IFERROR(_xll.qlIndexFixing(ONIndex1Y,I2246,TRUE,_xll.ohTrigger(RecalcTrigger,Trigger1Y)),NA())</f>
        <v>2.0370701681223791E-2</v>
      </c>
    </row>
    <row r="2247" spans="2:17" x14ac:dyDescent="0.2">
      <c r="B2247" s="39" t="s">
        <v>42</v>
      </c>
      <c r="D2247" s="42">
        <f>_xll.qlCalendarAdvance(Calendar,$D2246,B2247,"f",FALSE)</f>
        <v>55052</v>
      </c>
      <c r="E2247" s="177">
        <f>_xll.qlInterestRateIndexValueDate(IndexON,D2247)</f>
        <v>55052</v>
      </c>
      <c r="F2247" s="193">
        <f>IFERROR(_xll.qlIndexFixing(IndexON,D2247,TRUE,_xll.ohTrigger(RecalcTrigger,TriggerON)),NA())</f>
        <v>1.9638412306529629E-2</v>
      </c>
      <c r="H2247" s="42">
        <f>_xll.qlCalendarAdvance(Calendar,$H2246,B2247,"f",FALSE)</f>
        <v>55052</v>
      </c>
      <c r="I2247" s="177">
        <f>_xll.qlInterestRateIndexValueDate(Index1M,$H2247)</f>
        <v>55052</v>
      </c>
      <c r="J2247" s="182">
        <f>IFERROR(_xll.qlIndexFixing(Index1M,$H2247,TRUE,_xll.ohTrigger(RecalcTrigger,Trigger1M)),NA())</f>
        <v>1.9771307967563472E-2</v>
      </c>
      <c r="K2247" s="44">
        <f>IFERROR(_xll.qlIndexFixing(Index3M,H2247,TRUE,_xll.ohTrigger(RecalcTrigger,Trigger3M)),NA())</f>
        <v>2.0075874807761161E-2</v>
      </c>
      <c r="L2247" s="44">
        <f>IFERROR(_xll.qlIndexFixing(Index6M,$H2247,TRUE,_xll.ohTrigger(RecalcTrigger,Trigger6M)),NA())</f>
        <v>2.0236503167210703E-2</v>
      </c>
      <c r="M2247" s="183">
        <f>IFERROR(_xll.qlIndexFixing(Index1Y,$H2247,TRUE,_xll.ohTrigger(RecalcTrigger,Trigger1Y)),NA())</f>
        <v>2.0458226684334946E-2</v>
      </c>
      <c r="N2247" s="182">
        <f>IFERROR(_xll.qlIndexFixing(ONIndex1M,I2247,TRUE,_xll.ohTrigger(RecalcTrigger,Trigger1M)),NA())</f>
        <v>1.976535390103451E-2</v>
      </c>
      <c r="O2247" s="44">
        <f>IFERROR(_xll.qlIndexFixing(ONIndex3M,I2247,TRUE,_xll.ohTrigger(RecalcTrigger,Trigger3M)),NA())</f>
        <v>2.0054581612753974E-2</v>
      </c>
      <c r="P2247" s="44">
        <f>IFERROR(_xll.qlIndexFixing(ONIndex6M,I2247,TRUE,_xll.ohTrigger(RecalcTrigger,Trigger6M)),NA())</f>
        <v>2.0191296522257263E-2</v>
      </c>
      <c r="Q2247" s="183">
        <f>IFERROR(_xll.qlIndexFixing(ONIndex1Y,I2247,TRUE,_xll.ohTrigger(RecalcTrigger,Trigger1Y)),NA())</f>
        <v>2.0366064846089049E-2</v>
      </c>
    </row>
    <row r="2248" spans="2:17" x14ac:dyDescent="0.2">
      <c r="B2248" s="39" t="s">
        <v>42</v>
      </c>
      <c r="D2248" s="42">
        <f>_xll.qlCalendarAdvance(Calendar,$D2247,B2248,"f",FALSE)</f>
        <v>55059</v>
      </c>
      <c r="E2248" s="177">
        <f>_xll.qlInterestRateIndexValueDate(IndexON,D2248)</f>
        <v>55059</v>
      </c>
      <c r="F2248" s="193">
        <f>IFERROR(_xll.qlIndexFixing(IndexON,D2248,TRUE,_xll.ohTrigger(RecalcTrigger,TriggerON)),NA())</f>
        <v>1.9634317080429176E-2</v>
      </c>
      <c r="H2248" s="42">
        <f>_xll.qlCalendarAdvance(Calendar,$H2247,B2248,"f",FALSE)</f>
        <v>55059</v>
      </c>
      <c r="I2248" s="177">
        <f>_xll.qlInterestRateIndexValueDate(Index1M,$H2248)</f>
        <v>55059</v>
      </c>
      <c r="J2248" s="182">
        <f>IFERROR(_xll.qlIndexFixing(Index1M,$H2248,TRUE,_xll.ohTrigger(RecalcTrigger,Trigger1M)),NA())</f>
        <v>1.9766703927598238E-2</v>
      </c>
      <c r="K2248" s="44">
        <f>IFERROR(_xll.qlIndexFixing(Index3M,H2248,TRUE,_xll.ohTrigger(RecalcTrigger,Trigger3M)),NA())</f>
        <v>2.0071504332721826E-2</v>
      </c>
      <c r="L2248" s="44">
        <f>IFERROR(_xll.qlIndexFixing(Index6M,$H2248,TRUE,_xll.ohTrigger(RecalcTrigger,Trigger6M)),NA())</f>
        <v>2.023224771326193E-2</v>
      </c>
      <c r="M2248" s="183">
        <f>IFERROR(_xll.qlIndexFixing(Index1Y,$H2248,TRUE,_xll.ohTrigger(RecalcTrigger,Trigger1Y)),NA())</f>
        <v>2.0453900136734982E-2</v>
      </c>
      <c r="N2248" s="182">
        <f>IFERROR(_xll.qlIndexFixing(ONIndex1M,I2248,TRUE,_xll.ohTrigger(RecalcTrigger,Trigger1M)),NA())</f>
        <v>1.9760725783724009E-2</v>
      </c>
      <c r="O2248" s="44">
        <f>IFERROR(_xll.qlIndexFixing(ONIndex3M,I2248,TRUE,_xll.ohTrigger(RecalcTrigger,Trigger3M)),NA())</f>
        <v>2.0050127683919339E-2</v>
      </c>
      <c r="P2248" s="44">
        <f>IFERROR(_xll.qlIndexFixing(ONIndex6M,I2248,TRUE,_xll.ohTrigger(RecalcTrigger,Trigger6M)),NA())</f>
        <v>2.018688805568547E-2</v>
      </c>
      <c r="Q2248" s="183">
        <f>IFERROR(_xll.qlIndexFixing(ONIndex1Y,I2248,TRUE,_xll.ohTrigger(RecalcTrigger,Trigger1Y)),NA())</f>
        <v>2.0361442706428035E-2</v>
      </c>
    </row>
    <row r="2249" spans="2:17" x14ac:dyDescent="0.2">
      <c r="B2249" s="39" t="s">
        <v>42</v>
      </c>
      <c r="D2249" s="42">
        <f>_xll.qlCalendarAdvance(Calendar,$D2248,B2249,"f",FALSE)</f>
        <v>55066</v>
      </c>
      <c r="E2249" s="177">
        <f>_xll.qlInterestRateIndexValueDate(IndexON,D2249)</f>
        <v>55066</v>
      </c>
      <c r="F2249" s="193">
        <f>IFERROR(_xll.qlIndexFixing(IndexON,D2249,TRUE,_xll.ohTrigger(RecalcTrigger,TriggerON)),NA())</f>
        <v>1.9630238516471499E-2</v>
      </c>
      <c r="H2249" s="42">
        <f>_xll.qlCalendarAdvance(Calendar,$H2248,B2249,"f",FALSE)</f>
        <v>55066</v>
      </c>
      <c r="I2249" s="177">
        <f>_xll.qlInterestRateIndexValueDate(Index1M,$H2249)</f>
        <v>55066</v>
      </c>
      <c r="J2249" s="182">
        <f>IFERROR(_xll.qlIndexFixing(Index1M,$H2249,TRUE,_xll.ohTrigger(RecalcTrigger,Trigger1M)),NA())</f>
        <v>1.9762740109627527E-2</v>
      </c>
      <c r="K2249" s="44">
        <f>IFERROR(_xll.qlIndexFixing(Index3M,H2249,TRUE,_xll.ohTrigger(RecalcTrigger,Trigger3M)),NA())</f>
        <v>2.0067393157268021E-2</v>
      </c>
      <c r="L2249" s="44">
        <f>IFERROR(_xll.qlIndexFixing(Index6M,$H2249,TRUE,_xll.ohTrigger(RecalcTrigger,Trigger6M)),NA())</f>
        <v>2.0228268679819812E-2</v>
      </c>
      <c r="M2249" s="183">
        <f>IFERROR(_xll.qlIndexFixing(Index1Y,$H2249,TRUE,_xll.ohTrigger(RecalcTrigger,Trigger1Y)),NA())</f>
        <v>2.0449588602752256E-2</v>
      </c>
      <c r="N2249" s="182">
        <f>IFERROR(_xll.qlIndexFixing(ONIndex1M,I2249,TRUE,_xll.ohTrigger(RecalcTrigger,Trigger1M)),NA())</f>
        <v>1.9756112775547452E-2</v>
      </c>
      <c r="O2249" s="44">
        <f>IFERROR(_xll.qlIndexFixing(ONIndex3M,I2249,TRUE,_xll.ohTrigger(RecalcTrigger,Trigger3M)),NA())</f>
        <v>2.0045690085180867E-2</v>
      </c>
      <c r="P2249" s="44">
        <f>IFERROR(_xll.qlIndexFixing(ONIndex6M,I2249,TRUE,_xll.ohTrigger(RecalcTrigger,Trigger6M)),NA())</f>
        <v>2.018249476016698E-2</v>
      </c>
      <c r="Q2249" s="183">
        <f>IFERROR(_xll.qlIndexFixing(ONIndex1Y,I2249,TRUE,_xll.ohTrigger(RecalcTrigger,Trigger1Y)),NA())</f>
        <v>2.0356835262483886E-2</v>
      </c>
    </row>
    <row r="2250" spans="2:17" x14ac:dyDescent="0.2">
      <c r="B2250" s="39" t="s">
        <v>42</v>
      </c>
      <c r="D2250" s="42">
        <f>_xll.qlCalendarAdvance(Calendar,$D2249,B2250,"f",FALSE)</f>
        <v>55073</v>
      </c>
      <c r="E2250" s="177">
        <f>_xll.qlInterestRateIndexValueDate(IndexON,D2250)</f>
        <v>55073</v>
      </c>
      <c r="F2250" s="193">
        <f>IFERROR(_xll.qlIndexFixing(IndexON,D2250,TRUE,_xll.ohTrigger(RecalcTrigger,TriggerON)),NA())</f>
        <v>1.9626176614737645E-2</v>
      </c>
      <c r="H2250" s="42">
        <f>_xll.qlCalendarAdvance(Calendar,$H2249,B2250,"f",FALSE)</f>
        <v>55073</v>
      </c>
      <c r="I2250" s="177">
        <f>_xll.qlInterestRateIndexValueDate(Index1M,$H2250)</f>
        <v>55073</v>
      </c>
      <c r="J2250" s="182">
        <f>IFERROR(_xll.qlIndexFixing(Index1M,$H2250,TRUE,_xll.ohTrigger(RecalcTrigger,Trigger1M)),NA())</f>
        <v>1.9758168839826316E-2</v>
      </c>
      <c r="K2250" s="44">
        <f>IFERROR(_xll.qlIndexFixing(Index3M,H2250,TRUE,_xll.ohTrigger(RecalcTrigger,Trigger3M)),NA())</f>
        <v>2.0063056448054003E-2</v>
      </c>
      <c r="L2250" s="44">
        <f>IFERROR(_xll.qlIndexFixing(Index6M,$H2250,TRUE,_xll.ohTrigger(RecalcTrigger,Trigger6M)),NA())</f>
        <v>2.0224044750226461E-2</v>
      </c>
      <c r="M2250" s="183">
        <f>IFERROR(_xll.qlIndexFixing(Index1Y,$H2250,TRUE,_xll.ohTrigger(RecalcTrigger,Trigger1Y)),NA())</f>
        <v>2.044529208219692E-2</v>
      </c>
      <c r="N2250" s="182">
        <f>IFERROR(_xll.qlIndexFixing(ONIndex1M,I2250,TRUE,_xll.ohTrigger(RecalcTrigger,Trigger1M)),NA())</f>
        <v>1.9751514876342746E-2</v>
      </c>
      <c r="O2250" s="44">
        <f>IFERROR(_xll.qlIndexFixing(ONIndex3M,I2250,TRUE,_xll.ohTrigger(RecalcTrigger,Trigger3M)),NA())</f>
        <v>2.0041268816457514E-2</v>
      </c>
      <c r="P2250" s="44">
        <f>IFERROR(_xll.qlIndexFixing(ONIndex6M,I2250,TRUE,_xll.ohTrigger(RecalcTrigger,Trigger6M)),NA())</f>
        <v>2.0178116635701793E-2</v>
      </c>
      <c r="Q2250" s="183">
        <f>IFERROR(_xll.qlIndexFixing(ONIndex1Y,I2250,TRUE,_xll.ohTrigger(RecalcTrigger,Trigger1Y)),NA())</f>
        <v>2.0352242514337648E-2</v>
      </c>
    </row>
    <row r="2251" spans="2:17" x14ac:dyDescent="0.2">
      <c r="B2251" s="39" t="s">
        <v>42</v>
      </c>
      <c r="D2251" s="42">
        <f>_xll.qlCalendarAdvance(Calendar,$D2250,B2251,"f",FALSE)</f>
        <v>55080</v>
      </c>
      <c r="E2251" s="177">
        <f>_xll.qlInterestRateIndexValueDate(IndexON,D2251)</f>
        <v>55080</v>
      </c>
      <c r="F2251" s="193">
        <f>IFERROR(_xll.qlIndexFixing(IndexON,D2251,TRUE,_xll.ohTrigger(RecalcTrigger,TriggerON)),NA())</f>
        <v>1.9622131375227614E-2</v>
      </c>
      <c r="H2251" s="42">
        <f>_xll.qlCalendarAdvance(Calendar,$H2250,B2251,"f",FALSE)</f>
        <v>55080</v>
      </c>
      <c r="I2251" s="177">
        <f>_xll.qlInterestRateIndexValueDate(Index1M,$H2251)</f>
        <v>55080</v>
      </c>
      <c r="J2251" s="182">
        <f>IFERROR(_xll.qlIndexFixing(Index1M,$H2251,TRUE,_xll.ohTrigger(RecalcTrigger,Trigger1M)),NA())</f>
        <v>1.9753612707029151E-2</v>
      </c>
      <c r="K2251" s="44">
        <f>IFERROR(_xll.qlIndexFixing(Index3M,H2251,TRUE,_xll.ohTrigger(RecalcTrigger,Trigger3M)),NA())</f>
        <v>2.0058736155252197E-2</v>
      </c>
      <c r="L2251" s="44">
        <f>IFERROR(_xll.qlIndexFixing(Index6M,$H2251,TRUE,_xll.ohTrigger(RecalcTrigger,Trigger6M)),NA())</f>
        <v>2.0219836152467537E-2</v>
      </c>
      <c r="M2251" s="183">
        <f>IFERROR(_xll.qlIndexFixing(Index1Y,$H2251,TRUE,_xll.ohTrigger(RecalcTrigger,Trigger1Y)),NA())</f>
        <v>2.0441010574879348E-2</v>
      </c>
      <c r="N2251" s="182">
        <f>IFERROR(_xll.qlIndexFixing(ONIndex1M,I2251,TRUE,_xll.ohTrigger(RecalcTrigger,Trigger1M)),NA())</f>
        <v>1.9746932086190938E-2</v>
      </c>
      <c r="O2251" s="44">
        <f>IFERROR(_xll.qlIndexFixing(ONIndex3M,I2251,TRUE,_xll.ohTrigger(RecalcTrigger,Trigger3M)),NA())</f>
        <v>2.0036863877911371E-2</v>
      </c>
      <c r="P2251" s="44">
        <f>IFERROR(_xll.qlIndexFixing(ONIndex6M,I2251,TRUE,_xll.ohTrigger(RecalcTrigger,Trigger6M)),NA())</f>
        <v>2.0173753682046769E-2</v>
      </c>
      <c r="Q2251" s="183">
        <f>IFERROR(_xll.qlIndexFixing(ONIndex1Y,I2251,TRUE,_xll.ohTrigger(RecalcTrigger,Trigger1Y)),NA())</f>
        <v>2.0347664461665138E-2</v>
      </c>
    </row>
    <row r="2252" spans="2:17" x14ac:dyDescent="0.2">
      <c r="B2252" s="39" t="s">
        <v>42</v>
      </c>
      <c r="D2252" s="42">
        <f>_xll.qlCalendarAdvance(Calendar,$D2251,B2252,"f",FALSE)</f>
        <v>55087</v>
      </c>
      <c r="E2252" s="177">
        <f>_xll.qlInterestRateIndexValueDate(IndexON,D2252)</f>
        <v>55087</v>
      </c>
      <c r="F2252" s="193">
        <f>IFERROR(_xll.qlIndexFixing(IndexON,D2252,TRUE,_xll.ohTrigger(RecalcTrigger,TriggerON)),NA())</f>
        <v>1.9618102797779313E-2</v>
      </c>
      <c r="H2252" s="42">
        <f>_xll.qlCalendarAdvance(Calendar,$H2251,B2252,"f",FALSE)</f>
        <v>55087</v>
      </c>
      <c r="I2252" s="177">
        <f>_xll.qlInterestRateIndexValueDate(Index1M,$H2252)</f>
        <v>55087</v>
      </c>
      <c r="J2252" s="182">
        <f>IFERROR(_xll.qlIndexFixing(Index1M,$H2252,TRUE,_xll.ohTrigger(RecalcTrigger,Trigger1M)),NA())</f>
        <v>1.9749071711204096E-2</v>
      </c>
      <c r="K2252" s="44">
        <f>IFERROR(_xll.qlIndexFixing(Index3M,H2252,TRUE,_xll.ohTrigger(RecalcTrigger,Trigger3M)),NA())</f>
        <v>2.0054432278806229E-2</v>
      </c>
      <c r="L2252" s="44">
        <f>IFERROR(_xll.qlIndexFixing(Index6M,$H2252,TRUE,_xll.ohTrigger(RecalcTrigger,Trigger6M)),NA())</f>
        <v>2.0215642886446852E-2</v>
      </c>
      <c r="M2252" s="183">
        <f>IFERROR(_xll.qlIndexFixing(Index1Y,$H2252,TRUE,_xll.ohTrigger(RecalcTrigger,Trigger1Y)),NA())</f>
        <v>2.0436744080610802E-2</v>
      </c>
      <c r="N2252" s="182">
        <f>IFERROR(_xll.qlIndexFixing(ONIndex1M,I2252,TRUE,_xll.ohTrigger(RecalcTrigger,Trigger1M)),NA())</f>
        <v>1.9742364404929935E-2</v>
      </c>
      <c r="O2252" s="44">
        <f>IFERROR(_xll.qlIndexFixing(ONIndex3M,I2252,TRUE,_xll.ohTrigger(RecalcTrigger,Trigger3M)),NA())</f>
        <v>2.0032475269380345E-2</v>
      </c>
      <c r="P2252" s="44">
        <f>IFERROR(_xll.qlIndexFixing(ONIndex6M,I2252,TRUE,_xll.ohTrigger(RecalcTrigger,Trigger6M)),NA())</f>
        <v>2.0169405899445048E-2</v>
      </c>
      <c r="Q2252" s="183">
        <f>IFERROR(_xll.qlIndexFixing(ONIndex1Y,I2252,TRUE,_xll.ohTrigger(RecalcTrigger,Trigger1Y)),NA())</f>
        <v>2.0343101104709493E-2</v>
      </c>
    </row>
    <row r="2253" spans="2:17" x14ac:dyDescent="0.2">
      <c r="B2253" s="39" t="s">
        <v>42</v>
      </c>
      <c r="D2253" s="42">
        <f>_xll.qlCalendarAdvance(Calendar,$D2252,B2253,"f",FALSE)</f>
        <v>55094</v>
      </c>
      <c r="E2253" s="177">
        <f>_xll.qlInterestRateIndexValueDate(IndexON,D2253)</f>
        <v>55094</v>
      </c>
      <c r="F2253" s="193">
        <f>IFERROR(_xll.qlIndexFixing(IndexON,D2253,TRUE,_xll.ohTrigger(RecalcTrigger,TriggerON)),NA())</f>
        <v>1.9614090882716928E-2</v>
      </c>
      <c r="H2253" s="42">
        <f>_xll.qlCalendarAdvance(Calendar,$H2252,B2253,"f",FALSE)</f>
        <v>55094</v>
      </c>
      <c r="I2253" s="177">
        <f>_xll.qlInterestRateIndexValueDate(Index1M,$H2253)</f>
        <v>55094</v>
      </c>
      <c r="J2253" s="182">
        <f>IFERROR(_xll.qlIndexFixing(Index1M,$H2253,TRUE,_xll.ohTrigger(RecalcTrigger,Trigger1M)),NA())</f>
        <v>1.9743910743580728E-2</v>
      </c>
      <c r="K2253" s="44">
        <f>IFERROR(_xll.qlIndexFixing(Index3M,H2253,TRUE,_xll.ohTrigger(RecalcTrigger,Trigger3M)),NA())</f>
        <v>2.0050144818666762E-2</v>
      </c>
      <c r="L2253" s="44">
        <f>IFERROR(_xll.qlIndexFixing(Index6M,$H2253,TRUE,_xll.ohTrigger(RecalcTrigger,Trigger6M)),NA())</f>
        <v>2.0211200408685584E-2</v>
      </c>
      <c r="M2253" s="183">
        <f>IFERROR(_xll.qlIndexFixing(Index1Y,$H2253,TRUE,_xll.ohTrigger(RecalcTrigger,Trigger1Y)),NA())</f>
        <v>2.0432492599202767E-2</v>
      </c>
      <c r="N2253" s="182">
        <f>IFERROR(_xll.qlIndexFixing(ONIndex1M,I2253,TRUE,_xll.ohTrigger(RecalcTrigger,Trigger1M)),NA())</f>
        <v>1.9737811832802876E-2</v>
      </c>
      <c r="O2253" s="44">
        <f>IFERROR(_xll.qlIndexFixing(ONIndex3M,I2253,TRUE,_xll.ohTrigger(RecalcTrigger,Trigger3M)),NA())</f>
        <v>2.0028102990945484E-2</v>
      </c>
      <c r="P2253" s="44">
        <f>IFERROR(_xll.qlIndexFixing(ONIndex6M,I2253,TRUE,_xll.ohTrigger(RecalcTrigger,Trigger6M)),NA())</f>
        <v>2.0165073287896629E-2</v>
      </c>
      <c r="Q2253" s="183">
        <f>IFERROR(_xll.qlIndexFixing(ONIndex1Y,I2253,TRUE,_xll.ohTrigger(RecalcTrigger,Trigger1Y)),NA())</f>
        <v>2.0338552443470714E-2</v>
      </c>
    </row>
    <row r="2254" spans="2:17" x14ac:dyDescent="0.2">
      <c r="B2254" s="39" t="s">
        <v>42</v>
      </c>
      <c r="D2254" s="42">
        <f>_xll.qlCalendarAdvance(Calendar,$D2253,B2254,"f",FALSE)</f>
        <v>55101</v>
      </c>
      <c r="E2254" s="177">
        <f>_xll.qlInterestRateIndexValueDate(IndexON,D2254)</f>
        <v>55101</v>
      </c>
      <c r="F2254" s="193">
        <f>IFERROR(_xll.qlIndexFixing(IndexON,D2254,TRUE,_xll.ohTrigger(RecalcTrigger,TriggerON)),NA())</f>
        <v>1.9610095629635227E-2</v>
      </c>
      <c r="H2254" s="42">
        <f>_xll.qlCalendarAdvance(Calendar,$H2253,B2254,"f",FALSE)</f>
        <v>55101</v>
      </c>
      <c r="I2254" s="177">
        <f>_xll.qlInterestRateIndexValueDate(Index1M,$H2254)</f>
        <v>55101</v>
      </c>
      <c r="J2254" s="182">
        <f>IFERROR(_xll.qlIndexFixing(Index1M,$H2254,TRUE,_xll.ohTrigger(RecalcTrigger,Trigger1M)),NA())</f>
        <v>1.9739397509819012E-2</v>
      </c>
      <c r="K2254" s="44">
        <f>IFERROR(_xll.qlIndexFixing(Index3M,H2254,TRUE,_xll.ohTrigger(RecalcTrigger,Trigger3M)),NA())</f>
        <v>2.0045873774778299E-2</v>
      </c>
      <c r="L2254" s="44">
        <f>IFERROR(_xll.qlIndexFixing(Index6M,$H2254,TRUE,_xll.ohTrigger(RecalcTrigger,Trigger6M)),NA())</f>
        <v>2.0207036940139509E-2</v>
      </c>
      <c r="M2254" s="183">
        <f>IFERROR(_xll.qlIndexFixing(Index1Y,$H2254,TRUE,_xll.ohTrigger(RecalcTrigger,Trigger1Y)),NA())</f>
        <v>2.0428256130468281E-2</v>
      </c>
      <c r="N2254" s="182">
        <f>IFERROR(_xll.qlIndexFixing(ONIndex1M,I2254,TRUE,_xll.ohTrigger(RecalcTrigger,Trigger1M)),NA())</f>
        <v>1.9733274369566622E-2</v>
      </c>
      <c r="O2254" s="44">
        <f>IFERROR(_xll.qlIndexFixing(ONIndex3M,I2254,TRUE,_xll.ohTrigger(RecalcTrigger,Trigger3M)),NA())</f>
        <v>2.0023747042606788E-2</v>
      </c>
      <c r="P2254" s="44">
        <f>IFERROR(_xll.qlIndexFixing(ONIndex6M,I2254,TRUE,_xll.ohTrigger(RecalcTrigger,Trigger6M)),NA())</f>
        <v>2.016075584723942E-2</v>
      </c>
      <c r="Q2254" s="183">
        <f>IFERROR(_xll.qlIndexFixing(ONIndex1Y,I2254,TRUE,_xll.ohTrigger(RecalcTrigger,Trigger1Y)),NA())</f>
        <v>2.0334018477786708E-2</v>
      </c>
    </row>
    <row r="2255" spans="2:17" x14ac:dyDescent="0.2">
      <c r="B2255" s="39" t="s">
        <v>42</v>
      </c>
      <c r="D2255" s="42">
        <f>_xll.qlCalendarAdvance(Calendar,$D2254,B2255,"f",FALSE)</f>
        <v>55108</v>
      </c>
      <c r="E2255" s="177">
        <f>_xll.qlInterestRateIndexValueDate(IndexON,D2255)</f>
        <v>55108</v>
      </c>
      <c r="F2255" s="193">
        <f>IFERROR(_xll.qlIndexFixing(IndexON,D2255,TRUE,_xll.ohTrigger(RecalcTrigger,TriggerON)),NA())</f>
        <v>1.9606117038777349E-2</v>
      </c>
      <c r="H2255" s="42">
        <f>_xll.qlCalendarAdvance(Calendar,$H2254,B2255,"f",FALSE)</f>
        <v>55108</v>
      </c>
      <c r="I2255" s="177">
        <f>_xll.qlInterestRateIndexValueDate(Index1M,$H2255)</f>
        <v>55108</v>
      </c>
      <c r="J2255" s="182">
        <f>IFERROR(_xll.qlIndexFixing(Index1M,$H2255,TRUE,_xll.ohTrigger(RecalcTrigger,Trigger1M)),NA())</f>
        <v>1.9734899410364215E-2</v>
      </c>
      <c r="K2255" s="44">
        <f>IFERROR(_xll.qlIndexFixing(Index3M,H2255,TRUE,_xll.ohTrigger(RecalcTrigger,Trigger3M)),NA())</f>
        <v>2.0041619147090628E-2</v>
      </c>
      <c r="L2255" s="44">
        <f>IFERROR(_xll.qlIndexFixing(Index6M,$H2255,TRUE,_xll.ohTrigger(RecalcTrigger,Trigger6M)),NA())</f>
        <v>2.0202888802162831E-2</v>
      </c>
      <c r="M2255" s="183">
        <f>IFERROR(_xll.qlIndexFixing(Index1Y,$H2255,TRUE,_xll.ohTrigger(RecalcTrigger,Trigger1Y)),NA())</f>
        <v>2.042403467422016E-2</v>
      </c>
      <c r="N2255" s="182">
        <f>IFERROR(_xll.qlIndexFixing(ONIndex1M,I2255,TRUE,_xll.ohTrigger(RecalcTrigger,Trigger1M)),NA())</f>
        <v>1.9728752015464313E-2</v>
      </c>
      <c r="O2255" s="44">
        <f>IFERROR(_xll.qlIndexFixing(ONIndex3M,I2255,TRUE,_xll.ohTrigger(RecalcTrigger,Trigger3M)),NA())</f>
        <v>2.0019407424445301E-2</v>
      </c>
      <c r="P2255" s="44">
        <f>IFERROR(_xll.qlIndexFixing(ONIndex6M,I2255,TRUE,_xll.ohTrigger(RecalcTrigger,Trigger6M)),NA())</f>
        <v>2.0156453577554467E-2</v>
      </c>
      <c r="Q2255" s="183">
        <f>IFERROR(_xll.qlIndexFixing(ONIndex1Y,I2255,TRUE,_xll.ohTrigger(RecalcTrigger,Trigger1Y)),NA())</f>
        <v>2.0329499207819568E-2</v>
      </c>
    </row>
    <row r="2256" spans="2:17" x14ac:dyDescent="0.2">
      <c r="B2256" s="39" t="s">
        <v>42</v>
      </c>
      <c r="D2256" s="42">
        <f>_xll.qlCalendarAdvance(Calendar,$D2255,B2256,"f",FALSE)</f>
        <v>55115</v>
      </c>
      <c r="E2256" s="177">
        <f>_xll.qlInterestRateIndexValueDate(IndexON,D2256)</f>
        <v>55115</v>
      </c>
      <c r="F2256" s="193">
        <f>IFERROR(_xll.qlIndexFixing(IndexON,D2256,TRUE,_xll.ohTrigger(RecalcTrigger,TriggerON)),NA())</f>
        <v>1.9602155109981201E-2</v>
      </c>
      <c r="H2256" s="42">
        <f>_xll.qlCalendarAdvance(Calendar,$H2255,B2256,"f",FALSE)</f>
        <v>55115</v>
      </c>
      <c r="I2256" s="177">
        <f>_xll.qlInterestRateIndexValueDate(Index1M,$H2256)</f>
        <v>55115</v>
      </c>
      <c r="J2256" s="182">
        <f>IFERROR(_xll.qlIndexFixing(Index1M,$H2256,TRUE,_xll.ohTrigger(RecalcTrigger,Trigger1M)),NA())</f>
        <v>1.9730416445197428E-2</v>
      </c>
      <c r="K2256" s="44">
        <f>IFERROR(_xll.qlIndexFixing(Index3M,H2256,TRUE,_xll.ohTrigger(RecalcTrigger,Trigger3M)),NA())</f>
        <v>2.0037380935548244E-2</v>
      </c>
      <c r="L2256" s="44">
        <f>IFERROR(_xll.qlIndexFixing(Index6M,$H2256,TRUE,_xll.ohTrigger(RecalcTrigger,Trigger6M)),NA())</f>
        <v>2.0198755994661966E-2</v>
      </c>
      <c r="M2256" s="183">
        <f>IFERROR(_xll.qlIndexFixing(Index1Y,$H2256,TRUE,_xll.ohTrigger(RecalcTrigger,Trigger1Y)),NA())</f>
        <v>2.041982823027233E-2</v>
      </c>
      <c r="N2256" s="182">
        <f>IFERROR(_xll.qlIndexFixing(ONIndex1M,I2256,TRUE,_xll.ohTrigger(RecalcTrigger,Trigger1M)),NA())</f>
        <v>1.9724244770171762E-2</v>
      </c>
      <c r="O2256" s="44">
        <f>IFERROR(_xll.qlIndexFixing(ONIndex3M,I2256,TRUE,_xll.ohTrigger(RecalcTrigger,Trigger3M)),NA())</f>
        <v>2.0015084136217887E-2</v>
      </c>
      <c r="P2256" s="44">
        <f>IFERROR(_xll.qlIndexFixing(ONIndex6M,I2256,TRUE,_xll.ohTrigger(RecalcTrigger,Trigger6M)),NA())</f>
        <v>2.0152166478760725E-2</v>
      </c>
      <c r="Q2256" s="183">
        <f>IFERROR(_xll.qlIndexFixing(ONIndex1Y,I2256,TRUE,_xll.ohTrigger(RecalcTrigger,Trigger1Y)),NA())</f>
        <v>2.0324994633326154E-2</v>
      </c>
    </row>
    <row r="2257" spans="2:17" x14ac:dyDescent="0.2">
      <c r="B2257" s="39" t="s">
        <v>42</v>
      </c>
      <c r="D2257" s="42">
        <f>_xll.qlCalendarAdvance(Calendar,$D2256,B2257,"f",FALSE)</f>
        <v>55122</v>
      </c>
      <c r="E2257" s="177">
        <f>_xll.qlInterestRateIndexValueDate(IndexON,D2257)</f>
        <v>55122</v>
      </c>
      <c r="F2257" s="193">
        <f>IFERROR(_xll.qlIndexFixing(IndexON,D2257,TRUE,_xll.ohTrigger(RecalcTrigger,TriggerON)),NA())</f>
        <v>1.9598209843489922E-2</v>
      </c>
      <c r="H2257" s="42">
        <f>_xll.qlCalendarAdvance(Calendar,$H2256,B2257,"f",FALSE)</f>
        <v>55122</v>
      </c>
      <c r="I2257" s="177">
        <f>_xll.qlInterestRateIndexValueDate(Index1M,$H2257)</f>
        <v>55122</v>
      </c>
      <c r="J2257" s="182">
        <f>IFERROR(_xll.qlIndexFixing(Index1M,$H2257,TRUE,_xll.ohTrigger(RecalcTrigger,Trigger1M)),NA())</f>
        <v>1.972594861431054E-2</v>
      </c>
      <c r="K2257" s="44">
        <f>IFERROR(_xll.qlIndexFixing(Index3M,H2257,TRUE,_xll.ohTrigger(RecalcTrigger,Trigger3M)),NA())</f>
        <v>2.0032658462313231E-2</v>
      </c>
      <c r="L2257" s="44">
        <f>IFERROR(_xll.qlIndexFixing(Index6M,$H2257,TRUE,_xll.ohTrigger(RecalcTrigger,Trigger6M)),NA())</f>
        <v>2.0194906529108412E-2</v>
      </c>
      <c r="M2257" s="183">
        <f>IFERROR(_xll.qlIndexFixing(Index1Y,$H2257,TRUE,_xll.ohTrigger(RecalcTrigger,Trigger1Y)),NA())</f>
        <v>2.0415636798439607E-2</v>
      </c>
      <c r="N2257" s="182">
        <f>IFERROR(_xll.qlIndexFixing(ONIndex1M,I2257,TRUE,_xll.ohTrigger(RecalcTrigger,Trigger1M)),NA())</f>
        <v>1.9719752634094201E-2</v>
      </c>
      <c r="O2257" s="44">
        <f>IFERROR(_xll.qlIndexFixing(ONIndex3M,I2257,TRUE,_xll.ohTrigger(RecalcTrigger,Trigger3M)),NA())</f>
        <v>2.0010777178086636E-2</v>
      </c>
      <c r="P2257" s="44">
        <f>IFERROR(_xll.qlIndexFixing(ONIndex6M,I2257,TRUE,_xll.ohTrigger(RecalcTrigger,Trigger6M)),NA())</f>
        <v>2.0147894551101331E-2</v>
      </c>
      <c r="Q2257" s="183">
        <f>IFERROR(_xll.qlIndexFixing(ONIndex1Y,I2257,TRUE,_xll.ohTrigger(RecalcTrigger,Trigger1Y)),NA())</f>
        <v>2.0320504754711699E-2</v>
      </c>
    </row>
    <row r="2258" spans="2:17" x14ac:dyDescent="0.2">
      <c r="B2258" s="39" t="s">
        <v>42</v>
      </c>
      <c r="D2258" s="42">
        <f>_xll.qlCalendarAdvance(Calendar,$D2257,B2258,"f",FALSE)</f>
        <v>55129</v>
      </c>
      <c r="E2258" s="177">
        <f>_xll.qlInterestRateIndexValueDate(IndexON,D2258)</f>
        <v>55129</v>
      </c>
      <c r="F2258" s="193">
        <f>IFERROR(_xll.qlIndexFixing(IndexON,D2258,TRUE,_xll.ohTrigger(RecalcTrigger,TriggerON)),NA())</f>
        <v>1.9594281239222466E-2</v>
      </c>
      <c r="H2258" s="42">
        <f>_xll.qlCalendarAdvance(Calendar,$H2257,B2258,"f",FALSE)</f>
        <v>55129</v>
      </c>
      <c r="I2258" s="177">
        <f>_xll.qlInterestRateIndexValueDate(Index1M,$H2258)</f>
        <v>55129</v>
      </c>
      <c r="J2258" s="182">
        <f>IFERROR(_xll.qlIndexFixing(Index1M,$H2258,TRUE,_xll.ohTrigger(RecalcTrigger,Trigger1M)),NA())</f>
        <v>1.972214361180857E-2</v>
      </c>
      <c r="K2258" s="44">
        <f>IFERROR(_xll.qlIndexFixing(Index3M,H2258,TRUE,_xll.ohTrigger(RecalcTrigger,Trigger3M)),NA())</f>
        <v>2.0028451198430344E-2</v>
      </c>
      <c r="L2258" s="44">
        <f>IFERROR(_xll.qlIndexFixing(Index6M,$H2258,TRUE,_xll.ohTrigger(RecalcTrigger,Trigger6M)),NA())</f>
        <v>2.0190805251533772E-2</v>
      </c>
      <c r="M2258" s="183">
        <f>IFERROR(_xll.qlIndexFixing(Index1Y,$H2258,TRUE,_xll.ohTrigger(RecalcTrigger,Trigger1Y)),NA())</f>
        <v>2.0411460378536361E-2</v>
      </c>
      <c r="N2258" s="182">
        <f>IFERROR(_xll.qlIndexFixing(ONIndex1M,I2258,TRUE,_xll.ohTrigger(RecalcTrigger,Trigger1M)),NA())</f>
        <v>1.9715275606988492E-2</v>
      </c>
      <c r="O2258" s="44">
        <f>IFERROR(_xll.qlIndexFixing(ONIndex3M,I2258,TRUE,_xll.ohTrigger(RecalcTrigger,Trigger3M)),NA())</f>
        <v>2.0006486550132596E-2</v>
      </c>
      <c r="P2258" s="44">
        <f>IFERROR(_xll.qlIndexFixing(ONIndex6M,I2258,TRUE,_xll.ohTrigger(RecalcTrigger,Trigger6M)),NA())</f>
        <v>2.0143637794252101E-2</v>
      </c>
      <c r="Q2258" s="183">
        <f>IFERROR(_xll.qlIndexFixing(ONIndex1Y,I2258,TRUE,_xll.ohTrigger(RecalcTrigger,Trigger1Y)),NA())</f>
        <v>2.0316029571652017E-2</v>
      </c>
    </row>
    <row r="2259" spans="2:17" x14ac:dyDescent="0.2">
      <c r="B2259" s="39" t="s">
        <v>42</v>
      </c>
      <c r="D2259" s="42">
        <f>_xll.qlCalendarAdvance(Calendar,$D2258,B2259,"f",FALSE)</f>
        <v>55136</v>
      </c>
      <c r="E2259" s="177">
        <f>_xll.qlInterestRateIndexValueDate(IndexON,D2259)</f>
        <v>55136</v>
      </c>
      <c r="F2259" s="193">
        <f>IFERROR(_xll.qlIndexFixing(IndexON,D2259,TRUE,_xll.ohTrigger(RecalcTrigger,TriggerON)),NA())</f>
        <v>1.9590369296935695E-2</v>
      </c>
      <c r="H2259" s="42">
        <f>_xll.qlCalendarAdvance(Calendar,$H2258,B2259,"f",FALSE)</f>
        <v>55136</v>
      </c>
      <c r="I2259" s="177">
        <f>_xll.qlInterestRateIndexValueDate(Index1M,$H2259)</f>
        <v>55136</v>
      </c>
      <c r="J2259" s="182">
        <f>IFERROR(_xll.qlIndexFixing(Index1M,$H2259,TRUE,_xll.ohTrigger(RecalcTrigger,Trigger1M)),NA())</f>
        <v>1.971770857432659E-2</v>
      </c>
      <c r="K2259" s="44">
        <f>IFERROR(_xll.qlIndexFixing(Index3M,H2259,TRUE,_xll.ohTrigger(RecalcTrigger,Trigger3M)),NA())</f>
        <v>2.0024260348651693E-2</v>
      </c>
      <c r="L2259" s="44">
        <f>IFERROR(_xll.qlIndexFixing(Index6M,$H2259,TRUE,_xll.ohTrigger(RecalcTrigger,Trigger6M)),NA())</f>
        <v>2.0186719305039205E-2</v>
      </c>
      <c r="M2259" s="183">
        <f>IFERROR(_xll.qlIndexFixing(Index1Y,$H2259,TRUE,_xll.ohTrigger(RecalcTrigger,Trigger1Y)),NA())</f>
        <v>2.0407298970378962E-2</v>
      </c>
      <c r="N2259" s="182">
        <f>IFERROR(_xll.qlIndexFixing(ONIndex1M,I2259,TRUE,_xll.ohTrigger(RecalcTrigger,Trigger1M)),NA())</f>
        <v>1.9710813688692541E-2</v>
      </c>
      <c r="O2259" s="44">
        <f>IFERROR(_xll.qlIndexFixing(ONIndex3M,I2259,TRUE,_xll.ohTrigger(RecalcTrigger,Trigger3M)),NA())</f>
        <v>2.0002212252193674E-2</v>
      </c>
      <c r="P2259" s="44">
        <f>IFERROR(_xll.qlIndexFixing(ONIndex6M,I2259,TRUE,_xll.ohTrigger(RecalcTrigger,Trigger6M)),NA())</f>
        <v>2.0139396208375127E-2</v>
      </c>
      <c r="Q2259" s="183">
        <f>IFERROR(_xll.qlIndexFixing(ONIndex1Y,I2259,TRUE,_xll.ohTrigger(RecalcTrigger,Trigger1Y)),NA())</f>
        <v>2.0311569084147107E-2</v>
      </c>
    </row>
    <row r="2260" spans="2:17" x14ac:dyDescent="0.2">
      <c r="B2260" s="39" t="s">
        <v>42</v>
      </c>
      <c r="D2260" s="42">
        <f>_xll.qlCalendarAdvance(Calendar,$D2259,B2260,"f",FALSE)</f>
        <v>55143</v>
      </c>
      <c r="E2260" s="177">
        <f>_xll.qlInterestRateIndexValueDate(IndexON,D2260)</f>
        <v>55143</v>
      </c>
      <c r="F2260" s="193">
        <f>IFERROR(_xll.qlIndexFixing(IndexON,D2260,TRUE,_xll.ohTrigger(RecalcTrigger,TriggerON)),NA())</f>
        <v>1.9586474016872746E-2</v>
      </c>
      <c r="H2260" s="42">
        <f>_xll.qlCalendarAdvance(Calendar,$H2259,B2260,"f",FALSE)</f>
        <v>55143</v>
      </c>
      <c r="I2260" s="177">
        <f>_xll.qlInterestRateIndexValueDate(Index1M,$H2260)</f>
        <v>55143</v>
      </c>
      <c r="J2260" s="182">
        <f>IFERROR(_xll.qlIndexFixing(Index1M,$H2260,TRUE,_xll.ohTrigger(RecalcTrigger,Trigger1M)),NA())</f>
        <v>1.9713288673674282E-2</v>
      </c>
      <c r="K2260" s="44">
        <f>IFERROR(_xll.qlIndexFixing(Index3M,H2260,TRUE,_xll.ohTrigger(RecalcTrigger,Trigger3M)),NA())</f>
        <v>2.0020085912925947E-2</v>
      </c>
      <c r="L2260" s="44">
        <f>IFERROR(_xll.qlIndexFixing(Index6M,$H2260,TRUE,_xll.ohTrigger(RecalcTrigger,Trigger6M)),NA())</f>
        <v>2.0182648689531645E-2</v>
      </c>
      <c r="M2260" s="183">
        <f>IFERROR(_xll.qlIndexFixing(Index1Y,$H2260,TRUE,_xll.ohTrigger(RecalcTrigger,Trigger1Y)),NA())</f>
        <v>2.0403152573784E-2</v>
      </c>
      <c r="N2260" s="182">
        <f>IFERROR(_xll.qlIndexFixing(ONIndex1M,I2260,TRUE,_xll.ohTrigger(RecalcTrigger,Trigger1M)),NA())</f>
        <v>1.9706366879530535E-2</v>
      </c>
      <c r="O2260" s="44">
        <f>IFERROR(_xll.qlIndexFixing(ONIndex3M,I2260,TRUE,_xll.ohTrigger(RecalcTrigger,Trigger3M)),NA())</f>
        <v>1.999795428426987E-2</v>
      </c>
      <c r="P2260" s="44">
        <f>IFERROR(_xll.qlIndexFixing(ONIndex6M,I2260,TRUE,_xll.ohTrigger(RecalcTrigger,Trigger6M)),NA())</f>
        <v>2.0135169793470409E-2</v>
      </c>
      <c r="Q2260" s="183">
        <f>IFERROR(_xll.qlIndexFixing(ONIndex1Y,I2260,TRUE,_xll.ohTrigger(RecalcTrigger,Trigger1Y)),NA())</f>
        <v>2.0307123292359064E-2</v>
      </c>
    </row>
    <row r="2261" spans="2:17" x14ac:dyDescent="0.2">
      <c r="B2261" s="39" t="s">
        <v>42</v>
      </c>
      <c r="D2261" s="42">
        <f>_xll.qlCalendarAdvance(Calendar,$D2260,B2261,"f",FALSE)</f>
        <v>55150</v>
      </c>
      <c r="E2261" s="177">
        <f>_xll.qlInterestRateIndexValueDate(IndexON,D2261)</f>
        <v>55150</v>
      </c>
      <c r="F2261" s="193">
        <f>IFERROR(_xll.qlIndexFixing(IndexON,D2261,TRUE,_xll.ohTrigger(RecalcTrigger,TriggerON)),NA())</f>
        <v>1.9582595399114666E-2</v>
      </c>
      <c r="H2261" s="42">
        <f>_xll.qlCalendarAdvance(Calendar,$H2260,B2261,"f",FALSE)</f>
        <v>55150</v>
      </c>
      <c r="I2261" s="177">
        <f>_xll.qlInterestRateIndexValueDate(Index1M,$H2261)</f>
        <v>55150</v>
      </c>
      <c r="J2261" s="182">
        <f>IFERROR(_xll.qlIndexFixing(Index1M,$H2261,TRUE,_xll.ohTrigger(RecalcTrigger,Trigger1M)),NA())</f>
        <v>1.970888390983936E-2</v>
      </c>
      <c r="K2261" s="44">
        <f>IFERROR(_xll.qlIndexFixing(Index3M,H2261,TRUE,_xll.ohTrigger(RecalcTrigger,Trigger3M)),NA())</f>
        <v>2.0015927891204485E-2</v>
      </c>
      <c r="L2261" s="44">
        <f>IFERROR(_xll.qlIndexFixing(Index6M,$H2261,TRUE,_xll.ohTrigger(RecalcTrigger,Trigger6M)),NA())</f>
        <v>2.0178593404919353E-2</v>
      </c>
      <c r="M2261" s="183">
        <f>IFERROR(_xll.qlIndexFixing(Index1Y,$H2261,TRUE,_xll.ohTrigger(RecalcTrigger,Trigger1Y)),NA())</f>
        <v>2.0399021188568289E-2</v>
      </c>
      <c r="N2261" s="182">
        <f>IFERROR(_xll.qlIndexFixing(ONIndex1M,I2261,TRUE,_xll.ohTrigger(RecalcTrigger,Trigger1M)),NA())</f>
        <v>1.9701935179421426E-2</v>
      </c>
      <c r="O2261" s="44">
        <f>IFERROR(_xll.qlIndexFixing(ONIndex3M,I2261,TRUE,_xll.ohTrigger(RecalcTrigger,Trigger3M)),NA())</f>
        <v>1.9993712646604322E-2</v>
      </c>
      <c r="P2261" s="44">
        <f>IFERROR(_xll.qlIndexFixing(ONIndex6M,I2261,TRUE,_xll.ohTrigger(RecalcTrigger,Trigger6M)),NA())</f>
        <v>2.013095854970004E-2</v>
      </c>
      <c r="Q2261" s="183">
        <f>IFERROR(_xll.qlIndexFixing(ONIndex1Y,I2261,TRUE,_xll.ohTrigger(RecalcTrigger,Trigger1Y)),NA())</f>
        <v>2.0302692196287886E-2</v>
      </c>
    </row>
    <row r="2262" spans="2:17" x14ac:dyDescent="0.2">
      <c r="B2262" s="39" t="s">
        <v>42</v>
      </c>
      <c r="D2262" s="42">
        <f>_xll.qlCalendarAdvance(Calendar,$D2261,B2262,"f",FALSE)</f>
        <v>55157</v>
      </c>
      <c r="E2262" s="177">
        <f>_xll.qlInterestRateIndexValueDate(IndexON,D2262)</f>
        <v>55157</v>
      </c>
      <c r="F2262" s="193">
        <f>IFERROR(_xll.qlIndexFixing(IndexON,D2262,TRUE,_xll.ohTrigger(RecalcTrigger,TriggerON)),NA())</f>
        <v>1.9578733443499363E-2</v>
      </c>
      <c r="H2262" s="42">
        <f>_xll.qlCalendarAdvance(Calendar,$H2261,B2262,"f",FALSE)</f>
        <v>55157</v>
      </c>
      <c r="I2262" s="177">
        <f>_xll.qlInterestRateIndexValueDate(Index1M,$H2262)</f>
        <v>55157</v>
      </c>
      <c r="J2262" s="182">
        <f>IFERROR(_xll.qlIndexFixing(Index1M,$H2262,TRUE,_xll.ohTrigger(RecalcTrigger,Trigger1M)),NA())</f>
        <v>1.970449428280218E-2</v>
      </c>
      <c r="K2262" s="44">
        <f>IFERROR(_xll.qlIndexFixing(Index3M,H2262,TRUE,_xll.ohTrigger(RecalcTrigger,Trigger3M)),NA())</f>
        <v>2.0011786283436868E-2</v>
      </c>
      <c r="L2262" s="44">
        <f>IFERROR(_xll.qlIndexFixing(Index6M,$H2262,TRUE,_xll.ohTrigger(RecalcTrigger,Trigger6M)),NA())</f>
        <v>2.0174281084453419E-2</v>
      </c>
      <c r="M2262" s="183">
        <f>IFERROR(_xll.qlIndexFixing(Index1Y,$H2262,TRUE,_xll.ohTrigger(RecalcTrigger,Trigger1Y)),NA())</f>
        <v>2.039490481454953E-2</v>
      </c>
      <c r="N2262" s="182">
        <f>IFERROR(_xll.qlIndexFixing(ONIndex1M,I2262,TRUE,_xll.ohTrigger(RecalcTrigger,Trigger1M)),NA())</f>
        <v>1.9697518588203122E-2</v>
      </c>
      <c r="O2262" s="44">
        <f>IFERROR(_xll.qlIndexFixing(ONIndex3M,I2262,TRUE,_xll.ohTrigger(RecalcTrigger,Trigger3M)),NA())</f>
        <v>1.9989487338872847E-2</v>
      </c>
      <c r="P2262" s="44">
        <f>IFERROR(_xll.qlIndexFixing(ONIndex6M,I2262,TRUE,_xll.ohTrigger(RecalcTrigger,Trigger6M)),NA())</f>
        <v>2.0126762476739835E-2</v>
      </c>
      <c r="Q2262" s="183">
        <f>IFERROR(_xll.qlIndexFixing(ONIndex1Y,I2262,TRUE,_xll.ohTrigger(RecalcTrigger,Trigger1Y)),NA())</f>
        <v>2.0298275795771481E-2</v>
      </c>
    </row>
    <row r="2263" spans="2:17" x14ac:dyDescent="0.2">
      <c r="B2263" s="39" t="s">
        <v>42</v>
      </c>
      <c r="D2263" s="42">
        <f>_xll.qlCalendarAdvance(Calendar,$D2262,B2263,"f",FALSE)</f>
        <v>55164</v>
      </c>
      <c r="E2263" s="177">
        <f>_xll.qlInterestRateIndexValueDate(IndexON,D2263)</f>
        <v>55164</v>
      </c>
      <c r="F2263" s="193">
        <f>IFERROR(_xll.qlIndexFixing(IndexON,D2263,TRUE,_xll.ohTrigger(RecalcTrigger,TriggerON)),NA())</f>
        <v>1.9574888149945791E-2</v>
      </c>
      <c r="H2263" s="42">
        <f>_xll.qlCalendarAdvance(Calendar,$H2262,B2263,"f",FALSE)</f>
        <v>55164</v>
      </c>
      <c r="I2263" s="177">
        <f>_xll.qlInterestRateIndexValueDate(Index1M,$H2263)</f>
        <v>55164</v>
      </c>
      <c r="J2263" s="182">
        <f>IFERROR(_xll.qlIndexFixing(Index1M,$H2263,TRUE,_xll.ohTrigger(RecalcTrigger,Trigger1M)),NA())</f>
        <v>1.9700119792540636E-2</v>
      </c>
      <c r="K2263" s="44">
        <f>IFERROR(_xll.qlIndexFixing(Index3M,H2263,TRUE,_xll.ohTrigger(RecalcTrigger,Trigger3M)),NA())</f>
        <v>2.0007661089570875E-2</v>
      </c>
      <c r="L2263" s="44">
        <f>IFERROR(_xll.qlIndexFixing(Index6M,$H2263,TRUE,_xll.ohTrigger(RecalcTrigger,Trigger6M)),NA())</f>
        <v>2.0170255587691567E-2</v>
      </c>
      <c r="M2263" s="183">
        <f>IFERROR(_xll.qlIndexFixing(Index1Y,$H2263,TRUE,_xll.ohTrigger(RecalcTrigger,Trigger1Y)),NA())</f>
        <v>2.0390803451546535E-2</v>
      </c>
      <c r="N2263" s="182">
        <f>IFERROR(_xll.qlIndexFixing(ONIndex1M,I2263,TRUE,_xll.ohTrigger(RecalcTrigger,Trigger1M)),NA())</f>
        <v>1.969311710595667E-2</v>
      </c>
      <c r="O2263" s="44">
        <f>IFERROR(_xll.qlIndexFixing(ONIndex3M,I2263,TRUE,_xll.ohTrigger(RecalcTrigger,Trigger3M)),NA())</f>
        <v>1.9985278361237535E-2</v>
      </c>
      <c r="P2263" s="44">
        <f>IFERROR(_xll.qlIndexFixing(ONIndex6M,I2263,TRUE,_xll.ohTrigger(RecalcTrigger,Trigger6M)),NA())</f>
        <v>2.0122581574670839E-2</v>
      </c>
      <c r="Q2263" s="183">
        <f>IFERROR(_xll.qlIndexFixing(ONIndex1Y,I2263,TRUE,_xll.ohTrigger(RecalcTrigger,Trigger1Y)),NA())</f>
        <v>2.0293874090890895E-2</v>
      </c>
    </row>
    <row r="2264" spans="2:17" x14ac:dyDescent="0.2">
      <c r="B2264" s="39" t="s">
        <v>42</v>
      </c>
      <c r="D2264" s="42">
        <f>_xll.qlCalendarAdvance(Calendar,$D2263,B2264,"f",FALSE)</f>
        <v>55171</v>
      </c>
      <c r="E2264" s="177">
        <f>_xll.qlInterestRateIndexValueDate(IndexON,D2264)</f>
        <v>55171</v>
      </c>
      <c r="F2264" s="193">
        <f>IFERROR(_xll.qlIndexFixing(IndexON,D2264,TRUE,_xll.ohTrigger(RecalcTrigger,TriggerON)),NA())</f>
        <v>1.9571059518616041E-2</v>
      </c>
      <c r="H2264" s="42">
        <f>_xll.qlCalendarAdvance(Calendar,$H2263,B2264,"f",FALSE)</f>
        <v>55171</v>
      </c>
      <c r="I2264" s="177">
        <f>_xll.qlInterestRateIndexValueDate(Index1M,$H2264)</f>
        <v>55171</v>
      </c>
      <c r="J2264" s="182">
        <f>IFERROR(_xll.qlIndexFixing(Index1M,$H2264,TRUE,_xll.ohTrigger(RecalcTrigger,Trigger1M)),NA())</f>
        <v>1.9695760439037542E-2</v>
      </c>
      <c r="K2264" s="44">
        <f>IFERROR(_xll.qlIndexFixing(Index3M,H2264,TRUE,_xll.ohTrigger(RecalcTrigger,Trigger3M)),NA())</f>
        <v>2.0003552309559674E-2</v>
      </c>
      <c r="L2264" s="44">
        <f>IFERROR(_xll.qlIndexFixing(Index6M,$H2264,TRUE,_xll.ohTrigger(RecalcTrigger,Trigger6M)),NA())</f>
        <v>2.0166245420669398E-2</v>
      </c>
      <c r="M2264" s="183">
        <f>IFERROR(_xll.qlIndexFixing(Index1Y,$H2264,TRUE,_xll.ohTrigger(RecalcTrigger,Trigger1Y)),NA())</f>
        <v>2.0386717099378338E-2</v>
      </c>
      <c r="N2264" s="182">
        <f>IFERROR(_xll.qlIndexFixing(ONIndex1M,I2264,TRUE,_xll.ohTrigger(RecalcTrigger,Trigger1M)),NA())</f>
        <v>1.9688730732844162E-2</v>
      </c>
      <c r="O2264" s="44">
        <f>IFERROR(_xll.qlIndexFixing(ONIndex3M,I2264,TRUE,_xll.ohTrigger(RecalcTrigger,Trigger3M)),NA())</f>
        <v>1.9981085713779434E-2</v>
      </c>
      <c r="P2264" s="44">
        <f>IFERROR(_xll.qlIndexFixing(ONIndex6M,I2264,TRUE,_xll.ohTrigger(RecalcTrigger,Trigger6M)),NA())</f>
        <v>2.0118415843736193E-2</v>
      </c>
      <c r="Q2264" s="183">
        <f>IFERROR(_xll.qlIndexFixing(ONIndex1Y,I2264,TRUE,_xll.ohTrigger(RecalcTrigger,Trigger1Y)),NA())</f>
        <v>2.0289487081727176E-2</v>
      </c>
    </row>
    <row r="2265" spans="2:17" x14ac:dyDescent="0.2">
      <c r="B2265" s="39" t="s">
        <v>42</v>
      </c>
      <c r="D2265" s="42">
        <f>_xll.qlCalendarAdvance(Calendar,$D2264,B2265,"f",FALSE)</f>
        <v>55178</v>
      </c>
      <c r="E2265" s="177">
        <f>_xll.qlInterestRateIndexValueDate(IndexON,D2265)</f>
        <v>55178</v>
      </c>
      <c r="F2265" s="193">
        <f>IFERROR(_xll.qlIndexFixing(IndexON,D2265,TRUE,_xll.ohTrigger(RecalcTrigger,TriggerON)),NA())</f>
        <v>1.9567247549429068E-2</v>
      </c>
      <c r="H2265" s="42">
        <f>_xll.qlCalendarAdvance(Calendar,$H2264,B2265,"f",FALSE)</f>
        <v>55178</v>
      </c>
      <c r="I2265" s="177">
        <f>_xll.qlInterestRateIndexValueDate(Index1M,$H2265)</f>
        <v>55178</v>
      </c>
      <c r="J2265" s="182">
        <f>IFERROR(_xll.qlIndexFixing(Index1M,$H2265,TRUE,_xll.ohTrigger(RecalcTrigger,Trigger1M)),NA())</f>
        <v>1.969141622228061E-2</v>
      </c>
      <c r="K2265" s="44">
        <f>IFERROR(_xll.qlIndexFixing(Index3M,H2265,TRUE,_xll.ohTrigger(RecalcTrigger,Trigger3M)),NA())</f>
        <v>1.9999459943351037E-2</v>
      </c>
      <c r="L2265" s="44">
        <f>IFERROR(_xll.qlIndexFixing(Index6M,$H2265,TRUE,_xll.ohTrigger(RecalcTrigger,Trigger6M)),NA())</f>
        <v>2.0162250583295564E-2</v>
      </c>
      <c r="M2265" s="183">
        <f>IFERROR(_xll.qlIndexFixing(Index1Y,$H2265,TRUE,_xll.ohTrigger(RecalcTrigger,Trigger1Y)),NA())</f>
        <v>2.0382645757864637E-2</v>
      </c>
      <c r="N2265" s="182">
        <f>IFERROR(_xll.qlIndexFixing(ONIndex1M,I2265,TRUE,_xll.ohTrigger(RecalcTrigger,Trigger1M)),NA())</f>
        <v>1.9684359468703505E-2</v>
      </c>
      <c r="O2265" s="44">
        <f>IFERROR(_xll.qlIndexFixing(ONIndex3M,I2265,TRUE,_xll.ohTrigger(RecalcTrigger,Trigger3M)),NA())</f>
        <v>1.9976909396336451E-2</v>
      </c>
      <c r="P2265" s="44">
        <f>IFERROR(_xll.qlIndexFixing(ONIndex6M,I2265,TRUE,_xll.ohTrigger(RecalcTrigger,Trigger6M)),NA())</f>
        <v>2.0114265283773802E-2</v>
      </c>
      <c r="Q2265" s="183">
        <f>IFERROR(_xll.qlIndexFixing(ONIndex1Y,I2265,TRUE,_xll.ohTrigger(RecalcTrigger,Trigger1Y)),NA())</f>
        <v>2.0285114768118229E-2</v>
      </c>
    </row>
    <row r="2266" spans="2:17" x14ac:dyDescent="0.2">
      <c r="B2266" s="39" t="s">
        <v>42</v>
      </c>
      <c r="D2266" s="42">
        <f>_xll.qlCalendarAdvance(Calendar,$D2265,B2266,"f",FALSE)</f>
        <v>55185</v>
      </c>
      <c r="E2266" s="177">
        <f>_xll.qlInterestRateIndexValueDate(IndexON,D2266)</f>
        <v>55185</v>
      </c>
      <c r="F2266" s="193">
        <f>IFERROR(_xll.qlIndexFixing(IndexON,D2266,TRUE,_xll.ohTrigger(RecalcTrigger,TriggerON)),NA())</f>
        <v>1.9563452242303825E-2</v>
      </c>
      <c r="H2266" s="42">
        <f>_xll.qlCalendarAdvance(Calendar,$H2265,B2266,"f",FALSE)</f>
        <v>55185</v>
      </c>
      <c r="I2266" s="177">
        <f>_xll.qlInterestRateIndexValueDate(Index1M,$H2266)</f>
        <v>55185</v>
      </c>
      <c r="J2266" s="182">
        <f>IFERROR(_xll.qlIndexFixing(Index1M,$H2266,TRUE,_xll.ohTrigger(RecalcTrigger,Trigger1M)),NA())</f>
        <v>1.9685974309101295E-2</v>
      </c>
      <c r="K2266" s="44">
        <f>IFERROR(_xll.qlIndexFixing(Index3M,H2266,TRUE,_xll.ohTrigger(RecalcTrigger,Trigger3M)),NA())</f>
        <v>1.9995383990897238E-2</v>
      </c>
      <c r="L2266" s="44">
        <f>IFERROR(_xll.qlIndexFixing(Index6M,$H2266,TRUE,_xll.ohTrigger(RecalcTrigger,Trigger6M)),NA())</f>
        <v>2.0158271075480513E-2</v>
      </c>
      <c r="M2266" s="183">
        <f>IFERROR(_xll.qlIndexFixing(Index1Y,$H2266,TRUE,_xll.ohTrigger(RecalcTrigger,Trigger1Y)),NA())</f>
        <v>2.0378589426826021E-2</v>
      </c>
      <c r="N2266" s="182">
        <f>IFERROR(_xll.qlIndexFixing(ONIndex1M,I2266,TRUE,_xll.ohTrigger(RecalcTrigger,Trigger1M)),NA())</f>
        <v>1.9680003313453653E-2</v>
      </c>
      <c r="O2266" s="44">
        <f>IFERROR(_xll.qlIndexFixing(ONIndex3M,I2266,TRUE,_xll.ohTrigger(RecalcTrigger,Trigger3M)),NA())</f>
        <v>1.9972749408908586E-2</v>
      </c>
      <c r="P2266" s="44">
        <f>IFERROR(_xll.qlIndexFixing(ONIndex6M,I2266,TRUE,_xll.ohTrigger(RecalcTrigger,Trigger6M)),NA())</f>
        <v>2.0110129894621576E-2</v>
      </c>
      <c r="Q2266" s="183">
        <f>IFERROR(_xll.qlIndexFixing(ONIndex1Y,I2266,TRUE,_xll.ohTrigger(RecalcTrigger,Trigger1Y)),NA())</f>
        <v>2.0280757150145101E-2</v>
      </c>
    </row>
    <row r="2267" spans="2:17" x14ac:dyDescent="0.2">
      <c r="B2267" s="39" t="s">
        <v>42</v>
      </c>
      <c r="D2267" s="42">
        <f>_xll.qlCalendarAdvance(Calendar,$D2266,B2267,"f",FALSE)</f>
        <v>55192</v>
      </c>
      <c r="E2267" s="177">
        <f>_xll.qlInterestRateIndexValueDate(IndexON,D2267)</f>
        <v>55192</v>
      </c>
      <c r="F2267" s="193">
        <f>IFERROR(_xll.qlIndexFixing(IndexON,D2267,TRUE,_xll.ohTrigger(RecalcTrigger,TriggerON)),NA())</f>
        <v>1.9559673597564498E-2</v>
      </c>
      <c r="H2267" s="42">
        <f>_xll.qlCalendarAdvance(Calendar,$H2266,B2267,"f",FALSE)</f>
        <v>55192</v>
      </c>
      <c r="I2267" s="177">
        <f>_xll.qlInterestRateIndexValueDate(Index1M,$H2267)</f>
        <v>55192</v>
      </c>
      <c r="J2267" s="182">
        <f>IFERROR(_xll.qlIndexFixing(Index1M,$H2267,TRUE,_xll.ohTrigger(RecalcTrigger,Trigger1M)),NA())</f>
        <v>1.9681656123446412E-2</v>
      </c>
      <c r="K2267" s="44">
        <f>IFERROR(_xll.qlIndexFixing(Index3M,H2267,TRUE,_xll.ohTrigger(RecalcTrigger,Trigger3M)),NA())</f>
        <v>1.9991064798841152E-2</v>
      </c>
      <c r="L2267" s="44">
        <f>IFERROR(_xll.qlIndexFixing(Index6M,$H2267,TRUE,_xll.ohTrigger(RecalcTrigger,Trigger6M)),NA())</f>
        <v>2.0154306897135137E-2</v>
      </c>
      <c r="M2267" s="183">
        <f>IFERROR(_xll.qlIndexFixing(Index1Y,$H2267,TRUE,_xll.ohTrigger(RecalcTrigger,Trigger1Y)),NA())</f>
        <v>2.0374548106083523E-2</v>
      </c>
      <c r="N2267" s="182">
        <f>IFERROR(_xll.qlIndexFixing(ONIndex1M,I2267,TRUE,_xll.ohTrigger(RecalcTrigger,Trigger1M)),NA())</f>
        <v>1.9675662267175653E-2</v>
      </c>
      <c r="O2267" s="44">
        <f>IFERROR(_xll.qlIndexFixing(ONIndex3M,I2267,TRUE,_xll.ohTrigger(RecalcTrigger,Trigger3M)),NA())</f>
        <v>1.9968605751576884E-2</v>
      </c>
      <c r="P2267" s="44">
        <f>IFERROR(_xll.qlIndexFixing(ONIndex6M,I2267,TRUE,_xll.ohTrigger(RecalcTrigger,Trigger6M)),NA())</f>
        <v>2.0106009676522651E-2</v>
      </c>
      <c r="Q2267" s="183">
        <f>IFERROR(_xll.qlIndexFixing(ONIndex1Y,I2267,TRUE,_xll.ohTrigger(RecalcTrigger,Trigger1Y)),NA())</f>
        <v>2.0276414227807793E-2</v>
      </c>
    </row>
    <row r="2268" spans="2:17" x14ac:dyDescent="0.2">
      <c r="B2268" s="39" t="s">
        <v>42</v>
      </c>
      <c r="D2268" s="42">
        <f>_xll.qlCalendarAdvance(Calendar,$D2267,B2268,"f",FALSE)</f>
        <v>55199</v>
      </c>
      <c r="E2268" s="177">
        <f>_xll.qlInterestRateIndexValueDate(IndexON,D2268)</f>
        <v>55199</v>
      </c>
      <c r="F2268" s="193">
        <f>IFERROR(_xll.qlIndexFixing(IndexON,D2268,TRUE,_xll.ohTrigger(RecalcTrigger,TriggerON)),NA())</f>
        <v>1.9555911614967947E-2</v>
      </c>
      <c r="H2268" s="42">
        <f>_xll.qlCalendarAdvance(Calendar,$H2267,B2268,"f",FALSE)</f>
        <v>55199</v>
      </c>
      <c r="I2268" s="177">
        <f>_xll.qlInterestRateIndexValueDate(Index1M,$H2268)</f>
        <v>55199</v>
      </c>
      <c r="J2268" s="182">
        <f>IFERROR(_xll.qlIndexFixing(Index1M,$H2268,TRUE,_xll.ohTrigger(RecalcTrigger,Trigger1M)),NA())</f>
        <v>1.9677353070162596E-2</v>
      </c>
      <c r="K2268" s="44">
        <f>IFERROR(_xll.qlIndexFixing(Index3M,H2268,TRUE,_xll.ohTrigger(RecalcTrigger,Trigger3M)),NA())</f>
        <v>1.9987020722288792E-2</v>
      </c>
      <c r="L2268" s="44">
        <f>IFERROR(_xll.qlIndexFixing(Index6M,$H2268,TRUE,_xll.ohTrigger(RecalcTrigger,Trigger6M)),NA())</f>
        <v>2.0150358048168542E-2</v>
      </c>
      <c r="M2268" s="183">
        <f>IFERROR(_xll.qlIndexFixing(Index1Y,$H2268,TRUE,_xll.ohTrigger(RecalcTrigger,Trigger1Y)),NA())</f>
        <v>2.037052179545884E-2</v>
      </c>
      <c r="N2268" s="182">
        <f>IFERROR(_xll.qlIndexFixing(ONIndex1M,I2268,TRUE,_xll.ohTrigger(RecalcTrigger,Trigger1M)),NA())</f>
        <v>1.9671336330031597E-2</v>
      </c>
      <c r="O2268" s="44">
        <f>IFERROR(_xll.qlIndexFixing(ONIndex3M,I2268,TRUE,_xll.ohTrigger(RecalcTrigger,Trigger3M)),NA())</f>
        <v>1.996447842450344E-2</v>
      </c>
      <c r="P2268" s="44">
        <f>IFERROR(_xll.qlIndexFixing(ONIndex6M,I2268,TRUE,_xll.ohTrigger(RecalcTrigger,Trigger6M)),NA())</f>
        <v>2.0101904629395984E-2</v>
      </c>
      <c r="Q2268" s="183">
        <f>IFERROR(_xll.qlIndexFixing(ONIndex1Y,I2268,TRUE,_xll.ohTrigger(RecalcTrigger,Trigger1Y)),NA())</f>
        <v>2.0272086001268397E-2</v>
      </c>
    </row>
    <row r="2269" spans="2:17" x14ac:dyDescent="0.2">
      <c r="B2269" s="39" t="s">
        <v>42</v>
      </c>
      <c r="D2269" s="42">
        <f>_xll.qlCalendarAdvance(Calendar,$D2268,B2269,"f",FALSE)</f>
        <v>55206</v>
      </c>
      <c r="E2269" s="177">
        <f>_xll.qlInterestRateIndexValueDate(IndexON,D2269)</f>
        <v>55206</v>
      </c>
      <c r="F2269" s="193">
        <f>IFERROR(_xll.qlIndexFixing(IndexON,D2269,TRUE,_xll.ohTrigger(RecalcTrigger,TriggerON)),NA())</f>
        <v>1.9552166294433126E-2</v>
      </c>
      <c r="H2269" s="42">
        <f>_xll.qlCalendarAdvance(Calendar,$H2268,B2269,"f",FALSE)</f>
        <v>55206</v>
      </c>
      <c r="I2269" s="177">
        <f>_xll.qlInterestRateIndexValueDate(Index1M,$H2269)</f>
        <v>55206</v>
      </c>
      <c r="J2269" s="182">
        <f>IFERROR(_xll.qlIndexFixing(Index1M,$H2269,TRUE,_xll.ohTrigger(RecalcTrigger,Trigger1M)),NA())</f>
        <v>1.96730651492267E-2</v>
      </c>
      <c r="K2269" s="44">
        <f>IFERROR(_xll.qlIndexFixing(Index3M,H2269,TRUE,_xll.ohTrigger(RecalcTrigger,Trigger3M)),NA())</f>
        <v>1.9982993058405094E-2</v>
      </c>
      <c r="L2269" s="44">
        <f>IFERROR(_xll.qlIndexFixing(Index6M,$H2269,TRUE,_xll.ohTrigger(RecalcTrigger,Trigger6M)),NA())</f>
        <v>2.0146424528491618E-2</v>
      </c>
      <c r="M2269" s="183">
        <f>IFERROR(_xll.qlIndexFixing(Index1Y,$H2269,TRUE,_xll.ohTrigger(RecalcTrigger,Trigger1Y)),NA())</f>
        <v>2.0366510494774559E-2</v>
      </c>
      <c r="N2269" s="182">
        <f>IFERROR(_xll.qlIndexFixing(ONIndex1M,I2269,TRUE,_xll.ohTrigger(RecalcTrigger,Trigger1M)),NA())</f>
        <v>1.9667025501859392E-2</v>
      </c>
      <c r="O2269" s="44">
        <f>IFERROR(_xll.qlIndexFixing(ONIndex3M,I2269,TRUE,_xll.ohTrigger(RecalcTrigger,Trigger3M)),NA())</f>
        <v>1.9960367427283021E-2</v>
      </c>
      <c r="P2269" s="44">
        <f>IFERROR(_xll.qlIndexFixing(ONIndex6M,I2269,TRUE,_xll.ohTrigger(RecalcTrigger,Trigger6M)),NA())</f>
        <v>2.0097814753241572E-2</v>
      </c>
      <c r="Q2269" s="183">
        <f>IFERROR(_xll.qlIndexFixing(ONIndex1Y,I2269,TRUE,_xll.ohTrigger(RecalcTrigger,Trigger1Y)),NA())</f>
        <v>2.0267772470202727E-2</v>
      </c>
    </row>
    <row r="2270" spans="2:17" x14ac:dyDescent="0.2">
      <c r="B2270" s="39" t="s">
        <v>42</v>
      </c>
      <c r="D2270" s="42">
        <f>_xll.qlCalendarAdvance(Calendar,$D2269,B2270,"f",FALSE)</f>
        <v>55213</v>
      </c>
      <c r="E2270" s="177">
        <f>_xll.qlInterestRateIndexValueDate(IndexON,D2270)</f>
        <v>55213</v>
      </c>
      <c r="F2270" s="193">
        <f>IFERROR(_xll.qlIndexFixing(IndexON,D2270,TRUE,_xll.ohTrigger(RecalcTrigger,TriggerON)),NA())</f>
        <v>1.9548437635960036E-2</v>
      </c>
      <c r="H2270" s="42">
        <f>_xll.qlCalendarAdvance(Calendar,$H2269,B2270,"f",FALSE)</f>
        <v>55213</v>
      </c>
      <c r="I2270" s="177">
        <f>_xll.qlInterestRateIndexValueDate(Index1M,$H2270)</f>
        <v>55213</v>
      </c>
      <c r="J2270" s="182">
        <f>IFERROR(_xll.qlIndexFixing(Index1M,$H2270,TRUE,_xll.ohTrigger(RecalcTrigger,Trigger1M)),NA())</f>
        <v>1.9670148422522699E-2</v>
      </c>
      <c r="K2270" s="44">
        <f>IFERROR(_xll.qlIndexFixing(Index3M,H2270,TRUE,_xll.ohTrigger(RecalcTrigger,Trigger3M)),NA())</f>
        <v>1.9979769640412589E-2</v>
      </c>
      <c r="L2270" s="44">
        <f>IFERROR(_xll.qlIndexFixing(Index6M,$H2270,TRUE,_xll.ohTrigger(RecalcTrigger,Trigger6M)),NA())</f>
        <v>2.0143344763020609E-2</v>
      </c>
      <c r="M2270" s="183">
        <f>IFERROR(_xll.qlIndexFixing(Index1Y,$H2270,TRUE,_xll.ohTrigger(RecalcTrigger,Trigger1Y)),NA())</f>
        <v>2.0362802816849421E-2</v>
      </c>
      <c r="N2270" s="182">
        <f>IFERROR(_xll.qlIndexFixing(ONIndex1M,I2270,TRUE,_xll.ohTrigger(RecalcTrigger,Trigger1M)),NA())</f>
        <v>1.9662729782659039E-2</v>
      </c>
      <c r="O2270" s="44">
        <f>IFERROR(_xll.qlIndexFixing(ONIndex3M,I2270,TRUE,_xll.ohTrigger(RecalcTrigger,Trigger3M)),NA())</f>
        <v>1.9956272760158766E-2</v>
      </c>
      <c r="P2270" s="44">
        <f>IFERROR(_xll.qlIndexFixing(ONIndex6M,I2270,TRUE,_xll.ohTrigger(RecalcTrigger,Trigger6M)),NA())</f>
        <v>2.0093740047897324E-2</v>
      </c>
      <c r="Q2270" s="183">
        <f>IFERROR(_xll.qlIndexFixing(ONIndex1Y,I2270,TRUE,_xll.ohTrigger(RecalcTrigger,Trigger1Y)),NA())</f>
        <v>2.0263473634853923E-2</v>
      </c>
    </row>
    <row r="2271" spans="2:17" x14ac:dyDescent="0.2">
      <c r="B2271" s="39" t="s">
        <v>42</v>
      </c>
      <c r="D2271" s="42">
        <f>_xll.qlCalendarAdvance(Calendar,$D2270,B2271,"f",FALSE)</f>
        <v>55220</v>
      </c>
      <c r="E2271" s="177">
        <f>_xll.qlInterestRateIndexValueDate(IndexON,D2271)</f>
        <v>55220</v>
      </c>
      <c r="F2271" s="193">
        <f>IFERROR(_xll.qlIndexFixing(IndexON,D2271,TRUE,_xll.ohTrigger(RecalcTrigger,TriggerON)),NA())</f>
        <v>1.9544725639872862E-2</v>
      </c>
      <c r="H2271" s="42">
        <f>_xll.qlCalendarAdvance(Calendar,$H2270,B2271,"f",FALSE)</f>
        <v>55220</v>
      </c>
      <c r="I2271" s="177">
        <f>_xll.qlInterestRateIndexValueDate(Index1M,$H2271)</f>
        <v>55220</v>
      </c>
      <c r="J2271" s="182">
        <f>IFERROR(_xll.qlIndexFixing(Index1M,$H2271,TRUE,_xll.ohTrigger(RecalcTrigger,Trigger1M)),NA())</f>
        <v>1.9665668792332815E-2</v>
      </c>
      <c r="K2271" s="44">
        <f>IFERROR(_xll.qlIndexFixing(Index3M,H2271,TRUE,_xll.ohTrigger(RecalcTrigger,Trigger3M)),NA())</f>
        <v>1.9975777664903268E-2</v>
      </c>
      <c r="L2271" s="44">
        <f>IFERROR(_xll.qlIndexFixing(Index6M,$H2271,TRUE,_xll.ohTrigger(RecalcTrigger,Trigger6M)),NA())</f>
        <v>2.0139444544073948E-2</v>
      </c>
      <c r="M2271" s="183">
        <f>IFERROR(_xll.qlIndexFixing(Index1Y,$H2271,TRUE,_xll.ohTrigger(RecalcTrigger,Trigger1Y)),NA())</f>
        <v>2.0358822387788158E-2</v>
      </c>
      <c r="N2271" s="182">
        <f>IFERROR(_xll.qlIndexFixing(ONIndex1M,I2271,TRUE,_xll.ohTrigger(RecalcTrigger,Trigger1M)),NA())</f>
        <v>1.9658449172511583E-2</v>
      </c>
      <c r="O2271" s="44">
        <f>IFERROR(_xll.qlIndexFixing(ONIndex3M,I2271,TRUE,_xll.ohTrigger(RecalcTrigger,Trigger3M)),NA())</f>
        <v>1.9952194423211722E-2</v>
      </c>
      <c r="P2271" s="44">
        <f>IFERROR(_xll.qlIndexFixing(ONIndex6M,I2271,TRUE,_xll.ohTrigger(RecalcTrigger,Trigger6M)),NA())</f>
        <v>2.0089680513687425E-2</v>
      </c>
      <c r="Q2271" s="183">
        <f>IFERROR(_xll.qlIndexFixing(ONIndex1Y,I2271,TRUE,_xll.ohTrigger(RecalcTrigger,Trigger1Y)),NA())</f>
        <v>2.0259189495140939E-2</v>
      </c>
    </row>
    <row r="2272" spans="2:17" x14ac:dyDescent="0.2">
      <c r="B2272" s="39" t="s">
        <v>42</v>
      </c>
      <c r="D2272" s="42">
        <f>_xll.qlCalendarAdvance(Calendar,$D2271,B2272,"f",FALSE)</f>
        <v>55227</v>
      </c>
      <c r="E2272" s="177">
        <f>_xll.qlInterestRateIndexValueDate(IndexON,D2272)</f>
        <v>55227</v>
      </c>
      <c r="F2272" s="193">
        <f>IFERROR(_xll.qlIndexFixing(IndexON,D2272,TRUE,_xll.ohTrigger(RecalcTrigger,TriggerON)),NA())</f>
        <v>1.9541030305847418E-2</v>
      </c>
      <c r="H2272" s="42">
        <f>_xll.qlCalendarAdvance(Calendar,$H2271,B2272,"f",FALSE)</f>
        <v>55227</v>
      </c>
      <c r="I2272" s="177">
        <f>_xll.qlInterestRateIndexValueDate(Index1M,$H2272)</f>
        <v>55227</v>
      </c>
      <c r="J2272" s="182">
        <f>IFERROR(_xll.qlIndexFixing(Index1M,$H2272,TRUE,_xll.ohTrigger(RecalcTrigger,Trigger1M)),NA())</f>
        <v>1.9661430532278389E-2</v>
      </c>
      <c r="K2272" s="44">
        <f>IFERROR(_xll.qlIndexFixing(Index3M,H2272,TRUE,_xll.ohTrigger(RecalcTrigger,Trigger3M)),NA())</f>
        <v>1.9971802104727012E-2</v>
      </c>
      <c r="L2272" s="44">
        <f>IFERROR(_xll.qlIndexFixing(Index6M,$H2272,TRUE,_xll.ohTrigger(RecalcTrigger,Trigger6M)),NA())</f>
        <v>2.0135559656781727E-2</v>
      </c>
      <c r="M2272" s="183">
        <f>IFERROR(_xll.qlIndexFixing(Index1Y,$H2272,TRUE,_xll.ohTrigger(RecalcTrigger,Trigger1Y)),NA())</f>
        <v>2.0354856968996995E-2</v>
      </c>
      <c r="N2272" s="182">
        <f>IFERROR(_xll.qlIndexFixing(ONIndex1M,I2272,TRUE,_xll.ohTrigger(RecalcTrigger,Trigger1M)),NA())</f>
        <v>1.9654183671254932E-2</v>
      </c>
      <c r="O2272" s="44">
        <f>IFERROR(_xll.qlIndexFixing(ONIndex3M,I2272,TRUE,_xll.ohTrigger(RecalcTrigger,Trigger3M)),NA())</f>
        <v>1.9948132416360842E-2</v>
      </c>
      <c r="P2272" s="44">
        <f>IFERROR(_xll.qlIndexFixing(ONIndex6M,I2272,TRUE,_xll.ohTrigger(RecalcTrigger,Trigger6M)),NA())</f>
        <v>2.0085636150287689E-2</v>
      </c>
      <c r="Q2272" s="183">
        <f>IFERROR(_xll.qlIndexFixing(ONIndex1Y,I2272,TRUE,_xll.ohTrigger(RecalcTrigger,Trigger1Y)),NA())</f>
        <v>2.0254920050982728E-2</v>
      </c>
    </row>
    <row r="2273" spans="2:17" x14ac:dyDescent="0.2">
      <c r="B2273" s="39" t="s">
        <v>42</v>
      </c>
      <c r="D2273" s="42">
        <f>_xll.qlCalendarAdvance(Calendar,$D2272,B2273,"f",FALSE)</f>
        <v>55234</v>
      </c>
      <c r="E2273" s="177">
        <f>_xll.qlInterestRateIndexValueDate(IndexON,D2273)</f>
        <v>55234</v>
      </c>
      <c r="F2273" s="193">
        <f>IFERROR(_xll.qlIndexFixing(IndexON,D2273,TRUE,_xll.ohTrigger(RecalcTrigger,TriggerON)),NA())</f>
        <v>1.953735163396475E-2</v>
      </c>
      <c r="H2273" s="42">
        <f>_xll.qlCalendarAdvance(Calendar,$H2272,B2273,"f",FALSE)</f>
        <v>55234</v>
      </c>
      <c r="I2273" s="177">
        <f>_xll.qlInterestRateIndexValueDate(Index1M,$H2273)</f>
        <v>55234</v>
      </c>
      <c r="J2273" s="182">
        <f>IFERROR(_xll.qlIndexFixing(Index1M,$H2273,TRUE,_xll.ohTrigger(RecalcTrigger,Trigger1M)),NA())</f>
        <v>1.9657207408825227E-2</v>
      </c>
      <c r="K2273" s="44">
        <f>IFERROR(_xll.qlIndexFixing(Index3M,H2273,TRUE,_xll.ohTrigger(RecalcTrigger,Trigger3M)),NA())</f>
        <v>1.9967842959836255E-2</v>
      </c>
      <c r="L2273" s="44">
        <f>IFERROR(_xll.qlIndexFixing(Index6M,$H2273,TRUE,_xll.ohTrigger(RecalcTrigger,Trigger6M)),NA())</f>
        <v>2.0131690101054527E-2</v>
      </c>
      <c r="M2273" s="183">
        <f>IFERROR(_xll.qlIndexFixing(Index1Y,$H2273,TRUE,_xll.ohTrigger(RecalcTrigger,Trigger1Y)),NA())</f>
        <v>2.035090656030078E-2</v>
      </c>
      <c r="N2273" s="182">
        <f>IFERROR(_xll.qlIndexFixing(ONIndex1M,I2273,TRUE,_xll.ohTrigger(RecalcTrigger,Trigger1M)),NA())</f>
        <v>1.9649933279051179E-2</v>
      </c>
      <c r="O2273" s="44">
        <f>IFERROR(_xll.qlIndexFixing(ONIndex3M,I2273,TRUE,_xll.ohTrigger(RecalcTrigger,Trigger3M)),NA())</f>
        <v>1.9944086739444034E-2</v>
      </c>
      <c r="P2273" s="44">
        <f>IFERROR(_xll.qlIndexFixing(ONIndex6M,I2273,TRUE,_xll.ohTrigger(RecalcTrigger,Trigger6M)),NA())</f>
        <v>2.0081606957941256E-2</v>
      </c>
      <c r="Q2273" s="183">
        <f>IFERROR(_xll.qlIndexFixing(ONIndex1Y,I2273,TRUE,_xll.ohTrigger(RecalcTrigger,Trigger1Y)),NA())</f>
        <v>2.0250665302541382E-2</v>
      </c>
    </row>
    <row r="2274" spans="2:17" x14ac:dyDescent="0.2">
      <c r="B2274" s="39" t="s">
        <v>42</v>
      </c>
      <c r="D2274" s="42">
        <f>_xll.qlCalendarAdvance(Calendar,$D2273,B2274,"f",FALSE)</f>
        <v>55241</v>
      </c>
      <c r="E2274" s="177">
        <f>_xll.qlInterestRateIndexValueDate(IndexON,D2274)</f>
        <v>55241</v>
      </c>
      <c r="F2274" s="193">
        <f>IFERROR(_xll.qlIndexFixing(IndexON,D2274,TRUE,_xll.ohTrigger(RecalcTrigger,TriggerON)),NA())</f>
        <v>1.9533689624224859E-2</v>
      </c>
      <c r="H2274" s="42">
        <f>_xll.qlCalendarAdvance(Calendar,$H2273,B2274,"f",FALSE)</f>
        <v>55241</v>
      </c>
      <c r="I2274" s="177">
        <f>_xll.qlInterestRateIndexValueDate(Index1M,$H2274)</f>
        <v>55241</v>
      </c>
      <c r="J2274" s="182">
        <f>IFERROR(_xll.qlIndexFixing(Index1M,$H2274,TRUE,_xll.ohTrigger(RecalcTrigger,Trigger1M)),NA())</f>
        <v>1.9652311017228086E-2</v>
      </c>
      <c r="K2274" s="44">
        <f>IFERROR(_xll.qlIndexFixing(Index3M,H2274,TRUE,_xll.ohTrigger(RecalcTrigger,Trigger3M)),NA())</f>
        <v>1.9963900230179896E-2</v>
      </c>
      <c r="L2274" s="44">
        <f>IFERROR(_xll.qlIndexFixing(Index6M,$H2274,TRUE,_xll.ohTrigger(RecalcTrigger,Trigger6M)),NA())</f>
        <v>2.012783587680337E-2</v>
      </c>
      <c r="M2274" s="183">
        <f>IFERROR(_xll.qlIndexFixing(Index1Y,$H2274,TRUE,_xll.ohTrigger(RecalcTrigger,Trigger1Y)),NA())</f>
        <v>2.0346971161525014E-2</v>
      </c>
      <c r="N2274" s="182">
        <f>IFERROR(_xll.qlIndexFixing(ONIndex1M,I2274,TRUE,_xll.ohTrigger(RecalcTrigger,Trigger1M)),NA())</f>
        <v>1.9645697995738232E-2</v>
      </c>
      <c r="O2274" s="44">
        <f>IFERROR(_xll.qlIndexFixing(ONIndex3M,I2274,TRUE,_xll.ohTrigger(RecalcTrigger,Trigger3M)),NA())</f>
        <v>1.9940057392623389E-2</v>
      </c>
      <c r="P2274" s="44">
        <f>IFERROR(_xll.qlIndexFixing(ONIndex6M,I2274,TRUE,_xll.ohTrigger(RecalcTrigger,Trigger6M)),NA())</f>
        <v>2.0077592936486033E-2</v>
      </c>
      <c r="Q2274" s="183">
        <f>IFERROR(_xll.qlIndexFixing(ONIndex1Y,I2274,TRUE,_xll.ohTrigger(RecalcTrigger,Trigger1Y)),NA())</f>
        <v>2.0246425249654809E-2</v>
      </c>
    </row>
    <row r="2275" spans="2:17" x14ac:dyDescent="0.2">
      <c r="B2275" s="39" t="s">
        <v>42</v>
      </c>
      <c r="D2275" s="42">
        <f>_xll.qlCalendarAdvance(Calendar,$D2274,B2275,"f",FALSE)</f>
        <v>55248</v>
      </c>
      <c r="E2275" s="177">
        <f>_xll.qlInterestRateIndexValueDate(IndexON,D2275)</f>
        <v>55248</v>
      </c>
      <c r="F2275" s="193">
        <f>IFERROR(_xll.qlIndexFixing(IndexON,D2275,TRUE,_xll.ohTrigger(RecalcTrigger,TriggerON)),NA())</f>
        <v>1.9530044276708791E-2</v>
      </c>
      <c r="H2275" s="42">
        <f>_xll.qlCalendarAdvance(Calendar,$H2274,B2275,"f",FALSE)</f>
        <v>55248</v>
      </c>
      <c r="I2275" s="177">
        <f>_xll.qlInterestRateIndexValueDate(Index1M,$H2275)</f>
        <v>55248</v>
      </c>
      <c r="J2275" s="182">
        <f>IFERROR(_xll.qlIndexFixing(Index1M,$H2275,TRUE,_xll.ohTrigger(RecalcTrigger,Trigger1M)),NA())</f>
        <v>1.9648115600483407E-2</v>
      </c>
      <c r="K2275" s="44">
        <f>IFERROR(_xll.qlIndexFixing(Index3M,H2275,TRUE,_xll.ohTrigger(RecalcTrigger,Trigger3M)),NA())</f>
        <v>1.9959706422094242E-2</v>
      </c>
      <c r="L2275" s="44">
        <f>IFERROR(_xll.qlIndexFixing(Index6M,$H2275,TRUE,_xll.ohTrigger(RecalcTrigger,Trigger6M)),NA())</f>
        <v>2.0123713001154949E-2</v>
      </c>
      <c r="M2275" s="183">
        <f>IFERROR(_xll.qlIndexFixing(Index1Y,$H2275,TRUE,_xll.ohTrigger(RecalcTrigger,Trigger1Y)),NA())</f>
        <v>2.0343050772495874E-2</v>
      </c>
      <c r="N2275" s="182">
        <f>IFERROR(_xll.qlIndexFixing(ONIndex1M,I2275,TRUE,_xll.ohTrigger(RecalcTrigger,Trigger1M)),NA())</f>
        <v>1.9641477821640274E-2</v>
      </c>
      <c r="O2275" s="44">
        <f>IFERROR(_xll.qlIndexFixing(ONIndex3M,I2275,TRUE,_xll.ohTrigger(RecalcTrigger,Trigger3M)),NA())</f>
        <v>1.9936044376061002E-2</v>
      </c>
      <c r="P2275" s="44">
        <f>IFERROR(_xll.qlIndexFixing(ONIndex6M,I2275,TRUE,_xll.ohTrigger(RecalcTrigger,Trigger6M)),NA())</f>
        <v>2.0073594086084112E-2</v>
      </c>
      <c r="Q2275" s="183">
        <f>IFERROR(_xll.qlIndexFixing(ONIndex1Y,I2275,TRUE,_xll.ohTrigger(RecalcTrigger,Trigger1Y)),NA())</f>
        <v>2.0242199892485102E-2</v>
      </c>
    </row>
    <row r="2276" spans="2:17" x14ac:dyDescent="0.2">
      <c r="B2276" s="39" t="s">
        <v>42</v>
      </c>
      <c r="D2276" s="42">
        <f>_xll.qlCalendarAdvance(Calendar,$D2275,B2276,"f",FALSE)</f>
        <v>55255</v>
      </c>
      <c r="E2276" s="177">
        <f>_xll.qlInterestRateIndexValueDate(IndexON,D2276)</f>
        <v>55255</v>
      </c>
      <c r="F2276" s="193">
        <f>IFERROR(_xll.qlIndexFixing(IndexON,D2276,TRUE,_xll.ohTrigger(RecalcTrigger,TriggerON)),NA())</f>
        <v>1.9526415591416546E-2</v>
      </c>
      <c r="H2276" s="42">
        <f>_xll.qlCalendarAdvance(Calendar,$H2275,B2276,"f",FALSE)</f>
        <v>55255</v>
      </c>
      <c r="I2276" s="177">
        <f>_xll.qlInterestRateIndexValueDate(Index1M,$H2276)</f>
        <v>55255</v>
      </c>
      <c r="J2276" s="182">
        <f>IFERROR(_xll.qlIndexFixing(Index1M,$H2276,TRUE,_xll.ohTrigger(RecalcTrigger,Trigger1M)),NA())</f>
        <v>1.9643935317702553E-2</v>
      </c>
      <c r="K2276" s="44">
        <f>IFERROR(_xll.qlIndexFixing(Index3M,H2276,TRUE,_xll.ohTrigger(RecalcTrigger,Trigger3M)),NA())</f>
        <v>1.995579556357437E-2</v>
      </c>
      <c r="L2276" s="44">
        <f>IFERROR(_xll.qlIndexFixing(Index6M,$H2276,TRUE,_xll.ohTrigger(RecalcTrigger,Trigger6M)),NA())</f>
        <v>2.0119888554296049E-2</v>
      </c>
      <c r="M2276" s="183">
        <f>IFERROR(_xll.qlIndexFixing(Index1Y,$H2276,TRUE,_xll.ohTrigger(RecalcTrigger,Trigger1Y)),NA())</f>
        <v>2.0339145393039753E-2</v>
      </c>
      <c r="N2276" s="182">
        <f>IFERROR(_xll.qlIndexFixing(ONIndex1M,I2276,TRUE,_xll.ohTrigger(RecalcTrigger,Trigger1M)),NA())</f>
        <v>1.9637272756352075E-2</v>
      </c>
      <c r="O2276" s="44">
        <f>IFERROR(_xll.qlIndexFixing(ONIndex3M,I2276,TRUE,_xll.ohTrigger(RecalcTrigger,Trigger3M)),NA())</f>
        <v>1.9932047689432686E-2</v>
      </c>
      <c r="P2276" s="44">
        <f>IFERROR(_xll.qlIndexFixing(ONIndex6M,I2276,TRUE,_xll.ohTrigger(RecalcTrigger,Trigger6M)),NA())</f>
        <v>2.0069610406573402E-2</v>
      </c>
      <c r="Q2276" s="183">
        <f>IFERROR(_xll.qlIndexFixing(ONIndex1Y,I2276,TRUE,_xll.ohTrigger(RecalcTrigger,Trigger1Y)),NA())</f>
        <v>2.0237989230951214E-2</v>
      </c>
    </row>
    <row r="2277" spans="2:17" x14ac:dyDescent="0.2">
      <c r="B2277" s="39" t="s">
        <v>42</v>
      </c>
      <c r="D2277" s="42">
        <f>_xll.qlCalendarAdvance(Calendar,$D2276,B2277,"f",FALSE)</f>
        <v>55262</v>
      </c>
      <c r="E2277" s="177">
        <f>_xll.qlInterestRateIndexValueDate(IndexON,D2277)</f>
        <v>55262</v>
      </c>
      <c r="F2277" s="193">
        <f>IFERROR(_xll.qlIndexFixing(IndexON,D2277,TRUE,_xll.ohTrigger(RecalcTrigger,TriggerON)),NA())</f>
        <v>1.9522803568023939E-2</v>
      </c>
      <c r="H2277" s="42">
        <f>_xll.qlCalendarAdvance(Calendar,$H2276,B2277,"f",FALSE)</f>
        <v>55262</v>
      </c>
      <c r="I2277" s="177">
        <f>_xll.qlInterestRateIndexValueDate(Index1M,$H2277)</f>
        <v>55262</v>
      </c>
      <c r="J2277" s="182">
        <f>IFERROR(_xll.qlIndexFixing(Index1M,$H2277,TRUE,_xll.ohTrigger(RecalcTrigger,Trigger1M)),NA())</f>
        <v>1.9639770168877413E-2</v>
      </c>
      <c r="K2277" s="44">
        <f>IFERROR(_xll.qlIndexFixing(Index3M,H2277,TRUE,_xll.ohTrigger(RecalcTrigger,Trigger3M)),NA())</f>
        <v>1.9951901119209903E-2</v>
      </c>
      <c r="L2277" s="44">
        <f>IFERROR(_xll.qlIndexFixing(Index6M,$H2277,TRUE,_xll.ohTrigger(RecalcTrigger,Trigger6M)),NA())</f>
        <v>2.0116079437773854E-2</v>
      </c>
      <c r="M2277" s="183">
        <f>IFERROR(_xll.qlIndexFixing(Index1Y,$H2277,TRUE,_xll.ohTrigger(RecalcTrigger,Trigger1Y)),NA())</f>
        <v>2.0336434343149461E-2</v>
      </c>
      <c r="N2277" s="182">
        <f>IFERROR(_xll.qlIndexFixing(ONIndex1M,I2277,TRUE,_xll.ohTrigger(RecalcTrigger,Trigger1M)),NA())</f>
        <v>1.9633082800035728E-2</v>
      </c>
      <c r="O2277" s="44">
        <f>IFERROR(_xll.qlIndexFixing(ONIndex3M,I2277,TRUE,_xll.ohTrigger(RecalcTrigger,Trigger3M)),NA())</f>
        <v>1.9928067332819488E-2</v>
      </c>
      <c r="P2277" s="44">
        <f>IFERROR(_xll.qlIndexFixing(ONIndex6M,I2277,TRUE,_xll.ohTrigger(RecalcTrigger,Trigger6M)),NA())</f>
        <v>2.0065641898034947E-2</v>
      </c>
      <c r="Q2277" s="183">
        <f>IFERROR(_xll.qlIndexFixing(ONIndex1Y,I2277,TRUE,_xll.ohTrigger(RecalcTrigger,Trigger1Y)),NA())</f>
        <v>2.02337932649721E-2</v>
      </c>
    </row>
    <row r="2278" spans="2:17" x14ac:dyDescent="0.2">
      <c r="B2278" s="39" t="s">
        <v>42</v>
      </c>
      <c r="D2278" s="42">
        <f>_xll.qlCalendarAdvance(Calendar,$D2277,B2278,"f",FALSE)</f>
        <v>55269</v>
      </c>
      <c r="E2278" s="177">
        <f>_xll.qlInterestRateIndexValueDate(IndexON,D2278)</f>
        <v>55269</v>
      </c>
      <c r="F2278" s="193">
        <f>IFERROR(_xll.qlIndexFixing(IndexON,D2278,TRUE,_xll.ohTrigger(RecalcTrigger,TriggerON)),NA())</f>
        <v>1.9519208207017247E-2</v>
      </c>
      <c r="H2278" s="42">
        <f>_xll.qlCalendarAdvance(Calendar,$H2277,B2278,"f",FALSE)</f>
        <v>55269</v>
      </c>
      <c r="I2278" s="177">
        <f>_xll.qlInterestRateIndexValueDate(Index1M,$H2278)</f>
        <v>55269</v>
      </c>
      <c r="J2278" s="182">
        <f>IFERROR(_xll.qlIndexFixing(Index1M,$H2278,TRUE,_xll.ohTrigger(RecalcTrigger,Trigger1M)),NA())</f>
        <v>1.9635620153989085E-2</v>
      </c>
      <c r="K2278" s="44">
        <f>IFERROR(_xll.qlIndexFixing(Index3M,H2278,TRUE,_xll.ohTrigger(RecalcTrigger,Trigger3M)),NA())</f>
        <v>1.9948023088956313E-2</v>
      </c>
      <c r="L2278" s="44">
        <f>IFERROR(_xll.qlIndexFixing(Index6M,$H2278,TRUE,_xll.ohTrigger(RecalcTrigger,Trigger6M)),NA())</f>
        <v>2.0112285651503328E-2</v>
      </c>
      <c r="M2278" s="183">
        <f>IFERROR(_xll.qlIndexFixing(Index1Y,$H2278,TRUE,_xll.ohTrigger(RecalcTrigger,Trigger1Y)),NA())</f>
        <v>2.0331379662155893E-2</v>
      </c>
      <c r="N2278" s="182">
        <f>IFERROR(_xll.qlIndexFixing(ONIndex1M,I2278,TRUE,_xll.ohTrigger(RecalcTrigger,Trigger1M)),NA())</f>
        <v>1.9628907952853325E-2</v>
      </c>
      <c r="O2278" s="44">
        <f>IFERROR(_xll.qlIndexFixing(ONIndex3M,I2278,TRUE,_xll.ohTrigger(RecalcTrigger,Trigger3M)),NA())</f>
        <v>1.9924103306302454E-2</v>
      </c>
      <c r="P2278" s="44">
        <f>IFERROR(_xll.qlIndexFixing(ONIndex6M,I2278,TRUE,_xll.ohTrigger(RecalcTrigger,Trigger6M)),NA())</f>
        <v>2.0061688560468749E-2</v>
      </c>
      <c r="Q2278" s="183">
        <f>IFERROR(_xll.qlIndexFixing(ONIndex1Y,I2278,TRUE,_xll.ohTrigger(RecalcTrigger,Trigger1Y)),NA())</f>
        <v>2.0229611994709851E-2</v>
      </c>
    </row>
    <row r="2279" spans="2:17" x14ac:dyDescent="0.2">
      <c r="B2279" s="39" t="s">
        <v>42</v>
      </c>
      <c r="D2279" s="42">
        <f>_xll.qlCalendarAdvance(Calendar,$D2278,B2279,"f",FALSE)</f>
        <v>55276</v>
      </c>
      <c r="E2279" s="177">
        <f>_xll.qlInterestRateIndexValueDate(IndexON,D2279)</f>
        <v>55276</v>
      </c>
      <c r="F2279" s="193">
        <f>IFERROR(_xll.qlIndexFixing(IndexON,D2279,TRUE,_xll.ohTrigger(RecalcTrigger,TriggerON)),NA())</f>
        <v>1.9515629508153332E-2</v>
      </c>
      <c r="H2279" s="42">
        <f>_xll.qlCalendarAdvance(Calendar,$H2278,B2279,"f",FALSE)</f>
        <v>55276</v>
      </c>
      <c r="I2279" s="177">
        <f>_xll.qlInterestRateIndexValueDate(Index1M,$H2279)</f>
        <v>55276</v>
      </c>
      <c r="J2279" s="182">
        <f>IFERROR(_xll.qlIndexFixing(Index1M,$H2279,TRUE,_xll.ohTrigger(RecalcTrigger,Trigger1M)),NA())</f>
        <v>1.9632186535775007E-2</v>
      </c>
      <c r="K2279" s="44">
        <f>IFERROR(_xll.qlIndexFixing(Index3M,H2279,TRUE,_xll.ohTrigger(RecalcTrigger,Trigger3M)),NA())</f>
        <v>1.9944432808736819E-2</v>
      </c>
      <c r="L2279" s="44">
        <f>IFERROR(_xll.qlIndexFixing(Index6M,$H2279,TRUE,_xll.ohTrigger(RecalcTrigger,Trigger6M)),NA())</f>
        <v>2.0108794724611176E-2</v>
      </c>
      <c r="M2279" s="183">
        <f>IFERROR(_xll.qlIndexFixing(Index1Y,$H2279,TRUE,_xll.ohTrigger(RecalcTrigger,Trigger1Y)),NA())</f>
        <v>2.0327519310384928E-2</v>
      </c>
      <c r="N2279" s="182">
        <f>IFERROR(_xll.qlIndexFixing(ONIndex1M,I2279,TRUE,_xll.ohTrigger(RecalcTrigger,Trigger1M)),NA())</f>
        <v>1.9624748214642773E-2</v>
      </c>
      <c r="O2279" s="44">
        <f>IFERROR(_xll.qlIndexFixing(ONIndex3M,I2279,TRUE,_xll.ohTrigger(RecalcTrigger,Trigger3M)),NA())</f>
        <v>1.9920155609962631E-2</v>
      </c>
      <c r="P2279" s="44">
        <f>IFERROR(_xll.qlIndexFixing(ONIndex6M,I2279,TRUE,_xll.ohTrigger(RecalcTrigger,Trigger6M)),NA())</f>
        <v>2.0057750393874807E-2</v>
      </c>
      <c r="Q2279" s="183">
        <f>IFERROR(_xll.qlIndexFixing(ONIndex1Y,I2279,TRUE,_xll.ohTrigger(RecalcTrigger,Trigger1Y)),NA())</f>
        <v>2.0225445420164467E-2</v>
      </c>
    </row>
    <row r="2280" spans="2:17" x14ac:dyDescent="0.2">
      <c r="B2280" s="39" t="s">
        <v>42</v>
      </c>
      <c r="D2280" s="42">
        <f>_xll.qlCalendarAdvance(Calendar,$D2279,B2280,"f",FALSE)</f>
        <v>55283</v>
      </c>
      <c r="E2280" s="177">
        <f>_xll.qlInterestRateIndexValueDate(IndexON,D2280)</f>
        <v>55283</v>
      </c>
      <c r="F2280" s="193">
        <f>IFERROR(_xll.qlIndexFixing(IndexON,D2280,TRUE,_xll.ohTrigger(RecalcTrigger,TriggerON)),NA())</f>
        <v>1.9512067471432193E-2</v>
      </c>
      <c r="H2280" s="42">
        <f>_xll.qlCalendarAdvance(Calendar,$H2279,B2280,"f",FALSE)</f>
        <v>55283</v>
      </c>
      <c r="I2280" s="177">
        <f>_xll.qlInterestRateIndexValueDate(Index1M,$H2280)</f>
        <v>55283</v>
      </c>
      <c r="J2280" s="182">
        <f>IFERROR(_xll.qlIndexFixing(Index1M,$H2280,TRUE,_xll.ohTrigger(RecalcTrigger,Trigger1M)),NA())</f>
        <v>1.9628069368054248E-2</v>
      </c>
      <c r="K2280" s="44">
        <f>IFERROR(_xll.qlIndexFixing(Index3M,H2280,TRUE,_xll.ohTrigger(RecalcTrigger,Trigger3M)),NA())</f>
        <v>1.9940588569479077E-2</v>
      </c>
      <c r="L2280" s="44">
        <f>IFERROR(_xll.qlIndexFixing(Index6M,$H2280,TRUE,_xll.ohTrigger(RecalcTrigger,Trigger6M)),NA())</f>
        <v>2.0105032487373817E-2</v>
      </c>
      <c r="M2280" s="183">
        <f>IFERROR(_xll.qlIndexFixing(Index1Y,$H2280,TRUE,_xll.ohTrigger(RecalcTrigger,Trigger1Y)),NA())</f>
        <v>2.0323673967500299E-2</v>
      </c>
      <c r="N2280" s="182">
        <f>IFERROR(_xll.qlIndexFixing(ONIndex1M,I2280,TRUE,_xll.ohTrigger(RecalcTrigger,Trigger1M)),NA())</f>
        <v>1.9620603585323027E-2</v>
      </c>
      <c r="O2280" s="44">
        <f>IFERROR(_xll.qlIndexFixing(ONIndex3M,I2280,TRUE,_xll.ohTrigger(RecalcTrigger,Trigger3M)),NA())</f>
        <v>1.9916224243637926E-2</v>
      </c>
      <c r="P2280" s="44">
        <f>IFERROR(_xll.qlIndexFixing(ONIndex6M,I2280,TRUE,_xll.ohTrigger(RecalcTrigger,Trigger6M)),NA())</f>
        <v>2.0053827398172075E-2</v>
      </c>
      <c r="Q2280" s="183">
        <f>IFERROR(_xll.qlIndexFixing(ONIndex1Y,I2280,TRUE,_xll.ohTrigger(RecalcTrigger,Trigger1Y)),NA())</f>
        <v>2.0221293541092811E-2</v>
      </c>
    </row>
    <row r="2281" spans="2:17" x14ac:dyDescent="0.2">
      <c r="B2281" s="39" t="s">
        <v>42</v>
      </c>
      <c r="D2281" s="42">
        <f>_xll.qlCalendarAdvance(Calendar,$D2280,B2281,"f",FALSE)</f>
        <v>55290</v>
      </c>
      <c r="E2281" s="177">
        <f>_xll.qlInterestRateIndexValueDate(IndexON,D2281)</f>
        <v>55290</v>
      </c>
      <c r="F2281" s="193">
        <f>IFERROR(_xll.qlIndexFixing(IndexON,D2281,TRUE,_xll.ohTrigger(RecalcTrigger,TriggerON)),NA())</f>
        <v>1.9508522096853831E-2</v>
      </c>
      <c r="H2281" s="42">
        <f>_xll.qlCalendarAdvance(Calendar,$H2280,B2281,"f",FALSE)</f>
        <v>55290</v>
      </c>
      <c r="I2281" s="177">
        <f>_xll.qlInterestRateIndexValueDate(Index1M,$H2281)</f>
        <v>55290</v>
      </c>
      <c r="J2281" s="182">
        <f>IFERROR(_xll.qlIndexFixing(Index1M,$H2281,TRUE,_xll.ohTrigger(RecalcTrigger,Trigger1M)),NA())</f>
        <v>1.9623967336794765E-2</v>
      </c>
      <c r="K2281" s="44">
        <f>IFERROR(_xll.qlIndexFixing(Index3M,H2281,TRUE,_xll.ohTrigger(RecalcTrigger,Trigger3M)),NA())</f>
        <v>1.9936760745120099E-2</v>
      </c>
      <c r="L2281" s="44">
        <f>IFERROR(_xll.qlIndexFixing(Index6M,$H2281,TRUE,_xll.ohTrigger(RecalcTrigger,Trigger6M)),NA())</f>
        <v>2.0101285581000695E-2</v>
      </c>
      <c r="M2281" s="183">
        <f>IFERROR(_xll.qlIndexFixing(Index1Y,$H2281,TRUE,_xll.ohTrigger(RecalcTrigger,Trigger1Y)),NA())</f>
        <v>2.0319843633331724E-2</v>
      </c>
      <c r="N2281" s="182">
        <f>IFERROR(_xll.qlIndexFixing(ONIndex1M,I2281,TRUE,_xll.ohTrigger(RecalcTrigger,Trigger1M)),NA())</f>
        <v>1.9616474064894085E-2</v>
      </c>
      <c r="O2281" s="44">
        <f>IFERROR(_xll.qlIndexFixing(ONIndex3M,I2281,TRUE,_xll.ohTrigger(RecalcTrigger,Trigger3M)),NA())</f>
        <v>1.9912309207247292E-2</v>
      </c>
      <c r="P2281" s="44">
        <f>IFERROR(_xll.qlIndexFixing(ONIndex6M,I2281,TRUE,_xll.ohTrigger(RecalcTrigger,Trigger6M)),NA())</f>
        <v>2.0049919573441599E-2</v>
      </c>
      <c r="Q2281" s="183">
        <f>IFERROR(_xll.qlIndexFixing(ONIndex1Y,I2281,TRUE,_xll.ohTrigger(RecalcTrigger,Trigger1Y)),NA())</f>
        <v>2.0217156357656973E-2</v>
      </c>
    </row>
    <row r="2282" spans="2:17" x14ac:dyDescent="0.2">
      <c r="B2282" s="39" t="s">
        <v>42</v>
      </c>
      <c r="D2282" s="42">
        <f>_xll.qlCalendarAdvance(Calendar,$D2281,B2282,"f",FALSE)</f>
        <v>55297</v>
      </c>
      <c r="E2282" s="177">
        <f>_xll.qlInterestRateIndexValueDate(IndexON,D2282)</f>
        <v>55297</v>
      </c>
      <c r="F2282" s="193">
        <f>IFERROR(_xll.qlIndexFixing(IndexON,D2282,TRUE,_xll.ohTrigger(RecalcTrigger,TriggerON)),NA())</f>
        <v>1.9504993384499292E-2</v>
      </c>
      <c r="H2282" s="42">
        <f>_xll.qlCalendarAdvance(Calendar,$H2281,B2282,"f",FALSE)</f>
        <v>55297</v>
      </c>
      <c r="I2282" s="177">
        <f>_xll.qlInterestRateIndexValueDate(Index1M,$H2282)</f>
        <v>55297</v>
      </c>
      <c r="J2282" s="182">
        <f>IFERROR(_xll.qlIndexFixing(Index1M,$H2282,TRUE,_xll.ohTrigger(RecalcTrigger,Trigger1M)),NA())</f>
        <v>1.9619880441989191E-2</v>
      </c>
      <c r="K2282" s="44">
        <f>IFERROR(_xll.qlIndexFixing(Index3M,H2282,TRUE,_xll.ohTrigger(RecalcTrigger,Trigger3M)),NA())</f>
        <v>1.9932949335612311E-2</v>
      </c>
      <c r="L2282" s="44">
        <f>IFERROR(_xll.qlIndexFixing(Index6M,$H2282,TRUE,_xll.ohTrigger(RecalcTrigger,Trigger6M)),NA())</f>
        <v>2.0097554005406356E-2</v>
      </c>
      <c r="M2282" s="183">
        <f>IFERROR(_xll.qlIndexFixing(Index1Y,$H2282,TRUE,_xll.ohTrigger(RecalcTrigger,Trigger1Y)),NA())</f>
        <v>2.0316028307710243E-2</v>
      </c>
      <c r="N2282" s="182">
        <f>IFERROR(_xll.qlIndexFixing(ONIndex1M,I2282,TRUE,_xll.ohTrigger(RecalcTrigger,Trigger1M)),NA())</f>
        <v>1.9612359653680134E-2</v>
      </c>
      <c r="O2282" s="44">
        <f>IFERROR(_xll.qlIndexFixing(ONIndex3M,I2282,TRUE,_xll.ohTrigger(RecalcTrigger,Trigger3M)),NA())</f>
        <v>1.9908410501114915E-2</v>
      </c>
      <c r="P2282" s="44">
        <f>IFERROR(_xll.qlIndexFixing(ONIndex6M,I2282,TRUE,_xll.ohTrigger(RecalcTrigger,Trigger6M)),NA())</f>
        <v>2.0046026919764426E-2</v>
      </c>
      <c r="Q2282" s="183">
        <f>IFERROR(_xll.qlIndexFixing(ONIndex1Y,I2282,TRUE,_xll.ohTrigger(RecalcTrigger,Trigger1Y)),NA())</f>
        <v>2.0213033869938002E-2</v>
      </c>
    </row>
    <row r="2283" spans="2:17" x14ac:dyDescent="0.2">
      <c r="B2283" s="39" t="s">
        <v>42</v>
      </c>
      <c r="D2283" s="42">
        <f>_xll.qlCalendarAdvance(Calendar,$D2282,B2283,"f",FALSE)</f>
        <v>55304</v>
      </c>
      <c r="E2283" s="177">
        <f>_xll.qlInterestRateIndexValueDate(IndexON,D2283)</f>
        <v>55304</v>
      </c>
      <c r="F2283" s="193">
        <f>IFERROR(_xll.qlIndexFixing(IndexON,D2283,TRUE,_xll.ohTrigger(RecalcTrigger,TriggerON)),NA())</f>
        <v>1.9501481334206483E-2</v>
      </c>
      <c r="H2283" s="42">
        <f>_xll.qlCalendarAdvance(Calendar,$H2282,B2283,"f",FALSE)</f>
        <v>55304</v>
      </c>
      <c r="I2283" s="177">
        <f>_xll.qlInterestRateIndexValueDate(Index1M,$H2283)</f>
        <v>55304</v>
      </c>
      <c r="J2283" s="182">
        <f>IFERROR(_xll.qlIndexFixing(Index1M,$H2283,TRUE,_xll.ohTrigger(RecalcTrigger,Trigger1M)),NA())</f>
        <v>1.9615097088048428E-2</v>
      </c>
      <c r="K2283" s="44">
        <f>IFERROR(_xll.qlIndexFixing(Index3M,H2283,TRUE,_xll.ohTrigger(RecalcTrigger,Trigger3M)),NA())</f>
        <v>1.992915434091079E-2</v>
      </c>
      <c r="L2283" s="44">
        <f>IFERROR(_xll.qlIndexFixing(Index6M,$H2283,TRUE,_xll.ohTrigger(RecalcTrigger,Trigger6M)),NA())</f>
        <v>2.0093546670897373E-2</v>
      </c>
      <c r="M2283" s="183">
        <f>IFERROR(_xll.qlIndexFixing(Index1Y,$H2283,TRUE,_xll.ohTrigger(RecalcTrigger,Trigger1Y)),NA())</f>
        <v>2.0312227990466458E-2</v>
      </c>
      <c r="N2283" s="182">
        <f>IFERROR(_xll.qlIndexFixing(ONIndex1M,I2283,TRUE,_xll.ohTrigger(RecalcTrigger,Trigger1M)),NA())</f>
        <v>1.9608260351356988E-2</v>
      </c>
      <c r="O2283" s="44">
        <f>IFERROR(_xll.qlIndexFixing(ONIndex3M,I2283,TRUE,_xll.ohTrigger(RecalcTrigger,Trigger3M)),NA())</f>
        <v>1.9904528124997656E-2</v>
      </c>
      <c r="P2283" s="44">
        <f>IFERROR(_xll.qlIndexFixing(ONIndex6M,I2283,TRUE,_xll.ohTrigger(RecalcTrigger,Trigger6M)),NA())</f>
        <v>2.0042149436897416E-2</v>
      </c>
      <c r="Q2283" s="183">
        <f>IFERROR(_xll.qlIndexFixing(ONIndex1Y,I2283,TRUE,_xll.ohTrigger(RecalcTrigger,Trigger1Y)),NA())</f>
        <v>2.0208926077773803E-2</v>
      </c>
    </row>
    <row r="2284" spans="2:17" x14ac:dyDescent="0.2">
      <c r="B2284" s="39" t="s">
        <v>42</v>
      </c>
      <c r="D2284" s="42">
        <f>_xll.qlCalendarAdvance(Calendar,$D2283,B2284,"f",FALSE)</f>
        <v>55311</v>
      </c>
      <c r="E2284" s="177">
        <f>_xll.qlInterestRateIndexValueDate(IndexON,D2284)</f>
        <v>55311</v>
      </c>
      <c r="F2284" s="193">
        <f>IFERROR(_xll.qlIndexFixing(IndexON,D2284,TRUE,_xll.ohTrigger(RecalcTrigger,TriggerON)),NA())</f>
        <v>1.9497985946056451E-2</v>
      </c>
      <c r="H2284" s="42">
        <f>_xll.qlCalendarAdvance(Calendar,$H2283,B2284,"f",FALSE)</f>
        <v>55311</v>
      </c>
      <c r="I2284" s="177">
        <f>_xll.qlInterestRateIndexValueDate(Index1M,$H2284)</f>
        <v>55311</v>
      </c>
      <c r="J2284" s="182">
        <f>IFERROR(_xll.qlIndexFixing(Index1M,$H2284,TRUE,_xll.ohTrigger(RecalcTrigger,Trigger1M)),NA())</f>
        <v>1.9611037876454056E-2</v>
      </c>
      <c r="K2284" s="44">
        <f>IFERROR(_xll.qlIndexFixing(Index3M,H2284,TRUE,_xll.ohTrigger(RecalcTrigger,Trigger3M)),NA())</f>
        <v>1.9925375760966202E-2</v>
      </c>
      <c r="L2284" s="44">
        <f>IFERROR(_xll.qlIndexFixing(Index6M,$H2284,TRUE,_xll.ohTrigger(RecalcTrigger,Trigger6M)),NA())</f>
        <v>2.0089844864326391E-2</v>
      </c>
      <c r="M2284" s="183">
        <f>IFERROR(_xll.qlIndexFixing(Index1Y,$H2284,TRUE,_xll.ohTrigger(RecalcTrigger,Trigger1Y)),NA())</f>
        <v>2.0308442681432514E-2</v>
      </c>
      <c r="N2284" s="182">
        <f>IFERROR(_xll.qlIndexFixing(ONIndex1M,I2284,TRUE,_xll.ohTrigger(RecalcTrigger,Trigger1M)),NA())</f>
        <v>1.9604176158005693E-2</v>
      </c>
      <c r="O2284" s="44">
        <f>IFERROR(_xll.qlIndexFixing(ONIndex3M,I2284,TRUE,_xll.ohTrigger(RecalcTrigger,Trigger3M)),NA())</f>
        <v>1.9900662078895515E-2</v>
      </c>
      <c r="P2284" s="44">
        <f>IFERROR(_xll.qlIndexFixing(ONIndex6M,I2284,TRUE,_xll.ohTrigger(RecalcTrigger,Trigger6M)),NA())</f>
        <v>2.0038287125002663E-2</v>
      </c>
      <c r="Q2284" s="183">
        <f>IFERROR(_xll.qlIndexFixing(ONIndex1Y,I2284,TRUE,_xll.ohTrigger(RecalcTrigger,Trigger1Y)),NA())</f>
        <v>2.0204832981245424E-2</v>
      </c>
    </row>
    <row r="2285" spans="2:17" x14ac:dyDescent="0.2">
      <c r="B2285" s="39" t="s">
        <v>42</v>
      </c>
      <c r="D2285" s="42">
        <f>_xll.qlCalendarAdvance(Calendar,$D2284,B2285,"f",FALSE)</f>
        <v>55318</v>
      </c>
      <c r="E2285" s="177">
        <f>_xll.qlInterestRateIndexValueDate(IndexON,D2285)</f>
        <v>55318</v>
      </c>
      <c r="F2285" s="193">
        <f>IFERROR(_xll.qlIndexFixing(IndexON,D2285,TRUE,_xll.ohTrigger(RecalcTrigger,TriggerON)),NA())</f>
        <v>1.9494507220130242E-2</v>
      </c>
      <c r="H2285" s="42">
        <f>_xll.qlCalendarAdvance(Calendar,$H2284,B2285,"f",FALSE)</f>
        <v>55318</v>
      </c>
      <c r="I2285" s="177">
        <f>_xll.qlInterestRateIndexValueDate(Index1M,$H2285)</f>
        <v>55318</v>
      </c>
      <c r="J2285" s="182">
        <f>IFERROR(_xll.qlIndexFixing(Index1M,$H2285,TRUE,_xll.ohTrigger(RecalcTrigger,Trigger1M)),NA())</f>
        <v>1.960699379869113E-2</v>
      </c>
      <c r="K2285" s="44">
        <f>IFERROR(_xll.qlIndexFixing(Index3M,H2285,TRUE,_xll.ohTrigger(RecalcTrigger,Trigger3M)),NA())</f>
        <v>1.992161359573362E-2</v>
      </c>
      <c r="L2285" s="44">
        <f>IFERROR(_xll.qlIndexFixing(Index6M,$H2285,TRUE,_xll.ohTrigger(RecalcTrigger,Trigger6M)),NA())</f>
        <v>2.0086158387408758E-2</v>
      </c>
      <c r="M2285" s="183">
        <f>IFERROR(_xll.qlIndexFixing(Index1Y,$H2285,TRUE,_xll.ohTrigger(RecalcTrigger,Trigger1Y)),NA())</f>
        <v>2.0304672380441677E-2</v>
      </c>
      <c r="N2285" s="182">
        <f>IFERROR(_xll.qlIndexFixing(ONIndex1M,I2285,TRUE,_xll.ohTrigger(RecalcTrigger,Trigger1M)),NA())</f>
        <v>1.9600107073707296E-2</v>
      </c>
      <c r="O2285" s="44">
        <f>IFERROR(_xll.qlIndexFixing(ONIndex3M,I2285,TRUE,_xll.ohTrigger(RecalcTrigger,Trigger3M)),NA())</f>
        <v>1.9896812362889538E-2</v>
      </c>
      <c r="P2285" s="44">
        <f>IFERROR(_xll.qlIndexFixing(ONIndex6M,I2285,TRUE,_xll.ohTrigger(RecalcTrigger,Trigger6M)),NA())</f>
        <v>2.0034439984080166E-2</v>
      </c>
      <c r="Q2285" s="183">
        <f>IFERROR(_xll.qlIndexFixing(ONIndex1Y,I2285,TRUE,_xll.ohTrigger(RecalcTrigger,Trigger1Y)),NA())</f>
        <v>2.0200754580433911E-2</v>
      </c>
    </row>
    <row r="2286" spans="2:17" x14ac:dyDescent="0.2">
      <c r="B2286" s="39" t="s">
        <v>42</v>
      </c>
      <c r="D2286" s="42">
        <f>_xll.qlCalendarAdvance(Calendar,$D2285,B2286,"f",FALSE)</f>
        <v>55325</v>
      </c>
      <c r="E2286" s="177">
        <f>_xll.qlInterestRateIndexValueDate(IndexON,D2286)</f>
        <v>55325</v>
      </c>
      <c r="F2286" s="193">
        <f>IFERROR(_xll.qlIndexFixing(IndexON,D2286,TRUE,_xll.ohTrigger(RecalcTrigger,TriggerON)),NA())</f>
        <v>1.9491045156346809E-2</v>
      </c>
      <c r="H2286" s="42">
        <f>_xll.qlCalendarAdvance(Calendar,$H2285,B2286,"f",FALSE)</f>
        <v>55325</v>
      </c>
      <c r="I2286" s="177">
        <f>_xll.qlInterestRateIndexValueDate(Index1M,$H2286)</f>
        <v>55325</v>
      </c>
      <c r="J2286" s="182">
        <f>IFERROR(_xll.qlIndexFixing(Index1M,$H2286,TRUE,_xll.ohTrigger(RecalcTrigger,Trigger1M)),NA())</f>
        <v>1.9602964854740744E-2</v>
      </c>
      <c r="K2286" s="44">
        <f>IFERROR(_xll.qlIndexFixing(Index3M,H2286,TRUE,_xll.ohTrigger(RecalcTrigger,Trigger3M)),NA())</f>
        <v>1.991786784516459E-2</v>
      </c>
      <c r="L2286" s="44">
        <f>IFERROR(_xll.qlIndexFixing(Index6M,$H2286,TRUE,_xll.ohTrigger(RecalcTrigger,Trigger6M)),NA())</f>
        <v>2.0082487240058549E-2</v>
      </c>
      <c r="M2286" s="183">
        <f>IFERROR(_xll.qlIndexFixing(Index1Y,$H2286,TRUE,_xll.ohTrigger(RecalcTrigger,Trigger1Y)),NA())</f>
        <v>2.0300917087326533E-2</v>
      </c>
      <c r="N2286" s="182">
        <f>IFERROR(_xll.qlIndexFixing(ONIndex1M,I2286,TRUE,_xll.ohTrigger(RecalcTrigger,Trigger1M)),NA())</f>
        <v>1.959605309838075E-2</v>
      </c>
      <c r="O2286" s="44">
        <f>IFERROR(_xll.qlIndexFixing(ONIndex3M,I2286,TRUE,_xll.ohTrigger(RecalcTrigger,Trigger3M)),NA())</f>
        <v>1.9892978977060771E-2</v>
      </c>
      <c r="P2286" s="44">
        <f>IFERROR(_xll.qlIndexFixing(ONIndex6M,I2286,TRUE,_xll.ohTrigger(RecalcTrigger,Trigger6M)),NA())</f>
        <v>2.0030608014210971E-2</v>
      </c>
      <c r="Q2286" s="183">
        <f>IFERROR(_xll.qlIndexFixing(ONIndex1Y,I2286,TRUE,_xll.ohTrigger(RecalcTrigger,Trigger1Y)),NA())</f>
        <v>2.0196690875258216E-2</v>
      </c>
    </row>
    <row r="2287" spans="2:17" x14ac:dyDescent="0.2">
      <c r="B2287" s="39" t="s">
        <v>42</v>
      </c>
      <c r="D2287" s="42">
        <f>_xll.qlCalendarAdvance(Calendar,$D2286,B2287,"f",FALSE)</f>
        <v>55332</v>
      </c>
      <c r="E2287" s="177">
        <f>_xll.qlInterestRateIndexValueDate(IndexON,D2287)</f>
        <v>55332</v>
      </c>
      <c r="F2287" s="193">
        <f>IFERROR(_xll.qlIndexFixing(IndexON,D2287,TRUE,_xll.ohTrigger(RecalcTrigger,TriggerON)),NA())</f>
        <v>1.9487599754706153E-2</v>
      </c>
      <c r="H2287" s="42">
        <f>_xll.qlCalendarAdvance(Calendar,$H2286,B2287,"f",FALSE)</f>
        <v>55332</v>
      </c>
      <c r="I2287" s="177">
        <f>_xll.qlInterestRateIndexValueDate(Index1M,$H2287)</f>
        <v>55332</v>
      </c>
      <c r="J2287" s="182">
        <f>IFERROR(_xll.qlIndexFixing(Index1M,$H2287,TRUE,_xll.ohTrigger(RecalcTrigger,Trigger1M)),NA())</f>
        <v>1.9598951044594786E-2</v>
      </c>
      <c r="K2287" s="44">
        <f>IFERROR(_xll.qlIndexFixing(Index3M,H2287,TRUE,_xll.ohTrigger(RecalcTrigger,Trigger3M)),NA())</f>
        <v>1.9914138509215067E-2</v>
      </c>
      <c r="L2287" s="44">
        <f>IFERROR(_xll.qlIndexFixing(Index6M,$H2287,TRUE,_xll.ohTrigger(RecalcTrigger,Trigger6M)),NA())</f>
        <v>2.0078831422192953E-2</v>
      </c>
      <c r="M2287" s="183">
        <f>IFERROR(_xll.qlIndexFixing(Index1Y,$H2287,TRUE,_xll.ohTrigger(RecalcTrigger,Trigger1Y)),NA())</f>
        <v>2.0297176801921446E-2</v>
      </c>
      <c r="N2287" s="182">
        <f>IFERROR(_xll.qlIndexFixing(ONIndex1M,I2287,TRUE,_xll.ohTrigger(RecalcTrigger,Trigger1M)),NA())</f>
        <v>1.9592014232026056E-2</v>
      </c>
      <c r="O2287" s="44">
        <f>IFERROR(_xll.qlIndexFixing(ONIndex3M,I2287,TRUE,_xll.ohTrigger(RecalcTrigger,Trigger3M)),NA())</f>
        <v>1.9889161921166076E-2</v>
      </c>
      <c r="P2287" s="44">
        <f>IFERROR(_xll.qlIndexFixing(ONIndex6M,I2287,TRUE,_xll.ohTrigger(RecalcTrigger,Trigger6M)),NA())</f>
        <v>2.0026791215232986E-2</v>
      </c>
      <c r="Q2287" s="183">
        <f>IFERROR(_xll.qlIndexFixing(ONIndex1Y,I2287,TRUE,_xll.ohTrigger(RecalcTrigger,Trigger1Y)),NA())</f>
        <v>2.0192641865637295E-2</v>
      </c>
    </row>
    <row r="2288" spans="2:17" x14ac:dyDescent="0.2">
      <c r="B2288" s="39" t="s">
        <v>42</v>
      </c>
      <c r="D2288" s="42">
        <f>_xll.qlCalendarAdvance(Calendar,$D2287,B2288,"f",FALSE)</f>
        <v>55339</v>
      </c>
      <c r="E2288" s="177">
        <f>_xll.qlInterestRateIndexValueDate(IndexON,D2288)</f>
        <v>55339</v>
      </c>
      <c r="F2288" s="193">
        <f>IFERROR(_xll.qlIndexFixing(IndexON,D2288,TRUE,_xll.ohTrigger(RecalcTrigger,TriggerON)),NA())</f>
        <v>1.9484171015208274E-2</v>
      </c>
      <c r="H2288" s="42">
        <f>_xll.qlCalendarAdvance(Calendar,$H2287,B2288,"f",FALSE)</f>
        <v>55339</v>
      </c>
      <c r="I2288" s="177">
        <f>_xll.qlInterestRateIndexValueDate(Index1M,$H2288)</f>
        <v>55339</v>
      </c>
      <c r="J2288" s="182">
        <f>IFERROR(_xll.qlIndexFixing(Index1M,$H2288,TRUE,_xll.ohTrigger(RecalcTrigger,Trigger1M)),NA())</f>
        <v>1.9595676937617032E-2</v>
      </c>
      <c r="K2288" s="44">
        <f>IFERROR(_xll.qlIndexFixing(Index3M,H2288,TRUE,_xll.ohTrigger(RecalcTrigger,Trigger3M)),NA())</f>
        <v>1.9910425587837483E-2</v>
      </c>
      <c r="L2288" s="44">
        <f>IFERROR(_xll.qlIndexFixing(Index6M,$H2288,TRUE,_xll.ohTrigger(RecalcTrigger,Trigger6M)),NA())</f>
        <v>2.007548649342231E-2</v>
      </c>
      <c r="M2288" s="183">
        <f>IFERROR(_xll.qlIndexFixing(Index1Y,$H2288,TRUE,_xll.ohTrigger(RecalcTrigger,Trigger1Y)),NA())</f>
        <v>2.0293451524060566E-2</v>
      </c>
      <c r="N2288" s="182">
        <f>IFERROR(_xll.qlIndexFixing(ONIndex1M,I2288,TRUE,_xll.ohTrigger(RecalcTrigger,Trigger1M)),NA())</f>
        <v>1.9587990474562167E-2</v>
      </c>
      <c r="O2288" s="44">
        <f>IFERROR(_xll.qlIndexFixing(ONIndex3M,I2288,TRUE,_xll.ohTrigger(RecalcTrigger,Trigger3M)),NA())</f>
        <v>1.9885361195286499E-2</v>
      </c>
      <c r="P2288" s="44">
        <f>IFERROR(_xll.qlIndexFixing(ONIndex6M,I2288,TRUE,_xll.ohTrigger(RecalcTrigger,Trigger6M)),NA())</f>
        <v>2.0022989587065165E-2</v>
      </c>
      <c r="Q2288" s="183">
        <f>IFERROR(_xll.qlIndexFixing(ONIndex1Y,I2288,TRUE,_xll.ohTrigger(RecalcTrigger,Trigger1Y)),NA())</f>
        <v>2.0188607551652193E-2</v>
      </c>
    </row>
    <row r="2289" spans="2:17" x14ac:dyDescent="0.2">
      <c r="B2289" s="39" t="s">
        <v>42</v>
      </c>
      <c r="D2289" s="42">
        <f>_xll.qlCalendarAdvance(Calendar,$D2288,B2289,"f",FALSE)</f>
        <v>55346</v>
      </c>
      <c r="E2289" s="177">
        <f>_xll.qlInterestRateIndexValueDate(IndexON,D2289)</f>
        <v>55346</v>
      </c>
      <c r="F2289" s="193">
        <f>IFERROR(_xll.qlIndexFixing(IndexON,D2289,TRUE,_xll.ohTrigger(RecalcTrigger,TriggerON)),NA())</f>
        <v>1.9480758937853171E-2</v>
      </c>
      <c r="H2289" s="42">
        <f>_xll.qlCalendarAdvance(Calendar,$H2288,B2289,"f",FALSE)</f>
        <v>55346</v>
      </c>
      <c r="I2289" s="177">
        <f>_xll.qlInterestRateIndexValueDate(Index1M,$H2289)</f>
        <v>55346</v>
      </c>
      <c r="J2289" s="182">
        <f>IFERROR(_xll.qlIndexFixing(Index1M,$H2289,TRUE,_xll.ohTrigger(RecalcTrigger,Trigger1M)),NA())</f>
        <v>1.9591695997480438E-2</v>
      </c>
      <c r="K2289" s="44">
        <f>IFERROR(_xll.qlIndexFixing(Index3M,H2289,TRUE,_xll.ohTrigger(RecalcTrigger,Trigger3M)),NA())</f>
        <v>1.9906729080986021E-2</v>
      </c>
      <c r="L2289" s="44">
        <f>IFERROR(_xll.qlIndexFixing(Index6M,$H2289,TRUE,_xll.ohTrigger(RecalcTrigger,Trigger6M)),NA())</f>
        <v>2.007186223090093E-2</v>
      </c>
      <c r="M2289" s="183">
        <f>IFERROR(_xll.qlIndexFixing(Index1Y,$H2289,TRUE,_xll.ohTrigger(RecalcTrigger,Trigger1Y)),NA())</f>
        <v>2.0289741253579578E-2</v>
      </c>
      <c r="N2289" s="182">
        <f>IFERROR(_xll.qlIndexFixing(ONIndex1M,I2289,TRUE,_xll.ohTrigger(RecalcTrigger,Trigger1M)),NA())</f>
        <v>1.9583981826232222E-2</v>
      </c>
      <c r="O2289" s="44">
        <f>IFERROR(_xll.qlIndexFixing(ONIndex3M,I2289,TRUE,_xll.ohTrigger(RecalcTrigger,Trigger3M)),NA())</f>
        <v>1.9881576799584133E-2</v>
      </c>
      <c r="P2289" s="44">
        <f>IFERROR(_xll.qlIndexFixing(ONIndex6M,I2289,TRUE,_xll.ohTrigger(RecalcTrigger,Trigger6M)),NA())</f>
        <v>2.0019203129950647E-2</v>
      </c>
      <c r="Q2289" s="183">
        <f>IFERROR(_xll.qlIndexFixing(ONIndex1Y,I2289,TRUE,_xll.ohTrigger(RecalcTrigger,Trigger1Y)),NA())</f>
        <v>2.0184587933302911E-2</v>
      </c>
    </row>
    <row r="2290" spans="2:17" x14ac:dyDescent="0.2">
      <c r="B2290" s="39" t="s">
        <v>42</v>
      </c>
      <c r="D2290" s="42">
        <f>_xll.qlCalendarAdvance(Calendar,$D2289,B2290,"f",FALSE)</f>
        <v>55353</v>
      </c>
      <c r="E2290" s="177">
        <f>_xll.qlInterestRateIndexValueDate(IndexON,D2290)</f>
        <v>55353</v>
      </c>
      <c r="F2290" s="193">
        <f>IFERROR(_xll.qlIndexFixing(IndexON,D2290,TRUE,_xll.ohTrigger(RecalcTrigger,TriggerON)),NA())</f>
        <v>1.9477363522721891E-2</v>
      </c>
      <c r="H2290" s="42">
        <f>_xll.qlCalendarAdvance(Calendar,$H2289,B2290,"f",FALSE)</f>
        <v>55353</v>
      </c>
      <c r="I2290" s="177">
        <f>_xll.qlInterestRateIndexValueDate(Index1M,$H2290)</f>
        <v>55353</v>
      </c>
      <c r="J2290" s="182">
        <f>IFERROR(_xll.qlIndexFixing(Index1M,$H2290,TRUE,_xll.ohTrigger(RecalcTrigger,Trigger1M)),NA())</f>
        <v>1.9587730193660217E-2</v>
      </c>
      <c r="K2290" s="44">
        <f>IFERROR(_xll.qlIndexFixing(Index3M,H2290,TRUE,_xll.ohTrigger(RecalcTrigger,Trigger3M)),NA())</f>
        <v>1.9903048988615762E-2</v>
      </c>
      <c r="L2290" s="44">
        <f>IFERROR(_xll.qlIndexFixing(Index6M,$H2290,TRUE,_xll.ohTrigger(RecalcTrigger,Trigger6M)),NA())</f>
        <v>2.0068253298483534E-2</v>
      </c>
      <c r="M2290" s="183">
        <f>IFERROR(_xll.qlIndexFixing(Index1Y,$H2290,TRUE,_xll.ohTrigger(RecalcTrigger,Trigger1Y)),NA())</f>
        <v>2.0286045990314402E-2</v>
      </c>
      <c r="N2290" s="182">
        <f>IFERROR(_xll.qlIndexFixing(ONIndex1M,I2290,TRUE,_xll.ohTrigger(RecalcTrigger,Trigger1M)),NA())</f>
        <v>1.9579988286793082E-2</v>
      </c>
      <c r="O2290" s="44">
        <f>IFERROR(_xll.qlIndexFixing(ONIndex3M,I2290,TRUE,_xll.ohTrigger(RecalcTrigger,Trigger3M)),NA())</f>
        <v>1.9877808733977931E-2</v>
      </c>
      <c r="P2290" s="44">
        <f>IFERROR(_xll.qlIndexFixing(ONIndex6M,I2290,TRUE,_xll.ohTrigger(RecalcTrigger,Trigger6M)),NA())</f>
        <v>2.0015431843889431E-2</v>
      </c>
      <c r="Q2290" s="183">
        <f>IFERROR(_xll.qlIndexFixing(ONIndex1Y,I2290,TRUE,_xll.ohTrigger(RecalcTrigger,Trigger1Y)),NA())</f>
        <v>2.0180583010589448E-2</v>
      </c>
    </row>
    <row r="2291" spans="2:17" x14ac:dyDescent="0.2">
      <c r="B2291" s="39" t="s">
        <v>42</v>
      </c>
      <c r="D2291" s="42">
        <f>_xll.qlCalendarAdvance(Calendar,$D2290,B2291,"f",FALSE)</f>
        <v>55360</v>
      </c>
      <c r="E2291" s="177">
        <f>_xll.qlInterestRateIndexValueDate(IndexON,D2291)</f>
        <v>55360</v>
      </c>
      <c r="F2291" s="193">
        <f>IFERROR(_xll.qlIndexFixing(IndexON,D2291,TRUE,_xll.ohTrigger(RecalcTrigger,TriggerON)),NA())</f>
        <v>1.9473984769733388E-2</v>
      </c>
      <c r="H2291" s="42">
        <f>_xll.qlCalendarAdvance(Calendar,$H2290,B2291,"f",FALSE)</f>
        <v>55360</v>
      </c>
      <c r="I2291" s="177">
        <f>_xll.qlInterestRateIndexValueDate(Index1M,$H2291)</f>
        <v>55360</v>
      </c>
      <c r="J2291" s="182">
        <f>IFERROR(_xll.qlIndexFixing(Index1M,$H2291,TRUE,_xll.ohTrigger(RecalcTrigger,Trigger1M)),NA())</f>
        <v>1.9584023837525357E-2</v>
      </c>
      <c r="K2291" s="44">
        <f>IFERROR(_xll.qlIndexFixing(Index3M,H2291,TRUE,_xll.ohTrigger(RecalcTrigger,Trigger3M)),NA())</f>
        <v>1.9899385310682655E-2</v>
      </c>
      <c r="L2291" s="44">
        <f>IFERROR(_xll.qlIndexFixing(Index6M,$H2291,TRUE,_xll.ohTrigger(RecalcTrigger,Trigger6M)),NA())</f>
        <v>2.0064659696086874E-2</v>
      </c>
      <c r="M2291" s="183">
        <f>IFERROR(_xll.qlIndexFixing(Index1Y,$H2291,TRUE,_xll.ohTrigger(RecalcTrigger,Trigger1Y)),NA())</f>
        <v>2.0282365734101616E-2</v>
      </c>
      <c r="N2291" s="182">
        <f>IFERROR(_xll.qlIndexFixing(ONIndex1M,I2291,TRUE,_xll.ohTrigger(RecalcTrigger,Trigger1M)),NA())</f>
        <v>1.9576009856325793E-2</v>
      </c>
      <c r="O2291" s="44">
        <f>IFERROR(_xll.qlIndexFixing(ONIndex3M,I2291,TRUE,_xll.ohTrigger(RecalcTrigger,Trigger3M)),NA())</f>
        <v>1.9874056998386846E-2</v>
      </c>
      <c r="P2291" s="44">
        <f>IFERROR(_xll.qlIndexFixing(ONIndex6M,I2291,TRUE,_xll.ohTrigger(RecalcTrigger,Trigger6M)),NA())</f>
        <v>2.0011675728638378E-2</v>
      </c>
      <c r="Q2291" s="183">
        <f>IFERROR(_xll.qlIndexFixing(ONIndex1Y,I2291,TRUE,_xll.ohTrigger(RecalcTrigger,Trigger1Y)),NA())</f>
        <v>2.0176592783511804E-2</v>
      </c>
    </row>
    <row r="2292" spans="2:17" x14ac:dyDescent="0.2">
      <c r="B2292" s="39" t="s">
        <v>42</v>
      </c>
      <c r="D2292" s="42">
        <f>_xll.qlCalendarAdvance(Calendar,$D2291,B2292,"f",FALSE)</f>
        <v>55367</v>
      </c>
      <c r="E2292" s="177">
        <f>_xll.qlInterestRateIndexValueDate(IndexON,D2292)</f>
        <v>55367</v>
      </c>
      <c r="F2292" s="193">
        <f>IFERROR(_xll.qlIndexFixing(IndexON,D2292,TRUE,_xll.ohTrigger(RecalcTrigger,TriggerON)),NA())</f>
        <v>1.9470622678806615E-2</v>
      </c>
      <c r="H2292" s="42">
        <f>_xll.qlCalendarAdvance(Calendar,$H2291,B2292,"f",FALSE)</f>
        <v>55367</v>
      </c>
      <c r="I2292" s="177">
        <f>_xll.qlInterestRateIndexValueDate(Index1M,$H2292)</f>
        <v>55367</v>
      </c>
      <c r="J2292" s="182">
        <f>IFERROR(_xll.qlIndexFixing(Index1M,$H2292,TRUE,_xll.ohTrigger(RecalcTrigger,Trigger1M)),NA())</f>
        <v>1.957984399490259E-2</v>
      </c>
      <c r="K2292" s="44">
        <f>IFERROR(_xll.qlIndexFixing(Index3M,H2292,TRUE,_xll.ohTrigger(RecalcTrigger,Trigger3M)),NA())</f>
        <v>1.989573804713737E-2</v>
      </c>
      <c r="L2292" s="44">
        <f>IFERROR(_xll.qlIndexFixing(Index6M,$H2292,TRUE,_xll.ohTrigger(RecalcTrigger,Trigger6M)),NA())</f>
        <v>2.0061081423627704E-2</v>
      </c>
      <c r="M2292" s="183">
        <f>IFERROR(_xll.qlIndexFixing(Index1Y,$H2292,TRUE,_xll.ohTrigger(RecalcTrigger,Trigger1Y)),NA())</f>
        <v>2.0278700484778017E-2</v>
      </c>
      <c r="N2292" s="182">
        <f>IFERROR(_xll.qlIndexFixing(ONIndex1M,I2292,TRUE,_xll.ohTrigger(RecalcTrigger,Trigger1M)),NA())</f>
        <v>1.9572046534830356E-2</v>
      </c>
      <c r="O2292" s="44">
        <f>IFERROR(_xll.qlIndexFixing(ONIndex3M,I2292,TRUE,_xll.ohTrigger(RecalcTrigger,Trigger3M)),NA())</f>
        <v>1.987032159281088E-2</v>
      </c>
      <c r="P2292" s="44">
        <f>IFERROR(_xll.qlIndexFixing(ONIndex6M,I2292,TRUE,_xll.ohTrigger(RecalcTrigger,Trigger6M)),NA())</f>
        <v>2.0007934784359582E-2</v>
      </c>
      <c r="Q2292" s="183">
        <f>IFERROR(_xll.qlIndexFixing(ONIndex1Y,I2292,TRUE,_xll.ohTrigger(RecalcTrigger,Trigger1Y)),NA())</f>
        <v>2.017261725206998E-2</v>
      </c>
    </row>
    <row r="2293" spans="2:17" x14ac:dyDescent="0.2">
      <c r="B2293" s="39" t="s">
        <v>42</v>
      </c>
      <c r="D2293" s="42">
        <f>_xll.qlCalendarAdvance(Calendar,$D2292,B2293,"f",FALSE)</f>
        <v>55374</v>
      </c>
      <c r="E2293" s="177">
        <f>_xll.qlInterestRateIndexValueDate(IndexON,D2293)</f>
        <v>55374</v>
      </c>
      <c r="F2293" s="193">
        <f>IFERROR(_xll.qlIndexFixing(IndexON,D2293,TRUE,_xll.ohTrigger(RecalcTrigger,TriggerON)),NA())</f>
        <v>1.9467277250103665E-2</v>
      </c>
      <c r="H2293" s="42">
        <f>_xll.qlCalendarAdvance(Calendar,$H2292,B2293,"f",FALSE)</f>
        <v>55374</v>
      </c>
      <c r="I2293" s="177">
        <f>_xll.qlInterestRateIndexValueDate(Index1M,$H2293)</f>
        <v>55374</v>
      </c>
      <c r="J2293" s="182">
        <f>IFERROR(_xll.qlIndexFixing(Index1M,$H2293,TRUE,_xll.ohTrigger(RecalcTrigger,Trigger1M)),NA())</f>
        <v>1.9575923599935714E-2</v>
      </c>
      <c r="K2293" s="44">
        <f>IFERROR(_xll.qlIndexFixing(Index3M,H2293,TRUE,_xll.ohTrigger(RecalcTrigger,Trigger3M)),NA())</f>
        <v>1.9892107197937617E-2</v>
      </c>
      <c r="L2293" s="44">
        <f>IFERROR(_xll.qlIndexFixing(Index6M,$H2293,TRUE,_xll.ohTrigger(RecalcTrigger,Trigger6M)),NA())</f>
        <v>2.0057518481025417E-2</v>
      </c>
      <c r="M2293" s="183">
        <f>IFERROR(_xll.qlIndexFixing(Index1Y,$H2293,TRUE,_xll.ohTrigger(RecalcTrigger,Trigger1Y)),NA())</f>
        <v>2.027505024218218E-2</v>
      </c>
      <c r="N2293" s="182">
        <f>IFERROR(_xll.qlIndexFixing(ONIndex1M,I2293,TRUE,_xll.ohTrigger(RecalcTrigger,Trigger1M)),NA())</f>
        <v>1.9568098322468863E-2</v>
      </c>
      <c r="O2293" s="44">
        <f>IFERROR(_xll.qlIndexFixing(ONIndex3M,I2293,TRUE,_xll.ohTrigger(RecalcTrigger,Trigger3M)),NA())</f>
        <v>1.9866602517331078E-2</v>
      </c>
      <c r="P2293" s="44">
        <f>IFERROR(_xll.qlIndexFixing(ONIndex6M,I2293,TRUE,_xll.ohTrigger(RecalcTrigger,Trigger6M)),NA())</f>
        <v>2.0004209011134089E-2</v>
      </c>
      <c r="Q2293" s="183">
        <f>IFERROR(_xll.qlIndexFixing(ONIndex1Y,I2293,TRUE,_xll.ohTrigger(RecalcTrigger,Trigger1Y)),NA())</f>
        <v>2.0168656416263975E-2</v>
      </c>
    </row>
    <row r="2294" spans="2:17" x14ac:dyDescent="0.2">
      <c r="B2294" s="39" t="s">
        <v>42</v>
      </c>
      <c r="D2294" s="42">
        <f>_xll.qlCalendarAdvance(Calendar,$D2293,B2294,"f",FALSE)</f>
        <v>55381</v>
      </c>
      <c r="E2294" s="177">
        <f>_xll.qlInterestRateIndexValueDate(IndexON,D2294)</f>
        <v>55381</v>
      </c>
      <c r="F2294" s="193">
        <f>IFERROR(_xll.qlIndexFixing(IndexON,D2294,TRUE,_xll.ohTrigger(RecalcTrigger,TriggerON)),NA())</f>
        <v>1.9463948483543492E-2</v>
      </c>
      <c r="H2294" s="42">
        <f>_xll.qlCalendarAdvance(Calendar,$H2293,B2294,"f",FALSE)</f>
        <v>55381</v>
      </c>
      <c r="I2294" s="177">
        <f>_xll.qlInterestRateIndexValueDate(Index1M,$H2294)</f>
        <v>55381</v>
      </c>
      <c r="J2294" s="182">
        <f>IFERROR(_xll.qlIndexFixing(Index1M,$H2294,TRUE,_xll.ohTrigger(RecalcTrigger,Trigger1M)),NA())</f>
        <v>1.9572018341218904E-2</v>
      </c>
      <c r="K2294" s="44">
        <f>IFERROR(_xll.qlIndexFixing(Index3M,H2294,TRUE,_xll.ohTrigger(RecalcTrigger,Trigger3M)),NA())</f>
        <v>1.988849276303847E-2</v>
      </c>
      <c r="L2294" s="44">
        <f>IFERROR(_xll.qlIndexFixing(Index6M,$H2294,TRUE,_xll.ohTrigger(RecalcTrigger,Trigger6M)),NA())</f>
        <v>2.0053970868197643E-2</v>
      </c>
      <c r="M2294" s="183">
        <f>IFERROR(_xll.qlIndexFixing(Index1Y,$H2294,TRUE,_xll.ohTrigger(RecalcTrigger,Trigger1Y)),NA())</f>
        <v>2.0271415006152451E-2</v>
      </c>
      <c r="N2294" s="182">
        <f>IFERROR(_xll.qlIndexFixing(ONIndex1M,I2294,TRUE,_xll.ohTrigger(RecalcTrigger,Trigger1M)),NA())</f>
        <v>1.9564165218998175E-2</v>
      </c>
      <c r="O2294" s="44">
        <f>IFERROR(_xll.qlIndexFixing(ONIndex3M,I2294,TRUE,_xll.ohTrigger(RecalcTrigger,Trigger3M)),NA())</f>
        <v>1.986289977194744E-2</v>
      </c>
      <c r="P2294" s="44">
        <f>IFERROR(_xll.qlIndexFixing(ONIndex6M,I2294,TRUE,_xll.ohTrigger(RecalcTrigger,Trigger6M)),NA())</f>
        <v>2.0000498408799805E-2</v>
      </c>
      <c r="Q2294" s="183">
        <f>IFERROR(_xll.qlIndexFixing(ONIndex1Y,I2294,TRUE,_xll.ohTrigger(RecalcTrigger,Trigger1Y)),NA())</f>
        <v>2.0164710276012743E-2</v>
      </c>
    </row>
    <row r="2295" spans="2:17" x14ac:dyDescent="0.2">
      <c r="B2295" s="39" t="s">
        <v>42</v>
      </c>
      <c r="D2295" s="42">
        <f>_xll.qlCalendarAdvance(Calendar,$D2294,B2295,"f",FALSE)</f>
        <v>55388</v>
      </c>
      <c r="E2295" s="177">
        <f>_xll.qlInterestRateIndexValueDate(IndexON,D2295)</f>
        <v>55388</v>
      </c>
      <c r="F2295" s="193">
        <f>IFERROR(_xll.qlIndexFixing(IndexON,D2295,TRUE,_xll.ohTrigger(RecalcTrigger,TriggerON)),NA())</f>
        <v>1.9460636379126095E-2</v>
      </c>
      <c r="H2295" s="42">
        <f>_xll.qlCalendarAdvance(Calendar,$H2294,B2295,"f",FALSE)</f>
        <v>55388</v>
      </c>
      <c r="I2295" s="177">
        <f>_xll.qlInterestRateIndexValueDate(Index1M,$H2295)</f>
        <v>55388</v>
      </c>
      <c r="J2295" s="182">
        <f>IFERROR(_xll.qlIndexFixing(Index1M,$H2295,TRUE,_xll.ohTrigger(RecalcTrigger,Trigger1M)),NA())</f>
        <v>1.9568128218737421E-2</v>
      </c>
      <c r="K2295" s="44">
        <f>IFERROR(_xll.qlIndexFixing(Index3M,H2295,TRUE,_xll.ohTrigger(RecalcTrigger,Trigger3M)),NA())</f>
        <v>1.9884894742395885E-2</v>
      </c>
      <c r="L2295" s="44">
        <f>IFERROR(_xll.qlIndexFixing(Index6M,$H2295,TRUE,_xll.ohTrigger(RecalcTrigger,Trigger6M)),NA())</f>
        <v>2.0050438585062457E-2</v>
      </c>
      <c r="M2295" s="183">
        <f>IFERROR(_xll.qlIndexFixing(Index1Y,$H2295,TRUE,_xll.ohTrigger(RecalcTrigger,Trigger1Y)),NA())</f>
        <v>2.0267794776527411E-2</v>
      </c>
      <c r="N2295" s="182">
        <f>IFERROR(_xll.qlIndexFixing(ONIndex1M,I2295,TRUE,_xll.ohTrigger(RecalcTrigger,Trigger1M)),NA())</f>
        <v>1.9560247224418292E-2</v>
      </c>
      <c r="O2295" s="44">
        <f>IFERROR(_xll.qlIndexFixing(ONIndex3M,I2295,TRUE,_xll.ohTrigger(RecalcTrigger,Trigger3M)),NA())</f>
        <v>1.9859213356497873E-2</v>
      </c>
      <c r="P2295" s="44">
        <f>IFERROR(_xll.qlIndexFixing(ONIndex6M,I2295,TRUE,_xll.ohTrigger(RecalcTrigger,Trigger6M)),NA())</f>
        <v>1.9996802977275685E-2</v>
      </c>
      <c r="Q2295" s="183">
        <f>IFERROR(_xll.qlIndexFixing(ONIndex1Y,I2295,TRUE,_xll.ohTrigger(RecalcTrigger,Trigger1Y)),NA())</f>
        <v>2.016077883139733E-2</v>
      </c>
    </row>
    <row r="2296" spans="2:17" x14ac:dyDescent="0.2">
      <c r="B2296" s="39" t="s">
        <v>42</v>
      </c>
      <c r="D2296" s="42">
        <f>_xll.qlCalendarAdvance(Calendar,$D2295,B2296,"f",FALSE)</f>
        <v>55395</v>
      </c>
      <c r="E2296" s="177">
        <f>_xll.qlInterestRateIndexValueDate(IndexON,D2296)</f>
        <v>55395</v>
      </c>
      <c r="F2296" s="193">
        <f>IFERROR(_xll.qlIndexFixing(IndexON,D2296,TRUE,_xll.ohTrigger(RecalcTrigger,TriggerON)),NA())</f>
        <v>1.9457340936851475E-2</v>
      </c>
      <c r="H2296" s="42">
        <f>_xll.qlCalendarAdvance(Calendar,$H2295,B2296,"f",FALSE)</f>
        <v>55395</v>
      </c>
      <c r="I2296" s="177">
        <f>_xll.qlInterestRateIndexValueDate(Index1M,$H2296)</f>
        <v>55395</v>
      </c>
      <c r="J2296" s="182">
        <f>IFERROR(_xll.qlIndexFixing(Index1M,$H2296,TRUE,_xll.ohTrigger(RecalcTrigger,Trigger1M)),NA())</f>
        <v>1.9563507771762856E-2</v>
      </c>
      <c r="K2296" s="44">
        <f>IFERROR(_xll.qlIndexFixing(Index3M,H2296,TRUE,_xll.ohTrigger(RecalcTrigger,Trigger3M)),NA())</f>
        <v>1.9881313135964054E-2</v>
      </c>
      <c r="L2296" s="44">
        <f>IFERROR(_xll.qlIndexFixing(Index6M,$H2296,TRUE,_xll.ohTrigger(RecalcTrigger,Trigger6M)),NA())</f>
        <v>2.0046618874551708E-2</v>
      </c>
      <c r="M2296" s="183">
        <f>IFERROR(_xll.qlIndexFixing(Index1Y,$H2296,TRUE,_xll.ohTrigger(RecalcTrigger,Trigger1Y)),NA())</f>
        <v>2.0264189553148276E-2</v>
      </c>
      <c r="N2296" s="182">
        <f>IFERROR(_xll.qlIndexFixing(ONIndex1M,I2296,TRUE,_xll.ohTrigger(RecalcTrigger,Trigger1M)),NA())</f>
        <v>1.9556344338891307E-2</v>
      </c>
      <c r="O2296" s="44">
        <f>IFERROR(_xll.qlIndexFixing(ONIndex3M,I2296,TRUE,_xll.ohTrigger(RecalcTrigger,Trigger3M)),NA())</f>
        <v>1.9855543271225518E-2</v>
      </c>
      <c r="P2296" s="44">
        <f>IFERROR(_xll.qlIndexFixing(ONIndex6M,I2296,TRUE,_xll.ohTrigger(RecalcTrigger,Trigger6M)),NA())</f>
        <v>1.9993122716804868E-2</v>
      </c>
      <c r="Q2296" s="183">
        <f>IFERROR(_xll.qlIndexFixing(ONIndex1Y,I2296,TRUE,_xll.ohTrigger(RecalcTrigger,Trigger1Y)),NA())</f>
        <v>2.0156862082417737E-2</v>
      </c>
    </row>
    <row r="2297" spans="2:17" x14ac:dyDescent="0.2">
      <c r="B2297" s="39" t="s">
        <v>42</v>
      </c>
      <c r="D2297" s="42">
        <f>_xll.qlCalendarAdvance(Calendar,$D2296,B2297,"f",FALSE)</f>
        <v>55402</v>
      </c>
      <c r="E2297" s="177">
        <f>_xll.qlInterestRateIndexValueDate(IndexON,D2297)</f>
        <v>55402</v>
      </c>
      <c r="F2297" s="193">
        <f>IFERROR(_xll.qlIndexFixing(IndexON,D2297,TRUE,_xll.ohTrigger(RecalcTrigger,TriggerON)),NA())</f>
        <v>1.9454062156719631E-2</v>
      </c>
      <c r="H2297" s="42">
        <f>_xll.qlCalendarAdvance(Calendar,$H2296,B2297,"f",FALSE)</f>
        <v>55402</v>
      </c>
      <c r="I2297" s="177">
        <f>_xll.qlInterestRateIndexValueDate(Index1M,$H2297)</f>
        <v>55402</v>
      </c>
      <c r="J2297" s="182">
        <f>IFERROR(_xll.qlIndexFixing(Index1M,$H2297,TRUE,_xll.ohTrigger(RecalcTrigger,Trigger1M)),NA())</f>
        <v>1.9559645298794025E-2</v>
      </c>
      <c r="K2297" s="44">
        <f>IFERROR(_xll.qlIndexFixing(Index3M,H2297,TRUE,_xll.ohTrigger(RecalcTrigger,Trigger3M)),NA())</f>
        <v>1.9877459133094657E-2</v>
      </c>
      <c r="L2297" s="44">
        <f>IFERROR(_xll.qlIndexFixing(Index6M,$H2297,TRUE,_xll.ohTrigger(RecalcTrigger,Trigger6M)),NA())</f>
        <v>2.0042812783952767E-2</v>
      </c>
      <c r="M2297" s="183">
        <f>IFERROR(_xll.qlIndexFixing(Index1Y,$H2297,TRUE,_xll.ohTrigger(RecalcTrigger,Trigger1Y)),NA())</f>
        <v>2.0260599335855181E-2</v>
      </c>
      <c r="N2297" s="182">
        <f>IFERROR(_xll.qlIndexFixing(ONIndex1M,I2297,TRUE,_xll.ohTrigger(RecalcTrigger,Trigger1M)),NA())</f>
        <v>1.955245656241722E-2</v>
      </c>
      <c r="O2297" s="44">
        <f>IFERROR(_xll.qlIndexFixing(ONIndex3M,I2297,TRUE,_xll.ohTrigger(RecalcTrigger,Trigger3M)),NA())</f>
        <v>1.9851889516049326E-2</v>
      </c>
      <c r="P2297" s="44">
        <f>IFERROR(_xll.qlIndexFixing(ONIndex6M,I2297,TRUE,_xll.ohTrigger(RecalcTrigger,Trigger6M)),NA())</f>
        <v>1.9989457627387353E-2</v>
      </c>
      <c r="Q2297" s="183">
        <f>IFERROR(_xll.qlIndexFixing(ONIndex1Y,I2297,TRUE,_xll.ohTrigger(RecalcTrigger,Trigger1Y)),NA())</f>
        <v>2.0152960029236056E-2</v>
      </c>
    </row>
    <row r="2298" spans="2:17" x14ac:dyDescent="0.2">
      <c r="B2298" s="39" t="s">
        <v>42</v>
      </c>
      <c r="D2298" s="42">
        <f>_xll.qlCalendarAdvance(Calendar,$D2297,B2298,"f",FALSE)</f>
        <v>55409</v>
      </c>
      <c r="E2298" s="177">
        <f>_xll.qlInterestRateIndexValueDate(IndexON,D2298)</f>
        <v>55409</v>
      </c>
      <c r="F2298" s="193">
        <f>IFERROR(_xll.qlIndexFixing(IndexON,D2298,TRUE,_xll.ohTrigger(RecalcTrigger,TriggerON)),NA())</f>
        <v>1.9450800038811611E-2</v>
      </c>
      <c r="H2298" s="42">
        <f>_xll.qlCalendarAdvance(Calendar,$H2297,B2298,"f",FALSE)</f>
        <v>55409</v>
      </c>
      <c r="I2298" s="177">
        <f>_xll.qlInterestRateIndexValueDate(Index1M,$H2298)</f>
        <v>55409</v>
      </c>
      <c r="J2298" s="182">
        <f>IFERROR(_xll.qlIndexFixing(Index1M,$H2298,TRUE,_xll.ohTrigger(RecalcTrigger,Trigger1M)),NA())</f>
        <v>1.9555797959464827E-2</v>
      </c>
      <c r="K2298" s="44">
        <f>IFERROR(_xll.qlIndexFixing(Index3M,H2298,TRUE,_xll.ohTrigger(RecalcTrigger,Trigger3M)),NA())</f>
        <v>1.987390937534551E-2</v>
      </c>
      <c r="L2298" s="44">
        <f>IFERROR(_xll.qlIndexFixing(Index6M,$H2298,TRUE,_xll.ohTrigger(RecalcTrigger,Trigger6M)),NA())</f>
        <v>2.0039324680674403E-2</v>
      </c>
      <c r="M2298" s="183">
        <f>IFERROR(_xll.qlIndexFixing(Index1Y,$H2298,TRUE,_xll.ohTrigger(RecalcTrigger,Trigger1Y)),NA())</f>
        <v>2.0257024124488682E-2</v>
      </c>
      <c r="N2298" s="182">
        <f>IFERROR(_xll.qlIndexFixing(ONIndex1M,I2298,TRUE,_xll.ohTrigger(RecalcTrigger,Trigger1M)),NA())</f>
        <v>1.9548583894914984E-2</v>
      </c>
      <c r="O2298" s="44">
        <f>IFERROR(_xll.qlIndexFixing(ONIndex3M,I2298,TRUE,_xll.ohTrigger(RecalcTrigger,Trigger3M)),NA())</f>
        <v>1.9848252090888252E-2</v>
      </c>
      <c r="P2298" s="44">
        <f>IFERROR(_xll.qlIndexFixing(ONIndex6M,I2298,TRUE,_xll.ohTrigger(RecalcTrigger,Trigger6M)),NA())</f>
        <v>1.9985807708780001E-2</v>
      </c>
      <c r="Q2298" s="183">
        <f>IFERROR(_xll.qlIndexFixing(ONIndex1Y,I2298,TRUE,_xll.ohTrigger(RecalcTrigger,Trigger1Y)),NA())</f>
        <v>2.0149072671528101E-2</v>
      </c>
    </row>
    <row r="2299" spans="2:17" x14ac:dyDescent="0.2">
      <c r="B2299" s="39" t="s">
        <v>42</v>
      </c>
      <c r="D2299" s="42">
        <f>_xll.qlCalendarAdvance(Calendar,$D2298,B2299,"f",FALSE)</f>
        <v>55416</v>
      </c>
      <c r="E2299" s="177">
        <f>_xll.qlInterestRateIndexValueDate(IndexON,D2299)</f>
        <v>55416</v>
      </c>
      <c r="F2299" s="193">
        <f>IFERROR(_xll.qlIndexFixing(IndexON,D2299,TRUE,_xll.ohTrigger(RecalcTrigger,TriggerON)),NA())</f>
        <v>1.9447554582965321E-2</v>
      </c>
      <c r="H2299" s="42">
        <f>_xll.qlCalendarAdvance(Calendar,$H2298,B2299,"f",FALSE)</f>
        <v>55416</v>
      </c>
      <c r="I2299" s="177">
        <f>_xll.qlInterestRateIndexValueDate(Index1M,$H2299)</f>
        <v>55416</v>
      </c>
      <c r="J2299" s="182">
        <f>IFERROR(_xll.qlIndexFixing(Index1M,$H2299,TRUE,_xll.ohTrigger(RecalcTrigger,Trigger1M)),NA())</f>
        <v>1.955196575375636E-2</v>
      </c>
      <c r="K2299" s="44">
        <f>IFERROR(_xll.qlIndexFixing(Index3M,H2299,TRUE,_xll.ohTrigger(RecalcTrigger,Trigger3M)),NA())</f>
        <v>1.9870376030753385E-2</v>
      </c>
      <c r="L2299" s="44">
        <f>IFERROR(_xll.qlIndexFixing(Index6M,$H2299,TRUE,_xll.ohTrigger(RecalcTrigger,Trigger6M)),NA())</f>
        <v>2.0035851905037878E-2</v>
      </c>
      <c r="M2299" s="183">
        <f>IFERROR(_xll.qlIndexFixing(Index1Y,$H2299,TRUE,_xll.ohTrigger(RecalcTrigger,Trigger1Y)),NA())</f>
        <v>2.0253463918891115E-2</v>
      </c>
      <c r="N2299" s="182">
        <f>IFERROR(_xll.qlIndexFixing(ONIndex1M,I2299,TRUE,_xll.ohTrigger(RecalcTrigger,Trigger1M)),NA())</f>
        <v>1.9544726336222507E-2</v>
      </c>
      <c r="O2299" s="44">
        <f>IFERROR(_xll.qlIndexFixing(ONIndex3M,I2299,TRUE,_xll.ohTrigger(RecalcTrigger,Trigger3M)),NA())</f>
        <v>1.9844630995742296E-2</v>
      </c>
      <c r="P2299" s="44">
        <f>IFERROR(_xll.qlIndexFixing(ONIndex6M,I2299,TRUE,_xll.ohTrigger(RecalcTrigger,Trigger6M)),NA())</f>
        <v>1.9982172961144906E-2</v>
      </c>
      <c r="Q2299" s="183">
        <f>IFERROR(_xll.qlIndexFixing(ONIndex1Y,I2299,TRUE,_xll.ohTrigger(RecalcTrigger,Trigger1Y)),NA())</f>
        <v>2.0145200009293873E-2</v>
      </c>
    </row>
    <row r="2300" spans="2:17" x14ac:dyDescent="0.2">
      <c r="B2300" s="39" t="s">
        <v>42</v>
      </c>
      <c r="D2300" s="42">
        <f>_xll.qlCalendarAdvance(Calendar,$D2299,B2300,"f",FALSE)</f>
        <v>55423</v>
      </c>
      <c r="E2300" s="177">
        <f>_xll.qlInterestRateIndexValueDate(IndexON,D2300)</f>
        <v>55423</v>
      </c>
      <c r="F2300" s="193">
        <f>IFERROR(_xll.qlIndexFixing(IndexON,D2300,TRUE,_xll.ohTrigger(RecalcTrigger,TriggerON)),NA())</f>
        <v>1.9444325789342853E-2</v>
      </c>
      <c r="H2300" s="42">
        <f>_xll.qlCalendarAdvance(Calendar,$H2299,B2300,"f",FALSE)</f>
        <v>55423</v>
      </c>
      <c r="I2300" s="177">
        <f>_xll.qlInterestRateIndexValueDate(Index1M,$H2300)</f>
        <v>55423</v>
      </c>
      <c r="J2300" s="182">
        <f>IFERROR(_xll.qlIndexFixing(Index1M,$H2300,TRUE,_xll.ohTrigger(RecalcTrigger,Trigger1M)),NA())</f>
        <v>1.9548148681657811E-2</v>
      </c>
      <c r="K2300" s="44">
        <f>IFERROR(_xll.qlIndexFixing(Index3M,H2300,TRUE,_xll.ohTrigger(RecalcTrigger,Trigger3M)),NA())</f>
        <v>1.9866859099273753E-2</v>
      </c>
      <c r="L2300" s="44">
        <f>IFERROR(_xll.qlIndexFixing(Index6M,$H2300,TRUE,_xll.ohTrigger(RecalcTrigger,Trigger6M)),NA())</f>
        <v>2.0032394456963934E-2</v>
      </c>
      <c r="M2300" s="183">
        <f>IFERROR(_xll.qlIndexFixing(Index1Y,$H2300,TRUE,_xll.ohTrigger(RecalcTrigger,Trigger1Y)),NA())</f>
        <v>2.0249918718905486E-2</v>
      </c>
      <c r="N2300" s="182">
        <f>IFERROR(_xll.qlIndexFixing(ONIndex1M,I2300,TRUE,_xll.ohTrigger(RecalcTrigger,Trigger1M)),NA())</f>
        <v>1.9540883886663973E-2</v>
      </c>
      <c r="O2300" s="44">
        <f>IFERROR(_xll.qlIndexFixing(ONIndex3M,I2300,TRUE,_xll.ohTrigger(RecalcTrigger,Trigger3M)),NA())</f>
        <v>1.9841026230692504E-2</v>
      </c>
      <c r="P2300" s="44">
        <f>IFERROR(_xll.qlIndexFixing(ONIndex6M,I2300,TRUE,_xll.ohTrigger(RecalcTrigger,Trigger6M)),NA())</f>
        <v>1.9978553384482067E-2</v>
      </c>
      <c r="Q2300" s="183">
        <f>IFERROR(_xll.qlIndexFixing(ONIndex1Y,I2300,TRUE,_xll.ohTrigger(RecalcTrigger,Trigger1Y)),NA())</f>
        <v>2.0141342042938604E-2</v>
      </c>
    </row>
    <row r="2301" spans="2:17" x14ac:dyDescent="0.2">
      <c r="B2301" s="39" t="s">
        <v>42</v>
      </c>
      <c r="D2301" s="42">
        <f>_xll.qlCalendarAdvance(Calendar,$D2300,B2301,"f",FALSE)</f>
        <v>55430</v>
      </c>
      <c r="E2301" s="177">
        <f>_xll.qlInterestRateIndexValueDate(IndexON,D2301)</f>
        <v>55430</v>
      </c>
      <c r="F2301" s="193">
        <f>IFERROR(_xll.qlIndexFixing(IndexON,D2301,TRUE,_xll.ohTrigger(RecalcTrigger,TriggerON)),NA())</f>
        <v>1.9441113657863163E-2</v>
      </c>
      <c r="H2301" s="42">
        <f>_xll.qlCalendarAdvance(Calendar,$H2300,B2301,"f",FALSE)</f>
        <v>55430</v>
      </c>
      <c r="I2301" s="177">
        <f>_xll.qlInterestRateIndexValueDate(Index1M,$H2301)</f>
        <v>55430</v>
      </c>
      <c r="J2301" s="182">
        <f>IFERROR(_xll.qlIndexFixing(Index1M,$H2301,TRUE,_xll.ohTrigger(RecalcTrigger,Trigger1M)),NA())</f>
        <v>1.9545105343898927E-2</v>
      </c>
      <c r="K2301" s="44">
        <f>IFERROR(_xll.qlIndexFixing(Index3M,H2301,TRUE,_xll.ohTrigger(RecalcTrigger,Trigger3M)),NA())</f>
        <v>1.9863651315434206E-2</v>
      </c>
      <c r="L2301" s="44">
        <f>IFERROR(_xll.qlIndexFixing(Index6M,$H2301,TRUE,_xll.ohTrigger(RecalcTrigger,Trigger6M)),NA())</f>
        <v>2.0029259521855643E-2</v>
      </c>
      <c r="M2301" s="183">
        <f>IFERROR(_xll.qlIndexFixing(Index1Y,$H2301,TRUE,_xll.ohTrigger(RecalcTrigger,Trigger1Y)),NA())</f>
        <v>2.0246388524374791E-2</v>
      </c>
      <c r="N2301" s="182">
        <f>IFERROR(_xll.qlIndexFixing(ONIndex1M,I2301,TRUE,_xll.ohTrigger(RecalcTrigger,Trigger1M)),NA())</f>
        <v>1.9537056546077292E-2</v>
      </c>
      <c r="O2301" s="44">
        <f>IFERROR(_xll.qlIndexFixing(ONIndex3M,I2301,TRUE,_xll.ohTrigger(RecalcTrigger,Trigger3M)),NA())</f>
        <v>1.9837437795738877E-2</v>
      </c>
      <c r="P2301" s="44">
        <f>IFERROR(_xll.qlIndexFixing(ONIndex6M,I2301,TRUE,_xll.ohTrigger(RecalcTrigger,Trigger6M)),NA())</f>
        <v>1.9974948978791485E-2</v>
      </c>
      <c r="Q2301" s="183">
        <f>IFERROR(_xll.qlIndexFixing(ONIndex1Y,I2301,TRUE,_xll.ohTrigger(RecalcTrigger,Trigger1Y)),NA())</f>
        <v>2.0137498772219153E-2</v>
      </c>
    </row>
    <row r="2302" spans="2:17" x14ac:dyDescent="0.2">
      <c r="B2302" s="39" t="s">
        <v>42</v>
      </c>
      <c r="D2302" s="42">
        <f>_xll.qlCalendarAdvance(Calendar,$D2301,B2302,"f",FALSE)</f>
        <v>55437</v>
      </c>
      <c r="E2302" s="177">
        <f>_xll.qlInterestRateIndexValueDate(IndexON,D2302)</f>
        <v>55437</v>
      </c>
      <c r="F2302" s="193">
        <f>IFERROR(_xll.qlIndexFixing(IndexON,D2302,TRUE,_xll.ohTrigger(RecalcTrigger,TriggerON)),NA())</f>
        <v>1.9437918188526249E-2</v>
      </c>
      <c r="H2302" s="42">
        <f>_xll.qlCalendarAdvance(Calendar,$H2301,B2302,"f",FALSE)</f>
        <v>55437</v>
      </c>
      <c r="I2302" s="177">
        <f>_xll.qlInterestRateIndexValueDate(Index1M,$H2302)</f>
        <v>55437</v>
      </c>
      <c r="J2302" s="182">
        <f>IFERROR(_xll.qlIndexFixing(Index1M,$H2302,TRUE,_xll.ohTrigger(RecalcTrigger,Trigger1M)),NA())</f>
        <v>1.9541321174620221E-2</v>
      </c>
      <c r="K2302" s="44">
        <f>IFERROR(_xll.qlIndexFixing(Index3M,H2302,TRUE,_xll.ohTrigger(RecalcTrigger,Trigger3M)),NA())</f>
        <v>1.9860168193348942E-2</v>
      </c>
      <c r="L2302" s="44">
        <f>IFERROR(_xll.qlIndexFixing(Index6M,$H2302,TRUE,_xll.ohTrigger(RecalcTrigger,Trigger6M)),NA())</f>
        <v>2.002583363644107E-2</v>
      </c>
      <c r="M2302" s="183">
        <f>IFERROR(_xll.qlIndexFixing(Index1Y,$H2302,TRUE,_xll.ohTrigger(RecalcTrigger,Trigger1Y)),NA())</f>
        <v>2.02428733351427E-2</v>
      </c>
      <c r="N2302" s="182">
        <f>IFERROR(_xll.qlIndexFixing(ONIndex1M,I2302,TRUE,_xll.ohTrigger(RecalcTrigger,Trigger1M)),NA())</f>
        <v>1.9533244314462461E-2</v>
      </c>
      <c r="O2302" s="44">
        <f>IFERROR(_xll.qlIndexFixing(ONIndex3M,I2302,TRUE,_xll.ohTrigger(RecalcTrigger,Trigger3M)),NA())</f>
        <v>1.9833865690800367E-2</v>
      </c>
      <c r="P2302" s="44">
        <f>IFERROR(_xll.qlIndexFixing(ONIndex6M,I2302,TRUE,_xll.ohTrigger(RecalcTrigger,Trigger6M)),NA())</f>
        <v>1.9971359743992112E-2</v>
      </c>
      <c r="Q2302" s="183">
        <f>IFERROR(_xll.qlIndexFixing(ONIndex1Y,I2302,TRUE,_xll.ohTrigger(RecalcTrigger,Trigger1Y)),NA())</f>
        <v>2.0133670196892384E-2</v>
      </c>
    </row>
    <row r="2303" spans="2:17" x14ac:dyDescent="0.2">
      <c r="B2303" s="39" t="s">
        <v>42</v>
      </c>
      <c r="D2303" s="42">
        <f>_xll.qlCalendarAdvance(Calendar,$D2302,B2303,"f",FALSE)</f>
        <v>55444</v>
      </c>
      <c r="E2303" s="177">
        <f>_xll.qlInterestRateIndexValueDate(IndexON,D2303)</f>
        <v>55444</v>
      </c>
      <c r="F2303" s="193">
        <f>IFERROR(_xll.qlIndexFixing(IndexON,D2303,TRUE,_xll.ohTrigger(RecalcTrigger,TriggerON)),NA())</f>
        <v>1.9434739381170019E-2</v>
      </c>
      <c r="H2303" s="42">
        <f>_xll.qlCalendarAdvance(Calendar,$H2302,B2303,"f",FALSE)</f>
        <v>55444</v>
      </c>
      <c r="I2303" s="177">
        <f>_xll.qlInterestRateIndexValueDate(Index1M,$H2303)</f>
        <v>55444</v>
      </c>
      <c r="J2303" s="182">
        <f>IFERROR(_xll.qlIndexFixing(Index1M,$H2303,TRUE,_xll.ohTrigger(RecalcTrigger,Trigger1M)),NA())</f>
        <v>1.9537552141451593E-2</v>
      </c>
      <c r="K2303" s="44">
        <f>IFERROR(_xll.qlIndexFixing(Index3M,H2303,TRUE,_xll.ohTrigger(RecalcTrigger,Trigger3M)),NA())</f>
        <v>1.9856701485168746E-2</v>
      </c>
      <c r="L2303" s="44">
        <f>IFERROR(_xll.qlIndexFixing(Index6M,$H2303,TRUE,_xll.ohTrigger(RecalcTrigger,Trigger6M)),NA())</f>
        <v>2.0022423079217911E-2</v>
      </c>
      <c r="M2303" s="183">
        <f>IFERROR(_xll.qlIndexFixing(Index1Y,$H2303,TRUE,_xll.ohTrigger(RecalcTrigger,Trigger1Y)),NA())</f>
        <v>2.0239373151053536E-2</v>
      </c>
      <c r="N2303" s="182">
        <f>IFERROR(_xll.qlIndexFixing(ONIndex1M,I2303,TRUE,_xll.ohTrigger(RecalcTrigger,Trigger1M)),NA())</f>
        <v>1.9529447191738436E-2</v>
      </c>
      <c r="O2303" s="44">
        <f>IFERROR(_xll.qlIndexFixing(ONIndex3M,I2303,TRUE,_xll.ohTrigger(RecalcTrigger,Trigger3M)),NA())</f>
        <v>1.9830309915876976E-2</v>
      </c>
      <c r="P2303" s="44">
        <f>IFERROR(_xll.qlIndexFixing(ONIndex6M,I2303,TRUE,_xll.ohTrigger(RecalcTrigger,Trigger6M)),NA())</f>
        <v>1.9967785680083949E-2</v>
      </c>
      <c r="Q2303" s="183">
        <f>IFERROR(_xll.qlIndexFixing(ONIndex1Y,I2303,TRUE,_xll.ohTrigger(RecalcTrigger,Trigger1Y)),NA())</f>
        <v>2.012985631728248E-2</v>
      </c>
    </row>
    <row r="2304" spans="2:17" x14ac:dyDescent="0.2">
      <c r="B2304" s="39" t="s">
        <v>42</v>
      </c>
      <c r="D2304" s="42">
        <f>_xll.qlCalendarAdvance(Calendar,$D2303,B2304,"f",FALSE)</f>
        <v>55451</v>
      </c>
      <c r="E2304" s="177">
        <f>_xll.qlInterestRateIndexValueDate(IndexON,D2304)</f>
        <v>55451</v>
      </c>
      <c r="F2304" s="193">
        <f>IFERROR(_xll.qlIndexFixing(IndexON,D2304,TRUE,_xll.ohTrigger(RecalcTrigger,TriggerON)),NA())</f>
        <v>1.9431577236199704E-2</v>
      </c>
      <c r="H2304" s="42">
        <f>_xll.qlCalendarAdvance(Calendar,$H2303,B2304,"f",FALSE)</f>
        <v>55451</v>
      </c>
      <c r="I2304" s="177">
        <f>_xll.qlInterestRateIndexValueDate(Index1M,$H2304)</f>
        <v>55451</v>
      </c>
      <c r="J2304" s="182">
        <f>IFERROR(_xll.qlIndexFixing(Index1M,$H2304,TRUE,_xll.ohTrigger(RecalcTrigger,Trigger1M)),NA())</f>
        <v>1.9533798244378304E-2</v>
      </c>
      <c r="K2304" s="44">
        <f>IFERROR(_xll.qlIndexFixing(Index3M,H2304,TRUE,_xll.ohTrigger(RecalcTrigger,Trigger3M)),NA())</f>
        <v>1.9853251190852215E-2</v>
      </c>
      <c r="L2304" s="44">
        <f>IFERROR(_xll.qlIndexFixing(Index6M,$H2304,TRUE,_xll.ohTrigger(RecalcTrigger,Trigger6M)),NA())</f>
        <v>2.0019027850108218E-2</v>
      </c>
      <c r="M2304" s="183">
        <f>IFERROR(_xll.qlIndexFixing(Index1Y,$H2304,TRUE,_xll.ohTrigger(RecalcTrigger,Trigger1Y)),NA())</f>
        <v>2.0235887971953179E-2</v>
      </c>
      <c r="N2304" s="182">
        <f>IFERROR(_xll.qlIndexFixing(ONIndex1M,I2304,TRUE,_xll.ohTrigger(RecalcTrigger,Trigger1M)),NA())</f>
        <v>1.9525665178148355E-2</v>
      </c>
      <c r="O2304" s="44">
        <f>IFERROR(_xll.qlIndexFixing(ONIndex3M,I2304,TRUE,_xll.ohTrigger(RecalcTrigger,Trigger3M)),NA())</f>
        <v>1.9826770471130795E-2</v>
      </c>
      <c r="P2304" s="44">
        <f>IFERROR(_xll.qlIndexFixing(ONIndex6M,I2304,TRUE,_xll.ohTrigger(RecalcTrigger,Trigger6M)),NA())</f>
        <v>1.9964226787229089E-2</v>
      </c>
      <c r="Q2304" s="183">
        <f>IFERROR(_xll.qlIndexFixing(ONIndex1Y,I2304,TRUE,_xll.ohTrigger(RecalcTrigger,Trigger1Y)),NA())</f>
        <v>2.0126057133389441E-2</v>
      </c>
    </row>
    <row r="2305" spans="2:17" x14ac:dyDescent="0.2">
      <c r="B2305" s="39" t="s">
        <v>42</v>
      </c>
      <c r="D2305" s="42">
        <f>_xll.qlCalendarAdvance(Calendar,$D2304,B2305,"f",FALSE)</f>
        <v>55458</v>
      </c>
      <c r="E2305" s="177">
        <f>_xll.qlInterestRateIndexValueDate(IndexON,D2305)</f>
        <v>55458</v>
      </c>
      <c r="F2305" s="193">
        <f>IFERROR(_xll.qlIndexFixing(IndexON,D2305,TRUE,_xll.ohTrigger(RecalcTrigger,TriggerON)),NA())</f>
        <v>1.942843175329112E-2</v>
      </c>
      <c r="H2305" s="42">
        <f>_xll.qlCalendarAdvance(Calendar,$H2304,B2305,"f",FALSE)</f>
        <v>55458</v>
      </c>
      <c r="I2305" s="177">
        <f>_xll.qlInterestRateIndexValueDate(Index1M,$H2305)</f>
        <v>55458</v>
      </c>
      <c r="J2305" s="182">
        <f>IFERROR(_xll.qlIndexFixing(Index1M,$H2305,TRUE,_xll.ohTrigger(RecalcTrigger,Trigger1M)),NA())</f>
        <v>1.9529290324814097E-2</v>
      </c>
      <c r="K2305" s="44">
        <f>IFERROR(_xll.qlIndexFixing(Index3M,H2305,TRUE,_xll.ohTrigger(RecalcTrigger,Trigger3M)),NA())</f>
        <v>1.9849817310357055E-2</v>
      </c>
      <c r="L2305" s="44">
        <f>IFERROR(_xll.qlIndexFixing(Index6M,$H2305,TRUE,_xll.ohTrigger(RecalcTrigger,Trigger6M)),NA())</f>
        <v>2.0015337127305789E-2</v>
      </c>
      <c r="M2305" s="183">
        <f>IFERROR(_xll.qlIndexFixing(Index1Y,$H2305,TRUE,_xll.ohTrigger(RecalcTrigger,Trigger1Y)),NA())</f>
        <v>2.023241779768729E-2</v>
      </c>
      <c r="N2305" s="182">
        <f>IFERROR(_xll.qlIndexFixing(ONIndex1M,I2305,TRUE,_xll.ohTrigger(RecalcTrigger,Trigger1M)),NA())</f>
        <v>1.9521898273449079E-2</v>
      </c>
      <c r="O2305" s="44">
        <f>IFERROR(_xll.qlIndexFixing(ONIndex3M,I2305,TRUE,_xll.ohTrigger(RecalcTrigger,Trigger3M)),NA())</f>
        <v>1.9823247356399731E-2</v>
      </c>
      <c r="P2305" s="44">
        <f>IFERROR(_xll.qlIndexFixing(ONIndex6M,I2305,TRUE,_xll.ohTrigger(RecalcTrigger,Trigger6M)),NA())</f>
        <v>1.9960683065265439E-2</v>
      </c>
      <c r="Q2305" s="183">
        <f>IFERROR(_xll.qlIndexFixing(ONIndex1Y,I2305,TRUE,_xll.ohTrigger(RecalcTrigger,Trigger1Y)),NA())</f>
        <v>2.0122272645051176E-2</v>
      </c>
    </row>
    <row r="2306" spans="2:17" x14ac:dyDescent="0.2">
      <c r="B2306" s="39" t="s">
        <v>42</v>
      </c>
      <c r="D2306" s="42">
        <f>_xll.qlCalendarAdvance(Calendar,$D2305,B2306,"f",FALSE)</f>
        <v>55465</v>
      </c>
      <c r="E2306" s="177">
        <f>_xll.qlInterestRateIndexValueDate(IndexON,D2306)</f>
        <v>55465</v>
      </c>
      <c r="F2306" s="193">
        <f>IFERROR(_xll.qlIndexFixing(IndexON,D2306,TRUE,_xll.ohTrigger(RecalcTrigger,TriggerON)),NA())</f>
        <v>1.9425302932444266E-2</v>
      </c>
      <c r="H2306" s="42">
        <f>_xll.qlCalendarAdvance(Calendar,$H2305,B2306,"f",FALSE)</f>
        <v>55465</v>
      </c>
      <c r="I2306" s="177">
        <f>_xll.qlInterestRateIndexValueDate(Index1M,$H2306)</f>
        <v>55465</v>
      </c>
      <c r="J2306" s="182">
        <f>IFERROR(_xll.qlIndexFixing(Index1M,$H2306,TRUE,_xll.ohTrigger(RecalcTrigger,Trigger1M)),NA())</f>
        <v>1.9525564054072502E-2</v>
      </c>
      <c r="K2306" s="44">
        <f>IFERROR(_xll.qlIndexFixing(Index3M,H2306,TRUE,_xll.ohTrigger(RecalcTrigger,Trigger3M)),NA())</f>
        <v>1.9846399843638347E-2</v>
      </c>
      <c r="L2306" s="44">
        <f>IFERROR(_xll.qlIndexFixing(Index6M,$H2306,TRUE,_xll.ohTrigger(RecalcTrigger,Trigger6M)),NA())</f>
        <v>2.001197164297391E-2</v>
      </c>
      <c r="M2306" s="183">
        <f>IFERROR(_xll.qlIndexFixing(Index1Y,$H2306,TRUE,_xll.ohTrigger(RecalcTrigger,Trigger1Y)),NA())</f>
        <v>2.0228962628102413E-2</v>
      </c>
      <c r="N2306" s="182">
        <f>IFERROR(_xll.qlIndexFixing(ONIndex1M,I2306,TRUE,_xll.ohTrigger(RecalcTrigger,Trigger1M)),NA())</f>
        <v>1.9518146477640608E-2</v>
      </c>
      <c r="O2306" s="44">
        <f>IFERROR(_xll.qlIndexFixing(ONIndex3M,I2306,TRUE,_xll.ohTrigger(RecalcTrigger,Trigger3M)),NA())</f>
        <v>1.981974057160274E-2</v>
      </c>
      <c r="P2306" s="44">
        <f>IFERROR(_xll.qlIndexFixing(ONIndex6M,I2306,TRUE,_xll.ohTrigger(RecalcTrigger,Trigger6M)),NA())</f>
        <v>1.9957154514192998E-2</v>
      </c>
      <c r="Q2306" s="183">
        <f>IFERROR(_xll.qlIndexFixing(ONIndex1Y,I2306,TRUE,_xll.ohTrigger(RecalcTrigger,Trigger1Y)),NA())</f>
        <v>2.0118502852267683E-2</v>
      </c>
    </row>
    <row r="2307" spans="2:17" x14ac:dyDescent="0.2">
      <c r="B2307" s="39" t="s">
        <v>42</v>
      </c>
      <c r="D2307" s="42">
        <f>_xll.qlCalendarAdvance(Calendar,$D2306,B2307,"f",FALSE)</f>
        <v>55472</v>
      </c>
      <c r="E2307" s="177">
        <f>_xll.qlInterestRateIndexValueDate(IndexON,D2307)</f>
        <v>55472</v>
      </c>
      <c r="F2307" s="193">
        <f>IFERROR(_xll.qlIndexFixing(IndexON,D2307,TRUE,_xll.ohTrigger(RecalcTrigger,TriggerON)),NA())</f>
        <v>1.9422190773902281E-2</v>
      </c>
      <c r="H2307" s="42">
        <f>_xll.qlCalendarAdvance(Calendar,$H2306,B2307,"f",FALSE)</f>
        <v>55472</v>
      </c>
      <c r="I2307" s="177">
        <f>_xll.qlInterestRateIndexValueDate(Index1M,$H2307)</f>
        <v>55472</v>
      </c>
      <c r="J2307" s="182">
        <f>IFERROR(_xll.qlIndexFixing(Index1M,$H2307,TRUE,_xll.ohTrigger(RecalcTrigger,Trigger1M)),NA())</f>
        <v>1.9521852916846272E-2</v>
      </c>
      <c r="K2307" s="44">
        <f>IFERROR(_xll.qlIndexFixing(Index3M,H2307,TRUE,_xll.ohTrigger(RecalcTrigger,Trigger3M)),NA())</f>
        <v>1.9842998790656447E-2</v>
      </c>
      <c r="L2307" s="44">
        <f>IFERROR(_xll.qlIndexFixing(Index6M,$H2307,TRUE,_xll.ohTrigger(RecalcTrigger,Trigger6M)),NA())</f>
        <v>2.0008621485663115E-2</v>
      </c>
      <c r="M2307" s="183">
        <f>IFERROR(_xll.qlIndexFixing(Index1Y,$H2307,TRUE,_xll.ohTrigger(RecalcTrigger,Trigger1Y)),NA())</f>
        <v>2.0225522463045532E-2</v>
      </c>
      <c r="N2307" s="182">
        <f>IFERROR(_xll.qlIndexFixing(ONIndex1M,I2307,TRUE,_xll.ohTrigger(RecalcTrigger,Trigger1M)),NA())</f>
        <v>1.9514409790885034E-2</v>
      </c>
      <c r="O2307" s="44">
        <f>IFERROR(_xll.qlIndexFixing(ONIndex3M,I2307,TRUE,_xll.ohTrigger(RecalcTrigger,Trigger3M)),NA())</f>
        <v>1.9816250116982959E-2</v>
      </c>
      <c r="P2307" s="44">
        <f>IFERROR(_xll.qlIndexFixing(ONIndex6M,I2307,TRUE,_xll.ohTrigger(RecalcTrigger,Trigger6M)),NA())</f>
        <v>1.9953641134173861E-2</v>
      </c>
      <c r="Q2307" s="183">
        <f>IFERROR(_xll.qlIndexFixing(ONIndex1Y,I2307,TRUE,_xll.ohTrigger(RecalcTrigger,Trigger1Y)),NA())</f>
        <v>2.011474775512001E-2</v>
      </c>
    </row>
    <row r="2308" spans="2:17" x14ac:dyDescent="0.2">
      <c r="B2308" s="39" t="s">
        <v>42</v>
      </c>
      <c r="D2308" s="42">
        <f>_xll.qlCalendarAdvance(Calendar,$D2307,B2308,"f",FALSE)</f>
        <v>55479</v>
      </c>
      <c r="E2308" s="177">
        <f>_xll.qlInterestRateIndexValueDate(IndexON,D2308)</f>
        <v>55479</v>
      </c>
      <c r="F2308" s="193">
        <f>IFERROR(_xll.qlIndexFixing(IndexON,D2308,TRUE,_xll.ohTrigger(RecalcTrigger,TriggerON)),NA())</f>
        <v>1.9419095277422027E-2</v>
      </c>
      <c r="H2308" s="42">
        <f>_xll.qlCalendarAdvance(Calendar,$H2307,B2308,"f",FALSE)</f>
        <v>55479</v>
      </c>
      <c r="I2308" s="177">
        <f>_xll.qlInterestRateIndexValueDate(Index1M,$H2308)</f>
        <v>55479</v>
      </c>
      <c r="J2308" s="182">
        <f>IFERROR(_xll.qlIndexFixing(Index1M,$H2308,TRUE,_xll.ohTrigger(RecalcTrigger,Trigger1M)),NA())</f>
        <v>1.9518156913116501E-2</v>
      </c>
      <c r="K2308" s="44">
        <f>IFERROR(_xll.qlIndexFixing(Index3M,H2308,TRUE,_xll.ohTrigger(RecalcTrigger,Trigger3M)),NA())</f>
        <v>1.9839614151369069E-2</v>
      </c>
      <c r="L2308" s="44">
        <f>IFERROR(_xll.qlIndexFixing(Index6M,$H2308,TRUE,_xll.ohTrigger(RecalcTrigger,Trigger6M)),NA())</f>
        <v>2.0005286655297695E-2</v>
      </c>
      <c r="M2308" s="183">
        <f>IFERROR(_xll.qlIndexFixing(Index1Y,$H2308,TRUE,_xll.ohTrigger(RecalcTrigger,Trigger1Y)),NA())</f>
        <v>2.0222097302365183E-2</v>
      </c>
      <c r="N2308" s="182">
        <f>IFERROR(_xll.qlIndexFixing(ONIndex1M,I2308,TRUE,_xll.ohTrigger(RecalcTrigger,Trigger1M)),NA())</f>
        <v>1.9510688213182359E-2</v>
      </c>
      <c r="O2308" s="44">
        <f>IFERROR(_xll.qlIndexFixing(ONIndex3M,I2308,TRUE,_xll.ohTrigger(RecalcTrigger,Trigger3M)),NA())</f>
        <v>1.9812775992459342E-2</v>
      </c>
      <c r="P2308" s="44">
        <f>IFERROR(_xll.qlIndexFixing(ONIndex6M,I2308,TRUE,_xll.ohTrigger(RecalcTrigger,Trigger6M)),NA())</f>
        <v>1.9950142925045933E-2</v>
      </c>
      <c r="Q2308" s="183">
        <f>IFERROR(_xll.qlIndexFixing(ONIndex1Y,I2308,TRUE,_xll.ohTrigger(RecalcTrigger,Trigger1Y)),NA())</f>
        <v>2.0111007353689203E-2</v>
      </c>
    </row>
    <row r="2309" spans="2:17" x14ac:dyDescent="0.2">
      <c r="B2309" s="39" t="s">
        <v>42</v>
      </c>
      <c r="D2309" s="42">
        <f>_xll.qlCalendarAdvance(Calendar,$D2308,B2309,"f",FALSE)</f>
        <v>55486</v>
      </c>
      <c r="E2309" s="177">
        <f>_xll.qlInterestRateIndexValueDate(IndexON,D2309)</f>
        <v>55486</v>
      </c>
      <c r="F2309" s="193">
        <f>IFERROR(_xll.qlIndexFixing(IndexON,D2309,TRUE,_xll.ohTrigger(RecalcTrigger,TriggerON)),NA())</f>
        <v>1.9416016443165596E-2</v>
      </c>
      <c r="H2309" s="42">
        <f>_xll.qlCalendarAdvance(Calendar,$H2308,B2309,"f",FALSE)</f>
        <v>55486</v>
      </c>
      <c r="I2309" s="177">
        <f>_xll.qlInterestRateIndexValueDate(Index1M,$H2309)</f>
        <v>55486</v>
      </c>
      <c r="J2309" s="182">
        <f>IFERROR(_xll.qlIndexFixing(Index1M,$H2309,TRUE,_xll.ohTrigger(RecalcTrigger,Trigger1M)),NA())</f>
        <v>1.9514476042872375E-2</v>
      </c>
      <c r="K2309" s="44">
        <f>IFERROR(_xll.qlIndexFixing(Index3M,H2309,TRUE,_xll.ohTrigger(RecalcTrigger,Trigger3M)),NA())</f>
        <v>1.9836245925734807E-2</v>
      </c>
      <c r="L2309" s="44">
        <f>IFERROR(_xll.qlIndexFixing(Index6M,$H2309,TRUE,_xll.ohTrigger(RecalcTrigger,Trigger6M)),NA())</f>
        <v>2.0001967151801504E-2</v>
      </c>
      <c r="M2309" s="183">
        <f>IFERROR(_xll.qlIndexFixing(Index1Y,$H2309,TRUE,_xll.ohTrigger(RecalcTrigger,Trigger1Y)),NA())</f>
        <v>2.0218687145909239E-2</v>
      </c>
      <c r="N2309" s="182">
        <f>IFERROR(_xll.qlIndexFixing(ONIndex1M,I2309,TRUE,_xll.ohTrigger(RecalcTrigger,Trigger1M)),NA())</f>
        <v>1.9506981744370488E-2</v>
      </c>
      <c r="O2309" s="44">
        <f>IFERROR(_xll.qlIndexFixing(ONIndex3M,I2309,TRUE,_xll.ohTrigger(RecalcTrigger,Trigger3M)),NA())</f>
        <v>1.9809318197950843E-2</v>
      </c>
      <c r="P2309" s="44">
        <f>IFERROR(_xll.qlIndexFixing(ONIndex6M,I2309,TRUE,_xll.ohTrigger(RecalcTrigger,Trigger6M)),NA())</f>
        <v>1.9946659886890261E-2</v>
      </c>
      <c r="Q2309" s="183">
        <f>IFERROR(_xll.qlIndexFixing(ONIndex1Y,I2309,TRUE,_xll.ohTrigger(RecalcTrigger,Trigger1Y)),NA())</f>
        <v>2.0107281647894215E-2</v>
      </c>
    </row>
    <row r="2310" spans="2:17" x14ac:dyDescent="0.2">
      <c r="B2310" s="39" t="s">
        <v>42</v>
      </c>
      <c r="D2310" s="42">
        <f>_xll.qlCalendarAdvance(Calendar,$D2309,B2310,"f",FALSE)</f>
        <v>55493</v>
      </c>
      <c r="E2310" s="177">
        <f>_xll.qlInterestRateIndexValueDate(IndexON,D2310)</f>
        <v>55493</v>
      </c>
      <c r="F2310" s="193">
        <f>IFERROR(_xll.qlIndexFixing(IndexON,D2310,TRUE,_xll.ohTrigger(RecalcTrigger,TriggerON)),NA())</f>
        <v>1.9412954270889848E-2</v>
      </c>
      <c r="H2310" s="42">
        <f>_xll.qlCalendarAdvance(Calendar,$H2309,B2310,"f",FALSE)</f>
        <v>55493</v>
      </c>
      <c r="I2310" s="177">
        <f>_xll.qlInterestRateIndexValueDate(Index1M,$H2310)</f>
        <v>55493</v>
      </c>
      <c r="J2310" s="182">
        <f>IFERROR(_xll.qlIndexFixing(Index1M,$H2310,TRUE,_xll.ohTrigger(RecalcTrigger,Trigger1M)),NA())</f>
        <v>1.9511592719059022E-2</v>
      </c>
      <c r="K2310" s="44">
        <f>IFERROR(_xll.qlIndexFixing(Index3M,H2310,TRUE,_xll.ohTrigger(RecalcTrigger,Trigger3M)),NA())</f>
        <v>1.9832592496375413E-2</v>
      </c>
      <c r="L2310" s="44">
        <f>IFERROR(_xll.qlIndexFixing(Index6M,$H2310,TRUE,_xll.ohTrigger(RecalcTrigger,Trigger6M)),NA())</f>
        <v>1.9998978361524547E-2</v>
      </c>
      <c r="M2310" s="183">
        <f>IFERROR(_xll.qlIndexFixing(Index1Y,$H2310,TRUE,_xll.ohTrigger(RecalcTrigger,Trigger1Y)),NA())</f>
        <v>2.0215291993526903E-2</v>
      </c>
      <c r="N2310" s="182">
        <f>IFERROR(_xll.qlIndexFixing(ONIndex1M,I2310,TRUE,_xll.ohTrigger(RecalcTrigger,Trigger1M)),NA())</f>
        <v>1.9503290384530469E-2</v>
      </c>
      <c r="O2310" s="44">
        <f>IFERROR(_xll.qlIndexFixing(ONIndex3M,I2310,TRUE,_xll.ohTrigger(RecalcTrigger,Trigger3M)),NA())</f>
        <v>1.9805876733376415E-2</v>
      </c>
      <c r="P2310" s="44">
        <f>IFERROR(_xll.qlIndexFixing(ONIndex6M,I2310,TRUE,_xll.ohTrigger(RecalcTrigger,Trigger6M)),NA())</f>
        <v>1.9943192019544753E-2</v>
      </c>
      <c r="Q2310" s="183">
        <f>IFERROR(_xll.qlIndexFixing(ONIndex1Y,I2310,TRUE,_xll.ohTrigger(RecalcTrigger,Trigger1Y)),NA())</f>
        <v>2.0103570637572954E-2</v>
      </c>
    </row>
    <row r="2311" spans="2:17" x14ac:dyDescent="0.2">
      <c r="B2311" s="39" t="s">
        <v>42</v>
      </c>
      <c r="D2311" s="42">
        <f>_xll.qlCalendarAdvance(Calendar,$D2310,B2311,"f",FALSE)</f>
        <v>55500</v>
      </c>
      <c r="E2311" s="177">
        <f>_xll.qlInterestRateIndexValueDate(IndexON,D2311)</f>
        <v>55500</v>
      </c>
      <c r="F2311" s="193">
        <f>IFERROR(_xll.qlIndexFixing(IndexON,D2311,TRUE,_xll.ohTrigger(RecalcTrigger,TriggerON)),NA())</f>
        <v>1.9409908760837924E-2</v>
      </c>
      <c r="H2311" s="42">
        <f>_xll.qlCalendarAdvance(Calendar,$H2310,B2311,"f",FALSE)</f>
        <v>55500</v>
      </c>
      <c r="I2311" s="177">
        <f>_xll.qlInterestRateIndexValueDate(Index1M,$H2311)</f>
        <v>55500</v>
      </c>
      <c r="J2311" s="182">
        <f>IFERROR(_xll.qlIndexFixing(Index1M,$H2311,TRUE,_xll.ohTrigger(RecalcTrigger,Trigger1M)),NA())</f>
        <v>1.9507944774218407E-2</v>
      </c>
      <c r="K2311" s="44">
        <f>IFERROR(_xll.qlIndexFixing(Index3M,H2311,TRUE,_xll.ohTrigger(RecalcTrigger,Trigger3M)),NA())</f>
        <v>1.9829256106355365E-2</v>
      </c>
      <c r="L2311" s="44">
        <f>IFERROR(_xll.qlIndexFixing(Index6M,$H2311,TRUE,_xll.ohTrigger(RecalcTrigger,Trigger6M)),NA())</f>
        <v>1.9995690427061168E-2</v>
      </c>
      <c r="M2311" s="183">
        <f>IFERROR(_xll.qlIndexFixing(Index1Y,$H2311,TRUE,_xll.ohTrigger(RecalcTrigger,Trigger1Y)),NA())</f>
        <v>2.0211911845068702E-2</v>
      </c>
      <c r="N2311" s="182">
        <f>IFERROR(_xll.qlIndexFixing(ONIndex1M,I2311,TRUE,_xll.ohTrigger(RecalcTrigger,Trigger1M)),NA())</f>
        <v>1.9499614133743348E-2</v>
      </c>
      <c r="O2311" s="44">
        <f>IFERROR(_xll.qlIndexFixing(ONIndex3M,I2311,TRUE,_xll.ohTrigger(RecalcTrigger,Trigger3M)),NA())</f>
        <v>1.9802451599060245E-2</v>
      </c>
      <c r="P2311" s="44">
        <f>IFERROR(_xll.qlIndexFixing(ONIndex6M,I2311,TRUE,_xll.ohTrigger(RecalcTrigger,Trigger6M)),NA())</f>
        <v>1.9939739323333594E-2</v>
      </c>
      <c r="Q2311" s="183">
        <f>IFERROR(_xll.qlIndexFixing(ONIndex1Y,I2311,TRUE,_xll.ohTrigger(RecalcTrigger,Trigger1Y)),NA())</f>
        <v>2.0099874323049605E-2</v>
      </c>
    </row>
    <row r="2312" spans="2:17" x14ac:dyDescent="0.2">
      <c r="B2312" s="39" t="s">
        <v>42</v>
      </c>
      <c r="D2312" s="42">
        <f>_xll.qlCalendarAdvance(Calendar,$D2311,B2312,"f",FALSE)</f>
        <v>55507</v>
      </c>
      <c r="E2312" s="177">
        <f>_xll.qlInterestRateIndexValueDate(IndexON,D2312)</f>
        <v>55507</v>
      </c>
      <c r="F2312" s="193">
        <f>IFERROR(_xll.qlIndexFixing(IndexON,D2312,TRUE,_xll.ohTrigger(RecalcTrigger,TriggerON)),NA())</f>
        <v>1.9406879912928776E-2</v>
      </c>
      <c r="H2312" s="42">
        <f>_xll.qlCalendarAdvance(Calendar,$H2311,B2312,"f",FALSE)</f>
        <v>55507</v>
      </c>
      <c r="I2312" s="177">
        <f>_xll.qlInterestRateIndexValueDate(Index1M,$H2312)</f>
        <v>55507</v>
      </c>
      <c r="J2312" s="182">
        <f>IFERROR(_xll.qlIndexFixing(Index1M,$H2312,TRUE,_xll.ohTrigger(RecalcTrigger,Trigger1M)),NA())</f>
        <v>1.9504311965350338E-2</v>
      </c>
      <c r="K2312" s="44">
        <f>IFERROR(_xll.qlIndexFixing(Index3M,H2312,TRUE,_xll.ohTrigger(RecalcTrigger,Trigger3M)),NA())</f>
        <v>1.9825936128945502E-2</v>
      </c>
      <c r="L2312" s="44">
        <f>IFERROR(_xll.qlIndexFixing(Index6M,$H2312,TRUE,_xll.ohTrigger(RecalcTrigger,Trigger6M)),NA())</f>
        <v>1.9992417820101853E-2</v>
      </c>
      <c r="M2312" s="183">
        <f>IFERROR(_xll.qlIndexFixing(Index1Y,$H2312,TRUE,_xll.ohTrigger(RecalcTrigger,Trigger1Y)),NA())</f>
        <v>2.0208546700384498E-2</v>
      </c>
      <c r="N2312" s="182">
        <f>IFERROR(_xll.qlIndexFixing(ONIndex1M,I2312,TRUE,_xll.ohTrigger(RecalcTrigger,Trigger1M)),NA())</f>
        <v>1.9495952991847032E-2</v>
      </c>
      <c r="O2312" s="44">
        <f>IFERROR(_xll.qlIndexFixing(ONIndex3M,I2312,TRUE,_xll.ohTrigger(RecalcTrigger,Trigger3M)),NA())</f>
        <v>1.9799042794678146E-2</v>
      </c>
      <c r="P2312" s="44">
        <f>IFERROR(_xll.qlIndexFixing(ONIndex6M,I2312,TRUE,_xll.ohTrigger(RecalcTrigger,Trigger6M)),NA())</f>
        <v>1.9936301797932598E-2</v>
      </c>
      <c r="Q2312" s="183">
        <f>IFERROR(_xll.qlIndexFixing(ONIndex1Y,I2312,TRUE,_xll.ohTrigger(RecalcTrigger,Trigger1Y)),NA())</f>
        <v>2.0096192703999982E-2</v>
      </c>
    </row>
    <row r="2313" spans="2:17" x14ac:dyDescent="0.2">
      <c r="B2313" s="39" t="s">
        <v>42</v>
      </c>
      <c r="D2313" s="42">
        <f>_xll.qlCalendarAdvance(Calendar,$D2312,B2313,"f",FALSE)</f>
        <v>55514</v>
      </c>
      <c r="E2313" s="177">
        <f>_xll.qlInterestRateIndexValueDate(IndexON,D2313)</f>
        <v>55514</v>
      </c>
      <c r="F2313" s="193">
        <f>IFERROR(_xll.qlIndexFixing(IndexON,D2313,TRUE,_xll.ohTrigger(RecalcTrigger,TriggerON)),NA())</f>
        <v>1.9403867727162405E-2</v>
      </c>
      <c r="H2313" s="42">
        <f>_xll.qlCalendarAdvance(Calendar,$H2312,B2313,"f",FALSE)</f>
        <v>55514</v>
      </c>
      <c r="I2313" s="177">
        <f>_xll.qlInterestRateIndexValueDate(Index1M,$H2313)</f>
        <v>55514</v>
      </c>
      <c r="J2313" s="182">
        <f>IFERROR(_xll.qlIndexFixing(Index1M,$H2313,TRUE,_xll.ohTrigger(RecalcTrigger,Trigger1M)),NA())</f>
        <v>1.9500694292437622E-2</v>
      </c>
      <c r="K2313" s="44">
        <f>IFERROR(_xll.qlIndexFixing(Index3M,H2313,TRUE,_xll.ohTrigger(RecalcTrigger,Trigger3M)),NA())</f>
        <v>1.9822632564104856E-2</v>
      </c>
      <c r="L2313" s="44">
        <f>IFERROR(_xll.qlIndexFixing(Index6M,$H2313,TRUE,_xll.ohTrigger(RecalcTrigger,Trigger6M)),NA())</f>
        <v>1.9989160540570879E-2</v>
      </c>
      <c r="M2313" s="183">
        <f>IFERROR(_xll.qlIndexFixing(Index1Y,$H2313,TRUE,_xll.ohTrigger(RecalcTrigger,Trigger1Y)),NA())</f>
        <v>2.0205196559325934E-2</v>
      </c>
      <c r="N2313" s="182">
        <f>IFERROR(_xll.qlIndexFixing(ONIndex1M,I2313,TRUE,_xll.ohTrigger(RecalcTrigger,Trigger1M)),NA())</f>
        <v>1.9492306958841521E-2</v>
      </c>
      <c r="O2313" s="44">
        <f>IFERROR(_xll.qlIndexFixing(ONIndex3M,I2313,TRUE,_xll.ohTrigger(RecalcTrigger,Trigger3M)),NA())</f>
        <v>1.9795650320311164E-2</v>
      </c>
      <c r="P2313" s="44">
        <f>IFERROR(_xll.qlIndexFixing(ONIndex6M,I2313,TRUE,_xll.ohTrigger(RecalcTrigger,Trigger6M)),NA())</f>
        <v>1.9932879443422813E-2</v>
      </c>
      <c r="Q2313" s="183">
        <f>IFERROR(_xll.qlIndexFixing(ONIndex1Y,I2313,TRUE,_xll.ohTrigger(RecalcTrigger,Trigger1Y)),NA())</f>
        <v>2.0092525780505133E-2</v>
      </c>
    </row>
    <row r="2314" spans="2:17" x14ac:dyDescent="0.2">
      <c r="B2314" s="39" t="s">
        <v>42</v>
      </c>
      <c r="D2314" s="42">
        <f>_xll.qlCalendarAdvance(Calendar,$D2313,B2314,"f",FALSE)</f>
        <v>55521</v>
      </c>
      <c r="E2314" s="177">
        <f>_xll.qlInterestRateIndexValueDate(IndexON,D2314)</f>
        <v>55521</v>
      </c>
      <c r="F2314" s="193">
        <f>IFERROR(_xll.qlIndexFixing(IndexON,D2314,TRUE,_xll.ohTrigger(RecalcTrigger,TriggerON)),NA())</f>
        <v>1.940087220353881E-2</v>
      </c>
      <c r="H2314" s="42">
        <f>_xll.qlCalendarAdvance(Calendar,$H2313,B2314,"f",FALSE)</f>
        <v>55521</v>
      </c>
      <c r="I2314" s="177">
        <f>_xll.qlInterestRateIndexValueDate(Index1M,$H2314)</f>
        <v>55521</v>
      </c>
      <c r="J2314" s="182">
        <f>IFERROR(_xll.qlIndexFixing(Index1M,$H2314,TRUE,_xll.ohTrigger(RecalcTrigger,Trigger1M)),NA())</f>
        <v>1.949709175547043E-2</v>
      </c>
      <c r="K2314" s="44">
        <f>IFERROR(_xll.qlIndexFixing(Index3M,H2314,TRUE,_xll.ohTrigger(RecalcTrigger,Trigger3M)),NA())</f>
        <v>1.981934541179602E-2</v>
      </c>
      <c r="L2314" s="44">
        <f>IFERROR(_xll.qlIndexFixing(Index6M,$H2314,TRUE,_xll.ohTrigger(RecalcTrigger,Trigger6M)),NA())</f>
        <v>1.9985599534733476E-2</v>
      </c>
      <c r="M2314" s="183">
        <f>IFERROR(_xll.qlIndexFixing(Index1Y,$H2314,TRUE,_xll.ohTrigger(RecalcTrigger,Trigger1Y)),NA())</f>
        <v>2.0201861421744863E-2</v>
      </c>
      <c r="N2314" s="182">
        <f>IFERROR(_xll.qlIndexFixing(ONIndex1M,I2314,TRUE,_xll.ohTrigger(RecalcTrigger,Trigger1M)),NA())</f>
        <v>1.9488676034969954E-2</v>
      </c>
      <c r="O2314" s="44">
        <f>IFERROR(_xll.qlIndexFixing(ONIndex3M,I2314,TRUE,_xll.ohTrigger(RecalcTrigger,Trigger3M)),NA())</f>
        <v>1.9792274176040348E-2</v>
      </c>
      <c r="P2314" s="44">
        <f>IFERROR(_xll.qlIndexFixing(ONIndex6M,I2314,TRUE,_xll.ohTrigger(RecalcTrigger,Trigger6M)),NA())</f>
        <v>1.992947225996633E-2</v>
      </c>
      <c r="Q2314" s="183">
        <f>IFERROR(_xll.qlIndexFixing(ONIndex1Y,I2314,TRUE,_xll.ohTrigger(RecalcTrigger,Trigger1Y)),NA())</f>
        <v>2.0088873552808195E-2</v>
      </c>
    </row>
    <row r="2315" spans="2:17" x14ac:dyDescent="0.2">
      <c r="B2315" s="39" t="s">
        <v>42</v>
      </c>
      <c r="D2315" s="42">
        <f>_xll.qlCalendarAdvance(Calendar,$D2314,B2315,"f",FALSE)</f>
        <v>55528</v>
      </c>
      <c r="E2315" s="177">
        <f>_xll.qlInterestRateIndexValueDate(IndexON,D2315)</f>
        <v>55528</v>
      </c>
      <c r="F2315" s="193">
        <f>IFERROR(_xll.qlIndexFixing(IndexON,D2315,TRUE,_xll.ohTrigger(RecalcTrigger,TriggerON)),NA())</f>
        <v>1.9397893342139039E-2</v>
      </c>
      <c r="H2315" s="42">
        <f>_xll.qlCalendarAdvance(Calendar,$H2314,B2315,"f",FALSE)</f>
        <v>55528</v>
      </c>
      <c r="I2315" s="177">
        <f>_xll.qlInterestRateIndexValueDate(Index1M,$H2315)</f>
        <v>55528</v>
      </c>
      <c r="J2315" s="182">
        <f>IFERROR(_xll.qlIndexFixing(Index1M,$H2315,TRUE,_xll.ohTrigger(RecalcTrigger,Trigger1M)),NA())</f>
        <v>1.9493504354431573E-2</v>
      </c>
      <c r="K2315" s="44">
        <f>IFERROR(_xll.qlIndexFixing(Index3M,H2315,TRUE,_xll.ohTrigger(RecalcTrigger,Trigger3M)),NA())</f>
        <v>1.9816074671978025E-2</v>
      </c>
      <c r="L2315" s="44">
        <f>IFERROR(_xll.qlIndexFixing(Index6M,$H2315,TRUE,_xll.ohTrigger(RecalcTrigger,Trigger6M)),NA())</f>
        <v>1.9982371990882958E-2</v>
      </c>
      <c r="M2315" s="183">
        <f>IFERROR(_xll.qlIndexFixing(Index1Y,$H2315,TRUE,_xll.ohTrigger(RecalcTrigger,Trigger1Y)),NA())</f>
        <v>2.019854128749381E-2</v>
      </c>
      <c r="N2315" s="182">
        <f>IFERROR(_xll.qlIndexFixing(ONIndex1M,I2315,TRUE,_xll.ohTrigger(RecalcTrigger,Trigger1M)),NA())</f>
        <v>1.9485060219989192E-2</v>
      </c>
      <c r="O2315" s="44">
        <f>IFERROR(_xll.qlIndexFixing(ONIndex3M,I2315,TRUE,_xll.ohTrigger(RecalcTrigger,Trigger3M)),NA())</f>
        <v>1.9788914361865695E-2</v>
      </c>
      <c r="P2315" s="44">
        <f>IFERROR(_xll.qlIndexFixing(ONIndex6M,I2315,TRUE,_xll.ohTrigger(RecalcTrigger,Trigger6M)),NA())</f>
        <v>1.9926080247482103E-2</v>
      </c>
      <c r="Q2315" s="183">
        <f>IFERROR(_xll.qlIndexFixing(ONIndex1Y,I2315,TRUE,_xll.ohTrigger(RecalcTrigger,Trigger1Y)),NA())</f>
        <v>2.0085236020666031E-2</v>
      </c>
    </row>
    <row r="2316" spans="2:17" x14ac:dyDescent="0.2">
      <c r="B2316" s="39" t="s">
        <v>42</v>
      </c>
      <c r="D2316" s="42">
        <f>_xll.qlCalendarAdvance(Calendar,$D2315,B2316,"f",FALSE)</f>
        <v>55535</v>
      </c>
      <c r="E2316" s="177">
        <f>_xll.qlInterestRateIndexValueDate(IndexON,D2316)</f>
        <v>55535</v>
      </c>
      <c r="F2316" s="193">
        <f>IFERROR(_xll.qlIndexFixing(IndexON,D2316,TRUE,_xll.ohTrigger(RecalcTrigger,TriggerON)),NA())</f>
        <v>1.9394931142882044E-2</v>
      </c>
      <c r="H2316" s="42">
        <f>_xll.qlCalendarAdvance(Calendar,$H2315,B2316,"f",FALSE)</f>
        <v>55535</v>
      </c>
      <c r="I2316" s="177">
        <f>_xll.qlInterestRateIndexValueDate(Index1M,$H2316)</f>
        <v>55535</v>
      </c>
      <c r="J2316" s="182">
        <f>IFERROR(_xll.qlIndexFixing(Index1M,$H2316,TRUE,_xll.ohTrigger(RecalcTrigger,Trigger1M)),NA())</f>
        <v>1.9489932089306317E-2</v>
      </c>
      <c r="K2316" s="44">
        <f>IFERROR(_xll.qlIndexFixing(Index3M,H2316,TRUE,_xll.ohTrigger(RecalcTrigger,Trigger3M)),NA())</f>
        <v>1.9812820344609901E-2</v>
      </c>
      <c r="L2316" s="44">
        <f>IFERROR(_xll.qlIndexFixing(Index6M,$H2316,TRUE,_xll.ohTrigger(RecalcTrigger,Trigger6M)),NA())</f>
        <v>1.9979159773381546E-2</v>
      </c>
      <c r="M2316" s="183">
        <f>IFERROR(_xll.qlIndexFixing(Index1Y,$H2316,TRUE,_xll.ohTrigger(RecalcTrigger,Trigger1Y)),NA())</f>
        <v>2.019523615642552E-2</v>
      </c>
      <c r="N2316" s="182">
        <f>IFERROR(_xll.qlIndexFixing(ONIndex1M,I2316,TRUE,_xll.ohTrigger(RecalcTrigger,Trigger1M)),NA())</f>
        <v>1.9481459514061328E-2</v>
      </c>
      <c r="O2316" s="44">
        <f>IFERROR(_xll.qlIndexFixing(ONIndex3M,I2316,TRUE,_xll.ohTrigger(RecalcTrigger,Trigger3M)),NA())</f>
        <v>1.978557087770616E-2</v>
      </c>
      <c r="P2316" s="44">
        <f>IFERROR(_xll.qlIndexFixing(ONIndex6M,I2316,TRUE,_xll.ohTrigger(RecalcTrigger,Trigger6M)),NA())</f>
        <v>1.9922703405889086E-2</v>
      </c>
      <c r="Q2316" s="183">
        <f>IFERROR(_xll.qlIndexFixing(ONIndex1Y,I2316,TRUE,_xll.ohTrigger(RecalcTrigger,Trigger1Y)),NA())</f>
        <v>2.0081613184078639E-2</v>
      </c>
    </row>
    <row r="2317" spans="2:17" x14ac:dyDescent="0.2">
      <c r="B2317" s="39" t="s">
        <v>42</v>
      </c>
      <c r="D2317" s="42">
        <f>_xll.qlCalendarAdvance(Calendar,$D2316,B2317,"f",FALSE)</f>
        <v>55542</v>
      </c>
      <c r="E2317" s="177">
        <f>_xll.qlInterestRateIndexValueDate(IndexON,D2317)</f>
        <v>55542</v>
      </c>
      <c r="F2317" s="193">
        <f>IFERROR(_xll.qlIndexFixing(IndexON,D2317,TRUE,_xll.ohTrigger(RecalcTrigger,TriggerON)),NA())</f>
        <v>1.9391985605605733E-2</v>
      </c>
      <c r="H2317" s="42">
        <f>_xll.qlCalendarAdvance(Calendar,$H2316,B2317,"f",FALSE)</f>
        <v>55542</v>
      </c>
      <c r="I2317" s="177">
        <f>_xll.qlInterestRateIndexValueDate(Index1M,$H2317)</f>
        <v>55542</v>
      </c>
      <c r="J2317" s="182">
        <f>IFERROR(_xll.qlIndexFixing(Index1M,$H2317,TRUE,_xll.ohTrigger(RecalcTrigger,Trigger1M)),NA())</f>
        <v>1.948637496007747E-2</v>
      </c>
      <c r="K2317" s="44">
        <f>IFERROR(_xll.qlIndexFixing(Index3M,H2317,TRUE,_xll.ohTrigger(RecalcTrigger,Trigger3M)),NA())</f>
        <v>1.9809582429651574E-2</v>
      </c>
      <c r="L2317" s="44">
        <f>IFERROR(_xll.qlIndexFixing(Index6M,$H2317,TRUE,_xll.ohTrigger(RecalcTrigger,Trigger6M)),NA())</f>
        <v>1.9975962882155768E-2</v>
      </c>
      <c r="M2317" s="183">
        <f>IFERROR(_xll.qlIndexFixing(Index1Y,$H2317,TRUE,_xll.ohTrigger(RecalcTrigger,Trigger1Y)),NA())</f>
        <v>2.0191946028394282E-2</v>
      </c>
      <c r="N2317" s="182">
        <f>IFERROR(_xll.qlIndexFixing(ONIndex1M,I2317,TRUE,_xll.ohTrigger(RecalcTrigger,Trigger1M)),NA())</f>
        <v>1.9477873917024269E-2</v>
      </c>
      <c r="O2317" s="44">
        <f>IFERROR(_xll.qlIndexFixing(ONIndex3M,I2317,TRUE,_xll.ohTrigger(RecalcTrigger,Trigger3M)),NA())</f>
        <v>1.9782243723561743E-2</v>
      </c>
      <c r="P2317" s="44">
        <f>IFERROR(_xll.qlIndexFixing(ONIndex6M,I2317,TRUE,_xll.ohTrigger(RecalcTrigger,Trigger6M)),NA())</f>
        <v>1.9919341735106233E-2</v>
      </c>
      <c r="Q2317" s="183">
        <f>IFERROR(_xll.qlIndexFixing(ONIndex1Y,I2317,TRUE,_xll.ohTrigger(RecalcTrigger,Trigger1Y)),NA())</f>
        <v>2.0078005043208114E-2</v>
      </c>
    </row>
    <row r="2318" spans="2:17" x14ac:dyDescent="0.2">
      <c r="B2318" s="39" t="s">
        <v>42</v>
      </c>
      <c r="D2318" s="42">
        <f>_xll.qlCalendarAdvance(Calendar,$D2317,B2318,"f",FALSE)</f>
        <v>55549</v>
      </c>
      <c r="E2318" s="177">
        <f>_xll.qlInterestRateIndexValueDate(IndexON,D2318)</f>
        <v>55549</v>
      </c>
      <c r="F2318" s="193">
        <f>IFERROR(_xll.qlIndexFixing(IndexON,D2318,TRUE,_xll.ohTrigger(RecalcTrigger,TriggerON)),NA())</f>
        <v>1.9389056730634291E-2</v>
      </c>
      <c r="H2318" s="42">
        <f>_xll.qlCalendarAdvance(Calendar,$H2317,B2318,"f",FALSE)</f>
        <v>55549</v>
      </c>
      <c r="I2318" s="177">
        <f>_xll.qlInterestRateIndexValueDate(Index1M,$H2318)</f>
        <v>55549</v>
      </c>
      <c r="J2318" s="182">
        <f>IFERROR(_xll.qlIndexFixing(Index1M,$H2318,TRUE,_xll.ohTrigger(RecalcTrigger,Trigger1M)),NA())</f>
        <v>1.9481761487104218E-2</v>
      </c>
      <c r="K2318" s="44">
        <f>IFERROR(_xll.qlIndexFixing(Index3M,H2318,TRUE,_xll.ohTrigger(RecalcTrigger,Trigger3M)),NA())</f>
        <v>1.9806051458000445E-2</v>
      </c>
      <c r="L2318" s="44">
        <f>IFERROR(_xll.qlIndexFixing(Index6M,$H2318,TRUE,_xll.ohTrigger(RecalcTrigger,Trigger6M)),NA())</f>
        <v>1.9972781317134373E-2</v>
      </c>
      <c r="M2318" s="183">
        <f>IFERROR(_xll.qlIndexFixing(Index1Y,$H2318,TRUE,_xll.ohTrigger(RecalcTrigger,Trigger1Y)),NA())</f>
        <v>2.0188670903254616E-2</v>
      </c>
      <c r="N2318" s="182">
        <f>IFERROR(_xll.qlIndexFixing(ONIndex1M,I2318,TRUE,_xll.ohTrigger(RecalcTrigger,Trigger1M)),NA())</f>
        <v>1.9474303429040107E-2</v>
      </c>
      <c r="O2318" s="44">
        <f>IFERROR(_xll.qlIndexFixing(ONIndex3M,I2318,TRUE,_xll.ohTrigger(RecalcTrigger,Trigger3M)),NA())</f>
        <v>1.9778932899513491E-2</v>
      </c>
      <c r="P2318" s="44">
        <f>IFERROR(_xll.qlIndexFixing(ONIndex6M,I2318,TRUE,_xll.ohTrigger(RecalcTrigger,Trigger6M)),NA())</f>
        <v>1.9915995235457729E-2</v>
      </c>
      <c r="Q2318" s="183">
        <f>IFERROR(_xll.qlIndexFixing(ONIndex1Y,I2318,TRUE,_xll.ohTrigger(RecalcTrigger,Trigger1Y)),NA())</f>
        <v>2.0074411597892361E-2</v>
      </c>
    </row>
    <row r="2319" spans="2:17" x14ac:dyDescent="0.2">
      <c r="B2319" s="39" t="s">
        <v>42</v>
      </c>
      <c r="D2319" s="42">
        <f>_xll.qlCalendarAdvance(Calendar,$D2318,B2319,"f",FALSE)</f>
        <v>55556</v>
      </c>
      <c r="E2319" s="177">
        <f>_xll.qlInterestRateIndexValueDate(IndexON,D2319)</f>
        <v>55556</v>
      </c>
      <c r="F2319" s="193">
        <f>IFERROR(_xll.qlIndexFixing(IndexON,D2319,TRUE,_xll.ohTrigger(RecalcTrigger,TriggerON)),NA())</f>
        <v>1.9386144517643533E-2</v>
      </c>
      <c r="H2319" s="42">
        <f>_xll.qlCalendarAdvance(Calendar,$H2318,B2319,"f",FALSE)</f>
        <v>55556</v>
      </c>
      <c r="I2319" s="177">
        <f>_xll.qlInterestRateIndexValueDate(Index1M,$H2319)</f>
        <v>55556</v>
      </c>
      <c r="J2319" s="182">
        <f>IFERROR(_xll.qlIndexFixing(Index1M,$H2319,TRUE,_xll.ohTrigger(RecalcTrigger,Trigger1M)),NA())</f>
        <v>1.9478231058270498E-2</v>
      </c>
      <c r="K2319" s="44">
        <f>IFERROR(_xll.qlIndexFixing(Index3M,H2319,TRUE,_xll.ohTrigger(RecalcTrigger,Trigger3M)),NA())</f>
        <v>1.9802845368978448E-2</v>
      </c>
      <c r="L2319" s="44">
        <f>IFERROR(_xll.qlIndexFixing(Index6M,$H2319,TRUE,_xll.ohTrigger(RecalcTrigger,Trigger6M)),NA())</f>
        <v>1.9969615078244331E-2</v>
      </c>
      <c r="M2319" s="183">
        <f>IFERROR(_xll.qlIndexFixing(Index1Y,$H2319,TRUE,_xll.ohTrigger(RecalcTrigger,Trigger1Y)),NA())</f>
        <v>2.0185410780861258E-2</v>
      </c>
      <c r="N2319" s="182">
        <f>IFERROR(_xll.qlIndexFixing(ONIndex1M,I2319,TRUE,_xll.ohTrigger(RecalcTrigger,Trigger1M)),NA())</f>
        <v>1.9470748049946751E-2</v>
      </c>
      <c r="O2319" s="44">
        <f>IFERROR(_xll.qlIndexFixing(ONIndex3M,I2319,TRUE,_xll.ohTrigger(RecalcTrigger,Trigger3M)),NA())</f>
        <v>1.9775638405561402E-2</v>
      </c>
      <c r="P2319" s="44">
        <f>IFERROR(_xll.qlIndexFixing(ONIndex6M,I2319,TRUE,_xll.ohTrigger(RecalcTrigger,Trigger6M)),NA())</f>
        <v>1.9912663906700434E-2</v>
      </c>
      <c r="Q2319" s="183">
        <f>IFERROR(_xll.qlIndexFixing(ONIndex1Y,I2319,TRUE,_xll.ohTrigger(RecalcTrigger,Trigger1Y)),NA())</f>
        <v>2.0070832848212428E-2</v>
      </c>
    </row>
    <row r="2320" spans="2:17" x14ac:dyDescent="0.2">
      <c r="B2320" s="39" t="s">
        <v>42</v>
      </c>
      <c r="D2320" s="42">
        <f>_xll.qlCalendarAdvance(Calendar,$D2319,B2320,"f",FALSE)</f>
        <v>55563</v>
      </c>
      <c r="E2320" s="177">
        <f>_xll.qlInterestRateIndexValueDate(IndexON,D2320)</f>
        <v>55563</v>
      </c>
      <c r="F2320" s="193">
        <f>IFERROR(_xll.qlIndexFixing(IndexON,D2320,TRUE,_xll.ohTrigger(RecalcTrigger,TriggerON)),NA())</f>
        <v>1.9383248966957645E-2</v>
      </c>
      <c r="H2320" s="42">
        <f>_xll.qlCalendarAdvance(Calendar,$H2319,B2320,"f",FALSE)</f>
        <v>55563</v>
      </c>
      <c r="I2320" s="177">
        <f>_xll.qlInterestRateIndexValueDate(Index1M,$H2320)</f>
        <v>55563</v>
      </c>
      <c r="J2320" s="182">
        <f>IFERROR(_xll.qlIndexFixing(Index1M,$H2320,TRUE,_xll.ohTrigger(RecalcTrigger,Trigger1M)),NA())</f>
        <v>1.9474715761934408E-2</v>
      </c>
      <c r="K2320" s="44">
        <f>IFERROR(_xll.qlIndexFixing(Index3M,H2320,TRUE,_xll.ohTrigger(RecalcTrigger,Trigger3M)),NA())</f>
        <v>1.9799655691336633E-2</v>
      </c>
      <c r="L2320" s="44">
        <f>IFERROR(_xll.qlIndexFixing(Index6M,$H2320,TRUE,_xll.ohTrigger(RecalcTrigger,Trigger6M)),NA())</f>
        <v>1.9966464165414394E-2</v>
      </c>
      <c r="M2320" s="183">
        <f>IFERROR(_xll.qlIndexFixing(Index1Y,$H2320,TRUE,_xll.ohTrigger(RecalcTrigger,Trigger1Y)),NA())</f>
        <v>2.0182165661070933E-2</v>
      </c>
      <c r="N2320" s="182">
        <f>IFERROR(_xll.qlIndexFixing(ONIndex1M,I2320,TRUE,_xll.ohTrigger(RecalcTrigger,Trigger1M)),NA())</f>
        <v>1.9467207779825246E-2</v>
      </c>
      <c r="O2320" s="44">
        <f>IFERROR(_xll.qlIndexFixing(ONIndex3M,I2320,TRUE,_xll.ohTrigger(RecalcTrigger,Trigger3M)),NA())</f>
        <v>1.9772360241624432E-2</v>
      </c>
      <c r="P2320" s="44">
        <f>IFERROR(_xll.qlIndexFixing(ONIndex6M,I2320,TRUE,_xll.ohTrigger(RecalcTrigger,Trigger6M)),NA())</f>
        <v>1.990934774883435E-2</v>
      </c>
      <c r="Q2320" s="183">
        <f>IFERROR(_xll.qlIndexFixing(ONIndex1Y,I2320,TRUE,_xll.ohTrigger(RecalcTrigger,Trigger1Y)),NA())</f>
        <v>2.0067268794168314E-2</v>
      </c>
    </row>
    <row r="2321" spans="2:17" x14ac:dyDescent="0.2">
      <c r="B2321" s="39" t="s">
        <v>42</v>
      </c>
      <c r="D2321" s="42">
        <f>_xll.qlCalendarAdvance(Calendar,$D2320,B2321,"f",FALSE)</f>
        <v>55570</v>
      </c>
      <c r="E2321" s="177">
        <f>_xll.qlInterestRateIndexValueDate(IndexON,D2321)</f>
        <v>55570</v>
      </c>
      <c r="F2321" s="193">
        <f>IFERROR(_xll.qlIndexFixing(IndexON,D2321,TRUE,_xll.ohTrigger(RecalcTrigger,TriggerON)),NA())</f>
        <v>1.938037007825244E-2</v>
      </c>
      <c r="H2321" s="42">
        <f>_xll.qlCalendarAdvance(Calendar,$H2320,B2321,"f",FALSE)</f>
        <v>55570</v>
      </c>
      <c r="I2321" s="177">
        <f>_xll.qlInterestRateIndexValueDate(Index1M,$H2321)</f>
        <v>55570</v>
      </c>
      <c r="J2321" s="182">
        <f>IFERROR(_xll.qlIndexFixing(Index1M,$H2321,TRUE,_xll.ohTrigger(RecalcTrigger,Trigger1M)),NA())</f>
        <v>1.9471215598079183E-2</v>
      </c>
      <c r="K2321" s="44">
        <f>IFERROR(_xll.qlIndexFixing(Index3M,H2321,TRUE,_xll.ohTrigger(RecalcTrigger,Trigger3M)),NA())</f>
        <v>1.9796482425033575E-2</v>
      </c>
      <c r="L2321" s="44">
        <f>IFERROR(_xll.qlIndexFixing(Index6M,$H2321,TRUE,_xll.ohTrigger(RecalcTrigger,Trigger6M)),NA())</f>
        <v>1.9963328578571974E-2</v>
      </c>
      <c r="M2321" s="183">
        <f>IFERROR(_xll.qlIndexFixing(Index1Y,$H2321,TRUE,_xll.ohTrigger(RecalcTrigger,Trigger1Y)),NA())</f>
        <v>2.0178935543739271E-2</v>
      </c>
      <c r="N2321" s="182">
        <f>IFERROR(_xll.qlIndexFixing(ONIndex1M,I2321,TRUE,_xll.ohTrigger(RecalcTrigger,Trigger1M)),NA())</f>
        <v>1.9463682618675593E-2</v>
      </c>
      <c r="O2321" s="44">
        <f>IFERROR(_xll.qlIndexFixing(ONIndex3M,I2321,TRUE,_xll.ohTrigger(RecalcTrigger,Trigger3M)),NA())</f>
        <v>1.9769098407702579E-2</v>
      </c>
      <c r="P2321" s="44">
        <f>IFERROR(_xll.qlIndexFixing(ONIndex6M,I2321,TRUE,_xll.ohTrigger(RecalcTrigger,Trigger6M)),NA())</f>
        <v>1.9906046761778429E-2</v>
      </c>
      <c r="Q2321" s="183">
        <f>IFERROR(_xll.qlIndexFixing(ONIndex1Y,I2321,TRUE,_xll.ohTrigger(RecalcTrigger,Trigger1Y)),NA())</f>
        <v>2.0063719435597926E-2</v>
      </c>
    </row>
    <row r="2322" spans="2:17" x14ac:dyDescent="0.2">
      <c r="B2322" s="39" t="s">
        <v>42</v>
      </c>
      <c r="D2322" s="42">
        <f>_xll.qlCalendarAdvance(Calendar,$D2321,B2322,"f",FALSE)</f>
        <v>55577</v>
      </c>
      <c r="E2322" s="177">
        <f>_xll.qlInterestRateIndexValueDate(IndexON,D2322)</f>
        <v>55577</v>
      </c>
      <c r="F2322" s="193">
        <f>IFERROR(_xll.qlIndexFixing(IndexON,D2322,TRUE,_xll.ohTrigger(RecalcTrigger,TriggerON)),NA())</f>
        <v>1.9377507851933151E-2</v>
      </c>
      <c r="H2322" s="42">
        <f>_xll.qlCalendarAdvance(Calendar,$H2321,B2322,"f",FALSE)</f>
        <v>55577</v>
      </c>
      <c r="I2322" s="177">
        <f>_xll.qlInterestRateIndexValueDate(Index1M,$H2322)</f>
        <v>55577</v>
      </c>
      <c r="J2322" s="182">
        <f>IFERROR(_xll.qlIndexFixing(Index1M,$H2322,TRUE,_xll.ohTrigger(RecalcTrigger,Trigger1M)),NA())</f>
        <v>1.9467730566699228E-2</v>
      </c>
      <c r="K2322" s="44">
        <f>IFERROR(_xll.qlIndexFixing(Index3M,H2322,TRUE,_xll.ohTrigger(RecalcTrigger,Trigger3M)),NA())</f>
        <v>1.9793325570034156E-2</v>
      </c>
      <c r="L2322" s="44">
        <f>IFERROR(_xll.qlIndexFixing(Index6M,$H2322,TRUE,_xll.ohTrigger(RecalcTrigger,Trigger6M)),NA())</f>
        <v>1.9960208317646711E-2</v>
      </c>
      <c r="M2322" s="183">
        <f>IFERROR(_xll.qlIndexFixing(Index1Y,$H2322,TRUE,_xll.ohTrigger(RecalcTrigger,Trigger1Y)),NA())</f>
        <v>2.0175720428724103E-2</v>
      </c>
      <c r="N2322" s="182">
        <f>IFERROR(_xll.qlIndexFixing(ONIndex1M,I2322,TRUE,_xll.ohTrigger(RecalcTrigger,Trigger1M)),NA())</f>
        <v>1.9460172566578837E-2</v>
      </c>
      <c r="O2322" s="44">
        <f>IFERROR(_xll.qlIndexFixing(ONIndex3M,I2322,TRUE,_xll.ohTrigger(RecalcTrigger,Trigger3M)),NA())</f>
        <v>1.976585290387689E-2</v>
      </c>
      <c r="P2322" s="44">
        <f>IFERROR(_xll.qlIndexFixing(ONIndex6M,I2322,TRUE,_xll.ohTrigger(RecalcTrigger,Trigger6M)),NA())</f>
        <v>1.9902760945856857E-2</v>
      </c>
      <c r="Q2322" s="183">
        <f>IFERROR(_xll.qlIndexFixing(ONIndex1Y,I2322,TRUE,_xll.ohTrigger(RecalcTrigger,Trigger1Y)),NA())</f>
        <v>2.0060184772825451E-2</v>
      </c>
    </row>
    <row r="2323" spans="2:17" x14ac:dyDescent="0.2">
      <c r="B2323" s="39" t="s">
        <v>42</v>
      </c>
      <c r="D2323" s="42">
        <f>_xll.qlCalendarAdvance(Calendar,$D2322,B2323,"f",FALSE)</f>
        <v>55584</v>
      </c>
      <c r="E2323" s="177">
        <f>_xll.qlInterestRateIndexValueDate(IndexON,D2323)</f>
        <v>55584</v>
      </c>
      <c r="F2323" s="193">
        <f>IFERROR(_xll.qlIndexFixing(IndexON,D2323,TRUE,_xll.ohTrigger(RecalcTrigger,TriggerON)),NA())</f>
        <v>1.9374662287594546E-2</v>
      </c>
      <c r="H2323" s="42">
        <f>_xll.qlCalendarAdvance(Calendar,$H2322,B2323,"f",FALSE)</f>
        <v>55584</v>
      </c>
      <c r="I2323" s="177">
        <f>_xll.qlInterestRateIndexValueDate(Index1M,$H2323)</f>
        <v>55584</v>
      </c>
      <c r="J2323" s="182">
        <f>IFERROR(_xll.qlIndexFixing(Index1M,$H2323,TRUE,_xll.ohTrigger(RecalcTrigger,Trigger1M)),NA())</f>
        <v>1.9465350037789722E-2</v>
      </c>
      <c r="K2323" s="44">
        <f>IFERROR(_xll.qlIndexFixing(Index3M,H2323,TRUE,_xll.ohTrigger(RecalcTrigger,Trigger3M)),NA())</f>
        <v>1.9790814177393354E-2</v>
      </c>
      <c r="L2323" s="44">
        <f>IFERROR(_xll.qlIndexFixing(Index6M,$H2323,TRUE,_xll.ohTrigger(RecalcTrigger,Trigger6M)),NA())</f>
        <v>1.9957758193236756E-2</v>
      </c>
      <c r="M2323" s="183">
        <f>IFERROR(_xll.qlIndexFixing(Index1Y,$H2323,TRUE,_xll.ohTrigger(RecalcTrigger,Trigger1Y)),NA())</f>
        <v>2.0172185358865002E-2</v>
      </c>
      <c r="N2323" s="182">
        <f>IFERROR(_xll.qlIndexFixing(ONIndex1M,I2323,TRUE,_xll.ohTrigger(RecalcTrigger,Trigger1M)),NA())</f>
        <v>1.9456677623372887E-2</v>
      </c>
      <c r="O2323" s="44">
        <f>IFERROR(_xll.qlIndexFixing(ONIndex3M,I2323,TRUE,_xll.ohTrigger(RecalcTrigger,Trigger3M)),NA())</f>
        <v>1.976262373006632E-2</v>
      </c>
      <c r="P2323" s="44">
        <f>IFERROR(_xll.qlIndexFixing(ONIndex6M,I2323,TRUE,_xll.ohTrigger(RecalcTrigger,Trigger6M)),NA())</f>
        <v>1.9899490300745448E-2</v>
      </c>
      <c r="Q2323" s="183">
        <f>IFERROR(_xll.qlIndexFixing(ONIndex1Y,I2323,TRUE,_xll.ohTrigger(RecalcTrigger,Trigger1Y)),NA())</f>
        <v>2.0056664805688795E-2</v>
      </c>
    </row>
    <row r="2324" spans="2:17" x14ac:dyDescent="0.2">
      <c r="B2324" s="39" t="s">
        <v>42</v>
      </c>
      <c r="D2324" s="42">
        <f>_xll.qlCalendarAdvance(Calendar,$D2323,B2324,"f",FALSE)</f>
        <v>55591</v>
      </c>
      <c r="E2324" s="177">
        <f>_xll.qlInterestRateIndexValueDate(IndexON,D2324)</f>
        <v>55591</v>
      </c>
      <c r="F2324" s="193">
        <f>IFERROR(_xll.qlIndexFixing(IndexON,D2324,TRUE,_xll.ohTrigger(RecalcTrigger,TriggerON)),NA())</f>
        <v>1.9371833385317672E-2</v>
      </c>
      <c r="H2324" s="42">
        <f>_xll.qlCalendarAdvance(Calendar,$H2323,B2324,"f",FALSE)</f>
        <v>55591</v>
      </c>
      <c r="I2324" s="177">
        <f>_xll.qlInterestRateIndexValueDate(Index1M,$H2324)</f>
        <v>55591</v>
      </c>
      <c r="J2324" s="182">
        <f>IFERROR(_xll.qlIndexFixing(Index1M,$H2324,TRUE,_xll.ohTrigger(RecalcTrigger,Trigger1M)),NA())</f>
        <v>1.9461898859450148E-2</v>
      </c>
      <c r="K2324" s="44">
        <f>IFERROR(_xll.qlIndexFixing(Index3M,H2324,TRUE,_xll.ohTrigger(RecalcTrigger,Trigger3M)),NA())</f>
        <v>1.9787692151662251E-2</v>
      </c>
      <c r="L2324" s="44">
        <f>IFERROR(_xll.qlIndexFixing(Index6M,$H2324,TRUE,_xll.ohTrigger(RecalcTrigger,Trigger6M)),NA())</f>
        <v>1.9954670437371817E-2</v>
      </c>
      <c r="M2324" s="183">
        <f>IFERROR(_xll.qlIndexFixing(Index1Y,$H2324,TRUE,_xll.ohTrigger(RecalcTrigger,Trigger1Y)),NA())</f>
        <v>2.0168999350833827E-2</v>
      </c>
      <c r="N2324" s="182">
        <f>IFERROR(_xll.qlIndexFixing(ONIndex1M,I2324,TRUE,_xll.ohTrigger(RecalcTrigger,Trigger1M)),NA())</f>
        <v>1.9453197789138787E-2</v>
      </c>
      <c r="O2324" s="44">
        <f>IFERROR(_xll.qlIndexFixing(ONIndex3M,I2324,TRUE,_xll.ohTrigger(RecalcTrigger,Trigger3M)),NA())</f>
        <v>1.9759410886270867E-2</v>
      </c>
      <c r="P2324" s="44">
        <f>IFERROR(_xll.qlIndexFixing(ONIndex6M,I2324,TRUE,_xll.ohTrigger(RecalcTrigger,Trigger6M)),NA())</f>
        <v>1.9896234826606296E-2</v>
      </c>
      <c r="Q2324" s="183">
        <f>IFERROR(_xll.qlIndexFixing(ONIndex1Y,I2324,TRUE,_xll.ohTrigger(RecalcTrigger,Trigger1Y)),NA())</f>
        <v>2.005315953394482E-2</v>
      </c>
    </row>
    <row r="2325" spans="2:17" x14ac:dyDescent="0.2">
      <c r="B2325" s="39" t="s">
        <v>42</v>
      </c>
      <c r="D2325" s="42">
        <f>_xll.qlCalendarAdvance(Calendar,$D2324,B2325,"f",FALSE)</f>
        <v>55598</v>
      </c>
      <c r="E2325" s="177">
        <f>_xll.qlInterestRateIndexValueDate(IndexON,D2325)</f>
        <v>55598</v>
      </c>
      <c r="F2325" s="193">
        <f>IFERROR(_xll.qlIndexFixing(IndexON,D2325,TRUE,_xll.ohTrigger(RecalcTrigger,TriggerON)),NA())</f>
        <v>1.936902114526462E-2</v>
      </c>
      <c r="H2325" s="42">
        <f>_xll.qlCalendarAdvance(Calendar,$H2324,B2325,"f",FALSE)</f>
        <v>55598</v>
      </c>
      <c r="I2325" s="177">
        <f>_xll.qlInterestRateIndexValueDate(Index1M,$H2325)</f>
        <v>55598</v>
      </c>
      <c r="J2325" s="182">
        <f>IFERROR(_xll.qlIndexFixing(Index1M,$H2325,TRUE,_xll.ohTrigger(RecalcTrigger,Trigger1M)),NA())</f>
        <v>1.9458737192708943E-2</v>
      </c>
      <c r="K2325" s="44">
        <f>IFERROR(_xll.qlIndexFixing(Index3M,H2325,TRUE,_xll.ohTrigger(RecalcTrigger,Trigger3M)),NA())</f>
        <v>1.9784586538942942E-2</v>
      </c>
      <c r="L2325" s="44">
        <f>IFERROR(_xll.qlIndexFixing(Index6M,$H2325,TRUE,_xll.ohTrigger(RecalcTrigger,Trigger6M)),NA())</f>
        <v>1.9951598008920921E-2</v>
      </c>
      <c r="M2325" s="183">
        <f>IFERROR(_xll.qlIndexFixing(Index1Y,$H2325,TRUE,_xll.ohTrigger(RecalcTrigger,Trigger1Y)),NA())</f>
        <v>2.0165828343856829E-2</v>
      </c>
      <c r="N2325" s="182">
        <f>IFERROR(_xll.qlIndexFixing(ONIndex1M,I2325,TRUE,_xll.ohTrigger(RecalcTrigger,Trigger1M)),NA())</f>
        <v>1.944973306387654E-2</v>
      </c>
      <c r="O2325" s="44">
        <f>IFERROR(_xll.qlIndexFixing(ONIndex3M,I2325,TRUE,_xll.ohTrigger(RecalcTrigger,Trigger3M)),NA())</f>
        <v>1.9756214372571579E-2</v>
      </c>
      <c r="P2325" s="44">
        <f>IFERROR(_xll.qlIndexFixing(ONIndex6M,I2325,TRUE,_xll.ohTrigger(RecalcTrigger,Trigger6M)),NA())</f>
        <v>1.98929945234394E-2</v>
      </c>
      <c r="Q2325" s="183">
        <f>IFERROR(_xll.qlIndexFixing(ONIndex1Y,I2325,TRUE,_xll.ohTrigger(RecalcTrigger,Trigger1Y)),NA())</f>
        <v>2.004966895791771E-2</v>
      </c>
    </row>
    <row r="2326" spans="2:17" x14ac:dyDescent="0.2">
      <c r="B2326" s="39" t="s">
        <v>42</v>
      </c>
      <c r="D2326" s="42">
        <f>_xll.qlCalendarAdvance(Calendar,$D2325,B2326,"f",FALSE)</f>
        <v>55605</v>
      </c>
      <c r="E2326" s="177">
        <f>_xll.qlInterestRateIndexValueDate(IndexON,D2326)</f>
        <v>55605</v>
      </c>
      <c r="F2326" s="193">
        <f>IFERROR(_xll.qlIndexFixing(IndexON,D2326,TRUE,_xll.ohTrigger(RecalcTrigger,TriggerON)),NA())</f>
        <v>1.9366225567354345E-2</v>
      </c>
      <c r="H2326" s="42">
        <f>_xll.qlCalendarAdvance(Calendar,$H2325,B2326,"f",FALSE)</f>
        <v>55605</v>
      </c>
      <c r="I2326" s="177">
        <f>_xll.qlInterestRateIndexValueDate(Index1M,$H2326)</f>
        <v>55605</v>
      </c>
      <c r="J2326" s="182">
        <f>IFERROR(_xll.qlIndexFixing(Index1M,$H2326,TRUE,_xll.ohTrigger(RecalcTrigger,Trigger1M)),NA())</f>
        <v>1.9455041910111482E-2</v>
      </c>
      <c r="K2326" s="44">
        <f>IFERROR(_xll.qlIndexFixing(Index3M,H2326,TRUE,_xll.ohTrigger(RecalcTrigger,Trigger3M)),NA())</f>
        <v>1.9781497339196666E-2</v>
      </c>
      <c r="L2326" s="44">
        <f>IFERROR(_xll.qlIndexFixing(Index6M,$H2326,TRUE,_xll.ohTrigger(RecalcTrigger,Trigger6M)),NA())</f>
        <v>1.9948540907815355E-2</v>
      </c>
      <c r="M2326" s="183">
        <f>IFERROR(_xll.qlIndexFixing(Index1Y,$H2326,TRUE,_xll.ohTrigger(RecalcTrigger,Trigger1Y)),NA())</f>
        <v>2.0162672337793675E-2</v>
      </c>
      <c r="N2326" s="182">
        <f>IFERROR(_xll.qlIndexFixing(ONIndex1M,I2326,TRUE,_xll.ohTrigger(RecalcTrigger,Trigger1M)),NA())</f>
        <v>1.944628344766719E-2</v>
      </c>
      <c r="O2326" s="44">
        <f>IFERROR(_xll.qlIndexFixing(ONIndex3M,I2326,TRUE,_xll.ohTrigger(RecalcTrigger,Trigger3M)),NA())</f>
        <v>1.9753034188968455E-2</v>
      </c>
      <c r="P2326" s="44">
        <f>IFERROR(_xll.qlIndexFixing(ONIndex6M,I2326,TRUE,_xll.ohTrigger(RecalcTrigger,Trigger6M)),NA())</f>
        <v>1.988976939124476E-2</v>
      </c>
      <c r="Q2326" s="183">
        <f>IFERROR(_xll.qlIndexFixing(ONIndex1Y,I2326,TRUE,_xll.ohTrigger(RecalcTrigger,Trigger1Y)),NA())</f>
        <v>2.0046193077607466E-2</v>
      </c>
    </row>
    <row r="2327" spans="2:17" x14ac:dyDescent="0.2">
      <c r="B2327" s="39" t="s">
        <v>42</v>
      </c>
      <c r="D2327" s="42">
        <f>_xll.qlCalendarAdvance(Calendar,$D2326,B2327,"f",FALSE)</f>
        <v>55612</v>
      </c>
      <c r="E2327" s="177">
        <f>_xll.qlInterestRateIndexValueDate(IndexON,D2327)</f>
        <v>55612</v>
      </c>
      <c r="F2327" s="193">
        <f>IFERROR(_xll.qlIndexFixing(IndexON,D2327,TRUE,_xll.ohTrigger(RecalcTrigger,TriggerON)),NA())</f>
        <v>1.9363446651667893E-2</v>
      </c>
      <c r="H2327" s="42">
        <f>_xll.qlCalendarAdvance(Calendar,$H2326,B2327,"f",FALSE)</f>
        <v>55612</v>
      </c>
      <c r="I2327" s="177">
        <f>_xll.qlInterestRateIndexValueDate(Index1M,$H2327)</f>
        <v>55612</v>
      </c>
      <c r="J2327" s="182">
        <f>IFERROR(_xll.qlIndexFixing(Index1M,$H2327,TRUE,_xll.ohTrigger(RecalcTrigger,Trigger1M)),NA())</f>
        <v>1.9450808188736457E-2</v>
      </c>
      <c r="K2327" s="44">
        <f>IFERROR(_xll.qlIndexFixing(Index3M,H2327,TRUE,_xll.ohTrigger(RecalcTrigger,Trigger3M)),NA())</f>
        <v>1.9778105954048188E-2</v>
      </c>
      <c r="L2327" s="44">
        <f>IFERROR(_xll.qlIndexFixing(Index6M,$H2327,TRUE,_xll.ohTrigger(RecalcTrigger,Trigger6M)),NA())</f>
        <v>1.9945167966196189E-2</v>
      </c>
      <c r="M2327" s="183">
        <f>IFERROR(_xll.qlIndexFixing(Index1Y,$H2327,TRUE,_xll.ohTrigger(RecalcTrigger,Trigger1Y)),NA())</f>
        <v>2.0159531332504921E-2</v>
      </c>
      <c r="N2327" s="182">
        <f>IFERROR(_xll.qlIndexFixing(ONIndex1M,I2327,TRUE,_xll.ohTrigger(RecalcTrigger,Trigger1M)),NA())</f>
        <v>1.9442848940267599E-2</v>
      </c>
      <c r="O2327" s="44">
        <f>IFERROR(_xll.qlIndexFixing(ONIndex3M,I2327,TRUE,_xll.ohTrigger(RecalcTrigger,Trigger3M)),NA())</f>
        <v>1.9749870335380448E-2</v>
      </c>
      <c r="P2327" s="44">
        <f>IFERROR(_xll.qlIndexFixing(ONIndex6M,I2327,TRUE,_xll.ohTrigger(RecalcTrigger,Trigger6M)),NA())</f>
        <v>1.9886559429860284E-2</v>
      </c>
      <c r="Q2327" s="183">
        <f>IFERROR(_xll.qlIndexFixing(ONIndex1Y,I2327,TRUE,_xll.ohTrigger(RecalcTrigger,Trigger1Y)),NA())</f>
        <v>2.0042731892770949E-2</v>
      </c>
    </row>
    <row r="2328" spans="2:17" x14ac:dyDescent="0.2">
      <c r="B2328" s="39" t="s">
        <v>42</v>
      </c>
      <c r="D2328" s="42">
        <f>_xll.qlCalendarAdvance(Calendar,$D2327,B2328,"f",FALSE)</f>
        <v>55619</v>
      </c>
      <c r="E2328" s="177">
        <f>_xll.qlInterestRateIndexValueDate(IndexON,D2328)</f>
        <v>55619</v>
      </c>
      <c r="F2328" s="193">
        <f>IFERROR(_xll.qlIndexFixing(IndexON,D2328,TRUE,_xll.ohTrigger(RecalcTrigger,TriggerON)),NA())</f>
        <v>1.9360684397962125E-2</v>
      </c>
      <c r="H2328" s="42">
        <f>_xll.qlCalendarAdvance(Calendar,$H2327,B2328,"f",FALSE)</f>
        <v>55619</v>
      </c>
      <c r="I2328" s="177">
        <f>_xll.qlInterestRateIndexValueDate(Index1M,$H2328)</f>
        <v>55619</v>
      </c>
      <c r="J2328" s="182">
        <f>IFERROR(_xll.qlIndexFixing(Index1M,$H2328,TRUE,_xll.ohTrigger(RecalcTrigger,Trigger1M)),NA())</f>
        <v>1.9447414852131605E-2</v>
      </c>
      <c r="K2328" s="44">
        <f>IFERROR(_xll.qlIndexFixing(Index3M,H2328,TRUE,_xll.ohTrigger(RecalcTrigger,Trigger3M)),NA())</f>
        <v>1.9775048573038859E-2</v>
      </c>
      <c r="L2328" s="44">
        <f>IFERROR(_xll.qlIndexFixing(Index6M,$H2328,TRUE,_xll.ohTrigger(RecalcTrigger,Trigger6M)),NA())</f>
        <v>1.9942140589376683E-2</v>
      </c>
      <c r="M2328" s="183">
        <f>IFERROR(_xll.qlIndexFixing(Index1Y,$H2328,TRUE,_xll.ohTrigger(RecalcTrigger,Trigger1Y)),NA())</f>
        <v>2.0156405327853122E-2</v>
      </c>
      <c r="N2328" s="182">
        <f>IFERROR(_xll.qlIndexFixing(ONIndex1M,I2328,TRUE,_xll.ohTrigger(RecalcTrigger,Trigger1M)),NA())</f>
        <v>1.9439429541920905E-2</v>
      </c>
      <c r="O2328" s="44">
        <f>IFERROR(_xll.qlIndexFixing(ONIndex3M,I2328,TRUE,_xll.ohTrigger(RecalcTrigger,Trigger3M)),NA())</f>
        <v>1.9746722811726514E-2</v>
      </c>
      <c r="P2328" s="44">
        <f>IFERROR(_xll.qlIndexFixing(ONIndex6M,I2328,TRUE,_xll.ohTrigger(RecalcTrigger,Trigger6M)),NA())</f>
        <v>1.9883364639529111E-2</v>
      </c>
      <c r="Q2328" s="183">
        <f>IFERROR(_xll.qlIndexFixing(ONIndex1Y,I2328,TRUE,_xll.ohTrigger(RecalcTrigger,Trigger1Y)),NA())</f>
        <v>2.0039285403570251E-2</v>
      </c>
    </row>
    <row r="2329" spans="2:17" x14ac:dyDescent="0.2">
      <c r="B2329" s="39" t="s">
        <v>42</v>
      </c>
      <c r="D2329" s="42">
        <f>_xll.qlCalendarAdvance(Calendar,$D2328,B2329,"f",FALSE)</f>
        <v>55626</v>
      </c>
      <c r="E2329" s="177">
        <f>_xll.qlInterestRateIndexValueDate(IndexON,D2329)</f>
        <v>55626</v>
      </c>
      <c r="F2329" s="193">
        <f>IFERROR(_xll.qlIndexFixing(IndexON,D2329,TRUE,_xll.ohTrigger(RecalcTrigger,TriggerON)),NA())</f>
        <v>1.9357938806480179E-2</v>
      </c>
      <c r="H2329" s="42">
        <f>_xll.qlCalendarAdvance(Calendar,$H2328,B2329,"f",FALSE)</f>
        <v>55626</v>
      </c>
      <c r="I2329" s="177">
        <f>_xll.qlInterestRateIndexValueDate(Index1M,$H2329)</f>
        <v>55626</v>
      </c>
      <c r="J2329" s="182">
        <f>IFERROR(_xll.qlIndexFixing(Index1M,$H2329,TRUE,_xll.ohTrigger(RecalcTrigger,Trigger1M)),NA())</f>
        <v>1.944403664875035E-2</v>
      </c>
      <c r="K2329" s="44">
        <f>IFERROR(_xll.qlIndexFixing(Index3M,H2329,TRUE,_xll.ohTrigger(RecalcTrigger,Trigger3M)),NA())</f>
        <v>1.9772007603980658E-2</v>
      </c>
      <c r="L2329" s="44">
        <f>IFERROR(_xll.qlIndexFixing(Index6M,$H2329,TRUE,_xll.ohTrigger(RecalcTrigger,Trigger6M)),NA())</f>
        <v>1.9939128538838467E-2</v>
      </c>
      <c r="M2329" s="183">
        <f>IFERROR(_xll.qlIndexFixing(Index1Y,$H2329,TRUE,_xll.ohTrigger(RecalcTrigger,Trigger1Y)),NA())</f>
        <v>2.01532943236995E-2</v>
      </c>
      <c r="N2329" s="182">
        <f>IFERROR(_xll.qlIndexFixing(ONIndex1M,I2329,TRUE,_xll.ohTrigger(RecalcTrigger,Trigger1M)),NA())</f>
        <v>1.9436025252546063E-2</v>
      </c>
      <c r="O2329" s="44">
        <f>IFERROR(_xll.qlIndexFixing(ONIndex3M,I2329,TRUE,_xll.ohTrigger(RecalcTrigger,Trigger3M)),NA())</f>
        <v>1.9743591618249789E-2</v>
      </c>
      <c r="P2329" s="44">
        <f>IFERROR(_xll.qlIndexFixing(ONIndex6M,I2329,TRUE,_xll.ohTrigger(RecalcTrigger,Trigger6M)),NA())</f>
        <v>1.9880185020089147E-2</v>
      </c>
      <c r="Q2329" s="183">
        <f>IFERROR(_xll.qlIndexFixing(ONIndex1Y,I2329,TRUE,_xll.ohTrigger(RecalcTrigger,Trigger1Y)),NA())</f>
        <v>2.0035853610005372E-2</v>
      </c>
    </row>
    <row r="2330" spans="2:17" x14ac:dyDescent="0.2">
      <c r="B2330" s="39" t="s">
        <v>42</v>
      </c>
      <c r="D2330" s="42">
        <f>_xll.qlCalendarAdvance(Calendar,$D2329,B2330,"f",FALSE)</f>
        <v>55633</v>
      </c>
      <c r="E2330" s="177">
        <f>_xll.qlInterestRateIndexValueDate(IndexON,D2330)</f>
        <v>55633</v>
      </c>
      <c r="F2330" s="193">
        <f>IFERROR(_xll.qlIndexFixing(IndexON,D2330,TRUE,_xll.ohTrigger(RecalcTrigger,TriggerON)),NA())</f>
        <v>1.9355209877141011E-2</v>
      </c>
      <c r="H2330" s="42">
        <f>_xll.qlCalendarAdvance(Calendar,$H2329,B2330,"f",FALSE)</f>
        <v>55633</v>
      </c>
      <c r="I2330" s="177">
        <f>_xll.qlInterestRateIndexValueDate(Index1M,$H2330)</f>
        <v>55633</v>
      </c>
      <c r="J2330" s="182">
        <f>IFERROR(_xll.qlIndexFixing(Index1M,$H2330,TRUE,_xll.ohTrigger(RecalcTrigger,Trigger1M)),NA())</f>
        <v>1.9440673578573785E-2</v>
      </c>
      <c r="K2330" s="44">
        <f>IFERROR(_xll.qlIndexFixing(Index3M,H2330,TRUE,_xll.ohTrigger(RecalcTrigger,Trigger3M)),NA())</f>
        <v>1.9768983046832615E-2</v>
      </c>
      <c r="L2330" s="44">
        <f>IFERROR(_xll.qlIndexFixing(Index6M,$H2330,TRUE,_xll.ohTrigger(RecalcTrigger,Trigger6M)),NA())</f>
        <v>1.9936131814513338E-2</v>
      </c>
      <c r="M2330" s="183">
        <f>IFERROR(_xll.qlIndexFixing(Index1Y,$H2330,TRUE,_xll.ohTrigger(RecalcTrigger,Trigger1Y)),NA())</f>
        <v>2.0150198319907053E-2</v>
      </c>
      <c r="N2330" s="182">
        <f>IFERROR(_xll.qlIndexFixing(ONIndex1M,I2330,TRUE,_xll.ohTrigger(RecalcTrigger,Trigger1M)),NA())</f>
        <v>1.9432636072143072E-2</v>
      </c>
      <c r="O2330" s="44">
        <f>IFERROR(_xll.qlIndexFixing(ONIndex3M,I2330,TRUE,_xll.ohTrigger(RecalcTrigger,Trigger3M)),NA())</f>
        <v>1.9740476754788183E-2</v>
      </c>
      <c r="P2330" s="44">
        <f>IFERROR(_xll.qlIndexFixing(ONIndex6M,I2330,TRUE,_xll.ohTrigger(RecalcTrigger,Trigger6M)),NA())</f>
        <v>1.9877020571540394E-2</v>
      </c>
      <c r="Q2330" s="183">
        <f>IFERROR(_xll.qlIndexFixing(ONIndex1Y,I2330,TRUE,_xll.ohTrigger(RecalcTrigger,Trigger1Y)),NA())</f>
        <v>2.0032436512076313E-2</v>
      </c>
    </row>
    <row r="2331" spans="2:17" x14ac:dyDescent="0.2">
      <c r="B2331" s="39" t="s">
        <v>42</v>
      </c>
      <c r="D2331" s="42">
        <f>_xll.qlCalendarAdvance(Calendar,$D2330,B2331,"f",FALSE)</f>
        <v>55640</v>
      </c>
      <c r="E2331" s="177">
        <f>_xll.qlInterestRateIndexValueDate(IndexON,D2331)</f>
        <v>55640</v>
      </c>
      <c r="F2331" s="193">
        <f>IFERROR(_xll.qlIndexFixing(IndexON,D2331,TRUE,_xll.ohTrigger(RecalcTrigger,TriggerON)),NA())</f>
        <v>1.9352497609782526E-2</v>
      </c>
      <c r="H2331" s="42">
        <f>_xll.qlCalendarAdvance(Calendar,$H2330,B2331,"f",FALSE)</f>
        <v>55640</v>
      </c>
      <c r="I2331" s="177">
        <f>_xll.qlInterestRateIndexValueDate(Index1M,$H2331)</f>
        <v>55640</v>
      </c>
      <c r="J2331" s="182">
        <f>IFERROR(_xll.qlIndexFixing(Index1M,$H2331,TRUE,_xll.ohTrigger(RecalcTrigger,Trigger1M)),NA())</f>
        <v>1.9438164412257788E-2</v>
      </c>
      <c r="K2331" s="44">
        <f>IFERROR(_xll.qlIndexFixing(Index3M,H2331,TRUE,_xll.ohTrigger(RecalcTrigger,Trigger3M)),NA())</f>
        <v>1.976629753372618E-2</v>
      </c>
      <c r="L2331" s="44">
        <f>IFERROR(_xll.qlIndexFixing(Index6M,$H2331,TRUE,_xll.ohTrigger(RecalcTrigger,Trigger6M)),NA())</f>
        <v>1.993348531000259E-2</v>
      </c>
      <c r="M2331" s="183">
        <f>IFERROR(_xll.qlIndexFixing(Index1Y,$H2331,TRUE,_xll.ohTrigger(RecalcTrigger,Trigger1Y)),NA())</f>
        <v>2.0147117316339669E-2</v>
      </c>
      <c r="N2331" s="182">
        <f>IFERROR(_xll.qlIndexFixing(ONIndex1M,I2331,TRUE,_xll.ohTrigger(RecalcTrigger,Trigger1M)),NA())</f>
        <v>1.9429262000630887E-2</v>
      </c>
      <c r="O2331" s="44">
        <f>IFERROR(_xll.qlIndexFixing(ONIndex3M,I2331,TRUE,_xll.ohTrigger(RecalcTrigger,Trigger3M)),NA())</f>
        <v>1.9737378221422741E-2</v>
      </c>
      <c r="P2331" s="44">
        <f>IFERROR(_xll.qlIndexFixing(ONIndex6M,I2331,TRUE,_xll.ohTrigger(RecalcTrigger,Trigger6M)),NA())</f>
        <v>1.987387129388285E-2</v>
      </c>
      <c r="Q2331" s="183">
        <f>IFERROR(_xll.qlIndexFixing(ONIndex1Y,I2331,TRUE,_xll.ohTrigger(RecalcTrigger,Trigger1Y)),NA())</f>
        <v>2.002903410962098E-2</v>
      </c>
    </row>
    <row r="2332" spans="2:17" x14ac:dyDescent="0.2">
      <c r="B2332" s="39" t="s">
        <v>42</v>
      </c>
      <c r="D2332" s="42">
        <f>_xll.qlCalendarAdvance(Calendar,$D2331,B2332,"f",FALSE)</f>
        <v>55647</v>
      </c>
      <c r="E2332" s="177">
        <f>_xll.qlInterestRateIndexValueDate(IndexON,D2332)</f>
        <v>55647</v>
      </c>
      <c r="F2332" s="193">
        <f>IFERROR(_xll.qlIndexFixing(IndexON,D2332,TRUE,_xll.ohTrigger(RecalcTrigger,TriggerON)),NA())</f>
        <v>1.9349802004728911E-2</v>
      </c>
      <c r="H2332" s="42">
        <f>_xll.qlCalendarAdvance(Calendar,$H2331,B2332,"f",FALSE)</f>
        <v>55647</v>
      </c>
      <c r="I2332" s="177">
        <f>_xll.qlInterestRateIndexValueDate(Index1M,$H2332)</f>
        <v>55647</v>
      </c>
      <c r="J2332" s="182">
        <f>IFERROR(_xll.qlIndexFixing(Index1M,$H2332,TRUE,_xll.ohTrigger(RecalcTrigger,Trigger1M)),NA())</f>
        <v>1.9434834319802561E-2</v>
      </c>
      <c r="K2332" s="44">
        <f>IFERROR(_xll.qlIndexFixing(Index3M,H2332,TRUE,_xll.ohTrigger(RecalcTrigger,Trigger3M)),NA())</f>
        <v>1.9763306811020859E-2</v>
      </c>
      <c r="L2332" s="44">
        <f>IFERROR(_xll.qlIndexFixing(Index6M,$H2332,TRUE,_xll.ohTrigger(RecalcTrigger,Trigger6M)),NA())</f>
        <v>1.9930520171500033E-2</v>
      </c>
      <c r="M2332" s="183">
        <f>IFERROR(_xll.qlIndexFixing(Index1Y,$H2332,TRUE,_xll.ohTrigger(RecalcTrigger,Trigger1Y)),NA())</f>
        <v>2.0144051312861011E-2</v>
      </c>
      <c r="N2332" s="182">
        <f>IFERROR(_xll.qlIndexFixing(ONIndex1M,I2332,TRUE,_xll.ohTrigger(RecalcTrigger,Trigger1M)),NA())</f>
        <v>1.9425903038171599E-2</v>
      </c>
      <c r="O2332" s="44">
        <f>IFERROR(_xll.qlIndexFixing(ONIndex3M,I2332,TRUE,_xll.ohTrigger(RecalcTrigger,Trigger3M)),NA())</f>
        <v>1.9734296017991371E-2</v>
      </c>
      <c r="P2332" s="44">
        <f>IFERROR(_xll.qlIndexFixing(ONIndex6M,I2332,TRUE,_xll.ohTrigger(RecalcTrigger,Trigger6M)),NA())</f>
        <v>1.9870737187278609E-2</v>
      </c>
      <c r="Q2332" s="183">
        <f>IFERROR(_xll.qlIndexFixing(ONIndex1Y,I2332,TRUE,_xll.ohTrigger(RecalcTrigger,Trigger1Y)),NA())</f>
        <v>2.0025646402963559E-2</v>
      </c>
    </row>
    <row r="2333" spans="2:17" x14ac:dyDescent="0.2">
      <c r="B2333" s="39" t="s">
        <v>42</v>
      </c>
      <c r="D2333" s="42">
        <f>_xll.qlCalendarAdvance(Calendar,$D2332,B2333,"f",FALSE)</f>
        <v>55654</v>
      </c>
      <c r="E2333" s="177">
        <f>_xll.qlInterestRateIndexValueDate(IndexON,D2333)</f>
        <v>55654</v>
      </c>
      <c r="F2333" s="193">
        <f>IFERROR(_xll.qlIndexFixing(IndexON,D2333,TRUE,_xll.ohTrigger(RecalcTrigger,TriggerON)),NA())</f>
        <v>1.9347123061818072E-2</v>
      </c>
      <c r="H2333" s="42">
        <f>_xll.qlCalendarAdvance(Calendar,$H2332,B2333,"f",FALSE)</f>
        <v>55654</v>
      </c>
      <c r="I2333" s="177">
        <f>_xll.qlInterestRateIndexValueDate(Index1M,$H2333)</f>
        <v>55654</v>
      </c>
      <c r="J2333" s="182">
        <f>IFERROR(_xll.qlIndexFixing(Index1M,$H2333,TRUE,_xll.ohTrigger(RecalcTrigger,Trigger1M)),NA())</f>
        <v>1.9431519363020257E-2</v>
      </c>
      <c r="K2333" s="44">
        <f>IFERROR(_xll.qlIndexFixing(Index3M,H2333,TRUE,_xll.ohTrigger(RecalcTrigger,Trigger3M)),NA())</f>
        <v>1.9760332501026934E-2</v>
      </c>
      <c r="L2333" s="44">
        <f>IFERROR(_xll.qlIndexFixing(Index6M,$H2333,TRUE,_xll.ohTrigger(RecalcTrigger,Trigger6M)),NA())</f>
        <v>1.992757035985785E-2</v>
      </c>
      <c r="M2333" s="183">
        <f>IFERROR(_xll.qlIndexFixing(Index1Y,$H2333,TRUE,_xll.ohTrigger(RecalcTrigger,Trigger1Y)),NA())</f>
        <v>2.0141000309336299E-2</v>
      </c>
      <c r="N2333" s="182">
        <f>IFERROR(_xll.qlIndexFixing(ONIndex1M,I2333,TRUE,_xll.ohTrigger(RecalcTrigger,Trigger1M)),NA())</f>
        <v>1.9422559184765209E-2</v>
      </c>
      <c r="O2333" s="44">
        <f>IFERROR(_xll.qlIndexFixing(ONIndex3M,I2333,TRUE,_xll.ohTrigger(RecalcTrigger,Trigger3M)),NA())</f>
        <v>1.9731230144737211E-2</v>
      </c>
      <c r="P2333" s="44">
        <f>IFERROR(_xll.qlIndexFixing(ONIndex6M,I2333,TRUE,_xll.ohTrigger(RecalcTrigger,Trigger6M)),NA())</f>
        <v>1.9867618251565577E-2</v>
      </c>
      <c r="Q2333" s="183">
        <f>IFERROR(_xll.qlIndexFixing(ONIndex1Y,I2333,TRUE,_xll.ohTrigger(RecalcTrigger,Trigger1Y)),NA())</f>
        <v>2.0022273391860912E-2</v>
      </c>
    </row>
    <row r="2334" spans="2:17" x14ac:dyDescent="0.2">
      <c r="B2334" s="39" t="s">
        <v>42</v>
      </c>
      <c r="D2334" s="42">
        <f>_xll.qlCalendarAdvance(Calendar,$D2333,B2334,"f",FALSE)</f>
        <v>55661</v>
      </c>
      <c r="E2334" s="177">
        <f>_xll.qlInterestRateIndexValueDate(IndexON,D2334)</f>
        <v>55661</v>
      </c>
      <c r="F2334" s="193">
        <f>IFERROR(_xll.qlIndexFixing(IndexON,D2334,TRUE,_xll.ohTrigger(RecalcTrigger,TriggerON)),NA())</f>
        <v>1.934446078105001E-2</v>
      </c>
      <c r="H2334" s="42">
        <f>_xll.qlCalendarAdvance(Calendar,$H2333,B2334,"f",FALSE)</f>
        <v>55661</v>
      </c>
      <c r="I2334" s="177">
        <f>_xll.qlInterestRateIndexValueDate(Index1M,$H2334)</f>
        <v>55661</v>
      </c>
      <c r="J2334" s="182">
        <f>IFERROR(_xll.qlIndexFixing(Index1M,$H2334,TRUE,_xll.ohTrigger(RecalcTrigger,Trigger1M)),NA())</f>
        <v>1.9428219541896132E-2</v>
      </c>
      <c r="K2334" s="44">
        <f>IFERROR(_xll.qlIndexFixing(Index3M,H2334,TRUE,_xll.ohTrigger(RecalcTrigger,Trigger3M)),NA())</f>
        <v>1.9757374603705642E-2</v>
      </c>
      <c r="L2334" s="44">
        <f>IFERROR(_xll.qlIndexFixing(Index6M,$H2334,TRUE,_xll.ohTrigger(RecalcTrigger,Trigger6M)),NA())</f>
        <v>1.9924635875009089E-2</v>
      </c>
      <c r="M2334" s="183">
        <f>IFERROR(_xll.qlIndexFixing(Index1Y,$H2334,TRUE,_xll.ohTrigger(RecalcTrigger,Trigger1Y)),NA())</f>
        <v>2.0137964305630973E-2</v>
      </c>
      <c r="N2334" s="182">
        <f>IFERROR(_xll.qlIndexFixing(ONIndex1M,I2334,TRUE,_xll.ohTrigger(RecalcTrigger,Trigger1M)),NA())</f>
        <v>1.9419230440168578E-2</v>
      </c>
      <c r="O2334" s="44">
        <f>IFERROR(_xll.qlIndexFixing(ONIndex3M,I2334,TRUE,_xll.ohTrigger(RecalcTrigger,Trigger3M)),NA())</f>
        <v>1.9728180601417122E-2</v>
      </c>
      <c r="P2334" s="44">
        <f>IFERROR(_xll.qlIndexFixing(ONIndex6M,I2334,TRUE,_xll.ohTrigger(RecalcTrigger,Trigger6M)),NA())</f>
        <v>1.9864514486743756E-2</v>
      </c>
      <c r="Q2334" s="183">
        <f>IFERROR(_xll.qlIndexFixing(ONIndex1Y,I2334,TRUE,_xll.ohTrigger(RecalcTrigger,Trigger1Y)),NA())</f>
        <v>2.0018915076394084E-2</v>
      </c>
    </row>
    <row r="2335" spans="2:17" x14ac:dyDescent="0.2">
      <c r="B2335" s="39" t="s">
        <v>42</v>
      </c>
      <c r="D2335" s="42">
        <f>_xll.qlCalendarAdvance(Calendar,$D2334,B2335,"f",FALSE)</f>
        <v>55668</v>
      </c>
      <c r="E2335" s="177">
        <f>_xll.qlInterestRateIndexValueDate(IndexON,D2335)</f>
        <v>55668</v>
      </c>
      <c r="F2335" s="193">
        <f>IFERROR(_xll.qlIndexFixing(IndexON,D2335,TRUE,_xll.ohTrigger(RecalcTrigger,TriggerON)),NA())</f>
        <v>1.9341815162181586E-2</v>
      </c>
      <c r="H2335" s="42">
        <f>_xll.qlCalendarAdvance(Calendar,$H2334,B2335,"f",FALSE)</f>
        <v>55668</v>
      </c>
      <c r="I2335" s="177">
        <f>_xll.qlInterestRateIndexValueDate(Index1M,$H2335)</f>
        <v>55668</v>
      </c>
      <c r="J2335" s="182">
        <f>IFERROR(_xll.qlIndexFixing(Index1M,$H2335,TRUE,_xll.ohTrigger(RecalcTrigger,Trigger1M)),NA())</f>
        <v>1.9424085225369574E-2</v>
      </c>
      <c r="K2335" s="44">
        <f>IFERROR(_xll.qlIndexFixing(Index3M,H2335,TRUE,_xll.ohTrigger(RecalcTrigger,Trigger3M)),NA())</f>
        <v>1.9754433119019987E-2</v>
      </c>
      <c r="L2335" s="44">
        <f>IFERROR(_xll.qlIndexFixing(Index6M,$H2335,TRUE,_xll.ohTrigger(RecalcTrigger,Trigger6M)),NA())</f>
        <v>1.9921716716885474E-2</v>
      </c>
      <c r="M2335" s="183">
        <f>IFERROR(_xll.qlIndexFixing(Index1Y,$H2335,TRUE,_xll.ohTrigger(RecalcTrigger,Trigger1Y)),NA())</f>
        <v>2.0134943301610919E-2</v>
      </c>
      <c r="N2335" s="182">
        <f>IFERROR(_xll.qlIndexFixing(ONIndex1M,I2335,TRUE,_xll.ohTrigger(RecalcTrigger,Trigger1M)),NA())</f>
        <v>1.9415916804543798E-2</v>
      </c>
      <c r="O2335" s="44">
        <f>IFERROR(_xll.qlIndexFixing(ONIndex3M,I2335,TRUE,_xll.ohTrigger(RecalcTrigger,Trigger3M)),NA())</f>
        <v>1.9725147388112152E-2</v>
      </c>
      <c r="P2335" s="44">
        <f>IFERROR(_xll.qlIndexFixing(ONIndex6M,I2335,TRUE,_xll.ohTrigger(RecalcTrigger,Trigger6M)),NA())</f>
        <v>1.9861425892813145E-2</v>
      </c>
      <c r="Q2335" s="183">
        <f>IFERROR(_xll.qlIndexFixing(ONIndex1Y,I2335,TRUE,_xll.ohTrigger(RecalcTrigger,Trigger1Y)),NA())</f>
        <v>2.0015571456400982E-2</v>
      </c>
    </row>
    <row r="2336" spans="2:17" x14ac:dyDescent="0.2">
      <c r="B2336" s="39" t="s">
        <v>42</v>
      </c>
      <c r="D2336" s="42">
        <f>_xll.qlCalendarAdvance(Calendar,$D2335,B2336,"f",FALSE)</f>
        <v>55675</v>
      </c>
      <c r="E2336" s="177">
        <f>_xll.qlInterestRateIndexValueDate(IndexON,D2336)</f>
        <v>55675</v>
      </c>
      <c r="F2336" s="193">
        <f>IFERROR(_xll.qlIndexFixing(IndexON,D2336,TRUE,_xll.ohTrigger(RecalcTrigger,TriggerON)),NA())</f>
        <v>1.9339186205780123E-2</v>
      </c>
      <c r="H2336" s="42">
        <f>_xll.qlCalendarAdvance(Calendar,$H2335,B2336,"f",FALSE)</f>
        <v>55675</v>
      </c>
      <c r="I2336" s="177">
        <f>_xll.qlInterestRateIndexValueDate(Index1M,$H2336)</f>
        <v>55675</v>
      </c>
      <c r="J2336" s="182">
        <f>IFERROR(_xll.qlIndexFixing(Index1M,$H2336,TRUE,_xll.ohTrigger(RecalcTrigger,Trigger1M)),NA())</f>
        <v>1.9420812954180709E-2</v>
      </c>
      <c r="K2336" s="44">
        <f>IFERROR(_xll.qlIndexFixing(Index3M,H2336,TRUE,_xll.ohTrigger(RecalcTrigger,Trigger3M)),NA())</f>
        <v>1.9751508046935609E-2</v>
      </c>
      <c r="L2336" s="44">
        <f>IFERROR(_xll.qlIndexFixing(Index6M,$H2336,TRUE,_xll.ohTrigger(RecalcTrigger,Trigger6M)),NA())</f>
        <v>1.9918473315229505E-2</v>
      </c>
      <c r="M2336" s="183">
        <f>IFERROR(_xll.qlIndexFixing(Index1Y,$H2336,TRUE,_xll.ohTrigger(RecalcTrigger,Trigger1Y)),NA())</f>
        <v>2.013193729714291E-2</v>
      </c>
      <c r="N2336" s="182">
        <f>IFERROR(_xll.qlIndexFixing(ONIndex1M,I2336,TRUE,_xll.ohTrigger(RecalcTrigger,Trigger1M)),NA())</f>
        <v>1.941261827789087E-2</v>
      </c>
      <c r="O2336" s="44">
        <f>IFERROR(_xll.qlIndexFixing(ONIndex3M,I2336,TRUE,_xll.ohTrigger(RecalcTrigger,Trigger3M)),NA())</f>
        <v>1.9722130504984392E-2</v>
      </c>
      <c r="P2336" s="44">
        <f>IFERROR(_xll.qlIndexFixing(ONIndex6M,I2336,TRUE,_xll.ohTrigger(RecalcTrigger,Trigger6M)),NA())</f>
        <v>1.9858352469935836E-2</v>
      </c>
      <c r="Q2336" s="183">
        <f>IFERROR(_xll.qlIndexFixing(ONIndex1Y,I2336,TRUE,_xll.ohTrigger(RecalcTrigger,Trigger1Y)),NA())</f>
        <v>2.0012242532124747E-2</v>
      </c>
    </row>
    <row r="2337" spans="2:17" x14ac:dyDescent="0.2">
      <c r="B2337" s="39" t="s">
        <v>42</v>
      </c>
      <c r="D2337" s="42">
        <f>_xll.qlCalendarAdvance(Calendar,$D2336,B2337,"f",FALSE)</f>
        <v>55682</v>
      </c>
      <c r="E2337" s="177">
        <f>_xll.qlInterestRateIndexValueDate(IndexON,D2337)</f>
        <v>55682</v>
      </c>
      <c r="F2337" s="193">
        <f>IFERROR(_xll.qlIndexFixing(IndexON,D2337,TRUE,_xll.ohTrigger(RecalcTrigger,TriggerON)),NA())</f>
        <v>1.9336573911359345E-2</v>
      </c>
      <c r="H2337" s="42">
        <f>_xll.qlCalendarAdvance(Calendar,$H2336,B2337,"f",FALSE)</f>
        <v>55682</v>
      </c>
      <c r="I2337" s="177">
        <f>_xll.qlInterestRateIndexValueDate(Index1M,$H2337)</f>
        <v>55682</v>
      </c>
      <c r="J2337" s="182">
        <f>IFERROR(_xll.qlIndexFixing(Index1M,$H2337,TRUE,_xll.ohTrigger(RecalcTrigger,Trigger1M)),NA())</f>
        <v>1.9417555816107379E-2</v>
      </c>
      <c r="K2337" s="44">
        <f>IFERROR(_xll.qlIndexFixing(Index3M,H2337,TRUE,_xll.ohTrigger(RecalcTrigger,Trigger3M)),NA())</f>
        <v>1.9748599387415508E-2</v>
      </c>
      <c r="L2337" s="44">
        <f>IFERROR(_xll.qlIndexFixing(Index6M,$H2337,TRUE,_xll.ohTrigger(RecalcTrigger,Trigger6M)),NA())</f>
        <v>1.9915583872500021E-2</v>
      </c>
      <c r="M2337" s="183">
        <f>IFERROR(_xll.qlIndexFixing(Index1Y,$H2337,TRUE,_xll.ohTrigger(RecalcTrigger,Trigger1Y)),NA())</f>
        <v>2.0128946292094607E-2</v>
      </c>
      <c r="N2337" s="182">
        <f>IFERROR(_xll.qlIndexFixing(ONIndex1M,I2337,TRUE,_xll.ohTrigger(RecalcTrigger,Trigger1M)),NA())</f>
        <v>1.9409334860290839E-2</v>
      </c>
      <c r="O2337" s="44">
        <f>IFERROR(_xll.qlIndexFixing(ONIndex3M,I2337,TRUE,_xll.ohTrigger(RecalcTrigger,Trigger3M)),NA())</f>
        <v>1.9719129951790704E-2</v>
      </c>
      <c r="P2337" s="44">
        <f>IFERROR(_xll.qlIndexFixing(ONIndex6M,I2337,TRUE,_xll.ohTrigger(RecalcTrigger,Trigger6M)),NA())</f>
        <v>1.9855294218030783E-2</v>
      </c>
      <c r="Q2337" s="183">
        <f>IFERROR(_xll.qlIndexFixing(ONIndex1Y,I2337,TRUE,_xll.ohTrigger(RecalcTrigger,Trigger1Y)),NA())</f>
        <v>2.000892830348433E-2</v>
      </c>
    </row>
    <row r="2338" spans="2:17" x14ac:dyDescent="0.2">
      <c r="B2338" s="39" t="s">
        <v>42</v>
      </c>
      <c r="D2338" s="42">
        <f>_xll.qlCalendarAdvance(Calendar,$D2337,B2338,"f",FALSE)</f>
        <v>55689</v>
      </c>
      <c r="E2338" s="177">
        <f>_xll.qlInterestRateIndexValueDate(IndexON,D2338)</f>
        <v>55689</v>
      </c>
      <c r="F2338" s="193">
        <f>IFERROR(_xll.qlIndexFixing(IndexON,D2338,TRUE,_xll.ohTrigger(RecalcTrigger,TriggerON)),NA())</f>
        <v>1.9333978279000297E-2</v>
      </c>
      <c r="H2338" s="42">
        <f>_xll.qlCalendarAdvance(Calendar,$H2337,B2338,"f",FALSE)</f>
        <v>55689</v>
      </c>
      <c r="I2338" s="177">
        <f>_xll.qlInterestRateIndexValueDate(Index1M,$H2338)</f>
        <v>55689</v>
      </c>
      <c r="J2338" s="182">
        <f>IFERROR(_xll.qlIndexFixing(Index1M,$H2338,TRUE,_xll.ohTrigger(RecalcTrigger,Trigger1M)),NA())</f>
        <v>1.9414313811144189E-2</v>
      </c>
      <c r="K2338" s="44">
        <f>IFERROR(_xll.qlIndexFixing(Index3M,H2338,TRUE,_xll.ohTrigger(RecalcTrigger,Trigger3M)),NA())</f>
        <v>1.9745707140424451E-2</v>
      </c>
      <c r="L2338" s="44">
        <f>IFERROR(_xll.qlIndexFixing(Index6M,$H2338,TRUE,_xll.ohTrigger(RecalcTrigger,Trigger6M)),NA())</f>
        <v>1.9912709755445974E-2</v>
      </c>
      <c r="M2338" s="183">
        <f>IFERROR(_xll.qlIndexFixing(Index1Y,$H2338,TRUE,_xll.ohTrigger(RecalcTrigger,Trigger1Y)),NA())</f>
        <v>2.0125970286334116E-2</v>
      </c>
      <c r="N2338" s="182">
        <f>IFERROR(_xll.qlIndexFixing(ONIndex1M,I2338,TRUE,_xll.ohTrigger(RecalcTrigger,Trigger1M)),NA())</f>
        <v>1.9406066551581613E-2</v>
      </c>
      <c r="O2338" s="44">
        <f>IFERROR(_xll.qlIndexFixing(ONIndex3M,I2338,TRUE,_xll.ohTrigger(RecalcTrigger,Trigger3M)),NA())</f>
        <v>1.971614572869318E-2</v>
      </c>
      <c r="P2338" s="44">
        <f>IFERROR(_xll.qlIndexFixing(ONIndex6M,I2338,TRUE,_xll.ohTrigger(RecalcTrigger,Trigger6M)),NA())</f>
        <v>1.9852251136854848E-2</v>
      </c>
      <c r="Q2338" s="183">
        <f>IFERROR(_xll.qlIndexFixing(ONIndex1Y,I2338,TRUE,_xll.ohTrigger(RecalcTrigger,Trigger1Y)),NA())</f>
        <v>2.0005628770398687E-2</v>
      </c>
    </row>
    <row r="2339" spans="2:17" x14ac:dyDescent="0.2">
      <c r="B2339" s="39" t="s">
        <v>42</v>
      </c>
      <c r="D2339" s="42">
        <f>_xll.qlCalendarAdvance(Calendar,$D2338,B2339,"f",FALSE)</f>
        <v>55696</v>
      </c>
      <c r="E2339" s="177">
        <f>_xll.qlInterestRateIndexValueDate(IndexON,D2339)</f>
        <v>55696</v>
      </c>
      <c r="F2339" s="193">
        <f>IFERROR(_xll.qlIndexFixing(IndexON,D2339,TRUE,_xll.ohTrigger(RecalcTrigger,TriggerON)),NA())</f>
        <v>1.9331399308865072E-2</v>
      </c>
      <c r="H2339" s="42">
        <f>_xll.qlCalendarAdvance(Calendar,$H2338,B2339,"f",FALSE)</f>
        <v>55696</v>
      </c>
      <c r="I2339" s="177">
        <f>_xll.qlInterestRateIndexValueDate(Index1M,$H2339)</f>
        <v>55696</v>
      </c>
      <c r="J2339" s="182">
        <f>IFERROR(_xll.qlIndexFixing(Index1M,$H2339,TRUE,_xll.ohTrigger(RecalcTrigger,Trigger1M)),NA())</f>
        <v>1.9411086939277622E-2</v>
      </c>
      <c r="K2339" s="44">
        <f>IFERROR(_xll.qlIndexFixing(Index3M,H2339,TRUE,_xll.ohTrigger(RecalcTrigger,Trigger3M)),NA())</f>
        <v>1.9742831305924552E-2</v>
      </c>
      <c r="L2339" s="44">
        <f>IFERROR(_xll.qlIndexFixing(Index6M,$H2339,TRUE,_xll.ohTrigger(RecalcTrigger,Trigger6M)),NA())</f>
        <v>1.9910193350311408E-2</v>
      </c>
      <c r="M2339" s="183">
        <f>IFERROR(_xll.qlIndexFixing(Index1Y,$H2339,TRUE,_xll.ohTrigger(RecalcTrigger,Trigger1Y)),NA())</f>
        <v>2.0123009279729986E-2</v>
      </c>
      <c r="N2339" s="182">
        <f>IFERROR(_xll.qlIndexFixing(ONIndex1M,I2339,TRUE,_xll.ohTrigger(RecalcTrigger,Trigger1M)),NA())</f>
        <v>1.9402813351763193E-2</v>
      </c>
      <c r="O2339" s="44">
        <f>IFERROR(_xll.qlIndexFixing(ONIndex3M,I2339,TRUE,_xll.ohTrigger(RecalcTrigger,Trigger3M)),NA())</f>
        <v>1.9713177835610773E-2</v>
      </c>
      <c r="P2339" s="44">
        <f>IFERROR(_xll.qlIndexFixing(ONIndex6M,I2339,TRUE,_xll.ohTrigger(RecalcTrigger,Trigger6M)),NA())</f>
        <v>1.9849223226732216E-2</v>
      </c>
      <c r="Q2339" s="183">
        <f>IFERROR(_xll.qlIndexFixing(ONIndex1Y,I2339,TRUE,_xll.ohTrigger(RecalcTrigger,Trigger1Y)),NA())</f>
        <v>2.0002343932867817E-2</v>
      </c>
    </row>
    <row r="2340" spans="2:17" x14ac:dyDescent="0.2">
      <c r="B2340" s="39" t="s">
        <v>42</v>
      </c>
      <c r="D2340" s="42">
        <f>_xll.qlCalendarAdvance(Calendar,$D2339,B2340,"f",FALSE)</f>
        <v>55703</v>
      </c>
      <c r="E2340" s="177">
        <f>_xll.qlInterestRateIndexValueDate(IndexON,D2340)</f>
        <v>55703</v>
      </c>
      <c r="F2340" s="193">
        <f>IFERROR(_xll.qlIndexFixing(IndexON,D2340,TRUE,_xll.ohTrigger(RecalcTrigger,TriggerON)),NA())</f>
        <v>1.9328837000953669E-2</v>
      </c>
      <c r="H2340" s="42">
        <f>_xll.qlCalendarAdvance(Calendar,$H2339,B2340,"f",FALSE)</f>
        <v>55703</v>
      </c>
      <c r="I2340" s="177">
        <f>_xll.qlInterestRateIndexValueDate(Index1M,$H2340)</f>
        <v>55703</v>
      </c>
      <c r="J2340" s="182">
        <f>IFERROR(_xll.qlIndexFixing(Index1M,$H2340,TRUE,_xll.ohTrigger(RecalcTrigger,Trigger1M)),NA())</f>
        <v>1.9408738463260963E-2</v>
      </c>
      <c r="K2340" s="44">
        <f>IFERROR(_xll.qlIndexFixing(Index3M,H2340,TRUE,_xll.ohTrigger(RecalcTrigger,Trigger3M)),NA())</f>
        <v>1.9739971883882337E-2</v>
      </c>
      <c r="L2340" s="44">
        <f>IFERROR(_xll.qlIndexFixing(Index6M,$H2340,TRUE,_xll.ohTrigger(RecalcTrigger,Trigger6M)),NA())</f>
        <v>1.9907350824817194E-2</v>
      </c>
      <c r="M2340" s="183">
        <f>IFERROR(_xll.qlIndexFixing(Index1Y,$H2340,TRUE,_xll.ohTrigger(RecalcTrigger,Trigger1Y)),NA())</f>
        <v>2.0120063272151878E-2</v>
      </c>
      <c r="N2340" s="182">
        <f>IFERROR(_xll.qlIndexFixing(ONIndex1M,I2340,TRUE,_xll.ohTrigger(RecalcTrigger,Trigger1M)),NA())</f>
        <v>1.939957526099767E-2</v>
      </c>
      <c r="O2340" s="44">
        <f>IFERROR(_xll.qlIndexFixing(ONIndex3M,I2340,TRUE,_xll.ohTrigger(RecalcTrigger,Trigger3M)),NA())</f>
        <v>1.9710226272624531E-2</v>
      </c>
      <c r="P2340" s="44">
        <f>IFERROR(_xll.qlIndexFixing(ONIndex6M,I2340,TRUE,_xll.ohTrigger(RecalcTrigger,Trigger6M)),NA())</f>
        <v>1.9846210487500793E-2</v>
      </c>
      <c r="Q2340" s="183">
        <f>IFERROR(_xll.qlIndexFixing(ONIndex1Y,I2340,TRUE,_xll.ohTrigger(RecalcTrigger,Trigger1Y)),NA())</f>
        <v>1.9999073791053812E-2</v>
      </c>
    </row>
    <row r="2341" spans="2:17" x14ac:dyDescent="0.2">
      <c r="B2341" s="39" t="s">
        <v>42</v>
      </c>
      <c r="D2341" s="42">
        <f>_xll.qlCalendarAdvance(Calendar,$D2340,B2341,"f",FALSE)</f>
        <v>55710</v>
      </c>
      <c r="E2341" s="177">
        <f>_xll.qlInterestRateIndexValueDate(IndexON,D2341)</f>
        <v>55710</v>
      </c>
      <c r="F2341" s="193">
        <f>IFERROR(_xll.qlIndexFixing(IndexON,D2341,TRUE,_xll.ohTrigger(RecalcTrigger,TriggerON)),NA())</f>
        <v>1.9326291355022951E-2</v>
      </c>
      <c r="H2341" s="42">
        <f>_xll.qlCalendarAdvance(Calendar,$H2340,B2341,"f",FALSE)</f>
        <v>55710</v>
      </c>
      <c r="I2341" s="177">
        <f>_xll.qlInterestRateIndexValueDate(Index1M,$H2341)</f>
        <v>55710</v>
      </c>
      <c r="J2341" s="182">
        <f>IFERROR(_xll.qlIndexFixing(Index1M,$H2341,TRUE,_xll.ohTrigger(RecalcTrigger,Trigger1M)),NA())</f>
        <v>1.9405544591380625E-2</v>
      </c>
      <c r="K2341" s="44">
        <f>IFERROR(_xll.qlIndexFixing(Index3M,H2341,TRUE,_xll.ohTrigger(RecalcTrigger,Trigger3M)),NA())</f>
        <v>1.9737128874261694E-2</v>
      </c>
      <c r="L2341" s="44">
        <f>IFERROR(_xll.qlIndexFixing(Index6M,$H2341,TRUE,_xll.ohTrigger(RecalcTrigger,Trigger6M)),NA())</f>
        <v>1.9904523625652593E-2</v>
      </c>
      <c r="M2341" s="183">
        <f>IFERROR(_xll.qlIndexFixing(Index1Y,$H2341,TRUE,_xll.ohTrigger(RecalcTrigger,Trigger1Y)),NA())</f>
        <v>2.0117132263469673E-2</v>
      </c>
      <c r="N2341" s="182">
        <f>IFERROR(_xll.qlIndexFixing(ONIndex1M,I2341,TRUE,_xll.ohTrigger(RecalcTrigger,Trigger1M)),NA())</f>
        <v>1.9396352279203999E-2</v>
      </c>
      <c r="O2341" s="44">
        <f>IFERROR(_xll.qlIndexFixing(ONIndex3M,I2341,TRUE,_xll.ohTrigger(RecalcTrigger,Trigger3M)),NA())</f>
        <v>1.9707291039653407E-2</v>
      </c>
      <c r="P2341" s="44">
        <f>IFERROR(_xll.qlIndexFixing(ONIndex6M,I2341,TRUE,_xll.ohTrigger(RecalcTrigger,Trigger6M)),NA())</f>
        <v>1.9843212919241626E-2</v>
      </c>
      <c r="Q2341" s="183">
        <f>IFERROR(_xll.qlIndexFixing(ONIndex1Y,I2341,TRUE,_xll.ohTrigger(RecalcTrigger,Trigger1Y)),NA())</f>
        <v>1.999581834479458E-2</v>
      </c>
    </row>
    <row r="2342" spans="2:17" x14ac:dyDescent="0.2">
      <c r="B2342" s="39" t="s">
        <v>42</v>
      </c>
      <c r="D2342" s="42">
        <f>_xll.qlCalendarAdvance(Calendar,$D2341,B2342,"f",FALSE)</f>
        <v>55717</v>
      </c>
      <c r="E2342" s="177">
        <f>_xll.qlInterestRateIndexValueDate(IndexON,D2342)</f>
        <v>55717</v>
      </c>
      <c r="F2342" s="193">
        <f>IFERROR(_xll.qlIndexFixing(IndexON,D2342,TRUE,_xll.ohTrigger(RecalcTrigger,TriggerON)),NA())</f>
        <v>1.9323762371235009E-2</v>
      </c>
      <c r="H2342" s="42">
        <f>_xll.qlCalendarAdvance(Calendar,$H2341,B2342,"f",FALSE)</f>
        <v>55717</v>
      </c>
      <c r="I2342" s="177">
        <f>_xll.qlInterestRateIndexValueDate(Index1M,$H2342)</f>
        <v>55717</v>
      </c>
      <c r="J2342" s="182">
        <f>IFERROR(_xll.qlIndexFixing(Index1M,$H2342,TRUE,_xll.ohTrigger(RecalcTrigger,Trigger1M)),NA())</f>
        <v>1.9402365855052867E-2</v>
      </c>
      <c r="K2342" s="44">
        <f>IFERROR(_xll.qlIndexFixing(Index3M,H2342,TRUE,_xll.ohTrigger(RecalcTrigger,Trigger3M)),NA())</f>
        <v>1.9734302277028257E-2</v>
      </c>
      <c r="L2342" s="44">
        <f>IFERROR(_xll.qlIndexFixing(Index6M,$H2342,TRUE,_xll.ohTrigger(RecalcTrigger,Trigger6M)),NA())</f>
        <v>1.9901711752751083E-2</v>
      </c>
      <c r="M2342" s="183">
        <f>IFERROR(_xll.qlIndexFixing(Index1Y,$H2342,TRUE,_xll.ohTrigger(RecalcTrigger,Trigger1Y)),NA())</f>
        <v>2.0114216253554584E-2</v>
      </c>
      <c r="N2342" s="182">
        <f>IFERROR(_xll.qlIndexFixing(ONIndex1M,I2342,TRUE,_xll.ohTrigger(RecalcTrigger,Trigger1M)),NA())</f>
        <v>1.9393144406301133E-2</v>
      </c>
      <c r="O2342" s="44">
        <f>IFERROR(_xll.qlIndexFixing(ONIndex3M,I2342,TRUE,_xll.ohTrigger(RecalcTrigger,Trigger3M)),NA())</f>
        <v>1.9704372136616355E-2</v>
      </c>
      <c r="P2342" s="44">
        <f>IFERROR(_xll.qlIndexFixing(ONIndex6M,I2342,TRUE,_xll.ohTrigger(RecalcTrigger,Trigger6M)),NA())</f>
        <v>1.9840230521792623E-2</v>
      </c>
      <c r="Q2342" s="183">
        <f>IFERROR(_xll.qlIndexFixing(ONIndex1Y,I2342,TRUE,_xll.ohTrigger(RecalcTrigger,Trigger1Y)),NA())</f>
        <v>1.9992577594090122E-2</v>
      </c>
    </row>
    <row r="2343" spans="2:17" x14ac:dyDescent="0.2">
      <c r="B2343" s="39" t="s">
        <v>42</v>
      </c>
      <c r="D2343" s="42">
        <f>_xll.qlCalendarAdvance(Calendar,$D2342,B2343,"f",FALSE)</f>
        <v>55724</v>
      </c>
      <c r="E2343" s="177">
        <f>_xll.qlInterestRateIndexValueDate(IndexON,D2343)</f>
        <v>55724</v>
      </c>
      <c r="F2343" s="193">
        <f>IFERROR(_xll.qlIndexFixing(IndexON,D2343,TRUE,_xll.ohTrigger(RecalcTrigger,TriggerON)),NA())</f>
        <v>1.9321250049670891E-2</v>
      </c>
      <c r="H2343" s="42">
        <f>_xll.qlCalendarAdvance(Calendar,$H2342,B2343,"f",FALSE)</f>
        <v>55724</v>
      </c>
      <c r="I2343" s="177">
        <f>_xll.qlInterestRateIndexValueDate(Index1M,$H2343)</f>
        <v>55724</v>
      </c>
      <c r="J2343" s="182">
        <f>IFERROR(_xll.qlIndexFixing(Index1M,$H2343,TRUE,_xll.ohTrigger(RecalcTrigger,Trigger1M)),NA())</f>
        <v>1.9399492939525153E-2</v>
      </c>
      <c r="K2343" s="44">
        <f>IFERROR(_xll.qlIndexFixing(Index3M,H2343,TRUE,_xll.ohTrigger(RecalcTrigger,Trigger3M)),NA())</f>
        <v>1.9731492092146793E-2</v>
      </c>
      <c r="L2343" s="44">
        <f>IFERROR(_xll.qlIndexFixing(Index6M,$H2343,TRUE,_xll.ohTrigger(RecalcTrigger,Trigger6M)),NA())</f>
        <v>1.9898915206049687E-2</v>
      </c>
      <c r="M2343" s="183">
        <f>IFERROR(_xll.qlIndexFixing(Index1Y,$H2343,TRUE,_xll.ohTrigger(RecalcTrigger,Trigger1Y)),NA())</f>
        <v>2.0111315242277605E-2</v>
      </c>
      <c r="N2343" s="182">
        <f>IFERROR(_xll.qlIndexFixing(ONIndex1M,I2343,TRUE,_xll.ohTrigger(RecalcTrigger,Trigger1M)),NA())</f>
        <v>1.9389951642370118E-2</v>
      </c>
      <c r="O2343" s="44">
        <f>IFERROR(_xll.qlIndexFixing(ONIndex3M,I2343,TRUE,_xll.ohTrigger(RecalcTrigger,Trigger3M)),NA())</f>
        <v>1.9701469563756513E-2</v>
      </c>
      <c r="P2343" s="44">
        <f>IFERROR(_xll.qlIndexFixing(ONIndex6M,I2343,TRUE,_xll.ohTrigger(RecalcTrigger,Trigger6M)),NA())</f>
        <v>1.9837263295396923E-2</v>
      </c>
      <c r="Q2343" s="183">
        <f>IFERROR(_xll.qlIndexFixing(ONIndex1Y,I2343,TRUE,_xll.ohTrigger(RecalcTrigger,Trigger1Y)),NA())</f>
        <v>1.9989351539021483E-2</v>
      </c>
    </row>
    <row r="2344" spans="2:17" x14ac:dyDescent="0.2">
      <c r="B2344" s="39" t="s">
        <v>42</v>
      </c>
      <c r="D2344" s="42">
        <f>_xll.qlCalendarAdvance(Calendar,$D2343,B2344,"f",FALSE)</f>
        <v>55731</v>
      </c>
      <c r="E2344" s="177">
        <f>_xll.qlInterestRateIndexValueDate(IndexON,D2344)</f>
        <v>55731</v>
      </c>
      <c r="F2344" s="193">
        <f>IFERROR(_xll.qlIndexFixing(IndexON,D2344,TRUE,_xll.ohTrigger(RecalcTrigger,TriggerON)),NA())</f>
        <v>1.9318754390249548E-2</v>
      </c>
      <c r="H2344" s="42">
        <f>_xll.qlCalendarAdvance(Calendar,$H2343,B2344,"f",FALSE)</f>
        <v>55731</v>
      </c>
      <c r="I2344" s="177">
        <f>_xll.qlInterestRateIndexValueDate(Index1M,$H2344)</f>
        <v>55731</v>
      </c>
      <c r="J2344" s="182">
        <f>IFERROR(_xll.qlIndexFixing(Index1M,$H2344,TRUE,_xll.ohTrigger(RecalcTrigger,Trigger1M)),NA())</f>
        <v>1.9395179575975474E-2</v>
      </c>
      <c r="K2344" s="44">
        <f>IFERROR(_xll.qlIndexFixing(Index3M,H2344,TRUE,_xll.ohTrigger(RecalcTrigger,Trigger3M)),NA())</f>
        <v>1.9728698319582065E-2</v>
      </c>
      <c r="L2344" s="44">
        <f>IFERROR(_xll.qlIndexFixing(Index6M,$H2344,TRUE,_xll.ohTrigger(RecalcTrigger,Trigger6M)),NA())</f>
        <v>1.9896133985483649E-2</v>
      </c>
      <c r="M2344" s="183">
        <f>IFERROR(_xll.qlIndexFixing(Index1Y,$H2344,TRUE,_xll.ohTrigger(RecalcTrigger,Trigger1Y)),NA())</f>
        <v>2.010842922951106E-2</v>
      </c>
      <c r="N2344" s="182">
        <f>IFERROR(_xll.qlIndexFixing(ONIndex1M,I2344,TRUE,_xll.ohTrigger(RecalcTrigger,Trigger1M)),NA())</f>
        <v>1.9386773987573047E-2</v>
      </c>
      <c r="O2344" s="44">
        <f>IFERROR(_xll.qlIndexFixing(ONIndex3M,I2344,TRUE,_xll.ohTrigger(RecalcTrigger,Trigger3M)),NA())</f>
        <v>1.9698583320992835E-2</v>
      </c>
      <c r="P2344" s="44">
        <f>IFERROR(_xll.qlIndexFixing(ONIndex6M,I2344,TRUE,_xll.ohTrigger(RecalcTrigger,Trigger6M)),NA())</f>
        <v>1.9834311239892433E-2</v>
      </c>
      <c r="Q2344" s="183">
        <f>IFERROR(_xll.qlIndexFixing(ONIndex1Y,I2344,TRUE,_xll.ohTrigger(RecalcTrigger,Trigger1Y)),NA())</f>
        <v>1.9986140179588663E-2</v>
      </c>
    </row>
    <row r="2345" spans="2:17" x14ac:dyDescent="0.2">
      <c r="B2345" s="39" t="s">
        <v>42</v>
      </c>
      <c r="D2345" s="42">
        <f>_xll.qlCalendarAdvance(Calendar,$D2344,B2345,"f",FALSE)</f>
        <v>55738</v>
      </c>
      <c r="E2345" s="177">
        <f>_xll.qlInterestRateIndexValueDate(IndexON,D2345)</f>
        <v>55738</v>
      </c>
      <c r="F2345" s="193">
        <f>IFERROR(_xll.qlIndexFixing(IndexON,D2345,TRUE,_xll.ohTrigger(RecalcTrigger,TriggerON)),NA())</f>
        <v>1.9316275392889937E-2</v>
      </c>
      <c r="H2345" s="42">
        <f>_xll.qlCalendarAdvance(Calendar,$H2344,B2345,"f",FALSE)</f>
        <v>55738</v>
      </c>
      <c r="I2345" s="177">
        <f>_xll.qlInterestRateIndexValueDate(Index1M,$H2345)</f>
        <v>55738</v>
      </c>
      <c r="J2345" s="182">
        <f>IFERROR(_xll.qlIndexFixing(Index1M,$H2345,TRUE,_xll.ohTrigger(RecalcTrigger,Trigger1M)),NA())</f>
        <v>1.939292045926224E-2</v>
      </c>
      <c r="K2345" s="44">
        <f>IFERROR(_xll.qlIndexFixing(Index3M,H2345,TRUE,_xll.ohTrigger(RecalcTrigger,Trigger3M)),NA())</f>
        <v>1.9725920959299717E-2</v>
      </c>
      <c r="L2345" s="44">
        <f>IFERROR(_xll.qlIndexFixing(Index6M,$H2345,TRUE,_xll.ohTrigger(RecalcTrigger,Trigger6M)),NA())</f>
        <v>1.9893368090989107E-2</v>
      </c>
      <c r="M2345" s="183">
        <f>IFERROR(_xll.qlIndexFixing(Index1Y,$H2345,TRUE,_xll.ohTrigger(RecalcTrigger,Trigger1Y)),NA())</f>
        <v>2.0105558215127495E-2</v>
      </c>
      <c r="N2345" s="182">
        <f>IFERROR(_xll.qlIndexFixing(ONIndex1M,I2345,TRUE,_xll.ohTrigger(RecalcTrigger,Trigger1M)),NA())</f>
        <v>1.9383611441585735E-2</v>
      </c>
      <c r="O2345" s="44">
        <f>IFERROR(_xll.qlIndexFixing(ONIndex3M,I2345,TRUE,_xll.ohTrigger(RecalcTrigger,Trigger3M)),NA())</f>
        <v>1.9695713408082183E-2</v>
      </c>
      <c r="P2345" s="44">
        <f>IFERROR(_xll.qlIndexFixing(ONIndex6M,I2345,TRUE,_xll.ohTrigger(RecalcTrigger,Trigger6M)),NA())</f>
        <v>1.9831374355360198E-2</v>
      </c>
      <c r="Q2345" s="183">
        <f>IFERROR(_xll.qlIndexFixing(ONIndex1Y,I2345,TRUE,_xll.ohTrigger(RecalcTrigger,Trigger1Y)),NA())</f>
        <v>1.9982943515872709E-2</v>
      </c>
    </row>
    <row r="2346" spans="2:17" x14ac:dyDescent="0.2">
      <c r="B2346" s="39" t="s">
        <v>42</v>
      </c>
      <c r="D2346" s="42">
        <f>_xll.qlCalendarAdvance(Calendar,$D2345,B2346,"f",FALSE)</f>
        <v>55745</v>
      </c>
      <c r="E2346" s="177">
        <f>_xll.qlInterestRateIndexValueDate(IndexON,D2346)</f>
        <v>55745</v>
      </c>
      <c r="F2346" s="193">
        <f>IFERROR(_xll.qlIndexFixing(IndexON,D2346,TRUE,_xll.ohTrigger(RecalcTrigger,TriggerON)),NA())</f>
        <v>1.9313813057592055E-2</v>
      </c>
      <c r="H2346" s="42">
        <f>_xll.qlCalendarAdvance(Calendar,$H2345,B2346,"f",FALSE)</f>
        <v>55745</v>
      </c>
      <c r="I2346" s="177">
        <f>_xll.qlInterestRateIndexValueDate(Index1M,$H2346)</f>
        <v>55745</v>
      </c>
      <c r="J2346" s="182">
        <f>IFERROR(_xll.qlIndexFixing(Index1M,$H2346,TRUE,_xll.ohTrigger(RecalcTrigger,Trigger1M)),NA())</f>
        <v>1.9389802265017072E-2</v>
      </c>
      <c r="K2346" s="44">
        <f>IFERROR(_xll.qlIndexFixing(Index3M,H2346,TRUE,_xll.ohTrigger(RecalcTrigger,Trigger3M)),NA())</f>
        <v>1.9723160011265388E-2</v>
      </c>
      <c r="L2346" s="44">
        <f>IFERROR(_xll.qlIndexFixing(Index6M,$H2346,TRUE,_xll.ohTrigger(RecalcTrigger,Trigger6M)),NA())</f>
        <v>1.9890617522502187E-2</v>
      </c>
      <c r="M2346" s="183">
        <f>IFERROR(_xll.qlIndexFixing(Index1Y,$H2346,TRUE,_xll.ohTrigger(RecalcTrigger,Trigger1Y)),NA())</f>
        <v>2.0102702199000122E-2</v>
      </c>
      <c r="N2346" s="182">
        <f>IFERROR(_xll.qlIndexFixing(ONIndex1M,I2346,TRUE,_xll.ohTrigger(RecalcTrigger,Trigger1M)),NA())</f>
        <v>1.9380464004570275E-2</v>
      </c>
      <c r="O2346" s="44">
        <f>IFERROR(_xll.qlIndexFixing(ONIndex3M,I2346,TRUE,_xll.ohTrigger(RecalcTrigger,Trigger3M)),NA())</f>
        <v>1.9692859825267695E-2</v>
      </c>
      <c r="P2346" s="44">
        <f>IFERROR(_xll.qlIndexFixing(ONIndex6M,I2346,TRUE,_xll.ohTrigger(RecalcTrigger,Trigger6M)),NA())</f>
        <v>1.9828452641719174E-2</v>
      </c>
      <c r="Q2346" s="183">
        <f>IFERROR(_xll.qlIndexFixing(ONIndex1Y,I2346,TRUE,_xll.ohTrigger(RecalcTrigger,Trigger1Y)),NA())</f>
        <v>1.9979761547468389E-2</v>
      </c>
    </row>
    <row r="2347" spans="2:17" x14ac:dyDescent="0.2">
      <c r="B2347" s="39" t="s">
        <v>42</v>
      </c>
      <c r="D2347" s="42">
        <f>_xll.qlCalendarAdvance(Calendar,$D2346,B2347,"f",FALSE)</f>
        <v>55752</v>
      </c>
      <c r="E2347" s="177">
        <f>_xll.qlInterestRateIndexValueDate(IndexON,D2347)</f>
        <v>55752</v>
      </c>
      <c r="F2347" s="193">
        <f>IFERROR(_xll.qlIndexFixing(IndexON,D2347,TRUE,_xll.ohTrigger(RecalcTrigger,TriggerON)),NA())</f>
        <v>1.9311367384517997E-2</v>
      </c>
      <c r="H2347" s="42">
        <f>_xll.qlCalendarAdvance(Calendar,$H2346,B2347,"f",FALSE)</f>
        <v>55752</v>
      </c>
      <c r="I2347" s="177">
        <f>_xll.qlInterestRateIndexValueDate(Index1M,$H2347)</f>
        <v>55752</v>
      </c>
      <c r="J2347" s="182">
        <f>IFERROR(_xll.qlIndexFixing(Index1M,$H2347,TRUE,_xll.ohTrigger(RecalcTrigger,Trigger1M)),NA())</f>
        <v>1.938669920626308E-2</v>
      </c>
      <c r="K2347" s="44">
        <f>IFERROR(_xll.qlIndexFixing(Index3M,H2347,TRUE,_xll.ohTrigger(RecalcTrigger,Trigger3M)),NA())</f>
        <v>1.9720415475445608E-2</v>
      </c>
      <c r="L2347" s="44">
        <f>IFERROR(_xll.qlIndexFixing(Index6M,$H2347,TRUE,_xll.ohTrigger(RecalcTrigger,Trigger6M)),NA())</f>
        <v>1.9887882279960786E-2</v>
      </c>
      <c r="M2347" s="183">
        <f>IFERROR(_xll.qlIndexFixing(Index1Y,$H2347,TRUE,_xll.ohTrigger(RecalcTrigger,Trigger1Y)),NA())</f>
        <v>2.0099861181003931E-2</v>
      </c>
      <c r="N2347" s="182">
        <f>IFERROR(_xll.qlIndexFixing(ONIndex1M,I2347,TRUE,_xll.ohTrigger(RecalcTrigger,Trigger1M)),NA())</f>
        <v>1.9377331676526666E-2</v>
      </c>
      <c r="O2347" s="44">
        <f>IFERROR(_xll.qlIndexFixing(ONIndex3M,I2347,TRUE,_xll.ohTrigger(RecalcTrigger,Trigger3M)),NA())</f>
        <v>1.9690022572630417E-2</v>
      </c>
      <c r="P2347" s="44">
        <f>IFERROR(_xll.qlIndexFixing(ONIndex6M,I2347,TRUE,_xll.ohTrigger(RecalcTrigger,Trigger6M)),NA())</f>
        <v>1.982554609896936E-2</v>
      </c>
      <c r="Q2347" s="183">
        <f>IFERROR(_xll.qlIndexFixing(ONIndex1Y,I2347,TRUE,_xll.ohTrigger(RecalcTrigger,Trigger1Y)),NA())</f>
        <v>1.9976594274943027E-2</v>
      </c>
    </row>
    <row r="2348" spans="2:17" x14ac:dyDescent="0.2">
      <c r="B2348" s="39" t="s">
        <v>42</v>
      </c>
      <c r="D2348" s="42">
        <f>_xll.qlCalendarAdvance(Calendar,$D2347,B2348,"f",FALSE)</f>
        <v>55759</v>
      </c>
      <c r="E2348" s="177">
        <f>_xll.qlInterestRateIndexValueDate(IndexON,D2348)</f>
        <v>55759</v>
      </c>
      <c r="F2348" s="193">
        <f>IFERROR(_xll.qlIndexFixing(IndexON,D2348,TRUE,_xll.ohTrigger(RecalcTrigger,TriggerON)),NA())</f>
        <v>1.9308938373586715E-2</v>
      </c>
      <c r="H2348" s="42">
        <f>_xll.qlCalendarAdvance(Calendar,$H2347,B2348,"f",FALSE)</f>
        <v>55759</v>
      </c>
      <c r="I2348" s="177">
        <f>_xll.qlInterestRateIndexValueDate(Index1M,$H2348)</f>
        <v>55759</v>
      </c>
      <c r="J2348" s="182">
        <f>IFERROR(_xll.qlIndexFixing(Index1M,$H2348,TRUE,_xll.ohTrigger(RecalcTrigger,Trigger1M)),NA())</f>
        <v>1.9383611282985529E-2</v>
      </c>
      <c r="K2348" s="44">
        <f>IFERROR(_xll.qlIndexFixing(Index3M,H2348,TRUE,_xll.ohTrigger(RecalcTrigger,Trigger3M)),NA())</f>
        <v>1.9717687351806016E-2</v>
      </c>
      <c r="L2348" s="44">
        <f>IFERROR(_xll.qlIndexFixing(Index6M,$H2348,TRUE,_xll.ohTrigger(RecalcTrigger,Trigger6M)),NA())</f>
        <v>1.9885162363301481E-2</v>
      </c>
      <c r="M2348" s="183">
        <f>IFERROR(_xll.qlIndexFixing(Index1Y,$H2348,TRUE,_xll.ohTrigger(RecalcTrigger,Trigger1Y)),NA())</f>
        <v>2.00970351610128E-2</v>
      </c>
      <c r="N2348" s="182">
        <f>IFERROR(_xll.qlIndexFixing(ONIndex1M,I2348,TRUE,_xll.ohTrigger(RecalcTrigger,Trigger1M)),NA())</f>
        <v>1.9374214457373862E-2</v>
      </c>
      <c r="O2348" s="44">
        <f>IFERROR(_xll.qlIndexFixing(ONIndex3M,I2348,TRUE,_xll.ohTrigger(RecalcTrigger,Trigger3M)),NA())</f>
        <v>1.9687201649846164E-2</v>
      </c>
      <c r="P2348" s="44">
        <f>IFERROR(_xll.qlIndexFixing(ONIndex6M,I2348,TRUE,_xll.ohTrigger(RecalcTrigger,Trigger6M)),NA())</f>
        <v>1.9822654727191802E-2</v>
      </c>
      <c r="Q2348" s="183">
        <f>IFERROR(_xll.qlIndexFixing(ONIndex1Y,I2348,TRUE,_xll.ohTrigger(RecalcTrigger,Trigger1Y)),NA())</f>
        <v>1.9973441697972438E-2</v>
      </c>
    </row>
    <row r="2349" spans="2:17" x14ac:dyDescent="0.2">
      <c r="B2349" s="39" t="s">
        <v>42</v>
      </c>
      <c r="D2349" s="42">
        <f>_xll.qlCalendarAdvance(Calendar,$D2348,B2349,"f",FALSE)</f>
        <v>55766</v>
      </c>
      <c r="E2349" s="177">
        <f>_xll.qlInterestRateIndexValueDate(IndexON,D2349)</f>
        <v>55766</v>
      </c>
      <c r="F2349" s="193">
        <f>IFERROR(_xll.qlIndexFixing(IndexON,D2349,TRUE,_xll.ohTrigger(RecalcTrigger,TriggerON)),NA())</f>
        <v>1.930652602479821E-2</v>
      </c>
      <c r="H2349" s="42">
        <f>_xll.qlCalendarAdvance(Calendar,$H2348,B2349,"f",FALSE)</f>
        <v>55766</v>
      </c>
      <c r="I2349" s="177">
        <f>_xll.qlInterestRateIndexValueDate(Index1M,$H2349)</f>
        <v>55766</v>
      </c>
      <c r="J2349" s="182">
        <f>IFERROR(_xll.qlIndexFixing(Index1M,$H2349,TRUE,_xll.ohTrigger(RecalcTrigger,Trigger1M)),NA())</f>
        <v>1.9379650538308701E-2</v>
      </c>
      <c r="K2349" s="44">
        <f>IFERROR(_xll.qlIndexFixing(Index3M,H2349,TRUE,_xll.ohTrigger(RecalcTrigger,Trigger3M)),NA())</f>
        <v>1.9714634676390799E-2</v>
      </c>
      <c r="L2349" s="44">
        <f>IFERROR(_xll.qlIndexFixing(Index6M,$H2349,TRUE,_xll.ohTrigger(RecalcTrigger,Trigger6M)),NA())</f>
        <v>1.9881402597041142E-2</v>
      </c>
      <c r="M2349" s="183">
        <f>IFERROR(_xll.qlIndexFixing(Index1Y,$H2349,TRUE,_xll.ohTrigger(RecalcTrigger,Trigger1Y)),NA())</f>
        <v>2.0094224138902383E-2</v>
      </c>
      <c r="N2349" s="182">
        <f>IFERROR(_xll.qlIndexFixing(ONIndex1M,I2349,TRUE,_xll.ohTrigger(RecalcTrigger,Trigger1M)),NA())</f>
        <v>1.9371112347273955E-2</v>
      </c>
      <c r="O2349" s="44">
        <f>IFERROR(_xll.qlIndexFixing(ONIndex3M,I2349,TRUE,_xll.ohTrigger(RecalcTrigger,Trigger3M)),NA())</f>
        <v>1.9684397057239122E-2</v>
      </c>
      <c r="P2349" s="44">
        <f>IFERROR(_xll.qlIndexFixing(ONIndex6M,I2349,TRUE,_xll.ohTrigger(RecalcTrigger,Trigger6M)),NA())</f>
        <v>1.9819778526305454E-2</v>
      </c>
      <c r="Q2349" s="183">
        <f>IFERROR(_xll.qlIndexFixing(ONIndex1Y,I2349,TRUE,_xll.ohTrigger(RecalcTrigger,Trigger1Y)),NA())</f>
        <v>1.9970303816556623E-2</v>
      </c>
    </row>
    <row r="2350" spans="2:17" x14ac:dyDescent="0.2">
      <c r="B2350" s="39" t="s">
        <v>42</v>
      </c>
      <c r="D2350" s="42">
        <f>_xll.qlCalendarAdvance(Calendar,$D2349,B2350,"f",FALSE)</f>
        <v>55773</v>
      </c>
      <c r="E2350" s="177">
        <f>_xll.qlInterestRateIndexValueDate(IndexON,D2350)</f>
        <v>55773</v>
      </c>
      <c r="F2350" s="193">
        <f>IFERROR(_xll.qlIndexFixing(IndexON,D2350,TRUE,_xll.ohTrigger(RecalcTrigger,TriggerON)),NA())</f>
        <v>1.9304130338071435E-2</v>
      </c>
      <c r="H2350" s="42">
        <f>_xll.qlCalendarAdvance(Calendar,$H2349,B2350,"f",FALSE)</f>
        <v>55773</v>
      </c>
      <c r="I2350" s="177">
        <f>_xll.qlInterestRateIndexValueDate(Index1M,$H2350)</f>
        <v>55773</v>
      </c>
      <c r="J2350" s="182">
        <f>IFERROR(_xll.qlIndexFixing(Index1M,$H2350,TRUE,_xll.ohTrigger(RecalcTrigger,Trigger1M)),NA())</f>
        <v>1.9376590129721594E-2</v>
      </c>
      <c r="K2350" s="44">
        <f>IFERROR(_xll.qlIndexFixing(Index3M,H2350,TRUE,_xll.ohTrigger(RecalcTrigger,Trigger3M)),NA())</f>
        <v>1.9711938349992332E-2</v>
      </c>
      <c r="L2350" s="44">
        <f>IFERROR(_xll.qlIndexFixing(Index6M,$H2350,TRUE,_xll.ohTrigger(RecalcTrigger,Trigger6M)),NA())</f>
        <v>1.9878710485658507E-2</v>
      </c>
      <c r="M2350" s="183">
        <f>IFERROR(_xll.qlIndexFixing(Index1Y,$H2350,TRUE,_xll.ohTrigger(RecalcTrigger,Trigger1Y)),NA())</f>
        <v>2.009142811454856E-2</v>
      </c>
      <c r="N2350" s="182">
        <f>IFERROR(_xll.qlIndexFixing(ONIndex1M,I2350,TRUE,_xll.ohTrigger(RecalcTrigger,Trigger1M)),NA())</f>
        <v>1.9368025346064854E-2</v>
      </c>
      <c r="O2350" s="44">
        <f>IFERROR(_xll.qlIndexFixing(ONIndex3M,I2350,TRUE,_xll.ohTrigger(RecalcTrigger,Trigger3M)),NA())</f>
        <v>1.9681608794566152E-2</v>
      </c>
      <c r="P2350" s="44">
        <f>IFERROR(_xll.qlIndexFixing(ONIndex6M,I2350,TRUE,_xll.ohTrigger(RecalcTrigger,Trigger6M)),NA())</f>
        <v>1.9816917496310316E-2</v>
      </c>
      <c r="Q2350" s="183">
        <f>IFERROR(_xll.qlIndexFixing(ONIndex1Y,I2350,TRUE,_xll.ohTrigger(RecalcTrigger,Trigger1Y)),NA())</f>
        <v>1.9967180630614534E-2</v>
      </c>
    </row>
    <row r="2351" spans="2:17" x14ac:dyDescent="0.2">
      <c r="B2351" s="39" t="s">
        <v>42</v>
      </c>
      <c r="D2351" s="42">
        <f>_xll.qlCalendarAdvance(Calendar,$D2350,B2351,"f",FALSE)</f>
        <v>55780</v>
      </c>
      <c r="E2351" s="177">
        <f>_xll.qlInterestRateIndexValueDate(IndexON,D2351)</f>
        <v>55780</v>
      </c>
      <c r="F2351" s="193">
        <f>IFERROR(_xll.qlIndexFixing(IndexON,D2351,TRUE,_xll.ohTrigger(RecalcTrigger,TriggerON)),NA())</f>
        <v>1.9301751313568483E-2</v>
      </c>
      <c r="H2351" s="42">
        <f>_xll.qlCalendarAdvance(Calendar,$H2350,B2351,"f",FALSE)</f>
        <v>55780</v>
      </c>
      <c r="I2351" s="177">
        <f>_xll.qlInterestRateIndexValueDate(Index1M,$H2351)</f>
        <v>55780</v>
      </c>
      <c r="J2351" s="182">
        <f>IFERROR(_xll.qlIndexFixing(Index1M,$H2351,TRUE,_xll.ohTrigger(RecalcTrigger,Trigger1M)),NA())</f>
        <v>1.9373544854096036E-2</v>
      </c>
      <c r="K2351" s="44">
        <f>IFERROR(_xll.qlIndexFixing(Index3M,H2351,TRUE,_xll.ohTrigger(RecalcTrigger,Trigger3M)),NA())</f>
        <v>1.9709258434773717E-2</v>
      </c>
      <c r="L2351" s="44">
        <f>IFERROR(_xll.qlIndexFixing(Index6M,$H2351,TRUE,_xll.ohTrigger(RecalcTrigger,Trigger6M)),NA())</f>
        <v>1.9876033697435583E-2</v>
      </c>
      <c r="M2351" s="183">
        <f>IFERROR(_xll.qlIndexFixing(Index1Y,$H2351,TRUE,_xll.ohTrigger(RecalcTrigger,Trigger1Y)),NA())</f>
        <v>2.0088647087828315E-2</v>
      </c>
      <c r="N2351" s="182">
        <f>IFERROR(_xll.qlIndexFixing(ONIndex1M,I2351,TRUE,_xll.ohTrigger(RecalcTrigger,Trigger1M)),NA())</f>
        <v>1.9364953453908651E-2</v>
      </c>
      <c r="O2351" s="44">
        <f>IFERROR(_xll.qlIndexFixing(ONIndex3M,I2351,TRUE,_xll.ohTrigger(RecalcTrigger,Trigger3M)),NA())</f>
        <v>1.9678836862070392E-2</v>
      </c>
      <c r="P2351" s="44">
        <f>IFERROR(_xll.qlIndexFixing(ONIndex6M,I2351,TRUE,_xll.ohTrigger(RecalcTrigger,Trigger6M)),NA())</f>
        <v>1.981407163736848E-2</v>
      </c>
      <c r="Q2351" s="183">
        <f>IFERROR(_xll.qlIndexFixing(ONIndex1Y,I2351,TRUE,_xll.ohTrigger(RecalcTrigger,Trigger1Y)),NA())</f>
        <v>1.9964072140389311E-2</v>
      </c>
    </row>
    <row r="2352" spans="2:17" x14ac:dyDescent="0.2">
      <c r="B2352" s="39" t="s">
        <v>42</v>
      </c>
      <c r="D2352" s="42">
        <f>_xll.qlCalendarAdvance(Calendar,$D2351,B2352,"f",FALSE)</f>
        <v>55787</v>
      </c>
      <c r="E2352" s="177">
        <f>_xll.qlInterestRateIndexValueDate(IndexON,D2352)</f>
        <v>55787</v>
      </c>
      <c r="F2352" s="193">
        <f>IFERROR(_xll.qlIndexFixing(IndexON,D2352,TRUE,_xll.ohTrigger(RecalcTrigger,TriggerON)),NA())</f>
        <v>1.9299388951127261E-2</v>
      </c>
      <c r="H2352" s="42">
        <f>_xll.qlCalendarAdvance(Calendar,$H2351,B2352,"f",FALSE)</f>
        <v>55787</v>
      </c>
      <c r="I2352" s="177">
        <f>_xll.qlInterestRateIndexValueDate(Index1M,$H2352)</f>
        <v>55787</v>
      </c>
      <c r="J2352" s="182">
        <f>IFERROR(_xll.qlIndexFixing(Index1M,$H2352,TRUE,_xll.ohTrigger(RecalcTrigger,Trigger1M)),NA())</f>
        <v>1.9370514711413121E-2</v>
      </c>
      <c r="K2352" s="44">
        <f>IFERROR(_xll.qlIndexFixing(Index3M,H2352,TRUE,_xll.ohTrigger(RecalcTrigger,Trigger3M)),NA())</f>
        <v>1.97072831366371E-2</v>
      </c>
      <c r="L2352" s="44">
        <f>IFERROR(_xll.qlIndexFixing(Index6M,$H2352,TRUE,_xll.ohTrigger(RecalcTrigger,Trigger6M)),NA())</f>
        <v>1.9873372232310574E-2</v>
      </c>
      <c r="M2352" s="183">
        <f>IFERROR(_xll.qlIndexFixing(Index1Y,$H2352,TRUE,_xll.ohTrigger(RecalcTrigger,Trigger1Y)),NA())</f>
        <v>2.0085881058619082E-2</v>
      </c>
      <c r="N2352" s="182">
        <f>IFERROR(_xll.qlIndexFixing(ONIndex1M,I2352,TRUE,_xll.ohTrigger(RecalcTrigger,Trigger1M)),NA())</f>
        <v>1.9361896670643253E-2</v>
      </c>
      <c r="O2352" s="44">
        <f>IFERROR(_xll.qlIndexFixing(ONIndex3M,I2352,TRUE,_xll.ohTrigger(RecalcTrigger,Trigger3M)),NA())</f>
        <v>1.9676081259427658E-2</v>
      </c>
      <c r="P2352" s="44">
        <f>IFERROR(_xll.qlIndexFixing(ONIndex6M,I2352,TRUE,_xll.ohTrigger(RecalcTrigger,Trigger6M)),NA())</f>
        <v>1.9811240949236808E-2</v>
      </c>
      <c r="Q2352" s="183">
        <f>IFERROR(_xll.qlIndexFixing(ONIndex1Y,I2352,TRUE,_xll.ohTrigger(RecalcTrigger,Trigger1Y)),NA())</f>
        <v>1.9960978345880953E-2</v>
      </c>
    </row>
    <row r="2353" spans="2:17" x14ac:dyDescent="0.2">
      <c r="B2353" s="39" t="s">
        <v>42</v>
      </c>
      <c r="D2353" s="42">
        <f>_xll.qlCalendarAdvance(Calendar,$D2352,B2353,"f",FALSE)</f>
        <v>55794</v>
      </c>
      <c r="E2353" s="177">
        <f>_xll.qlInterestRateIndexValueDate(IndexON,D2353)</f>
        <v>55794</v>
      </c>
      <c r="F2353" s="193">
        <f>IFERROR(_xll.qlIndexFixing(IndexON,D2353,TRUE,_xll.ohTrigger(RecalcTrigger,TriggerON)),NA())</f>
        <v>1.929704325074777E-2</v>
      </c>
      <c r="H2353" s="42">
        <f>_xll.qlCalendarAdvance(Calendar,$H2352,B2353,"f",FALSE)</f>
        <v>55794</v>
      </c>
      <c r="I2353" s="177">
        <f>_xll.qlInterestRateIndexValueDate(Index1M,$H2353)</f>
        <v>55794</v>
      </c>
      <c r="J2353" s="182">
        <f>IFERROR(_xll.qlIndexFixing(Index1M,$H2353,TRUE,_xll.ohTrigger(RecalcTrigger,Trigger1M)),NA())</f>
        <v>1.9368398698287593E-2</v>
      </c>
      <c r="K2353" s="44">
        <f>IFERROR(_xll.qlIndexFixing(Index3M,H2353,TRUE,_xll.ohTrigger(RecalcTrigger,Trigger3M)),NA())</f>
        <v>1.970429291514102E-2</v>
      </c>
      <c r="L2353" s="44">
        <f>IFERROR(_xll.qlIndexFixing(Index6M,$H2353,TRUE,_xll.ohTrigger(RecalcTrigger,Trigger6M)),NA())</f>
        <v>1.9871081511673605E-2</v>
      </c>
      <c r="M2353" s="183">
        <f>IFERROR(_xll.qlIndexFixing(Index1Y,$H2353,TRUE,_xll.ohTrigger(RecalcTrigger,Trigger1Y)),NA())</f>
        <v>2.0083130026798512E-2</v>
      </c>
      <c r="N2353" s="182">
        <f>IFERROR(_xll.qlIndexFixing(ONIndex1M,I2353,TRUE,_xll.ohTrigger(RecalcTrigger,Trigger1M)),NA())</f>
        <v>1.935885499626866E-2</v>
      </c>
      <c r="O2353" s="44">
        <f>IFERROR(_xll.qlIndexFixing(ONIndex3M,I2353,TRUE,_xll.ohTrigger(RecalcTrigger,Trigger3M)),NA())</f>
        <v>1.9673341986962134E-2</v>
      </c>
      <c r="P2353" s="44">
        <f>IFERROR(_xll.qlIndexFixing(ONIndex6M,I2353,TRUE,_xll.ohTrigger(RecalcTrigger,Trigger6M)),NA())</f>
        <v>1.9808425431996346E-2</v>
      </c>
      <c r="Q2353" s="183">
        <f>IFERROR(_xll.qlIndexFixing(ONIndex1Y,I2353,TRUE,_xll.ohTrigger(RecalcTrigger,Trigger1Y)),NA())</f>
        <v>1.9957899246765276E-2</v>
      </c>
    </row>
    <row r="2354" spans="2:17" x14ac:dyDescent="0.2">
      <c r="B2354" s="39" t="s">
        <v>42</v>
      </c>
      <c r="D2354" s="42">
        <f>_xll.qlCalendarAdvance(Calendar,$D2353,B2354,"f",FALSE)</f>
        <v>55801</v>
      </c>
      <c r="E2354" s="177">
        <f>_xll.qlInterestRateIndexValueDate(IndexON,D2354)</f>
        <v>55801</v>
      </c>
      <c r="F2354" s="193">
        <f>IFERROR(_xll.qlIndexFixing(IndexON,D2354,TRUE,_xll.ohTrigger(RecalcTrigger,TriggerON)),NA())</f>
        <v>1.9294714212592101E-2</v>
      </c>
      <c r="H2354" s="42">
        <f>_xll.qlCalendarAdvance(Calendar,$H2353,B2354,"f",FALSE)</f>
        <v>55801</v>
      </c>
      <c r="I2354" s="177">
        <f>_xll.qlInterestRateIndexValueDate(Index1M,$H2354)</f>
        <v>55801</v>
      </c>
      <c r="J2354" s="182">
        <f>IFERROR(_xll.qlIndexFixing(Index1M,$H2354,TRUE,_xll.ohTrigger(RecalcTrigger,Trigger1M)),NA())</f>
        <v>1.9365401587600993E-2</v>
      </c>
      <c r="K2354" s="44">
        <f>IFERROR(_xll.qlIndexFixing(Index3M,H2354,TRUE,_xll.ohTrigger(RecalcTrigger,Trigger3M)),NA())</f>
        <v>1.9701663263882219E-2</v>
      </c>
      <c r="L2354" s="44">
        <f>IFERROR(_xll.qlIndexFixing(Index6M,$H2354,TRUE,_xll.ohTrigger(RecalcTrigger,Trigger6M)),NA())</f>
        <v>1.9868451644600063E-2</v>
      </c>
      <c r="M2354" s="183">
        <f>IFERROR(_xll.qlIndexFixing(Index1Y,$H2354,TRUE,_xll.ohTrigger(RecalcTrigger,Trigger1Y)),NA())</f>
        <v>2.0080393992245371E-2</v>
      </c>
      <c r="N2354" s="182">
        <f>IFERROR(_xll.qlIndexFixing(ONIndex1M,I2354,TRUE,_xll.ohTrigger(RecalcTrigger,Trigger1M)),NA())</f>
        <v>1.9355828430865918E-2</v>
      </c>
      <c r="O2354" s="44">
        <f>IFERROR(_xll.qlIndexFixing(ONIndex3M,I2354,TRUE,_xll.ohTrigger(RecalcTrigger,Trigger3M)),NA())</f>
        <v>1.9670619044430682E-2</v>
      </c>
      <c r="P2354" s="44">
        <f>IFERROR(_xll.qlIndexFixing(ONIndex6M,I2354,TRUE,_xll.ohTrigger(RecalcTrigger,Trigger6M)),NA())</f>
        <v>1.980562508572814E-2</v>
      </c>
      <c r="Q2354" s="183">
        <f>IFERROR(_xll.qlIndexFixing(ONIndex1Y,I2354,TRUE,_xll.ohTrigger(RecalcTrigger,Trigger1Y)),NA())</f>
        <v>1.9954834843285418E-2</v>
      </c>
    </row>
    <row r="2355" spans="2:17" x14ac:dyDescent="0.2">
      <c r="B2355" s="39" t="s">
        <v>42</v>
      </c>
      <c r="D2355" s="42">
        <f>_xll.qlCalendarAdvance(Calendar,$D2354,B2355,"f",FALSE)</f>
        <v>55808</v>
      </c>
      <c r="E2355" s="177">
        <f>_xll.qlInterestRateIndexValueDate(IndexON,D2355)</f>
        <v>55808</v>
      </c>
      <c r="F2355" s="193">
        <f>IFERROR(_xll.qlIndexFixing(IndexON,D2355,TRUE,_xll.ohTrigger(RecalcTrigger,TriggerON)),NA())</f>
        <v>1.9292401836660256E-2</v>
      </c>
      <c r="H2355" s="42">
        <f>_xll.qlCalendarAdvance(Calendar,$H2354,B2355,"f",FALSE)</f>
        <v>55808</v>
      </c>
      <c r="I2355" s="177">
        <f>_xll.qlInterestRateIndexValueDate(Index1M,$H2355)</f>
        <v>55808</v>
      </c>
      <c r="J2355" s="182">
        <f>IFERROR(_xll.qlIndexFixing(Index1M,$H2355,TRUE,_xll.ohTrigger(RecalcTrigger,Trigger1M)),NA())</f>
        <v>1.9362419612304876E-2</v>
      </c>
      <c r="K2355" s="44">
        <f>IFERROR(_xll.qlIndexFixing(Index3M,H2355,TRUE,_xll.ohTrigger(RecalcTrigger,Trigger3M)),NA())</f>
        <v>1.9699050024572808E-2</v>
      </c>
      <c r="L2355" s="44">
        <f>IFERROR(_xll.qlIndexFixing(Index6M,$H2355,TRUE,_xll.ohTrigger(RecalcTrigger,Trigger6M)),NA())</f>
        <v>1.9865837101291053E-2</v>
      </c>
      <c r="M2355" s="183">
        <f>IFERROR(_xll.qlIndexFixing(Index1Y,$H2355,TRUE,_xll.ohTrigger(RecalcTrigger,Trigger1Y)),NA())</f>
        <v>2.0077672954839754E-2</v>
      </c>
      <c r="N2355" s="182">
        <f>IFERROR(_xll.qlIndexFixing(ONIndex1M,I2355,TRUE,_xll.ohTrigger(RecalcTrigger,Trigger1M)),NA())</f>
        <v>1.935281697459712E-2</v>
      </c>
      <c r="O2355" s="44">
        <f>IFERROR(_xll.qlIndexFixing(ONIndex3M,I2355,TRUE,_xll.ohTrigger(RecalcTrigger,Trigger3M)),NA())</f>
        <v>1.966791243207644E-2</v>
      </c>
      <c r="P2355" s="44">
        <f>IFERROR(_xll.qlIndexFixing(ONIndex6M,I2355,TRUE,_xll.ohTrigger(RecalcTrigger,Trigger6M)),NA())</f>
        <v>1.9802839910432191E-2</v>
      </c>
      <c r="Q2355" s="183">
        <f>IFERROR(_xll.qlIndexFixing(ONIndex1Y,I2355,TRUE,_xll.ohTrigger(RecalcTrigger,Trigger1Y)),NA())</f>
        <v>1.9951785135603473E-2</v>
      </c>
    </row>
    <row r="2356" spans="2:17" x14ac:dyDescent="0.2">
      <c r="B2356" s="39" t="s">
        <v>42</v>
      </c>
      <c r="D2356" s="42">
        <f>_xll.qlCalendarAdvance(Calendar,$D2355,B2356,"f",FALSE)</f>
        <v>55815</v>
      </c>
      <c r="E2356" s="177">
        <f>_xll.qlInterestRateIndexValueDate(IndexON,D2356)</f>
        <v>55815</v>
      </c>
      <c r="F2356" s="193">
        <f>IFERROR(_xll.qlIndexFixing(IndexON,D2356,TRUE,_xll.ohTrigger(RecalcTrigger,TriggerON)),NA())</f>
        <v>1.9290106122628048E-2</v>
      </c>
      <c r="H2356" s="42">
        <f>_xll.qlCalendarAdvance(Calendar,$H2355,B2356,"f",FALSE)</f>
        <v>55815</v>
      </c>
      <c r="I2356" s="177">
        <f>_xll.qlInterestRateIndexValueDate(Index1M,$H2356)</f>
        <v>55815</v>
      </c>
      <c r="J2356" s="182">
        <f>IFERROR(_xll.qlIndexFixing(Index1M,$H2356,TRUE,_xll.ohTrigger(RecalcTrigger,Trigger1M)),NA())</f>
        <v>1.935945277238205E-2</v>
      </c>
      <c r="K2356" s="44">
        <f>IFERROR(_xll.qlIndexFixing(Index3M,H2356,TRUE,_xll.ohTrigger(RecalcTrigger,Trigger3M)),NA())</f>
        <v>1.9696453197181062E-2</v>
      </c>
      <c r="L2356" s="44">
        <f>IFERROR(_xll.qlIndexFixing(Index6M,$H2356,TRUE,_xll.ohTrigger(RecalcTrigger,Trigger6M)),NA())</f>
        <v>1.9863237881686462E-2</v>
      </c>
      <c r="M2356" s="183">
        <f>IFERROR(_xll.qlIndexFixing(Index1Y,$H2356,TRUE,_xll.ohTrigger(RecalcTrigger,Trigger1Y)),NA())</f>
        <v>2.0074966914460646E-2</v>
      </c>
      <c r="N2356" s="182">
        <f>IFERROR(_xll.qlIndexFixing(ONIndex1M,I2356,TRUE,_xll.ohTrigger(RecalcTrigger,Trigger1M)),NA())</f>
        <v>1.9349820627138081E-2</v>
      </c>
      <c r="O2356" s="44">
        <f>IFERROR(_xll.qlIndexFixing(ONIndex3M,I2356,TRUE,_xll.ohTrigger(RecalcTrigger,Trigger3M)),NA())</f>
        <v>1.9665222149575223E-2</v>
      </c>
      <c r="P2356" s="44">
        <f>IFERROR(_xll.qlIndexFixing(ONIndex6M,I2356,TRUE,_xll.ohTrigger(RecalcTrigger,Trigger6M)),NA())</f>
        <v>1.9800069906027451E-2</v>
      </c>
      <c r="Q2356" s="183">
        <f>IFERROR(_xll.qlIndexFixing(ONIndex1Y,I2356,TRUE,_xll.ohTrigger(RecalcTrigger,Trigger1Y)),NA())</f>
        <v>1.9948750123314207E-2</v>
      </c>
    </row>
    <row r="2357" spans="2:17" x14ac:dyDescent="0.2">
      <c r="B2357" s="39" t="s">
        <v>42</v>
      </c>
      <c r="D2357" s="42">
        <f>_xll.qlCalendarAdvance(Calendar,$D2356,B2357,"f",FALSE)</f>
        <v>55822</v>
      </c>
      <c r="E2357" s="177">
        <f>_xll.qlInterestRateIndexValueDate(IndexON,D2357)</f>
        <v>55822</v>
      </c>
      <c r="F2357" s="193">
        <f>IFERROR(_xll.qlIndexFixing(IndexON,D2357,TRUE,_xll.ohTrigger(RecalcTrigger,TriggerON)),NA())</f>
        <v>1.9287827070819663E-2</v>
      </c>
      <c r="H2357" s="42">
        <f>_xll.qlCalendarAdvance(Calendar,$H2356,B2357,"f",FALSE)</f>
        <v>55822</v>
      </c>
      <c r="I2357" s="177">
        <f>_xll.qlInterestRateIndexValueDate(Index1M,$H2357)</f>
        <v>55822</v>
      </c>
      <c r="J2357" s="182">
        <f>IFERROR(_xll.qlIndexFixing(Index1M,$H2357,TRUE,_xll.ohTrigger(RecalcTrigger,Trigger1M)),NA())</f>
        <v>1.9355590991765315E-2</v>
      </c>
      <c r="K2357" s="44">
        <f>IFERROR(_xll.qlIndexFixing(Index3M,H2357,TRUE,_xll.ohTrigger(RecalcTrigger,Trigger3M)),NA())</f>
        <v>1.9693872781672631E-2</v>
      </c>
      <c r="L2357" s="44">
        <f>IFERROR(_xll.qlIndexFixing(Index6M,$H2357,TRUE,_xll.ohTrigger(RecalcTrigger,Trigger6M)),NA())</f>
        <v>1.9860653985726617E-2</v>
      </c>
      <c r="M2357" s="183">
        <f>IFERROR(_xll.qlIndexFixing(Index1Y,$H2357,TRUE,_xll.ohTrigger(RecalcTrigger,Trigger1Y)),NA())</f>
        <v>2.0072275870989253E-2</v>
      </c>
      <c r="N2357" s="182">
        <f>IFERROR(_xll.qlIndexFixing(ONIndex1M,I2357,TRUE,_xll.ohTrigger(RecalcTrigger,Trigger1M)),NA())</f>
        <v>1.9346839388650894E-2</v>
      </c>
      <c r="O2357" s="44">
        <f>IFERROR(_xll.qlIndexFixing(ONIndex3M,I2357,TRUE,_xll.ohTrigger(RecalcTrigger,Trigger3M)),NA())</f>
        <v>1.9662548197251217E-2</v>
      </c>
      <c r="P2357" s="44">
        <f>IFERROR(_xll.qlIndexFixing(ONIndex6M,I2357,TRUE,_xll.ohTrigger(RecalcTrigger,Trigger6M)),NA())</f>
        <v>1.9797315072513921E-2</v>
      </c>
      <c r="Q2357" s="183">
        <f>IFERROR(_xll.qlIndexFixing(ONIndex1Y,I2357,TRUE,_xll.ohTrigger(RecalcTrigger,Trigger1Y)),NA())</f>
        <v>1.9945729806660761E-2</v>
      </c>
    </row>
    <row r="2358" spans="2:17" x14ac:dyDescent="0.2">
      <c r="B2358" s="39" t="s">
        <v>42</v>
      </c>
      <c r="D2358" s="42">
        <f>_xll.qlCalendarAdvance(Calendar,$D2357,B2358,"f",FALSE)</f>
        <v>55829</v>
      </c>
      <c r="E2358" s="177">
        <f>_xll.qlInterestRateIndexValueDate(IndexON,D2358)</f>
        <v>55829</v>
      </c>
      <c r="F2358" s="193">
        <f>IFERROR(_xll.qlIndexFixing(IndexON,D2358,TRUE,_xll.ohTrigger(RecalcTrigger,TriggerON)),NA())</f>
        <v>1.9285564681154055E-2</v>
      </c>
      <c r="H2358" s="42">
        <f>_xll.qlCalendarAdvance(Calendar,$H2357,B2358,"f",FALSE)</f>
        <v>55829</v>
      </c>
      <c r="I2358" s="177">
        <f>_xll.qlInterestRateIndexValueDate(Index1M,$H2358)</f>
        <v>55829</v>
      </c>
      <c r="J2358" s="182">
        <f>IFERROR(_xll.qlIndexFixing(Index1M,$H2358,TRUE,_xll.ohTrigger(RecalcTrigger,Trigger1M)),NA())</f>
        <v>1.9352651646514007E-2</v>
      </c>
      <c r="K2358" s="44">
        <f>IFERROR(_xll.qlIndexFixing(Index3M,H2358,TRUE,_xll.ohTrigger(RecalcTrigger,Trigger3M)),NA())</f>
        <v>1.9691308778016683E-2</v>
      </c>
      <c r="L2358" s="44">
        <f>IFERROR(_xll.qlIndexFixing(Index6M,$H2358,TRUE,_xll.ohTrigger(RecalcTrigger,Trigger6M)),NA())</f>
        <v>1.9857725223290733E-2</v>
      </c>
      <c r="M2358" s="183">
        <f>IFERROR(_xll.qlIndexFixing(Index1Y,$H2358,TRUE,_xll.ohTrigger(RecalcTrigger,Trigger1Y)),NA())</f>
        <v>2.0069599824307227E-2</v>
      </c>
      <c r="N2358" s="182">
        <f>IFERROR(_xll.qlIndexFixing(ONIndex1M,I2358,TRUE,_xll.ohTrigger(RecalcTrigger,Trigger1M)),NA())</f>
        <v>1.9343873259135558E-2</v>
      </c>
      <c r="O2358" s="44">
        <f>IFERROR(_xll.qlIndexFixing(ONIndex3M,I2358,TRUE,_xll.ohTrigger(RecalcTrigger,Trigger3M)),NA())</f>
        <v>1.9659890575023375E-2</v>
      </c>
      <c r="P2358" s="44">
        <f>IFERROR(_xll.qlIndexFixing(ONIndex6M,I2358,TRUE,_xll.ohTrigger(RecalcTrigger,Trigger6M)),NA())</f>
        <v>1.9794575409972648E-2</v>
      </c>
      <c r="Q2358" s="183">
        <f>IFERROR(_xll.qlIndexFixing(ONIndex1Y,I2358,TRUE,_xll.ohTrigger(RecalcTrigger,Trigger1Y)),NA())</f>
        <v>1.9942724185724181E-2</v>
      </c>
    </row>
    <row r="2359" spans="2:17" x14ac:dyDescent="0.2">
      <c r="B2359" s="39" t="s">
        <v>42</v>
      </c>
      <c r="D2359" s="42">
        <f>_xll.qlCalendarAdvance(Calendar,$D2358,B2359,"f",FALSE)</f>
        <v>55836</v>
      </c>
      <c r="E2359" s="177">
        <f>_xll.qlInterestRateIndexValueDate(IndexON,D2359)</f>
        <v>55836</v>
      </c>
      <c r="F2359" s="193">
        <f>IFERROR(_xll.qlIndexFixing(IndexON,D2359,TRUE,_xll.ohTrigger(RecalcTrigger,TriggerON)),NA())</f>
        <v>1.928331895371227E-2</v>
      </c>
      <c r="H2359" s="42">
        <f>_xll.qlCalendarAdvance(Calendar,$H2358,B2359,"f",FALSE)</f>
        <v>55836</v>
      </c>
      <c r="I2359" s="177">
        <f>_xll.qlInterestRateIndexValueDate(Index1M,$H2359)</f>
        <v>55836</v>
      </c>
      <c r="J2359" s="182">
        <f>IFERROR(_xll.qlIndexFixing(Index1M,$H2359,TRUE,_xll.ohTrigger(RecalcTrigger,Trigger1M)),NA())</f>
        <v>1.9349727434132401E-2</v>
      </c>
      <c r="K2359" s="44">
        <f>IFERROR(_xll.qlIndexFixing(Index3M,H2359,TRUE,_xll.ohTrigger(RecalcTrigger,Trigger3M)),NA())</f>
        <v>1.96887611861815E-2</v>
      </c>
      <c r="L2359" s="44">
        <f>IFERROR(_xll.qlIndexFixing(Index6M,$H2359,TRUE,_xll.ohTrigger(RecalcTrigger,Trigger6M)),NA())</f>
        <v>1.9855171018193049E-2</v>
      </c>
      <c r="M2359" s="183">
        <f>IFERROR(_xll.qlIndexFixing(Index1Y,$H2359,TRUE,_xll.ohTrigger(RecalcTrigger,Trigger1Y)),NA())</f>
        <v>2.0066938774295995E-2</v>
      </c>
      <c r="N2359" s="182">
        <f>IFERROR(_xll.qlIndexFixing(ONIndex1M,I2359,TRUE,_xll.ohTrigger(RecalcTrigger,Trigger1M)),NA())</f>
        <v>1.9340922238592073E-2</v>
      </c>
      <c r="O2359" s="44">
        <f>IFERROR(_xll.qlIndexFixing(ONIndex3M,I2359,TRUE,_xll.ohTrigger(RecalcTrigger,Trigger3M)),NA())</f>
        <v>1.9657249282648559E-2</v>
      </c>
      <c r="P2359" s="44">
        <f>IFERROR(_xll.qlIndexFixing(ONIndex6M,I2359,TRUE,_xll.ohTrigger(RecalcTrigger,Trigger6M)),NA())</f>
        <v>1.9791850918322584E-2</v>
      </c>
      <c r="Q2359" s="183">
        <f>IFERROR(_xll.qlIndexFixing(ONIndex1Y,I2359,TRUE,_xll.ohTrigger(RecalcTrigger,Trigger1Y)),NA())</f>
        <v>1.9939733260261328E-2</v>
      </c>
    </row>
    <row r="2360" spans="2:17" x14ac:dyDescent="0.2">
      <c r="B2360" s="39" t="s">
        <v>42</v>
      </c>
      <c r="D2360" s="42">
        <f>_xll.qlCalendarAdvance(Calendar,$D2359,B2360,"f",FALSE)</f>
        <v>55843</v>
      </c>
      <c r="E2360" s="177">
        <f>_xll.qlInterestRateIndexValueDate(IndexON,D2360)</f>
        <v>55843</v>
      </c>
      <c r="F2360" s="193">
        <f>IFERROR(_xll.qlIndexFixing(IndexON,D2360,TRUE,_xll.ohTrigger(RecalcTrigger,TriggerON)),NA())</f>
        <v>1.9281089888170122E-2</v>
      </c>
      <c r="H2360" s="42">
        <f>_xll.qlCalendarAdvance(Calendar,$H2359,B2360,"f",FALSE)</f>
        <v>55843</v>
      </c>
      <c r="I2360" s="177">
        <f>_xll.qlInterestRateIndexValueDate(Index1M,$H2360)</f>
        <v>55843</v>
      </c>
      <c r="J2360" s="182">
        <f>IFERROR(_xll.qlIndexFixing(Index1M,$H2360,TRUE,_xll.ohTrigger(RecalcTrigger,Trigger1M)),NA())</f>
        <v>1.9346818354601579E-2</v>
      </c>
      <c r="K2360" s="44">
        <f>IFERROR(_xll.qlIndexFixing(Index3M,H2360,TRUE,_xll.ohTrigger(RecalcTrigger,Trigger3M)),NA())</f>
        <v>1.9686230006135372E-2</v>
      </c>
      <c r="L2360" s="44">
        <f>IFERROR(_xll.qlIndexFixing(Index6M,$H2360,TRUE,_xll.ohTrigger(RecalcTrigger,Trigger6M)),NA())</f>
        <v>1.9852632135722227E-2</v>
      </c>
      <c r="M2360" s="183">
        <f>IFERROR(_xll.qlIndexFixing(Index1Y,$H2360,TRUE,_xll.ohTrigger(RecalcTrigger,Trigger1Y)),NA())</f>
        <v>2.0064292720838317E-2</v>
      </c>
      <c r="N2360" s="182">
        <f>IFERROR(_xll.qlIndexFixing(ONIndex1M,I2360,TRUE,_xll.ohTrigger(RecalcTrigger,Trigger1M)),NA())</f>
        <v>1.9337986326939394E-2</v>
      </c>
      <c r="O2360" s="44">
        <f>IFERROR(_xll.qlIndexFixing(ONIndex3M,I2360,TRUE,_xll.ohTrigger(RecalcTrigger,Trigger3M)),NA())</f>
        <v>1.9654624320369907E-2</v>
      </c>
      <c r="P2360" s="44">
        <f>IFERROR(_xll.qlIndexFixing(ONIndex6M,I2360,TRUE,_xll.ohTrigger(RecalcTrigger,Trigger6M)),NA())</f>
        <v>1.9789141597563731E-2</v>
      </c>
      <c r="Q2360" s="183">
        <f>IFERROR(_xll.qlIndexFixing(ONIndex1Y,I2360,TRUE,_xll.ohTrigger(RecalcTrigger,Trigger1Y)),NA())</f>
        <v>1.9936757030353247E-2</v>
      </c>
    </row>
    <row r="2361" spans="2:17" x14ac:dyDescent="0.2">
      <c r="B2361" s="39" t="s">
        <v>42</v>
      </c>
      <c r="D2361" s="42">
        <f>_xll.qlCalendarAdvance(Calendar,$D2360,B2361,"f",FALSE)</f>
        <v>55850</v>
      </c>
      <c r="E2361" s="177">
        <f>_xll.qlInterestRateIndexValueDate(IndexON,D2361)</f>
        <v>55850</v>
      </c>
      <c r="F2361" s="193">
        <f>IFERROR(_xll.qlIndexFixing(IndexON,D2361,TRUE,_xll.ohTrigger(RecalcTrigger,TriggerON)),NA())</f>
        <v>1.9278877484932844E-2</v>
      </c>
      <c r="H2361" s="42">
        <f>_xll.qlCalendarAdvance(Calendar,$H2360,B2361,"f",FALSE)</f>
        <v>55850</v>
      </c>
      <c r="I2361" s="177">
        <f>_xll.qlInterestRateIndexValueDate(Index1M,$H2361)</f>
        <v>55850</v>
      </c>
      <c r="J2361" s="182">
        <f>IFERROR(_xll.qlIndexFixing(Index1M,$H2361,TRUE,_xll.ohTrigger(RecalcTrigger,Trigger1M)),NA())</f>
        <v>1.934392440791614E-2</v>
      </c>
      <c r="K2361" s="44">
        <f>IFERROR(_xll.qlIndexFixing(Index3M,H2361,TRUE,_xll.ohTrigger(RecalcTrigger,Trigger3M)),NA())</f>
        <v>1.9683715237848343E-2</v>
      </c>
      <c r="L2361" s="44">
        <f>IFERROR(_xll.qlIndexFixing(Index6M,$H2361,TRUE,_xll.ohTrigger(RecalcTrigger,Trigger6M)),NA())</f>
        <v>1.9850108575822745E-2</v>
      </c>
      <c r="M2361" s="183">
        <f>IFERROR(_xll.qlIndexFixing(Index1Y,$H2361,TRUE,_xll.ohTrigger(RecalcTrigger,Trigger1Y)),NA())</f>
        <v>2.0061661663818064E-2</v>
      </c>
      <c r="N2361" s="182">
        <f>IFERROR(_xll.qlIndexFixing(ONIndex1M,I2361,TRUE,_xll.ohTrigger(RecalcTrigger,Trigger1M)),NA())</f>
        <v>1.9335065524177519E-2</v>
      </c>
      <c r="O2361" s="44">
        <f>IFERROR(_xll.qlIndexFixing(ONIndex3M,I2361,TRUE,_xll.ohTrigger(RecalcTrigger,Trigger3M)),NA())</f>
        <v>1.9652015688106372E-2</v>
      </c>
      <c r="P2361" s="44">
        <f>IFERROR(_xll.qlIndexFixing(ONIndex6M,I2361,TRUE,_xll.ohTrigger(RecalcTrigger,Trigger6M)),NA())</f>
        <v>1.978644744785818E-2</v>
      </c>
      <c r="Q2361" s="183">
        <f>IFERROR(_xll.qlIndexFixing(ONIndex1Y,I2361,TRUE,_xll.ohTrigger(RecalcTrigger,Trigger1Y)),NA())</f>
        <v>1.9933795496243079E-2</v>
      </c>
    </row>
    <row r="2362" spans="2:17" x14ac:dyDescent="0.2">
      <c r="B2362" s="39" t="s">
        <v>42</v>
      </c>
      <c r="D2362" s="42">
        <f>_xll.qlCalendarAdvance(Calendar,$D2361,B2362,"f",FALSE)</f>
        <v>55857</v>
      </c>
      <c r="E2362" s="177">
        <f>_xll.qlInterestRateIndexValueDate(IndexON,D2362)</f>
        <v>55857</v>
      </c>
      <c r="F2362" s="193">
        <f>IFERROR(_xll.qlIndexFixing(IndexON,D2362,TRUE,_xll.ohTrigger(RecalcTrigger,TriggerON)),NA())</f>
        <v>1.9276681743838342E-2</v>
      </c>
      <c r="H2362" s="42">
        <f>_xll.qlCalendarAdvance(Calendar,$H2361,B2362,"f",FALSE)</f>
        <v>55857</v>
      </c>
      <c r="I2362" s="177">
        <f>_xll.qlInterestRateIndexValueDate(Index1M,$H2362)</f>
        <v>55857</v>
      </c>
      <c r="J2362" s="182">
        <f>IFERROR(_xll.qlIndexFixing(Index1M,$H2362,TRUE,_xll.ohTrigger(RecalcTrigger,Trigger1M)),NA())</f>
        <v>1.9341969575084959E-2</v>
      </c>
      <c r="K2362" s="44">
        <f>IFERROR(_xll.qlIndexFixing(Index3M,H2362,TRUE,_xll.ohTrigger(RecalcTrigger,Trigger3M)),NA())</f>
        <v>1.9680508222312317E-2</v>
      </c>
      <c r="L2362" s="44">
        <f>IFERROR(_xll.qlIndexFixing(Index6M,$H2362,TRUE,_xll.ohTrigger(RecalcTrigger,Trigger6M)),NA())</f>
        <v>1.9847964358571536E-2</v>
      </c>
      <c r="M2362" s="183">
        <f>IFERROR(_xll.qlIndexFixing(Index1Y,$H2362,TRUE,_xll.ohTrigger(RecalcTrigger,Trigger1Y)),NA())</f>
        <v>2.0059045603118442E-2</v>
      </c>
      <c r="N2362" s="182">
        <f>IFERROR(_xll.qlIndexFixing(ONIndex1M,I2362,TRUE,_xll.ohTrigger(RecalcTrigger,Trigger1M)),NA())</f>
        <v>1.9332159830630635E-2</v>
      </c>
      <c r="O2362" s="44">
        <f>IFERROR(_xll.qlIndexFixing(ONIndex3M,I2362,TRUE,_xll.ohTrigger(RecalcTrigger,Trigger3M)),NA())</f>
        <v>1.9649423386020048E-2</v>
      </c>
      <c r="P2362" s="44">
        <f>IFERROR(_xll.qlIndexFixing(ONIndex6M,I2362,TRUE,_xll.ohTrigger(RecalcTrigger,Trigger6M)),NA())</f>
        <v>1.9783768468962792E-2</v>
      </c>
      <c r="Q2362" s="183">
        <f>IFERROR(_xll.qlIndexFixing(ONIndex1Y,I2362,TRUE,_xll.ohTrigger(RecalcTrigger,Trigger1Y)),NA())</f>
        <v>1.9930848657606637E-2</v>
      </c>
    </row>
    <row r="2363" spans="2:17" x14ac:dyDescent="0.2">
      <c r="B2363" s="39" t="s">
        <v>42</v>
      </c>
      <c r="D2363" s="42">
        <f>_xll.qlCalendarAdvance(Calendar,$D2362,B2363,"f",FALSE)</f>
        <v>55864</v>
      </c>
      <c r="E2363" s="177">
        <f>_xll.qlInterestRateIndexValueDate(IndexON,D2363)</f>
        <v>55864</v>
      </c>
      <c r="F2363" s="193">
        <f>IFERROR(_xll.qlIndexFixing(IndexON,D2363,TRUE,_xll.ohTrigger(RecalcTrigger,TriggerON)),NA())</f>
        <v>1.9274502664805571E-2</v>
      </c>
      <c r="H2363" s="42">
        <f>_xll.qlCalendarAdvance(Calendar,$H2362,B2363,"f",FALSE)</f>
        <v>55864</v>
      </c>
      <c r="I2363" s="177">
        <f>_xll.qlInterestRateIndexValueDate(Index1M,$H2363)</f>
        <v>55864</v>
      </c>
      <c r="J2363" s="182">
        <f>IFERROR(_xll.qlIndexFixing(Index1M,$H2363,TRUE,_xll.ohTrigger(RecalcTrigger,Trigger1M)),NA())</f>
        <v>1.9339108682460811E-2</v>
      </c>
      <c r="K2363" s="44">
        <f>IFERROR(_xll.qlIndexFixing(Index3M,H2363,TRUE,_xll.ohTrigger(RecalcTrigger,Trigger3M)),NA())</f>
        <v>1.9678024200147231E-2</v>
      </c>
      <c r="L2363" s="44">
        <f>IFERROR(_xll.qlIndexFixing(Index6M,$H2363,TRUE,_xll.ohTrigger(RecalcTrigger,Trigger6M)),NA())</f>
        <v>1.9845472403266257E-2</v>
      </c>
      <c r="M2363" s="183">
        <f>IFERROR(_xll.qlIndexFixing(Index1Y,$H2363,TRUE,_xll.ohTrigger(RecalcTrigger,Trigger1Y)),NA())</f>
        <v>2.0056444538624651E-2</v>
      </c>
      <c r="N2363" s="182">
        <f>IFERROR(_xll.qlIndexFixing(ONIndex1M,I2363,TRUE,_xll.ohTrigger(RecalcTrigger,Trigger1M)),NA())</f>
        <v>1.9329269245812464E-2</v>
      </c>
      <c r="O2363" s="44">
        <f>IFERROR(_xll.qlIndexFixing(ONIndex3M,I2363,TRUE,_xll.ohTrigger(RecalcTrigger,Trigger3M)),NA())</f>
        <v>1.964684741378675E-2</v>
      </c>
      <c r="P2363" s="44">
        <f>IFERROR(_xll.qlIndexFixing(ONIndex6M,I2363,TRUE,_xll.ohTrigger(RecalcTrigger,Trigger6M)),NA())</f>
        <v>1.9781104661039661E-2</v>
      </c>
      <c r="Q2363" s="183">
        <f>IFERROR(_xll.qlIndexFixing(ONIndex1Y,I2363,TRUE,_xll.ohTrigger(RecalcTrigger,Trigger1Y)),NA())</f>
        <v>1.9927916514524968E-2</v>
      </c>
    </row>
    <row r="2364" spans="2:17" x14ac:dyDescent="0.2">
      <c r="B2364" s="39" t="s">
        <v>42</v>
      </c>
      <c r="D2364" s="42">
        <f>_xll.qlCalendarAdvance(Calendar,$D2363,B2364,"f",FALSE)</f>
        <v>55871</v>
      </c>
      <c r="E2364" s="177">
        <f>_xll.qlInterestRateIndexValueDate(IndexON,D2364)</f>
        <v>55871</v>
      </c>
      <c r="F2364" s="193">
        <f>IFERROR(_xll.qlIndexFixing(IndexON,D2364,TRUE,_xll.ohTrigger(RecalcTrigger,TriggerON)),NA())</f>
        <v>1.927234024783453E-2</v>
      </c>
      <c r="H2364" s="42">
        <f>_xll.qlCalendarAdvance(Calendar,$H2363,B2364,"f",FALSE)</f>
        <v>55871</v>
      </c>
      <c r="I2364" s="177">
        <f>_xll.qlInterestRateIndexValueDate(Index1M,$H2364)</f>
        <v>55871</v>
      </c>
      <c r="J2364" s="182">
        <f>IFERROR(_xll.qlIndexFixing(Index1M,$H2364,TRUE,_xll.ohTrigger(RecalcTrigger,Trigger1M)),NA())</f>
        <v>1.9336262925119082E-2</v>
      </c>
      <c r="K2364" s="44">
        <f>IFERROR(_xll.qlIndexFixing(Index3M,H2364,TRUE,_xll.ohTrigger(RecalcTrigger,Trigger3M)),NA())</f>
        <v>1.9675556587854866E-2</v>
      </c>
      <c r="L2364" s="44">
        <f>IFERROR(_xll.qlIndexFixing(Index6M,$H2364,TRUE,_xll.ohTrigger(RecalcTrigger,Trigger6M)),NA())</f>
        <v>1.9842995771202718E-2</v>
      </c>
      <c r="M2364" s="183">
        <f>IFERROR(_xll.qlIndexFixing(Index1Y,$H2364,TRUE,_xll.ohTrigger(RecalcTrigger,Trigger1Y)),NA())</f>
        <v>2.0053858470221897E-2</v>
      </c>
      <c r="N2364" s="182">
        <f>IFERROR(_xll.qlIndexFixing(ONIndex1M,I2364,TRUE,_xll.ohTrigger(RecalcTrigger,Trigger1M)),NA())</f>
        <v>1.9326393769966144E-2</v>
      </c>
      <c r="O2364" s="44">
        <f>IFERROR(_xll.qlIndexFixing(ONIndex3M,I2364,TRUE,_xll.ohTrigger(RecalcTrigger,Trigger3M)),NA())</f>
        <v>1.9644287771649616E-2</v>
      </c>
      <c r="P2364" s="44">
        <f>IFERROR(_xll.qlIndexFixing(ONIndex6M,I2364,TRUE,_xll.ohTrigger(RecalcTrigger,Trigger6M)),NA())</f>
        <v>1.9778456023926694E-2</v>
      </c>
      <c r="Q2364" s="183">
        <f>IFERROR(_xll.qlIndexFixing(ONIndex1Y,I2364,TRUE,_xll.ohTrigger(RecalcTrigger,Trigger1Y)),NA())</f>
        <v>1.9924999067079119E-2</v>
      </c>
    </row>
    <row r="2365" spans="2:17" x14ac:dyDescent="0.2">
      <c r="B2365" s="39" t="s">
        <v>42</v>
      </c>
      <c r="D2365" s="42">
        <f>_xll.qlCalendarAdvance(Calendar,$D2364,B2365,"f",FALSE)</f>
        <v>55880</v>
      </c>
      <c r="E2365" s="177">
        <f>_xll.qlInterestRateIndexValueDate(IndexON,D2365)</f>
        <v>55880</v>
      </c>
      <c r="F2365" s="193">
        <f>IFERROR(_xll.qlIndexFixing(IndexON,D2365,TRUE,_xll.ohTrigger(RecalcTrigger,TriggerON)),NA())</f>
        <v>1.9270297390228862E-2</v>
      </c>
      <c r="H2365" s="42">
        <f>_xll.qlCalendarAdvance(Calendar,$H2364,B2365,"f",FALSE)</f>
        <v>55880</v>
      </c>
      <c r="I2365" s="177">
        <f>_xll.qlInterestRateIndexValueDate(Index1M,$H2365)</f>
        <v>55880</v>
      </c>
      <c r="J2365" s="182">
        <f>IFERROR(_xll.qlIndexFixing(Index1M,$H2365,TRUE,_xll.ohTrigger(RecalcTrigger,Trigger1M)),NA())</f>
        <v>1.933200413261275E-2</v>
      </c>
      <c r="K2365" s="44">
        <f>IFERROR(_xll.qlIndexFixing(Index3M,H2365,TRUE,_xll.ohTrigger(RecalcTrigger,Trigger3M)),NA())</f>
        <v>1.9672408055894246E-2</v>
      </c>
      <c r="L2365" s="44">
        <f>IFERROR(_xll.qlIndexFixing(Index6M,$H2365,TRUE,_xll.ohTrigger(RecalcTrigger,Trigger6M)),NA())</f>
        <v>1.9839834045671842E-2</v>
      </c>
      <c r="M2365" s="183">
        <f>IFERROR(_xll.qlIndexFixing(Index1Y,$H2365,TRUE,_xll.ohTrigger(RecalcTrigger,Trigger1Y)),NA())</f>
        <v>2.0051302911678032E-2</v>
      </c>
      <c r="N2365" s="182">
        <f>IFERROR(_xll.qlIndexFixing(ONIndex1M,I2365,TRUE,_xll.ohTrigger(RecalcTrigger,Trigger1M)),NA())</f>
        <v>1.9323335159188163E-2</v>
      </c>
      <c r="O2365" s="44">
        <f>IFERROR(_xll.qlIndexFixing(ONIndex3M,I2365,TRUE,_xll.ohTrigger(RecalcTrigger,Trigger3M)),NA())</f>
        <v>1.9641716462143931E-2</v>
      </c>
      <c r="P2365" s="44">
        <f>IFERROR(_xll.qlIndexFixing(ONIndex6M,I2365,TRUE,_xll.ohTrigger(RecalcTrigger,Trigger6M)),NA())</f>
        <v>1.9775770035149375E-2</v>
      </c>
      <c r="Q2365" s="183">
        <f>IFERROR(_xll.qlIndexFixing(ONIndex1Y,I2365,TRUE,_xll.ohTrigger(RecalcTrigger,Trigger1Y)),NA())</f>
        <v>1.9921944131560863E-2</v>
      </c>
    </row>
    <row r="2366" spans="2:17" x14ac:dyDescent="0.2">
      <c r="B2366" s="39" t="s">
        <v>42</v>
      </c>
      <c r="D2366" s="42">
        <f>_xll.qlCalendarAdvance(Calendar,$D2365,B2366,"f",FALSE)</f>
        <v>55887</v>
      </c>
      <c r="E2366" s="177">
        <f>_xll.qlInterestRateIndexValueDate(IndexON,D2366)</f>
        <v>55887</v>
      </c>
      <c r="F2366" s="193">
        <f>IFERROR(_xll.qlIndexFixing(IndexON,D2366,TRUE,_xll.ohTrigger(RecalcTrigger,TriggerON)),NA())</f>
        <v>1.9268175214438209E-2</v>
      </c>
      <c r="H2366" s="42">
        <f>_xll.qlCalendarAdvance(Calendar,$H2365,B2366,"f",FALSE)</f>
        <v>55887</v>
      </c>
      <c r="I2366" s="177">
        <f>_xll.qlInterestRateIndexValueDate(Index1M,$H2366)</f>
        <v>55887</v>
      </c>
      <c r="J2366" s="182">
        <f>IFERROR(_xll.qlIndexFixing(Index1M,$H2366,TRUE,_xll.ohTrigger(RecalcTrigger,Trigger1M)),NA())</f>
        <v>1.9329191105707504E-2</v>
      </c>
      <c r="K2366" s="44">
        <f>IFERROR(_xll.qlIndexFixing(Index3M,H2366,TRUE,_xll.ohTrigger(RecalcTrigger,Trigger3M)),NA())</f>
        <v>1.9669977951766605E-2</v>
      </c>
      <c r="L2366" s="44">
        <f>IFERROR(_xll.qlIndexFixing(Index6M,$H2366,TRUE,_xll.ohTrigger(RecalcTrigger,Trigger6M)),NA())</f>
        <v>1.983702429921726E-2</v>
      </c>
      <c r="M2366" s="183">
        <f>IFERROR(_xll.qlIndexFixing(Index1Y,$H2366,TRUE,_xll.ohTrigger(RecalcTrigger,Trigger1Y)),NA())</f>
        <v>2.0048752984492105E-2</v>
      </c>
      <c r="N2366" s="182">
        <f>IFERROR(_xll.qlIndexFixing(ONIndex1M,I2366,TRUE,_xll.ohTrigger(RecalcTrigger,Trigger1M)),NA())</f>
        <v>1.9320496075985554E-2</v>
      </c>
      <c r="O2366" s="44">
        <f>IFERROR(_xll.qlIndexFixing(ONIndex3M,I2366,TRUE,_xll.ohTrigger(RecalcTrigger,Trigger3M)),NA())</f>
        <v>1.9639196207499692E-2</v>
      </c>
      <c r="P2366" s="44">
        <f>IFERROR(_xll.qlIndexFixing(ONIndex6M,I2366,TRUE,_xll.ohTrigger(RecalcTrigger,Trigger6M)),NA())</f>
        <v>1.9773157958770108E-2</v>
      </c>
      <c r="Q2366" s="183">
        <f>IFERROR(_xll.qlIndexFixing(ONIndex1Y,I2366,TRUE,_xll.ohTrigger(RecalcTrigger,Trigger1Y)),NA())</f>
        <v>1.9919062058898488E-2</v>
      </c>
    </row>
    <row r="2367" spans="2:17" x14ac:dyDescent="0.2">
      <c r="B2367" s="39" t="s">
        <v>42</v>
      </c>
      <c r="D2367" s="42">
        <f>_xll.qlCalendarAdvance(Calendar,$D2366,B2367,"f",FALSE)</f>
        <v>55894</v>
      </c>
      <c r="E2367" s="177">
        <f>_xll.qlInterestRateIndexValueDate(IndexON,D2367)</f>
        <v>55894</v>
      </c>
      <c r="F2367" s="193">
        <f>IFERROR(_xll.qlIndexFixing(IndexON,D2367,TRUE,_xll.ohTrigger(RecalcTrigger,TriggerON)),NA())</f>
        <v>1.926606970257335E-2</v>
      </c>
      <c r="H2367" s="42">
        <f>_xll.qlCalendarAdvance(Calendar,$H2366,B2367,"f",FALSE)</f>
        <v>55894</v>
      </c>
      <c r="I2367" s="177">
        <f>_xll.qlInterestRateIndexValueDate(Index1M,$H2367)</f>
        <v>55894</v>
      </c>
      <c r="J2367" s="182">
        <f>IFERROR(_xll.qlIndexFixing(Index1M,$H2367,TRUE,_xll.ohTrigger(RecalcTrigger,Trigger1M)),NA())</f>
        <v>1.9326393212401718E-2</v>
      </c>
      <c r="K2367" s="44">
        <f>IFERROR(_xll.qlIndexFixing(Index3M,H2367,TRUE,_xll.ohTrigger(RecalcTrigger,Trigger3M)),NA())</f>
        <v>1.9667564257413526E-2</v>
      </c>
      <c r="L2367" s="44">
        <f>IFERROR(_xll.qlIndexFixing(Index6M,$H2367,TRUE,_xll.ohTrigger(RecalcTrigger,Trigger6M)),NA())</f>
        <v>1.9834597051326026E-2</v>
      </c>
      <c r="M2367" s="183">
        <f>IFERROR(_xll.qlIndexFixing(Index1Y,$H2367,TRUE,_xll.ohTrigger(RecalcTrigger,Trigger1Y)),NA())</f>
        <v>2.0046218054674429E-2</v>
      </c>
      <c r="N2367" s="182">
        <f>IFERROR(_xll.qlIndexFixing(ONIndex1M,I2367,TRUE,_xll.ohTrigger(RecalcTrigger,Trigger1M)),NA())</f>
        <v>1.9317672103429755E-2</v>
      </c>
      <c r="O2367" s="44">
        <f>IFERROR(_xll.qlIndexFixing(ONIndex3M,I2367,TRUE,_xll.ohTrigger(RecalcTrigger,Trigger3M)),NA())</f>
        <v>1.9636692284653593E-2</v>
      </c>
      <c r="P2367" s="44">
        <f>IFERROR(_xll.qlIndexFixing(ONIndex6M,I2367,TRUE,_xll.ohTrigger(RecalcTrigger,Trigger6M)),NA())</f>
        <v>1.9770561055011036E-2</v>
      </c>
      <c r="Q2367" s="183">
        <f>IFERROR(_xll.qlIndexFixing(ONIndex1Y,I2367,TRUE,_xll.ohTrigger(RecalcTrigger,Trigger1Y)),NA())</f>
        <v>1.9916194683465841E-2</v>
      </c>
    </row>
    <row r="2368" spans="2:17" x14ac:dyDescent="0.2">
      <c r="B2368" s="39" t="s">
        <v>42</v>
      </c>
      <c r="D2368" s="42">
        <f>_xll.qlCalendarAdvance(Calendar,$D2367,B2368,"f",FALSE)</f>
        <v>55901</v>
      </c>
      <c r="E2368" s="177">
        <f>_xll.qlInterestRateIndexValueDate(IndexON,D2368)</f>
        <v>55901</v>
      </c>
      <c r="F2368" s="193">
        <f>IFERROR(_xll.qlIndexFixing(IndexON,D2368,TRUE,_xll.ohTrigger(RecalcTrigger,TriggerON)),NA())</f>
        <v>1.926398085460727E-2</v>
      </c>
      <c r="H2368" s="42">
        <f>_xll.qlCalendarAdvance(Calendar,$H2367,B2368,"f",FALSE)</f>
        <v>55901</v>
      </c>
      <c r="I2368" s="177">
        <f>_xll.qlInterestRateIndexValueDate(Index1M,$H2368)</f>
        <v>55901</v>
      </c>
      <c r="J2368" s="182">
        <f>IFERROR(_xll.qlIndexFixing(Index1M,$H2368,TRUE,_xll.ohTrigger(RecalcTrigger,Trigger1M)),NA())</f>
        <v>1.932361045268494E-2</v>
      </c>
      <c r="K2368" s="44">
        <f>IFERROR(_xll.qlIndexFixing(Index3M,H2368,TRUE,_xll.ohTrigger(RecalcTrigger,Trigger3M)),NA())</f>
        <v>1.9665166972805292E-2</v>
      </c>
      <c r="L2368" s="44">
        <f>IFERROR(_xll.qlIndexFixing(Index6M,$H2368,TRUE,_xll.ohTrigger(RecalcTrigger,Trigger6M)),NA())</f>
        <v>1.9832185125598659E-2</v>
      </c>
      <c r="M2368" s="183">
        <f>IFERROR(_xll.qlIndexFixing(Index1Y,$H2368,TRUE,_xll.ohTrigger(RecalcTrigger,Trigger1Y)),NA())</f>
        <v>2.0043698122113707E-2</v>
      </c>
      <c r="N2368" s="182">
        <f>IFERROR(_xll.qlIndexFixing(ONIndex1M,I2368,TRUE,_xll.ohTrigger(RecalcTrigger,Trigger1M)),NA())</f>
        <v>1.9314863241412704E-2</v>
      </c>
      <c r="O2368" s="44">
        <f>IFERROR(_xll.qlIndexFixing(ONIndex3M,I2368,TRUE,_xll.ohTrigger(RecalcTrigger,Trigger3M)),NA())</f>
        <v>1.9634204693605627E-2</v>
      </c>
      <c r="P2368" s="44">
        <f>IFERROR(_xll.qlIndexFixing(ONIndex6M,I2368,TRUE,_xll.ohTrigger(RecalcTrigger,Trigger6M)),NA())</f>
        <v>1.9767979323872163E-2</v>
      </c>
      <c r="Q2368" s="183">
        <f>IFERROR(_xll.qlIndexFixing(ONIndex1Y,I2368,TRUE,_xll.ohTrigger(RecalcTrigger,Trigger1Y)),NA())</f>
        <v>1.9913342005289939E-2</v>
      </c>
    </row>
    <row r="2369" spans="2:17" x14ac:dyDescent="0.2">
      <c r="B2369" s="39" t="s">
        <v>42</v>
      </c>
      <c r="D2369" s="42">
        <f>_xll.qlCalendarAdvance(Calendar,$D2368,B2369,"f",FALSE)</f>
        <v>55908</v>
      </c>
      <c r="E2369" s="177">
        <f>_xll.qlInterestRateIndexValueDate(IndexON,D2369)</f>
        <v>55908</v>
      </c>
      <c r="F2369" s="193">
        <f>IFERROR(_xll.qlIndexFixing(IndexON,D2369,TRUE,_xll.ohTrigger(RecalcTrigger,TriggerON)),NA())</f>
        <v>1.9261908670539972E-2</v>
      </c>
      <c r="H2369" s="42">
        <f>_xll.qlCalendarAdvance(Calendar,$H2368,B2369,"f",FALSE)</f>
        <v>55908</v>
      </c>
      <c r="I2369" s="177">
        <f>_xll.qlInterestRateIndexValueDate(Index1M,$H2369)</f>
        <v>55908</v>
      </c>
      <c r="J2369" s="182">
        <f>IFERROR(_xll.qlIndexFixing(Index1M,$H2369,TRUE,_xll.ohTrigger(RecalcTrigger,Trigger1M)),NA())</f>
        <v>1.9320842826546707E-2</v>
      </c>
      <c r="K2369" s="44">
        <f>IFERROR(_xll.qlIndexFixing(Index3M,H2369,TRUE,_xll.ohTrigger(RecalcTrigger,Trigger3M)),NA())</f>
        <v>1.9662786097913092E-2</v>
      </c>
      <c r="L2369" s="44">
        <f>IFERROR(_xll.qlIndexFixing(Index6M,$H2369,TRUE,_xll.ohTrigger(RecalcTrigger,Trigger6M)),NA())</f>
        <v>1.9829788521979638E-2</v>
      </c>
      <c r="M2369" s="183">
        <f>IFERROR(_xll.qlIndexFixing(Index1Y,$H2369,TRUE,_xll.ohTrigger(RecalcTrigger,Trigger1Y)),NA())</f>
        <v>2.004119318669775E-2</v>
      </c>
      <c r="N2369" s="182">
        <f>IFERROR(_xll.qlIndexFixing(ONIndex1M,I2369,TRUE,_xll.ohTrigger(RecalcTrigger,Trigger1M)),NA())</f>
        <v>1.9312069490015443E-2</v>
      </c>
      <c r="O2369" s="44">
        <f>IFERROR(_xll.qlIndexFixing(ONIndex3M,I2369,TRUE,_xll.ohTrigger(RecalcTrigger,Trigger3M)),NA())</f>
        <v>1.9631733434409829E-2</v>
      </c>
      <c r="P2369" s="44">
        <f>IFERROR(_xll.qlIndexFixing(ONIndex6M,I2369,TRUE,_xll.ohTrigger(RecalcTrigger,Trigger6M)),NA())</f>
        <v>1.9765412765272442E-2</v>
      </c>
      <c r="Q2369" s="183">
        <f>IFERROR(_xll.qlIndexFixing(ONIndex1Y,I2369,TRUE,_xll.ohTrigger(RecalcTrigger,Trigger1Y)),NA())</f>
        <v>1.9910504024370782E-2</v>
      </c>
    </row>
    <row r="2370" spans="2:17" x14ac:dyDescent="0.2">
      <c r="B2370" s="39" t="s">
        <v>42</v>
      </c>
      <c r="D2370" s="42">
        <f>_xll.qlCalendarAdvance(Calendar,$D2369,B2370,"f",FALSE)</f>
        <v>55915</v>
      </c>
      <c r="E2370" s="177">
        <f>_xll.qlInterestRateIndexValueDate(IndexON,D2370)</f>
        <v>55915</v>
      </c>
      <c r="F2370" s="193">
        <f>IFERROR(_xll.qlIndexFixing(IndexON,D2370,TRUE,_xll.ohTrigger(RecalcTrigger,TriggerON)),NA())</f>
        <v>1.9259853150398468E-2</v>
      </c>
      <c r="H2370" s="42">
        <f>_xll.qlCalendarAdvance(Calendar,$H2369,B2370,"f",FALSE)</f>
        <v>55915</v>
      </c>
      <c r="I2370" s="177">
        <f>_xll.qlInterestRateIndexValueDate(Index1M,$H2370)</f>
        <v>55915</v>
      </c>
      <c r="J2370" s="182">
        <f>IFERROR(_xll.qlIndexFixing(Index1M,$H2370,TRUE,_xll.ohTrigger(RecalcTrigger,Trigger1M)),NA())</f>
        <v>1.9317143776455825E-2</v>
      </c>
      <c r="K2370" s="44">
        <f>IFERROR(_xll.qlIndexFixing(Index3M,H2370,TRUE,_xll.ohTrigger(RecalcTrigger,Trigger3M)),NA())</f>
        <v>1.9660058839343943E-2</v>
      </c>
      <c r="L2370" s="44">
        <f>IFERROR(_xll.qlIndexFixing(Index6M,$H2370,TRUE,_xll.ohTrigger(RecalcTrigger,Trigger6M)),NA())</f>
        <v>1.9827407240415675E-2</v>
      </c>
      <c r="M2370" s="183">
        <f>IFERROR(_xll.qlIndexFixing(Index1Y,$H2370,TRUE,_xll.ohTrigger(RecalcTrigger,Trigger1Y)),NA())</f>
        <v>2.0037568364936781E-2</v>
      </c>
      <c r="N2370" s="182">
        <f>IFERROR(_xll.qlIndexFixing(ONIndex1M,I2370,TRUE,_xll.ohTrigger(RecalcTrigger,Trigger1M)),NA())</f>
        <v>1.9309290849237975E-2</v>
      </c>
      <c r="O2370" s="44">
        <f>IFERROR(_xll.qlIndexFixing(ONIndex3M,I2370,TRUE,_xll.ohTrigger(RecalcTrigger,Trigger3M)),NA())</f>
        <v>1.9629278507039181E-2</v>
      </c>
      <c r="P2370" s="44">
        <f>IFERROR(_xll.qlIndexFixing(ONIndex6M,I2370,TRUE,_xll.ohTrigger(RecalcTrigger,Trigger6M)),NA())</f>
        <v>1.9762861379319933E-2</v>
      </c>
      <c r="Q2370" s="183">
        <f>IFERROR(_xll.qlIndexFixing(ONIndex1Y,I2370,TRUE,_xll.ohTrigger(RecalcTrigger,Trigger1Y)),NA())</f>
        <v>1.9907680740654337E-2</v>
      </c>
    </row>
    <row r="2371" spans="2:17" x14ac:dyDescent="0.2">
      <c r="B2371" s="39" t="s">
        <v>42</v>
      </c>
      <c r="D2371" s="42">
        <f>_xll.qlCalendarAdvance(Calendar,$D2370,B2371,"f",FALSE)</f>
        <v>55922</v>
      </c>
      <c r="E2371" s="177">
        <f>_xll.qlInterestRateIndexValueDate(IndexON,D2371)</f>
        <v>55922</v>
      </c>
      <c r="F2371" s="193">
        <f>IFERROR(_xll.qlIndexFixing(IndexON,D2371,TRUE,_xll.ohTrigger(RecalcTrigger,TriggerON)),NA())</f>
        <v>1.9257814294155743E-2</v>
      </c>
      <c r="H2371" s="42">
        <f>_xll.qlCalendarAdvance(Calendar,$H2370,B2371,"f",FALSE)</f>
        <v>55922</v>
      </c>
      <c r="I2371" s="177">
        <f>_xll.qlInterestRateIndexValueDate(Index1M,$H2371)</f>
        <v>55922</v>
      </c>
      <c r="J2371" s="182">
        <f>IFERROR(_xll.qlIndexFixing(Index1M,$H2371,TRUE,_xll.ohTrigger(RecalcTrigger,Trigger1M)),NA())</f>
        <v>1.9314403609274094E-2</v>
      </c>
      <c r="K2371" s="44">
        <f>IFERROR(_xll.qlIndexFixing(Index3M,H2371,TRUE,_xll.ohTrigger(RecalcTrigger,Trigger3M)),NA())</f>
        <v>1.9657709737905541E-2</v>
      </c>
      <c r="L2371" s="44">
        <f>IFERROR(_xll.qlIndexFixing(Index6M,$H2371,TRUE,_xll.ohTrigger(RecalcTrigger,Trigger6M)),NA())</f>
        <v>1.9825041280852149E-2</v>
      </c>
      <c r="M2371" s="183">
        <f>IFERROR(_xll.qlIndexFixing(Index1Y,$H2371,TRUE,_xll.ohTrigger(RecalcTrigger,Trigger1Y)),NA())</f>
        <v>2.0036228306856925E-2</v>
      </c>
      <c r="N2371" s="182">
        <f>IFERROR(_xll.qlIndexFixing(ONIndex1M,I2371,TRUE,_xll.ohTrigger(RecalcTrigger,Trigger1M)),NA())</f>
        <v>1.9306527319026271E-2</v>
      </c>
      <c r="O2371" s="44">
        <f>IFERROR(_xll.qlIndexFixing(ONIndex3M,I2371,TRUE,_xll.ohTrigger(RecalcTrigger,Trigger3M)),NA())</f>
        <v>1.9626839911493686E-2</v>
      </c>
      <c r="P2371" s="44">
        <f>IFERROR(_xll.qlIndexFixing(ONIndex6M,I2371,TRUE,_xll.ohTrigger(RecalcTrigger,Trigger6M)),NA())</f>
        <v>1.9760325165960605E-2</v>
      </c>
      <c r="Q2371" s="183">
        <f>IFERROR(_xll.qlIndexFixing(ONIndex1Y,I2371,TRUE,_xll.ohTrigger(RecalcTrigger,Trigger1Y)),NA())</f>
        <v>1.9904872154221657E-2</v>
      </c>
    </row>
    <row r="2372" spans="2:17" x14ac:dyDescent="0.2">
      <c r="B2372" s="39" t="s">
        <v>42</v>
      </c>
      <c r="D2372" s="42">
        <f>_xll.qlCalendarAdvance(Calendar,$D2371,B2372,"f",FALSE)</f>
        <v>55929</v>
      </c>
      <c r="E2372" s="177">
        <f>_xll.qlInterestRateIndexValueDate(IndexON,D2372)</f>
        <v>55929</v>
      </c>
      <c r="F2372" s="193">
        <f>IFERROR(_xll.qlIndexFixing(IndexON,D2372,TRUE,_xll.ohTrigger(RecalcTrigger,TriggerON)),NA())</f>
        <v>1.9255792101811796E-2</v>
      </c>
      <c r="H2372" s="42">
        <f>_xll.qlCalendarAdvance(Calendar,$H2371,B2372,"f",FALSE)</f>
        <v>55929</v>
      </c>
      <c r="I2372" s="177">
        <f>_xll.qlInterestRateIndexValueDate(Index1M,$H2372)</f>
        <v>55929</v>
      </c>
      <c r="J2372" s="182">
        <f>IFERROR(_xll.qlIndexFixing(Index1M,$H2372,TRUE,_xll.ohTrigger(RecalcTrigger,Trigger1M)),NA())</f>
        <v>1.9311678573189852E-2</v>
      </c>
      <c r="K2372" s="44">
        <f>IFERROR(_xll.qlIndexFixing(Index3M,H2372,TRUE,_xll.ohTrigger(RecalcTrigger,Trigger3M)),NA())</f>
        <v>1.9655377045201872E-2</v>
      </c>
      <c r="L2372" s="44">
        <f>IFERROR(_xll.qlIndexFixing(Index6M,$H2372,TRUE,_xll.ohTrigger(RecalcTrigger,Trigger6M)),NA())</f>
        <v>1.9822690643237113E-2</v>
      </c>
      <c r="M2372" s="183">
        <f>IFERROR(_xll.qlIndexFixing(Index1Y,$H2372,TRUE,_xll.ohTrigger(RecalcTrigger,Trigger1Y)),NA())</f>
        <v>2.0033768362211664E-2</v>
      </c>
      <c r="N2372" s="182">
        <f>IFERROR(_xll.qlIndexFixing(ONIndex1M,I2372,TRUE,_xll.ohTrigger(RecalcTrigger,Trigger1M)),NA())</f>
        <v>1.9303778899407341E-2</v>
      </c>
      <c r="O2372" s="44">
        <f>IFERROR(_xll.qlIndexFixing(ONIndex3M,I2372,TRUE,_xll.ohTrigger(RecalcTrigger,Trigger3M)),NA())</f>
        <v>1.9624417647773344E-2</v>
      </c>
      <c r="P2372" s="44">
        <f>IFERROR(_xll.qlIndexFixing(ONIndex6M,I2372,TRUE,_xll.ohTrigger(RecalcTrigger,Trigger6M)),NA())</f>
        <v>1.9757804125194459E-2</v>
      </c>
      <c r="Q2372" s="183">
        <f>IFERROR(_xll.qlIndexFixing(ONIndex1Y,I2372,TRUE,_xll.ohTrigger(RecalcTrigger,Trigger1Y)),NA())</f>
        <v>1.9902078265018702E-2</v>
      </c>
    </row>
    <row r="2373" spans="2:17" x14ac:dyDescent="0.2">
      <c r="B2373" s="39" t="s">
        <v>42</v>
      </c>
      <c r="D2373" s="42">
        <f>_xll.qlCalendarAdvance(Calendar,$D2372,B2373,"f",FALSE)</f>
        <v>55936</v>
      </c>
      <c r="E2373" s="177">
        <f>_xll.qlInterestRateIndexValueDate(IndexON,D2373)</f>
        <v>55936</v>
      </c>
      <c r="F2373" s="193">
        <f>IFERROR(_xll.qlIndexFixing(IndexON,D2373,TRUE,_xll.ohTrigger(RecalcTrigger,TriggerON)),NA())</f>
        <v>1.925378657336663E-2</v>
      </c>
      <c r="H2373" s="42">
        <f>_xll.qlCalendarAdvance(Calendar,$H2372,B2373,"f",FALSE)</f>
        <v>55936</v>
      </c>
      <c r="I2373" s="177">
        <f>_xll.qlInterestRateIndexValueDate(Index1M,$H2373)</f>
        <v>55936</v>
      </c>
      <c r="J2373" s="182">
        <f>IFERROR(_xll.qlIndexFixing(Index1M,$H2373,TRUE,_xll.ohTrigger(RecalcTrigger,Trigger1M)),NA())</f>
        <v>1.9308968668174147E-2</v>
      </c>
      <c r="K2373" s="44">
        <f>IFERROR(_xll.qlIndexFixing(Index3M,H2373,TRUE,_xll.ohTrigger(RecalcTrigger,Trigger3M)),NA())</f>
        <v>1.965306076120835E-2</v>
      </c>
      <c r="L2373" s="44">
        <f>IFERROR(_xll.qlIndexFixing(Index6M,$H2373,TRUE,_xll.ohTrigger(RecalcTrigger,Trigger6M)),NA())</f>
        <v>1.982035532751639E-2</v>
      </c>
      <c r="M2373" s="183">
        <f>IFERROR(_xll.qlIndexFixing(Index1Y,$H2373,TRUE,_xll.ohTrigger(RecalcTrigger,Trigger1Y)),NA())</f>
        <v>2.0031323414271048E-2</v>
      </c>
      <c r="N2373" s="182">
        <f>IFERROR(_xll.qlIndexFixing(ONIndex1M,I2373,TRUE,_xll.ohTrigger(RecalcTrigger,Trigger1M)),NA())</f>
        <v>1.9301045590354175E-2</v>
      </c>
      <c r="O2373" s="44">
        <f>IFERROR(_xll.qlIndexFixing(ONIndex3M,I2373,TRUE,_xll.ohTrigger(RecalcTrigger,Trigger3M)),NA())</f>
        <v>1.962201171582412E-2</v>
      </c>
      <c r="P2373" s="44">
        <f>IFERROR(_xll.qlIndexFixing(ONIndex6M,I2373,TRUE,_xll.ohTrigger(RecalcTrigger,Trigger6M)),NA())</f>
        <v>1.9755298256994479E-2</v>
      </c>
      <c r="Q2373" s="183">
        <f>IFERROR(_xll.qlIndexFixing(ONIndex1Y,I2373,TRUE,_xll.ohTrigger(RecalcTrigger,Trigger1Y)),NA())</f>
        <v>1.9899299073045478E-2</v>
      </c>
    </row>
    <row r="2374" spans="2:17" x14ac:dyDescent="0.2">
      <c r="B2374" s="39" t="s">
        <v>42</v>
      </c>
      <c r="D2374" s="42">
        <f>_xll.qlCalendarAdvance(Calendar,$D2373,B2374,"f",FALSE)</f>
        <v>55943</v>
      </c>
      <c r="E2374" s="177">
        <f>_xll.qlInterestRateIndexValueDate(IndexON,D2374)</f>
        <v>55943</v>
      </c>
      <c r="F2374" s="193">
        <f>IFERROR(_xll.qlIndexFixing(IndexON,D2374,TRUE,_xll.ohTrigger(RecalcTrigger,TriggerON)),NA())</f>
        <v>1.9251797708820243E-2</v>
      </c>
      <c r="H2374" s="42">
        <f>_xll.qlCalendarAdvance(Calendar,$H2373,B2374,"f",FALSE)</f>
        <v>55943</v>
      </c>
      <c r="I2374" s="177">
        <f>_xll.qlInterestRateIndexValueDate(Index1M,$H2374)</f>
        <v>55943</v>
      </c>
      <c r="J2374" s="182">
        <f>IFERROR(_xll.qlIndexFixing(Index1M,$H2374,TRUE,_xll.ohTrigger(RecalcTrigger,Trigger1M)),NA())</f>
        <v>1.9307231699157299E-2</v>
      </c>
      <c r="K2374" s="44">
        <f>IFERROR(_xll.qlIndexFixing(Index3M,H2374,TRUE,_xll.ohTrigger(RecalcTrigger,Trigger3M)),NA())</f>
        <v>1.9651494963734105E-2</v>
      </c>
      <c r="L2374" s="44">
        <f>IFERROR(_xll.qlIndexFixing(Index6M,$H2374,TRUE,_xll.ohTrigger(RecalcTrigger,Trigger6M)),NA())</f>
        <v>1.9818411201730377E-2</v>
      </c>
      <c r="M2374" s="183">
        <f>IFERROR(_xll.qlIndexFixing(Index1Y,$H2374,TRUE,_xll.ohTrigger(RecalcTrigger,Trigger1Y)),NA())</f>
        <v>2.0027747326733222E-2</v>
      </c>
      <c r="N2374" s="182">
        <f>IFERROR(_xll.qlIndexFixing(ONIndex1M,I2374,TRUE,_xll.ohTrigger(RecalcTrigger,Trigger1M)),NA())</f>
        <v>1.9298327391866769E-2</v>
      </c>
      <c r="O2374" s="44">
        <f>IFERROR(_xll.qlIndexFixing(ONIndex3M,I2374,TRUE,_xll.ohTrigger(RecalcTrigger,Trigger3M)),NA())</f>
        <v>1.9619622115727063E-2</v>
      </c>
      <c r="P2374" s="44">
        <f>IFERROR(_xll.qlIndexFixing(ONIndex6M,I2374,TRUE,_xll.ohTrigger(RecalcTrigger,Trigger6M)),NA())</f>
        <v>1.9752807561360667E-2</v>
      </c>
      <c r="Q2374" s="183">
        <f>IFERROR(_xll.qlIndexFixing(ONIndex1Y,I2374,TRUE,_xll.ohTrigger(RecalcTrigger,Trigger1Y)),NA())</f>
        <v>1.9896534578301987E-2</v>
      </c>
    </row>
    <row r="2375" spans="2:17" x14ac:dyDescent="0.2">
      <c r="B2375" s="39" t="s">
        <v>42</v>
      </c>
      <c r="D2375" s="42">
        <f>_xll.qlCalendarAdvance(Calendar,$D2374,B2375,"f",FALSE)</f>
        <v>55950</v>
      </c>
      <c r="E2375" s="177">
        <f>_xll.qlInterestRateIndexValueDate(IndexON,D2375)</f>
        <v>55950</v>
      </c>
      <c r="F2375" s="193">
        <f>IFERROR(_xll.qlIndexFixing(IndexON,D2375,TRUE,_xll.ohTrigger(RecalcTrigger,TriggerON)),NA())</f>
        <v>1.9249825508199651E-2</v>
      </c>
      <c r="H2375" s="42">
        <f>_xll.qlCalendarAdvance(Calendar,$H2374,B2375,"f",FALSE)</f>
        <v>55950</v>
      </c>
      <c r="I2375" s="177">
        <f>_xll.qlInterestRateIndexValueDate(Index1M,$H2375)</f>
        <v>55950</v>
      </c>
      <c r="J2375" s="182">
        <f>IFERROR(_xll.qlIndexFixing(Index1M,$H2375,TRUE,_xll.ohTrigger(RecalcTrigger,Trigger1M)),NA())</f>
        <v>1.9304875283605478E-2</v>
      </c>
      <c r="K2375" s="44">
        <f>IFERROR(_xll.qlIndexFixing(Index3M,H2375,TRUE,_xll.ohTrigger(RecalcTrigger,Trigger3M)),NA())</f>
        <v>1.9650318711864435E-2</v>
      </c>
      <c r="L2375" s="44">
        <f>IFERROR(_xll.qlIndexFixing(Index6M,$H2375,TRUE,_xll.ohTrigger(RecalcTrigger,Trigger6M)),NA())</f>
        <v>1.981723865186176E-2</v>
      </c>
      <c r="M2375" s="183">
        <f>IFERROR(_xll.qlIndexFixing(Index1Y,$H2375,TRUE,_xll.ohTrigger(RecalcTrigger,Trigger1Y)),NA())</f>
        <v>2.0026478508070687E-2</v>
      </c>
      <c r="N2375" s="182">
        <f>IFERROR(_xll.qlIndexFixing(ONIndex1M,I2375,TRUE,_xll.ohTrigger(RecalcTrigger,Trigger1M)),NA())</f>
        <v>1.9295624304053186E-2</v>
      </c>
      <c r="O2375" s="44">
        <f>IFERROR(_xll.qlIndexFixing(ONIndex3M,I2375,TRUE,_xll.ohTrigger(RecalcTrigger,Trigger3M)),NA())</f>
        <v>1.9617248847455158E-2</v>
      </c>
      <c r="P2375" s="44">
        <f>IFERROR(_xll.qlIndexFixing(ONIndex6M,I2375,TRUE,_xll.ohTrigger(RecalcTrigger,Trigger6M)),NA())</f>
        <v>1.975033203840108E-2</v>
      </c>
      <c r="Q2375" s="183">
        <f>IFERROR(_xll.qlIndexFixing(ONIndex1Y,I2375,TRUE,_xll.ohTrigger(RecalcTrigger,Trigger1Y)),NA())</f>
        <v>1.9893784780842253E-2</v>
      </c>
    </row>
    <row r="2376" spans="2:17" x14ac:dyDescent="0.2">
      <c r="B2376" s="39" t="s">
        <v>42</v>
      </c>
      <c r="D2376" s="42">
        <f>_xll.qlCalendarAdvance(Calendar,$D2375,B2376,"f",FALSE)</f>
        <v>55957</v>
      </c>
      <c r="E2376" s="177">
        <f>_xll.qlInterestRateIndexValueDate(IndexON,D2376)</f>
        <v>55957</v>
      </c>
      <c r="F2376" s="193">
        <f>IFERROR(_xll.qlIndexFixing(IndexON,D2376,TRUE,_xll.ohTrigger(RecalcTrigger,TriggerON)),NA())</f>
        <v>1.9247869971477836E-2</v>
      </c>
      <c r="H2376" s="42">
        <f>_xll.qlCalendarAdvance(Calendar,$H2375,B2376,"f",FALSE)</f>
        <v>55957</v>
      </c>
      <c r="I2376" s="177">
        <f>_xll.qlInterestRateIndexValueDate(Index1M,$H2376)</f>
        <v>55957</v>
      </c>
      <c r="J2376" s="182">
        <f>IFERROR(_xll.qlIndexFixing(Index1M,$H2376,TRUE,_xll.ohTrigger(RecalcTrigger,Trigger1M)),NA())</f>
        <v>1.9301893182881696E-2</v>
      </c>
      <c r="K2376" s="44">
        <f>IFERROR(_xll.qlIndexFixing(Index3M,H2376,TRUE,_xll.ohTrigger(RecalcTrigger,Trigger3M)),NA())</f>
        <v>1.9648056906852899E-2</v>
      </c>
      <c r="L2376" s="44">
        <f>IFERROR(_xll.qlIndexFixing(Index6M,$H2376,TRUE,_xll.ohTrigger(RecalcTrigger,Trigger6M)),NA())</f>
        <v>1.9814953185329179E-2</v>
      </c>
      <c r="M2376" s="183">
        <f>IFERROR(_xll.qlIndexFixing(Index1Y,$H2376,TRUE,_xll.ohTrigger(RecalcTrigger,Trigger1Y)),NA())</f>
        <v>2.0024078549596074E-2</v>
      </c>
      <c r="N2376" s="182">
        <f>IFERROR(_xll.qlIndexFixing(ONIndex1M,I2376,TRUE,_xll.ohTrigger(RecalcTrigger,Trigger1M)),NA())</f>
        <v>1.9292936326778348E-2</v>
      </c>
      <c r="O2376" s="44">
        <f>IFERROR(_xll.qlIndexFixing(ONIndex3M,I2376,TRUE,_xll.ohTrigger(RecalcTrigger,Trigger3M)),NA())</f>
        <v>1.9614891911008406E-2</v>
      </c>
      <c r="P2376" s="44">
        <f>IFERROR(_xll.qlIndexFixing(ONIndex6M,I2376,TRUE,_xll.ohTrigger(RecalcTrigger,Trigger6M)),NA())</f>
        <v>1.9747871687980648E-2</v>
      </c>
      <c r="Q2376" s="183">
        <f>IFERROR(_xll.qlIndexFixing(ONIndex1Y,I2376,TRUE,_xll.ohTrigger(RecalcTrigger,Trigger1Y)),NA())</f>
        <v>1.9891049680558218E-2</v>
      </c>
    </row>
    <row r="2377" spans="2:17" x14ac:dyDescent="0.2">
      <c r="B2377" s="39" t="s">
        <v>42</v>
      </c>
      <c r="D2377" s="42">
        <f>_xll.qlCalendarAdvance(Calendar,$D2376,B2377,"f",FALSE)</f>
        <v>55964</v>
      </c>
      <c r="E2377" s="177">
        <f>_xll.qlInterestRateIndexValueDate(IndexON,D2377)</f>
        <v>55964</v>
      </c>
      <c r="F2377" s="193">
        <f>IFERROR(_xll.qlIndexFixing(IndexON,D2377,TRUE,_xll.ohTrigger(RecalcTrigger,TriggerON)),NA())</f>
        <v>1.9245931098627787E-2</v>
      </c>
      <c r="H2377" s="42">
        <f>_xll.qlCalendarAdvance(Calendar,$H2376,B2377,"f",FALSE)</f>
        <v>55964</v>
      </c>
      <c r="I2377" s="177">
        <f>_xll.qlInterestRateIndexValueDate(Index1M,$H2377)</f>
        <v>55964</v>
      </c>
      <c r="J2377" s="182">
        <f>IFERROR(_xll.qlIndexFixing(Index1M,$H2377,TRUE,_xll.ohTrigger(RecalcTrigger,Trigger1M)),NA())</f>
        <v>1.9299246624995377E-2</v>
      </c>
      <c r="K2377" s="44">
        <f>IFERROR(_xll.qlIndexFixing(Index3M,H2377,TRUE,_xll.ohTrigger(RecalcTrigger,Trigger3M)),NA())</f>
        <v>1.9645811514903057E-2</v>
      </c>
      <c r="L2377" s="44">
        <f>IFERROR(_xll.qlIndexFixing(Index6M,$H2377,TRUE,_xll.ohTrigger(RecalcTrigger,Trigger6M)),NA())</f>
        <v>1.9812683043835648E-2</v>
      </c>
      <c r="M2377" s="183">
        <f>IFERROR(_xll.qlIndexFixing(Index1Y,$H2377,TRUE,_xll.ohTrigger(RecalcTrigger,Trigger1Y)),NA())</f>
        <v>2.0021693587396801E-2</v>
      </c>
      <c r="N2377" s="182">
        <f>IFERROR(_xll.qlIndexFixing(ONIndex1M,I2377,TRUE,_xll.ohTrigger(RecalcTrigger,Trigger1M)),NA())</f>
        <v>1.9290263460096289E-2</v>
      </c>
      <c r="O2377" s="44">
        <f>IFERROR(_xll.qlIndexFixing(ONIndex3M,I2377,TRUE,_xll.ohTrigger(RecalcTrigger,Trigger3M)),NA())</f>
        <v>1.9612551306332774E-2</v>
      </c>
      <c r="P2377" s="44">
        <f>IFERROR(_xll.qlIndexFixing(ONIndex6M,I2377,TRUE,_xll.ohTrigger(RecalcTrigger,Trigger6M)),NA())</f>
        <v>1.9745426510180412E-2</v>
      </c>
      <c r="Q2377" s="183">
        <f>IFERROR(_xll.qlIndexFixing(ONIndex1Y,I2377,TRUE,_xll.ohTrigger(RecalcTrigger,Trigger1Y)),NA())</f>
        <v>1.9888329277530929E-2</v>
      </c>
    </row>
    <row r="2378" spans="2:17" x14ac:dyDescent="0.2">
      <c r="B2378" s="39" t="s">
        <v>42</v>
      </c>
      <c r="D2378" s="42">
        <f>_xll.qlCalendarAdvance(Calendar,$D2377,B2378,"f",FALSE)</f>
        <v>55971</v>
      </c>
      <c r="E2378" s="177">
        <f>_xll.qlInterestRateIndexValueDate(IndexON,D2378)</f>
        <v>55971</v>
      </c>
      <c r="F2378" s="193">
        <f>IFERROR(_xll.qlIndexFixing(IndexON,D2378,TRUE,_xll.ohTrigger(RecalcTrigger,TriggerON)),NA())</f>
        <v>1.9244008889703533E-2</v>
      </c>
      <c r="H2378" s="42">
        <f>_xll.qlCalendarAdvance(Calendar,$H2377,B2378,"f",FALSE)</f>
        <v>55971</v>
      </c>
      <c r="I2378" s="177">
        <f>_xll.qlInterestRateIndexValueDate(Index1M,$H2378)</f>
        <v>55971</v>
      </c>
      <c r="J2378" s="182">
        <f>IFERROR(_xll.qlIndexFixing(Index1M,$H2378,TRUE,_xll.ohTrigger(RecalcTrigger,Trigger1M)),NA())</f>
        <v>1.9296615200590873E-2</v>
      </c>
      <c r="K2378" s="44">
        <f>IFERROR(_xll.qlIndexFixing(Index3M,H2378,TRUE,_xll.ohTrigger(RecalcTrigger,Trigger3M)),NA())</f>
        <v>1.9643582535988174E-2</v>
      </c>
      <c r="L2378" s="44">
        <f>IFERROR(_xll.qlIndexFixing(Index6M,$H2378,TRUE,_xll.ohTrigger(RecalcTrigger,Trigger6M)),NA())</f>
        <v>1.9810428227327277E-2</v>
      </c>
      <c r="M2378" s="183">
        <f>IFERROR(_xll.qlIndexFixing(Index1Y,$H2378,TRUE,_xll.ohTrigger(RecalcTrigger,Trigger1Y)),NA())</f>
        <v>2.0019709639781644E-2</v>
      </c>
      <c r="N2378" s="182">
        <f>IFERROR(_xll.qlIndexFixing(ONIndex1M,I2378,TRUE,_xll.ohTrigger(RecalcTrigger,Trigger1M)),NA())</f>
        <v>1.9287605703979992E-2</v>
      </c>
      <c r="O2378" s="44">
        <f>IFERROR(_xll.qlIndexFixing(ONIndex3M,I2378,TRUE,_xll.ohTrigger(RecalcTrigger,Trigger3M)),NA())</f>
        <v>1.9610227033482291E-2</v>
      </c>
      <c r="P2378" s="44">
        <f>IFERROR(_xll.qlIndexFixing(ONIndex6M,I2378,TRUE,_xll.ohTrigger(RecalcTrigger,Trigger6M)),NA())</f>
        <v>1.974299650494634E-2</v>
      </c>
      <c r="Q2378" s="183">
        <f>IFERROR(_xll.qlIndexFixing(ONIndex1Y,I2378,TRUE,_xll.ohTrigger(RecalcTrigger,Trigger1Y)),NA())</f>
        <v>1.9885623571760384E-2</v>
      </c>
    </row>
    <row r="2379" spans="2:17" x14ac:dyDescent="0.2">
      <c r="B2379" s="39" t="s">
        <v>42</v>
      </c>
      <c r="D2379" s="42">
        <f>_xll.qlCalendarAdvance(Calendar,$D2378,B2379,"f",FALSE)</f>
        <v>55982</v>
      </c>
      <c r="E2379" s="177">
        <f>_xll.qlInterestRateIndexValueDate(IndexON,D2379)</f>
        <v>55982</v>
      </c>
      <c r="F2379" s="193">
        <f>IFERROR(_xll.qlIndexFixing(IndexON,D2379,TRUE,_xll.ohTrigger(RecalcTrigger,TriggerON)),NA())</f>
        <v>1.9240277438078435E-2</v>
      </c>
      <c r="H2379" s="42">
        <f>_xll.qlCalendarAdvance(Calendar,$H2378,B2379,"f",FALSE)</f>
        <v>55982</v>
      </c>
      <c r="I2379" s="177">
        <f>_xll.qlInterestRateIndexValueDate(Index1M,$H2379)</f>
        <v>55982</v>
      </c>
      <c r="J2379" s="182">
        <f>IFERROR(_xll.qlIndexFixing(Index1M,$H2379,TRUE,_xll.ohTrigger(RecalcTrigger,Trigger1M)),NA())</f>
        <v>1.9292186067400834E-2</v>
      </c>
      <c r="K2379" s="44">
        <f>IFERROR(_xll.qlIndexFixing(Index3M,H2379,TRUE,_xll.ohTrigger(RecalcTrigger,Trigger3M)),NA())</f>
        <v>1.9638993468249023E-2</v>
      </c>
      <c r="L2379" s="44">
        <f>IFERROR(_xll.qlIndexFixing(Index6M,$H2379,TRUE,_xll.ohTrigger(RecalcTrigger,Trigger6M)),NA())</f>
        <v>1.9806152806941459E-2</v>
      </c>
      <c r="M2379" s="183">
        <f>IFERROR(_xll.qlIndexFixing(Index1Y,$H2379,TRUE,_xll.ohTrigger(RecalcTrigger,Trigger1Y)),NA())</f>
        <v>2.0014854998833931E-2</v>
      </c>
      <c r="N2379" s="182">
        <f>IFERROR(_xll.qlIndexFixing(ONIndex1M,I2379,TRUE,_xll.ohTrigger(RecalcTrigger,Trigger1M)),NA())</f>
        <v>1.928281629689832E-2</v>
      </c>
      <c r="O2379" s="44">
        <f>IFERROR(_xll.qlIndexFixing(ONIndex3M,I2379,TRUE,_xll.ohTrigger(RecalcTrigger,Trigger3M)),NA())</f>
        <v>1.9605881719523266E-2</v>
      </c>
      <c r="P2379" s="44">
        <f>IFERROR(_xll.qlIndexFixing(ONIndex6M,I2379,TRUE,_xll.ohTrigger(RecalcTrigger,Trigger6M)),NA())</f>
        <v>1.9738483847734356E-2</v>
      </c>
      <c r="Q2379" s="183">
        <f>IFERROR(_xll.qlIndexFixing(ONIndex1Y,I2379,TRUE,_xll.ohTrigger(RecalcTrigger,Trigger1Y)),NA())</f>
        <v>1.9880700797809681E-2</v>
      </c>
    </row>
    <row r="2380" spans="2:17" x14ac:dyDescent="0.2">
      <c r="B2380" s="39" t="s">
        <v>42</v>
      </c>
      <c r="D2380" s="42">
        <f>_xll.qlCalendarAdvance(Calendar,$D2379,B2380,"f",FALSE)</f>
        <v>55989</v>
      </c>
      <c r="E2380" s="177">
        <f>_xll.qlInterestRateIndexValueDate(IndexON,D2380)</f>
        <v>55989</v>
      </c>
      <c r="F2380" s="193">
        <f>IFERROR(_xll.qlIndexFixing(IndexON,D2380,TRUE,_xll.ohTrigger(RecalcTrigger,TriggerON)),NA())</f>
        <v>1.923839589696219E-2</v>
      </c>
      <c r="H2380" s="42">
        <f>_xll.qlCalendarAdvance(Calendar,$H2379,B2380,"f",FALSE)</f>
        <v>55989</v>
      </c>
      <c r="I2380" s="177">
        <f>_xll.qlInterestRateIndexValueDate(Index1M,$H2380)</f>
        <v>55989</v>
      </c>
      <c r="J2380" s="182">
        <f>IFERROR(_xll.qlIndexFixing(Index1M,$H2380,TRUE,_xll.ohTrigger(RecalcTrigger,Trigger1M)),NA())</f>
        <v>1.9289592613627948E-2</v>
      </c>
      <c r="K2380" s="44">
        <f>IFERROR(_xll.qlIndexFixing(Index3M,H2380,TRUE,_xll.ohTrigger(RecalcTrigger,Trigger3M)),NA())</f>
        <v>1.9636803529736919E-2</v>
      </c>
      <c r="L2380" s="44">
        <f>IFERROR(_xll.qlIndexFixing(Index6M,$H2380,TRUE,_xll.ohTrigger(RecalcTrigger,Trigger6M)),NA())</f>
        <v>1.9803935447506658E-2</v>
      </c>
      <c r="M2380" s="183">
        <f>IFERROR(_xll.qlIndexFixing(Index1Y,$H2380,TRUE,_xll.ohTrigger(RecalcTrigger,Trigger1Y)),NA())</f>
        <v>2.0012521705044417E-2</v>
      </c>
      <c r="N2380" s="182">
        <f>IFERROR(_xll.qlIndexFixing(ONIndex1M,I2380,TRUE,_xll.ohTrigger(RecalcTrigger,Trigger1M)),NA())</f>
        <v>1.9280195514824738E-2</v>
      </c>
      <c r="O2380" s="44">
        <f>IFERROR(_xll.qlIndexFixing(ONIndex3M,I2380,TRUE,_xll.ohTrigger(RecalcTrigger,Trigger3M)),NA())</f>
        <v>1.9603597355050129E-2</v>
      </c>
      <c r="P2380" s="44">
        <f>IFERROR(_xll.qlIndexFixing(ONIndex6M,I2380,TRUE,_xll.ohTrigger(RecalcTrigger,Trigger6M)),NA())</f>
        <v>1.9736090948999641E-2</v>
      </c>
      <c r="Q2380" s="183">
        <f>IFERROR(_xll.qlIndexFixing(ONIndex1Y,I2380,TRUE,_xll.ohTrigger(RecalcTrigger,Trigger1Y)),NA())</f>
        <v>1.9878031076101532E-2</v>
      </c>
    </row>
    <row r="2381" spans="2:17" x14ac:dyDescent="0.2">
      <c r="B2381" s="39" t="s">
        <v>42</v>
      </c>
      <c r="D2381" s="42">
        <f>_xll.qlCalendarAdvance(Calendar,$D2380,B2381,"f",FALSE)</f>
        <v>55996</v>
      </c>
      <c r="E2381" s="177">
        <f>_xll.qlInterestRateIndexValueDate(IndexON,D2381)</f>
        <v>55996</v>
      </c>
      <c r="F2381" s="193">
        <f>IFERROR(_xll.qlIndexFixing(IndexON,D2381,TRUE,_xll.ohTrigger(RecalcTrigger,TriggerON)),NA())</f>
        <v>1.9236531017988723E-2</v>
      </c>
      <c r="H2381" s="42">
        <f>_xll.qlCalendarAdvance(Calendar,$H2380,B2381,"f",FALSE)</f>
        <v>55996</v>
      </c>
      <c r="I2381" s="177">
        <f>_xll.qlInterestRateIndexValueDate(Index1M,$H2381)</f>
        <v>55996</v>
      </c>
      <c r="J2381" s="182">
        <f>IFERROR(_xll.qlIndexFixing(Index1M,$H2381,TRUE,_xll.ohTrigger(RecalcTrigger,Trigger1M)),NA())</f>
        <v>1.9287014292484327E-2</v>
      </c>
      <c r="K2381" s="44">
        <f>IFERROR(_xll.qlIndexFixing(Index3M,H2381,TRUE,_xll.ohTrigger(RecalcTrigger,Trigger3M)),NA())</f>
        <v>1.9634630001485544E-2</v>
      </c>
      <c r="L2381" s="44">
        <f>IFERROR(_xll.qlIndexFixing(Index6M,$H2381,TRUE,_xll.ohTrigger(RecalcTrigger,Trigger6M)),NA())</f>
        <v>1.9801733411200756E-2</v>
      </c>
      <c r="M2381" s="183">
        <f>IFERROR(_xll.qlIndexFixing(Index1Y,$H2381,TRUE,_xll.ohTrigger(RecalcTrigger,Trigger1Y)),NA())</f>
        <v>2.0010203405409488E-2</v>
      </c>
      <c r="N2381" s="182">
        <f>IFERROR(_xll.qlIndexFixing(ONIndex1M,I2381,TRUE,_xll.ohTrigger(RecalcTrigger,Trigger1M)),NA())</f>
        <v>1.9277589841723008E-2</v>
      </c>
      <c r="O2381" s="44">
        <f>IFERROR(_xll.qlIndexFixing(ONIndex3M,I2381,TRUE,_xll.ohTrigger(RecalcTrigger,Trigger3M)),NA())</f>
        <v>1.9601329320673155E-2</v>
      </c>
      <c r="P2381" s="44">
        <f>IFERROR(_xll.qlIndexFixing(ONIndex6M,I2381,TRUE,_xll.ohTrigger(RecalcTrigger,Trigger6M)),NA())</f>
        <v>1.9733713221318228E-2</v>
      </c>
      <c r="Q2381" s="183">
        <f>IFERROR(_xll.qlIndexFixing(ONIndex1Y,I2381,TRUE,_xll.ohTrigger(RecalcTrigger,Trigger1Y)),NA())</f>
        <v>1.9875376050029203E-2</v>
      </c>
    </row>
    <row r="2382" spans="2:17" x14ac:dyDescent="0.2">
      <c r="B2382" s="39" t="s">
        <v>42</v>
      </c>
      <c r="D2382" s="42">
        <f>_xll.qlCalendarAdvance(Calendar,$D2381,B2382,"f",FALSE)</f>
        <v>56003</v>
      </c>
      <c r="E2382" s="177">
        <f>_xll.qlInterestRateIndexValueDate(IndexON,D2382)</f>
        <v>56003</v>
      </c>
      <c r="F2382" s="193">
        <f>IFERROR(_xll.qlIndexFixing(IndexON,D2382,TRUE,_xll.ohTrigger(RecalcTrigger,TriggerON)),NA())</f>
        <v>1.9234682801158032E-2</v>
      </c>
      <c r="H2382" s="42">
        <f>_xll.qlCalendarAdvance(Calendar,$H2381,B2382,"f",FALSE)</f>
        <v>56003</v>
      </c>
      <c r="I2382" s="177">
        <f>_xll.qlInterestRateIndexValueDate(Index1M,$H2382)</f>
        <v>56003</v>
      </c>
      <c r="J2382" s="182">
        <f>IFERROR(_xll.qlIndexFixing(Index1M,$H2382,TRUE,_xll.ohTrigger(RecalcTrigger,Trigger1M)),NA())</f>
        <v>1.9284451103967259E-2</v>
      </c>
      <c r="K2382" s="44">
        <f>IFERROR(_xll.qlIndexFixing(Index3M,H2382,TRUE,_xll.ohTrigger(RecalcTrigger,Trigger3M)),NA())</f>
        <v>1.9632472883468186E-2</v>
      </c>
      <c r="L2382" s="44">
        <f>IFERROR(_xll.qlIndexFixing(Index6M,$H2382,TRUE,_xll.ohTrigger(RecalcTrigger,Trigger6M)),NA())</f>
        <v>1.9799546697972379E-2</v>
      </c>
      <c r="M2382" s="183">
        <f>IFERROR(_xll.qlIndexFixing(Index1Y,$H2382,TRUE,_xll.ohTrigger(RecalcTrigger,Trigger1Y)),NA())</f>
        <v>2.0007900099826337E-2</v>
      </c>
      <c r="N2382" s="182">
        <f>IFERROR(_xll.qlIndexFixing(ONIndex1M,I2382,TRUE,_xll.ohTrigger(RecalcTrigger,Trigger1M)),NA())</f>
        <v>1.9274999277512084E-2</v>
      </c>
      <c r="O2382" s="44">
        <f>IFERROR(_xll.qlIndexFixing(ONIndex3M,I2382,TRUE,_xll.ohTrigger(RecalcTrigger,Trigger3M)),NA())</f>
        <v>1.9599077616230254E-2</v>
      </c>
      <c r="P2382" s="44">
        <f>IFERROR(_xll.qlIndexFixing(ONIndex6M,I2382,TRUE,_xll.ohTrigger(RecalcTrigger,Trigger6M)),NA())</f>
        <v>1.9731350664446978E-2</v>
      </c>
      <c r="Q2382" s="183">
        <f>IFERROR(_xll.qlIndexFixing(ONIndex1Y,I2382,TRUE,_xll.ohTrigger(RecalcTrigger,Trigger1Y)),NA())</f>
        <v>1.9872735719511647E-2</v>
      </c>
    </row>
    <row r="2383" spans="2:17" x14ac:dyDescent="0.2">
      <c r="B2383" s="39" t="s">
        <v>42</v>
      </c>
      <c r="D2383" s="42">
        <f>_xll.qlCalendarAdvance(Calendar,$D2382,B2383,"f",FALSE)</f>
        <v>56010</v>
      </c>
      <c r="E2383" s="177">
        <f>_xll.qlInterestRateIndexValueDate(IndexON,D2383)</f>
        <v>56010</v>
      </c>
      <c r="F2383" s="193">
        <f>IFERROR(_xll.qlIndexFixing(IndexON,D2383,TRUE,_xll.ohTrigger(RecalcTrigger,TriggerON)),NA())</f>
        <v>1.9232851246308025E-2</v>
      </c>
      <c r="H2383" s="42">
        <f>_xll.qlCalendarAdvance(Calendar,$H2382,B2383,"f",FALSE)</f>
        <v>56010</v>
      </c>
      <c r="I2383" s="177">
        <f>_xll.qlInterestRateIndexValueDate(Index1M,$H2383)</f>
        <v>56010</v>
      </c>
      <c r="J2383" s="182">
        <f>IFERROR(_xll.qlIndexFixing(Index1M,$H2383,TRUE,_xll.ohTrigger(RecalcTrigger,Trigger1M)),NA())</f>
        <v>1.9282231442431349E-2</v>
      </c>
      <c r="K2383" s="44">
        <f>IFERROR(_xll.qlIndexFixing(Index3M,H2383,TRUE,_xll.ohTrigger(RecalcTrigger,Trigger3M)),NA())</f>
        <v>1.963070946830987E-2</v>
      </c>
      <c r="L2383" s="44">
        <f>IFERROR(_xll.qlIndexFixing(Index6M,$H2383,TRUE,_xll.ohTrigger(RecalcTrigger,Trigger6M)),NA())</f>
        <v>1.9797760708658501E-2</v>
      </c>
      <c r="M2383" s="183">
        <f>IFERROR(_xll.qlIndexFixing(Index1Y,$H2383,TRUE,_xll.ohTrigger(RecalcTrigger,Trigger1Y)),NA())</f>
        <v>2.0005611788193933E-2</v>
      </c>
      <c r="N2383" s="182">
        <f>IFERROR(_xll.qlIndexFixing(ONIndex1M,I2383,TRUE,_xll.ohTrigger(RecalcTrigger,Trigger1M)),NA())</f>
        <v>1.927242382227301E-2</v>
      </c>
      <c r="O2383" s="44">
        <f>IFERROR(_xll.qlIndexFixing(ONIndex3M,I2383,TRUE,_xll.ohTrigger(RecalcTrigger,Trigger3M)),NA())</f>
        <v>1.959684224180247E-2</v>
      </c>
      <c r="P2383" s="44">
        <f>IFERROR(_xll.qlIndexFixing(ONIndex6M,I2383,TRUE,_xll.ohTrigger(RecalcTrigger,Trigger6M)),NA())</f>
        <v>1.9729003278385893E-2</v>
      </c>
      <c r="Q2383" s="183">
        <f>IFERROR(_xll.qlIndexFixing(ONIndex1Y,I2383,TRUE,_xll.ohTrigger(RecalcTrigger,Trigger1Y)),NA())</f>
        <v>1.9870110084548864E-2</v>
      </c>
    </row>
    <row r="2384" spans="2:17" x14ac:dyDescent="0.2">
      <c r="B2384" s="39" t="s">
        <v>42</v>
      </c>
      <c r="D2384" s="42">
        <f>_xll.qlCalendarAdvance(Calendar,$D2383,B2384,"f",FALSE)</f>
        <v>56017</v>
      </c>
      <c r="E2384" s="177">
        <f>_xll.qlInterestRateIndexValueDate(IndexON,D2384)</f>
        <v>56017</v>
      </c>
      <c r="F2384" s="193">
        <f>IFERROR(_xll.qlIndexFixing(IndexON,D2384,TRUE,_xll.ohTrigger(RecalcTrigger,TriggerON)),NA())</f>
        <v>1.9231036353681841E-2</v>
      </c>
      <c r="H2384" s="42">
        <f>_xll.qlCalendarAdvance(Calendar,$H2383,B2384,"f",FALSE)</f>
        <v>56017</v>
      </c>
      <c r="I2384" s="177">
        <f>_xll.qlInterestRateIndexValueDate(Index1M,$H2384)</f>
        <v>56017</v>
      </c>
      <c r="J2384" s="182">
        <f>IFERROR(_xll.qlIndexFixing(Index1M,$H2384,TRUE,_xll.ohTrigger(RecalcTrigger,Trigger1M)),NA())</f>
        <v>1.9279699466388578E-2</v>
      </c>
      <c r="K2384" s="44">
        <f>IFERROR(_xll.qlIndexFixing(Index3M,H2384,TRUE,_xll.ohTrigger(RecalcTrigger,Trigger3M)),NA())</f>
        <v>1.9628586228931256E-2</v>
      </c>
      <c r="L2384" s="44">
        <f>IFERROR(_xll.qlIndexFixing(Index6M,$H2384,TRUE,_xll.ohTrigger(RecalcTrigger,Trigger6M)),NA())</f>
        <v>1.9795605619623482E-2</v>
      </c>
      <c r="M2384" s="183">
        <f>IFERROR(_xll.qlIndexFixing(Index1Y,$H2384,TRUE,_xll.ohTrigger(RecalcTrigger,Trigger1Y)),NA())</f>
        <v>2.0003338470411247E-2</v>
      </c>
      <c r="N2384" s="182">
        <f>IFERROR(_xll.qlIndexFixing(ONIndex1M,I2384,TRUE,_xll.ohTrigger(RecalcTrigger,Trigger1M)),NA())</f>
        <v>1.9269863476005789E-2</v>
      </c>
      <c r="O2384" s="44">
        <f>IFERROR(_xll.qlIndexFixing(ONIndex3M,I2384,TRUE,_xll.ohTrigger(RecalcTrigger,Trigger3M)),NA())</f>
        <v>1.9594623197389804E-2</v>
      </c>
      <c r="P2384" s="44">
        <f>IFERROR(_xll.qlIndexFixing(ONIndex6M,I2384,TRUE,_xll.ohTrigger(RecalcTrigger,Trigger6M)),NA())</f>
        <v>1.9726671063297063E-2</v>
      </c>
      <c r="Q2384" s="183">
        <f>IFERROR(_xll.qlIndexFixing(ONIndex1Y,I2384,TRUE,_xll.ohTrigger(RecalcTrigger,Trigger1Y)),NA())</f>
        <v>1.9867499145221901E-2</v>
      </c>
    </row>
    <row r="2385" spans="2:17" x14ac:dyDescent="0.2">
      <c r="B2385" s="39" t="s">
        <v>42</v>
      </c>
      <c r="D2385" s="42">
        <f>_xll.qlCalendarAdvance(Calendar,$D2384,B2385,"f",FALSE)</f>
        <v>56024</v>
      </c>
      <c r="E2385" s="177">
        <f>_xll.qlInterestRateIndexValueDate(IndexON,D2385)</f>
        <v>56024</v>
      </c>
      <c r="F2385" s="193">
        <f>IFERROR(_xll.qlIndexFixing(IndexON,D2385,TRUE,_xll.ohTrigger(RecalcTrigger,TriggerON)),NA())</f>
        <v>1.922923812327948E-2</v>
      </c>
      <c r="H2385" s="42">
        <f>_xll.qlCalendarAdvance(Calendar,$H2384,B2385,"f",FALSE)</f>
        <v>56024</v>
      </c>
      <c r="I2385" s="177">
        <f>_xll.qlInterestRateIndexValueDate(Index1M,$H2385)</f>
        <v>56024</v>
      </c>
      <c r="J2385" s="182">
        <f>IFERROR(_xll.qlIndexFixing(Index1M,$H2385,TRUE,_xll.ohTrigger(RecalcTrigger,Trigger1M)),NA())</f>
        <v>1.9277182623757029E-2</v>
      </c>
      <c r="K2385" s="44">
        <f>IFERROR(_xll.qlIndexFixing(Index3M,H2385,TRUE,_xll.ohTrigger(RecalcTrigger,Trigger3M)),NA())</f>
        <v>1.9626479400600826E-2</v>
      </c>
      <c r="L2385" s="44">
        <f>IFERROR(_xll.qlIndexFixing(Index6M,$H2385,TRUE,_xll.ohTrigger(RecalcTrigger,Trigger6M)),NA())</f>
        <v>1.9793465854353664E-2</v>
      </c>
      <c r="M2385" s="183">
        <f>IFERROR(_xll.qlIndexFixing(Index1Y,$H2385,TRUE,_xll.ohTrigger(RecalcTrigger,Trigger1Y)),NA())</f>
        <v>2.0001080146378358E-2</v>
      </c>
      <c r="N2385" s="182">
        <f>IFERROR(_xll.qlIndexFixing(ONIndex1M,I2385,TRUE,_xll.ohTrigger(RecalcTrigger,Trigger1M)),NA())</f>
        <v>1.9267318238710418E-2</v>
      </c>
      <c r="O2385" s="44">
        <f>IFERROR(_xll.qlIndexFixing(ONIndex3M,I2385,TRUE,_xll.ohTrigger(RecalcTrigger,Trigger3M)),NA())</f>
        <v>1.9592420483154349E-2</v>
      </c>
      <c r="P2385" s="44">
        <f>IFERROR(_xll.qlIndexFixing(ONIndex6M,I2385,TRUE,_xll.ohTrigger(RecalcTrigger,Trigger6M)),NA())</f>
        <v>1.9724354019261536E-2</v>
      </c>
      <c r="Q2385" s="183">
        <f>IFERROR(_xll.qlIndexFixing(ONIndex1Y,I2385,TRUE,_xll.ohTrigger(RecalcTrigger,Trigger1Y)),NA())</f>
        <v>1.9864902901530757E-2</v>
      </c>
    </row>
    <row r="2386" spans="2:17" x14ac:dyDescent="0.2">
      <c r="B2386" s="39" t="s">
        <v>42</v>
      </c>
      <c r="D2386" s="42">
        <f>_xll.qlCalendarAdvance(Calendar,$D2385,B2386,"f",FALSE)</f>
        <v>56031</v>
      </c>
      <c r="E2386" s="177">
        <f>_xll.qlInterestRateIndexValueDate(IndexON,D2386)</f>
        <v>56031</v>
      </c>
      <c r="F2386" s="193">
        <f>IFERROR(_xll.qlIndexFixing(IndexON,D2386,TRUE,_xll.ohTrigger(RecalcTrigger,TriggerON)),NA())</f>
        <v>1.9227456554857802E-2</v>
      </c>
      <c r="H2386" s="42">
        <f>_xll.qlCalendarAdvance(Calendar,$H2385,B2386,"f",FALSE)</f>
        <v>56031</v>
      </c>
      <c r="I2386" s="177">
        <f>_xll.qlInterestRateIndexValueDate(Index1M,$H2386)</f>
        <v>56031</v>
      </c>
      <c r="J2386" s="182">
        <f>IFERROR(_xll.qlIndexFixing(Index1M,$H2386,TRUE,_xll.ohTrigger(RecalcTrigger,Trigger1M)),NA())</f>
        <v>1.927468091452364E-2</v>
      </c>
      <c r="K2386" s="44">
        <f>IFERROR(_xll.qlIndexFixing(Index3M,H2386,TRUE,_xll.ohTrigger(RecalcTrigger,Trigger3M)),NA())</f>
        <v>1.9624388983291271E-2</v>
      </c>
      <c r="L2386" s="44">
        <f>IFERROR(_xll.qlIndexFixing(Index6M,$H2386,TRUE,_xll.ohTrigger(RecalcTrigger,Trigger6M)),NA())</f>
        <v>1.9791341412799267E-2</v>
      </c>
      <c r="M2386" s="183">
        <f>IFERROR(_xll.qlIndexFixing(Index1Y,$H2386,TRUE,_xll.ohTrigger(RecalcTrigger,Trigger1Y)),NA())</f>
        <v>1.9998836815995347E-2</v>
      </c>
      <c r="N2386" s="182">
        <f>IFERROR(_xll.qlIndexFixing(ONIndex1M,I2386,TRUE,_xll.ohTrigger(RecalcTrigger,Trigger1M)),NA())</f>
        <v>1.9264788110224806E-2</v>
      </c>
      <c r="O2386" s="44">
        <f>IFERROR(_xll.qlIndexFixing(ONIndex3M,I2386,TRUE,_xll.ohTrigger(RecalcTrigger,Trigger3M)),NA())</f>
        <v>1.9590234098852966E-2</v>
      </c>
      <c r="P2386" s="44">
        <f>IFERROR(_xll.qlIndexFixing(ONIndex6M,I2386,TRUE,_xll.ohTrigger(RecalcTrigger,Trigger6M)),NA())</f>
        <v>1.9722052146036173E-2</v>
      </c>
      <c r="Q2386" s="183">
        <f>IFERROR(_xll.qlIndexFixing(ONIndex1Y,I2386,TRUE,_xll.ohTrigger(RecalcTrigger,Trigger1Y)),NA())</f>
        <v>1.9862321353313339E-2</v>
      </c>
    </row>
    <row r="2387" spans="2:17" x14ac:dyDescent="0.2">
      <c r="B2387" s="39" t="s">
        <v>42</v>
      </c>
      <c r="D2387" s="42">
        <f>_xll.qlCalendarAdvance(Calendar,$D2386,B2387,"f",FALSE)</f>
        <v>56038</v>
      </c>
      <c r="E2387" s="177">
        <f>_xll.qlInterestRateIndexValueDate(IndexON,D2387)</f>
        <v>56038</v>
      </c>
      <c r="F2387" s="193">
        <f>IFERROR(_xll.qlIndexFixing(IndexON,D2387,TRUE,_xll.ohTrigger(RecalcTrigger,TriggerON)),NA())</f>
        <v>1.9225691648497856E-2</v>
      </c>
      <c r="H2387" s="42">
        <f>_xll.qlCalendarAdvance(Calendar,$H2386,B2387,"f",FALSE)</f>
        <v>56038</v>
      </c>
      <c r="I2387" s="177">
        <f>_xll.qlInterestRateIndexValueDate(Index1M,$H2387)</f>
        <v>56038</v>
      </c>
      <c r="J2387" s="182">
        <f>IFERROR(_xll.qlIndexFixing(Index1M,$H2387,TRUE,_xll.ohTrigger(RecalcTrigger,Trigger1M)),NA())</f>
        <v>1.927186215036699E-2</v>
      </c>
      <c r="K2387" s="44">
        <f>IFERROR(_xll.qlIndexFixing(Index3M,H2387,TRUE,_xll.ohTrigger(RecalcTrigger,Trigger3M)),NA())</f>
        <v>1.9622314976973521E-2</v>
      </c>
      <c r="L2387" s="44">
        <f>IFERROR(_xll.qlIndexFixing(Index6M,$H2387,TRUE,_xll.ohTrigger(RecalcTrigger,Trigger6M)),NA())</f>
        <v>1.9788842976259935E-2</v>
      </c>
      <c r="M2387" s="183">
        <f>IFERROR(_xll.qlIndexFixing(Index1Y,$H2387,TRUE,_xll.ohTrigger(RecalcTrigger,Trigger1Y)),NA())</f>
        <v>1.9996608479163402E-2</v>
      </c>
      <c r="N2387" s="182">
        <f>IFERROR(_xll.qlIndexFixing(ONIndex1M,I2387,TRUE,_xll.ohTrigger(RecalcTrigger,Trigger1M)),NA())</f>
        <v>1.9262273090792092E-2</v>
      </c>
      <c r="O2387" s="44">
        <f>IFERROR(_xll.qlIndexFixing(ONIndex3M,I2387,TRUE,_xll.ohTrigger(RecalcTrigger,Trigger3M)),NA())</f>
        <v>1.9588064044485654E-2</v>
      </c>
      <c r="P2387" s="44">
        <f>IFERROR(_xll.qlIndexFixing(ONIndex6M,I2387,TRUE,_xll.ohTrigger(RecalcTrigger,Trigger6M)),NA())</f>
        <v>1.9719765443539927E-2</v>
      </c>
      <c r="Q2387" s="183">
        <f>IFERROR(_xll.qlIndexFixing(ONIndex1Y,I2387,TRUE,_xll.ohTrigger(RecalcTrigger,Trigger1Y)),NA())</f>
        <v>1.9859754500731741E-2</v>
      </c>
    </row>
    <row r="2388" spans="2:17" x14ac:dyDescent="0.2">
      <c r="B2388" s="39" t="s">
        <v>42</v>
      </c>
      <c r="D2388" s="42">
        <f>_xll.qlCalendarAdvance(Calendar,$D2387,B2388,"f",FALSE)</f>
        <v>56045</v>
      </c>
      <c r="E2388" s="177">
        <f>_xll.qlInterestRateIndexValueDate(IndexON,D2388)</f>
        <v>56045</v>
      </c>
      <c r="F2388" s="193">
        <f>IFERROR(_xll.qlIndexFixing(IndexON,D2388,TRUE,_xll.ohTrigger(RecalcTrigger,TriggerON)),NA())</f>
        <v>1.9223943404442778E-2</v>
      </c>
      <c r="H2388" s="42">
        <f>_xll.qlCalendarAdvance(Calendar,$H2387,B2388,"f",FALSE)</f>
        <v>56045</v>
      </c>
      <c r="I2388" s="177">
        <f>_xll.qlInterestRateIndexValueDate(Index1M,$H2388)</f>
        <v>56045</v>
      </c>
      <c r="J2388" s="182">
        <f>IFERROR(_xll.qlIndexFixing(Index1M,$H2388,TRUE,_xll.ohTrigger(RecalcTrigger,Trigger1M)),NA())</f>
        <v>1.9269389757382349E-2</v>
      </c>
      <c r="K2388" s="44">
        <f>IFERROR(_xll.qlIndexFixing(Index3M,H2388,TRUE,_xll.ohTrigger(RecalcTrigger,Trigger3M)),NA())</f>
        <v>1.9620257381627315E-2</v>
      </c>
      <c r="L2388" s="44">
        <f>IFERROR(_xll.qlIndexFixing(Index6M,$H2388,TRUE,_xll.ohTrigger(RecalcTrigger,Trigger6M)),NA())</f>
        <v>1.9786748200462591E-2</v>
      </c>
      <c r="M2388" s="183">
        <f>IFERROR(_xll.qlIndexFixing(Index1Y,$H2388,TRUE,_xll.ohTrigger(RecalcTrigger,Trigger1Y)),NA())</f>
        <v>1.999439513578416E-2</v>
      </c>
      <c r="N2388" s="182">
        <f>IFERROR(_xll.qlIndexFixing(ONIndex1M,I2388,TRUE,_xll.ohTrigger(RecalcTrigger,Trigger1M)),NA())</f>
        <v>1.9259773180412276E-2</v>
      </c>
      <c r="O2388" s="44">
        <f>IFERROR(_xll.qlIndexFixing(ONIndex3M,I2388,TRUE,_xll.ohTrigger(RecalcTrigger,Trigger3M)),NA())</f>
        <v>1.9585910320295552E-2</v>
      </c>
      <c r="P2388" s="44">
        <f>IFERROR(_xll.qlIndexFixing(ONIndex6M,I2388,TRUE,_xll.ohTrigger(RecalcTrigger,Trigger6M)),NA())</f>
        <v>1.9717493912259076E-2</v>
      </c>
      <c r="Q2388" s="183">
        <f>IFERROR(_xll.qlIndexFixing(ONIndex1Y,I2388,TRUE,_xll.ohTrigger(RecalcTrigger,Trigger1Y)),NA())</f>
        <v>1.9857202343867009E-2</v>
      </c>
    </row>
    <row r="2389" spans="2:17" x14ac:dyDescent="0.2">
      <c r="B2389" s="39" t="s">
        <v>42</v>
      </c>
      <c r="D2389" s="42">
        <f>_xll.qlCalendarAdvance(Calendar,$D2388,B2389,"f",FALSE)</f>
        <v>56052</v>
      </c>
      <c r="E2389" s="177">
        <f>_xll.qlInterestRateIndexValueDate(IndexON,D2389)</f>
        <v>56052</v>
      </c>
      <c r="F2389" s="193">
        <f>IFERROR(_xll.qlIndexFixing(IndexON,D2389,TRUE,_xll.ohTrigger(RecalcTrigger,TriggerON)),NA())</f>
        <v>1.9222211822449431E-2</v>
      </c>
      <c r="H2389" s="42">
        <f>_xll.qlCalendarAdvance(Calendar,$H2388,B2389,"f",FALSE)</f>
        <v>56052</v>
      </c>
      <c r="I2389" s="177">
        <f>_xll.qlInterestRateIndexValueDate(Index1M,$H2389)</f>
        <v>56052</v>
      </c>
      <c r="J2389" s="182">
        <f>IFERROR(_xll.qlIndexFixing(Index1M,$H2389,TRUE,_xll.ohTrigger(RecalcTrigger,Trigger1M)),NA())</f>
        <v>1.9266932496956733E-2</v>
      </c>
      <c r="K2389" s="44">
        <f>IFERROR(_xll.qlIndexFixing(Index3M,H2389,TRUE,_xll.ohTrigger(RecalcTrigger,Trigger3M)),NA())</f>
        <v>1.9618216197223579E-2</v>
      </c>
      <c r="L2389" s="44">
        <f>IFERROR(_xll.qlIndexFixing(Index6M,$H2389,TRUE,_xll.ohTrigger(RecalcTrigger,Trigger6M)),NA())</f>
        <v>1.9784668747400425E-2</v>
      </c>
      <c r="M2389" s="183">
        <f>IFERROR(_xll.qlIndexFixing(Index1Y,$H2389,TRUE,_xll.ohTrigger(RecalcTrigger,Trigger1Y)),NA())</f>
        <v>1.9992196785760585E-2</v>
      </c>
      <c r="N2389" s="182">
        <f>IFERROR(_xll.qlIndexFixing(ONIndex1M,I2389,TRUE,_xll.ohTrigger(RecalcTrigger,Trigger1M)),NA())</f>
        <v>1.9257288378761173E-2</v>
      </c>
      <c r="O2389" s="44">
        <f>IFERROR(_xll.qlIndexFixing(ONIndex3M,I2389,TRUE,_xll.ohTrigger(RecalcTrigger,Trigger3M)),NA())</f>
        <v>1.9583772926039522E-2</v>
      </c>
      <c r="P2389" s="44">
        <f>IFERROR(_xll.qlIndexFixing(ONIndex6M,I2389,TRUE,_xll.ohTrigger(RecalcTrigger,Trigger6M)),NA())</f>
        <v>1.9715237551788389E-2</v>
      </c>
      <c r="Q2389" s="183">
        <f>IFERROR(_xll.qlIndexFixing(ONIndex1Y,I2389,TRUE,_xll.ohTrigger(RecalcTrigger,Trigger1Y)),NA())</f>
        <v>1.9854664882476003E-2</v>
      </c>
    </row>
    <row r="2390" spans="2:17" x14ac:dyDescent="0.2">
      <c r="B2390" s="39" t="s">
        <v>42</v>
      </c>
      <c r="D2390" s="42">
        <f>_xll.qlCalendarAdvance(Calendar,$D2389,B2390,"f",FALSE)</f>
        <v>56059</v>
      </c>
      <c r="E2390" s="177">
        <f>_xll.qlInterestRateIndexValueDate(IndexON,D2390)</f>
        <v>56059</v>
      </c>
      <c r="F2390" s="193">
        <f>IFERROR(_xll.qlIndexFixing(IndexON,D2390,TRUE,_xll.ohTrigger(RecalcTrigger,TriggerON)),NA())</f>
        <v>1.9220496902517814E-2</v>
      </c>
      <c r="H2390" s="42">
        <f>_xll.qlCalendarAdvance(Calendar,$H2389,B2390,"f",FALSE)</f>
        <v>56059</v>
      </c>
      <c r="I2390" s="177">
        <f>_xll.qlInterestRateIndexValueDate(Index1M,$H2390)</f>
        <v>56059</v>
      </c>
      <c r="J2390" s="182">
        <f>IFERROR(_xll.qlIndexFixing(Index1M,$H2390,TRUE,_xll.ohTrigger(RecalcTrigger,Trigger1M)),NA())</f>
        <v>1.9264490369076626E-2</v>
      </c>
      <c r="K2390" s="44">
        <f>IFERROR(_xll.qlIndexFixing(Index3M,H2390,TRUE,_xll.ohTrigger(RecalcTrigger,Trigger3M)),NA())</f>
        <v>1.9616191423738532E-2</v>
      </c>
      <c r="L2390" s="44">
        <f>IFERROR(_xll.qlIndexFixing(Index6M,$H2390,TRUE,_xll.ohTrigger(RecalcTrigger,Trigger6M)),NA())</f>
        <v>1.9782604617026054E-2</v>
      </c>
      <c r="M2390" s="183">
        <f>IFERROR(_xll.qlIndexFixing(Index1Y,$H2390,TRUE,_xll.ohTrigger(RecalcTrigger,Trigger1Y)),NA())</f>
        <v>1.9990013428994979E-2</v>
      </c>
      <c r="N2390" s="182">
        <f>IFERROR(_xll.qlIndexFixing(ONIndex1M,I2390,TRUE,_xll.ohTrigger(RecalcTrigger,Trigger1M)),NA())</f>
        <v>1.9254818686162967E-2</v>
      </c>
      <c r="O2390" s="44">
        <f>IFERROR(_xll.qlIndexFixing(ONIndex3M,I2390,TRUE,_xll.ohTrigger(RecalcTrigger,Trigger3M)),NA())</f>
        <v>1.9581651861879656E-2</v>
      </c>
      <c r="P2390" s="44">
        <f>IFERROR(_xll.qlIndexFixing(ONIndex6M,I2390,TRUE,_xll.ohTrigger(RecalcTrigger,Trigger6M)),NA())</f>
        <v>1.9712996362127866E-2</v>
      </c>
      <c r="Q2390" s="183">
        <f>IFERROR(_xll.qlIndexFixing(ONIndex1Y,I2390,TRUE,_xll.ohTrigger(RecalcTrigger,Trigger1Y)),NA())</f>
        <v>1.985214211663977E-2</v>
      </c>
    </row>
    <row r="2391" spans="2:17" x14ac:dyDescent="0.2">
      <c r="B2391" s="39" t="s">
        <v>42</v>
      </c>
      <c r="D2391" s="42">
        <f>_xll.qlCalendarAdvance(Calendar,$D2390,B2391,"f",FALSE)</f>
        <v>56066</v>
      </c>
      <c r="E2391" s="177">
        <f>_xll.qlInterestRateIndexValueDate(IndexON,D2391)</f>
        <v>56066</v>
      </c>
      <c r="F2391" s="193">
        <f>IFERROR(_xll.qlIndexFixing(IndexON,D2391,TRUE,_xll.ohTrigger(RecalcTrigger,TriggerON)),NA())</f>
        <v>1.9218798644647928E-2</v>
      </c>
      <c r="H2391" s="42">
        <f>_xll.qlCalendarAdvance(Calendar,$H2390,B2391,"f",FALSE)</f>
        <v>56066</v>
      </c>
      <c r="I2391" s="177">
        <f>_xll.qlInterestRateIndexValueDate(Index1M,$H2391)</f>
        <v>56066</v>
      </c>
      <c r="J2391" s="182">
        <f>IFERROR(_xll.qlIndexFixing(Index1M,$H2391,TRUE,_xll.ohTrigger(RecalcTrigger,Trigger1M)),NA())</f>
        <v>1.9262399369017889E-2</v>
      </c>
      <c r="K2391" s="44">
        <f>IFERROR(_xll.qlIndexFixing(Index3M,H2391,TRUE,_xll.ohTrigger(RecalcTrigger,Trigger3M)),NA())</f>
        <v>1.9614183061146623E-2</v>
      </c>
      <c r="L2391" s="44">
        <f>IFERROR(_xll.qlIndexFixing(Index6M,$H2391,TRUE,_xll.ohTrigger(RecalcTrigger,Trigger6M)),NA())</f>
        <v>1.9781342417112269E-2</v>
      </c>
      <c r="M2391" s="183">
        <f>IFERROR(_xll.qlIndexFixing(Index1Y,$H2391,TRUE,_xll.ohTrigger(RecalcTrigger,Trigger1Y)),NA())</f>
        <v>1.9987845065391641E-2</v>
      </c>
      <c r="N2391" s="182">
        <f>IFERROR(_xll.qlIndexFixing(ONIndex1M,I2391,TRUE,_xll.ohTrigger(RecalcTrigger,Trigger1M)),NA())</f>
        <v>1.9252364102455566E-2</v>
      </c>
      <c r="O2391" s="44">
        <f>IFERROR(_xll.qlIndexFixing(ONIndex3M,I2391,TRUE,_xll.ohTrigger(RecalcTrigger,Trigger3M)),NA())</f>
        <v>1.9579547127572816E-2</v>
      </c>
      <c r="P2391" s="44">
        <f>IFERROR(_xll.qlIndexFixing(ONIndex6M,I2391,TRUE,_xll.ohTrigger(RecalcTrigger,Trigger6M)),NA())</f>
        <v>1.9710770343439599E-2</v>
      </c>
      <c r="Q2391" s="183">
        <f>IFERROR(_xll.qlIndexFixing(ONIndex1Y,I2391,TRUE,_xll.ohTrigger(RecalcTrigger,Trigger1Y)),NA())</f>
        <v>1.9849634046358311E-2</v>
      </c>
    </row>
    <row r="2392" spans="2:17" x14ac:dyDescent="0.2">
      <c r="B2392" s="39" t="s">
        <v>42</v>
      </c>
      <c r="D2392" s="42">
        <f>_xll.qlCalendarAdvance(Calendar,$D2391,B2392,"f",FALSE)</f>
        <v>56073</v>
      </c>
      <c r="E2392" s="177">
        <f>_xll.qlInterestRateIndexValueDate(IndexON,D2392)</f>
        <v>56073</v>
      </c>
      <c r="F2392" s="193">
        <f>IFERROR(_xll.qlIndexFixing(IndexON,D2392,TRUE,_xll.ohTrigger(RecalcTrigger,TriggerON)),NA())</f>
        <v>1.921711704908291E-2</v>
      </c>
      <c r="H2392" s="42">
        <f>_xll.qlCalendarAdvance(Calendar,$H2391,B2392,"f",FALSE)</f>
        <v>56073</v>
      </c>
      <c r="I2392" s="177">
        <f>_xll.qlInterestRateIndexValueDate(Index1M,$H2392)</f>
        <v>56073</v>
      </c>
      <c r="J2392" s="182">
        <f>IFERROR(_xll.qlIndexFixing(Index1M,$H2392,TRUE,_xll.ohTrigger(RecalcTrigger,Trigger1M)),NA())</f>
        <v>1.9259988459982575E-2</v>
      </c>
      <c r="K2392" s="44">
        <f>IFERROR(_xll.qlIndexFixing(Index3M,H2392,TRUE,_xll.ohTrigger(RecalcTrigger,Trigger3M)),NA())</f>
        <v>1.9612191109423187E-2</v>
      </c>
      <c r="L2392" s="44">
        <f>IFERROR(_xll.qlIndexFixing(Index6M,$H2392,TRUE,_xll.ohTrigger(RecalcTrigger,Trigger6M)),NA())</f>
        <v>1.9778916558803785E-2</v>
      </c>
      <c r="M2392" s="183">
        <f>IFERROR(_xll.qlIndexFixing(Index1Y,$H2392,TRUE,_xll.ohTrigger(RecalcTrigger,Trigger1Y)),NA())</f>
        <v>1.9985691694854646E-2</v>
      </c>
      <c r="N2392" s="182">
        <f>IFERROR(_xll.qlIndexFixing(ONIndex1M,I2392,TRUE,_xll.ohTrigger(RecalcTrigger,Trigger1M)),NA())</f>
        <v>1.9249924627720016E-2</v>
      </c>
      <c r="O2392" s="44">
        <f>IFERROR(_xll.qlIndexFixing(ONIndex3M,I2392,TRUE,_xll.ohTrigger(RecalcTrigger,Trigger3M)),NA())</f>
        <v>1.9577458723524233E-2</v>
      </c>
      <c r="P2392" s="44">
        <f>IFERROR(_xll.qlIndexFixing(ONIndex6M,I2392,TRUE,_xll.ohTrigger(RecalcTrigger,Trigger6M)),NA())</f>
        <v>1.9708559495804634E-2</v>
      </c>
      <c r="Q2392" s="183">
        <f>IFERROR(_xll.qlIndexFixing(ONIndex1Y,I2392,TRUE,_xll.ohTrigger(RecalcTrigger,Trigger1Y)),NA())</f>
        <v>1.9847140671874763E-2</v>
      </c>
    </row>
    <row r="2393" spans="2:17" x14ac:dyDescent="0.2">
      <c r="B2393" s="39" t="s">
        <v>42</v>
      </c>
      <c r="D2393" s="42">
        <f>_xll.qlCalendarAdvance(Calendar,$D2392,B2393,"f",FALSE)</f>
        <v>56080</v>
      </c>
      <c r="E2393" s="177">
        <f>_xll.qlInterestRateIndexValueDate(IndexON,D2393)</f>
        <v>56080</v>
      </c>
      <c r="F2393" s="193">
        <f>IFERROR(_xll.qlIndexFixing(IndexON,D2393,TRUE,_xll.ohTrigger(RecalcTrigger,TriggerON)),NA())</f>
        <v>1.9215452115498577E-2</v>
      </c>
      <c r="H2393" s="42">
        <f>_xll.qlCalendarAdvance(Calendar,$H2392,B2393,"f",FALSE)</f>
        <v>56080</v>
      </c>
      <c r="I2393" s="177">
        <f>_xll.qlInterestRateIndexValueDate(Index1M,$H2393)</f>
        <v>56080</v>
      </c>
      <c r="J2393" s="182">
        <f>IFERROR(_xll.qlIndexFixing(Index1M,$H2393,TRUE,_xll.ohTrigger(RecalcTrigger,Trigger1M)),NA())</f>
        <v>1.9257592684280057E-2</v>
      </c>
      <c r="K2393" s="44">
        <f>IFERROR(_xll.qlIndexFixing(Index3M,H2393,TRUE,_xll.ohTrigger(RecalcTrigger,Trigger3M)),NA())</f>
        <v>1.9610215568544441E-2</v>
      </c>
      <c r="L2393" s="44">
        <f>IFERROR(_xll.qlIndexFixing(Index6M,$H2393,TRUE,_xll.ohTrigger(RecalcTrigger,Trigger6M)),NA())</f>
        <v>1.9776899381915694E-2</v>
      </c>
      <c r="M2393" s="183">
        <f>IFERROR(_xll.qlIndexFixing(Index1Y,$H2393,TRUE,_xll.ohTrigger(RecalcTrigger,Trigger1Y)),NA())</f>
        <v>1.998355331728896E-2</v>
      </c>
      <c r="N2393" s="182">
        <f>IFERROR(_xll.qlIndexFixing(ONIndex1M,I2393,TRUE,_xll.ohTrigger(RecalcTrigger,Trigger1M)),NA())</f>
        <v>1.9247500261956318E-2</v>
      </c>
      <c r="O2393" s="44">
        <f>IFERROR(_xll.qlIndexFixing(ONIndex3M,I2393,TRUE,_xll.ohTrigger(RecalcTrigger,Trigger3M)),NA())</f>
        <v>1.9575386649328674E-2</v>
      </c>
      <c r="P2393" s="44">
        <f>IFERROR(_xll.qlIndexFixing(ONIndex6M,I2393,TRUE,_xll.ohTrigger(RecalcTrigger,Trigger6M)),NA())</f>
        <v>1.970636381881774E-2</v>
      </c>
      <c r="Q2393" s="183">
        <f>IFERROR(_xll.qlIndexFixing(ONIndex1Y,I2393,TRUE,_xll.ohTrigger(RecalcTrigger,Trigger1Y)),NA())</f>
        <v>1.9844661992783896E-2</v>
      </c>
    </row>
    <row r="2394" spans="2:17" x14ac:dyDescent="0.2">
      <c r="B2394" s="39" t="s">
        <v>42</v>
      </c>
      <c r="D2394" s="42">
        <f>_xll.qlCalendarAdvance(Calendar,$D2393,B2394,"f",FALSE)</f>
        <v>56087</v>
      </c>
      <c r="E2394" s="177">
        <f>_xll.qlInterestRateIndexValueDate(IndexON,D2394)</f>
        <v>56087</v>
      </c>
      <c r="F2394" s="193">
        <f>IFERROR(_xll.qlIndexFixing(IndexON,D2394,TRUE,_xll.ohTrigger(RecalcTrigger,TriggerON)),NA())</f>
        <v>1.9213803843975974E-2</v>
      </c>
      <c r="H2394" s="42">
        <f>_xll.qlCalendarAdvance(Calendar,$H2393,B2394,"f",FALSE)</f>
        <v>56087</v>
      </c>
      <c r="I2394" s="177">
        <f>_xll.qlInterestRateIndexValueDate(Index1M,$H2394)</f>
        <v>56087</v>
      </c>
      <c r="J2394" s="182">
        <f>IFERROR(_xll.qlIndexFixing(Index1M,$H2394,TRUE,_xll.ohTrigger(RecalcTrigger,Trigger1M)),NA())</f>
        <v>1.9255212041902489E-2</v>
      </c>
      <c r="K2394" s="44">
        <f>IFERROR(_xll.qlIndexFixing(Index3M,H2394,TRUE,_xll.ohTrigger(RecalcTrigger,Trigger3M)),NA())</f>
        <v>1.9608256438483074E-2</v>
      </c>
      <c r="L2394" s="44">
        <f>IFERROR(_xll.qlIndexFixing(Index6M,$H2394,TRUE,_xll.ohTrigger(RecalcTrigger,Trigger6M)),NA())</f>
        <v>1.9774897528363783E-2</v>
      </c>
      <c r="M2394" s="183">
        <f>IFERROR(_xll.qlIndexFixing(Index1Y,$H2394,TRUE,_xll.ohTrigger(RecalcTrigger,Trigger1Y)),NA())</f>
        <v>1.998142993260088E-2</v>
      </c>
      <c r="N2394" s="182">
        <f>IFERROR(_xll.qlIndexFixing(ONIndex1M,I2394,TRUE,_xll.ohTrigger(RecalcTrigger,Trigger1M)),NA())</f>
        <v>1.9245091005002379E-2</v>
      </c>
      <c r="O2394" s="44">
        <f>IFERROR(_xll.qlIndexFixing(ONIndex3M,I2394,TRUE,_xll.ohTrigger(RecalcTrigger,Trigger3M)),NA())</f>
        <v>1.957333090522928E-2</v>
      </c>
      <c r="P2394" s="44">
        <f>IFERROR(_xll.qlIndexFixing(ONIndex6M,I2394,TRUE,_xll.ohTrigger(RecalcTrigger,Trigger6M)),NA())</f>
        <v>1.9704183312884149E-2</v>
      </c>
      <c r="Q2394" s="183">
        <f>IFERROR(_xll.qlIndexFixing(ONIndex1Y,I2394,TRUE,_xll.ohTrigger(RecalcTrigger,Trigger1Y)),NA())</f>
        <v>1.9842198009328849E-2</v>
      </c>
    </row>
    <row r="2395" spans="2:17" x14ac:dyDescent="0.2">
      <c r="B2395" s="39" t="s">
        <v>42</v>
      </c>
      <c r="D2395" s="42">
        <f>_xll.qlCalendarAdvance(Calendar,$D2394,B2395,"f",FALSE)</f>
        <v>56094</v>
      </c>
      <c r="E2395" s="177">
        <f>_xll.qlInterestRateIndexValueDate(IndexON,D2395)</f>
        <v>56094</v>
      </c>
      <c r="F2395" s="193">
        <f>IFERROR(_xll.qlIndexFixing(IndexON,D2395,TRUE,_xll.ohTrigger(RecalcTrigger,TriggerON)),NA())</f>
        <v>1.9212172234677194E-2</v>
      </c>
      <c r="H2395" s="42">
        <f>_xll.qlCalendarAdvance(Calendar,$H2394,B2395,"f",FALSE)</f>
        <v>56094</v>
      </c>
      <c r="I2395" s="177">
        <f>_xll.qlInterestRateIndexValueDate(Index1M,$H2395)</f>
        <v>56094</v>
      </c>
      <c r="J2395" s="182">
        <f>IFERROR(_xll.qlIndexFixing(Index1M,$H2395,TRUE,_xll.ohTrigger(RecalcTrigger,Trigger1M)),NA())</f>
        <v>1.9252846532842031E-2</v>
      </c>
      <c r="K2395" s="44">
        <f>IFERROR(_xll.qlIndexFixing(Index3M,H2395,TRUE,_xll.ohTrigger(RecalcTrigger,Trigger3M)),NA())</f>
        <v>1.9606313719219701E-2</v>
      </c>
      <c r="L2395" s="44">
        <f>IFERROR(_xll.qlIndexFixing(Index6M,$H2395,TRUE,_xll.ohTrigger(RecalcTrigger,Trigger6M)),NA())</f>
        <v>1.9772910998101804E-2</v>
      </c>
      <c r="M2395" s="183">
        <f>IFERROR(_xll.qlIndexFixing(Index1Y,$H2395,TRUE,_xll.ohTrigger(RecalcTrigger,Trigger1Y)),NA())</f>
        <v>1.997932154069626E-2</v>
      </c>
      <c r="N2395" s="182">
        <f>IFERROR(_xll.qlIndexFixing(ONIndex1M,I2395,TRUE,_xll.ohTrigger(RecalcTrigger,Trigger1M)),NA())</f>
        <v>1.9242696857101338E-2</v>
      </c>
      <c r="O2395" s="44">
        <f>IFERROR(_xll.qlIndexFixing(ONIndex3M,I2395,TRUE,_xll.ohTrigger(RecalcTrigger,Trigger3M)),NA())</f>
        <v>1.9571291491063958E-2</v>
      </c>
      <c r="P2395" s="44">
        <f>IFERROR(_xll.qlIndexFixing(ONIndex6M,I2395,TRUE,_xll.ohTrigger(RecalcTrigger,Trigger6M)),NA())</f>
        <v>1.9702017977922814E-2</v>
      </c>
      <c r="Q2395" s="183">
        <f>IFERROR(_xll.qlIndexFixing(ONIndex1Y,I2395,TRUE,_xll.ohTrigger(RecalcTrigger,Trigger1Y)),NA())</f>
        <v>1.9839748721428574E-2</v>
      </c>
    </row>
    <row r="2396" spans="2:17" x14ac:dyDescent="0.2">
      <c r="B2396" s="39" t="s">
        <v>42</v>
      </c>
      <c r="D2396" s="42">
        <f>_xll.qlCalendarAdvance(Calendar,$D2395,B2396,"f",FALSE)</f>
        <v>56101</v>
      </c>
      <c r="E2396" s="177">
        <f>_xll.qlInterestRateIndexValueDate(IndexON,D2396)</f>
        <v>56101</v>
      </c>
      <c r="F2396" s="193">
        <f>IFERROR(_xll.qlIndexFixing(IndexON,D2396,TRUE,_xll.ohTrigger(RecalcTrigger,TriggerON)),NA())</f>
        <v>1.9210557287521191E-2</v>
      </c>
      <c r="H2396" s="42">
        <f>_xll.qlCalendarAdvance(Calendar,$H2395,B2396,"f",FALSE)</f>
        <v>56101</v>
      </c>
      <c r="I2396" s="177">
        <f>_xll.qlInterestRateIndexValueDate(Index1M,$H2396)</f>
        <v>56101</v>
      </c>
      <c r="J2396" s="182">
        <f>IFERROR(_xll.qlIndexFixing(Index1M,$H2396,TRUE,_xll.ohTrigger(RecalcTrigger,Trigger1M)),NA())</f>
        <v>1.9250496157082991E-2</v>
      </c>
      <c r="K2396" s="44">
        <f>IFERROR(_xll.qlIndexFixing(Index3M,H2396,TRUE,_xll.ohTrigger(RecalcTrigger,Trigger3M)),NA())</f>
        <v>1.9604387410726141E-2</v>
      </c>
      <c r="L2396" s="44">
        <f>IFERROR(_xll.qlIndexFixing(Index6M,$H2396,TRUE,_xll.ohTrigger(RecalcTrigger,Trigger6M)),NA())</f>
        <v>1.977093979108439E-2</v>
      </c>
      <c r="M2396" s="183">
        <f>IFERROR(_xll.qlIndexFixing(Index1Y,$H2396,TRUE,_xll.ohTrigger(RecalcTrigger,Trigger1Y)),NA())</f>
        <v>1.9977228141482506E-2</v>
      </c>
      <c r="N2396" s="182">
        <f>IFERROR(_xll.qlIndexFixing(ONIndex1M,I2396,TRUE,_xll.ohTrigger(RecalcTrigger,Trigger1M)),NA())</f>
        <v>1.9240317818172148E-2</v>
      </c>
      <c r="O2396" s="44">
        <f>IFERROR(_xll.qlIndexFixing(ONIndex3M,I2396,TRUE,_xll.ohTrigger(RecalcTrigger,Trigger3M)),NA())</f>
        <v>1.9569268407156892E-2</v>
      </c>
      <c r="P2396" s="44">
        <f>IFERROR(_xll.qlIndexFixing(ONIndex6M,I2396,TRUE,_xll.ohTrigger(RecalcTrigger,Trigger6M)),NA())</f>
        <v>1.9699867813771643E-2</v>
      </c>
      <c r="Q2396" s="183">
        <f>IFERROR(_xll.qlIndexFixing(ONIndex1Y,I2396,TRUE,_xll.ohTrigger(RecalcTrigger,Trigger1Y)),NA())</f>
        <v>1.9837314129245165E-2</v>
      </c>
    </row>
    <row r="2397" spans="2:17" x14ac:dyDescent="0.2">
      <c r="B2397" s="39" t="s">
        <v>42</v>
      </c>
      <c r="D2397" s="42">
        <f>_xll.qlCalendarAdvance(Calendar,$D2396,B2397,"f",FALSE)</f>
        <v>56108</v>
      </c>
      <c r="E2397" s="177">
        <f>_xll.qlInterestRateIndexValueDate(IndexON,D2397)</f>
        <v>56108</v>
      </c>
      <c r="F2397" s="193">
        <f>IFERROR(_xll.qlIndexFixing(IndexON,D2397,TRUE,_xll.ohTrigger(RecalcTrigger,TriggerON)),NA())</f>
        <v>1.9208959002426917E-2</v>
      </c>
      <c r="H2397" s="42">
        <f>_xll.qlCalendarAdvance(Calendar,$H2396,B2397,"f",FALSE)</f>
        <v>56108</v>
      </c>
      <c r="I2397" s="177">
        <f>_xll.qlInterestRateIndexValueDate(Index1M,$H2397)</f>
        <v>56108</v>
      </c>
      <c r="J2397" s="182">
        <f>IFERROR(_xll.qlIndexFixing(Index1M,$H2397,TRUE,_xll.ohTrigger(RecalcTrigger,Trigger1M)),NA())</f>
        <v>1.9248160914622763E-2</v>
      </c>
      <c r="K2397" s="44">
        <f>IFERROR(_xll.qlIndexFixing(Index3M,H2397,TRUE,_xll.ohTrigger(RecalcTrigger,Trigger3M)),NA())</f>
        <v>1.9602477512981244E-2</v>
      </c>
      <c r="L2397" s="44">
        <f>IFERROR(_xll.qlIndexFixing(Index6M,$H2397,TRUE,_xll.ohTrigger(RecalcTrigger,Trigger6M)),NA())</f>
        <v>1.9768983907266169E-2</v>
      </c>
      <c r="M2397" s="183">
        <f>IFERROR(_xll.qlIndexFixing(Index1Y,$H2397,TRUE,_xll.ohTrigger(RecalcTrigger,Trigger1Y)),NA())</f>
        <v>1.9975149734866804E-2</v>
      </c>
      <c r="N2397" s="182">
        <f>IFERROR(_xll.qlIndexFixing(ONIndex1M,I2397,TRUE,_xll.ohTrigger(RecalcTrigger,Trigger1M)),NA())</f>
        <v>1.9237953888133763E-2</v>
      </c>
      <c r="O2397" s="44">
        <f>IFERROR(_xll.qlIndexFixing(ONIndex3M,I2397,TRUE,_xll.ohTrigger(RecalcTrigger,Trigger3M)),NA())</f>
        <v>1.9567261653021806E-2</v>
      </c>
      <c r="P2397" s="44">
        <f>IFERROR(_xll.qlIndexFixing(ONIndex6M,I2397,TRUE,_xll.ohTrigger(RecalcTrigger,Trigger6M)),NA())</f>
        <v>1.9697732820592728E-2</v>
      </c>
      <c r="Q2397" s="183">
        <f>IFERROR(_xll.qlIndexFixing(ONIndex1Y,I2397,TRUE,_xll.ohTrigger(RecalcTrigger,Trigger1Y)),NA())</f>
        <v>1.9834894232535483E-2</v>
      </c>
    </row>
    <row r="2398" spans="2:17" x14ac:dyDescent="0.2">
      <c r="B2398" s="39" t="s">
        <v>42</v>
      </c>
      <c r="D2398" s="42">
        <f>_xll.qlCalendarAdvance(Calendar,$D2397,B2398,"f",FALSE)</f>
        <v>56115</v>
      </c>
      <c r="E2398" s="177">
        <f>_xll.qlInterestRateIndexValueDate(IndexON,D2398)</f>
        <v>56115</v>
      </c>
      <c r="F2398" s="193">
        <f>IFERROR(_xll.qlIndexFixing(IndexON,D2398,TRUE,_xll.ohTrigger(RecalcTrigger,TriggerON)),NA())</f>
        <v>1.9207377379475421E-2</v>
      </c>
      <c r="H2398" s="42">
        <f>_xll.qlCalendarAdvance(Calendar,$H2397,B2398,"f",FALSE)</f>
        <v>56115</v>
      </c>
      <c r="I2398" s="177">
        <f>_xll.qlInterestRateIndexValueDate(Index1M,$H2398)</f>
        <v>56115</v>
      </c>
      <c r="J2398" s="182">
        <f>IFERROR(_xll.qlIndexFixing(Index1M,$H2398,TRUE,_xll.ohTrigger(RecalcTrigger,Trigger1M)),NA())</f>
        <v>1.9245840805453499E-2</v>
      </c>
      <c r="K2398" s="44">
        <f>IFERROR(_xll.qlIndexFixing(Index3M,H2398,TRUE,_xll.ohTrigger(RecalcTrigger,Trigger3M)),NA())</f>
        <v>1.9600584025959468E-2</v>
      </c>
      <c r="L2398" s="44">
        <f>IFERROR(_xll.qlIndexFixing(Index6M,$H2398,TRUE,_xll.ohTrigger(RecalcTrigger,Trigger6M)),NA())</f>
        <v>1.9767043346601332E-2</v>
      </c>
      <c r="M2398" s="183">
        <f>IFERROR(_xll.qlIndexFixing(Index1Y,$H2398,TRUE,_xll.ohTrigger(RecalcTrigger,Trigger1Y)),NA())</f>
        <v>1.9973086320758338E-2</v>
      </c>
      <c r="N2398" s="182">
        <f>IFERROR(_xll.qlIndexFixing(ONIndex1M,I2398,TRUE,_xll.ohTrigger(RecalcTrigger,Trigger1M)),NA())</f>
        <v>1.923560506706723E-2</v>
      </c>
      <c r="O2398" s="44">
        <f>IFERROR(_xll.qlIndexFixing(ONIndex3M,I2398,TRUE,_xll.ohTrigger(RecalcTrigger,Trigger3M)),NA())</f>
        <v>1.9565271228982883E-2</v>
      </c>
      <c r="P2398" s="44">
        <f>IFERROR(_xll.qlIndexFixing(ONIndex6M,I2398,TRUE,_xll.ohTrigger(RecalcTrigger,Trigger6M)),NA())</f>
        <v>1.9695612998223977E-2</v>
      </c>
      <c r="Q2398" s="183">
        <f>IFERROR(_xll.qlIndexFixing(ONIndex1Y,I2398,TRUE,_xll.ohTrigger(RecalcTrigger,Trigger1Y)),NA())</f>
        <v>1.9832489031380574E-2</v>
      </c>
    </row>
    <row r="2399" spans="2:17" x14ac:dyDescent="0.2">
      <c r="B2399" s="39" t="s">
        <v>42</v>
      </c>
      <c r="D2399" s="42">
        <f>_xll.qlCalendarAdvance(Calendar,$D2398,B2399,"f",FALSE)</f>
        <v>56122</v>
      </c>
      <c r="E2399" s="177">
        <f>_xll.qlInterestRateIndexValueDate(IndexON,D2399)</f>
        <v>56122</v>
      </c>
      <c r="F2399" s="193">
        <f>IFERROR(_xll.qlIndexFixing(IndexON,D2399,TRUE,_xll.ohTrigger(RecalcTrigger,TriggerON)),NA())</f>
        <v>1.9205812418666701E-2</v>
      </c>
      <c r="H2399" s="42">
        <f>_xll.qlCalendarAdvance(Calendar,$H2398,B2399,"f",FALSE)</f>
        <v>56122</v>
      </c>
      <c r="I2399" s="177">
        <f>_xll.qlInterestRateIndexValueDate(Index1M,$H2399)</f>
        <v>56122</v>
      </c>
      <c r="J2399" s="182">
        <f>IFERROR(_xll.qlIndexFixing(Index1M,$H2399,TRUE,_xll.ohTrigger(RecalcTrigger,Trigger1M)),NA())</f>
        <v>1.9243535829556898E-2</v>
      </c>
      <c r="K2399" s="44">
        <f>IFERROR(_xll.qlIndexFixing(Index3M,H2399,TRUE,_xll.ohTrigger(RecalcTrigger,Trigger3M)),NA())</f>
        <v>1.9598706949638785E-2</v>
      </c>
      <c r="L2399" s="44">
        <f>IFERROR(_xll.qlIndexFixing(Index6M,$H2399,TRUE,_xll.ohTrigger(RecalcTrigger,Trigger6M)),NA())</f>
        <v>1.9765118109046721E-2</v>
      </c>
      <c r="M2399" s="183">
        <f>IFERROR(_xll.qlIndexFixing(Index1Y,$H2399,TRUE,_xll.ohTrigger(RecalcTrigger,Trigger1Y)),NA())</f>
        <v>1.997103789906518E-2</v>
      </c>
      <c r="N2399" s="182">
        <f>IFERROR(_xll.qlIndexFixing(ONIndex1M,I2399,TRUE,_xll.ohTrigger(RecalcTrigger,Trigger1M)),NA())</f>
        <v>1.9233271354891501E-2</v>
      </c>
      <c r="O2399" s="44">
        <f>IFERROR(_xll.qlIndexFixing(ONIndex3M,I2399,TRUE,_xll.ohTrigger(RecalcTrigger,Trigger3M)),NA())</f>
        <v>1.9563297135040125E-2</v>
      </c>
      <c r="P2399" s="44">
        <f>IFERROR(_xll.qlIndexFixing(ONIndex6M,I2399,TRUE,_xll.ohTrigger(RecalcTrigger,Trigger6M)),NA())</f>
        <v>1.9693508346908528E-2</v>
      </c>
      <c r="Q2399" s="183">
        <f>IFERROR(_xll.qlIndexFixing(ONIndex1Y,I2399,TRUE,_xll.ohTrigger(RecalcTrigger,Trigger1Y)),NA())</f>
        <v>1.983009852594253E-2</v>
      </c>
    </row>
    <row r="2400" spans="2:17" x14ac:dyDescent="0.2">
      <c r="B2400" s="39" t="s">
        <v>42</v>
      </c>
      <c r="D2400" s="42">
        <f>_xll.qlCalendarAdvance(Calendar,$D2399,B2400,"f",FALSE)</f>
        <v>56129</v>
      </c>
      <c r="E2400" s="177">
        <f>_xll.qlInterestRateIndexValueDate(IndexON,D2400)</f>
        <v>56129</v>
      </c>
      <c r="F2400" s="193">
        <f>IFERROR(_xll.qlIndexFixing(IndexON,D2400,TRUE,_xll.ohTrigger(RecalcTrigger,TriggerON)),NA())</f>
        <v>1.9204264119919712E-2</v>
      </c>
      <c r="H2400" s="42">
        <f>_xll.qlCalendarAdvance(Calendar,$H2399,B2400,"f",FALSE)</f>
        <v>56129</v>
      </c>
      <c r="I2400" s="177">
        <f>_xll.qlInterestRateIndexValueDate(Index1M,$H2400)</f>
        <v>56129</v>
      </c>
      <c r="J2400" s="182">
        <f>IFERROR(_xll.qlIndexFixing(Index1M,$H2400,TRUE,_xll.ohTrigger(RecalcTrigger,Trigger1M)),NA())</f>
        <v>1.9240901378414721E-2</v>
      </c>
      <c r="K2400" s="44">
        <f>IFERROR(_xll.qlIndexFixing(Index3M,H2400,TRUE,_xll.ohTrigger(RecalcTrigger,Trigger3M)),NA())</f>
        <v>1.959645088012817E-2</v>
      </c>
      <c r="L2400" s="44">
        <f>IFERROR(_xll.qlIndexFixing(Index6M,$H2400,TRUE,_xll.ohTrigger(RecalcTrigger,Trigger6M)),NA())</f>
        <v>1.9762002091520261E-2</v>
      </c>
      <c r="M2400" s="183">
        <f>IFERROR(_xll.qlIndexFixing(Index1Y,$H2400,TRUE,_xll.ohTrigger(RecalcTrigger,Trigger1Y)),NA())</f>
        <v>1.9969004469697627E-2</v>
      </c>
      <c r="N2400" s="182">
        <f>IFERROR(_xll.qlIndexFixing(ONIndex1M,I2400,TRUE,_xll.ohTrigger(RecalcTrigger,Trigger1M)),NA())</f>
        <v>1.9230952751768671E-2</v>
      </c>
      <c r="O2400" s="44">
        <f>IFERROR(_xll.qlIndexFixing(ONIndex3M,I2400,TRUE,_xll.ohTrigger(RecalcTrigger,Trigger3M)),NA())</f>
        <v>1.9561339371112485E-2</v>
      </c>
      <c r="P2400" s="44">
        <f>IFERROR(_xll.qlIndexFixing(ONIndex6M,I2400,TRUE,_xll.ohTrigger(RecalcTrigger,Trigger6M)),NA())</f>
        <v>1.9691418866403243E-2</v>
      </c>
      <c r="Q2400" s="183">
        <f>IFERROR(_xll.qlIndexFixing(ONIndex1Y,I2400,TRUE,_xll.ohTrigger(RecalcTrigger,Trigger1Y)),NA())</f>
        <v>1.9827722715978213E-2</v>
      </c>
    </row>
    <row r="2401" spans="2:17" x14ac:dyDescent="0.2">
      <c r="B2401" s="39" t="s">
        <v>42</v>
      </c>
      <c r="D2401" s="42">
        <f>_xll.qlCalendarAdvance(Calendar,$D2400,B2401,"f",FALSE)</f>
        <v>56136</v>
      </c>
      <c r="E2401" s="177">
        <f>_xll.qlInterestRateIndexValueDate(IndexON,D2401)</f>
        <v>56136</v>
      </c>
      <c r="F2401" s="193">
        <f>IFERROR(_xll.qlIndexFixing(IndexON,D2401,TRUE,_xll.ohTrigger(RecalcTrigger,TriggerON)),NA())</f>
        <v>1.9202732483315499E-2</v>
      </c>
      <c r="H2401" s="42">
        <f>_xll.qlCalendarAdvance(Calendar,$H2400,B2401,"f",FALSE)</f>
        <v>56136</v>
      </c>
      <c r="I2401" s="177">
        <f>_xll.qlInterestRateIndexValueDate(Index1M,$H2401)</f>
        <v>56136</v>
      </c>
      <c r="J2401" s="182">
        <f>IFERROR(_xll.qlIndexFixing(Index1M,$H2401,TRUE,_xll.ohTrigger(RecalcTrigger,Trigger1M)),NA())</f>
        <v>1.9238625707967937E-2</v>
      </c>
      <c r="K2401" s="44">
        <f>IFERROR(_xll.qlIndexFixing(Index3M,H2401,TRUE,_xll.ohTrigger(RecalcTrigger,Trigger3M)),NA())</f>
        <v>1.9594605551780692E-2</v>
      </c>
      <c r="L2401" s="44">
        <f>IFERROR(_xll.qlIndexFixing(Index6M,$H2401,TRUE,_xll.ohTrigger(RecalcTrigger,Trigger6M)),NA())</f>
        <v>1.9760104523291983E-2</v>
      </c>
      <c r="M2401" s="183">
        <f>IFERROR(_xll.qlIndexFixing(Index1Y,$H2401,TRUE,_xll.ohTrigger(RecalcTrigger,Trigger1Y)),NA())</f>
        <v>1.996698603256597E-2</v>
      </c>
      <c r="N2401" s="182">
        <f>IFERROR(_xll.qlIndexFixing(ONIndex1M,I2401,TRUE,_xll.ohTrigger(RecalcTrigger,Trigger1M)),NA())</f>
        <v>1.9228649257455599E-2</v>
      </c>
      <c r="O2401" s="44">
        <f>IFERROR(_xll.qlIndexFixing(ONIndex3M,I2401,TRUE,_xll.ohTrigger(RecalcTrigger,Trigger3M)),NA())</f>
        <v>1.955939793703787E-2</v>
      </c>
      <c r="P2401" s="44">
        <f>IFERROR(_xll.qlIndexFixing(ONIndex6M,I2401,TRUE,_xll.ohTrigger(RecalcTrigger,Trigger6M)),NA())</f>
        <v>1.9689344556870214E-2</v>
      </c>
      <c r="Q2401" s="183">
        <f>IFERROR(_xll.qlIndexFixing(ONIndex1Y,I2401,TRUE,_xll.ohTrigger(RecalcTrigger,Trigger1Y)),NA())</f>
        <v>1.982536160156867E-2</v>
      </c>
    </row>
    <row r="2402" spans="2:17" x14ac:dyDescent="0.2">
      <c r="B2402" s="39" t="s">
        <v>42</v>
      </c>
      <c r="D2402" s="42">
        <f>_xll.qlCalendarAdvance(Calendar,$D2401,B2402,"f",FALSE)</f>
        <v>56143</v>
      </c>
      <c r="E2402" s="177">
        <f>_xll.qlInterestRateIndexValueDate(IndexON,D2402)</f>
        <v>56143</v>
      </c>
      <c r="F2402" s="193">
        <f>IFERROR(_xll.qlIndexFixing(IndexON,D2402,TRUE,_xll.ohTrigger(RecalcTrigger,TriggerON)),NA())</f>
        <v>1.9201217508773016E-2</v>
      </c>
      <c r="H2402" s="42">
        <f>_xll.qlCalendarAdvance(Calendar,$H2401,B2402,"f",FALSE)</f>
        <v>56143</v>
      </c>
      <c r="I2402" s="177">
        <f>_xll.qlInterestRateIndexValueDate(Index1M,$H2402)</f>
        <v>56143</v>
      </c>
      <c r="J2402" s="182">
        <f>IFERROR(_xll.qlIndexFixing(Index1M,$H2402,TRUE,_xll.ohTrigger(RecalcTrigger,Trigger1M)),NA())</f>
        <v>1.9236365169964003E-2</v>
      </c>
      <c r="K2402" s="44">
        <f>IFERROR(_xll.qlIndexFixing(Index3M,H2402,TRUE,_xll.ohTrigger(RecalcTrigger,Trigger3M)),NA())</f>
        <v>1.959277663318006E-2</v>
      </c>
      <c r="L2402" s="44">
        <f>IFERROR(_xll.qlIndexFixing(Index6M,$H2402,TRUE,_xll.ohTrigger(RecalcTrigger,Trigger6M)),NA())</f>
        <v>1.9758222275546203E-2</v>
      </c>
      <c r="M2402" s="183">
        <f>IFERROR(_xll.qlIndexFixing(Index1Y,$H2402,TRUE,_xll.ohTrigger(RecalcTrigger,Trigger1Y)),NA())</f>
        <v>1.9964982587580948E-2</v>
      </c>
      <c r="N2402" s="182">
        <f>IFERROR(_xll.qlIndexFixing(ONIndex1M,I2402,TRUE,_xll.ohTrigger(RecalcTrigger,Trigger1M)),NA())</f>
        <v>1.9226360872114379E-2</v>
      </c>
      <c r="O2402" s="44">
        <f>IFERROR(_xll.qlIndexFixing(ONIndex3M,I2402,TRUE,_xll.ohTrigger(RecalcTrigger,Trigger3M)),NA())</f>
        <v>1.9557472833140466E-2</v>
      </c>
      <c r="P2402" s="44">
        <f>IFERROR(_xll.qlIndexFixing(ONIndex6M,I2402,TRUE,_xll.ohTrigger(RecalcTrigger,Trigger6M)),NA())</f>
        <v>1.9687285418147349E-2</v>
      </c>
      <c r="Q2402" s="183">
        <f>IFERROR(_xll.qlIndexFixing(ONIndex1Y,I2402,TRUE,_xll.ohTrigger(RecalcTrigger,Trigger1Y)),NA())</f>
        <v>1.9823015182875992E-2</v>
      </c>
    </row>
    <row r="2403" spans="2:17" x14ac:dyDescent="0.2">
      <c r="B2403" s="39" t="s">
        <v>42</v>
      </c>
      <c r="D2403" s="42">
        <f>_xll.qlCalendarAdvance(Calendar,$D2402,B2403,"f",FALSE)</f>
        <v>56150</v>
      </c>
      <c r="E2403" s="177">
        <f>_xll.qlInterestRateIndexValueDate(IndexON,D2403)</f>
        <v>56150</v>
      </c>
      <c r="F2403" s="193">
        <f>IFERROR(_xll.qlIndexFixing(IndexON,D2403,TRUE,_xll.ohTrigger(RecalcTrigger,TriggerON)),NA())</f>
        <v>1.9199719196454357E-2</v>
      </c>
      <c r="H2403" s="42">
        <f>_xll.qlCalendarAdvance(Calendar,$H2402,B2403,"f",FALSE)</f>
        <v>56150</v>
      </c>
      <c r="I2403" s="177">
        <f>_xll.qlInterestRateIndexValueDate(Index1M,$H2403)</f>
        <v>56150</v>
      </c>
      <c r="J2403" s="182">
        <f>IFERROR(_xll.qlIndexFixing(Index1M,$H2403,TRUE,_xll.ohTrigger(RecalcTrigger,Trigger1M)),NA())</f>
        <v>1.9234119764394819E-2</v>
      </c>
      <c r="K2403" s="44">
        <f>IFERROR(_xll.qlIndexFixing(Index3M,H2403,TRUE,_xll.ohTrigger(RecalcTrigger,Trigger3M)),NA())</f>
        <v>1.9590964124303119E-2</v>
      </c>
      <c r="L2403" s="44">
        <f>IFERROR(_xll.qlIndexFixing(Index6M,$H2403,TRUE,_xll.ohTrigger(RecalcTrigger,Trigger6M)),NA())</f>
        <v>1.9756355348240377E-2</v>
      </c>
      <c r="M2403" s="183">
        <f>IFERROR(_xll.qlIndexFixing(Index1Y,$H2403,TRUE,_xll.ohTrigger(RecalcTrigger,Trigger1Y)),NA())</f>
        <v>1.9962994134654632E-2</v>
      </c>
      <c r="N2403" s="182">
        <f>IFERROR(_xll.qlIndexFixing(ONIndex1M,I2403,TRUE,_xll.ohTrigger(RecalcTrigger,Trigger1M)),NA())</f>
        <v>1.9224087595826056E-2</v>
      </c>
      <c r="O2403" s="44">
        <f>IFERROR(_xll.qlIndexFixing(ONIndex3M,I2403,TRUE,_xll.ohTrigger(RecalcTrigger,Trigger3M)),NA())</f>
        <v>1.9555564059339225E-2</v>
      </c>
      <c r="P2403" s="44">
        <f>IFERROR(_xll.qlIndexFixing(ONIndex6M,I2403,TRUE,_xll.ohTrigger(RecalcTrigger,Trigger6M)),NA())</f>
        <v>1.9685241450477786E-2</v>
      </c>
      <c r="Q2403" s="183">
        <f>IFERROR(_xll.qlIndexFixing(ONIndex1Y,I2403,TRUE,_xll.ohTrigger(RecalcTrigger,Trigger1Y)),NA())</f>
        <v>1.9820683459738087E-2</v>
      </c>
    </row>
    <row r="2404" spans="2:17" x14ac:dyDescent="0.2">
      <c r="B2404" s="39" t="s">
        <v>42</v>
      </c>
      <c r="D2404" s="42">
        <f>_xll.qlCalendarAdvance(Calendar,$D2403,B2404,"f",FALSE)</f>
        <v>56157</v>
      </c>
      <c r="E2404" s="177">
        <f>_xll.qlInterestRateIndexValueDate(IndexON,D2404)</f>
        <v>56157</v>
      </c>
      <c r="F2404" s="193">
        <f>IFERROR(_xll.qlIndexFixing(IndexON,D2404,TRUE,_xll.ohTrigger(RecalcTrigger,TriggerON)),NA())</f>
        <v>1.9198237546116381E-2</v>
      </c>
      <c r="H2404" s="42">
        <f>_xll.qlCalendarAdvance(Calendar,$H2403,B2404,"f",FALSE)</f>
        <v>56157</v>
      </c>
      <c r="I2404" s="177">
        <f>_xll.qlInterestRateIndexValueDate(Index1M,$H2404)</f>
        <v>56157</v>
      </c>
      <c r="J2404" s="182">
        <f>IFERROR(_xll.qlIndexFixing(Index1M,$H2404,TRUE,_xll.ohTrigger(RecalcTrigger,Trigger1M)),NA())</f>
        <v>1.9232237948970381E-2</v>
      </c>
      <c r="K2404" s="44">
        <f>IFERROR(_xll.qlIndexFixing(Index3M,H2404,TRUE,_xll.ohTrigger(RecalcTrigger,Trigger3M)),NA())</f>
        <v>1.958956772774046E-2</v>
      </c>
      <c r="L2404" s="44">
        <f>IFERROR(_xll.qlIndexFixing(Index6M,$H2404,TRUE,_xll.ohTrigger(RecalcTrigger,Trigger6M)),NA())</f>
        <v>1.9754909639975927E-2</v>
      </c>
      <c r="M2404" s="183">
        <f>IFERROR(_xll.qlIndexFixing(Index1Y,$H2404,TRUE,_xll.ohTrigger(RecalcTrigger,Trigger1Y)),NA())</f>
        <v>1.996102067369887E-2</v>
      </c>
      <c r="N2404" s="182">
        <f>IFERROR(_xll.qlIndexFixing(ONIndex1M,I2404,TRUE,_xll.ohTrigger(RecalcTrigger,Trigger1M)),NA())</f>
        <v>1.9221829428347492E-2</v>
      </c>
      <c r="O2404" s="44">
        <f>IFERROR(_xll.qlIndexFixing(ONIndex3M,I2404,TRUE,_xll.ohTrigger(RecalcTrigger,Trigger3M)),NA())</f>
        <v>1.9553671615391011E-2</v>
      </c>
      <c r="P2404" s="44">
        <f>IFERROR(_xll.qlIndexFixing(ONIndex6M,I2404,TRUE,_xll.ohTrigger(RecalcTrigger,Trigger6M)),NA())</f>
        <v>1.9683212653618387E-2</v>
      </c>
      <c r="Q2404" s="183">
        <f>IFERROR(_xll.qlIndexFixing(ONIndex1Y,I2404,TRUE,_xll.ohTrigger(RecalcTrigger,Trigger1Y)),NA())</f>
        <v>1.9818366432154955E-2</v>
      </c>
    </row>
    <row r="2405" spans="2:17" x14ac:dyDescent="0.2">
      <c r="B2405" s="39" t="s">
        <v>42</v>
      </c>
      <c r="D2405" s="42">
        <f>_xll.qlCalendarAdvance(Calendar,$D2404,B2405,"f",FALSE)</f>
        <v>56164</v>
      </c>
      <c r="E2405" s="177">
        <f>_xll.qlInterestRateIndexValueDate(IndexON,D2405)</f>
        <v>56164</v>
      </c>
      <c r="F2405" s="193">
        <f>IFERROR(_xll.qlIndexFixing(IndexON,D2405,TRUE,_xll.ohTrigger(RecalcTrigger,TriggerON)),NA())</f>
        <v>1.9196772557921182E-2</v>
      </c>
      <c r="H2405" s="42">
        <f>_xll.qlCalendarAdvance(Calendar,$H2404,B2405,"f",FALSE)</f>
        <v>56164</v>
      </c>
      <c r="I2405" s="177">
        <f>_xll.qlInterestRateIndexValueDate(Index1M,$H2405)</f>
        <v>56164</v>
      </c>
      <c r="J2405" s="182">
        <f>IFERROR(_xll.qlIndexFixing(Index1M,$H2405,TRUE,_xll.ohTrigger(RecalcTrigger,Trigger1M)),NA())</f>
        <v>1.9230023772568581E-2</v>
      </c>
      <c r="K2405" s="44">
        <f>IFERROR(_xll.qlIndexFixing(Index3M,H2405,TRUE,_xll.ohTrigger(RecalcTrigger,Trigger3M)),NA())</f>
        <v>1.9587789115144475E-2</v>
      </c>
      <c r="L2405" s="44">
        <f>IFERROR(_xll.qlIndexFixing(Index6M,$H2405,TRUE,_xll.ohTrigger(RecalcTrigger,Trigger6M)),NA())</f>
        <v>1.9753074348889704E-2</v>
      </c>
      <c r="M2405" s="183">
        <f>IFERROR(_xll.qlIndexFixing(Index1Y,$H2405,TRUE,_xll.ohTrigger(RecalcTrigger,Trigger1Y)),NA())</f>
        <v>1.9959062204627509E-2</v>
      </c>
      <c r="N2405" s="182">
        <f>IFERROR(_xll.qlIndexFixing(ONIndex1M,I2405,TRUE,_xll.ohTrigger(RecalcTrigger,Trigger1M)),NA())</f>
        <v>1.9219586369759734E-2</v>
      </c>
      <c r="O2405" s="44">
        <f>IFERROR(_xll.qlIndexFixing(ONIndex3M,I2405,TRUE,_xll.ohTrigger(RecalcTrigger,Trigger3M)),NA())</f>
        <v>1.955179550153896E-2</v>
      </c>
      <c r="P2405" s="44">
        <f>IFERROR(_xll.qlIndexFixing(ONIndex6M,I2405,TRUE,_xll.ohTrigger(RecalcTrigger,Trigger6M)),NA())</f>
        <v>1.9681199027569152E-2</v>
      </c>
      <c r="Q2405" s="183">
        <f>IFERROR(_xll.qlIndexFixing(ONIndex1Y,I2405,TRUE,_xll.ohTrigger(RecalcTrigger,Trigger1Y)),NA())</f>
        <v>1.9816064100126596E-2</v>
      </c>
    </row>
    <row r="2406" spans="2:17" x14ac:dyDescent="0.2">
      <c r="B2406" s="39" t="s">
        <v>42</v>
      </c>
      <c r="D2406" s="42">
        <f>_xll.qlCalendarAdvance(Calendar,$D2405,B2406,"f",FALSE)</f>
        <v>56171</v>
      </c>
      <c r="E2406" s="177">
        <f>_xll.qlInterestRateIndexValueDate(IndexON,D2406)</f>
        <v>56171</v>
      </c>
      <c r="F2406" s="193">
        <f>IFERROR(_xll.qlIndexFixing(IndexON,D2406,TRUE,_xll.ohTrigger(RecalcTrigger,TriggerON)),NA())</f>
        <v>1.9195324231949806E-2</v>
      </c>
      <c r="H2406" s="42">
        <f>_xll.qlCalendarAdvance(Calendar,$H2405,B2406,"f",FALSE)</f>
        <v>56171</v>
      </c>
      <c r="I2406" s="177">
        <f>_xll.qlInterestRateIndexValueDate(Index1M,$H2406)</f>
        <v>56171</v>
      </c>
      <c r="J2406" s="182">
        <f>IFERROR(_xll.qlIndexFixing(Index1M,$H2406,TRUE,_xll.ohTrigger(RecalcTrigger,Trigger1M)),NA())</f>
        <v>1.9227824729384547E-2</v>
      </c>
      <c r="K2406" s="44">
        <f>IFERROR(_xll.qlIndexFixing(Index3M,H2406,TRUE,_xll.ohTrigger(RecalcTrigger,Trigger3M)),NA())</f>
        <v>1.9586026913090138E-2</v>
      </c>
      <c r="L2406" s="44">
        <f>IFERROR(_xll.qlIndexFixing(Index6M,$H2406,TRUE,_xll.ohTrigger(RecalcTrigger,Trigger6M)),NA())</f>
        <v>1.9751254378948705E-2</v>
      </c>
      <c r="M2406" s="183">
        <f>IFERROR(_xll.qlIndexFixing(Index1Y,$H2406,TRUE,_xll.ohTrigger(RecalcTrigger,Trigger1Y)),NA())</f>
        <v>1.9957118727353063E-2</v>
      </c>
      <c r="N2406" s="182">
        <f>IFERROR(_xll.qlIndexFixing(ONIndex1M,I2406,TRUE,_xll.ohTrigger(RecalcTrigger,Trigger1M)),NA())</f>
        <v>1.9217358420305919E-2</v>
      </c>
      <c r="O2406" s="44">
        <f>IFERROR(_xll.qlIndexFixing(ONIndex3M,I2406,TRUE,_xll.ohTrigger(RecalcTrigger,Trigger3M)),NA())</f>
        <v>1.9549935717702027E-2</v>
      </c>
      <c r="P2406" s="44">
        <f>IFERROR(_xll.qlIndexFixing(ONIndex6M,I2406,TRUE,_xll.ohTrigger(RecalcTrigger,Trigger6M)),NA())</f>
        <v>1.9679200572573219E-2</v>
      </c>
      <c r="Q2406" s="183">
        <f>IFERROR(_xll.qlIndexFixing(ONIndex1Y,I2406,TRUE,_xll.ohTrigger(RecalcTrigger,Trigger1Y)),NA())</f>
        <v>1.9813776463734056E-2</v>
      </c>
    </row>
    <row r="2407" spans="2:17" x14ac:dyDescent="0.2">
      <c r="B2407" s="39" t="s">
        <v>42</v>
      </c>
      <c r="D2407" s="42">
        <f>_xll.qlCalendarAdvance(Calendar,$D2406,B2407,"f",FALSE)</f>
        <v>56178</v>
      </c>
      <c r="E2407" s="177">
        <f>_xll.qlInterestRateIndexValueDate(IndexON,D2407)</f>
        <v>56178</v>
      </c>
      <c r="F2407" s="193">
        <f>IFERROR(_xll.qlIndexFixing(IndexON,D2407,TRUE,_xll.ohTrigger(RecalcTrigger,TriggerON)),NA())</f>
        <v>1.9193892568040161E-2</v>
      </c>
      <c r="H2407" s="42">
        <f>_xll.qlCalendarAdvance(Calendar,$H2406,B2407,"f",FALSE)</f>
        <v>56178</v>
      </c>
      <c r="I2407" s="177">
        <f>_xll.qlInterestRateIndexValueDate(Index1M,$H2407)</f>
        <v>56178</v>
      </c>
      <c r="J2407" s="182">
        <f>IFERROR(_xll.qlIndexFixing(Index1M,$H2407,TRUE,_xll.ohTrigger(RecalcTrigger,Trigger1M)),NA())</f>
        <v>1.9225640819407815E-2</v>
      </c>
      <c r="K2407" s="44">
        <f>IFERROR(_xll.qlIndexFixing(Index3M,H2407,TRUE,_xll.ohTrigger(RecalcTrigger,Trigger3M)),NA())</f>
        <v>1.958428112155718E-2</v>
      </c>
      <c r="L2407" s="44">
        <f>IFERROR(_xll.qlIndexFixing(Index6M,$H2407,TRUE,_xll.ohTrigger(RecalcTrigger,Trigger6M)),NA())</f>
        <v>1.9749449730111966E-2</v>
      </c>
      <c r="M2407" s="183">
        <f>IFERROR(_xll.qlIndexFixing(Index1Y,$H2407,TRUE,_xll.ohTrigger(RecalcTrigger,Trigger1Y)),NA())</f>
        <v>1.995519024179071E-2</v>
      </c>
      <c r="N2407" s="182">
        <f>IFERROR(_xll.qlIndexFixing(ONIndex1M,I2407,TRUE,_xll.ohTrigger(RecalcTrigger,Trigger1M)),NA())</f>
        <v>1.9215145579661863E-2</v>
      </c>
      <c r="O2407" s="44">
        <f>IFERROR(_xll.qlIndexFixing(ONIndex3M,I2407,TRUE,_xll.ohTrigger(RecalcTrigger,Trigger3M)),NA())</f>
        <v>1.9548092263880212E-2</v>
      </c>
      <c r="P2407" s="44">
        <f>IFERROR(_xll.qlIndexFixing(ONIndex6M,I2407,TRUE,_xll.ohTrigger(RecalcTrigger,Trigger6M)),NA())</f>
        <v>1.9677217288549542E-2</v>
      </c>
      <c r="Q2407" s="183">
        <f>IFERROR(_xll.qlIndexFixing(ONIndex1Y,I2407,TRUE,_xll.ohTrigger(RecalcTrigger,Trigger1Y)),NA())</f>
        <v>1.9811503522977336E-2</v>
      </c>
    </row>
    <row r="2408" spans="2:17" x14ac:dyDescent="0.2">
      <c r="B2408" s="39" t="s">
        <v>42</v>
      </c>
      <c r="D2408" s="42">
        <f>_xll.qlCalendarAdvance(Calendar,$D2407,B2408,"f",FALSE)</f>
        <v>56185</v>
      </c>
      <c r="E2408" s="177">
        <f>_xll.qlInterestRateIndexValueDate(IndexON,D2408)</f>
        <v>56185</v>
      </c>
      <c r="F2408" s="193">
        <f>IFERROR(_xll.qlIndexFixing(IndexON,D2408,TRUE,_xll.ohTrigger(RecalcTrigger,TriggerON)),NA())</f>
        <v>1.9192477566192245E-2</v>
      </c>
      <c r="H2408" s="42">
        <f>_xll.qlCalendarAdvance(Calendar,$H2407,B2408,"f",FALSE)</f>
        <v>56185</v>
      </c>
      <c r="I2408" s="177">
        <f>_xll.qlInterestRateIndexValueDate(Index1M,$H2408)</f>
        <v>56185</v>
      </c>
      <c r="J2408" s="182">
        <f>IFERROR(_xll.qlIndexFixing(Index1M,$H2408,TRUE,_xll.ohTrigger(RecalcTrigger,Trigger1M)),NA())</f>
        <v>1.9223472042633159E-2</v>
      </c>
      <c r="K2408" s="44">
        <f>IFERROR(_xll.qlIndexFixing(Index3M,H2408,TRUE,_xll.ohTrigger(RecalcTrigger,Trigger3M)),NA())</f>
        <v>1.9582551740523587E-2</v>
      </c>
      <c r="L2408" s="44">
        <f>IFERROR(_xll.qlIndexFixing(Index6M,$H2408,TRUE,_xll.ohTrigger(RecalcTrigger,Trigger6M)),NA())</f>
        <v>1.9747660402338513E-2</v>
      </c>
      <c r="M2408" s="183">
        <f>IFERROR(_xll.qlIndexFixing(Index1Y,$H2408,TRUE,_xll.ohTrigger(RecalcTrigger,Trigger1Y)),NA())</f>
        <v>1.9953276747854964E-2</v>
      </c>
      <c r="N2408" s="182">
        <f>IFERROR(_xll.qlIndexFixing(ONIndex1M,I2408,TRUE,_xll.ohTrigger(RecalcTrigger,Trigger1M)),NA())</f>
        <v>1.9212947847989659E-2</v>
      </c>
      <c r="O2408" s="44">
        <f>IFERROR(_xll.qlIndexFixing(ONIndex3M,I2408,TRUE,_xll.ohTrigger(RecalcTrigger,Trigger3M)),NA())</f>
        <v>1.9546265140073515E-2</v>
      </c>
      <c r="P2408" s="44">
        <f>IFERROR(_xll.qlIndexFixing(ONIndex6M,I2408,TRUE,_xll.ohTrigger(RecalcTrigger,Trigger6M)),NA())</f>
        <v>1.9675249175254983E-2</v>
      </c>
      <c r="Q2408" s="183">
        <f>IFERROR(_xll.qlIndexFixing(ONIndex1Y,I2408,TRUE,_xll.ohTrigger(RecalcTrigger,Trigger1Y)),NA())</f>
        <v>1.9809245277613297E-2</v>
      </c>
    </row>
    <row r="2409" spans="2:17" x14ac:dyDescent="0.2">
      <c r="B2409" s="39" t="s">
        <v>42</v>
      </c>
      <c r="D2409" s="42">
        <f>_xll.qlCalendarAdvance(Calendar,$D2408,B2409,"f",FALSE)</f>
        <v>56192</v>
      </c>
      <c r="E2409" s="177">
        <f>_xll.qlInterestRateIndexValueDate(IndexON,D2409)</f>
        <v>56192</v>
      </c>
      <c r="F2409" s="193">
        <f>IFERROR(_xll.qlIndexFixing(IndexON,D2409,TRUE,_xll.ohTrigger(RecalcTrigger,TriggerON)),NA())</f>
        <v>1.9191079226487107E-2</v>
      </c>
      <c r="H2409" s="42">
        <f>_xll.qlCalendarAdvance(Calendar,$H2408,B2409,"f",FALSE)</f>
        <v>56192</v>
      </c>
      <c r="I2409" s="177">
        <f>_xll.qlInterestRateIndexValueDate(Index1M,$H2409)</f>
        <v>56192</v>
      </c>
      <c r="J2409" s="182">
        <f>IFERROR(_xll.qlIndexFixing(Index1M,$H2409,TRUE,_xll.ohTrigger(RecalcTrigger,Trigger1M)),NA())</f>
        <v>1.922096511162049E-2</v>
      </c>
      <c r="K2409" s="44">
        <f>IFERROR(_xll.qlIndexFixing(Index3M,H2409,TRUE,_xll.ohTrigger(RecalcTrigger,Trigger3M)),NA())</f>
        <v>1.958083876996821E-2</v>
      </c>
      <c r="L2409" s="44">
        <f>IFERROR(_xll.qlIndexFixing(Index6M,$H2409,TRUE,_xll.ohTrigger(RecalcTrigger,Trigger6M)),NA())</f>
        <v>1.9745886395587827E-2</v>
      </c>
      <c r="M2409" s="183">
        <f>IFERROR(_xll.qlIndexFixing(Index1Y,$H2409,TRUE,_xll.ohTrigger(RecalcTrigger,Trigger1Y)),NA())</f>
        <v>1.9951378245461893E-2</v>
      </c>
      <c r="N2409" s="182">
        <f>IFERROR(_xll.qlIndexFixing(ONIndex1M,I2409,TRUE,_xll.ohTrigger(RecalcTrigger,Trigger1M)),NA())</f>
        <v>1.9210765225208259E-2</v>
      </c>
      <c r="O2409" s="44">
        <f>IFERROR(_xll.qlIndexFixing(ONIndex3M,I2409,TRUE,_xll.ohTrigger(RecalcTrigger,Trigger3M)),NA())</f>
        <v>1.954445434620089E-2</v>
      </c>
      <c r="P2409" s="44">
        <f>IFERROR(_xll.qlIndexFixing(ONIndex6M,I2409,TRUE,_xll.ohTrigger(RecalcTrigger,Trigger6M)),NA())</f>
        <v>1.9673296233013726E-2</v>
      </c>
      <c r="Q2409" s="183">
        <f>IFERROR(_xll.qlIndexFixing(ONIndex1Y,I2409,TRUE,_xll.ohTrigger(RecalcTrigger,Trigger1Y)),NA())</f>
        <v>1.9807001727966123E-2</v>
      </c>
    </row>
    <row r="2410" spans="2:17" x14ac:dyDescent="0.2">
      <c r="B2410" s="39" t="s">
        <v>42</v>
      </c>
      <c r="D2410" s="42">
        <f>_xll.qlCalendarAdvance(Calendar,$D2409,B2410,"f",FALSE)</f>
        <v>56199</v>
      </c>
      <c r="E2410" s="177">
        <f>_xll.qlInterestRateIndexValueDate(IndexON,D2410)</f>
        <v>56199</v>
      </c>
      <c r="F2410" s="193">
        <f>IFERROR(_xll.qlIndexFixing(IndexON,D2410,TRUE,_xll.ohTrigger(RecalcTrigger,TriggerON)),NA())</f>
        <v>1.9189697549005791E-2</v>
      </c>
      <c r="H2410" s="42">
        <f>_xll.qlCalendarAdvance(Calendar,$H2409,B2410,"f",FALSE)</f>
        <v>56199</v>
      </c>
      <c r="I2410" s="177">
        <f>_xll.qlInterestRateIndexValueDate(Index1M,$H2410)</f>
        <v>56199</v>
      </c>
      <c r="J2410" s="182">
        <f>IFERROR(_xll.qlIndexFixing(Index1M,$H2410,TRUE,_xll.ohTrigger(RecalcTrigger,Trigger1M)),NA())</f>
        <v>1.9218825632854118E-2</v>
      </c>
      <c r="K2410" s="44">
        <f>IFERROR(_xll.qlIndexFixing(Index3M,H2410,TRUE,_xll.ohTrigger(RecalcTrigger,Trigger3M)),NA())</f>
        <v>1.9579142209869029E-2</v>
      </c>
      <c r="L2410" s="44">
        <f>IFERROR(_xll.qlIndexFixing(Index6M,$H2410,TRUE,_xll.ohTrigger(RecalcTrigger,Trigger6M)),NA())</f>
        <v>1.9743715825907875E-2</v>
      </c>
      <c r="M2410" s="183">
        <f>IFERROR(_xll.qlIndexFixing(Index1Y,$H2410,TRUE,_xll.ohTrigger(RecalcTrigger,Trigger1Y)),NA())</f>
        <v>1.9949494734527118E-2</v>
      </c>
      <c r="N2410" s="182">
        <f>IFERROR(_xll.qlIndexFixing(ONIndex1M,I2410,TRUE,_xll.ohTrigger(RecalcTrigger,Trigger1M)),NA())</f>
        <v>1.9208597711479758E-2</v>
      </c>
      <c r="O2410" s="44">
        <f>IFERROR(_xll.qlIndexFixing(ONIndex3M,I2410,TRUE,_xll.ohTrigger(RecalcTrigger,Trigger3M)),NA())</f>
        <v>1.9542659882505475E-2</v>
      </c>
      <c r="P2410" s="44">
        <f>IFERROR(_xll.qlIndexFixing(ONIndex6M,I2410,TRUE,_xll.ohTrigger(RecalcTrigger,Trigger6M)),NA())</f>
        <v>1.9671358461582633E-2</v>
      </c>
      <c r="Q2410" s="183">
        <f>IFERROR(_xll.qlIndexFixing(ONIndex1Y,I2410,TRUE,_xll.ohTrigger(RecalcTrigger,Trigger1Y)),NA())</f>
        <v>1.9804772873954768E-2</v>
      </c>
    </row>
    <row r="2411" spans="2:17" x14ac:dyDescent="0.2">
      <c r="B2411" s="39" t="s">
        <v>42</v>
      </c>
      <c r="D2411" s="42">
        <f>_xll.qlCalendarAdvance(Calendar,$D2410,B2411,"f",FALSE)</f>
        <v>56206</v>
      </c>
      <c r="E2411" s="177">
        <f>_xll.qlInterestRateIndexValueDate(IndexON,D2411)</f>
        <v>56206</v>
      </c>
      <c r="F2411" s="193">
        <f>IFERROR(_xll.qlIndexFixing(IndexON,D2411,TRUE,_xll.ohTrigger(RecalcTrigger,TriggerON)),NA())</f>
        <v>1.9188332533505159E-2</v>
      </c>
      <c r="H2411" s="42">
        <f>_xll.qlCalendarAdvance(Calendar,$H2410,B2411,"f",FALSE)</f>
        <v>56206</v>
      </c>
      <c r="I2411" s="177">
        <f>_xll.qlInterestRateIndexValueDate(Index1M,$H2411)</f>
        <v>56206</v>
      </c>
      <c r="J2411" s="182">
        <f>IFERROR(_xll.qlIndexFixing(Index1M,$H2411,TRUE,_xll.ohTrigger(RecalcTrigger,Trigger1M)),NA())</f>
        <v>1.9216701286460358E-2</v>
      </c>
      <c r="K2411" s="44">
        <f>IFERROR(_xll.qlIndexFixing(Index3M,H2411,TRUE,_xll.ohTrigger(RecalcTrigger,Trigger3M)),NA())</f>
        <v>1.9577462060206659E-2</v>
      </c>
      <c r="L2411" s="44">
        <f>IFERROR(_xll.qlIndexFixing(Index6M,$H2411,TRUE,_xll.ohTrigger(RecalcTrigger,Trigger6M)),NA())</f>
        <v>1.9741971460629736E-2</v>
      </c>
      <c r="M2411" s="183">
        <f>IFERROR(_xll.qlIndexFixing(Index1Y,$H2411,TRUE,_xll.ohTrigger(RecalcTrigger,Trigger1Y)),NA())</f>
        <v>1.9947626214968261E-2</v>
      </c>
      <c r="N2411" s="182">
        <f>IFERROR(_xll.qlIndexFixing(ONIndex1M,I2411,TRUE,_xll.ohTrigger(RecalcTrigger,Trigger1M)),NA())</f>
        <v>1.9206445306642062E-2</v>
      </c>
      <c r="O2411" s="44">
        <f>IFERROR(_xll.qlIndexFixing(ONIndex3M,I2411,TRUE,_xll.ohTrigger(RecalcTrigger,Trigger3M)),NA())</f>
        <v>1.9540881748744132E-2</v>
      </c>
      <c r="P2411" s="44">
        <f>IFERROR(_xll.qlIndexFixing(ONIndex6M,I2411,TRUE,_xll.ohTrigger(RecalcTrigger,Trigger6M)),NA())</f>
        <v>1.9669435861123796E-2</v>
      </c>
      <c r="Q2411" s="183">
        <f>IFERROR(_xll.qlIndexFixing(ONIndex1Y,I2411,TRUE,_xll.ohTrigger(RecalcTrigger,Trigger1Y)),NA())</f>
        <v>1.9802558715498186E-2</v>
      </c>
    </row>
    <row r="2412" spans="2:17" x14ac:dyDescent="0.2">
      <c r="B2412" s="39" t="s">
        <v>42</v>
      </c>
      <c r="D2412" s="42">
        <f>_xll.qlCalendarAdvance(Calendar,$D2411,B2412,"f",FALSE)</f>
        <v>56213</v>
      </c>
      <c r="E2412" s="177">
        <f>_xll.qlInterestRateIndexValueDate(IndexON,D2412)</f>
        <v>56213</v>
      </c>
      <c r="F2412" s="193">
        <f>IFERROR(_xll.qlIndexFixing(IndexON,D2412,TRUE,_xll.ohTrigger(RecalcTrigger,TriggerON)),NA())</f>
        <v>1.9186984180066258E-2</v>
      </c>
      <c r="H2412" s="42">
        <f>_xll.qlCalendarAdvance(Calendar,$H2411,B2412,"f",FALSE)</f>
        <v>56213</v>
      </c>
      <c r="I2412" s="177">
        <f>_xll.qlInterestRateIndexValueDate(Index1M,$H2412)</f>
        <v>56213</v>
      </c>
      <c r="J2412" s="182">
        <f>IFERROR(_xll.qlIndexFixing(Index1M,$H2412,TRUE,_xll.ohTrigger(RecalcTrigger,Trigger1M)),NA())</f>
        <v>1.9216017482167874E-2</v>
      </c>
      <c r="K2412" s="44">
        <f>IFERROR(_xll.qlIndexFixing(Index3M,H2412,TRUE,_xll.ohTrigger(RecalcTrigger,Trigger3M)),NA())</f>
        <v>1.9575798320958199E-2</v>
      </c>
      <c r="L2412" s="44">
        <f>IFERROR(_xll.qlIndexFixing(Index6M,$H2412,TRUE,_xll.ohTrigger(RecalcTrigger,Trigger6M)),NA())</f>
        <v>1.9740656301068908E-2</v>
      </c>
      <c r="M2412" s="183">
        <f>IFERROR(_xll.qlIndexFixing(Index1Y,$H2412,TRUE,_xll.ohTrigger(RecalcTrigger,Trigger1Y)),NA())</f>
        <v>1.9945772686702723E-2</v>
      </c>
      <c r="N2412" s="182">
        <f>IFERROR(_xll.qlIndexFixing(ONIndex1M,I2412,TRUE,_xll.ohTrigger(RecalcTrigger,Trigger1M)),NA())</f>
        <v>1.9204308010614124E-2</v>
      </c>
      <c r="O2412" s="44">
        <f>IFERROR(_xll.qlIndexFixing(ONIndex3M,I2412,TRUE,_xll.ohTrigger(RecalcTrigger,Trigger3M)),NA())</f>
        <v>1.9539119944997907E-2</v>
      </c>
      <c r="P2412" s="44">
        <f>IFERROR(_xll.qlIndexFixing(ONIndex6M,I2412,TRUE,_xll.ohTrigger(RecalcTrigger,Trigger6M)),NA())</f>
        <v>1.9667528431475123E-2</v>
      </c>
      <c r="Q2412" s="183">
        <f>IFERROR(_xll.qlIndexFixing(ONIndex1Y,I2412,TRUE,_xll.ohTrigger(RecalcTrigger,Trigger1Y)),NA())</f>
        <v>1.9800359252515332E-2</v>
      </c>
    </row>
    <row r="2413" spans="2:17" x14ac:dyDescent="0.2">
      <c r="B2413" s="39" t="s">
        <v>42</v>
      </c>
      <c r="D2413" s="42">
        <f>_xll.qlCalendarAdvance(Calendar,$D2412,B2413,"f",FALSE)</f>
        <v>56220</v>
      </c>
      <c r="E2413" s="177">
        <f>_xll.qlInterestRateIndexValueDate(IndexON,D2413)</f>
        <v>56220</v>
      </c>
      <c r="F2413" s="193">
        <f>IFERROR(_xll.qlIndexFixing(IndexON,D2413,TRUE,_xll.ohTrigger(RecalcTrigger,TriggerON)),NA())</f>
        <v>1.9185652488851179E-2</v>
      </c>
      <c r="H2413" s="42">
        <f>_xll.qlCalendarAdvance(Calendar,$H2412,B2413,"f",FALSE)</f>
        <v>56220</v>
      </c>
      <c r="I2413" s="177">
        <f>_xll.qlInterestRateIndexValueDate(Index1M,$H2413)</f>
        <v>56220</v>
      </c>
      <c r="J2413" s="182">
        <f>IFERROR(_xll.qlIndexFixing(Index1M,$H2413,TRUE,_xll.ohTrigger(RecalcTrigger,Trigger1M)),NA())</f>
        <v>1.9212855156490346E-2</v>
      </c>
      <c r="K2413" s="44">
        <f>IFERROR(_xll.qlIndexFixing(Index3M,H2413,TRUE,_xll.ohTrigger(RecalcTrigger,Trigger3M)),NA())</f>
        <v>1.9573332256989394E-2</v>
      </c>
      <c r="L2413" s="44">
        <f>IFERROR(_xll.qlIndexFixing(Index6M,$H2413,TRUE,_xll.ohTrigger(RecalcTrigger,Trigger6M)),NA())</f>
        <v>1.9738943578009396E-2</v>
      </c>
      <c r="M2413" s="183">
        <f>IFERROR(_xll.qlIndexFixing(Index1Y,$H2413,TRUE,_xll.ohTrigger(RecalcTrigger,Trigger1Y)),NA())</f>
        <v>1.9943934149648568E-2</v>
      </c>
      <c r="N2413" s="182">
        <f>IFERROR(_xll.qlIndexFixing(ONIndex1M,I2413,TRUE,_xll.ohTrigger(RecalcTrigger,Trigger1M)),NA())</f>
        <v>1.9202185823639084E-2</v>
      </c>
      <c r="O2413" s="44">
        <f>IFERROR(_xll.qlIndexFixing(ONIndex3M,I2413,TRUE,_xll.ohTrigger(RecalcTrigger,Trigger3M)),NA())</f>
        <v>1.9537374471347846E-2</v>
      </c>
      <c r="P2413" s="44">
        <f>IFERROR(_xll.qlIndexFixing(ONIndex6M,I2413,TRUE,_xll.ohTrigger(RecalcTrigger,Trigger6M)),NA())</f>
        <v>1.9665636172798706E-2</v>
      </c>
      <c r="Q2413" s="183">
        <f>IFERROR(_xll.qlIndexFixing(ONIndex1Y,I2413,TRUE,_xll.ohTrigger(RecalcTrigger,Trigger1Y)),NA())</f>
        <v>1.9798174485168296E-2</v>
      </c>
    </row>
    <row r="2414" spans="2:17" x14ac:dyDescent="0.2">
      <c r="B2414" s="39" t="s">
        <v>42</v>
      </c>
      <c r="D2414" s="42">
        <f>_xll.qlCalendarAdvance(Calendar,$D2413,B2414,"f",FALSE)</f>
        <v>56227</v>
      </c>
      <c r="E2414" s="177">
        <f>_xll.qlInterestRateIndexValueDate(IndexON,D2414)</f>
        <v>56227</v>
      </c>
      <c r="F2414" s="193">
        <f>IFERROR(_xll.qlIndexFixing(IndexON,D2414,TRUE,_xll.ohTrigger(RecalcTrigger,TriggerON)),NA())</f>
        <v>1.9184337459778877E-2</v>
      </c>
      <c r="H2414" s="42">
        <f>_xll.qlCalendarAdvance(Calendar,$H2413,B2414,"f",FALSE)</f>
        <v>56227</v>
      </c>
      <c r="I2414" s="177">
        <f>_xll.qlInterestRateIndexValueDate(Index1M,$H2414)</f>
        <v>56227</v>
      </c>
      <c r="J2414" s="182">
        <f>IFERROR(_xll.qlIndexFixing(Index1M,$H2414,TRUE,_xll.ohTrigger(RecalcTrigger,Trigger1M)),NA())</f>
        <v>1.921077717875036E-2</v>
      </c>
      <c r="K2414" s="44">
        <f>IFERROR(_xll.qlIndexFixing(Index3M,H2414,TRUE,_xll.ohTrigger(RecalcTrigger,Trigger3M)),NA())</f>
        <v>1.9571699168905766E-2</v>
      </c>
      <c r="L2414" s="44">
        <f>IFERROR(_xll.qlIndexFixing(Index6M,$H2414,TRUE,_xll.ohTrigger(RecalcTrigger,Trigger6M)),NA())</f>
        <v>1.9737246175773594E-2</v>
      </c>
      <c r="M2414" s="183">
        <f>IFERROR(_xll.qlIndexFixing(Index1Y,$H2414,TRUE,_xll.ohTrigger(RecalcTrigger,Trigger1Y)),NA())</f>
        <v>1.9942110603724972E-2</v>
      </c>
      <c r="N2414" s="182">
        <f>IFERROR(_xll.qlIndexFixing(ONIndex1M,I2414,TRUE,_xll.ohTrigger(RecalcTrigger,Trigger1M)),NA())</f>
        <v>1.9200078745554849E-2</v>
      </c>
      <c r="O2414" s="44">
        <f>IFERROR(_xll.qlIndexFixing(ONIndex3M,I2414,TRUE,_xll.ohTrigger(RecalcTrigger,Trigger3M)),NA())</f>
        <v>1.9535645327631856E-2</v>
      </c>
      <c r="P2414" s="44">
        <f>IFERROR(_xll.qlIndexFixing(ONIndex6M,I2414,TRUE,_xll.ohTrigger(RecalcTrigger,Trigger6M)),NA())</f>
        <v>1.9663759085094545E-2</v>
      </c>
      <c r="Q2414" s="183">
        <f>IFERROR(_xll.qlIndexFixing(ONIndex1Y,I2414,TRUE,_xll.ohTrigger(RecalcTrigger,Trigger1Y)),NA())</f>
        <v>1.979600441345708E-2</v>
      </c>
    </row>
    <row r="2415" spans="2:17" x14ac:dyDescent="0.2">
      <c r="B2415" s="39" t="s">
        <v>42</v>
      </c>
      <c r="D2415" s="42">
        <f>_xll.qlCalendarAdvance(Calendar,$D2414,B2415,"f",FALSE)</f>
        <v>56234</v>
      </c>
      <c r="E2415" s="177">
        <f>_xll.qlInterestRateIndexValueDate(IndexON,D2415)</f>
        <v>56234</v>
      </c>
      <c r="F2415" s="193">
        <f>IFERROR(_xll.qlIndexFixing(IndexON,D2415,TRUE,_xll.ohTrigger(RecalcTrigger,TriggerON)),NA())</f>
        <v>1.9183039092768306E-2</v>
      </c>
      <c r="H2415" s="42">
        <f>_xll.qlCalendarAdvance(Calendar,$H2414,B2415,"f",FALSE)</f>
        <v>56234</v>
      </c>
      <c r="I2415" s="177">
        <f>_xll.qlInterestRateIndexValueDate(Index1M,$H2415)</f>
        <v>56234</v>
      </c>
      <c r="J2415" s="182">
        <f>IFERROR(_xll.qlIndexFixing(Index1M,$H2415,TRUE,_xll.ohTrigger(RecalcTrigger,Trigger1M)),NA())</f>
        <v>1.9208714334154931E-2</v>
      </c>
      <c r="K2415" s="44">
        <f>IFERROR(_xll.qlIndexFixing(Index3M,H2415,TRUE,_xll.ohTrigger(RecalcTrigger,Trigger3M)),NA())</f>
        <v>1.9570082489408922E-2</v>
      </c>
      <c r="L2415" s="44">
        <f>IFERROR(_xll.qlIndexFixing(Index6M,$H2415,TRUE,_xll.ohTrigger(RecalcTrigger,Trigger6M)),NA())</f>
        <v>1.9735564094325437E-2</v>
      </c>
      <c r="M2415" s="183">
        <f>IFERROR(_xll.qlIndexFixing(Index1Y,$H2415,TRUE,_xll.ohTrigger(RecalcTrigger,Trigger1Y)),NA())</f>
        <v>1.9940302048851555E-2</v>
      </c>
      <c r="N2415" s="182">
        <f>IFERROR(_xll.qlIndexFixing(ONIndex1M,I2415,TRUE,_xll.ohTrigger(RecalcTrigger,Trigger1M)),NA())</f>
        <v>1.9197986776442466E-2</v>
      </c>
      <c r="O2415" s="44">
        <f>IFERROR(_xll.qlIndexFixing(ONIndex3M,I2415,TRUE,_xll.ohTrigger(RecalcTrigger,Trigger3M)),NA())</f>
        <v>1.9533932513930985E-2</v>
      </c>
      <c r="P2415" s="44">
        <f>IFERROR(_xll.qlIndexFixing(ONIndex6M,I2415,TRUE,_xll.ohTrigger(RecalcTrigger,Trigger6M)),NA())</f>
        <v>1.9661897168200548E-2</v>
      </c>
      <c r="Q2415" s="183">
        <f>IFERROR(_xll.qlIndexFixing(ONIndex1Y,I2415,TRUE,_xll.ohTrigger(RecalcTrigger,Trigger1Y)),NA())</f>
        <v>1.9793849037219591E-2</v>
      </c>
    </row>
    <row r="2416" spans="2:17" x14ac:dyDescent="0.2">
      <c r="B2416" s="39" t="s">
        <v>42</v>
      </c>
      <c r="D2416" s="42">
        <f>_xll.qlCalendarAdvance(Calendar,$D2415,B2416,"f",FALSE)</f>
        <v>56241</v>
      </c>
      <c r="E2416" s="177">
        <f>_xll.qlInterestRateIndexValueDate(IndexON,D2416)</f>
        <v>56241</v>
      </c>
      <c r="F2416" s="193">
        <f>IFERROR(_xll.qlIndexFixing(IndexON,D2416,TRUE,_xll.ohTrigger(RecalcTrigger,TriggerON)),NA())</f>
        <v>1.9181757387819465E-2</v>
      </c>
      <c r="H2416" s="42">
        <f>_xll.qlCalendarAdvance(Calendar,$H2415,B2416,"f",FALSE)</f>
        <v>56241</v>
      </c>
      <c r="I2416" s="177">
        <f>_xll.qlInterestRateIndexValueDate(Index1M,$H2416)</f>
        <v>56241</v>
      </c>
      <c r="J2416" s="182">
        <f>IFERROR(_xll.qlIndexFixing(Index1M,$H2416,TRUE,_xll.ohTrigger(RecalcTrigger,Trigger1M)),NA())</f>
        <v>1.9206666622696218E-2</v>
      </c>
      <c r="K2416" s="44">
        <f>IFERROR(_xll.qlIndexFixing(Index3M,H2416,TRUE,_xll.ohTrigger(RecalcTrigger,Trigger3M)),NA())</f>
        <v>1.9568482218479056E-2</v>
      </c>
      <c r="L2416" s="44">
        <f>IFERROR(_xll.qlIndexFixing(Index6M,$H2416,TRUE,_xll.ohTrigger(RecalcTrigger,Trigger6M)),NA())</f>
        <v>1.9733897333624396E-2</v>
      </c>
      <c r="M2416" s="183">
        <f>IFERROR(_xll.qlIndexFixing(Index1Y,$H2416,TRUE,_xll.ohTrigger(RecalcTrigger,Trigger1Y)),NA())</f>
        <v>1.9938508484948603E-2</v>
      </c>
      <c r="N2416" s="182">
        <f>IFERROR(_xll.qlIndexFixing(ONIndex1M,I2416,TRUE,_xll.ohTrigger(RecalcTrigger,Trigger1M)),NA())</f>
        <v>1.9195909916301934E-2</v>
      </c>
      <c r="O2416" s="44">
        <f>IFERROR(_xll.qlIndexFixing(ONIndex3M,I2416,TRUE,_xll.ohTrigger(RecalcTrigger,Trigger3M)),NA())</f>
        <v>1.9532236030245231E-2</v>
      </c>
      <c r="P2416" s="44">
        <f>IFERROR(_xll.qlIndexFixing(ONIndex6M,I2416,TRUE,_xll.ohTrigger(RecalcTrigger,Trigger6M)),NA())</f>
        <v>1.9660050422197761E-2</v>
      </c>
      <c r="Q2416" s="183">
        <f>IFERROR(_xll.qlIndexFixing(ONIndex1Y,I2416,TRUE,_xll.ohTrigger(RecalcTrigger,Trigger1Y)),NA())</f>
        <v>1.9791708356617921E-2</v>
      </c>
    </row>
    <row r="2417" spans="2:17" x14ac:dyDescent="0.2">
      <c r="B2417" s="39" t="s">
        <v>42</v>
      </c>
      <c r="D2417" s="42">
        <f>_xll.qlCalendarAdvance(Calendar,$D2416,B2417,"f",FALSE)</f>
        <v>56248</v>
      </c>
      <c r="E2417" s="177">
        <f>_xll.qlInterestRateIndexValueDate(IndexON,D2417)</f>
        <v>56248</v>
      </c>
      <c r="F2417" s="193">
        <f>IFERROR(_xll.qlIndexFixing(IndexON,D2417,TRUE,_xll.ohTrigger(RecalcTrigger,TriggerON)),NA())</f>
        <v>1.9180492345094446E-2</v>
      </c>
      <c r="H2417" s="42">
        <f>_xll.qlCalendarAdvance(Calendar,$H2416,B2417,"f",FALSE)</f>
        <v>56248</v>
      </c>
      <c r="I2417" s="177">
        <f>_xll.qlInterestRateIndexValueDate(Index1M,$H2417)</f>
        <v>56248</v>
      </c>
      <c r="J2417" s="182">
        <f>IFERROR(_xll.qlIndexFixing(Index1M,$H2417,TRUE,_xll.ohTrigger(RecalcTrigger,Trigger1M)),NA())</f>
        <v>1.9204634044363764E-2</v>
      </c>
      <c r="K2417" s="44">
        <f>IFERROR(_xll.qlIndexFixing(Index3M,H2417,TRUE,_xll.ohTrigger(RecalcTrigger,Trigger3M)),NA())</f>
        <v>1.9567312008893816E-2</v>
      </c>
      <c r="L2417" s="44">
        <f>IFERROR(_xll.qlIndexFixing(Index6M,$H2417,TRUE,_xll.ohTrigger(RecalcTrigger,Trigger6M)),NA())</f>
        <v>1.9732245893633517E-2</v>
      </c>
      <c r="M2417" s="183">
        <f>IFERROR(_xll.qlIndexFixing(Index1Y,$H2417,TRUE,_xll.ohTrigger(RecalcTrigger,Trigger1Y)),NA())</f>
        <v>1.9936729911936846E-2</v>
      </c>
      <c r="N2417" s="182">
        <f>IFERROR(_xll.qlIndexFixing(ONIndex1M,I2417,TRUE,_xll.ohTrigger(RecalcTrigger,Trigger1M)),NA())</f>
        <v>1.9193848165052207E-2</v>
      </c>
      <c r="O2417" s="44">
        <f>IFERROR(_xll.qlIndexFixing(ONIndex3M,I2417,TRUE,_xll.ohTrigger(RecalcTrigger,Trigger3M)),NA())</f>
        <v>1.9530555876655642E-2</v>
      </c>
      <c r="P2417" s="44">
        <f>IFERROR(_xll.qlIndexFixing(ONIndex6M,I2417,TRUE,_xll.ohTrigger(RecalcTrigger,Trigger6M)),NA())</f>
        <v>1.965821884716723E-2</v>
      </c>
      <c r="Q2417" s="183">
        <f>IFERROR(_xll.qlIndexFixing(ONIndex1Y,I2417,TRUE,_xll.ohTrigger(RecalcTrigger,Trigger1Y)),NA())</f>
        <v>1.978958237165207E-2</v>
      </c>
    </row>
    <row r="2418" spans="2:17" x14ac:dyDescent="0.2">
      <c r="B2418" s="39" t="s">
        <v>42</v>
      </c>
      <c r="D2418" s="42">
        <f>_xll.qlCalendarAdvance(Calendar,$D2417,B2418,"f",FALSE)</f>
        <v>56255</v>
      </c>
      <c r="E2418" s="177">
        <f>_xll.qlInterestRateIndexValueDate(IndexON,D2418)</f>
        <v>56255</v>
      </c>
      <c r="F2418" s="193">
        <f>IFERROR(_xll.qlIndexFixing(IndexON,D2418,TRUE,_xll.ohTrigger(RecalcTrigger,TriggerON)),NA())</f>
        <v>1.9179243964431159E-2</v>
      </c>
      <c r="H2418" s="42">
        <f>_xll.qlCalendarAdvance(Calendar,$H2417,B2418,"f",FALSE)</f>
        <v>56255</v>
      </c>
      <c r="I2418" s="177">
        <f>_xll.qlInterestRateIndexValueDate(Index1M,$H2418)</f>
        <v>56255</v>
      </c>
      <c r="J2418" s="182">
        <f>IFERROR(_xll.qlIndexFixing(Index1M,$H2418,TRUE,_xll.ohTrigger(RecalcTrigger,Trigger1M)),NA())</f>
        <v>1.9202616599152338E-2</v>
      </c>
      <c r="K2418" s="44">
        <f>IFERROR(_xll.qlIndexFixing(Index3M,H2418,TRUE,_xll.ohTrigger(RecalcTrigger,Trigger3M)),NA())</f>
        <v>1.95653309022473E-2</v>
      </c>
      <c r="L2418" s="44">
        <f>IFERROR(_xll.qlIndexFixing(Index6M,$H2418,TRUE,_xll.ohTrigger(RecalcTrigger,Trigger6M)),NA())</f>
        <v>1.9730189863564295E-2</v>
      </c>
      <c r="M2418" s="183">
        <f>IFERROR(_xll.qlIndexFixing(Index1Y,$H2418,TRUE,_xll.ohTrigger(RecalcTrigger,Trigger1Y)),NA())</f>
        <v>1.9934966329738124E-2</v>
      </c>
      <c r="N2418" s="182">
        <f>IFERROR(_xll.qlIndexFixing(ONIndex1M,I2418,TRUE,_xll.ohTrigger(RecalcTrigger,Trigger1M)),NA())</f>
        <v>1.9191801522774332E-2</v>
      </c>
      <c r="O2418" s="44">
        <f>IFERROR(_xll.qlIndexFixing(ONIndex3M,I2418,TRUE,_xll.ohTrigger(RecalcTrigger,Trigger3M)),NA())</f>
        <v>1.9528892053000124E-2</v>
      </c>
      <c r="P2418" s="44">
        <f>IFERROR(_xll.qlIndexFixing(ONIndex6M,I2418,TRUE,_xll.ohTrigger(RecalcTrigger,Trigger6M)),NA())</f>
        <v>1.9656402443027909E-2</v>
      </c>
      <c r="Q2418" s="183">
        <f>IFERROR(_xll.qlIndexFixing(ONIndex1Y,I2418,TRUE,_xll.ohTrigger(RecalcTrigger,Trigger1Y)),NA())</f>
        <v>1.9787471082240993E-2</v>
      </c>
    </row>
    <row r="2419" spans="2:17" x14ac:dyDescent="0.2">
      <c r="B2419" s="39" t="s">
        <v>42</v>
      </c>
      <c r="D2419" s="42">
        <f>_xll.qlCalendarAdvance(Calendar,$D2418,B2419,"f",FALSE)</f>
        <v>56262</v>
      </c>
      <c r="E2419" s="177">
        <f>_xll.qlInterestRateIndexValueDate(IndexON,D2419)</f>
        <v>56262</v>
      </c>
      <c r="F2419" s="193">
        <f>IFERROR(_xll.qlIndexFixing(IndexON,D2419,TRUE,_xll.ohTrigger(RecalcTrigger,TriggerON)),NA())</f>
        <v>1.9178012245748555E-2</v>
      </c>
      <c r="H2419" s="42">
        <f>_xll.qlCalendarAdvance(Calendar,$H2418,B2419,"f",FALSE)</f>
        <v>56262</v>
      </c>
      <c r="I2419" s="177">
        <f>_xll.qlInterestRateIndexValueDate(Index1M,$H2419)</f>
        <v>56262</v>
      </c>
      <c r="J2419" s="182">
        <f>IFERROR(_xll.qlIndexFixing(Index1M,$H2419,TRUE,_xll.ohTrigger(RecalcTrigger,Trigger1M)),NA())</f>
        <v>1.9200614287051481E-2</v>
      </c>
      <c r="K2419" s="44">
        <f>IFERROR(_xll.qlIndexFixing(Index3M,H2419,TRUE,_xll.ohTrigger(RecalcTrigger,Trigger3M)),NA())</f>
        <v>1.9563779856904891E-2</v>
      </c>
      <c r="L2419" s="44">
        <f>IFERROR(_xll.qlIndexFixing(Index6M,$H2419,TRUE,_xll.ohTrigger(RecalcTrigger,Trigger6M)),NA())</f>
        <v>1.9728568057795135E-2</v>
      </c>
      <c r="M2419" s="183">
        <f>IFERROR(_xll.qlIndexFixing(Index1Y,$H2419,TRUE,_xll.ohTrigger(RecalcTrigger,Trigger1Y)),NA())</f>
        <v>1.9933217738274278E-2</v>
      </c>
      <c r="N2419" s="182">
        <f>IFERROR(_xll.qlIndexFixing(ONIndex1M,I2419,TRUE,_xll.ohTrigger(RecalcTrigger,Trigger1M)),NA())</f>
        <v>1.9189769989306216E-2</v>
      </c>
      <c r="O2419" s="44">
        <f>IFERROR(_xll.qlIndexFixing(ONIndex3M,I2419,TRUE,_xll.ohTrigger(RecalcTrigger,Trigger3M)),NA())</f>
        <v>1.9527244559440771E-2</v>
      </c>
      <c r="P2419" s="44">
        <f>IFERROR(_xll.qlIndexFixing(ONIndex6M,I2419,TRUE,_xll.ohTrigger(RecalcTrigger,Trigger6M)),NA())</f>
        <v>1.9654601209698752E-2</v>
      </c>
      <c r="Q2419" s="183">
        <f>IFERROR(_xll.qlIndexFixing(ONIndex1Y,I2419,TRUE,_xll.ohTrigger(RecalcTrigger,Trigger1Y)),NA())</f>
        <v>1.9785374488303642E-2</v>
      </c>
    </row>
    <row r="2420" spans="2:17" x14ac:dyDescent="0.2">
      <c r="B2420" s="39" t="s">
        <v>42</v>
      </c>
      <c r="D2420" s="42">
        <f>_xll.qlCalendarAdvance(Calendar,$D2419,B2420,"f",FALSE)</f>
        <v>56269</v>
      </c>
      <c r="E2420" s="177">
        <f>_xll.qlInterestRateIndexValueDate(IndexON,D2420)</f>
        <v>56269</v>
      </c>
      <c r="F2420" s="193">
        <f>IFERROR(_xll.qlIndexFixing(IndexON,D2420,TRUE,_xll.ohTrigger(RecalcTrigger,TriggerON)),NA())</f>
        <v>1.917679718937082E-2</v>
      </c>
      <c r="H2420" s="42">
        <f>_xll.qlCalendarAdvance(Calendar,$H2419,B2420,"f",FALSE)</f>
        <v>56269</v>
      </c>
      <c r="I2420" s="177">
        <f>_xll.qlInterestRateIndexValueDate(Index1M,$H2420)</f>
        <v>56269</v>
      </c>
      <c r="J2420" s="182">
        <f>IFERROR(_xll.qlIndexFixing(Index1M,$H2420,TRUE,_xll.ohTrigger(RecalcTrigger,Trigger1M)),NA())</f>
        <v>1.9198627108058586E-2</v>
      </c>
      <c r="K2420" s="44">
        <f>IFERROR(_xll.qlIndexFixing(Index3M,H2420,TRUE,_xll.ohTrigger(RecalcTrigger,Trigger3M)),NA())</f>
        <v>1.9562245220054713E-2</v>
      </c>
      <c r="L2420" s="44">
        <f>IFERROR(_xll.qlIndexFixing(Index6M,$H2420,TRUE,_xll.ohTrigger(RecalcTrigger,Trigger6M)),NA())</f>
        <v>1.9726961571796965E-2</v>
      </c>
      <c r="M2420" s="183">
        <f>IFERROR(_xll.qlIndexFixing(Index1Y,$H2420,TRUE,_xll.ohTrigger(RecalcTrigger,Trigger1Y)),NA())</f>
        <v>1.9931484137468702E-2</v>
      </c>
      <c r="N2420" s="182">
        <f>IFERROR(_xll.qlIndexFixing(ONIndex1M,I2420,TRUE,_xll.ohTrigger(RecalcTrigger,Trigger1M)),NA())</f>
        <v>1.9187753564890997E-2</v>
      </c>
      <c r="O2420" s="44">
        <f>IFERROR(_xll.qlIndexFixing(ONIndex3M,I2420,TRUE,_xll.ohTrigger(RecalcTrigger,Trigger3M)),NA())</f>
        <v>1.9525613395815489E-2</v>
      </c>
      <c r="P2420" s="44">
        <f>IFERROR(_xll.qlIndexFixing(ONIndex6M,I2420,TRUE,_xll.ohTrigger(RecalcTrigger,Trigger6M)),NA())</f>
        <v>1.9652815147422897E-2</v>
      </c>
      <c r="Q2420" s="183">
        <f>IFERROR(_xll.qlIndexFixing(ONIndex1Y,I2420,TRUE,_xll.ohTrigger(RecalcTrigger,Trigger1Y)),NA())</f>
        <v>1.9783292590083157E-2</v>
      </c>
    </row>
    <row r="2421" spans="2:17" x14ac:dyDescent="0.2">
      <c r="B2421" s="39" t="s">
        <v>42</v>
      </c>
      <c r="D2421" s="42">
        <f>_xll.qlCalendarAdvance(Calendar,$D2420,B2421,"f",FALSE)</f>
        <v>56276</v>
      </c>
      <c r="E2421" s="177">
        <f>_xll.qlInterestRateIndexValueDate(IndexON,D2421)</f>
        <v>56276</v>
      </c>
      <c r="F2421" s="193">
        <f>IFERROR(_xll.qlIndexFixing(IndexON,D2421,TRUE,_xll.ohTrigger(RecalcTrigger,TriggerON)),NA())</f>
        <v>1.9175598795135862E-2</v>
      </c>
      <c r="H2421" s="42">
        <f>_xll.qlCalendarAdvance(Calendar,$H2420,B2421,"f",FALSE)</f>
        <v>56276</v>
      </c>
      <c r="I2421" s="177">
        <f>_xll.qlInterestRateIndexValueDate(Index1M,$H2421)</f>
        <v>56276</v>
      </c>
      <c r="J2421" s="182">
        <f>IFERROR(_xll.qlIndexFixing(Index1M,$H2421,TRUE,_xll.ohTrigger(RecalcTrigger,Trigger1M)),NA())</f>
        <v>1.9196655062163184E-2</v>
      </c>
      <c r="K2421" s="44">
        <f>IFERROR(_xll.qlIndexFixing(Index3M,H2421,TRUE,_xll.ohTrigger(RecalcTrigger,Trigger3M)),NA())</f>
        <v>1.9560726991676054E-2</v>
      </c>
      <c r="L2421" s="44">
        <f>IFERROR(_xll.qlIndexFixing(Index6M,$H2421,TRUE,_xll.ohTrigger(RecalcTrigger,Trigger6M)),NA())</f>
        <v>1.9725370405533516E-2</v>
      </c>
      <c r="M2421" s="183">
        <f>IFERROR(_xll.qlIndexFixing(Index1Y,$H2421,TRUE,_xll.ohTrigger(RecalcTrigger,Trigger1Y)),NA())</f>
        <v>1.9929765527244792E-2</v>
      </c>
      <c r="N2421" s="182">
        <f>IFERROR(_xll.qlIndexFixing(ONIndex1M,I2421,TRUE,_xll.ohTrigger(RecalcTrigger,Trigger1M)),NA())</f>
        <v>1.918575224944763E-2</v>
      </c>
      <c r="O2421" s="44">
        <f>IFERROR(_xll.qlIndexFixing(ONIndex3M,I2421,TRUE,_xll.ohTrigger(RecalcTrigger,Trigger3M)),NA())</f>
        <v>1.9523998562286371E-2</v>
      </c>
      <c r="P2421" s="44">
        <f>IFERROR(_xll.qlIndexFixing(ONIndex6M,I2421,TRUE,_xll.ohTrigger(RecalcTrigger,Trigger6M)),NA())</f>
        <v>1.9651044255957206E-2</v>
      </c>
      <c r="Q2421" s="183">
        <f>IFERROR(_xll.qlIndexFixing(ONIndex1Y,I2421,TRUE,_xll.ohTrigger(RecalcTrigger,Trigger1Y)),NA())</f>
        <v>1.9781225387417445E-2</v>
      </c>
    </row>
    <row r="2422" spans="2:17" x14ac:dyDescent="0.2">
      <c r="B2422" s="39" t="s">
        <v>42</v>
      </c>
      <c r="D2422" s="42">
        <f>_xll.qlCalendarAdvance(Calendar,$D2421,B2422,"f",FALSE)</f>
        <v>56283</v>
      </c>
      <c r="E2422" s="177">
        <f>_xll.qlInterestRateIndexValueDate(IndexON,D2422)</f>
        <v>56283</v>
      </c>
      <c r="F2422" s="193">
        <f>IFERROR(_xll.qlIndexFixing(IndexON,D2422,TRUE,_xll.ohTrigger(RecalcTrigger,TriggerON)),NA())</f>
        <v>1.9174417062881588E-2</v>
      </c>
      <c r="H2422" s="42">
        <f>_xll.qlCalendarAdvance(Calendar,$H2421,B2422,"f",FALSE)</f>
        <v>56283</v>
      </c>
      <c r="I2422" s="177">
        <f>_xll.qlInterestRateIndexValueDate(Index1M,$H2422)</f>
        <v>56283</v>
      </c>
      <c r="J2422" s="182">
        <f>IFERROR(_xll.qlIndexFixing(Index1M,$H2422,TRUE,_xll.ohTrigger(RecalcTrigger,Trigger1M)),NA())</f>
        <v>1.9193600649982736E-2</v>
      </c>
      <c r="K2422" s="44">
        <f>IFERROR(_xll.qlIndexFixing(Index3M,H2422,TRUE,_xll.ohTrigger(RecalcTrigger,Trigger3M)),NA())</f>
        <v>1.9559644274745793E-2</v>
      </c>
      <c r="L2422" s="44">
        <f>IFERROR(_xll.qlIndexFixing(Index6M,$H2422,TRUE,_xll.ohTrigger(RecalcTrigger,Trigger6M)),NA())</f>
        <v>1.9723794558967618E-2</v>
      </c>
      <c r="M2422" s="183">
        <f>IFERROR(_xll.qlIndexFixing(Index1Y,$H2422,TRUE,_xll.ohTrigger(RecalcTrigger,Trigger1Y)),NA())</f>
        <v>1.9928061907526606E-2</v>
      </c>
      <c r="N2422" s="182">
        <f>IFERROR(_xll.qlIndexFixing(ONIndex1M,I2422,TRUE,_xll.ohTrigger(RecalcTrigger,Trigger1M)),NA())</f>
        <v>1.9183766042895067E-2</v>
      </c>
      <c r="O2422" s="44">
        <f>IFERROR(_xll.qlIndexFixing(ONIndex3M,I2422,TRUE,_xll.ohTrigger(RecalcTrigger,Trigger3M)),NA())</f>
        <v>1.9522400058772371E-2</v>
      </c>
      <c r="P2422" s="44">
        <f>IFERROR(_xll.qlIndexFixing(ONIndex6M,I2422,TRUE,_xll.ohTrigger(RecalcTrigger,Trigger6M)),NA())</f>
        <v>1.9649288535382725E-2</v>
      </c>
      <c r="Q2422" s="183">
        <f>IFERROR(_xll.qlIndexFixing(ONIndex1Y,I2422,TRUE,_xll.ohTrigger(RecalcTrigger,Trigger1Y)),NA())</f>
        <v>1.9779172880306506E-2</v>
      </c>
    </row>
    <row r="2423" spans="2:17" x14ac:dyDescent="0.2">
      <c r="B2423" s="39" t="s">
        <v>42</v>
      </c>
      <c r="D2423" s="42">
        <f>_xll.qlCalendarAdvance(Calendar,$D2422,B2423,"f",FALSE)</f>
        <v>56290</v>
      </c>
      <c r="E2423" s="177">
        <f>_xll.qlInterestRateIndexValueDate(IndexON,D2423)</f>
        <v>56290</v>
      </c>
      <c r="F2423" s="193">
        <f>IFERROR(_xll.qlIndexFixing(IndexON,D2423,TRUE,_xll.ohTrigger(RecalcTrigger,TriggerON)),NA())</f>
        <v>1.9173251992689044E-2</v>
      </c>
      <c r="H2423" s="42">
        <f>_xll.qlCalendarAdvance(Calendar,$H2422,B2423,"f",FALSE)</f>
        <v>56290</v>
      </c>
      <c r="I2423" s="177">
        <f>_xll.qlInterestRateIndexValueDate(Index1M,$H2423)</f>
        <v>56290</v>
      </c>
      <c r="J2423" s="182">
        <f>IFERROR(_xll.qlIndexFixing(Index1M,$H2423,TRUE,_xll.ohTrigger(RecalcTrigger,Trigger1M)),NA())</f>
        <v>1.9191655934028707E-2</v>
      </c>
      <c r="K2423" s="44">
        <f>IFERROR(_xll.qlIndexFixing(Index3M,H2423,TRUE,_xll.ohTrigger(RecalcTrigger,Trigger3M)),NA())</f>
        <v>1.9557739760265758E-2</v>
      </c>
      <c r="L2423" s="44">
        <f>IFERROR(_xll.qlIndexFixing(Index6M,$H2423,TRUE,_xll.ohTrigger(RecalcTrigger,Trigger6M)),NA())</f>
        <v>1.9722234032063454E-2</v>
      </c>
      <c r="M2423" s="183">
        <f>IFERROR(_xll.qlIndexFixing(Index1Y,$H2423,TRUE,_xll.ohTrigger(RecalcTrigger,Trigger1Y)),NA())</f>
        <v>1.9926373278239318E-2</v>
      </c>
      <c r="N2423" s="182">
        <f>IFERROR(_xll.qlIndexFixing(ONIndex1M,I2423,TRUE,_xll.ohTrigger(RecalcTrigger,Trigger1M)),NA())</f>
        <v>1.918179494523331E-2</v>
      </c>
      <c r="O2423" s="44">
        <f>IFERROR(_xll.qlIndexFixing(ONIndex3M,I2423,TRUE,_xll.ohTrigger(RecalcTrigger,Trigger3M)),NA())</f>
        <v>1.9520817885111397E-2</v>
      </c>
      <c r="P2423" s="44">
        <f>IFERROR(_xll.qlIndexFixing(ONIndex6M,I2423,TRUE,_xll.ohTrigger(RecalcTrigger,Trigger6M)),NA())</f>
        <v>1.96475479857805E-2</v>
      </c>
      <c r="Q2423" s="183">
        <f>IFERROR(_xll.qlIndexFixing(ONIndex1Y,I2423,TRUE,_xll.ohTrigger(RecalcTrigger,Trigger1Y)),NA())</f>
        <v>1.977713506875034E-2</v>
      </c>
    </row>
    <row r="2424" spans="2:17" x14ac:dyDescent="0.2">
      <c r="B2424" s="39" t="s">
        <v>42</v>
      </c>
      <c r="D2424" s="42">
        <f>_xll.qlCalendarAdvance(Calendar,$D2423,B2424,"f",FALSE)</f>
        <v>56297</v>
      </c>
      <c r="E2424" s="177">
        <f>_xll.qlInterestRateIndexValueDate(IndexON,D2424)</f>
        <v>56297</v>
      </c>
      <c r="F2424" s="193">
        <f>IFERROR(_xll.qlIndexFixing(IndexON,D2424,TRUE,_xll.ohTrigger(RecalcTrigger,TriggerON)),NA())</f>
        <v>1.9172103584720324E-2</v>
      </c>
      <c r="H2424" s="42">
        <f>_xll.qlCalendarAdvance(Calendar,$H2423,B2424,"f",FALSE)</f>
        <v>56297</v>
      </c>
      <c r="I2424" s="177">
        <f>_xll.qlInterestRateIndexValueDate(Index1M,$H2424)</f>
        <v>56297</v>
      </c>
      <c r="J2424" s="182">
        <f>IFERROR(_xll.qlIndexFixing(Index1M,$H2424,TRUE,_xll.ohTrigger(RecalcTrigger,Trigger1M)),NA())</f>
        <v>1.9189726348735097E-2</v>
      </c>
      <c r="K2424" s="44">
        <f>IFERROR(_xll.qlIndexFixing(Index3M,H2424,TRUE,_xll.ohTrigger(RecalcTrigger,Trigger3M)),NA())</f>
        <v>1.9556270757197201E-2</v>
      </c>
      <c r="L2424" s="44">
        <f>IFERROR(_xll.qlIndexFixing(Index6M,$H2424,TRUE,_xll.ohTrigger(RecalcTrigger,Trigger6M)),NA())</f>
        <v>1.9720688824787443E-2</v>
      </c>
      <c r="M2424" s="183">
        <f>IFERROR(_xll.qlIndexFixing(Index1Y,$H2424,TRUE,_xll.ohTrigger(RecalcTrigger,Trigger1Y)),NA())</f>
        <v>1.9924699639308319E-2</v>
      </c>
      <c r="N2424" s="182">
        <f>IFERROR(_xll.qlIndexFixing(ONIndex1M,I2424,TRUE,_xll.ohTrigger(RecalcTrigger,Trigger1M)),NA())</f>
        <v>1.9179838956624451E-2</v>
      </c>
      <c r="O2424" s="44">
        <f>IFERROR(_xll.qlIndexFixing(ONIndex3M,I2424,TRUE,_xll.ohTrigger(RecalcTrigger,Trigger3M)),NA())</f>
        <v>1.9519252041708679E-2</v>
      </c>
      <c r="P2424" s="44">
        <f>IFERROR(_xll.qlIndexFixing(ONIndex6M,I2424,TRUE,_xll.ohTrigger(RecalcTrigger,Trigger6M)),NA())</f>
        <v>1.9645822607069485E-2</v>
      </c>
      <c r="Q2424" s="183">
        <f>IFERROR(_xll.qlIndexFixing(ONIndex1Y,I2424,TRUE,_xll.ohTrigger(RecalcTrigger,Trigger1Y)),NA())</f>
        <v>1.9775111952829993E-2</v>
      </c>
    </row>
    <row r="2425" spans="2:17" x14ac:dyDescent="0.2">
      <c r="B2425" s="39" t="s">
        <v>42</v>
      </c>
      <c r="D2425" s="42">
        <f>_xll.qlCalendarAdvance(Calendar,$D2424,B2425,"f",FALSE)</f>
        <v>56304</v>
      </c>
      <c r="E2425" s="177">
        <f>_xll.qlInterestRateIndexValueDate(IndexON,D2425)</f>
        <v>56304</v>
      </c>
      <c r="F2425" s="193">
        <f>IFERROR(_xll.qlIndexFixing(IndexON,D2425,TRUE,_xll.ohTrigger(RecalcTrigger,TriggerON)),NA())</f>
        <v>1.917097183889438E-2</v>
      </c>
      <c r="H2425" s="42">
        <f>_xll.qlCalendarAdvance(Calendar,$H2424,B2425,"f",FALSE)</f>
        <v>56304</v>
      </c>
      <c r="I2425" s="177">
        <f>_xll.qlInterestRateIndexValueDate(Index1M,$H2425)</f>
        <v>56304</v>
      </c>
      <c r="J2425" s="182">
        <f>IFERROR(_xll.qlIndexFixing(Index1M,$H2425,TRUE,_xll.ohTrigger(RecalcTrigger,Trigger1M)),NA())</f>
        <v>1.9187811894093219E-2</v>
      </c>
      <c r="K2425" s="44">
        <f>IFERROR(_xll.qlIndexFixing(Index3M,H2425,TRUE,_xll.ohTrigger(RecalcTrigger,Trigger3M)),NA())</f>
        <v>1.9555240546225077E-2</v>
      </c>
      <c r="L2425" s="44">
        <f>IFERROR(_xll.qlIndexFixing(Index6M,$H2425,TRUE,_xll.ohTrigger(RecalcTrigger,Trigger6M)),NA())</f>
        <v>1.9719158937104207E-2</v>
      </c>
      <c r="M2425" s="183">
        <f>IFERROR(_xll.qlIndexFixing(Index1Y,$H2425,TRUE,_xll.ohTrigger(RecalcTrigger,Trigger1Y)),NA())</f>
        <v>1.9923040990659668E-2</v>
      </c>
      <c r="N2425" s="182">
        <f>IFERROR(_xll.qlIndexFixing(ONIndex1M,I2425,TRUE,_xll.ohTrigger(RecalcTrigger,Trigger1M)),NA())</f>
        <v>1.9177898076744304E-2</v>
      </c>
      <c r="O2425" s="44">
        <f>IFERROR(_xll.qlIndexFixing(ONIndex3M,I2425,TRUE,_xll.ohTrigger(RecalcTrigger,Trigger3M)),NA())</f>
        <v>1.9517702528158987E-2</v>
      </c>
      <c r="P2425" s="44">
        <f>IFERROR(_xll.qlIndexFixing(ONIndex6M,I2425,TRUE,_xll.ohTrigger(RecalcTrigger,Trigger6M)),NA())</f>
        <v>1.964411239924968E-2</v>
      </c>
      <c r="Q2425" s="183">
        <f>IFERROR(_xll.qlIndexFixing(ONIndex1Y,I2425,TRUE,_xll.ohTrigger(RecalcTrigger,Trigger1Y)),NA())</f>
        <v>1.977310353246442E-2</v>
      </c>
    </row>
    <row r="2426" spans="2:17" x14ac:dyDescent="0.2">
      <c r="B2426" s="39" t="s">
        <v>42</v>
      </c>
      <c r="D2426" s="42">
        <f>_xll.qlCalendarAdvance(Calendar,$D2425,B2426,"f",FALSE)</f>
        <v>56311</v>
      </c>
      <c r="E2426" s="177">
        <f>_xll.qlInterestRateIndexValueDate(IndexON,D2426)</f>
        <v>56311</v>
      </c>
      <c r="F2426" s="193">
        <f>IFERROR(_xll.qlIndexFixing(IndexON,D2426,TRUE,_xll.ohTrigger(RecalcTrigger,TriggerON)),NA())</f>
        <v>1.9169856755130166E-2</v>
      </c>
      <c r="H2426" s="42">
        <f>_xll.qlCalendarAdvance(Calendar,$H2425,B2426,"f",FALSE)</f>
        <v>56311</v>
      </c>
      <c r="I2426" s="177">
        <f>_xll.qlInterestRateIndexValueDate(Index1M,$H2426)</f>
        <v>56311</v>
      </c>
      <c r="J2426" s="182">
        <f>IFERROR(_xll.qlIndexFixing(Index1M,$H2426,TRUE,_xll.ohTrigger(RecalcTrigger,Trigger1M)),NA())</f>
        <v>1.918702182887155E-2</v>
      </c>
      <c r="K2426" s="44">
        <f>IFERROR(_xll.qlIndexFixing(Index3M,H2426,TRUE,_xll.ohTrigger(RecalcTrigger,Trigger3M)),NA())</f>
        <v>1.9554229053940868E-2</v>
      </c>
      <c r="L2426" s="44">
        <f>IFERROR(_xll.qlIndexFixing(Index6M,$H2426,TRUE,_xll.ohTrigger(RecalcTrigger,Trigger6M)),NA())</f>
        <v>1.9718928677498034E-2</v>
      </c>
      <c r="M2426" s="183">
        <f>IFERROR(_xll.qlIndexFixing(Index1Y,$H2426,TRUE,_xll.ohTrigger(RecalcTrigger,Trigger1Y)),NA())</f>
        <v>1.9921397332220758E-2</v>
      </c>
      <c r="N2426" s="182">
        <f>IFERROR(_xll.qlIndexFixing(ONIndex1M,I2426,TRUE,_xll.ohTrigger(RecalcTrigger,Trigger1M)),NA())</f>
        <v>1.9175972305917055E-2</v>
      </c>
      <c r="O2426" s="44">
        <f>IFERROR(_xll.qlIndexFixing(ONIndex3M,I2426,TRUE,_xll.ohTrigger(RecalcTrigger,Trigger3M)),NA())</f>
        <v>1.9516169344786505E-2</v>
      </c>
      <c r="P2426" s="44">
        <f>IFERROR(_xll.qlIndexFixing(ONIndex6M,I2426,TRUE,_xll.ohTrigger(RecalcTrigger,Trigger6M)),NA())</f>
        <v>1.9642417362321085E-2</v>
      </c>
      <c r="Q2426" s="183">
        <f>IFERROR(_xll.qlIndexFixing(ONIndex1Y,I2426,TRUE,_xll.ohTrigger(RecalcTrigger,Trigger1Y)),NA())</f>
        <v>1.977110980765362E-2</v>
      </c>
    </row>
    <row r="2427" spans="2:17" x14ac:dyDescent="0.2">
      <c r="B2427" s="39" t="s">
        <v>42</v>
      </c>
      <c r="D2427" s="42">
        <f>_xll.qlCalendarAdvance(Calendar,$D2426,B2427,"f",FALSE)</f>
        <v>56318</v>
      </c>
      <c r="E2427" s="177">
        <f>_xll.qlInterestRateIndexValueDate(IndexON,D2427)</f>
        <v>56318</v>
      </c>
      <c r="F2427" s="193">
        <f>IFERROR(_xll.qlIndexFixing(IndexON,D2427,TRUE,_xll.ohTrigger(RecalcTrigger,TriggerON)),NA())</f>
        <v>1.9168758333427682E-2</v>
      </c>
      <c r="H2427" s="42">
        <f>_xll.qlCalendarAdvance(Calendar,$H2426,B2427,"f",FALSE)</f>
        <v>56318</v>
      </c>
      <c r="I2427" s="177">
        <f>_xll.qlInterestRateIndexValueDate(Index1M,$H2427)</f>
        <v>56318</v>
      </c>
      <c r="J2427" s="182">
        <f>IFERROR(_xll.qlIndexFixing(Index1M,$H2427,TRUE,_xll.ohTrigger(RecalcTrigger,Trigger1M)),NA())</f>
        <v>1.9185140581401666E-2</v>
      </c>
      <c r="K2427" s="44">
        <f>IFERROR(_xll.qlIndexFixing(Index3M,H2427,TRUE,_xll.ohTrigger(RecalcTrigger,Trigger3M)),NA())</f>
        <v>1.9552811468567449E-2</v>
      </c>
      <c r="L2427" s="44">
        <f>IFERROR(_xll.qlIndexFixing(Index6M,$H2427,TRUE,_xll.ohTrigger(RecalcTrigger,Trigger6M)),NA())</f>
        <v>1.9717432470366648E-2</v>
      </c>
      <c r="M2427" s="183">
        <f>IFERROR(_xll.qlIndexFixing(Index1Y,$H2427,TRUE,_xll.ohTrigger(RecalcTrigger,Trigger1Y)),NA())</f>
        <v>1.9919768663918314E-2</v>
      </c>
      <c r="N2427" s="182">
        <f>IFERROR(_xll.qlIndexFixing(ONIndex1M,I2427,TRUE,_xll.ohTrigger(RecalcTrigger,Trigger1M)),NA())</f>
        <v>1.9174061644061657E-2</v>
      </c>
      <c r="O2427" s="44">
        <f>IFERROR(_xll.qlIndexFixing(ONIndex3M,I2427,TRUE,_xll.ohTrigger(RecalcTrigger,Trigger3M)),NA())</f>
        <v>1.9514652491104956E-2</v>
      </c>
      <c r="P2427" s="44">
        <f>IFERROR(_xll.qlIndexFixing(ONIndex6M,I2427,TRUE,_xll.ohTrigger(RecalcTrigger,Trigger6M)),NA())</f>
        <v>1.96407374962837E-2</v>
      </c>
      <c r="Q2427" s="183">
        <f>IFERROR(_xll.qlIndexFixing(ONIndex1Y,I2427,TRUE,_xll.ohTrigger(RecalcTrigger,Trigger1Y)),NA())</f>
        <v>1.9769130778397592E-2</v>
      </c>
    </row>
    <row r="2428" spans="2:17" x14ac:dyDescent="0.2">
      <c r="B2428" s="39" t="s">
        <v>42</v>
      </c>
      <c r="D2428" s="42">
        <f>_xll.qlCalendarAdvance(Calendar,$D2427,B2428,"f",FALSE)</f>
        <v>56325</v>
      </c>
      <c r="E2428" s="177">
        <f>_xll.qlInterestRateIndexValueDate(IndexON,D2428)</f>
        <v>56325</v>
      </c>
      <c r="F2428" s="193">
        <f>IFERROR(_xll.qlIndexFixing(IndexON,D2428,TRUE,_xll.ohTrigger(RecalcTrigger,TriggerON)),NA())</f>
        <v>1.9167676573867976E-2</v>
      </c>
      <c r="H2428" s="42">
        <f>_xll.qlCalendarAdvance(Calendar,$H2427,B2428,"f",FALSE)</f>
        <v>56325</v>
      </c>
      <c r="I2428" s="177">
        <f>_xll.qlInterestRateIndexValueDate(Index1M,$H2428)</f>
        <v>56325</v>
      </c>
      <c r="J2428" s="182">
        <f>IFERROR(_xll.qlIndexFixing(Index1M,$H2428,TRUE,_xll.ohTrigger(RecalcTrigger,Trigger1M)),NA())</f>
        <v>1.9183274466974383E-2</v>
      </c>
      <c r="K2428" s="44">
        <f>IFERROR(_xll.qlIndexFixing(Index3M,H2428,TRUE,_xll.ohTrigger(RecalcTrigger,Trigger3M)),NA())</f>
        <v>1.9551410293305774E-2</v>
      </c>
      <c r="L2428" s="44">
        <f>IFERROR(_xll.qlIndexFixing(Index6M,$H2428,TRUE,_xll.ohTrigger(RecalcTrigger,Trigger6M)),NA())</f>
        <v>1.9715951585206871E-2</v>
      </c>
      <c r="M2428" s="183">
        <f>IFERROR(_xll.qlIndexFixing(Index1Y,$H2428,TRUE,_xll.ohTrigger(RecalcTrigger,Trigger1Y)),NA())</f>
        <v>1.991815498568128E-2</v>
      </c>
      <c r="N2428" s="182">
        <f>IFERROR(_xll.qlIndexFixing(ONIndex1M,I2428,TRUE,_xll.ohTrigger(RecalcTrigger,Trigger1M)),NA())</f>
        <v>1.9172166091097065E-2</v>
      </c>
      <c r="O2428" s="44">
        <f>IFERROR(_xll.qlIndexFixing(ONIndex3M,I2428,TRUE,_xll.ohTrigger(RecalcTrigger,Trigger3M)),NA())</f>
        <v>1.951315196776271E-2</v>
      </c>
      <c r="P2428" s="44">
        <f>IFERROR(_xll.qlIndexFixing(ONIndex6M,I2428,TRUE,_xll.ohTrigger(RecalcTrigger,Trigger6M)),NA())</f>
        <v>1.9639072801218571E-2</v>
      </c>
      <c r="Q2428" s="183">
        <f>IFERROR(_xll.qlIndexFixing(ONIndex1Y,I2428,TRUE,_xll.ohTrigger(RecalcTrigger,Trigger1Y)),NA())</f>
        <v>1.9767166444858431E-2</v>
      </c>
    </row>
    <row r="2429" spans="2:17" x14ac:dyDescent="0.2">
      <c r="B2429" s="39" t="s">
        <v>42</v>
      </c>
      <c r="D2429" s="42">
        <f>_xll.qlCalendarAdvance(Calendar,$D2428,B2429,"f",FALSE)</f>
        <v>56332</v>
      </c>
      <c r="E2429" s="177">
        <f>_xll.qlInterestRateIndexValueDate(IndexON,D2429)</f>
        <v>56332</v>
      </c>
      <c r="F2429" s="193">
        <f>IFERROR(_xll.qlIndexFixing(IndexON,D2429,TRUE,_xll.ohTrigger(RecalcTrigger,TriggerON)),NA())</f>
        <v>1.9166611476451045E-2</v>
      </c>
      <c r="H2429" s="42">
        <f>_xll.qlCalendarAdvance(Calendar,$H2428,B2429,"f",FALSE)</f>
        <v>56332</v>
      </c>
      <c r="I2429" s="177">
        <f>_xll.qlInterestRateIndexValueDate(Index1M,$H2429)</f>
        <v>56332</v>
      </c>
      <c r="J2429" s="182">
        <f>IFERROR(_xll.qlIndexFixing(Index1M,$H2429,TRUE,_xll.ohTrigger(RecalcTrigger,Trigger1M)),NA())</f>
        <v>1.9181423485587077E-2</v>
      </c>
      <c r="K2429" s="44">
        <f>IFERROR(_xll.qlIndexFixing(Index3M,H2429,TRUE,_xll.ohTrigger(RecalcTrigger,Trigger3M)),NA())</f>
        <v>1.9550025528137345E-2</v>
      </c>
      <c r="L2429" s="44">
        <f>IFERROR(_xll.qlIndexFixing(Index6M,$H2429,TRUE,_xll.ohTrigger(RecalcTrigger,Trigger6M)),NA())</f>
        <v>1.9714486021985229E-2</v>
      </c>
      <c r="M2429" s="183">
        <f>IFERROR(_xll.qlIndexFixing(Index1Y,$H2429,TRUE,_xll.ohTrigger(RecalcTrigger,Trigger1Y)),NA())</f>
        <v>1.9916556297437937E-2</v>
      </c>
      <c r="N2429" s="182">
        <f>IFERROR(_xll.qlIndexFixing(ONIndex1M,I2429,TRUE,_xll.ohTrigger(RecalcTrigger,Trigger1M)),NA())</f>
        <v>1.9170285647023277E-2</v>
      </c>
      <c r="O2429" s="44">
        <f>IFERROR(_xll.qlIndexFixing(ONIndex3M,I2429,TRUE,_xll.ohTrigger(RecalcTrigger,Trigger3M)),NA())</f>
        <v>1.9511667774354535E-2</v>
      </c>
      <c r="P2429" s="44">
        <f>IFERROR(_xll.qlIndexFixing(ONIndex6M,I2429,TRUE,_xll.ohTrigger(RecalcTrigger,Trigger6M)),NA())</f>
        <v>1.9637423276963606E-2</v>
      </c>
      <c r="Q2429" s="183">
        <f>IFERROR(_xll.qlIndexFixing(ONIndex1Y,I2429,TRUE,_xll.ohTrigger(RecalcTrigger,Trigger1Y)),NA())</f>
        <v>1.9765216806711949E-2</v>
      </c>
    </row>
    <row r="2430" spans="2:17" x14ac:dyDescent="0.2">
      <c r="B2430" s="39" t="s">
        <v>42</v>
      </c>
      <c r="D2430" s="42">
        <f>_xll.qlCalendarAdvance(Calendar,$D2429,B2430,"f",FALSE)</f>
        <v>56339</v>
      </c>
      <c r="E2430" s="177">
        <f>_xll.qlInterestRateIndexValueDate(IndexON,D2430)</f>
        <v>56339</v>
      </c>
      <c r="F2430" s="193">
        <f>IFERROR(_xll.qlIndexFixing(IndexON,D2430,TRUE,_xll.ohTrigger(RecalcTrigger,TriggerON)),NA())</f>
        <v>1.9165563041014799E-2</v>
      </c>
      <c r="H2430" s="42">
        <f>_xll.qlCalendarAdvance(Calendar,$H2429,B2430,"f",FALSE)</f>
        <v>56339</v>
      </c>
      <c r="I2430" s="177">
        <f>_xll.qlInterestRateIndexValueDate(Index1M,$H2430)</f>
        <v>56339</v>
      </c>
      <c r="J2430" s="182">
        <f>IFERROR(_xll.qlIndexFixing(Index1M,$H2430,TRUE,_xll.ohTrigger(RecalcTrigger,Trigger1M)),NA())</f>
        <v>1.9179213844715548E-2</v>
      </c>
      <c r="K2430" s="44">
        <f>IFERROR(_xll.qlIndexFixing(Index3M,H2430,TRUE,_xll.ohTrigger(RecalcTrigger,Trigger3M)),NA())</f>
        <v>1.9548229183752881E-2</v>
      </c>
      <c r="L2430" s="44">
        <f>IFERROR(_xll.qlIndexFixing(Index6M,$H2430,TRUE,_xll.ohTrigger(RecalcTrigger,Trigger6M)),NA())</f>
        <v>1.9712603504899257E-2</v>
      </c>
      <c r="M2430" s="183">
        <f>IFERROR(_xll.qlIndexFixing(Index1Y,$H2430,TRUE,_xll.ohTrigger(RecalcTrigger,Trigger1Y)),NA())</f>
        <v>1.9914972599118341E-2</v>
      </c>
      <c r="N2430" s="182">
        <f>IFERROR(_xll.qlIndexFixing(ONIndex1M,I2430,TRUE,_xll.ohTrigger(RecalcTrigger,Trigger1M)),NA())</f>
        <v>1.9168420312002388E-2</v>
      </c>
      <c r="O2430" s="44">
        <f>IFERROR(_xll.qlIndexFixing(ONIndex3M,I2430,TRUE,_xll.ohTrigger(RecalcTrigger,Trigger3M)),NA())</f>
        <v>1.9510199910799386E-2</v>
      </c>
      <c r="P2430" s="44">
        <f>IFERROR(_xll.qlIndexFixing(ONIndex6M,I2430,TRUE,_xll.ohTrigger(RecalcTrigger,Trigger6M)),NA())</f>
        <v>1.9635788923680897E-2</v>
      </c>
      <c r="Q2430" s="183">
        <f>IFERROR(_xll.qlIndexFixing(ONIndex1Y,I2430,TRUE,_xll.ohTrigger(RecalcTrigger,Trigger1Y)),NA())</f>
        <v>1.9763281864120241E-2</v>
      </c>
    </row>
    <row r="2431" spans="2:17" x14ac:dyDescent="0.2">
      <c r="B2431" s="39" t="s">
        <v>42</v>
      </c>
      <c r="D2431" s="42">
        <f>_xll.qlCalendarAdvance(Calendar,$D2430,B2431,"f",FALSE)</f>
        <v>56346</v>
      </c>
      <c r="E2431" s="177">
        <f>_xll.qlInterestRateIndexValueDate(IndexON,D2431)</f>
        <v>56346</v>
      </c>
      <c r="F2431" s="193">
        <f>IFERROR(_xll.qlIndexFixing(IndexON,D2431,TRUE,_xll.ohTrigger(RecalcTrigger,TriggerON)),NA())</f>
        <v>1.9164531267802376E-2</v>
      </c>
      <c r="H2431" s="42">
        <f>_xll.qlCalendarAdvance(Calendar,$H2430,B2431,"f",FALSE)</f>
        <v>56346</v>
      </c>
      <c r="I2431" s="177">
        <f>_xll.qlInterestRateIndexValueDate(Index1M,$H2431)</f>
        <v>56346</v>
      </c>
      <c r="J2431" s="182">
        <f>IFERROR(_xll.qlIndexFixing(Index1M,$H2431,TRUE,_xll.ohTrigger(RecalcTrigger,Trigger1M)),NA())</f>
        <v>1.9177392144099119E-2</v>
      </c>
      <c r="K2431" s="44">
        <f>IFERROR(_xll.qlIndexFixing(Index3M,H2431,TRUE,_xll.ohTrigger(RecalcTrigger,Trigger3M)),NA())</f>
        <v>1.9546876138862735E-2</v>
      </c>
      <c r="L2431" s="44">
        <f>IFERROR(_xll.qlIndexFixing(Index6M,$H2431,TRUE,_xll.ohTrigger(RecalcTrigger,Trigger6M)),NA())</f>
        <v>1.9711167568206216E-2</v>
      </c>
      <c r="M2431" s="183">
        <f>IFERROR(_xll.qlIndexFixing(Index1Y,$H2431,TRUE,_xll.ohTrigger(RecalcTrigger,Trigger1Y)),NA())</f>
        <v>1.9913403890652548E-2</v>
      </c>
      <c r="N2431" s="182">
        <f>IFERROR(_xll.qlIndexFixing(ONIndex1M,I2431,TRUE,_xll.ohTrigger(RecalcTrigger,Trigger1M)),NA())</f>
        <v>1.9166570085791257E-2</v>
      </c>
      <c r="O2431" s="44">
        <f>IFERROR(_xll.qlIndexFixing(ONIndex3M,I2431,TRUE,_xll.ohTrigger(RecalcTrigger,Trigger3M)),NA())</f>
        <v>1.9508748377502494E-2</v>
      </c>
      <c r="P2431" s="44">
        <f>IFERROR(_xll.qlIndexFixing(ONIndex6M,I2431,TRUE,_xll.ohTrigger(RecalcTrigger,Trigger6M)),NA())</f>
        <v>1.9634169741208352E-2</v>
      </c>
      <c r="Q2431" s="183">
        <f>IFERROR(_xll.qlIndexFixing(ONIndex1Y,I2431,TRUE,_xll.ohTrigger(RecalcTrigger,Trigger1Y)),NA())</f>
        <v>1.9761361617326445E-2</v>
      </c>
    </row>
    <row r="2432" spans="2:17" x14ac:dyDescent="0.2">
      <c r="B2432" s="39" t="s">
        <v>42</v>
      </c>
      <c r="D2432" s="42">
        <f>_xll.qlCalendarAdvance(Calendar,$D2431,B2432,"f",FALSE)</f>
        <v>56353</v>
      </c>
      <c r="E2432" s="177">
        <f>_xll.qlInterestRateIndexValueDate(IndexON,D2432)</f>
        <v>56353</v>
      </c>
      <c r="F2432" s="193">
        <f>IFERROR(_xll.qlIndexFixing(IndexON,D2432,TRUE,_xll.ohTrigger(RecalcTrigger,TriggerON)),NA())</f>
        <v>1.9163516156813776E-2</v>
      </c>
      <c r="H2432" s="42">
        <f>_xll.qlCalendarAdvance(Calendar,$H2431,B2432,"f",FALSE)</f>
        <v>56353</v>
      </c>
      <c r="I2432" s="177">
        <f>_xll.qlInterestRateIndexValueDate(Index1M,$H2432)</f>
        <v>56353</v>
      </c>
      <c r="J2432" s="182">
        <f>IFERROR(_xll.qlIndexFixing(Index1M,$H2432,TRUE,_xll.ohTrigger(RecalcTrigger,Trigger1M)),NA())</f>
        <v>1.9175585575695913E-2</v>
      </c>
      <c r="K2432" s="44">
        <f>IFERROR(_xll.qlIndexFixing(Index3M,H2432,TRUE,_xll.ohTrigger(RecalcTrigger,Trigger3M)),NA())</f>
        <v>1.9545539503135187E-2</v>
      </c>
      <c r="L2432" s="44">
        <f>IFERROR(_xll.qlIndexFixing(Index6M,$H2432,TRUE,_xll.ohTrigger(RecalcTrigger,Trigger6M)),NA())</f>
        <v>1.9709746952524684E-2</v>
      </c>
      <c r="M2432" s="183">
        <f>IFERROR(_xll.qlIndexFixing(Index1Y,$H2432,TRUE,_xll.ohTrigger(RecalcTrigger,Trigger1Y)),NA())</f>
        <v>1.9911850171971057E-2</v>
      </c>
      <c r="N2432" s="182">
        <f>IFERROR(_xll.qlIndexFixing(ONIndex1M,I2432,TRUE,_xll.ohTrigger(RecalcTrigger,Trigger1M)),NA())</f>
        <v>1.9164734968633024E-2</v>
      </c>
      <c r="O2432" s="44">
        <f>IFERROR(_xll.qlIndexFixing(ONIndex3M,I2432,TRUE,_xll.ohTrigger(RecalcTrigger,Trigger3M)),NA())</f>
        <v>1.9507313174139673E-2</v>
      </c>
      <c r="P2432" s="44">
        <f>IFERROR(_xll.qlIndexFixing(ONIndex6M,I2432,TRUE,_xll.ohTrigger(RecalcTrigger,Trigger6M)),NA())</f>
        <v>1.9632565729789109E-2</v>
      </c>
      <c r="Q2432" s="183">
        <f>IFERROR(_xll.qlIndexFixing(ONIndex1Y,I2432,TRUE,_xll.ohTrigger(RecalcTrigger,Trigger1Y)),NA())</f>
        <v>1.9759456066006376E-2</v>
      </c>
    </row>
    <row r="2433" spans="2:17" x14ac:dyDescent="0.2">
      <c r="B2433" s="39" t="s">
        <v>42</v>
      </c>
      <c r="D2433" s="42">
        <f>_xll.qlCalendarAdvance(Calendar,$D2432,B2433,"f",FALSE)</f>
        <v>56360</v>
      </c>
      <c r="E2433" s="177">
        <f>_xll.qlInterestRateIndexValueDate(IndexON,D2433)</f>
        <v>56360</v>
      </c>
      <c r="F2433" s="193">
        <f>IFERROR(_xll.qlIndexFixing(IndexON,D2433,TRUE,_xll.ohTrigger(RecalcTrigger,TriggerON)),NA())</f>
        <v>1.916251770780586E-2</v>
      </c>
      <c r="H2433" s="42">
        <f>_xll.qlCalendarAdvance(Calendar,$H2432,B2433,"f",FALSE)</f>
        <v>56360</v>
      </c>
      <c r="I2433" s="177">
        <f>_xll.qlInterestRateIndexValueDate(Index1M,$H2433)</f>
        <v>56360</v>
      </c>
      <c r="J2433" s="182">
        <f>IFERROR(_xll.qlIndexFixing(Index1M,$H2433,TRUE,_xll.ohTrigger(RecalcTrigger,Trigger1M)),NA())</f>
        <v>1.9173794139503229E-2</v>
      </c>
      <c r="K2433" s="44">
        <f>IFERROR(_xll.qlIndexFixing(Index3M,H2433,TRUE,_xll.ohTrigger(RecalcTrigger,Trigger3M)),NA())</f>
        <v>1.9544219276554212E-2</v>
      </c>
      <c r="L2433" s="44">
        <f>IFERROR(_xll.qlIndexFixing(Index6M,$H2433,TRUE,_xll.ohTrigger(RecalcTrigger,Trigger6M)),NA())</f>
        <v>1.9708341657821444E-2</v>
      </c>
      <c r="M2433" s="183">
        <f>IFERROR(_xll.qlIndexFixing(Index1Y,$H2433,TRUE,_xll.ohTrigger(RecalcTrigger,Trigger1Y)),NA())</f>
        <v>1.9910311443005702E-2</v>
      </c>
      <c r="N2433" s="182">
        <f>IFERROR(_xll.qlIndexFixing(ONIndex1M,I2433,TRUE,_xll.ohTrigger(RecalcTrigger,Trigger1M)),NA())</f>
        <v>1.9162914960284549E-2</v>
      </c>
      <c r="O2433" s="44">
        <f>IFERROR(_xll.qlIndexFixing(ONIndex3M,I2433,TRUE,_xll.ohTrigger(RecalcTrigger,Trigger3M)),NA())</f>
        <v>1.9505894300791971E-2</v>
      </c>
      <c r="P2433" s="44">
        <f>IFERROR(_xll.qlIndexFixing(ONIndex6M,I2433,TRUE,_xll.ohTrigger(RecalcTrigger,Trigger6M)),NA())</f>
        <v>1.963097688918003E-2</v>
      </c>
      <c r="Q2433" s="183">
        <f>IFERROR(_xll.qlIndexFixing(ONIndex1Y,I2433,TRUE,_xll.ohTrigger(RecalcTrigger,Trigger1Y)),NA())</f>
        <v>1.9757565210322126E-2</v>
      </c>
    </row>
    <row r="2434" spans="2:17" x14ac:dyDescent="0.2">
      <c r="B2434" s="39" t="s">
        <v>42</v>
      </c>
      <c r="D2434" s="42">
        <f>_xll.qlCalendarAdvance(Calendar,$D2433,B2434,"f",FALSE)</f>
        <v>56367</v>
      </c>
      <c r="E2434" s="177">
        <f>_xll.qlInterestRateIndexValueDate(IndexON,D2434)</f>
        <v>56367</v>
      </c>
      <c r="F2434" s="193">
        <f>IFERROR(_xll.qlIndexFixing(IndexON,D2434,TRUE,_xll.ohTrigger(RecalcTrigger,TriggerON)),NA())</f>
        <v>1.916153592094072E-2</v>
      </c>
      <c r="H2434" s="42">
        <f>_xll.qlCalendarAdvance(Calendar,$H2433,B2434,"f",FALSE)</f>
        <v>56367</v>
      </c>
      <c r="I2434" s="177">
        <f>_xll.qlInterestRateIndexValueDate(Index1M,$H2434)</f>
        <v>56367</v>
      </c>
      <c r="J2434" s="182">
        <f>IFERROR(_xll.qlIndexFixing(Index1M,$H2434,TRUE,_xll.ohTrigger(RecalcTrigger,Trigger1M)),NA())</f>
        <v>1.9172017835504856E-2</v>
      </c>
      <c r="K2434" s="44">
        <f>IFERROR(_xll.qlIndexFixing(Index3M,H2434,TRUE,_xll.ohTrigger(RecalcTrigger,Trigger3M)),NA())</f>
        <v>1.954291545910199E-2</v>
      </c>
      <c r="L2434" s="44">
        <f>IFERROR(_xll.qlIndexFixing(Index6M,$H2434,TRUE,_xll.ohTrigger(RecalcTrigger,Trigger6M)),NA())</f>
        <v>1.9706951684064607E-2</v>
      </c>
      <c r="M2434" s="183">
        <f>IFERROR(_xll.qlIndexFixing(Index1Y,$H2434,TRUE,_xll.ohTrigger(RecalcTrigger,Trigger1Y)),NA())</f>
        <v>1.9908787703688535E-2</v>
      </c>
      <c r="N2434" s="182">
        <f>IFERROR(_xll.qlIndexFixing(ONIndex1M,I2434,TRUE,_xll.ohTrigger(RecalcTrigger,Trigger1M)),NA())</f>
        <v>1.9161110060907927E-2</v>
      </c>
      <c r="O2434" s="44">
        <f>IFERROR(_xll.qlIndexFixing(ONIndex3M,I2434,TRUE,_xll.ohTrigger(RecalcTrigger,Trigger3M)),NA())</f>
        <v>1.9504491757297293E-2</v>
      </c>
      <c r="P2434" s="44">
        <f>IFERROR(_xll.qlIndexFixing(ONIndex6M,I2434,TRUE,_xll.ohTrigger(RecalcTrigger,Trigger6M)),NA())</f>
        <v>1.962940321946216E-2</v>
      </c>
      <c r="Q2434" s="183">
        <f>IFERROR(_xll.qlIndexFixing(ONIndex1Y,I2434,TRUE,_xll.ohTrigger(RecalcTrigger,Trigger1Y)),NA())</f>
        <v>1.9755689050111602E-2</v>
      </c>
    </row>
    <row r="2435" spans="2:17" x14ac:dyDescent="0.2">
      <c r="B2435" s="39" t="s">
        <v>42</v>
      </c>
      <c r="D2435" s="42">
        <f>_xll.qlCalendarAdvance(Calendar,$D2434,B2435,"f",FALSE)</f>
        <v>56374</v>
      </c>
      <c r="E2435" s="177">
        <f>_xll.qlInterestRateIndexValueDate(IndexON,D2435)</f>
        <v>56374</v>
      </c>
      <c r="F2435" s="193">
        <f>IFERROR(_xll.qlIndexFixing(IndexON,D2435,TRUE,_xll.ohTrigger(RecalcTrigger,TriggerON)),NA())</f>
        <v>1.9160570796137311E-2</v>
      </c>
      <c r="H2435" s="42">
        <f>_xll.qlCalendarAdvance(Calendar,$H2434,B2435,"f",FALSE)</f>
        <v>56374</v>
      </c>
      <c r="I2435" s="177">
        <f>_xll.qlInterestRateIndexValueDate(Index1M,$H2435)</f>
        <v>56374</v>
      </c>
      <c r="J2435" s="182">
        <f>IFERROR(_xll.qlIndexFixing(Index1M,$H2435,TRUE,_xll.ohTrigger(RecalcTrigger,Trigger1M)),NA())</f>
        <v>1.9170635390671514E-2</v>
      </c>
      <c r="K2435" s="44">
        <f>IFERROR(_xll.qlIndexFixing(Index3M,H2435,TRUE,_xll.ohTrigger(RecalcTrigger,Trigger3M)),NA())</f>
        <v>1.9542061548145917E-2</v>
      </c>
      <c r="L2435" s="44">
        <f>IFERROR(_xll.qlIndexFixing(Index6M,$H2435,TRUE,_xll.ohTrigger(RecalcTrigger,Trigger6M)),NA())</f>
        <v>1.9706014401481949E-2</v>
      </c>
      <c r="M2435" s="183">
        <f>IFERROR(_xll.qlIndexFixing(Index1Y,$H2435,TRUE,_xll.ohTrigger(RecalcTrigger,Trigger1Y)),NA())</f>
        <v>1.9907278953952501E-2</v>
      </c>
      <c r="N2435" s="182">
        <f>IFERROR(_xll.qlIndexFixing(ONIndex1M,I2435,TRUE,_xll.ohTrigger(RecalcTrigger,Trigger1M)),NA())</f>
        <v>1.9159320270503155E-2</v>
      </c>
      <c r="O2435" s="44">
        <f>IFERROR(_xll.qlIndexFixing(ONIndex3M,I2435,TRUE,_xll.ohTrigger(RecalcTrigger,Trigger3M)),NA())</f>
        <v>1.9503105543979826E-2</v>
      </c>
      <c r="P2435" s="44">
        <f>IFERROR(_xll.qlIndexFixing(ONIndex6M,I2435,TRUE,_xll.ohTrigger(RecalcTrigger,Trigger6M)),NA())</f>
        <v>1.9627844720635501E-2</v>
      </c>
      <c r="Q2435" s="183">
        <f>IFERROR(_xll.qlIndexFixing(ONIndex1Y,I2435,TRUE,_xll.ohTrigger(RecalcTrigger,Trigger1Y)),NA())</f>
        <v>1.9753827585617945E-2</v>
      </c>
    </row>
    <row r="2436" spans="2:17" x14ac:dyDescent="0.2">
      <c r="B2436" s="39" t="s">
        <v>42</v>
      </c>
      <c r="D2436" s="42">
        <f>_xll.qlCalendarAdvance(Calendar,$D2435,B2436,"f",FALSE)</f>
        <v>56381</v>
      </c>
      <c r="E2436" s="177">
        <f>_xll.qlInterestRateIndexValueDate(IndexON,D2436)</f>
        <v>56381</v>
      </c>
      <c r="F2436" s="193">
        <f>IFERROR(_xll.qlIndexFixing(IndexON,D2436,TRUE,_xll.ohTrigger(RecalcTrigger,TriggerON)),NA())</f>
        <v>1.9159622333557724E-2</v>
      </c>
      <c r="H2436" s="42">
        <f>_xll.qlCalendarAdvance(Calendar,$H2435,B2436,"f",FALSE)</f>
        <v>56381</v>
      </c>
      <c r="I2436" s="177">
        <f>_xll.qlInterestRateIndexValueDate(Index1M,$H2436)</f>
        <v>56381</v>
      </c>
      <c r="J2436" s="182">
        <f>IFERROR(_xll.qlIndexFixing(Index1M,$H2436,TRUE,_xll.ohTrigger(RecalcTrigger,Trigger1M)),NA())</f>
        <v>1.916889034035232E-2</v>
      </c>
      <c r="K2436" s="44">
        <f>IFERROR(_xll.qlIndexFixing(Index3M,H2436,TRUE,_xll.ohTrigger(RecalcTrigger,Trigger3M)),NA())</f>
        <v>1.9540791653164209E-2</v>
      </c>
      <c r="L2436" s="44">
        <f>IFERROR(_xll.qlIndexFixing(Index6M,$H2436,TRUE,_xll.ohTrigger(RecalcTrigger,Trigger6M)),NA())</f>
        <v>1.9704656090900927E-2</v>
      </c>
      <c r="M2436" s="183">
        <f>IFERROR(_xll.qlIndexFixing(Index1Y,$H2436,TRUE,_xll.ohTrigger(RecalcTrigger,Trigger1Y)),NA())</f>
        <v>1.9905785193730541E-2</v>
      </c>
      <c r="N2436" s="182">
        <f>IFERROR(_xll.qlIndexFixing(ONIndex1M,I2436,TRUE,_xll.ohTrigger(RecalcTrigger,Trigger1M)),NA())</f>
        <v>1.9157545588989189E-2</v>
      </c>
      <c r="O2436" s="44">
        <f>IFERROR(_xll.qlIndexFixing(ONIndex3M,I2436,TRUE,_xll.ohTrigger(RecalcTrigger,Trigger3M)),NA())</f>
        <v>1.9501735660677477E-2</v>
      </c>
      <c r="P2436" s="44">
        <f>IFERROR(_xll.qlIndexFixing(ONIndex6M,I2436,TRUE,_xll.ohTrigger(RecalcTrigger,Trigger6M)),NA())</f>
        <v>1.9626301392781098E-2</v>
      </c>
      <c r="Q2436" s="183">
        <f>IFERROR(_xll.qlIndexFixing(ONIndex1Y,I2436,TRUE,_xll.ohTrigger(RecalcTrigger,Trigger1Y)),NA())</f>
        <v>1.9751980816516967E-2</v>
      </c>
    </row>
    <row r="2437" spans="2:17" x14ac:dyDescent="0.2">
      <c r="B2437" s="39" t="s">
        <v>42</v>
      </c>
      <c r="D2437" s="42">
        <f>_xll.qlCalendarAdvance(Calendar,$D2436,B2437,"f",FALSE)</f>
        <v>56388</v>
      </c>
      <c r="E2437" s="177">
        <f>_xll.qlInterestRateIndexValueDate(IndexON,D2437)</f>
        <v>56388</v>
      </c>
      <c r="F2437" s="193">
        <f>IFERROR(_xll.qlIndexFixing(IndexON,D2437,TRUE,_xll.ohTrigger(RecalcTrigger,TriggerON)),NA())</f>
        <v>1.9158690532958822E-2</v>
      </c>
      <c r="H2437" s="42">
        <f>_xll.qlCalendarAdvance(Calendar,$H2436,B2437,"f",FALSE)</f>
        <v>56388</v>
      </c>
      <c r="I2437" s="177">
        <f>_xll.qlInterestRateIndexValueDate(Index1M,$H2437)</f>
        <v>56388</v>
      </c>
      <c r="J2437" s="182">
        <f>IFERROR(_xll.qlIndexFixing(Index1M,$H2437,TRUE,_xll.ohTrigger(RecalcTrigger,Trigger1M)),NA())</f>
        <v>1.916716042301821E-2</v>
      </c>
      <c r="K2437" s="44">
        <f>IFERROR(_xll.qlIndexFixing(Index3M,H2437,TRUE,_xll.ohTrigger(RecalcTrigger,Trigger3M)),NA())</f>
        <v>1.953953816814449E-2</v>
      </c>
      <c r="L2437" s="44">
        <f>IFERROR(_xll.qlIndexFixing(Index6M,$H2437,TRUE,_xll.ohTrigger(RecalcTrigger,Trigger6M)),NA())</f>
        <v>1.970331310199816E-2</v>
      </c>
      <c r="M2437" s="183">
        <f>IFERROR(_xll.qlIndexFixing(Index1Y,$H2437,TRUE,_xll.ohTrigger(RecalcTrigger,Trigger1Y)),NA())</f>
        <v>1.9904306422957818E-2</v>
      </c>
      <c r="N2437" s="182">
        <f>IFERROR(_xll.qlIndexFixing(ONIndex1M,I2437,TRUE,_xll.ohTrigger(RecalcTrigger,Trigger1M)),NA())</f>
        <v>1.9155786016366028E-2</v>
      </c>
      <c r="O2437" s="44">
        <f>IFERROR(_xll.qlIndexFixing(ONIndex3M,I2437,TRUE,_xll.ohTrigger(RecalcTrigger,Trigger3M)),NA())</f>
        <v>1.95003821073092E-2</v>
      </c>
      <c r="P2437" s="44">
        <f>IFERROR(_xll.qlIndexFixing(ONIndex6M,I2437,TRUE,_xll.ohTrigger(RecalcTrigger,Trigger6M)),NA())</f>
        <v>1.9624773235655812E-2</v>
      </c>
      <c r="Q2437" s="183">
        <f>IFERROR(_xll.qlIndexFixing(ONIndex1Y,I2437,TRUE,_xll.ohTrigger(RecalcTrigger,Trigger1Y)),NA())</f>
        <v>1.975014874305181E-2</v>
      </c>
    </row>
    <row r="2438" spans="2:17" x14ac:dyDescent="0.2">
      <c r="B2438" s="39" t="s">
        <v>42</v>
      </c>
      <c r="D2438" s="42">
        <f>_xll.qlCalendarAdvance(Calendar,$D2437,B2438,"f",FALSE)</f>
        <v>56395</v>
      </c>
      <c r="E2438" s="177">
        <f>_xll.qlInterestRateIndexValueDate(IndexON,D2438)</f>
        <v>56395</v>
      </c>
      <c r="F2438" s="193">
        <f>IFERROR(_xll.qlIndexFixing(IndexON,D2438,TRUE,_xll.ohTrigger(RecalcTrigger,TriggerON)),NA())</f>
        <v>1.915777539442165E-2</v>
      </c>
      <c r="H2438" s="42">
        <f>_xll.qlCalendarAdvance(Calendar,$H2437,B2438,"f",FALSE)</f>
        <v>56395</v>
      </c>
      <c r="I2438" s="177">
        <f>_xll.qlInterestRateIndexValueDate(Index1M,$H2438)</f>
        <v>56395</v>
      </c>
      <c r="J2438" s="182">
        <f>IFERROR(_xll.qlIndexFixing(Index1M,$H2438,TRUE,_xll.ohTrigger(RecalcTrigger,Trigger1M)),NA())</f>
        <v>1.9165445638661332E-2</v>
      </c>
      <c r="K2438" s="44">
        <f>IFERROR(_xll.qlIndexFixing(Index3M,H2438,TRUE,_xll.ohTrigger(RecalcTrigger,Trigger3M)),NA())</f>
        <v>1.9538301093072665E-2</v>
      </c>
      <c r="L2438" s="44">
        <f>IFERROR(_xll.qlIndexFixing(Index6M,$H2438,TRUE,_xll.ohTrigger(RecalcTrigger,Trigger6M)),NA())</f>
        <v>1.9701985434743254E-2</v>
      </c>
      <c r="M2438" s="183">
        <f>IFERROR(_xll.qlIndexFixing(Index1Y,$H2438,TRUE,_xll.ohTrigger(RecalcTrigger,Trigger1Y)),NA())</f>
        <v>1.9902842641568164E-2</v>
      </c>
      <c r="N2438" s="182">
        <f>IFERROR(_xll.qlIndexFixing(ONIndex1M,I2438,TRUE,_xll.ohTrigger(RecalcTrigger,Trigger1M)),NA())</f>
        <v>1.9154041552714718E-2</v>
      </c>
      <c r="O2438" s="44">
        <f>IFERROR(_xll.qlIndexFixing(ONIndex3M,I2438,TRUE,_xll.ohTrigger(RecalcTrigger,Trigger3M)),NA())</f>
        <v>1.9499044884037087E-2</v>
      </c>
      <c r="P2438" s="44">
        <f>IFERROR(_xll.qlIndexFixing(ONIndex6M,I2438,TRUE,_xll.ohTrigger(RecalcTrigger,Trigger6M)),NA())</f>
        <v>1.9623260249583829E-2</v>
      </c>
      <c r="Q2438" s="183">
        <f>IFERROR(_xll.qlIndexFixing(ONIndex1Y,I2438,TRUE,_xll.ohTrigger(RecalcTrigger,Trigger1Y)),NA())</f>
        <v>1.9748331365141425E-2</v>
      </c>
    </row>
    <row r="2439" spans="2:17" x14ac:dyDescent="0.2">
      <c r="B2439" s="39" t="s">
        <v>42</v>
      </c>
      <c r="D2439" s="42">
        <f>_xll.qlCalendarAdvance(Calendar,$D2438,B2439,"f",FALSE)</f>
        <v>56402</v>
      </c>
      <c r="E2439" s="177">
        <f>_xll.qlInterestRateIndexValueDate(IndexON,D2439)</f>
        <v>56402</v>
      </c>
      <c r="F2439" s="193">
        <f>IFERROR(_xll.qlIndexFixing(IndexON,D2439,TRUE,_xll.ohTrigger(RecalcTrigger,TriggerON)),NA())</f>
        <v>1.9156876918189347E-2</v>
      </c>
      <c r="H2439" s="42">
        <f>_xll.qlCalendarAdvance(Calendar,$H2438,B2439,"f",FALSE)</f>
        <v>56402</v>
      </c>
      <c r="I2439" s="177">
        <f>_xll.qlInterestRateIndexValueDate(Index1M,$H2439)</f>
        <v>56402</v>
      </c>
      <c r="J2439" s="182">
        <f>IFERROR(_xll.qlIndexFixing(Index1M,$H2439,TRUE,_xll.ohTrigger(RecalcTrigger,Trigger1M)),NA())</f>
        <v>1.9163363298308811E-2</v>
      </c>
      <c r="K2439" s="44">
        <f>IFERROR(_xll.qlIndexFixing(Index3M,H2439,TRUE,_xll.ohTrigger(RecalcTrigger,Trigger3M)),NA())</f>
        <v>1.9537080427931997E-2</v>
      </c>
      <c r="L2439" s="44">
        <f>IFERROR(_xll.qlIndexFixing(Index6M,$H2439,TRUE,_xll.ohTrigger(RecalcTrigger,Trigger6M)),NA())</f>
        <v>1.9700231628384395E-2</v>
      </c>
      <c r="M2439" s="183">
        <f>IFERROR(_xll.qlIndexFixing(Index1Y,$H2439,TRUE,_xll.ohTrigger(RecalcTrigger,Trigger1Y)),NA())</f>
        <v>1.9901393849497406E-2</v>
      </c>
      <c r="N2439" s="182">
        <f>IFERROR(_xll.qlIndexFixing(ONIndex1M,I2439,TRUE,_xll.ohTrigger(RecalcTrigger,Trigger1M)),NA())</f>
        <v>1.9152312198116306E-2</v>
      </c>
      <c r="O2439" s="44">
        <f>IFERROR(_xll.qlIndexFixing(ONIndex3M,I2439,TRUE,_xll.ohTrigger(RecalcTrigger,Trigger3M)),NA())</f>
        <v>1.9497723990780091E-2</v>
      </c>
      <c r="P2439" s="44">
        <f>IFERROR(_xll.qlIndexFixing(ONIndex6M,I2439,TRUE,_xll.ohTrigger(RecalcTrigger,Trigger6M)),NA())</f>
        <v>1.9621762434403056E-2</v>
      </c>
      <c r="Q2439" s="183">
        <f>IFERROR(_xll.qlIndexFixing(ONIndex1Y,I2439,TRUE,_xll.ohTrigger(RecalcTrigger,Trigger1Y)),NA())</f>
        <v>1.9746528682947906E-2</v>
      </c>
    </row>
    <row r="2440" spans="2:17" x14ac:dyDescent="0.2">
      <c r="B2440" s="39" t="s">
        <v>42</v>
      </c>
      <c r="D2440" s="42">
        <f>_xll.qlCalendarAdvance(Calendar,$D2439,B2440,"f",FALSE)</f>
        <v>56409</v>
      </c>
      <c r="E2440" s="177">
        <f>_xll.qlInterestRateIndexValueDate(IndexON,D2440)</f>
        <v>56409</v>
      </c>
      <c r="F2440" s="193">
        <f>IFERROR(_xll.qlIndexFixing(IndexON,D2440,TRUE,_xll.ohTrigger(RecalcTrigger,TriggerON)),NA())</f>
        <v>1.9155995103937729E-2</v>
      </c>
      <c r="H2440" s="42">
        <f>_xll.qlCalendarAdvance(Calendar,$H2439,B2440,"f",FALSE)</f>
        <v>56409</v>
      </c>
      <c r="I2440" s="177">
        <f>_xll.qlInterestRateIndexValueDate(Index1M,$H2440)</f>
        <v>56409</v>
      </c>
      <c r="J2440" s="182">
        <f>IFERROR(_xll.qlIndexFixing(Index1M,$H2440,TRUE,_xll.ohTrigger(RecalcTrigger,Trigger1M)),NA())</f>
        <v>1.9161677787381759E-2</v>
      </c>
      <c r="K2440" s="44">
        <f>IFERROR(_xll.qlIndexFixing(Index3M,H2440,TRUE,_xll.ohTrigger(RecalcTrigger,Trigger3M)),NA())</f>
        <v>1.9535876172707505E-2</v>
      </c>
      <c r="L2440" s="44">
        <f>IFERROR(_xll.qlIndexFixing(Index6M,$H2440,TRUE,_xll.ohTrigger(RecalcTrigger,Trigger6M)),NA())</f>
        <v>1.9698933579654524E-2</v>
      </c>
      <c r="M2440" s="183">
        <f>IFERROR(_xll.qlIndexFixing(Index1Y,$H2440,TRUE,_xll.ohTrigger(RecalcTrigger,Trigger1Y)),NA())</f>
        <v>1.9899960046681819E-2</v>
      </c>
      <c r="N2440" s="182">
        <f>IFERROR(_xll.qlIndexFixing(ONIndex1M,I2440,TRUE,_xll.ohTrigger(RecalcTrigger,Trigger1M)),NA())</f>
        <v>1.9150597952327653E-2</v>
      </c>
      <c r="O2440" s="44">
        <f>IFERROR(_xll.qlIndexFixing(ONIndex3M,I2440,TRUE,_xll.ohTrigger(RecalcTrigger,Trigger3M)),NA())</f>
        <v>1.9496419427457168E-2</v>
      </c>
      <c r="P2440" s="44">
        <f>IFERROR(_xll.qlIndexFixing(ONIndex6M,I2440,TRUE,_xll.ohTrigger(RecalcTrigger,Trigger6M)),NA())</f>
        <v>1.9620279790194539E-2</v>
      </c>
      <c r="Q2440" s="183">
        <f>IFERROR(_xll.qlIndexFixing(ONIndex1Y,I2440,TRUE,_xll.ohTrigger(RecalcTrigger,Trigger1Y)),NA())</f>
        <v>1.9744740696228114E-2</v>
      </c>
    </row>
    <row r="2441" spans="2:17" x14ac:dyDescent="0.2">
      <c r="B2441" s="39" t="s">
        <v>42</v>
      </c>
      <c r="D2441" s="42">
        <f>_xll.qlCalendarAdvance(Calendar,$D2440,B2441,"f",FALSE)</f>
        <v>56416</v>
      </c>
      <c r="E2441" s="177">
        <f>_xll.qlInterestRateIndexValueDate(IndexON,D2441)</f>
        <v>56416</v>
      </c>
      <c r="F2441" s="193">
        <f>IFERROR(_xll.qlIndexFixing(IndexON,D2441,TRUE,_xll.ohTrigger(RecalcTrigger,TriggerON)),NA())</f>
        <v>1.915512995174784E-2</v>
      </c>
      <c r="H2441" s="42">
        <f>_xll.qlCalendarAdvance(Calendar,$H2440,B2441,"f",FALSE)</f>
        <v>56416</v>
      </c>
      <c r="I2441" s="177">
        <f>_xll.qlInterestRateIndexValueDate(Index1M,$H2441)</f>
        <v>56416</v>
      </c>
      <c r="J2441" s="182">
        <f>IFERROR(_xll.qlIndexFixing(Index1M,$H2441,TRUE,_xll.ohTrigger(RecalcTrigger,Trigger1M)),NA())</f>
        <v>1.9160007408605795E-2</v>
      </c>
      <c r="K2441" s="44">
        <f>IFERROR(_xll.qlIndexFixing(Index3M,H2441,TRUE,_xll.ohTrigger(RecalcTrigger,Trigger3M)),NA())</f>
        <v>1.95346883273851E-2</v>
      </c>
      <c r="L2441" s="44">
        <f>IFERROR(_xll.qlIndexFixing(Index6M,$H2441,TRUE,_xll.ohTrigger(RecalcTrigger,Trigger6M)),NA())</f>
        <v>1.9697650851655382E-2</v>
      </c>
      <c r="M2441" s="183">
        <f>IFERROR(_xll.qlIndexFixing(Index1Y,$H2441,TRUE,_xll.ohTrigger(RecalcTrigger,Trigger1Y)),NA())</f>
        <v>1.989854123305812E-2</v>
      </c>
      <c r="N2441" s="182">
        <f>IFERROR(_xll.qlIndexFixing(ONIndex1M,I2441,TRUE,_xll.ohTrigger(RecalcTrigger,Trigger1M)),NA())</f>
        <v>1.9148898815429805E-2</v>
      </c>
      <c r="O2441" s="44">
        <f>IFERROR(_xll.qlIndexFixing(ONIndex3M,I2441,TRUE,_xll.ohTrigger(RecalcTrigger,Trigger3M)),NA())</f>
        <v>1.9495131194149362E-2</v>
      </c>
      <c r="P2441" s="44">
        <f>IFERROR(_xll.qlIndexFixing(ONIndex6M,I2441,TRUE,_xll.ohTrigger(RecalcTrigger,Trigger6M)),NA())</f>
        <v>1.961881231671514E-2</v>
      </c>
      <c r="Q2441" s="183">
        <f>IFERROR(_xll.qlIndexFixing(ONIndex1Y,I2441,TRUE,_xll.ohTrigger(RecalcTrigger,Trigger1Y)),NA())</f>
        <v>1.9742967405063094E-2</v>
      </c>
    </row>
    <row r="2442" spans="2:17" x14ac:dyDescent="0.2">
      <c r="B2442" s="39" t="s">
        <v>42</v>
      </c>
      <c r="D2442" s="42">
        <f>_xll.qlCalendarAdvance(Calendar,$D2441,B2442,"f",FALSE)</f>
        <v>56423</v>
      </c>
      <c r="E2442" s="177">
        <f>_xll.qlInterestRateIndexValueDate(IndexON,D2442)</f>
        <v>56423</v>
      </c>
      <c r="F2442" s="193">
        <f>IFERROR(_xll.qlIndexFixing(IndexON,D2442,TRUE,_xll.ohTrigger(RecalcTrigger,TriggerON)),NA())</f>
        <v>1.9154281461862821E-2</v>
      </c>
      <c r="H2442" s="42">
        <f>_xll.qlCalendarAdvance(Calendar,$H2441,B2442,"f",FALSE)</f>
        <v>56423</v>
      </c>
      <c r="I2442" s="177">
        <f>_xll.qlInterestRateIndexValueDate(Index1M,$H2442)</f>
        <v>56423</v>
      </c>
      <c r="J2442" s="182">
        <f>IFERROR(_xll.qlIndexFixing(Index1M,$H2442,TRUE,_xll.ohTrigger(RecalcTrigger,Trigger1M)),NA())</f>
        <v>1.9158352161980918E-2</v>
      </c>
      <c r="K2442" s="44">
        <f>IFERROR(_xll.qlIndexFixing(Index3M,H2442,TRUE,_xll.ohTrigger(RecalcTrigger,Trigger3M)),NA())</f>
        <v>1.9533516891948044E-2</v>
      </c>
      <c r="L2442" s="44">
        <f>IFERROR(_xll.qlIndexFixing(Index6M,$H2442,TRUE,_xll.ohTrigger(RecalcTrigger,Trigger6M)),NA())</f>
        <v>1.9696383444359946E-2</v>
      </c>
      <c r="M2442" s="183">
        <f>IFERROR(_xll.qlIndexFixing(Index1Y,$H2442,TRUE,_xll.ohTrigger(RecalcTrigger,Trigger1Y)),NA())</f>
        <v>1.989713740856347E-2</v>
      </c>
      <c r="N2442" s="182">
        <f>IFERROR(_xll.qlIndexFixing(ONIndex1M,I2442,TRUE,_xll.ohTrigger(RecalcTrigger,Trigger1M)),NA())</f>
        <v>1.9147214787503808E-2</v>
      </c>
      <c r="O2442" s="44">
        <f>IFERROR(_xll.qlIndexFixing(ONIndex3M,I2442,TRUE,_xll.ohTrigger(RecalcTrigger,Trigger3M)),NA())</f>
        <v>1.9493859290937721E-2</v>
      </c>
      <c r="P2442" s="44">
        <f>IFERROR(_xll.qlIndexFixing(ONIndex6M,I2442,TRUE,_xll.ohTrigger(RecalcTrigger,Trigger6M)),NA())</f>
        <v>1.9617360014207996E-2</v>
      </c>
      <c r="Q2442" s="183">
        <f>IFERROR(_xll.qlIndexFixing(ONIndex1Y,I2442,TRUE,_xll.ohTrigger(RecalcTrigger,Trigger1Y)),NA())</f>
        <v>1.9741208809452848E-2</v>
      </c>
    </row>
    <row r="2443" spans="2:17" x14ac:dyDescent="0.2">
      <c r="B2443" s="39" t="s">
        <v>42</v>
      </c>
      <c r="D2443" s="42">
        <f>_xll.qlCalendarAdvance(Calendar,$D2442,B2443,"f",FALSE)</f>
        <v>56430</v>
      </c>
      <c r="E2443" s="177">
        <f>_xll.qlInterestRateIndexValueDate(IndexON,D2443)</f>
        <v>56430</v>
      </c>
      <c r="F2443" s="193">
        <f>IFERROR(_xll.qlIndexFixing(IndexON,D2443,TRUE,_xll.ohTrigger(RecalcTrigger,TriggerON)),NA())</f>
        <v>1.9153449633958486E-2</v>
      </c>
      <c r="H2443" s="42">
        <f>_xll.qlCalendarAdvance(Calendar,$H2442,B2443,"f",FALSE)</f>
        <v>56430</v>
      </c>
      <c r="I2443" s="177">
        <f>_xll.qlInterestRateIndexValueDate(Index1M,$H2443)</f>
        <v>56430</v>
      </c>
      <c r="J2443" s="182">
        <f>IFERROR(_xll.qlIndexFixing(Index1M,$H2443,TRUE,_xll.ohTrigger(RecalcTrigger,Trigger1M)),NA())</f>
        <v>1.9157098711284529E-2</v>
      </c>
      <c r="K2443" s="44">
        <f>IFERROR(_xll.qlIndexFixing(Index3M,H2443,TRUE,_xll.ohTrigger(RecalcTrigger,Trigger3M)),NA())</f>
        <v>1.9532361866384879E-2</v>
      </c>
      <c r="L2443" s="44">
        <f>IFERROR(_xll.qlIndexFixing(Index6M,$H2443,TRUE,_xll.ohTrigger(RecalcTrigger,Trigger6M)),NA())</f>
        <v>1.9695576922126479E-2</v>
      </c>
      <c r="M2443" s="183">
        <f>IFERROR(_xll.qlIndexFixing(Index1Y,$H2443,TRUE,_xll.ohTrigger(RecalcTrigger,Trigger1Y)),NA())</f>
        <v>1.9895748575301964E-2</v>
      </c>
      <c r="N2443" s="182">
        <f>IFERROR(_xll.qlIndexFixing(ONIndex1M,I2443,TRUE,_xll.ohTrigger(RecalcTrigger,Trigger1M)),NA())</f>
        <v>1.9145545868549663E-2</v>
      </c>
      <c r="O2443" s="44">
        <f>IFERROR(_xll.qlIndexFixing(ONIndex3M,I2443,TRUE,_xll.ohTrigger(RecalcTrigger,Trigger3M)),NA())</f>
        <v>1.9492603717741197E-2</v>
      </c>
      <c r="P2443" s="44">
        <f>IFERROR(_xll.qlIndexFixing(ONIndex6M,I2443,TRUE,_xll.ohTrigger(RecalcTrigger,Trigger6M)),NA())</f>
        <v>1.9615922882673109E-2</v>
      </c>
      <c r="Q2443" s="183">
        <f>IFERROR(_xll.qlIndexFixing(ONIndex1Y,I2443,TRUE,_xll.ohTrigger(RecalcTrigger,Trigger1Y)),NA())</f>
        <v>1.9739464909559468E-2</v>
      </c>
    </row>
    <row r="2444" spans="2:17" x14ac:dyDescent="0.2">
      <c r="B2444" s="39" t="s">
        <v>42</v>
      </c>
      <c r="D2444" s="42">
        <f>_xll.qlCalendarAdvance(Calendar,$D2443,B2444,"f",FALSE)</f>
        <v>56437</v>
      </c>
      <c r="E2444" s="177">
        <f>_xll.qlInterestRateIndexValueDate(IndexON,D2444)</f>
        <v>56437</v>
      </c>
      <c r="F2444" s="193">
        <f>IFERROR(_xll.qlIndexFixing(IndexON,D2444,TRUE,_xll.ohTrigger(RecalcTrigger,TriggerON)),NA())</f>
        <v>1.9152634468196927E-2</v>
      </c>
      <c r="H2444" s="42">
        <f>_xll.qlCalendarAdvance(Calendar,$H2443,B2444,"f",FALSE)</f>
        <v>56437</v>
      </c>
      <c r="I2444" s="177">
        <f>_xll.qlInterestRateIndexValueDate(Index1M,$H2444)</f>
        <v>56437</v>
      </c>
      <c r="J2444" s="182">
        <f>IFERROR(_xll.qlIndexFixing(Index1M,$H2444,TRUE,_xll.ohTrigger(RecalcTrigger,Trigger1M)),NA())</f>
        <v>1.9155474724649898E-2</v>
      </c>
      <c r="K2444" s="44">
        <f>IFERROR(_xll.qlIndexFixing(Index3M,H2444,TRUE,_xll.ohTrigger(RecalcTrigger,Trigger3M)),NA())</f>
        <v>1.9531223250680633E-2</v>
      </c>
      <c r="L2444" s="44">
        <f>IFERROR(_xll.qlIndexFixing(Index6M,$H2444,TRUE,_xll.ohTrigger(RecalcTrigger,Trigger6M)),NA())</f>
        <v>1.9694341184129768E-2</v>
      </c>
      <c r="M2444" s="183">
        <f>IFERROR(_xll.qlIndexFixing(Index1Y,$H2444,TRUE,_xll.ohTrigger(RecalcTrigger,Trigger1Y)),NA())</f>
        <v>1.9894374756653121E-2</v>
      </c>
      <c r="N2444" s="182">
        <f>IFERROR(_xll.qlIndexFixing(ONIndex1M,I2444,TRUE,_xll.ohTrigger(RecalcTrigger,Trigger1M)),NA())</f>
        <v>1.9143892058567369E-2</v>
      </c>
      <c r="O2444" s="44">
        <f>IFERROR(_xll.qlIndexFixing(ONIndex3M,I2444,TRUE,_xll.ohTrigger(RecalcTrigger,Trigger3M)),NA())</f>
        <v>1.9491364474478745E-2</v>
      </c>
      <c r="P2444" s="44">
        <f>IFERROR(_xll.qlIndexFixing(ONIndex6M,I2444,TRUE,_xll.ohTrigger(RecalcTrigger,Trigger6M)),NA())</f>
        <v>1.9614500921948386E-2</v>
      </c>
      <c r="Q2444" s="183">
        <f>IFERROR(_xll.qlIndexFixing(ONIndex1Y,I2444,TRUE,_xll.ohTrigger(RecalcTrigger,Trigger1Y)),NA())</f>
        <v>1.9737735705139814E-2</v>
      </c>
    </row>
    <row r="2445" spans="2:17" x14ac:dyDescent="0.2">
      <c r="B2445" s="39" t="s">
        <v>42</v>
      </c>
      <c r="D2445" s="42">
        <f>_xll.qlCalendarAdvance(Calendar,$D2444,B2445,"f",FALSE)</f>
        <v>56444</v>
      </c>
      <c r="E2445" s="177">
        <f>_xll.qlInterestRateIndexValueDate(IndexON,D2445)</f>
        <v>56444</v>
      </c>
      <c r="F2445" s="193">
        <f>IFERROR(_xll.qlIndexFixing(IndexON,D2445,TRUE,_xll.ohTrigger(RecalcTrigger,TriggerON)),NA())</f>
        <v>1.9151835964497099E-2</v>
      </c>
      <c r="H2445" s="42">
        <f>_xll.qlCalendarAdvance(Calendar,$H2444,B2445,"f",FALSE)</f>
        <v>56444</v>
      </c>
      <c r="I2445" s="177">
        <f>_xll.qlInterestRateIndexValueDate(Index1M,$H2445)</f>
        <v>56444</v>
      </c>
      <c r="J2445" s="182">
        <f>IFERROR(_xll.qlIndexFixing(Index1M,$H2445,TRUE,_xll.ohTrigger(RecalcTrigger,Trigger1M)),NA())</f>
        <v>1.9153865870942827E-2</v>
      </c>
      <c r="K2445" s="44">
        <f>IFERROR(_xll.qlIndexFixing(Index3M,H2445,TRUE,_xll.ohTrigger(RecalcTrigger,Trigger3M)),NA())</f>
        <v>1.9530101044819448E-2</v>
      </c>
      <c r="L2445" s="44">
        <f>IFERROR(_xll.qlIndexFixing(Index6M,$H2445,TRUE,_xll.ohTrigger(RecalcTrigger,Trigger6M)),NA())</f>
        <v>1.9693120767573458E-2</v>
      </c>
      <c r="M2445" s="183">
        <f>IFERROR(_xll.qlIndexFixing(Index1Y,$H2445,TRUE,_xll.ohTrigger(RecalcTrigger,Trigger1Y)),NA())</f>
        <v>1.9893015988072138E-2</v>
      </c>
      <c r="N2445" s="182">
        <f>IFERROR(_xll.qlIndexFixing(ONIndex1M,I2445,TRUE,_xll.ohTrigger(RecalcTrigger,Trigger1M)),NA())</f>
        <v>1.9142253357394834E-2</v>
      </c>
      <c r="O2445" s="44">
        <f>IFERROR(_xll.qlIndexFixing(ONIndex3M,I2445,TRUE,_xll.ohTrigger(RecalcTrigger,Trigger3M)),NA())</f>
        <v>1.9490141561231411E-2</v>
      </c>
      <c r="P2445" s="44">
        <f>IFERROR(_xll.qlIndexFixing(ONIndex6M,I2445,TRUE,_xll.ohTrigger(RecalcTrigger,Trigger6M)),NA())</f>
        <v>1.9613094132114872E-2</v>
      </c>
      <c r="Q2445" s="183">
        <f>IFERROR(_xll.qlIndexFixing(ONIndex1Y,I2445,TRUE,_xll.ohTrigger(RecalcTrigger,Trigger1Y)),NA())</f>
        <v>1.9736021196193887E-2</v>
      </c>
    </row>
    <row r="2446" spans="2:17" x14ac:dyDescent="0.2">
      <c r="B2446" s="39" t="s">
        <v>42</v>
      </c>
      <c r="D2446" s="42">
        <f>_xll.qlCalendarAdvance(Calendar,$D2445,B2446,"f",FALSE)</f>
        <v>56451</v>
      </c>
      <c r="E2446" s="177">
        <f>_xll.qlInterestRateIndexValueDate(IndexON,D2446)</f>
        <v>56451</v>
      </c>
      <c r="F2446" s="193">
        <f>IFERROR(_xll.qlIndexFixing(IndexON,D2446,TRUE,_xll.ohTrigger(RecalcTrigger,TriggerON)),NA())</f>
        <v>1.9151054122940048E-2</v>
      </c>
      <c r="H2446" s="42">
        <f>_xll.qlCalendarAdvance(Calendar,$H2445,B2446,"f",FALSE)</f>
        <v>56451</v>
      </c>
      <c r="I2446" s="177">
        <f>_xll.qlInterestRateIndexValueDate(Index1M,$H2446)</f>
        <v>56451</v>
      </c>
      <c r="J2446" s="182">
        <f>IFERROR(_xll.qlIndexFixing(Index1M,$H2446,TRUE,_xll.ohTrigger(RecalcTrigger,Trigger1M)),NA())</f>
        <v>1.9152272150158096E-2</v>
      </c>
      <c r="K2446" s="44">
        <f>IFERROR(_xll.qlIndexFixing(Index3M,H2446,TRUE,_xll.ohTrigger(RecalcTrigger,Trigger3M)),NA())</f>
        <v>1.9528995248788993E-2</v>
      </c>
      <c r="L2446" s="44">
        <f>IFERROR(_xll.qlIndexFixing(Index6M,$H2446,TRUE,_xll.ohTrigger(RecalcTrigger,Trigger6M)),NA())</f>
        <v>1.9691915672432003E-2</v>
      </c>
      <c r="M2446" s="183">
        <f>IFERROR(_xll.qlIndexFixing(Index1Y,$H2446,TRUE,_xll.ohTrigger(RecalcTrigger,Trigger1Y)),NA())</f>
        <v>1.9891672305153651E-2</v>
      </c>
      <c r="N2446" s="182">
        <f>IFERROR(_xll.qlIndexFixing(ONIndex1M,I2446,TRUE,_xll.ohTrigger(RecalcTrigger,Trigger1M)),NA())</f>
        <v>1.914062976519415E-2</v>
      </c>
      <c r="O2446" s="44">
        <f>IFERROR(_xll.qlIndexFixing(ONIndex3M,I2446,TRUE,_xll.ohTrigger(RecalcTrigger,Trigger3M)),NA())</f>
        <v>1.9488934978080241E-2</v>
      </c>
      <c r="P2446" s="44">
        <f>IFERROR(_xll.qlIndexFixing(ONIndex6M,I2446,TRUE,_xll.ohTrigger(RecalcTrigger,Trigger6M)),NA())</f>
        <v>1.9611702513253615E-2</v>
      </c>
      <c r="Q2446" s="183">
        <f>IFERROR(_xll.qlIndexFixing(ONIndex1Y,I2446,TRUE,_xll.ohTrigger(RecalcTrigger,Trigger1Y)),NA())</f>
        <v>1.9734321383045872E-2</v>
      </c>
    </row>
    <row r="2447" spans="2:17" x14ac:dyDescent="0.2">
      <c r="B2447" s="39" t="s">
        <v>42</v>
      </c>
      <c r="D2447" s="42">
        <f>_xll.qlCalendarAdvance(Calendar,$D2446,B2447,"f",FALSE)</f>
        <v>56458</v>
      </c>
      <c r="E2447" s="177">
        <f>_xll.qlInterestRateIndexValueDate(IndexON,D2447)</f>
        <v>56458</v>
      </c>
      <c r="F2447" s="193">
        <f>IFERROR(_xll.qlIndexFixing(IndexON,D2447,TRUE,_xll.ohTrigger(RecalcTrigger,TriggerON)),NA())</f>
        <v>1.9150288943525773E-2</v>
      </c>
      <c r="H2447" s="42">
        <f>_xll.qlCalendarAdvance(Calendar,$H2446,B2447,"f",FALSE)</f>
        <v>56458</v>
      </c>
      <c r="I2447" s="177">
        <f>_xll.qlInterestRateIndexValueDate(Index1M,$H2447)</f>
        <v>56458</v>
      </c>
      <c r="J2447" s="182">
        <f>IFERROR(_xll.qlIndexFixing(Index1M,$H2447,TRUE,_xll.ohTrigger(RecalcTrigger,Trigger1M)),NA())</f>
        <v>1.9150693562295696E-2</v>
      </c>
      <c r="K2447" s="44">
        <f>IFERROR(_xll.qlIndexFixing(Index3M,H2447,TRUE,_xll.ohTrigger(RecalcTrigger,Trigger3M)),NA())</f>
        <v>1.9527905862575173E-2</v>
      </c>
      <c r="L2447" s="44">
        <f>IFERROR(_xll.qlIndexFixing(Index6M,$H2447,TRUE,_xll.ohTrigger(RecalcTrigger,Trigger6M)),NA())</f>
        <v>1.9690725898676775E-2</v>
      </c>
      <c r="M2447" s="183">
        <f>IFERROR(_xll.qlIndexFixing(Index1Y,$H2447,TRUE,_xll.ohTrigger(RecalcTrigger,Trigger1Y)),NA())</f>
        <v>1.9890343743492744E-2</v>
      </c>
      <c r="N2447" s="182">
        <f>IFERROR(_xll.qlIndexFixing(ONIndex1M,I2447,TRUE,_xll.ohTrigger(RecalcTrigger,Trigger1M)),NA())</f>
        <v>1.9139021281965318E-2</v>
      </c>
      <c r="O2447" s="44">
        <f>IFERROR(_xll.qlIndexFixing(ONIndex3M,I2447,TRUE,_xll.ohTrigger(RecalcTrigger,Trigger3M)),NA())</f>
        <v>1.9487744724863143E-2</v>
      </c>
      <c r="P2447" s="44">
        <f>IFERROR(_xll.qlIndexFixing(ONIndex6M,I2447,TRUE,_xll.ohTrigger(RecalcTrigger,Trigger6M)),NA())</f>
        <v>1.9610326065283568E-2</v>
      </c>
      <c r="Q2447" s="183">
        <f>IFERROR(_xll.qlIndexFixing(ONIndex1Y,I2447,TRUE,_xll.ohTrigger(RecalcTrigger,Trigger1Y)),NA())</f>
        <v>1.9732636265290537E-2</v>
      </c>
    </row>
    <row r="2448" spans="2:17" x14ac:dyDescent="0.2">
      <c r="B2448" s="39" t="s">
        <v>42</v>
      </c>
      <c r="D2448" s="42">
        <f>_xll.qlCalendarAdvance(Calendar,$D2447,B2448,"f",FALSE)</f>
        <v>56465</v>
      </c>
      <c r="E2448" s="177">
        <f>_xll.qlInterestRateIndexValueDate(IndexON,D2448)</f>
        <v>56465</v>
      </c>
      <c r="F2448" s="193">
        <f>IFERROR(_xll.qlIndexFixing(IndexON,D2448,TRUE,_xll.ohTrigger(RecalcTrigger,TriggerON)),NA())</f>
        <v>1.9149540426011136E-2</v>
      </c>
      <c r="H2448" s="42">
        <f>_xll.qlCalendarAdvance(Calendar,$H2447,B2448,"f",FALSE)</f>
        <v>56465</v>
      </c>
      <c r="I2448" s="177">
        <f>_xll.qlInterestRateIndexValueDate(Index1M,$H2448)</f>
        <v>56465</v>
      </c>
      <c r="J2448" s="182">
        <f>IFERROR(_xll.qlIndexFixing(Index1M,$H2448,TRUE,_xll.ohTrigger(RecalcTrigger,Trigger1M)),NA())</f>
        <v>1.9149130107342559E-2</v>
      </c>
      <c r="K2448" s="44">
        <f>IFERROR(_xll.qlIndexFixing(Index3M,H2448,TRUE,_xll.ohTrigger(RecalcTrigger,Trigger3M)),NA())</f>
        <v>1.9526832886165649E-2</v>
      </c>
      <c r="L2448" s="44">
        <f>IFERROR(_xll.qlIndexFixing(Index6M,$H2448,TRUE,_xll.ohTrigger(RecalcTrigger,Trigger6M)),NA())</f>
        <v>1.9689551446279579E-2</v>
      </c>
      <c r="M2448" s="183">
        <f>IFERROR(_xll.qlIndexFixing(Index1Y,$H2448,TRUE,_xll.ohTrigger(RecalcTrigger,Trigger1Y)),NA())</f>
        <v>1.9889030338684943E-2</v>
      </c>
      <c r="N2448" s="182">
        <f>IFERROR(_xll.qlIndexFixing(ONIndex1M,I2448,TRUE,_xll.ohTrigger(RecalcTrigger,Trigger1M)),NA())</f>
        <v>1.9137427907546245E-2</v>
      </c>
      <c r="O2448" s="44">
        <f>IFERROR(_xll.qlIndexFixing(ONIndex3M,I2448,TRUE,_xll.ohTrigger(RecalcTrigger,Trigger3M)),NA())</f>
        <v>1.9486570801661163E-2</v>
      </c>
      <c r="P2448" s="44">
        <f>IFERROR(_xll.qlIndexFixing(ONIndex6M,I2448,TRUE,_xll.ohTrigger(RecalcTrigger,Trigger6M)),NA())</f>
        <v>1.9608964788042638E-2</v>
      </c>
      <c r="Q2448" s="183">
        <f>IFERROR(_xll.qlIndexFixing(ONIndex1Y,I2448,TRUE,_xll.ohTrigger(RecalcTrigger,Trigger1Y)),NA())</f>
        <v>1.9730965843171022E-2</v>
      </c>
    </row>
    <row r="2449" spans="2:17" x14ac:dyDescent="0.2">
      <c r="B2449" s="39" t="s">
        <v>42</v>
      </c>
      <c r="D2449" s="42">
        <f>_xll.qlCalendarAdvance(Calendar,$D2448,B2449,"f",FALSE)</f>
        <v>56472</v>
      </c>
      <c r="E2449" s="177">
        <f>_xll.qlInterestRateIndexValueDate(IndexON,D2449)</f>
        <v>56472</v>
      </c>
      <c r="F2449" s="193">
        <f>IFERROR(_xll.qlIndexFixing(IndexON,D2449,TRUE,_xll.ohTrigger(RecalcTrigger,TriggerON)),NA())</f>
        <v>1.9148808570801368E-2</v>
      </c>
      <c r="H2449" s="42">
        <f>_xll.qlCalendarAdvance(Calendar,$H2448,B2449,"f",FALSE)</f>
        <v>56472</v>
      </c>
      <c r="I2449" s="177">
        <f>_xll.qlInterestRateIndexValueDate(Index1M,$H2449)</f>
        <v>56472</v>
      </c>
      <c r="J2449" s="182">
        <f>IFERROR(_xll.qlIndexFixing(Index1M,$H2449,TRUE,_xll.ohTrigger(RecalcTrigger,Trigger1M)),NA())</f>
        <v>1.9147581785303916E-2</v>
      </c>
      <c r="K2449" s="44">
        <f>IFERROR(_xll.qlIndexFixing(Index3M,H2449,TRUE,_xll.ohTrigger(RecalcTrigger,Trigger3M)),NA())</f>
        <v>1.9525776319544573E-2</v>
      </c>
      <c r="L2449" s="44">
        <f>IFERROR(_xll.qlIndexFixing(Index6M,$H2449,TRUE,_xll.ohTrigger(RecalcTrigger,Trigger6M)),NA())</f>
        <v>1.9688392315214433E-2</v>
      </c>
      <c r="M2449" s="183">
        <f>IFERROR(_xll.qlIndexFixing(Index1Y,$H2449,TRUE,_xll.ohTrigger(RecalcTrigger,Trigger1Y)),NA())</f>
        <v>1.9887732126325774E-2</v>
      </c>
      <c r="N2449" s="182">
        <f>IFERROR(_xll.qlIndexFixing(ONIndex1M,I2449,TRUE,_xll.ohTrigger(RecalcTrigger,Trigger1M)),NA())</f>
        <v>1.9135849642180069E-2</v>
      </c>
      <c r="O2449" s="44">
        <f>IFERROR(_xll.qlIndexFixing(ONIndex3M,I2449,TRUE,_xll.ohTrigger(RecalcTrigger,Trigger3M)),NA())</f>
        <v>1.94854132084743E-2</v>
      </c>
      <c r="P2449" s="44">
        <f>IFERROR(_xll.qlIndexFixing(ONIndex6M,I2449,TRUE,_xll.ohTrigger(RecalcTrigger,Trigger6M)),NA())</f>
        <v>1.960761868185501E-2</v>
      </c>
      <c r="Q2449" s="183">
        <f>IFERROR(_xll.qlIndexFixing(ONIndex1Y,I2449,TRUE,_xll.ohTrigger(RecalcTrigger,Trigger1Y)),NA())</f>
        <v>1.972931011660628E-2</v>
      </c>
    </row>
    <row r="2450" spans="2:17" x14ac:dyDescent="0.2">
      <c r="B2450" s="39" t="s">
        <v>42</v>
      </c>
      <c r="D2450" s="42">
        <f>_xll.qlCalendarAdvance(Calendar,$D2449,B2450,"f",FALSE)</f>
        <v>56479</v>
      </c>
      <c r="E2450" s="177">
        <f>_xll.qlInterestRateIndexValueDate(IndexON,D2450)</f>
        <v>56479</v>
      </c>
      <c r="F2450" s="193">
        <f>IFERROR(_xll.qlIndexFixing(IndexON,D2450,TRUE,_xll.ohTrigger(RecalcTrigger,TriggerON)),NA())</f>
        <v>1.9148093377734376E-2</v>
      </c>
      <c r="H2450" s="42">
        <f>_xll.qlCalendarAdvance(Calendar,$H2449,B2450,"f",FALSE)</f>
        <v>56479</v>
      </c>
      <c r="I2450" s="177">
        <f>_xll.qlInterestRateIndexValueDate(Index1M,$H2450)</f>
        <v>56479</v>
      </c>
      <c r="J2450" s="182">
        <f>IFERROR(_xll.qlIndexFixing(Index1M,$H2450,TRUE,_xll.ohTrigger(RecalcTrigger,Trigger1M)),NA())</f>
        <v>1.9146048596161459E-2</v>
      </c>
      <c r="K2450" s="44">
        <f>IFERROR(_xll.qlIndexFixing(Index3M,H2450,TRUE,_xll.ohTrigger(RecalcTrigger,Trigger3M)),NA())</f>
        <v>1.9524736162700486E-2</v>
      </c>
      <c r="L2450" s="44">
        <f>IFERROR(_xll.qlIndexFixing(Index6M,$H2450,TRUE,_xll.ohTrigger(RecalcTrigger,Trigger6M)),NA())</f>
        <v>1.9687248505455345E-2</v>
      </c>
      <c r="M2450" s="183">
        <f>IFERROR(_xll.qlIndexFixing(Index1Y,$H2450,TRUE,_xll.ohTrigger(RecalcTrigger,Trigger1Y)),NA())</f>
        <v>1.9886449142012763E-2</v>
      </c>
      <c r="N2450" s="182">
        <f>IFERROR(_xll.qlIndexFixing(ONIndex1M,I2450,TRUE,_xll.ohTrigger(RecalcTrigger,Trigger1M)),NA())</f>
        <v>1.9134286485704699E-2</v>
      </c>
      <c r="O2450" s="44">
        <f>IFERROR(_xll.qlIndexFixing(ONIndex3M,I2450,TRUE,_xll.ohTrigger(RecalcTrigger,Trigger3M)),NA())</f>
        <v>1.9484271945383602E-2</v>
      </c>
      <c r="P2450" s="44">
        <f>IFERROR(_xll.qlIndexFixing(ONIndex6M,I2450,TRUE,_xll.ohTrigger(RecalcTrigger,Trigger6M)),NA())</f>
        <v>1.9606287746720685E-2</v>
      </c>
      <c r="Q2450" s="183">
        <f>IFERROR(_xll.qlIndexFixing(ONIndex1Y,I2450,TRUE,_xll.ohTrigger(RecalcTrigger,Trigger1Y)),NA())</f>
        <v>1.9727669085677357E-2</v>
      </c>
    </row>
    <row r="2451" spans="2:17" x14ac:dyDescent="0.2">
      <c r="B2451" s="39" t="s">
        <v>42</v>
      </c>
      <c r="D2451" s="42">
        <f>_xll.qlCalendarAdvance(Calendar,$D2450,B2451,"f",FALSE)</f>
        <v>56486</v>
      </c>
      <c r="E2451" s="177">
        <f>_xll.qlInterestRateIndexValueDate(IndexON,D2451)</f>
        <v>56486</v>
      </c>
      <c r="F2451" s="193">
        <f>IFERROR(_xll.qlIndexFixing(IndexON,D2451,TRUE,_xll.ohTrigger(RecalcTrigger,TriggerON)),NA())</f>
        <v>1.9147394846729116E-2</v>
      </c>
      <c r="H2451" s="42">
        <f>_xll.qlCalendarAdvance(Calendar,$H2450,B2451,"f",FALSE)</f>
        <v>56486</v>
      </c>
      <c r="I2451" s="177">
        <f>_xll.qlInterestRateIndexValueDate(Index1M,$H2451)</f>
        <v>56486</v>
      </c>
      <c r="J2451" s="182">
        <f>IFERROR(_xll.qlIndexFixing(Index1M,$H2451,TRUE,_xll.ohTrigger(RecalcTrigger,Trigger1M)),NA())</f>
        <v>1.9144530539912583E-2</v>
      </c>
      <c r="K2451" s="44">
        <f>IFERROR(_xll.qlIndexFixing(Index3M,H2451,TRUE,_xll.ohTrigger(RecalcTrigger,Trigger3M)),NA())</f>
        <v>1.9523712415621938E-2</v>
      </c>
      <c r="L2451" s="44">
        <f>IFERROR(_xll.qlIndexFixing(Index6M,$H2451,TRUE,_xll.ohTrigger(RecalcTrigger,Trigger6M)),NA())</f>
        <v>1.9686120016974566E-2</v>
      </c>
      <c r="M2451" s="183">
        <f>IFERROR(_xll.qlIndexFixing(Index1Y,$H2451,TRUE,_xll.ohTrigger(RecalcTrigger,Trigger1Y)),NA())</f>
        <v>1.9885181421342324E-2</v>
      </c>
      <c r="N2451" s="182">
        <f>IFERROR(_xll.qlIndexFixing(ONIndex1M,I2451,TRUE,_xll.ohTrigger(RecalcTrigger,Trigger1M)),NA())</f>
        <v>1.9132738438120134E-2</v>
      </c>
      <c r="O2451" s="44">
        <f>IFERROR(_xll.qlIndexFixing(ONIndex3M,I2451,TRUE,_xll.ohTrigger(RecalcTrigger,Trigger3M)),NA())</f>
        <v>1.9483147012226976E-2</v>
      </c>
      <c r="P2451" s="44">
        <f>IFERROR(_xll.qlIndexFixing(ONIndex6M,I2451,TRUE,_xll.ohTrigger(RecalcTrigger,Trigger6M)),NA())</f>
        <v>1.9604971982234431E-2</v>
      </c>
      <c r="Q2451" s="183">
        <f>IFERROR(_xll.qlIndexFixing(ONIndex1Y,I2451,TRUE,_xll.ohTrigger(RecalcTrigger,Trigger1Y)),NA())</f>
        <v>1.9726042750303208E-2</v>
      </c>
    </row>
    <row r="2452" spans="2:17" x14ac:dyDescent="0.2">
      <c r="B2452" s="39" t="s">
        <v>42</v>
      </c>
      <c r="D2452" s="42">
        <f>_xll.qlCalendarAdvance(Calendar,$D2451,B2452,"f",FALSE)</f>
        <v>56493</v>
      </c>
      <c r="E2452" s="177">
        <f>_xll.qlInterestRateIndexValueDate(IndexON,D2452)</f>
        <v>56493</v>
      </c>
      <c r="F2452" s="193">
        <f>IFERROR(_xll.qlIndexFixing(IndexON,D2452,TRUE,_xll.ohTrigger(RecalcTrigger,TriggerON)),NA())</f>
        <v>1.9146712977785585E-2</v>
      </c>
      <c r="H2452" s="42">
        <f>_xll.qlCalendarAdvance(Calendar,$H2451,B2452,"f",FALSE)</f>
        <v>56493</v>
      </c>
      <c r="I2452" s="177">
        <f>_xll.qlInterestRateIndexValueDate(Index1M,$H2452)</f>
        <v>56493</v>
      </c>
      <c r="J2452" s="182">
        <f>IFERROR(_xll.qlIndexFixing(Index1M,$H2452,TRUE,_xll.ohTrigger(RecalcTrigger,Trigger1M)),NA())</f>
        <v>1.9142631962618267E-2</v>
      </c>
      <c r="K2452" s="44">
        <f>IFERROR(_xll.qlIndexFixing(Index3M,H2452,TRUE,_xll.ohTrigger(RecalcTrigger,Trigger3M)),NA())</f>
        <v>1.9522252689000662E-2</v>
      </c>
      <c r="L2452" s="44">
        <f>IFERROR(_xll.qlIndexFixing(Index6M,$H2452,TRUE,_xll.ohTrigger(RecalcTrigger,Trigger6M)),NA())</f>
        <v>1.968364265765319E-2</v>
      </c>
      <c r="M2452" s="183">
        <f>IFERROR(_xll.qlIndexFixing(Index1Y,$H2452,TRUE,_xll.ohTrigger(RecalcTrigger,Trigger1Y)),NA())</f>
        <v>1.9883928999912204E-2</v>
      </c>
      <c r="N2452" s="182">
        <f>IFERROR(_xll.qlIndexFixing(ONIndex1M,I2452,TRUE,_xll.ohTrigger(RecalcTrigger,Trigger1M)),NA())</f>
        <v>1.913120549950742E-2</v>
      </c>
      <c r="O2452" s="44">
        <f>IFERROR(_xll.qlIndexFixing(ONIndex3M,I2452,TRUE,_xll.ohTrigger(RecalcTrigger,Trigger3M)),NA())</f>
        <v>1.9482038409085467E-2</v>
      </c>
      <c r="P2452" s="44">
        <f>IFERROR(_xll.qlIndexFixing(ONIndex6M,I2452,TRUE,_xll.ohTrigger(RecalcTrigger,Trigger6M)),NA())</f>
        <v>1.9603671388639388E-2</v>
      </c>
      <c r="Q2452" s="183">
        <f>IFERROR(_xll.qlIndexFixing(ONIndex1Y,I2452,TRUE,_xll.ohTrigger(RecalcTrigger,Trigger1Y)),NA())</f>
        <v>1.9724431110402785E-2</v>
      </c>
    </row>
    <row r="2453" spans="2:17" x14ac:dyDescent="0.2">
      <c r="B2453" s="39" t="s">
        <v>42</v>
      </c>
      <c r="D2453" s="42">
        <f>_xll.qlCalendarAdvance(Calendar,$D2452,B2453,"f",FALSE)</f>
        <v>56500</v>
      </c>
      <c r="E2453" s="177">
        <f>_xll.qlInterestRateIndexValueDate(IndexON,D2453)</f>
        <v>56500</v>
      </c>
      <c r="F2453" s="193">
        <f>IFERROR(_xll.qlIndexFixing(IndexON,D2453,TRUE,_xll.ohTrigger(RecalcTrigger,TriggerON)),NA())</f>
        <v>1.9146047771065877E-2</v>
      </c>
      <c r="H2453" s="42">
        <f>_xll.qlCalendarAdvance(Calendar,$H2452,B2453,"f",FALSE)</f>
        <v>56500</v>
      </c>
      <c r="I2453" s="177">
        <f>_xll.qlInterestRateIndexValueDate(Index1M,$H2453)</f>
        <v>56500</v>
      </c>
      <c r="J2453" s="182">
        <f>IFERROR(_xll.qlIndexFixing(Index1M,$H2453,TRUE,_xll.ohTrigger(RecalcTrigger,Trigger1M)),NA())</f>
        <v>1.9141143169242019E-2</v>
      </c>
      <c r="K2453" s="44">
        <f>IFERROR(_xll.qlIndexFixing(Index3M,H2453,TRUE,_xll.ohTrigger(RecalcTrigger,Trigger3M)),NA())</f>
        <v>1.9521260642220539E-2</v>
      </c>
      <c r="L2453" s="44">
        <f>IFERROR(_xll.qlIndexFixing(Index6M,$H2453,TRUE,_xll.ohTrigger(RecalcTrigger,Trigger6M)),NA())</f>
        <v>1.9682541705804479E-2</v>
      </c>
      <c r="M2453" s="183">
        <f>IFERROR(_xll.qlIndexFixing(Index1Y,$H2453,TRUE,_xll.ohTrigger(RecalcTrigger,Trigger1Y)),NA())</f>
        <v>1.9882691913319928E-2</v>
      </c>
      <c r="N2453" s="182">
        <f>IFERROR(_xll.qlIndexFixing(ONIndex1M,I2453,TRUE,_xll.ohTrigger(RecalcTrigger,Trigger1M)),NA())</f>
        <v>1.9129687669866557E-2</v>
      </c>
      <c r="O2453" s="44">
        <f>IFERROR(_xll.qlIndexFixing(ONIndex3M,I2453,TRUE,_xll.ohTrigger(RecalcTrigger,Trigger3M)),NA())</f>
        <v>1.9480946135959076E-2</v>
      </c>
      <c r="P2453" s="44">
        <f>IFERROR(_xll.qlIndexFixing(ONIndex6M,I2453,TRUE,_xll.ohTrigger(RecalcTrigger,Trigger6M)),NA())</f>
        <v>1.96023859660166E-2</v>
      </c>
      <c r="Q2453" s="183">
        <f>IFERROR(_xll.qlIndexFixing(ONIndex1Y,I2453,TRUE,_xll.ohTrigger(RecalcTrigger,Trigger1Y)),NA())</f>
        <v>1.9722834166219227E-2</v>
      </c>
    </row>
    <row r="2454" spans="2:17" x14ac:dyDescent="0.2">
      <c r="B2454" s="39" t="s">
        <v>42</v>
      </c>
      <c r="D2454" s="42">
        <f>_xll.qlCalendarAdvance(Calendar,$D2453,B2454,"f",FALSE)</f>
        <v>56507</v>
      </c>
      <c r="E2454" s="177">
        <f>_xll.qlInterestRateIndexValueDate(IndexON,D2454)</f>
        <v>56507</v>
      </c>
      <c r="F2454" s="193">
        <f>IFERROR(_xll.qlIndexFixing(IndexON,D2454,TRUE,_xll.ohTrigger(RecalcTrigger,TriggerON)),NA())</f>
        <v>1.9145399226326854E-2</v>
      </c>
      <c r="H2454" s="42">
        <f>_xll.qlCalendarAdvance(Calendar,$H2453,B2454,"f",FALSE)</f>
        <v>56507</v>
      </c>
      <c r="I2454" s="177">
        <f>_xll.qlInterestRateIndexValueDate(Index1M,$H2454)</f>
        <v>56507</v>
      </c>
      <c r="J2454" s="182">
        <f>IFERROR(_xll.qlIndexFixing(Index1M,$H2454,TRUE,_xll.ohTrigger(RecalcTrigger,Trigger1M)),NA())</f>
        <v>1.9139669507943918E-2</v>
      </c>
      <c r="K2454" s="44">
        <f>IFERROR(_xll.qlIndexFixing(Index3M,H2454,TRUE,_xll.ohTrigger(RecalcTrigger,Trigger3M)),NA())</f>
        <v>1.9520285004289522E-2</v>
      </c>
      <c r="L2454" s="44">
        <f>IFERROR(_xll.qlIndexFixing(Index6M,$H2454,TRUE,_xll.ohTrigger(RecalcTrigger,Trigger6M)),NA())</f>
        <v>1.9681456072687484E-2</v>
      </c>
      <c r="M2454" s="183">
        <f>IFERROR(_xll.qlIndexFixing(Index1Y,$H2454,TRUE,_xll.ohTrigger(RecalcTrigger,Trigger1Y)),NA())</f>
        <v>1.9881470197164575E-2</v>
      </c>
      <c r="N2454" s="182">
        <f>IFERROR(_xll.qlIndexFixing(ONIndex1M,I2454,TRUE,_xll.ohTrigger(RecalcTrigger,Trigger1M)),NA())</f>
        <v>1.91281849491165E-2</v>
      </c>
      <c r="O2454" s="44">
        <f>IFERROR(_xll.qlIndexFixing(ONIndex3M,I2454,TRUE,_xll.ohTrigger(RecalcTrigger,Trigger3M)),NA())</f>
        <v>1.9479870192847804E-2</v>
      </c>
      <c r="P2454" s="44">
        <f>IFERROR(_xll.qlIndexFixing(ONIndex6M,I2454,TRUE,_xll.ohTrigger(RecalcTrigger,Trigger6M)),NA())</f>
        <v>1.9601115714366069E-2</v>
      </c>
      <c r="Q2454" s="183">
        <f>IFERROR(_xll.qlIndexFixing(ONIndex1Y,I2454,TRUE,_xll.ohTrigger(RecalcTrigger,Trigger1Y)),NA())</f>
        <v>1.9721251917509397E-2</v>
      </c>
    </row>
    <row r="2455" spans="2:17" x14ac:dyDescent="0.2">
      <c r="B2455" s="39" t="s">
        <v>42</v>
      </c>
      <c r="D2455" s="42">
        <f>_xll.qlCalendarAdvance(Calendar,$D2454,B2455,"f",FALSE)</f>
        <v>56514</v>
      </c>
      <c r="E2455" s="177">
        <f>_xll.qlInterestRateIndexValueDate(IndexON,D2455)</f>
        <v>56514</v>
      </c>
      <c r="F2455" s="193">
        <f>IFERROR(_xll.qlIndexFixing(IndexON,D2455,TRUE,_xll.ohTrigger(RecalcTrigger,TriggerON)),NA())</f>
        <v>1.9144767343730607E-2</v>
      </c>
      <c r="H2455" s="42">
        <f>_xll.qlCalendarAdvance(Calendar,$H2454,B2455,"f",FALSE)</f>
        <v>56514</v>
      </c>
      <c r="I2455" s="177">
        <f>_xll.qlInterestRateIndexValueDate(Index1M,$H2455)</f>
        <v>56514</v>
      </c>
      <c r="J2455" s="182">
        <f>IFERROR(_xll.qlIndexFixing(Index1M,$H2455,TRUE,_xll.ohTrigger(RecalcTrigger,Trigger1M)),NA())</f>
        <v>1.913821097871856E-2</v>
      </c>
      <c r="K2455" s="44">
        <f>IFERROR(_xll.qlIndexFixing(Index3M,H2455,TRUE,_xll.ohTrigger(RecalcTrigger,Trigger3M)),NA())</f>
        <v>1.9519325775196029E-2</v>
      </c>
      <c r="L2455" s="44">
        <f>IFERROR(_xll.qlIndexFixing(Index6M,$H2455,TRUE,_xll.ohTrigger(RecalcTrigger,Trigger6M)),NA())</f>
        <v>1.9680385758276683E-2</v>
      </c>
      <c r="M2455" s="183">
        <f>IFERROR(_xll.qlIndexFixing(Index1Y,$H2455,TRUE,_xll.ohTrigger(RecalcTrigger,Trigger1Y)),NA())</f>
        <v>1.9880263887045002E-2</v>
      </c>
      <c r="N2455" s="182">
        <f>IFERROR(_xll.qlIndexFixing(ONIndex1M,I2455,TRUE,_xll.ohTrigger(RecalcTrigger,Trigger1M)),NA())</f>
        <v>1.9126697337257248E-2</v>
      </c>
      <c r="O2455" s="44">
        <f>IFERROR(_xll.qlIndexFixing(ONIndex3M,I2455,TRUE,_xll.ohTrigger(RecalcTrigger,Trigger3M)),NA())</f>
        <v>1.9478810579751649E-2</v>
      </c>
      <c r="P2455" s="44">
        <f>IFERROR(_xll.qlIndexFixing(ONIndex6M,I2455,TRUE,_xll.ohTrigger(RecalcTrigger,Trigger6M)),NA())</f>
        <v>1.9599860633525701E-2</v>
      </c>
      <c r="Q2455" s="183">
        <f>IFERROR(_xll.qlIndexFixing(ONIndex1Y,I2455,TRUE,_xll.ohTrigger(RecalcTrigger,Trigger1Y)),NA())</f>
        <v>1.9719684364435386E-2</v>
      </c>
    </row>
    <row r="2456" spans="2:17" x14ac:dyDescent="0.2">
      <c r="B2456" s="39" t="s">
        <v>42</v>
      </c>
      <c r="D2456" s="42">
        <f>_xll.qlCalendarAdvance(Calendar,$D2455,B2456,"f",FALSE)</f>
        <v>56521</v>
      </c>
      <c r="E2456" s="177">
        <f>_xll.qlInterestRateIndexValueDate(IndexON,D2456)</f>
        <v>56521</v>
      </c>
      <c r="F2456" s="193">
        <f>IFERROR(_xll.qlIndexFixing(IndexON,D2456,TRUE,_xll.ohTrigger(RecalcTrigger,TriggerON)),NA())</f>
        <v>1.914415212319609E-2</v>
      </c>
      <c r="H2456" s="42">
        <f>_xll.qlCalendarAdvance(Calendar,$H2455,B2456,"f",FALSE)</f>
        <v>56521</v>
      </c>
      <c r="I2456" s="177">
        <f>_xll.qlInterestRateIndexValueDate(Index1M,$H2456)</f>
        <v>56521</v>
      </c>
      <c r="J2456" s="182">
        <f>IFERROR(_xll.qlIndexFixing(Index1M,$H2456,TRUE,_xll.ohTrigger(RecalcTrigger,Trigger1M)),NA())</f>
        <v>1.9136767581560542E-2</v>
      </c>
      <c r="K2456" s="44">
        <f>IFERROR(_xll.qlIndexFixing(Index3M,H2456,TRUE,_xll.ohTrigger(RecalcTrigger,Trigger3M)),NA())</f>
        <v>1.9518382954928481E-2</v>
      </c>
      <c r="L2456" s="44">
        <f>IFERROR(_xll.qlIndexFixing(Index6M,$H2456,TRUE,_xll.ohTrigger(RecalcTrigger,Trigger6M)),NA())</f>
        <v>1.967933076254879E-2</v>
      </c>
      <c r="M2456" s="183">
        <f>IFERROR(_xll.qlIndexFixing(Index1Y,$H2456,TRUE,_xll.ohTrigger(RecalcTrigger,Trigger1Y)),NA())</f>
        <v>1.9879073018560955E-2</v>
      </c>
      <c r="N2456" s="182">
        <f>IFERROR(_xll.qlIndexFixing(ONIndex1M,I2456,TRUE,_xll.ohTrigger(RecalcTrigger,Trigger1M)),NA())</f>
        <v>1.9125224834288801E-2</v>
      </c>
      <c r="O2456" s="44">
        <f>IFERROR(_xll.qlIndexFixing(ONIndex3M,I2456,TRUE,_xll.ohTrigger(RecalcTrigger,Trigger3M)),NA())</f>
        <v>1.9477767296589565E-2</v>
      </c>
      <c r="P2456" s="44">
        <f>IFERROR(_xll.qlIndexFixing(ONIndex6M,I2456,TRUE,_xll.ohTrigger(RecalcTrigger,Trigger6M)),NA())</f>
        <v>1.9598620723576543E-2</v>
      </c>
      <c r="Q2456" s="183">
        <f>IFERROR(_xll.qlIndexFixing(ONIndex1Y,I2456,TRUE,_xll.ohTrigger(RecalcTrigger,Trigger1Y)),NA())</f>
        <v>1.9718131506835102E-2</v>
      </c>
    </row>
    <row r="2457" spans="2:17" x14ac:dyDescent="0.2">
      <c r="B2457" s="39" t="s">
        <v>42</v>
      </c>
      <c r="D2457" s="42">
        <f>_xll.qlCalendarAdvance(Calendar,$D2456,B2457,"f",FALSE)</f>
        <v>56528</v>
      </c>
      <c r="E2457" s="177">
        <f>_xll.qlInterestRateIndexValueDate(IndexON,D2457)</f>
        <v>56528</v>
      </c>
      <c r="F2457" s="193">
        <f>IFERROR(_xll.qlIndexFixing(IndexON,D2457,TRUE,_xll.ohTrigger(RecalcTrigger,TriggerON)),NA())</f>
        <v>1.9143553564885396E-2</v>
      </c>
      <c r="H2457" s="42">
        <f>_xll.qlCalendarAdvance(Calendar,$H2456,B2457,"f",FALSE)</f>
        <v>56528</v>
      </c>
      <c r="I2457" s="177">
        <f>_xll.qlInterestRateIndexValueDate(Index1M,$H2457)</f>
        <v>56528</v>
      </c>
      <c r="J2457" s="182">
        <f>IFERROR(_xll.qlIndexFixing(Index1M,$H2457,TRUE,_xll.ohTrigger(RecalcTrigger,Trigger1M)),NA())</f>
        <v>1.9135739992894217E-2</v>
      </c>
      <c r="K2457" s="44">
        <f>IFERROR(_xll.qlIndexFixing(Index3M,H2457,TRUE,_xll.ohTrigger(RecalcTrigger,Trigger3M)),NA())</f>
        <v>1.9517914537495799E-2</v>
      </c>
      <c r="L2457" s="44">
        <f>IFERROR(_xll.qlIndexFixing(Index6M,$H2457,TRUE,_xll.ohTrigger(RecalcTrigger,Trigger6M)),NA())</f>
        <v>1.9678750885075032E-2</v>
      </c>
      <c r="M2457" s="183">
        <f>IFERROR(_xll.qlIndexFixing(Index1Y,$H2457,TRUE,_xll.ohTrigger(RecalcTrigger,Trigger1Y)),NA())</f>
        <v>1.9877897627312402E-2</v>
      </c>
      <c r="N2457" s="182">
        <f>IFERROR(_xll.qlIndexFixing(ONIndex1M,I2457,TRUE,_xll.ohTrigger(RecalcTrigger,Trigger1M)),NA())</f>
        <v>1.9123767440454298E-2</v>
      </c>
      <c r="O2457" s="44">
        <f>IFERROR(_xll.qlIndexFixing(ONIndex3M,I2457,TRUE,_xll.ohTrigger(RecalcTrigger,Trigger3M)),NA())</f>
        <v>1.9476740343604693E-2</v>
      </c>
      <c r="P2457" s="44">
        <f>IFERROR(_xll.qlIndexFixing(ONIndex6M,I2457,TRUE,_xll.ohTrigger(RecalcTrigger,Trigger6M)),NA())</f>
        <v>1.9597395984599641E-2</v>
      </c>
      <c r="Q2457" s="183">
        <f>IFERROR(_xll.qlIndexFixing(ONIndex1Y,I2457,TRUE,_xll.ohTrigger(RecalcTrigger,Trigger1Y)),NA())</f>
        <v>1.9716593344951683E-2</v>
      </c>
    </row>
    <row r="2458" spans="2:17" x14ac:dyDescent="0.2">
      <c r="B2458" s="39" t="s">
        <v>42</v>
      </c>
      <c r="D2458" s="42">
        <f>_xll.qlCalendarAdvance(Calendar,$D2457,B2458,"f",FALSE)</f>
        <v>56535</v>
      </c>
      <c r="E2458" s="177">
        <f>_xll.qlInterestRateIndexValueDate(IndexON,D2458)</f>
        <v>56535</v>
      </c>
      <c r="F2458" s="193">
        <f>IFERROR(_xll.qlIndexFixing(IndexON,D2458,TRUE,_xll.ohTrigger(RecalcTrigger,TriggerON)),NA())</f>
        <v>1.9142971668636433E-2</v>
      </c>
      <c r="H2458" s="42">
        <f>_xll.qlCalendarAdvance(Calendar,$H2457,B2458,"f",FALSE)</f>
        <v>56535</v>
      </c>
      <c r="I2458" s="177">
        <f>_xll.qlInterestRateIndexValueDate(Index1M,$H2458)</f>
        <v>56535</v>
      </c>
      <c r="J2458" s="182">
        <f>IFERROR(_xll.qlIndexFixing(Index1M,$H2458,TRUE,_xll.ohTrigger(RecalcTrigger,Trigger1M)),NA())</f>
        <v>1.9134327866748738E-2</v>
      </c>
      <c r="K2458" s="44">
        <f>IFERROR(_xll.qlIndexFixing(Index3M,H2458,TRUE,_xll.ohTrigger(RecalcTrigger,Trigger3M)),NA())</f>
        <v>1.9517005658423649E-2</v>
      </c>
      <c r="L2458" s="44">
        <f>IFERROR(_xll.qlIndexFixing(Index6M,$H2458,TRUE,_xll.ohTrigger(RecalcTrigger,Trigger6M)),NA())</f>
        <v>1.9677727565927963E-2</v>
      </c>
      <c r="M2458" s="183">
        <f>IFERROR(_xll.qlIndexFixing(Index1Y,$H2458,TRUE,_xll.ohTrigger(RecalcTrigger,Trigger1Y)),NA())</f>
        <v>1.9876737748900419E-2</v>
      </c>
      <c r="N2458" s="182">
        <f>IFERROR(_xll.qlIndexFixing(ONIndex1M,I2458,TRUE,_xll.ohTrigger(RecalcTrigger,Trigger1M)),NA())</f>
        <v>1.9122325155348507E-2</v>
      </c>
      <c r="O2458" s="44">
        <f>IFERROR(_xll.qlIndexFixing(ONIndex3M,I2458,TRUE,_xll.ohTrigger(RecalcTrigger,Trigger3M)),NA())</f>
        <v>1.9475729720472845E-2</v>
      </c>
      <c r="P2458" s="44">
        <f>IFERROR(_xll.qlIndexFixing(ONIndex6M,I2458,TRUE,_xll.ohTrigger(RecalcTrigger,Trigger6M)),NA())</f>
        <v>1.9596186416432904E-2</v>
      </c>
      <c r="Q2458" s="183">
        <f>IFERROR(_xll.qlIndexFixing(ONIndex1Y,I2458,TRUE,_xll.ohTrigger(RecalcTrigger,Trigger1Y)),NA())</f>
        <v>1.9715069878541991E-2</v>
      </c>
    </row>
    <row r="2459" spans="2:17" x14ac:dyDescent="0.2">
      <c r="B2459" s="39" t="s">
        <v>42</v>
      </c>
      <c r="D2459" s="42">
        <f>_xll.qlCalendarAdvance(Calendar,$D2458,B2459,"f",FALSE)</f>
        <v>56542</v>
      </c>
      <c r="E2459" s="177">
        <f>_xll.qlInterestRateIndexValueDate(IndexON,D2459)</f>
        <v>56542</v>
      </c>
      <c r="F2459" s="193">
        <f>IFERROR(_xll.qlIndexFixing(IndexON,D2459,TRUE,_xll.ohTrigger(RecalcTrigger,TriggerON)),NA())</f>
        <v>1.9142406434368153E-2</v>
      </c>
      <c r="H2459" s="42">
        <f>_xll.qlCalendarAdvance(Calendar,$H2458,B2459,"f",FALSE)</f>
        <v>56542</v>
      </c>
      <c r="I2459" s="177">
        <f>_xll.qlInterestRateIndexValueDate(Index1M,$H2459)</f>
        <v>56542</v>
      </c>
      <c r="J2459" s="182">
        <f>IFERROR(_xll.qlIndexFixing(Index1M,$H2459,TRUE,_xll.ohTrigger(RecalcTrigger,Trigger1M)),NA())</f>
        <v>1.9132930873455006E-2</v>
      </c>
      <c r="K2459" s="44">
        <f>IFERROR(_xll.qlIndexFixing(Index3M,H2459,TRUE,_xll.ohTrigger(RecalcTrigger,Trigger3M)),NA())</f>
        <v>1.9516113189017494E-2</v>
      </c>
      <c r="L2459" s="44">
        <f>IFERROR(_xll.qlIndexFixing(Index6M,$H2459,TRUE,_xll.ohTrigger(RecalcTrigger,Trigger6M)),NA())</f>
        <v>1.9676719566215688E-2</v>
      </c>
      <c r="M2459" s="183">
        <f>IFERROR(_xll.qlIndexFixing(Index1Y,$H2459,TRUE,_xll.ohTrigger(RecalcTrigger,Trigger1Y)),NA())</f>
        <v>1.9875593418925419E-2</v>
      </c>
      <c r="N2459" s="182">
        <f>IFERROR(_xll.qlIndexFixing(ONIndex1M,I2459,TRUE,_xll.ohTrigger(RecalcTrigger,Trigger1M)),NA())</f>
        <v>1.9120897979133522E-2</v>
      </c>
      <c r="O2459" s="44">
        <f>IFERROR(_xll.qlIndexFixing(ONIndex3M,I2459,TRUE,_xll.ohTrigger(RecalcTrigger,Trigger3M)),NA())</f>
        <v>1.9474735427437162E-2</v>
      </c>
      <c r="P2459" s="44">
        <f>IFERROR(_xll.qlIndexFixing(ONIndex6M,I2459,TRUE,_xll.ohTrigger(RecalcTrigger,Trigger6M)),NA())</f>
        <v>1.9594992019157376E-2</v>
      </c>
      <c r="Q2459" s="183">
        <f>IFERROR(_xll.qlIndexFixing(ONIndex1Y,I2459,TRUE,_xll.ohTrigger(RecalcTrigger,Trigger1Y)),NA())</f>
        <v>1.9713561107687072E-2</v>
      </c>
    </row>
    <row r="2460" spans="2:17" x14ac:dyDescent="0.2">
      <c r="B2460" s="39" t="s">
        <v>42</v>
      </c>
      <c r="D2460" s="42">
        <f>_xll.qlCalendarAdvance(Calendar,$D2459,B2460,"f",FALSE)</f>
        <v>56549</v>
      </c>
      <c r="E2460" s="177">
        <f>_xll.qlInterestRateIndexValueDate(IndexON,D2460)</f>
        <v>56549</v>
      </c>
      <c r="F2460" s="193">
        <f>IFERROR(_xll.qlIndexFixing(IndexON,D2460,TRUE,_xll.ohTrigger(RecalcTrigger,TriggerON)),NA())</f>
        <v>1.9141857862323697E-2</v>
      </c>
      <c r="H2460" s="42">
        <f>_xll.qlCalendarAdvance(Calendar,$H2459,B2460,"f",FALSE)</f>
        <v>56549</v>
      </c>
      <c r="I2460" s="177">
        <f>_xll.qlInterestRateIndexValueDate(Index1M,$H2460)</f>
        <v>56549</v>
      </c>
      <c r="J2460" s="182">
        <f>IFERROR(_xll.qlIndexFixing(Index1M,$H2460,TRUE,_xll.ohTrigger(RecalcTrigger,Trigger1M)),NA())</f>
        <v>1.9131549013002562E-2</v>
      </c>
      <c r="K2460" s="44">
        <f>IFERROR(_xll.qlIndexFixing(Index3M,H2460,TRUE,_xll.ohTrigger(RecalcTrigger,Trigger3M)),NA())</f>
        <v>1.9515237129270287E-2</v>
      </c>
      <c r="L2460" s="44">
        <f>IFERROR(_xll.qlIndexFixing(Index6M,$H2460,TRUE,_xll.ohTrigger(RecalcTrigger,Trigger6M)),NA())</f>
        <v>1.9675726885916383E-2</v>
      </c>
      <c r="M2460" s="183">
        <f>IFERROR(_xll.qlIndexFixing(Index1Y,$H2460,TRUE,_xll.ohTrigger(RecalcTrigger,Trigger1Y)),NA())</f>
        <v>1.9874464672989811E-2</v>
      </c>
      <c r="N2460" s="182">
        <f>IFERROR(_xll.qlIndexFixing(ONIndex1M,I2460,TRUE,_xll.ohTrigger(RecalcTrigger,Trigger1M)),NA())</f>
        <v>1.9119485911971434E-2</v>
      </c>
      <c r="O2460" s="44">
        <f>IFERROR(_xll.qlIndexFixing(ONIndex3M,I2460,TRUE,_xll.ohTrigger(RecalcTrigger,Trigger3M)),NA())</f>
        <v>1.947375746433555E-2</v>
      </c>
      <c r="P2460" s="44">
        <f>IFERROR(_xll.qlIndexFixing(ONIndex6M,I2460,TRUE,_xll.ohTrigger(RecalcTrigger,Trigger6M)),NA())</f>
        <v>1.9593812792854104E-2</v>
      </c>
      <c r="Q2460" s="183">
        <f>IFERROR(_xll.qlIndexFixing(ONIndex1Y,I2460,TRUE,_xll.ohTrigger(RecalcTrigger,Trigger1Y)),NA())</f>
        <v>1.9712067032467973E-2</v>
      </c>
    </row>
    <row r="2461" spans="2:17" x14ac:dyDescent="0.2">
      <c r="B2461" s="39" t="s">
        <v>42</v>
      </c>
      <c r="D2461" s="42">
        <f>_xll.qlCalendarAdvance(Calendar,$D2460,B2461,"f",FALSE)</f>
        <v>56556</v>
      </c>
      <c r="E2461" s="177">
        <f>_xll.qlInterestRateIndexValueDate(IndexON,D2461)</f>
        <v>56556</v>
      </c>
      <c r="F2461" s="193">
        <f>IFERROR(_xll.qlIndexFixing(IndexON,D2461,TRUE,_xll.ohTrigger(RecalcTrigger,TriggerON)),NA())</f>
        <v>1.9141325952503063E-2</v>
      </c>
      <c r="H2461" s="42">
        <f>_xll.qlCalendarAdvance(Calendar,$H2460,B2461,"f",FALSE)</f>
        <v>56556</v>
      </c>
      <c r="I2461" s="177">
        <f>_xll.qlInterestRateIndexValueDate(Index1M,$H2461)</f>
        <v>56556</v>
      </c>
      <c r="J2461" s="182">
        <f>IFERROR(_xll.qlIndexFixing(Index1M,$H2461,TRUE,_xll.ohTrigger(RecalcTrigger,Trigger1M)),NA())</f>
        <v>1.9129777576607648E-2</v>
      </c>
      <c r="K2461" s="44">
        <f>IFERROR(_xll.qlIndexFixing(Index3M,H2461,TRUE,_xll.ohTrigger(RecalcTrigger,Trigger3M)),NA())</f>
        <v>1.9514377479170571E-2</v>
      </c>
      <c r="L2461" s="44">
        <f>IFERROR(_xll.qlIndexFixing(Index6M,$H2461,TRUE,_xll.ohTrigger(RecalcTrigger,Trigger6M)),NA())</f>
        <v>1.9674749525007341E-2</v>
      </c>
      <c r="M2461" s="183">
        <f>IFERROR(_xll.qlIndexFixing(Index1Y,$H2461,TRUE,_xll.ohTrigger(RecalcTrigger,Trigger1Y)),NA())</f>
        <v>1.9873351546696005E-2</v>
      </c>
      <c r="N2461" s="182">
        <f>IFERROR(_xll.qlIndexFixing(ONIndex1M,I2461,TRUE,_xll.ohTrigger(RecalcTrigger,Trigger1M)),NA())</f>
        <v>1.9118088953781198E-2</v>
      </c>
      <c r="O2461" s="44">
        <f>IFERROR(_xll.qlIndexFixing(ONIndex3M,I2461,TRUE,_xll.ohTrigger(RecalcTrigger,Trigger3M)),NA())</f>
        <v>1.9472795831411149E-2</v>
      </c>
      <c r="P2461" s="44">
        <f>IFERROR(_xll.qlIndexFixing(ONIndex6M,I2461,TRUE,_xll.ohTrigger(RecalcTrigger,Trigger6M)),NA())</f>
        <v>1.9592648737523088E-2</v>
      </c>
      <c r="Q2461" s="183">
        <f>IFERROR(_xll.qlIndexFixing(ONIndex1Y,I2461,TRUE,_xll.ohTrigger(RecalcTrigger,Trigger1Y)),NA())</f>
        <v>1.9710587652803646E-2</v>
      </c>
    </row>
    <row r="2462" spans="2:17" x14ac:dyDescent="0.2">
      <c r="B2462" s="39" t="s">
        <v>42</v>
      </c>
      <c r="D2462" s="42">
        <f>_xll.qlCalendarAdvance(Calendar,$D2461,B2462,"f",FALSE)</f>
        <v>56563</v>
      </c>
      <c r="E2462" s="177">
        <f>_xll.qlInterestRateIndexValueDate(IndexON,D2462)</f>
        <v>56563</v>
      </c>
      <c r="F2462" s="193">
        <f>IFERROR(_xll.qlIndexFixing(IndexON,D2462,TRUE,_xll.ohTrigger(RecalcTrigger,TriggerON)),NA())</f>
        <v>1.9140810704582067E-2</v>
      </c>
      <c r="H2462" s="42">
        <f>_xll.qlCalendarAdvance(Calendar,$H2461,B2462,"f",FALSE)</f>
        <v>56563</v>
      </c>
      <c r="I2462" s="177">
        <f>_xll.qlInterestRateIndexValueDate(Index1M,$H2462)</f>
        <v>56563</v>
      </c>
      <c r="J2462" s="182">
        <f>IFERROR(_xll.qlIndexFixing(Index1M,$H2462,TRUE,_xll.ohTrigger(RecalcTrigger,Trigger1M)),NA())</f>
        <v>1.9128424971751011E-2</v>
      </c>
      <c r="K2462" s="44">
        <f>IFERROR(_xll.qlIndexFixing(Index3M,H2462,TRUE,_xll.ohTrigger(RecalcTrigger,Trigger3M)),NA())</f>
        <v>1.9513534238706012E-2</v>
      </c>
      <c r="L2462" s="44">
        <f>IFERROR(_xll.qlIndexFixing(Index6M,$H2462,TRUE,_xll.ohTrigger(RecalcTrigger,Trigger6M)),NA())</f>
        <v>1.9673322479216378E-2</v>
      </c>
      <c r="M2462" s="183">
        <f>IFERROR(_xll.qlIndexFixing(Index1Y,$H2462,TRUE,_xll.ohTrigger(RecalcTrigger,Trigger1Y)),NA())</f>
        <v>1.9872254075646412E-2</v>
      </c>
      <c r="N2462" s="182">
        <f>IFERROR(_xll.qlIndexFixing(ONIndex1M,I2462,TRUE,_xll.ohTrigger(RecalcTrigger,Trigger1M)),NA())</f>
        <v>1.9116707104400721E-2</v>
      </c>
      <c r="O2462" s="44">
        <f>IFERROR(_xll.qlIndexFixing(ONIndex3M,I2462,TRUE,_xll.ohTrigger(RecalcTrigger,Trigger3M)),NA())</f>
        <v>1.9471850528339774E-2</v>
      </c>
      <c r="P2462" s="44">
        <f>IFERROR(_xll.qlIndexFixing(ONIndex6M,I2462,TRUE,_xll.ohTrigger(RecalcTrigger,Trigger6M)),NA())</f>
        <v>1.9591499853002237E-2</v>
      </c>
      <c r="Q2462" s="183">
        <f>IFERROR(_xll.qlIndexFixing(ONIndex1Y,I2462,TRUE,_xll.ohTrigger(RecalcTrigger,Trigger1Y)),NA())</f>
        <v>1.9709122968694093E-2</v>
      </c>
    </row>
    <row r="2463" spans="2:17" x14ac:dyDescent="0.2">
      <c r="B2463" s="39" t="s">
        <v>42</v>
      </c>
      <c r="D2463" s="42">
        <f>_xll.qlCalendarAdvance(Calendar,$D2462,B2463,"f",FALSE)</f>
        <v>56570</v>
      </c>
      <c r="E2463" s="177">
        <f>_xll.qlInterestRateIndexValueDate(IndexON,D2463)</f>
        <v>56570</v>
      </c>
      <c r="F2463" s="193">
        <f>IFERROR(_xll.qlIndexFixing(IndexON,D2463,TRUE,_xll.ohTrigger(RecalcTrigger,TriggerON)),NA())</f>
        <v>1.9140312118884895E-2</v>
      </c>
      <c r="H2463" s="42">
        <f>_xll.qlCalendarAdvance(Calendar,$H2462,B2463,"f",FALSE)</f>
        <v>56570</v>
      </c>
      <c r="I2463" s="177">
        <f>_xll.qlInterestRateIndexValueDate(Index1M,$H2463)</f>
        <v>56570</v>
      </c>
      <c r="J2463" s="182">
        <f>IFERROR(_xll.qlIndexFixing(Index1M,$H2463,TRUE,_xll.ohTrigger(RecalcTrigger,Trigger1M)),NA())</f>
        <v>1.912708749892119E-2</v>
      </c>
      <c r="K2463" s="44">
        <f>IFERROR(_xll.qlIndexFixing(Index3M,H2463,TRUE,_xll.ohTrigger(RecalcTrigger,Trigger3M)),NA())</f>
        <v>1.9512707407866928E-2</v>
      </c>
      <c r="L2463" s="44">
        <f>IFERROR(_xll.qlIndexFixing(Index6M,$H2463,TRUE,_xll.ohTrigger(RecalcTrigger,Trigger6M)),NA())</f>
        <v>1.9672374713622268E-2</v>
      </c>
      <c r="M2463" s="183">
        <f>IFERROR(_xll.qlIndexFixing(Index1Y,$H2463,TRUE,_xll.ohTrigger(RecalcTrigger,Trigger1Y)),NA())</f>
        <v>1.9871172295444994E-2</v>
      </c>
      <c r="N2463" s="182">
        <f>IFERROR(_xll.qlIndexFixing(ONIndex1M,I2463,TRUE,_xll.ohTrigger(RecalcTrigger,Trigger1M)),NA())</f>
        <v>1.9115340363911049E-2</v>
      </c>
      <c r="O2463" s="44">
        <f>IFERROR(_xll.qlIndexFixing(ONIndex3M,I2463,TRUE,_xll.ohTrigger(RecalcTrigger,Trigger3M)),NA())</f>
        <v>1.9470921555283516E-2</v>
      </c>
      <c r="P2463" s="44">
        <f>IFERROR(_xll.qlIndexFixing(ONIndex6M,I2463,TRUE,_xll.ohTrigger(RecalcTrigger,Trigger6M)),NA())</f>
        <v>1.9590366139372595E-2</v>
      </c>
      <c r="Q2463" s="183">
        <f>IFERROR(_xll.qlIndexFixing(ONIndex1Y,I2463,TRUE,_xll.ohTrigger(RecalcTrigger,Trigger1Y)),NA())</f>
        <v>1.9707672980058266E-2</v>
      </c>
    </row>
    <row r="2464" spans="2:17" x14ac:dyDescent="0.2">
      <c r="B2464" s="39" t="s">
        <v>42</v>
      </c>
      <c r="D2464" s="42">
        <f>_xll.qlCalendarAdvance(Calendar,$D2463,B2464,"f",FALSE)</f>
        <v>56577</v>
      </c>
      <c r="E2464" s="177">
        <f>_xll.qlInterestRateIndexValueDate(IndexON,D2464)</f>
        <v>56577</v>
      </c>
      <c r="F2464" s="193">
        <f>IFERROR(_xll.qlIndexFixing(IndexON,D2464,TRUE,_xll.ohTrigger(RecalcTrigger,TriggerON)),NA())</f>
        <v>1.9139830195249452E-2</v>
      </c>
      <c r="H2464" s="42">
        <f>_xll.qlCalendarAdvance(Calendar,$H2463,B2464,"f",FALSE)</f>
        <v>56577</v>
      </c>
      <c r="I2464" s="177">
        <f>_xll.qlInterestRateIndexValueDate(Index1M,$H2464)</f>
        <v>56577</v>
      </c>
      <c r="J2464" s="182">
        <f>IFERROR(_xll.qlIndexFixing(Index1M,$H2464,TRUE,_xll.ohTrigger(RecalcTrigger,Trigger1M)),NA())</f>
        <v>1.9125765158120887E-2</v>
      </c>
      <c r="K2464" s="44">
        <f>IFERROR(_xll.qlIndexFixing(Index3M,H2464,TRUE,_xll.ohTrigger(RecalcTrigger,Trigger3M)),NA())</f>
        <v>1.9511896986645384E-2</v>
      </c>
      <c r="L2464" s="44">
        <f>IFERROR(_xll.qlIndexFixing(Index6M,$H2464,TRUE,_xll.ohTrigger(RecalcTrigger,Trigger6M)),NA())</f>
        <v>1.9671442266529723E-2</v>
      </c>
      <c r="M2464" s="183">
        <f>IFERROR(_xll.qlIndexFixing(Index1Y,$H2464,TRUE,_xll.ohTrigger(RecalcTrigger,Trigger1Y)),NA())</f>
        <v>1.9870106241695495E-2</v>
      </c>
      <c r="N2464" s="182">
        <f>IFERROR(_xll.qlIndexFixing(ONIndex1M,I2464,TRUE,_xll.ohTrigger(RecalcTrigger,Trigger1M)),NA())</f>
        <v>1.911398873255532E-2</v>
      </c>
      <c r="O2464" s="44">
        <f>IFERROR(_xll.qlIndexFixing(ONIndex3M,I2464,TRUE,_xll.ohTrigger(RecalcTrigger,Trigger3M)),NA())</f>
        <v>1.9470008912323422E-2</v>
      </c>
      <c r="P2464" s="44">
        <f>IFERROR(_xll.qlIndexFixing(ONIndex6M,I2464,TRUE,_xll.ohTrigger(RecalcTrigger,Trigger6M)),NA())</f>
        <v>1.9589247596553117E-2</v>
      </c>
      <c r="Q2464" s="183">
        <f>IFERROR(_xll.qlIndexFixing(ONIndex1Y,I2464,TRUE,_xll.ohTrigger(RecalcTrigger,Trigger1Y)),NA())</f>
        <v>1.9706237687220352E-2</v>
      </c>
    </row>
    <row r="2465" spans="2:17" x14ac:dyDescent="0.2">
      <c r="B2465" s="39" t="s">
        <v>42</v>
      </c>
      <c r="D2465" s="42">
        <f>_xll.qlCalendarAdvance(Calendar,$D2464,B2465,"f",FALSE)</f>
        <v>56584</v>
      </c>
      <c r="E2465" s="177">
        <f>_xll.qlInterestRateIndexValueDate(IndexON,D2465)</f>
        <v>56584</v>
      </c>
      <c r="F2465" s="193">
        <f>IFERROR(_xll.qlIndexFixing(IndexON,D2465,TRUE,_xll.ohTrigger(RecalcTrigger,TriggerON)),NA())</f>
        <v>1.9139364933837832E-2</v>
      </c>
      <c r="H2465" s="42">
        <f>_xll.qlCalendarAdvance(Calendar,$H2464,B2465,"f",FALSE)</f>
        <v>56584</v>
      </c>
      <c r="I2465" s="177">
        <f>_xll.qlInterestRateIndexValueDate(Index1M,$H2465)</f>
        <v>56584</v>
      </c>
      <c r="J2465" s="182">
        <f>IFERROR(_xll.qlIndexFixing(Index1M,$H2465,TRUE,_xll.ohTrigger(RecalcTrigger,Trigger1M)),NA())</f>
        <v>1.9126093629749766E-2</v>
      </c>
      <c r="K2465" s="44">
        <f>IFERROR(_xll.qlIndexFixing(Index3M,H2465,TRUE,_xll.ohTrigger(RecalcTrigger,Trigger3M)),NA())</f>
        <v>1.9510169085087823E-2</v>
      </c>
      <c r="L2465" s="44">
        <f>IFERROR(_xll.qlIndexFixing(Index6M,$H2465,TRUE,_xll.ohTrigger(RecalcTrigger,Trigger6M)),NA())</f>
        <v>1.9670993274833379E-2</v>
      </c>
      <c r="M2465" s="183">
        <f>IFERROR(_xll.qlIndexFixing(Index1Y,$H2465,TRUE,_xll.ohTrigger(RecalcTrigger,Trigger1Y)),NA())</f>
        <v>1.9869055950002323E-2</v>
      </c>
      <c r="N2465" s="182">
        <f>IFERROR(_xll.qlIndexFixing(ONIndex1M,I2465,TRUE,_xll.ohTrigger(RecalcTrigger,Trigger1M)),NA())</f>
        <v>1.9112652209847258E-2</v>
      </c>
      <c r="O2465" s="44">
        <f>IFERROR(_xll.qlIndexFixing(ONIndex3M,I2465,TRUE,_xll.ohTrigger(RecalcTrigger,Trigger3M)),NA())</f>
        <v>1.9469112599378446E-2</v>
      </c>
      <c r="P2465" s="44">
        <f>IFERROR(_xll.qlIndexFixing(ONIndex6M,I2465,TRUE,_xll.ohTrigger(RecalcTrigger,Trigger6M)),NA())</f>
        <v>1.9588144224705895E-2</v>
      </c>
      <c r="Q2465" s="183">
        <f>IFERROR(_xll.qlIndexFixing(ONIndex1Y,I2465,TRUE,_xll.ohTrigger(RecalcTrigger,Trigger1Y)),NA())</f>
        <v>1.9704817089856164E-2</v>
      </c>
    </row>
    <row r="2466" spans="2:17" x14ac:dyDescent="0.2">
      <c r="B2466" s="39" t="s">
        <v>42</v>
      </c>
      <c r="D2466" s="42">
        <f>_xll.qlCalendarAdvance(Calendar,$D2465,B2466,"f",FALSE)</f>
        <v>56591</v>
      </c>
      <c r="E2466" s="177">
        <f>_xll.qlInterestRateIndexValueDate(IndexON,D2466)</f>
        <v>56591</v>
      </c>
      <c r="F2466" s="193">
        <f>IFERROR(_xll.qlIndexFixing(IndexON,D2466,TRUE,_xll.ohTrigger(RecalcTrigger,TriggerON)),NA())</f>
        <v>1.9138916334325851E-2</v>
      </c>
      <c r="H2466" s="42">
        <f>_xll.qlCalendarAdvance(Calendar,$H2465,B2466,"f",FALSE)</f>
        <v>56591</v>
      </c>
      <c r="I2466" s="177">
        <f>_xll.qlInterestRateIndexValueDate(Index1M,$H2466)</f>
        <v>56591</v>
      </c>
      <c r="J2466" s="182">
        <f>IFERROR(_xll.qlIndexFixing(Index1M,$H2466,TRUE,_xll.ohTrigger(RecalcTrigger,Trigger1M)),NA())</f>
        <v>1.912357563973795E-2</v>
      </c>
      <c r="K2466" s="44">
        <f>IFERROR(_xll.qlIndexFixing(Index3M,H2466,TRUE,_xll.ohTrigger(RecalcTrigger,Trigger3M)),NA())</f>
        <v>1.950938922201367E-2</v>
      </c>
      <c r="L2466" s="44">
        <f>IFERROR(_xll.qlIndexFixing(Index6M,$H2466,TRUE,_xll.ohTrigger(RecalcTrigger,Trigger6M)),NA())</f>
        <v>1.9670092510549679E-2</v>
      </c>
      <c r="M2466" s="183">
        <f>IFERROR(_xll.qlIndexFixing(Index1Y,$H2466,TRUE,_xll.ohTrigger(RecalcTrigger,Trigger1Y)),NA())</f>
        <v>1.9868021455970997E-2</v>
      </c>
      <c r="N2466" s="182">
        <f>IFERROR(_xll.qlIndexFixing(ONIndex1M,I2466,TRUE,_xll.ohTrigger(RecalcTrigger,Trigger1M)),NA())</f>
        <v>1.911133079627314E-2</v>
      </c>
      <c r="O2466" s="44">
        <f>IFERROR(_xll.qlIndexFixing(ONIndex3M,I2466,TRUE,_xll.ohTrigger(RecalcTrigger,Trigger3M)),NA())</f>
        <v>1.9468232616286496E-2</v>
      </c>
      <c r="P2466" s="44">
        <f>IFERROR(_xll.qlIndexFixing(ONIndex6M,I2466,TRUE,_xll.ohTrigger(RecalcTrigger,Trigger6M)),NA())</f>
        <v>1.9587056023749883E-2</v>
      </c>
      <c r="Q2466" s="183">
        <f>IFERROR(_xll.qlIndexFixing(ONIndex1Y,I2466,TRUE,_xll.ohTrigger(RecalcTrigger,Trigger1Y)),NA())</f>
        <v>1.9703411187884656E-2</v>
      </c>
    </row>
    <row r="2467" spans="2:17" x14ac:dyDescent="0.2">
      <c r="B2467" s="39" t="s">
        <v>42</v>
      </c>
      <c r="D2467" s="42">
        <f>_xll.qlCalendarAdvance(Calendar,$D2466,B2467,"f",FALSE)</f>
        <v>56598</v>
      </c>
      <c r="E2467" s="177">
        <f>_xll.qlInterestRateIndexValueDate(IndexON,D2467)</f>
        <v>56598</v>
      </c>
      <c r="F2467" s="193">
        <f>IFERROR(_xll.qlIndexFixing(IndexON,D2467,TRUE,_xll.ohTrigger(RecalcTrigger,TriggerON)),NA())</f>
        <v>1.9138484396956645E-2</v>
      </c>
      <c r="H2467" s="42">
        <f>_xll.qlCalendarAdvance(Calendar,$H2466,B2467,"f",FALSE)</f>
        <v>56598</v>
      </c>
      <c r="I2467" s="177">
        <f>_xll.qlInterestRateIndexValueDate(Index1M,$H2467)</f>
        <v>56598</v>
      </c>
      <c r="J2467" s="182">
        <f>IFERROR(_xll.qlIndexFixing(Index1M,$H2467,TRUE,_xll.ohTrigger(RecalcTrigger,Trigger1M)),NA())</f>
        <v>1.9122299709054262E-2</v>
      </c>
      <c r="K2467" s="44">
        <f>IFERROR(_xll.qlIndexFixing(Index3M,H2467,TRUE,_xll.ohTrigger(RecalcTrigger,Trigger3M)),NA())</f>
        <v>1.9508625766774368E-2</v>
      </c>
      <c r="L2467" s="44">
        <f>IFERROR(_xll.qlIndexFixing(Index6M,$H2467,TRUE,_xll.ohTrigger(RecalcTrigger,Trigger6M)),NA())</f>
        <v>1.9669207065527994E-2</v>
      </c>
      <c r="M2467" s="183">
        <f>IFERROR(_xll.qlIndexFixing(Index1Y,$H2467,TRUE,_xll.ohTrigger(RecalcTrigger,Trigger1Y)),NA())</f>
        <v>1.9867002795207478E-2</v>
      </c>
      <c r="N2467" s="182">
        <f>IFERROR(_xll.qlIndexFixing(ONIndex1M,I2467,TRUE,_xll.ohTrigger(RecalcTrigger,Trigger1M)),NA())</f>
        <v>1.9110024491589828E-2</v>
      </c>
      <c r="O2467" s="44">
        <f>IFERROR(_xll.qlIndexFixing(ONIndex3M,I2467,TRUE,_xll.ohTrigger(RecalcTrigger,Trigger3M)),NA())</f>
        <v>1.946736896329071E-2</v>
      </c>
      <c r="P2467" s="44">
        <f>IFERROR(_xll.qlIndexFixing(ONIndex6M,I2467,TRUE,_xll.ohTrigger(RecalcTrigger,Trigger6M)),NA())</f>
        <v>1.958598299368508E-2</v>
      </c>
      <c r="Q2467" s="183">
        <f>IFERROR(_xll.qlIndexFixing(ONIndex1Y,I2467,TRUE,_xll.ohTrigger(RecalcTrigger,Trigger1Y)),NA())</f>
        <v>1.9702019981711061E-2</v>
      </c>
    </row>
    <row r="2468" spans="2:17" x14ac:dyDescent="0.2">
      <c r="B2468" s="39" t="s">
        <v>42</v>
      </c>
      <c r="D2468" s="42">
        <f>_xll.qlCalendarAdvance(Calendar,$D2467,B2468,"f",FALSE)</f>
        <v>56605</v>
      </c>
      <c r="E2468" s="177">
        <f>_xll.qlInterestRateIndexValueDate(IndexON,D2468)</f>
        <v>56605</v>
      </c>
      <c r="F2468" s="193">
        <f>IFERROR(_xll.qlIndexFixing(IndexON,D2468,TRUE,_xll.ohTrigger(RecalcTrigger,TriggerON)),NA())</f>
        <v>1.9138069121973356E-2</v>
      </c>
      <c r="H2468" s="42">
        <f>_xll.qlCalendarAdvance(Calendar,$H2467,B2468,"f",FALSE)</f>
        <v>56605</v>
      </c>
      <c r="I2468" s="177">
        <f>_xll.qlInterestRateIndexValueDate(Index1M,$H2468)</f>
        <v>56605</v>
      </c>
      <c r="J2468" s="182">
        <f>IFERROR(_xll.qlIndexFixing(Index1M,$H2468,TRUE,_xll.ohTrigger(RecalcTrigger,Trigger1M)),NA())</f>
        <v>1.9121038911170028E-2</v>
      </c>
      <c r="K2468" s="44">
        <f>IFERROR(_xll.qlIndexFixing(Index3M,H2468,TRUE,_xll.ohTrigger(RecalcTrigger,Trigger3M)),NA())</f>
        <v>1.9507878719360019E-2</v>
      </c>
      <c r="L2468" s="44">
        <f>IFERROR(_xll.qlIndexFixing(Index6M,$H2468,TRUE,_xll.ohTrigger(RecalcTrigger,Trigger6M)),NA())</f>
        <v>1.9668336939748281E-2</v>
      </c>
      <c r="M2468" s="183">
        <f>IFERROR(_xll.qlIndexFixing(Index1Y,$H2468,TRUE,_xll.ohTrigger(RecalcTrigger,Trigger1Y)),NA())</f>
        <v>1.9866000003317508E-2</v>
      </c>
      <c r="N2468" s="182">
        <f>IFERROR(_xll.qlIndexFixing(ONIndex1M,I2468,TRUE,_xll.ohTrigger(RecalcTrigger,Trigger1M)),NA())</f>
        <v>1.9108733295878366E-2</v>
      </c>
      <c r="O2468" s="44">
        <f>IFERROR(_xll.qlIndexFixing(ONIndex3M,I2468,TRUE,_xll.ohTrigger(RecalcTrigger,Trigger3M)),NA())</f>
        <v>1.9466521640391088E-2</v>
      </c>
      <c r="P2468" s="44">
        <f>IFERROR(_xll.qlIndexFixing(ONIndex6M,I2468,TRUE,_xll.ohTrigger(RecalcTrigger,Trigger6M)),NA())</f>
        <v>1.9584925134592535E-2</v>
      </c>
      <c r="Q2468" s="183">
        <f>IFERROR(_xll.qlIndexFixing(ONIndex1Y,I2468,TRUE,_xll.ohTrigger(RecalcTrigger,Trigger1Y)),NA())</f>
        <v>1.9700643471092238E-2</v>
      </c>
    </row>
    <row r="2469" spans="2:17" x14ac:dyDescent="0.2">
      <c r="B2469" s="39" t="s">
        <v>42</v>
      </c>
      <c r="D2469" s="42">
        <f>_xll.qlCalendarAdvance(Calendar,$D2468,B2469,"f",FALSE)</f>
        <v>56612</v>
      </c>
      <c r="E2469" s="177">
        <f>_xll.qlInterestRateIndexValueDate(IndexON,D2469)</f>
        <v>56612</v>
      </c>
      <c r="F2469" s="193">
        <f>IFERROR(_xll.qlIndexFixing(IndexON,D2469,TRUE,_xll.ohTrigger(RecalcTrigger,TriggerON)),NA())</f>
        <v>1.9137670508808657E-2</v>
      </c>
      <c r="H2469" s="42">
        <f>_xll.qlCalendarAdvance(Calendar,$H2468,B2469,"f",FALSE)</f>
        <v>56612</v>
      </c>
      <c r="I2469" s="177">
        <f>_xll.qlInterestRateIndexValueDate(Index1M,$H2469)</f>
        <v>56612</v>
      </c>
      <c r="J2469" s="182">
        <f>IFERROR(_xll.qlIndexFixing(Index1M,$H2469,TRUE,_xll.ohTrigger(RecalcTrigger,Trigger1M)),NA())</f>
        <v>1.9119793246087872E-2</v>
      </c>
      <c r="K2469" s="44">
        <f>IFERROR(_xll.qlIndexFixing(Index3M,H2469,TRUE,_xll.ohTrigger(RecalcTrigger,Trigger3M)),NA())</f>
        <v>1.9507148079761616E-2</v>
      </c>
      <c r="L2469" s="44">
        <f>IFERROR(_xll.qlIndexFixing(Index6M,$H2469,TRUE,_xll.ohTrigger(RecalcTrigger,Trigger6M)),NA())</f>
        <v>1.9667482133971129E-2</v>
      </c>
      <c r="M2469" s="183">
        <f>IFERROR(_xll.qlIndexFixing(Index1Y,$H2469,TRUE,_xll.ohTrigger(RecalcTrigger,Trigger1Y)),NA())</f>
        <v>1.9865013115908603E-2</v>
      </c>
      <c r="N2469" s="182">
        <f>IFERROR(_xll.qlIndexFixing(ONIndex1M,I2469,TRUE,_xll.ohTrigger(RecalcTrigger,Trigger1M)),NA())</f>
        <v>1.9107457208976664E-2</v>
      </c>
      <c r="O2469" s="44">
        <f>IFERROR(_xll.qlIndexFixing(ONIndex3M,I2469,TRUE,_xll.ohTrigger(RecalcTrigger,Trigger3M)),NA())</f>
        <v>1.9465690647425538E-2</v>
      </c>
      <c r="P2469" s="44">
        <f>IFERROR(_xll.qlIndexFixing(ONIndex6M,I2469,TRUE,_xll.ohTrigger(RecalcTrigger,Trigger6M)),NA())</f>
        <v>1.9583882446310152E-2</v>
      </c>
      <c r="Q2469" s="183">
        <f>IFERROR(_xll.qlIndexFixing(ONIndex1Y,I2469,TRUE,_xll.ohTrigger(RecalcTrigger,Trigger1Y)),NA())</f>
        <v>1.9699281656028189E-2</v>
      </c>
    </row>
    <row r="2470" spans="2:17" x14ac:dyDescent="0.2">
      <c r="B2470" s="39" t="s">
        <v>42</v>
      </c>
      <c r="D2470" s="42">
        <f>_xll.qlCalendarAdvance(Calendar,$D2469,B2470,"f",FALSE)</f>
        <v>56619</v>
      </c>
      <c r="E2470" s="177">
        <f>_xll.qlInterestRateIndexValueDate(IndexON,D2470)</f>
        <v>56619</v>
      </c>
      <c r="F2470" s="193">
        <f>IFERROR(_xll.qlIndexFixing(IndexON,D2470,TRUE,_xll.ohTrigger(RecalcTrigger,TriggerON)),NA())</f>
        <v>1.9137288557786736E-2</v>
      </c>
      <c r="H2470" s="42">
        <f>_xll.qlCalendarAdvance(Calendar,$H2469,B2470,"f",FALSE)</f>
        <v>56619</v>
      </c>
      <c r="I2470" s="177">
        <f>_xll.qlInterestRateIndexValueDate(Index1M,$H2470)</f>
        <v>56619</v>
      </c>
      <c r="J2470" s="182">
        <f>IFERROR(_xll.qlIndexFixing(Index1M,$H2470,TRUE,_xll.ohTrigger(RecalcTrigger,Trigger1M)),NA())</f>
        <v>1.9118562713797325E-2</v>
      </c>
      <c r="K2470" s="44">
        <f>IFERROR(_xll.qlIndexFixing(Index3M,H2470,TRUE,_xll.ohTrigger(RecalcTrigger,Trigger3M)),NA())</f>
        <v>1.9506433847971055E-2</v>
      </c>
      <c r="L2470" s="44">
        <f>IFERROR(_xll.qlIndexFixing(Index6M,$H2470,TRUE,_xll.ohTrigger(RecalcTrigger,Trigger6M)),NA())</f>
        <v>1.9666169283625367E-2</v>
      </c>
      <c r="M2470" s="183">
        <f>IFERROR(_xll.qlIndexFixing(Index1Y,$H2470,TRUE,_xll.ohTrigger(RecalcTrigger,Trigger1Y)),NA())</f>
        <v>1.9864042168587837E-2</v>
      </c>
      <c r="N2470" s="182">
        <f>IFERROR(_xll.qlIndexFixing(ONIndex1M,I2470,TRUE,_xll.ohTrigger(RecalcTrigger,Trigger1M)),NA())</f>
        <v>1.9106196230965766E-2</v>
      </c>
      <c r="O2470" s="44">
        <f>IFERROR(_xll.qlIndexFixing(ONIndex3M,I2470,TRUE,_xll.ohTrigger(RecalcTrigger,Trigger3M)),NA())</f>
        <v>1.9464875984394059E-2</v>
      </c>
      <c r="P2470" s="44">
        <f>IFERROR(_xll.qlIndexFixing(ONIndex6M,I2470,TRUE,_xll.ohTrigger(RecalcTrigger,Trigger6M)),NA())</f>
        <v>1.958285492891898E-2</v>
      </c>
      <c r="Q2470" s="183">
        <f>IFERROR(_xll.qlIndexFixing(ONIndex1Y,I2470,TRUE,_xll.ohTrigger(RecalcTrigger,Trigger1Y)),NA())</f>
        <v>1.969793453635682E-2</v>
      </c>
    </row>
    <row r="2471" spans="2:17" x14ac:dyDescent="0.2">
      <c r="B2471" s="39" t="s">
        <v>42</v>
      </c>
      <c r="D2471" s="42">
        <f>_xll.qlCalendarAdvance(Calendar,$D2470,B2471,"f",FALSE)</f>
        <v>56626</v>
      </c>
      <c r="E2471" s="177">
        <f>_xll.qlInterestRateIndexValueDate(IndexON,D2471)</f>
        <v>56626</v>
      </c>
      <c r="F2471" s="193">
        <f>IFERROR(_xll.qlIndexFixing(IndexON,D2471,TRUE,_xll.ohTrigger(RecalcTrigger,TriggerON)),NA())</f>
        <v>1.9136923268988637E-2</v>
      </c>
      <c r="H2471" s="42">
        <f>_xll.qlCalendarAdvance(Calendar,$H2470,B2471,"f",FALSE)</f>
        <v>56626</v>
      </c>
      <c r="I2471" s="177">
        <f>_xll.qlInterestRateIndexValueDate(Index1M,$H2471)</f>
        <v>56626</v>
      </c>
      <c r="J2471" s="182">
        <f>IFERROR(_xll.qlIndexFixing(Index1M,$H2471,TRUE,_xll.ohTrigger(RecalcTrigger,Trigger1M)),NA())</f>
        <v>1.9117347314295784E-2</v>
      </c>
      <c r="K2471" s="44">
        <f>IFERROR(_xll.qlIndexFixing(Index3M,H2471,TRUE,_xll.ohTrigger(RecalcTrigger,Trigger3M)),NA())</f>
        <v>1.9505736023978426E-2</v>
      </c>
      <c r="L2471" s="44">
        <f>IFERROR(_xll.qlIndexFixing(Index6M,$H2471,TRUE,_xll.ohTrigger(RecalcTrigger,Trigger6M)),NA())</f>
        <v>1.9665344113452696E-2</v>
      </c>
      <c r="M2471" s="183">
        <f>IFERROR(_xll.qlIndexFixing(Index1Y,$H2471,TRUE,_xll.ohTrigger(RecalcTrigger,Trigger1Y)),NA())</f>
        <v>1.9863087196963836E-2</v>
      </c>
      <c r="N2471" s="182">
        <f>IFERROR(_xll.qlIndexFixing(ONIndex1M,I2471,TRUE,_xll.ohTrigger(RecalcTrigger,Trigger1M)),NA())</f>
        <v>1.9104950362007767E-2</v>
      </c>
      <c r="O2471" s="44">
        <f>IFERROR(_xll.qlIndexFixing(ONIndex3M,I2471,TRUE,_xll.ohTrigger(RecalcTrigger,Trigger3M)),NA())</f>
        <v>1.9464077651539791E-2</v>
      </c>
      <c r="P2471" s="44">
        <f>IFERROR(_xll.qlIndexFixing(ONIndex6M,I2471,TRUE,_xll.ohTrigger(RecalcTrigger,Trigger6M)),NA())</f>
        <v>1.9581842582500064E-2</v>
      </c>
      <c r="Q2471" s="183">
        <f>IFERROR(_xll.qlIndexFixing(ONIndex1Y,I2471,TRUE,_xll.ohTrigger(RecalcTrigger,Trigger1Y)),NA())</f>
        <v>1.9696602112483363E-2</v>
      </c>
    </row>
    <row r="2472" spans="2:17" x14ac:dyDescent="0.2">
      <c r="B2472" s="39" t="s">
        <v>42</v>
      </c>
      <c r="D2472" s="42">
        <f>_xll.qlCalendarAdvance(Calendar,$D2471,B2472,"f",FALSE)</f>
        <v>56633</v>
      </c>
      <c r="E2472" s="177">
        <f>_xll.qlInterestRateIndexValueDate(IndexON,D2472)</f>
        <v>56633</v>
      </c>
      <c r="F2472" s="193">
        <f>IFERROR(_xll.qlIndexFixing(IndexON,D2472,TRUE,_xll.ohTrigger(RecalcTrigger,TriggerON)),NA())</f>
        <v>1.9136574642171222E-2</v>
      </c>
      <c r="H2472" s="42">
        <f>_xll.qlCalendarAdvance(Calendar,$H2471,B2472,"f",FALSE)</f>
        <v>56633</v>
      </c>
      <c r="I2472" s="177">
        <f>_xll.qlInterestRateIndexValueDate(Index1M,$H2472)</f>
        <v>56633</v>
      </c>
      <c r="J2472" s="182">
        <f>IFERROR(_xll.qlIndexFixing(Index1M,$H2472,TRUE,_xll.ohTrigger(RecalcTrigger,Trigger1M)),NA())</f>
        <v>1.9116147047580627E-2</v>
      </c>
      <c r="K2472" s="44">
        <f>IFERROR(_xll.qlIndexFixing(Index3M,H2472,TRUE,_xll.ohTrigger(RecalcTrigger,Trigger3M)),NA())</f>
        <v>1.9505529422182456E-2</v>
      </c>
      <c r="L2472" s="44">
        <f>IFERROR(_xll.qlIndexFixing(Index6M,$H2472,TRUE,_xll.ohTrigger(RecalcTrigger,Trigger6M)),NA())</f>
        <v>1.9664534322900783E-2</v>
      </c>
      <c r="M2472" s="183">
        <f>IFERROR(_xll.qlIndexFixing(Index1Y,$H2472,TRUE,_xll.ohTrigger(RecalcTrigger,Trigger1Y)),NA())</f>
        <v>1.9862148236645227E-2</v>
      </c>
      <c r="N2472" s="182">
        <f>IFERROR(_xll.qlIndexFixing(ONIndex1M,I2472,TRUE,_xll.ohTrigger(RecalcTrigger,Trigger1M)),NA())</f>
        <v>1.9103719601940572E-2</v>
      </c>
      <c r="O2472" s="44">
        <f>IFERROR(_xll.qlIndexFixing(ONIndex3M,I2472,TRUE,_xll.ohTrigger(RecalcTrigger,Trigger3M)),NA())</f>
        <v>1.9463295648619594E-2</v>
      </c>
      <c r="P2472" s="44">
        <f>IFERROR(_xll.qlIndexFixing(ONIndex6M,I2472,TRUE,_xll.ohTrigger(RecalcTrigger,Trigger6M)),NA())</f>
        <v>1.9580845406891312E-2</v>
      </c>
      <c r="Q2472" s="183">
        <f>IFERROR(_xll.qlIndexFixing(ONIndex1Y,I2472,TRUE,_xll.ohTrigger(RecalcTrigger,Trigger1Y)),NA())</f>
        <v>1.9695284384083633E-2</v>
      </c>
    </row>
    <row r="2473" spans="2:17" x14ac:dyDescent="0.2">
      <c r="B2473" s="39" t="s">
        <v>42</v>
      </c>
      <c r="D2473" s="42">
        <f>_xll.qlCalendarAdvance(Calendar,$D2472,B2473,"f",FALSE)</f>
        <v>56640</v>
      </c>
      <c r="E2473" s="177">
        <f>_xll.qlInterestRateIndexValueDate(IndexON,D2473)</f>
        <v>56640</v>
      </c>
      <c r="F2473" s="193">
        <f>IFERROR(_xll.qlIndexFixing(IndexON,D2473,TRUE,_xll.ohTrigger(RecalcTrigger,TriggerON)),NA())</f>
        <v>1.9136242677577631E-2</v>
      </c>
      <c r="H2473" s="42">
        <f>_xll.qlCalendarAdvance(Calendar,$H2472,B2473,"f",FALSE)</f>
        <v>56640</v>
      </c>
      <c r="I2473" s="177">
        <f>_xll.qlInterestRateIndexValueDate(Index1M,$H2473)</f>
        <v>56640</v>
      </c>
      <c r="J2473" s="182">
        <f>IFERROR(_xll.qlIndexFixing(Index1M,$H2473,TRUE,_xll.ohTrigger(RecalcTrigger,Trigger1M)),NA())</f>
        <v>1.9114961913641395E-2</v>
      </c>
      <c r="K2473" s="44">
        <f>IFERROR(_xll.qlIndexFixing(Index3M,H2473,TRUE,_xll.ohTrigger(RecalcTrigger,Trigger3M)),NA())</f>
        <v>1.950438959935636E-2</v>
      </c>
      <c r="L2473" s="44">
        <f>IFERROR(_xll.qlIndexFixing(Index6M,$H2473,TRUE,_xll.ohTrigger(RecalcTrigger,Trigger6M)),NA())</f>
        <v>1.9663739937182186E-2</v>
      </c>
      <c r="M2473" s="183">
        <f>IFERROR(_xll.qlIndexFixing(Index1Y,$H2473,TRUE,_xll.ohTrigger(RecalcTrigger,Trigger1Y)),NA())</f>
        <v>1.9861225323241527E-2</v>
      </c>
      <c r="N2473" s="182">
        <f>IFERROR(_xll.qlIndexFixing(ONIndex1M,I2473,TRUE,_xll.ohTrigger(RecalcTrigger,Trigger1M)),NA())</f>
        <v>1.9102503950764183E-2</v>
      </c>
      <c r="O2473" s="44">
        <f>IFERROR(_xll.qlIndexFixing(ONIndex3M,I2473,TRUE,_xll.ohTrigger(RecalcTrigger,Trigger3M)),NA())</f>
        <v>1.9462529975714515E-2</v>
      </c>
      <c r="P2473" s="44">
        <f>IFERROR(_xll.qlIndexFixing(ONIndex6M,I2473,TRUE,_xll.ohTrigger(RecalcTrigger,Trigger6M)),NA())</f>
        <v>1.9579863402254816E-2</v>
      </c>
      <c r="Q2473" s="183">
        <f>IFERROR(_xll.qlIndexFixing(ONIndex1Y,I2473,TRUE,_xll.ohTrigger(RecalcTrigger,Trigger1Y)),NA())</f>
        <v>1.9693981351238676E-2</v>
      </c>
    </row>
    <row r="2474" spans="2:17" x14ac:dyDescent="0.2">
      <c r="B2474" s="39" t="s">
        <v>42</v>
      </c>
      <c r="D2474" s="42">
        <f>_xll.qlCalendarAdvance(Calendar,$D2473,B2474,"f",FALSE)</f>
        <v>56647</v>
      </c>
      <c r="E2474" s="177">
        <f>_xll.qlInterestRateIndexValueDate(IndexON,D2474)</f>
        <v>56647</v>
      </c>
      <c r="F2474" s="193">
        <f>IFERROR(_xll.qlIndexFixing(IndexON,D2474,TRUE,_xll.ohTrigger(RecalcTrigger,TriggerON)),NA())</f>
        <v>1.9135927375045769E-2</v>
      </c>
      <c r="H2474" s="42">
        <f>_xll.qlCalendarAdvance(Calendar,$H2473,B2474,"f",FALSE)</f>
        <v>56647</v>
      </c>
      <c r="I2474" s="177">
        <f>_xll.qlInterestRateIndexValueDate(Index1M,$H2474)</f>
        <v>56647</v>
      </c>
      <c r="J2474" s="182">
        <f>IFERROR(_xll.qlIndexFixing(Index1M,$H2474,TRUE,_xll.ohTrigger(RecalcTrigger,Trigger1M)),NA())</f>
        <v>1.9112538541862432E-2</v>
      </c>
      <c r="K2474" s="44">
        <f>IFERROR(_xll.qlIndexFixing(Index3M,H2474,TRUE,_xll.ohTrigger(RecalcTrigger,Trigger3M)),NA())</f>
        <v>1.950421808717915E-2</v>
      </c>
      <c r="L2474" s="44">
        <f>IFERROR(_xll.qlIndexFixing(Index6M,$H2474,TRUE,_xll.ohTrigger(RecalcTrigger,Trigger6M)),NA())</f>
        <v>1.9662960981511251E-2</v>
      </c>
      <c r="M2474" s="183">
        <f>IFERROR(_xll.qlIndexFixing(Index1Y,$H2474,TRUE,_xll.ohTrigger(RecalcTrigger,Trigger1Y)),NA())</f>
        <v>1.9860318492362694E-2</v>
      </c>
      <c r="N2474" s="182">
        <f>IFERROR(_xll.qlIndexFixing(ONIndex1M,I2474,TRUE,_xll.ohTrigger(RecalcTrigger,Trigger1M)),NA())</f>
        <v>1.9101303408478598E-2</v>
      </c>
      <c r="O2474" s="44">
        <f>IFERROR(_xll.qlIndexFixing(ONIndex3M,I2474,TRUE,_xll.ohTrigger(RecalcTrigger,Trigger3M)),NA())</f>
        <v>1.9461780632743508E-2</v>
      </c>
      <c r="P2474" s="44">
        <f>IFERROR(_xll.qlIndexFixing(ONIndex6M,I2474,TRUE,_xll.ohTrigger(RecalcTrigger,Trigger6M)),NA())</f>
        <v>1.9578896568428483E-2</v>
      </c>
      <c r="Q2474" s="183">
        <f>IFERROR(_xll.qlIndexFixing(ONIndex1Y,I2474,TRUE,_xll.ohTrigger(RecalcTrigger,Trigger1Y)),NA())</f>
        <v>1.9692693013948492E-2</v>
      </c>
    </row>
    <row r="2475" spans="2:17" x14ac:dyDescent="0.2">
      <c r="B2475" s="39" t="s">
        <v>42</v>
      </c>
      <c r="D2475" s="42">
        <f>_xll.qlCalendarAdvance(Calendar,$D2474,B2475,"f",FALSE)</f>
        <v>56654</v>
      </c>
      <c r="E2475" s="177">
        <f>_xll.qlInterestRateIndexValueDate(IndexON,D2475)</f>
        <v>56654</v>
      </c>
      <c r="F2475" s="193">
        <f>IFERROR(_xll.qlIndexFixing(IndexON,D2475,TRUE,_xll.ohTrigger(RecalcTrigger,TriggerON)),NA())</f>
        <v>1.9135628734656684E-2</v>
      </c>
      <c r="H2475" s="42">
        <f>_xll.qlCalendarAdvance(Calendar,$H2474,B2475,"f",FALSE)</f>
        <v>56654</v>
      </c>
      <c r="I2475" s="177">
        <f>_xll.qlInterestRateIndexValueDate(Index1M,$H2475)</f>
        <v>56654</v>
      </c>
      <c r="J2475" s="182">
        <f>IFERROR(_xll.qlIndexFixing(Index1M,$H2475,TRUE,_xll.ohTrigger(RecalcTrigger,Trigger1M)),NA())</f>
        <v>1.9111380612512965E-2</v>
      </c>
      <c r="K2475" s="44">
        <f>IFERROR(_xll.qlIndexFixing(Index3M,H2475,TRUE,_xll.ohTrigger(RecalcTrigger,Trigger3M)),NA())</f>
        <v>1.9503108805829679E-2</v>
      </c>
      <c r="L2475" s="44">
        <f>IFERROR(_xll.qlIndexFixing(Index6M,$H2475,TRUE,_xll.ohTrigger(RecalcTrigger,Trigger6M)),NA())</f>
        <v>1.9662197481101876E-2</v>
      </c>
      <c r="M2475" s="183">
        <f>IFERROR(_xll.qlIndexFixing(Index1Y,$H2475,TRUE,_xll.ohTrigger(RecalcTrigger,Trigger1Y)),NA())</f>
        <v>1.9859427779619354E-2</v>
      </c>
      <c r="N2475" s="182">
        <f>IFERROR(_xll.qlIndexFixing(ONIndex1M,I2475,TRUE,_xll.ohTrigger(RecalcTrigger,Trigger1M)),NA())</f>
        <v>1.9100117975245912E-2</v>
      </c>
      <c r="O2475" s="44">
        <f>IFERROR(_xll.qlIndexFixing(ONIndex3M,I2475,TRUE,_xll.ohTrigger(RecalcTrigger,Trigger3M)),NA())</f>
        <v>1.9461047619787619E-2</v>
      </c>
      <c r="P2475" s="44">
        <f>IFERROR(_xll.qlIndexFixing(ONIndex6M,I2475,TRUE,_xll.ohTrigger(RecalcTrigger,Trigger6M)),NA())</f>
        <v>1.9577944905493361E-2</v>
      </c>
      <c r="Q2475" s="183">
        <f>IFERROR(_xll.qlIndexFixing(ONIndex1Y,I2475,TRUE,_xll.ohTrigger(RecalcTrigger,Trigger1Y)),NA())</f>
        <v>1.9691419372213081E-2</v>
      </c>
    </row>
    <row r="2476" spans="2:17" x14ac:dyDescent="0.2">
      <c r="B2476" s="39" t="s">
        <v>42</v>
      </c>
      <c r="D2476" s="42">
        <f>_xll.qlCalendarAdvance(Calendar,$D2475,B2476,"f",FALSE)</f>
        <v>56661</v>
      </c>
      <c r="E2476" s="177">
        <f>_xll.qlInterestRateIndexValueDate(IndexON,D2476)</f>
        <v>56661</v>
      </c>
      <c r="F2476" s="193">
        <f>IFERROR(_xll.qlIndexFixing(IndexON,D2476,TRUE,_xll.ohTrigger(RecalcTrigger,TriggerON)),NA())</f>
        <v>1.9135346756248284E-2</v>
      </c>
      <c r="H2476" s="42">
        <f>_xll.qlCalendarAdvance(Calendar,$H2475,B2476,"f",FALSE)</f>
        <v>56661</v>
      </c>
      <c r="I2476" s="177">
        <f>_xll.qlInterestRateIndexValueDate(Index1M,$H2476)</f>
        <v>56661</v>
      </c>
      <c r="J2476" s="182">
        <f>IFERROR(_xll.qlIndexFixing(Index1M,$H2476,TRUE,_xll.ohTrigger(RecalcTrigger,Trigger1M)),NA())</f>
        <v>1.9110237813537354E-2</v>
      </c>
      <c r="K2476" s="44">
        <f>IFERROR(_xll.qlIndexFixing(Index3M,H2476,TRUE,_xll.ohTrigger(RecalcTrigger,Trigger3M)),NA())</f>
        <v>1.950249302070876E-2</v>
      </c>
      <c r="L2476" s="44">
        <f>IFERROR(_xll.qlIndexFixing(Index6M,$H2476,TRUE,_xll.ohTrigger(RecalcTrigger,Trigger6M)),NA())</f>
        <v>1.966144946116842E-2</v>
      </c>
      <c r="M2476" s="183">
        <f>IFERROR(_xll.qlIndexFixing(Index1Y,$H2476,TRUE,_xll.ohTrigger(RecalcTrigger,Trigger1Y)),NA())</f>
        <v>1.9858553220623021E-2</v>
      </c>
      <c r="N2476" s="182">
        <f>IFERROR(_xll.qlIndexFixing(ONIndex1M,I2476,TRUE,_xll.ohTrigger(RecalcTrigger,Trigger1M)),NA())</f>
        <v>1.9098947650822984E-2</v>
      </c>
      <c r="O2476" s="44">
        <f>IFERROR(_xll.qlIndexFixing(ONIndex3M,I2476,TRUE,_xll.ohTrigger(RecalcTrigger,Trigger3M)),NA())</f>
        <v>1.9460330936927894E-2</v>
      </c>
      <c r="P2476" s="44">
        <f>IFERROR(_xll.qlIndexFixing(ONIndex6M,I2476,TRUE,_xll.ohTrigger(RecalcTrigger,Trigger6M)),NA())</f>
        <v>1.9577008413530494E-2</v>
      </c>
      <c r="Q2476" s="183">
        <f>IFERROR(_xll.qlIndexFixing(ONIndex1Y,I2476,TRUE,_xll.ohTrigger(RecalcTrigger,Trigger1Y)),NA())</f>
        <v>1.9690160426194536E-2</v>
      </c>
    </row>
    <row r="2477" spans="2:17" x14ac:dyDescent="0.2">
      <c r="B2477" s="39" t="s">
        <v>42</v>
      </c>
      <c r="D2477" s="42">
        <f>_xll.qlCalendarAdvance(Calendar,$D2476,B2477,"f",FALSE)</f>
        <v>56668</v>
      </c>
      <c r="E2477" s="177">
        <f>_xll.qlInterestRateIndexValueDate(IndexON,D2477)</f>
        <v>56668</v>
      </c>
      <c r="F2477" s="193">
        <f>IFERROR(_xll.qlIndexFixing(IndexON,D2477,TRUE,_xll.ohTrigger(RecalcTrigger,TriggerON)),NA())</f>
        <v>1.913508143998266E-2</v>
      </c>
      <c r="H2477" s="42">
        <f>_xll.qlCalendarAdvance(Calendar,$H2476,B2477,"f",FALSE)</f>
        <v>56668</v>
      </c>
      <c r="I2477" s="177">
        <f>_xll.qlInterestRateIndexValueDate(Index1M,$H2477)</f>
        <v>56668</v>
      </c>
      <c r="J2477" s="182">
        <f>IFERROR(_xll.qlIndexFixing(Index1M,$H2477,TRUE,_xll.ohTrigger(RecalcTrigger,Trigger1M)),NA())</f>
        <v>1.9109110144944288E-2</v>
      </c>
      <c r="K2477" s="44">
        <f>IFERROR(_xll.qlIndexFixing(Index3M,H2477,TRUE,_xll.ohTrigger(RecalcTrigger,Trigger3M)),NA())</f>
        <v>1.9501893643338049E-2</v>
      </c>
      <c r="L2477" s="44">
        <f>IFERROR(_xll.qlIndexFixing(Index6M,$H2477,TRUE,_xll.ohTrigger(RecalcTrigger,Trigger6M)),NA())</f>
        <v>1.9660716946925668E-2</v>
      </c>
      <c r="M2477" s="183">
        <f>IFERROR(_xll.qlIndexFixing(Index1Y,$H2477,TRUE,_xll.ohTrigger(RecalcTrigger,Trigger1Y)),NA())</f>
        <v>1.985769485098543E-2</v>
      </c>
      <c r="N2477" s="182">
        <f>IFERROR(_xll.qlIndexFixing(ONIndex1M,I2477,TRUE,_xll.ohTrigger(RecalcTrigger,Trigger1M)),NA())</f>
        <v>1.9097792435290861E-2</v>
      </c>
      <c r="O2477" s="44">
        <f>IFERROR(_xll.qlIndexFixing(ONIndex3M,I2477,TRUE,_xll.ohTrigger(RecalcTrigger,Trigger3M)),NA())</f>
        <v>1.9459630584002241E-2</v>
      </c>
      <c r="P2477" s="44">
        <f>IFERROR(_xll.qlIndexFixing(ONIndex6M,I2477,TRUE,_xll.ohTrigger(RecalcTrigger,Trigger6M)),NA())</f>
        <v>1.9576087092377792E-2</v>
      </c>
      <c r="Q2477" s="183">
        <f>IFERROR(_xll.qlIndexFixing(ONIndex1Y,I2477,TRUE,_xll.ohTrigger(RecalcTrigger,Trigger1Y)),NA())</f>
        <v>1.9688916175568671E-2</v>
      </c>
    </row>
    <row r="2478" spans="2:17" x14ac:dyDescent="0.2">
      <c r="B2478" s="39" t="s">
        <v>42</v>
      </c>
      <c r="D2478" s="42">
        <f>_xll.qlCalendarAdvance(Calendar,$D2477,B2478,"f",FALSE)</f>
        <v>56675</v>
      </c>
      <c r="E2478" s="177">
        <f>_xll.qlInterestRateIndexValueDate(IndexON,D2478)</f>
        <v>56675</v>
      </c>
      <c r="F2478" s="193">
        <f>IFERROR(_xll.qlIndexFixing(IndexON,D2478,TRUE,_xll.ohTrigger(RecalcTrigger,TriggerON)),NA())</f>
        <v>1.9134832785940858E-2</v>
      </c>
      <c r="H2478" s="42">
        <f>_xll.qlCalendarAdvance(Calendar,$H2477,B2478,"f",FALSE)</f>
        <v>56675</v>
      </c>
      <c r="I2478" s="177">
        <f>_xll.qlInterestRateIndexValueDate(Index1M,$H2478)</f>
        <v>56675</v>
      </c>
      <c r="J2478" s="182">
        <f>IFERROR(_xll.qlIndexFixing(Index1M,$H2478,TRUE,_xll.ohTrigger(RecalcTrigger,Trigger1M)),NA())</f>
        <v>1.91092632354979E-2</v>
      </c>
      <c r="K2478" s="44">
        <f>IFERROR(_xll.qlIndexFixing(Index3M,H2478,TRUE,_xll.ohTrigger(RecalcTrigger,Trigger3M)),NA())</f>
        <v>1.9502274093923824E-2</v>
      </c>
      <c r="L2478" s="44">
        <f>IFERROR(_xll.qlIndexFixing(Index6M,$H2478,TRUE,_xll.ohTrigger(RecalcTrigger,Trigger6M)),NA())</f>
        <v>1.9661446147789467E-2</v>
      </c>
      <c r="M2478" s="183">
        <f>IFERROR(_xll.qlIndexFixing(Index1Y,$H2478,TRUE,_xll.ohTrigger(RecalcTrigger,Trigger1Y)),NA())</f>
        <v>1.9857339972527255E-2</v>
      </c>
      <c r="N2478" s="182">
        <f>IFERROR(_xll.qlIndexFixing(ONIndex1M,I2478,TRUE,_xll.ohTrigger(RecalcTrigger,Trigger1M)),NA())</f>
        <v>1.9096652328811636E-2</v>
      </c>
      <c r="O2478" s="44">
        <f>IFERROR(_xll.qlIndexFixing(ONIndex3M,I2478,TRUE,_xll.ohTrigger(RecalcTrigger,Trigger3M)),NA())</f>
        <v>1.9458946561172752E-2</v>
      </c>
      <c r="P2478" s="44">
        <f>IFERROR(_xll.qlIndexFixing(ONIndex6M,I2478,TRUE,_xll.ohTrigger(RecalcTrigger,Trigger6M)),NA())</f>
        <v>1.9575180942116299E-2</v>
      </c>
      <c r="Q2478" s="183">
        <f>IFERROR(_xll.qlIndexFixing(ONIndex1Y,I2478,TRUE,_xll.ohTrigger(RecalcTrigger,Trigger1Y)),NA())</f>
        <v>1.9687686620578626E-2</v>
      </c>
    </row>
    <row r="2479" spans="2:17" x14ac:dyDescent="0.2">
      <c r="B2479" s="39" t="s">
        <v>42</v>
      </c>
      <c r="D2479" s="42">
        <f>_xll.qlCalendarAdvance(Calendar,$D2478,B2479,"f",FALSE)</f>
        <v>56682</v>
      </c>
      <c r="E2479" s="177">
        <f>_xll.qlInterestRateIndexValueDate(IndexON,D2479)</f>
        <v>56682</v>
      </c>
      <c r="F2479" s="193">
        <f>IFERROR(_xll.qlIndexFixing(IndexON,D2479,TRUE,_xll.ohTrigger(RecalcTrigger,TriggerON)),NA())</f>
        <v>1.9134600793879741E-2</v>
      </c>
      <c r="H2479" s="42">
        <f>_xll.qlCalendarAdvance(Calendar,$H2478,B2479,"f",FALSE)</f>
        <v>56682</v>
      </c>
      <c r="I2479" s="177">
        <f>_xll.qlInterestRateIndexValueDate(Index1M,$H2479)</f>
        <v>56682</v>
      </c>
      <c r="J2479" s="182">
        <f>IFERROR(_xll.qlIndexFixing(Index1M,$H2479,TRUE,_xll.ohTrigger(RecalcTrigger,Trigger1M)),NA())</f>
        <v>1.9108168898143655E-2</v>
      </c>
      <c r="K2479" s="44">
        <f>IFERROR(_xll.qlIndexFixing(Index3M,H2479,TRUE,_xll.ohTrigger(RecalcTrigger,Trigger3M)),NA())</f>
        <v>1.9501709815846612E-2</v>
      </c>
      <c r="L2479" s="44">
        <f>IFERROR(_xll.qlIndexFixing(Index6M,$H2479,TRUE,_xll.ohTrigger(RecalcTrigger,Trigger6M)),NA())</f>
        <v>1.9660747978382759E-2</v>
      </c>
      <c r="M2479" s="183">
        <f>IFERROR(_xll.qlIndexFixing(Index1Y,$H2479,TRUE,_xll.ohTrigger(RecalcTrigger,Trigger1Y)),NA())</f>
        <v>1.9856515234957236E-2</v>
      </c>
      <c r="N2479" s="182">
        <f>IFERROR(_xll.qlIndexFixing(ONIndex1M,I2479,TRUE,_xll.ohTrigger(RecalcTrigger,Trigger1M)),NA())</f>
        <v>1.909552733114217E-2</v>
      </c>
      <c r="O2479" s="44">
        <f>IFERROR(_xll.qlIndexFixing(ONIndex3M,I2479,TRUE,_xll.ohTrigger(RecalcTrigger,Trigger3M)),NA())</f>
        <v>1.9458278868358381E-2</v>
      </c>
      <c r="P2479" s="44">
        <f>IFERROR(_xll.qlIndexFixing(ONIndex6M,I2479,TRUE,_xll.ohTrigger(RecalcTrigger,Trigger6M)),NA())</f>
        <v>1.9574289962908109E-2</v>
      </c>
      <c r="Q2479" s="183">
        <f>IFERROR(_xll.qlIndexFixing(ONIndex1Y,I2479,TRUE,_xll.ohTrigger(RecalcTrigger,Trigger1Y)),NA())</f>
        <v>1.96864717612244E-2</v>
      </c>
    </row>
    <row r="2480" spans="2:17" x14ac:dyDescent="0.2">
      <c r="B2480" s="39" t="s">
        <v>42</v>
      </c>
      <c r="D2480" s="42">
        <f>_xll.qlCalendarAdvance(Calendar,$D2479,B2480,"f",FALSE)</f>
        <v>56689</v>
      </c>
      <c r="E2480" s="177">
        <f>_xll.qlInterestRateIndexValueDate(IndexON,D2480)</f>
        <v>56689</v>
      </c>
      <c r="F2480" s="193">
        <f>IFERROR(_xll.qlIndexFixing(IndexON,D2480,TRUE,_xll.ohTrigger(RecalcTrigger,TriggerON)),NA())</f>
        <v>1.9134385463961401E-2</v>
      </c>
      <c r="H2480" s="42">
        <f>_xll.qlCalendarAdvance(Calendar,$H2479,B2480,"f",FALSE)</f>
        <v>56689</v>
      </c>
      <c r="I2480" s="177">
        <f>_xll.qlInterestRateIndexValueDate(Index1M,$H2480)</f>
        <v>56689</v>
      </c>
      <c r="J2480" s="182">
        <f>IFERROR(_xll.qlIndexFixing(Index1M,$H2480,TRUE,_xll.ohTrigger(RecalcTrigger,Trigger1M)),NA())</f>
        <v>1.9108786964151241E-2</v>
      </c>
      <c r="K2480" s="44">
        <f>IFERROR(_xll.qlIndexFixing(Index3M,H2480,TRUE,_xll.ohTrigger(RecalcTrigger,Trigger3M)),NA())</f>
        <v>1.9501161947251277E-2</v>
      </c>
      <c r="L2480" s="44">
        <f>IFERROR(_xll.qlIndexFixing(Index6M,$H2480,TRUE,_xll.ohTrigger(RecalcTrigger,Trigger6M)),NA())</f>
        <v>1.9660065399166361E-2</v>
      </c>
      <c r="M2480" s="183">
        <f>IFERROR(_xll.qlIndexFixing(Index1Y,$H2480,TRUE,_xll.ohTrigger(RecalcTrigger,Trigger1Y)),NA())</f>
        <v>1.9855706795965905E-2</v>
      </c>
      <c r="N2480" s="182">
        <f>IFERROR(_xll.qlIndexFixing(ONIndex1M,I2480,TRUE,_xll.ohTrigger(RecalcTrigger,Trigger1M)),NA())</f>
        <v>1.9094417442606648E-2</v>
      </c>
      <c r="O2480" s="44">
        <f>IFERROR(_xll.qlIndexFixing(ONIndex3M,I2480,TRUE,_xll.ohTrigger(RecalcTrigger,Trigger3M)),NA())</f>
        <v>1.9457627505397035E-2</v>
      </c>
      <c r="P2480" s="44">
        <f>IFERROR(_xll.qlIndexFixing(ONIndex6M,I2480,TRUE,_xll.ohTrigger(RecalcTrigger,Trigger6M)),NA())</f>
        <v>1.9573414154510083E-2</v>
      </c>
      <c r="Q2480" s="183">
        <f>IFERROR(_xll.qlIndexFixing(ONIndex1Y,I2480,TRUE,_xll.ohTrigger(RecalcTrigger,Trigger1Y)),NA())</f>
        <v>1.9685271597343901E-2</v>
      </c>
    </row>
    <row r="2481" spans="2:17" x14ac:dyDescent="0.2">
      <c r="B2481" s="39" t="s">
        <v>42</v>
      </c>
      <c r="D2481" s="42">
        <f>_xll.qlCalendarAdvance(Calendar,$D2480,B2481,"f",FALSE)</f>
        <v>56696</v>
      </c>
      <c r="E2481" s="177">
        <f>_xll.qlInterestRateIndexValueDate(IndexON,D2481)</f>
        <v>56696</v>
      </c>
      <c r="F2481" s="193">
        <f>IFERROR(_xll.qlIndexFixing(IndexON,D2481,TRUE,_xll.ohTrigger(RecalcTrigger,TriggerON)),NA())</f>
        <v>1.9134186796104791E-2</v>
      </c>
      <c r="H2481" s="42">
        <f>_xll.qlCalendarAdvance(Calendar,$H2480,B2481,"f",FALSE)</f>
        <v>56696</v>
      </c>
      <c r="I2481" s="177">
        <f>_xll.qlInterestRateIndexValueDate(Index1M,$H2481)</f>
        <v>56696</v>
      </c>
      <c r="J2481" s="182">
        <f>IFERROR(_xll.qlIndexFixing(Index1M,$H2481,TRUE,_xll.ohTrigger(RecalcTrigger,Trigger1M)),NA())</f>
        <v>1.9106025621684512E-2</v>
      </c>
      <c r="K2481" s="44">
        <f>IFERROR(_xll.qlIndexFixing(Index3M,H2481,TRUE,_xll.ohTrigger(RecalcTrigger,Trigger3M)),NA())</f>
        <v>1.9500630488126367E-2</v>
      </c>
      <c r="L2481" s="44">
        <f>IFERROR(_xll.qlIndexFixing(Index6M,$H2481,TRUE,_xll.ohTrigger(RecalcTrigger,Trigger6M)),NA())</f>
        <v>1.9659398434948804E-2</v>
      </c>
      <c r="M2481" s="183">
        <f>IFERROR(_xll.qlIndexFixing(Index1Y,$H2481,TRUE,_xll.ohTrigger(RecalcTrigger,Trigger1Y)),NA())</f>
        <v>1.9854914691071895E-2</v>
      </c>
      <c r="N2481" s="182">
        <f>IFERROR(_xll.qlIndexFixing(ONIndex1M,I2481,TRUE,_xll.ohTrigger(RecalcTrigger,Trigger1M)),NA())</f>
        <v>1.9093322662637746E-2</v>
      </c>
      <c r="O2481" s="44">
        <f>IFERROR(_xll.qlIndexFixing(ONIndex3M,I2481,TRUE,_xll.ohTrigger(RecalcTrigger,Trigger3M)),NA())</f>
        <v>1.9456992472531853E-2</v>
      </c>
      <c r="P2481" s="44">
        <f>IFERROR(_xll.qlIndexFixing(ONIndex6M,I2481,TRUE,_xll.ohTrigger(RecalcTrigger,Trigger6M)),NA())</f>
        <v>1.957255351692222E-2</v>
      </c>
      <c r="Q2481" s="183">
        <f>IFERROR(_xll.qlIndexFixing(ONIndex1Y,I2481,TRUE,_xll.ohTrigger(RecalcTrigger,Trigger1Y)),NA())</f>
        <v>1.9684086129018175E-2</v>
      </c>
    </row>
    <row r="2482" spans="2:17" x14ac:dyDescent="0.2">
      <c r="B2482" s="39" t="s">
        <v>42</v>
      </c>
      <c r="D2482" s="42">
        <f>_xll.qlCalendarAdvance(Calendar,$D2481,B2482,"f",FALSE)</f>
        <v>56703</v>
      </c>
      <c r="E2482" s="177">
        <f>_xll.qlInterestRateIndexValueDate(IndexON,D2482)</f>
        <v>56703</v>
      </c>
      <c r="F2482" s="193">
        <f>IFERROR(_xll.qlIndexFixing(IndexON,D2482,TRUE,_xll.ohTrigger(RecalcTrigger,TriggerON)),NA())</f>
        <v>1.9134004790472003E-2</v>
      </c>
      <c r="H2482" s="42">
        <f>_xll.qlCalendarAdvance(Calendar,$H2481,B2482,"f",FALSE)</f>
        <v>56703</v>
      </c>
      <c r="I2482" s="177">
        <f>_xll.qlInterestRateIndexValueDate(Index1M,$H2482)</f>
        <v>56703</v>
      </c>
      <c r="J2482" s="182">
        <f>IFERROR(_xll.qlIndexFixing(Index1M,$H2482,TRUE,_xll.ohTrigger(RecalcTrigger,Trigger1M)),NA())</f>
        <v>1.9104976682563932E-2</v>
      </c>
      <c r="K2482" s="44">
        <f>IFERROR(_xll.qlIndexFixing(Index3M,H2482,TRUE,_xll.ohTrigger(RecalcTrigger,Trigger3M)),NA())</f>
        <v>1.9500115433740368E-2</v>
      </c>
      <c r="L2482" s="44">
        <f>IFERROR(_xll.qlIndexFixing(Index6M,$H2482,TRUE,_xll.ohTrigger(RecalcTrigger,Trigger6M)),NA())</f>
        <v>1.9658747110539502E-2</v>
      </c>
      <c r="M2482" s="183">
        <f>IFERROR(_xll.qlIndexFixing(Index1Y,$H2482,TRUE,_xll.ohTrigger(RecalcTrigger,Trigger1Y)),NA())</f>
        <v>1.985413895579563E-2</v>
      </c>
      <c r="N2482" s="182">
        <f>IFERROR(_xll.qlIndexFixing(ONIndex1M,I2482,TRUE,_xll.ohTrigger(RecalcTrigger,Trigger1M)),NA())</f>
        <v>1.9092242991883834E-2</v>
      </c>
      <c r="O2482" s="44">
        <f>IFERROR(_xll.qlIndexFixing(ONIndex3M,I2482,TRUE,_xll.ohTrigger(RecalcTrigger,Trigger3M)),NA())</f>
        <v>1.945637376968179E-2</v>
      </c>
      <c r="P2482" s="44">
        <f>IFERROR(_xll.qlIndexFixing(ONIndex6M,I2482,TRUE,_xll.ohTrigger(RecalcTrigger,Trigger6M)),NA())</f>
        <v>1.9571708050306613E-2</v>
      </c>
      <c r="Q2482" s="183">
        <f>IFERROR(_xll.qlIndexFixing(ONIndex1Y,I2482,TRUE,_xll.ohTrigger(RecalcTrigger,Trigger1Y)),NA())</f>
        <v>1.9682915356409314E-2</v>
      </c>
    </row>
    <row r="2483" spans="2:17" x14ac:dyDescent="0.2">
      <c r="B2483" s="39" t="s">
        <v>42</v>
      </c>
      <c r="D2483" s="42">
        <f>_xll.qlCalendarAdvance(Calendar,$D2482,B2483,"f",FALSE)</f>
        <v>56710</v>
      </c>
      <c r="E2483" s="177">
        <f>_xll.qlInterestRateIndexValueDate(IndexON,D2483)</f>
        <v>56710</v>
      </c>
      <c r="F2483" s="193">
        <f>IFERROR(_xll.qlIndexFixing(IndexON,D2483,TRUE,_xll.ohTrigger(RecalcTrigger,TriggerON)),NA())</f>
        <v>1.9133839446981993E-2</v>
      </c>
      <c r="H2483" s="42">
        <f>_xll.qlCalendarAdvance(Calendar,$H2482,B2483,"f",FALSE)</f>
        <v>56710</v>
      </c>
      <c r="I2483" s="177">
        <f>_xll.qlInterestRateIndexValueDate(Index1M,$H2483)</f>
        <v>56710</v>
      </c>
      <c r="J2483" s="182">
        <f>IFERROR(_xll.qlIndexFixing(Index1M,$H2483,TRUE,_xll.ohTrigger(RecalcTrigger,Trigger1M)),NA())</f>
        <v>1.9103515761723831E-2</v>
      </c>
      <c r="K2483" s="44">
        <f>IFERROR(_xll.qlIndexFixing(Index3M,H2483,TRUE,_xll.ohTrigger(RecalcTrigger,Trigger3M)),NA())</f>
        <v>1.9499129255672612E-2</v>
      </c>
      <c r="L2483" s="44">
        <f>IFERROR(_xll.qlIndexFixing(Index6M,$H2483,TRUE,_xll.ohTrigger(RecalcTrigger,Trigger6M)),NA())</f>
        <v>1.965762380865798E-2</v>
      </c>
      <c r="M2483" s="183">
        <f>IFERROR(_xll.qlIndexFixing(Index1Y,$H2483,TRUE,_xll.ohTrigger(RecalcTrigger,Trigger1Y)),NA())</f>
        <v>1.9853379625657076E-2</v>
      </c>
      <c r="N2483" s="182">
        <f>IFERROR(_xll.qlIndexFixing(ONIndex1M,I2483,TRUE,_xll.ohTrigger(RecalcTrigger,Trigger1M)),NA())</f>
        <v>1.9091178429939681E-2</v>
      </c>
      <c r="O2483" s="44">
        <f>IFERROR(_xll.qlIndexFixing(ONIndex3M,I2483,TRUE,_xll.ohTrigger(RecalcTrigger,Trigger3M)),NA())</f>
        <v>1.9455771396846844E-2</v>
      </c>
      <c r="P2483" s="44">
        <f>IFERROR(_xll.qlIndexFixing(ONIndex6M,I2483,TRUE,_xll.ohTrigger(RecalcTrigger,Trigger6M)),NA())</f>
        <v>1.9570877754663263E-2</v>
      </c>
      <c r="Q2483" s="183">
        <f>IFERROR(_xll.qlIndexFixing(ONIndex1Y,I2483,TRUE,_xll.ohTrigger(RecalcTrigger,Trigger1Y)),NA())</f>
        <v>1.9681759279193134E-2</v>
      </c>
    </row>
    <row r="2484" spans="2:17" x14ac:dyDescent="0.2">
      <c r="B2484" s="39" t="s">
        <v>42</v>
      </c>
      <c r="D2484" s="42">
        <f>_xll.qlCalendarAdvance(Calendar,$D2483,B2484,"f",FALSE)</f>
        <v>56717</v>
      </c>
      <c r="E2484" s="177">
        <f>_xll.qlInterestRateIndexValueDate(IndexON,D2484)</f>
        <v>56717</v>
      </c>
      <c r="F2484" s="193">
        <f>IFERROR(_xll.qlIndexFixing(IndexON,D2484,TRUE,_xll.ohTrigger(RecalcTrigger,TriggerON)),NA())</f>
        <v>1.913369076539162E-2</v>
      </c>
      <c r="H2484" s="42">
        <f>_xll.qlCalendarAdvance(Calendar,$H2483,B2484,"f",FALSE)</f>
        <v>56717</v>
      </c>
      <c r="I2484" s="177">
        <f>_xll.qlInterestRateIndexValueDate(Index1M,$H2484)</f>
        <v>56717</v>
      </c>
      <c r="J2484" s="182">
        <f>IFERROR(_xll.qlIndexFixing(Index1M,$H2484,TRUE,_xll.ohTrigger(RecalcTrigger,Trigger1M)),NA())</f>
        <v>1.9102496060490009E-2</v>
      </c>
      <c r="K2484" s="44">
        <f>IFERROR(_xll.qlIndexFixing(Index3M,H2484,TRUE,_xll.ohTrigger(RecalcTrigger,Trigger3M)),NA())</f>
        <v>1.9498645706477667E-2</v>
      </c>
      <c r="L2484" s="44">
        <f>IFERROR(_xll.qlIndexFixing(Index6M,$H2484,TRUE,_xll.ohTrigger(RecalcTrigger,Trigger6M)),NA())</f>
        <v>1.9657002738746765E-2</v>
      </c>
      <c r="M2484" s="183">
        <f>IFERROR(_xll.qlIndexFixing(Index1Y,$H2484,TRUE,_xll.ohTrigger(RecalcTrigger,Trigger1Y)),NA())</f>
        <v>1.9852636736177313E-2</v>
      </c>
      <c r="N2484" s="182">
        <f>IFERROR(_xll.qlIndexFixing(ONIndex1M,I2484,TRUE,_xll.ohTrigger(RecalcTrigger,Trigger1M)),NA())</f>
        <v>1.909012897696738E-2</v>
      </c>
      <c r="O2484" s="44">
        <f>IFERROR(_xll.qlIndexFixing(ONIndex3M,I2484,TRUE,_xll.ohTrigger(RecalcTrigger,Trigger3M)),NA())</f>
        <v>1.9455185354027016E-2</v>
      </c>
      <c r="P2484" s="44">
        <f>IFERROR(_xll.qlIndexFixing(ONIndex6M,I2484,TRUE,_xll.ohTrigger(RecalcTrigger,Trigger6M)),NA())</f>
        <v>1.957006262974903E-2</v>
      </c>
      <c r="Q2484" s="183">
        <f>IFERROR(_xll.qlIndexFixing(ONIndex1Y,I2484,TRUE,_xll.ohTrigger(RecalcTrigger,Trigger1Y)),NA())</f>
        <v>1.9680617897612773E-2</v>
      </c>
    </row>
    <row r="2485" spans="2:17" x14ac:dyDescent="0.2">
      <c r="B2485" s="39" t="s">
        <v>42</v>
      </c>
      <c r="D2485" s="42">
        <f>_xll.qlCalendarAdvance(Calendar,$D2484,B2485,"f",FALSE)</f>
        <v>56724</v>
      </c>
      <c r="E2485" s="177">
        <f>_xll.qlInterestRateIndexValueDate(IndexON,D2485)</f>
        <v>56724</v>
      </c>
      <c r="F2485" s="193">
        <f>IFERROR(_xll.qlIndexFixing(IndexON,D2485,TRUE,_xll.ohTrigger(RecalcTrigger,TriggerON)),NA())</f>
        <v>1.913355874602507E-2</v>
      </c>
      <c r="H2485" s="42">
        <f>_xll.qlCalendarAdvance(Calendar,$H2484,B2485,"f",FALSE)</f>
        <v>56724</v>
      </c>
      <c r="I2485" s="177">
        <f>_xll.qlInterestRateIndexValueDate(Index1M,$H2485)</f>
        <v>56724</v>
      </c>
      <c r="J2485" s="182">
        <f>IFERROR(_xll.qlIndexFixing(Index1M,$H2485,TRUE,_xll.ohTrigger(RecalcTrigger,Trigger1M)),NA())</f>
        <v>1.9101491491199257E-2</v>
      </c>
      <c r="K2485" s="44">
        <f>IFERROR(_xll.qlIndexFixing(Index3M,H2485,TRUE,_xll.ohTrigger(RecalcTrigger,Trigger3M)),NA())</f>
        <v>1.9498178363503652E-2</v>
      </c>
      <c r="L2485" s="44">
        <f>IFERROR(_xll.qlIndexFixing(Index6M,$H2485,TRUE,_xll.ohTrigger(RecalcTrigger,Trigger6M)),NA())</f>
        <v>1.9656397380815205E-2</v>
      </c>
      <c r="M2485" s="183">
        <f>IFERROR(_xll.qlIndexFixing(Index1Y,$H2485,TRUE,_xll.ohTrigger(RecalcTrigger,Trigger1Y)),NA())</f>
        <v>1.9851910322878308E-2</v>
      </c>
      <c r="N2485" s="182">
        <f>IFERROR(_xll.qlIndexFixing(ONIndex1M,I2485,TRUE,_xll.ohTrigger(RecalcTrigger,Trigger1M)),NA())</f>
        <v>1.9089094632885883E-2</v>
      </c>
      <c r="O2485" s="44">
        <f>IFERROR(_xll.qlIndexFixing(ONIndex3M,I2485,TRUE,_xll.ohTrigger(RecalcTrigger,Trigger3M)),NA())</f>
        <v>1.945461564114126E-2</v>
      </c>
      <c r="P2485" s="44">
        <f>IFERROR(_xll.qlIndexFixing(ONIndex6M,I2485,TRUE,_xll.ohTrigger(RecalcTrigger,Trigger6M)),NA())</f>
        <v>1.9569262675726007E-2</v>
      </c>
      <c r="Q2485" s="183">
        <f>IFERROR(_xll.qlIndexFixing(ONIndex1Y,I2485,TRUE,_xll.ohTrigger(RecalcTrigger,Trigger1Y)),NA())</f>
        <v>1.9679491211587186E-2</v>
      </c>
    </row>
    <row r="2486" spans="2:17" x14ac:dyDescent="0.2">
      <c r="B2486" s="39" t="s">
        <v>42</v>
      </c>
      <c r="D2486" s="42">
        <f>_xll.qlCalendarAdvance(Calendar,$D2485,B2486,"f",FALSE)</f>
        <v>56731</v>
      </c>
      <c r="E2486" s="177">
        <f>_xll.qlInterestRateIndexValueDate(IndexON,D2486)</f>
        <v>56731</v>
      </c>
      <c r="F2486" s="193">
        <f>IFERROR(_xll.qlIndexFixing(IndexON,D2486,TRUE,_xll.ohTrigger(RecalcTrigger,TriggerON)),NA())</f>
        <v>1.9133443388801297E-2</v>
      </c>
      <c r="H2486" s="42">
        <f>_xll.qlCalendarAdvance(Calendar,$H2485,B2486,"f",FALSE)</f>
        <v>56731</v>
      </c>
      <c r="I2486" s="177">
        <f>_xll.qlInterestRateIndexValueDate(Index1M,$H2486)</f>
        <v>56731</v>
      </c>
      <c r="J2486" s="182">
        <f>IFERROR(_xll.qlIndexFixing(Index1M,$H2486,TRUE,_xll.ohTrigger(RecalcTrigger,Trigger1M)),NA())</f>
        <v>1.9100502053832662E-2</v>
      </c>
      <c r="K2486" s="44">
        <f>IFERROR(_xll.qlIndexFixing(Index3M,H2486,TRUE,_xll.ohTrigger(RecalcTrigger,Trigger3M)),NA())</f>
        <v>1.9497727148049288E-2</v>
      </c>
      <c r="L2486" s="44">
        <f>IFERROR(_xll.qlIndexFixing(Index6M,$H2486,TRUE,_xll.ohTrigger(RecalcTrigger,Trigger6M)),NA())</f>
        <v>1.965580775980651E-2</v>
      </c>
      <c r="M2486" s="183">
        <f>IFERROR(_xll.qlIndexFixing(Index1Y,$H2486,TRUE,_xll.ohTrigger(RecalcTrigger,Trigger1Y)),NA())</f>
        <v>1.9851200421282689E-2</v>
      </c>
      <c r="N2486" s="182">
        <f>IFERROR(_xll.qlIndexFixing(ONIndex1M,I2486,TRUE,_xll.ohTrigger(RecalcTrigger,Trigger1M)),NA())</f>
        <v>1.9088075397695192E-2</v>
      </c>
      <c r="O2486" s="44">
        <f>IFERROR(_xll.qlIndexFixing(ONIndex3M,I2486,TRUE,_xll.ohTrigger(RecalcTrigger,Trigger3M)),NA())</f>
        <v>1.9454062258432714E-2</v>
      </c>
      <c r="P2486" s="44">
        <f>IFERROR(_xll.qlIndexFixing(ONIndex6M,I2486,TRUE,_xll.ohTrigger(RecalcTrigger,Trigger6M)),NA())</f>
        <v>1.9568477892756286E-2</v>
      </c>
      <c r="Q2486" s="183">
        <f>IFERROR(_xll.qlIndexFixing(ONIndex1Y,I2486,TRUE,_xll.ohTrigger(RecalcTrigger,Trigger1Y)),NA())</f>
        <v>1.9678379221116371E-2</v>
      </c>
    </row>
    <row r="2487" spans="2:17" x14ac:dyDescent="0.2">
      <c r="B2487" s="39" t="s">
        <v>42</v>
      </c>
      <c r="D2487" s="42">
        <f>_xll.qlCalendarAdvance(Calendar,$D2486,B2487,"f",FALSE)</f>
        <v>56738</v>
      </c>
      <c r="E2487" s="177">
        <f>_xll.qlInterestRateIndexValueDate(IndexON,D2487)</f>
        <v>56738</v>
      </c>
      <c r="F2487" s="193">
        <f>IFERROR(_xll.qlIndexFixing(IndexON,D2487,TRUE,_xll.ohTrigger(RecalcTrigger,TriggerON)),NA())</f>
        <v>1.9133344693639254E-2</v>
      </c>
      <c r="H2487" s="42">
        <f>_xll.qlCalendarAdvance(Calendar,$H2486,B2487,"f",FALSE)</f>
        <v>56738</v>
      </c>
      <c r="I2487" s="177">
        <f>_xll.qlInterestRateIndexValueDate(Index1M,$H2487)</f>
        <v>56738</v>
      </c>
      <c r="J2487" s="182">
        <f>IFERROR(_xll.qlIndexFixing(Index1M,$H2487,TRUE,_xll.ohTrigger(RecalcTrigger,Trigger1M)),NA())</f>
        <v>1.9099958977951585E-2</v>
      </c>
      <c r="K2487" s="44">
        <f>IFERROR(_xll.qlIndexFixing(Index3M,H2487,TRUE,_xll.ohTrigger(RecalcTrigger,Trigger3M)),NA())</f>
        <v>1.9497783911220198E-2</v>
      </c>
      <c r="L2487" s="44">
        <f>IFERROR(_xll.qlIndexFixing(Index6M,$H2487,TRUE,_xll.ohTrigger(RecalcTrigger,Trigger6M)),NA())</f>
        <v>1.9655725953936058E-2</v>
      </c>
      <c r="M2487" s="183">
        <f>IFERROR(_xll.qlIndexFixing(Index1Y,$H2487,TRUE,_xll.ohTrigger(RecalcTrigger,Trigger1Y)),NA())</f>
        <v>1.9850507066913527E-2</v>
      </c>
      <c r="N2487" s="182">
        <f>IFERROR(_xll.qlIndexFixing(ONIndex1M,I2487,TRUE,_xll.ohTrigger(RecalcTrigger,Trigger1M)),NA())</f>
        <v>1.9087071271557399E-2</v>
      </c>
      <c r="O2487" s="44">
        <f>IFERROR(_xll.qlIndexFixing(ONIndex3M,I2487,TRUE,_xll.ohTrigger(RecalcTrigger,Trigger3M)),NA())</f>
        <v>1.9453525205577193E-2</v>
      </c>
      <c r="P2487" s="44">
        <f>IFERROR(_xll.qlIndexFixing(ONIndex6M,I2487,TRUE,_xll.ohTrigger(RecalcTrigger,Trigger6M)),NA())</f>
        <v>1.956770828059673E-2</v>
      </c>
      <c r="Q2487" s="183">
        <f>IFERROR(_xll.qlIndexFixing(ONIndex1Y,I2487,TRUE,_xll.ohTrigger(RecalcTrigger,Trigger1Y)),NA())</f>
        <v>1.9677281926281376E-2</v>
      </c>
    </row>
    <row r="2488" spans="2:17" x14ac:dyDescent="0.2">
      <c r="B2488" s="39" t="s">
        <v>42</v>
      </c>
      <c r="D2488" s="42">
        <f>_xll.qlCalendarAdvance(Calendar,$D2487,B2488,"f",FALSE)</f>
        <v>56745</v>
      </c>
      <c r="E2488" s="177">
        <f>_xll.qlInterestRateIndexValueDate(IndexON,D2488)</f>
        <v>56745</v>
      </c>
      <c r="F2488" s="193">
        <f>IFERROR(_xll.qlIndexFixing(IndexON,D2488,TRUE,_xll.ohTrigger(RecalcTrigger,TriggerON)),NA())</f>
        <v>1.9133262660619987E-2</v>
      </c>
      <c r="H2488" s="42">
        <f>_xll.qlCalendarAdvance(Calendar,$H2487,B2488,"f",FALSE)</f>
        <v>56745</v>
      </c>
      <c r="I2488" s="177">
        <f>_xll.qlInterestRateIndexValueDate(Index1M,$H2488)</f>
        <v>56745</v>
      </c>
      <c r="J2488" s="182">
        <f>IFERROR(_xll.qlIndexFixing(Index1M,$H2488,TRUE,_xll.ohTrigger(RecalcTrigger,Trigger1M)),NA())</f>
        <v>1.9099000835196379E-2</v>
      </c>
      <c r="K2488" s="44">
        <f>IFERROR(_xll.qlIndexFixing(Index3M,H2488,TRUE,_xll.ohTrigger(RecalcTrigger,Trigger3M)),NA())</f>
        <v>1.9497365811965185E-2</v>
      </c>
      <c r="L2488" s="44">
        <f>IFERROR(_xll.qlIndexFixing(Index6M,$H2488,TRUE,_xll.ohTrigger(RecalcTrigger,Trigger6M)),NA())</f>
        <v>1.9655168989373476E-2</v>
      </c>
      <c r="M2488" s="183">
        <f>IFERROR(_xll.qlIndexFixing(Index1Y,$H2488,TRUE,_xll.ohTrigger(RecalcTrigger,Trigger1Y)),NA())</f>
        <v>1.9849830295294114E-2</v>
      </c>
      <c r="N2488" s="182">
        <f>IFERROR(_xll.qlIndexFixing(ONIndex1M,I2488,TRUE,_xll.ohTrigger(RecalcTrigger,Trigger1M)),NA())</f>
        <v>1.9086082254229364E-2</v>
      </c>
      <c r="O2488" s="44">
        <f>IFERROR(_xll.qlIndexFixing(ONIndex3M,I2488,TRUE,_xll.ohTrigger(RecalcTrigger,Trigger3M)),NA())</f>
        <v>1.9453004482736791E-2</v>
      </c>
      <c r="P2488" s="44">
        <f>IFERROR(_xll.qlIndexFixing(ONIndex6M,I2488,TRUE,_xll.ohTrigger(RecalcTrigger,Trigger6M)),NA())</f>
        <v>1.9566953839247336E-2</v>
      </c>
      <c r="Q2488" s="183">
        <f>IFERROR(_xll.qlIndexFixing(ONIndex1Y,I2488,TRUE,_xll.ohTrigger(RecalcTrigger,Trigger1Y)),NA())</f>
        <v>1.9676199326920107E-2</v>
      </c>
    </row>
    <row r="2489" spans="2:17" x14ac:dyDescent="0.2">
      <c r="B2489" s="39" t="s">
        <v>42</v>
      </c>
      <c r="D2489" s="42">
        <f>_xll.qlCalendarAdvance(Calendar,$D2488,B2489,"f",FALSE)</f>
        <v>56752</v>
      </c>
      <c r="E2489" s="177">
        <f>_xll.qlInterestRateIndexValueDate(IndexON,D2489)</f>
        <v>56752</v>
      </c>
      <c r="F2489" s="193">
        <f>IFERROR(_xll.qlIndexFixing(IndexON,D2489,TRUE,_xll.ohTrigger(RecalcTrigger,TriggerON)),NA())</f>
        <v>1.9133197289662451E-2</v>
      </c>
      <c r="H2489" s="42">
        <f>_xll.qlCalendarAdvance(Calendar,$H2488,B2489,"f",FALSE)</f>
        <v>56752</v>
      </c>
      <c r="I2489" s="177">
        <f>_xll.qlInterestRateIndexValueDate(Index1M,$H2489)</f>
        <v>56752</v>
      </c>
      <c r="J2489" s="182">
        <f>IFERROR(_xll.qlIndexFixing(Index1M,$H2489,TRUE,_xll.ohTrigger(RecalcTrigger,Trigger1M)),NA())</f>
        <v>1.9098057825151737E-2</v>
      </c>
      <c r="K2489" s="44">
        <f>IFERROR(_xll.qlIndexFixing(Index3M,H2489,TRUE,_xll.ohTrigger(RecalcTrigger,Trigger3M)),NA())</f>
        <v>1.9496963599484062E-2</v>
      </c>
      <c r="L2489" s="44">
        <f>IFERROR(_xll.qlIndexFixing(Index6M,$H2489,TRUE,_xll.ohTrigger(RecalcTrigger,Trigger6M)),NA())</f>
        <v>1.9654627838289435E-2</v>
      </c>
      <c r="M2489" s="183">
        <f>IFERROR(_xll.qlIndexFixing(Index1Y,$H2489,TRUE,_xll.ohTrigger(RecalcTrigger,Trigger1Y)),NA())</f>
        <v>1.9849170141949965E-2</v>
      </c>
      <c r="N2489" s="182">
        <f>IFERROR(_xll.qlIndexFixing(ONIndex1M,I2489,TRUE,_xll.ohTrigger(RecalcTrigger,Trigger1M)),NA())</f>
        <v>1.9085108345873181E-2</v>
      </c>
      <c r="O2489" s="44">
        <f>IFERROR(_xll.qlIndexFixing(ONIndex3M,I2489,TRUE,_xll.ohTrigger(RecalcTrigger,Trigger3M)),NA())</f>
        <v>1.9452500089911506E-2</v>
      </c>
      <c r="P2489" s="44">
        <f>IFERROR(_xll.qlIndexFixing(ONIndex6M,I2489,TRUE,_xll.ohTrigger(RecalcTrigger,Trigger6M)),NA())</f>
        <v>1.9566214568951246E-2</v>
      </c>
      <c r="Q2489" s="183">
        <f>IFERROR(_xll.qlIndexFixing(ONIndex1Y,I2489,TRUE,_xll.ohTrigger(RecalcTrigger,Trigger1Y)),NA())</f>
        <v>1.9675131423275705E-2</v>
      </c>
    </row>
    <row r="2490" spans="2:17" x14ac:dyDescent="0.2">
      <c r="B2490" s="39" t="s">
        <v>42</v>
      </c>
      <c r="D2490" s="42">
        <f>_xll.qlCalendarAdvance(Calendar,$D2489,B2490,"f",FALSE)</f>
        <v>56759</v>
      </c>
      <c r="E2490" s="177">
        <f>_xll.qlInterestRateIndexValueDate(IndexON,D2490)</f>
        <v>56759</v>
      </c>
      <c r="F2490" s="193">
        <f>IFERROR(_xll.qlIndexFixing(IndexON,D2490,TRUE,_xll.ohTrigger(RecalcTrigger,TriggerON)),NA())</f>
        <v>1.9133148580847692E-2</v>
      </c>
      <c r="H2490" s="42">
        <f>_xll.qlCalendarAdvance(Calendar,$H2489,B2490,"f",FALSE)</f>
        <v>56759</v>
      </c>
      <c r="I2490" s="177">
        <f>_xll.qlInterestRateIndexValueDate(Index1M,$H2490)</f>
        <v>56759</v>
      </c>
      <c r="J2490" s="182">
        <f>IFERROR(_xll.qlIndexFixing(Index1M,$H2490,TRUE,_xll.ohTrigger(RecalcTrigger,Trigger1M)),NA())</f>
        <v>1.9097129947820281E-2</v>
      </c>
      <c r="K2490" s="44">
        <f>IFERROR(_xll.qlIndexFixing(Index3M,H2490,TRUE,_xll.ohTrigger(RecalcTrigger,Trigger3M)),NA())</f>
        <v>1.9496577195930113E-2</v>
      </c>
      <c r="L2490" s="44">
        <f>IFERROR(_xll.qlIndexFixing(Index6M,$H2490,TRUE,_xll.ohTrigger(RecalcTrigger,Trigger6M)),NA())</f>
        <v>1.9654102525494668E-2</v>
      </c>
      <c r="M2490" s="183">
        <f>IFERROR(_xll.qlIndexFixing(Index1Y,$H2490,TRUE,_xll.ohTrigger(RecalcTrigger,Trigger1Y)),NA())</f>
        <v>1.9848526642405915E-2</v>
      </c>
      <c r="N2490" s="182">
        <f>IFERROR(_xll.qlIndexFixing(ONIndex1M,I2490,TRUE,_xll.ohTrigger(RecalcTrigger,Trigger1M)),NA())</f>
        <v>1.9084149546407803E-2</v>
      </c>
      <c r="O2490" s="44">
        <f>IFERROR(_xll.qlIndexFixing(ONIndex3M,I2490,TRUE,_xll.ohTrigger(RecalcTrigger,Trigger3M)),NA())</f>
        <v>1.9452012027182386E-2</v>
      </c>
      <c r="P2490" s="44">
        <f>IFERROR(_xll.qlIndexFixing(ONIndex6M,I2490,TRUE,_xll.ohTrigger(RecalcTrigger,Trigger6M)),NA())</f>
        <v>1.9565490469465319E-2</v>
      </c>
      <c r="Q2490" s="183">
        <f>IFERROR(_xll.qlIndexFixing(ONIndex1Y,I2490,TRUE,_xll.ohTrigger(RecalcTrigger,Trigger1Y)),NA())</f>
        <v>1.9674078215105029E-2</v>
      </c>
    </row>
    <row r="2491" spans="2:17" x14ac:dyDescent="0.2">
      <c r="B2491" s="39" t="s">
        <v>42</v>
      </c>
      <c r="D2491" s="42">
        <f>_xll.qlCalendarAdvance(Calendar,$D2490,B2491,"f",FALSE)</f>
        <v>56766</v>
      </c>
      <c r="E2491" s="177">
        <f>_xll.qlInterestRateIndexValueDate(IndexON,D2491)</f>
        <v>56766</v>
      </c>
      <c r="F2491" s="193">
        <f>IFERROR(_xll.qlIndexFixing(IndexON,D2491,TRUE,_xll.ohTrigger(RecalcTrigger,TriggerON)),NA())</f>
        <v>1.9133116534094663E-2</v>
      </c>
      <c r="H2491" s="42">
        <f>_xll.qlCalendarAdvance(Calendar,$H2490,B2491,"f",FALSE)</f>
        <v>56766</v>
      </c>
      <c r="I2491" s="177">
        <f>_xll.qlInterestRateIndexValueDate(Index1M,$H2491)</f>
        <v>56766</v>
      </c>
      <c r="J2491" s="182">
        <f>IFERROR(_xll.qlIndexFixing(Index1M,$H2491,TRUE,_xll.ohTrigger(RecalcTrigger,Trigger1M)),NA())</f>
        <v>1.9095781898906854E-2</v>
      </c>
      <c r="K2491" s="44">
        <f>IFERROR(_xll.qlIndexFixing(Index3M,H2491,TRUE,_xll.ohTrigger(RecalcTrigger,Trigger3M)),NA())</f>
        <v>1.9496206523455746E-2</v>
      </c>
      <c r="L2491" s="44">
        <f>IFERROR(_xll.qlIndexFixing(Index6M,$H2491,TRUE,_xll.ohTrigger(RecalcTrigger,Trigger6M)),NA())</f>
        <v>1.9653096581692769E-2</v>
      </c>
      <c r="M2491" s="183">
        <f>IFERROR(_xll.qlIndexFixing(Index1Y,$H2491,TRUE,_xll.ohTrigger(RecalcTrigger,Trigger1Y)),NA())</f>
        <v>1.984789983218814E-2</v>
      </c>
      <c r="N2491" s="182">
        <f>IFERROR(_xll.qlIndexFixing(ONIndex1M,I2491,TRUE,_xll.ohTrigger(RecalcTrigger,Trigger1M)),NA())</f>
        <v>1.908320585583323E-2</v>
      </c>
      <c r="O2491" s="44">
        <f>IFERROR(_xll.qlIndexFixing(ONIndex3M,I2491,TRUE,_xll.ohTrigger(RecalcTrigger,Trigger3M)),NA())</f>
        <v>1.9451540294387337E-2</v>
      </c>
      <c r="P2491" s="44">
        <f>IFERROR(_xll.qlIndexFixing(ONIndex6M,I2491,TRUE,_xll.ohTrigger(RecalcTrigger,Trigger6M)),NA())</f>
        <v>1.9564781540870602E-2</v>
      </c>
      <c r="Q2491" s="183">
        <f>IFERROR(_xll.qlIndexFixing(ONIndex1Y,I2491,TRUE,_xll.ohTrigger(RecalcTrigger,Trigger1Y)),NA())</f>
        <v>1.9673039702489126E-2</v>
      </c>
    </row>
    <row r="2492" spans="2:17" x14ac:dyDescent="0.2">
      <c r="B2492" s="39" t="s">
        <v>42</v>
      </c>
      <c r="D2492" s="42">
        <f>_xll.qlCalendarAdvance(Calendar,$D2491,B2492,"f",FALSE)</f>
        <v>56773</v>
      </c>
      <c r="E2492" s="177">
        <f>_xll.qlInterestRateIndexValueDate(IndexON,D2492)</f>
        <v>56773</v>
      </c>
      <c r="F2492" s="193">
        <f>IFERROR(_xll.qlIndexFixing(IndexON,D2492,TRUE,_xll.ohTrigger(RecalcTrigger,TriggerON)),NA())</f>
        <v>1.9133101149403364E-2</v>
      </c>
      <c r="H2492" s="42">
        <f>_xll.qlCalendarAdvance(Calendar,$H2491,B2492,"f",FALSE)</f>
        <v>56773</v>
      </c>
      <c r="I2492" s="177">
        <f>_xll.qlInterestRateIndexValueDate(Index1M,$H2492)</f>
        <v>56773</v>
      </c>
      <c r="J2492" s="182">
        <f>IFERROR(_xll.qlIndexFixing(Index1M,$H2492,TRUE,_xll.ohTrigger(RecalcTrigger,Trigger1M)),NA())</f>
        <v>1.909488373956551E-2</v>
      </c>
      <c r="K2492" s="44">
        <f>IFERROR(_xll.qlIndexFixing(Index3M,H2492,TRUE,_xll.ohTrigger(RecalcTrigger,Trigger3M)),NA())</f>
        <v>1.9495851504214241E-2</v>
      </c>
      <c r="L2492" s="44">
        <f>IFERROR(_xll.qlIndexFixing(Index6M,$H2492,TRUE,_xll.ohTrigger(RecalcTrigger,Trigger6M)),NA())</f>
        <v>1.9652601906076067E-2</v>
      </c>
      <c r="M2492" s="183">
        <f>IFERROR(_xll.qlIndexFixing(Index1Y,$H2492,TRUE,_xll.ohTrigger(RecalcTrigger,Trigger1Y)),NA())</f>
        <v>1.9847289746823038E-2</v>
      </c>
      <c r="N2492" s="182">
        <f>IFERROR(_xll.qlIndexFixing(ONIndex1M,I2492,TRUE,_xll.ohTrigger(RecalcTrigger,Trigger1M)),NA())</f>
        <v>1.9082277274230508E-2</v>
      </c>
      <c r="O2492" s="44">
        <f>IFERROR(_xll.qlIndexFixing(ONIndex3M,I2492,TRUE,_xll.ohTrigger(RecalcTrigger,Trigger3M)),NA())</f>
        <v>1.945108489152636E-2</v>
      </c>
      <c r="P2492" s="44">
        <f>IFERROR(_xll.qlIndexFixing(ONIndex6M,I2492,TRUE,_xll.ohTrigger(RecalcTrigger,Trigger6M)),NA())</f>
        <v>1.9564087783167095E-2</v>
      </c>
      <c r="Q2492" s="183">
        <f>IFERROR(_xll.qlIndexFixing(ONIndex1Y,I2492,TRUE,_xll.ohTrigger(RecalcTrigger,Trigger1Y)),NA())</f>
        <v>1.967201588534695E-2</v>
      </c>
    </row>
    <row r="2493" spans="2:17" x14ac:dyDescent="0.2">
      <c r="B2493" s="39" t="s">
        <v>42</v>
      </c>
      <c r="D2493" s="42">
        <f>_xll.qlCalendarAdvance(Calendar,$D2492,B2493,"f",FALSE)</f>
        <v>56780</v>
      </c>
      <c r="E2493" s="177">
        <f>_xll.qlInterestRateIndexValueDate(IndexON,D2493)</f>
        <v>56780</v>
      </c>
      <c r="F2493" s="193">
        <f>IFERROR(_xll.qlIndexFixing(IndexON,D2493,TRUE,_xll.ohTrigger(RecalcTrigger,TriggerON)),NA())</f>
        <v>1.9133102426935888E-2</v>
      </c>
      <c r="H2493" s="42">
        <f>_xll.qlCalendarAdvance(Calendar,$H2492,B2493,"f",FALSE)</f>
        <v>56780</v>
      </c>
      <c r="I2493" s="177">
        <f>_xll.qlInterestRateIndexValueDate(Index1M,$H2493)</f>
        <v>56780</v>
      </c>
      <c r="J2493" s="182">
        <f>IFERROR(_xll.qlIndexFixing(Index1M,$H2493,TRUE,_xll.ohTrigger(RecalcTrigger,Trigger1M)),NA())</f>
        <v>1.9094001650775017E-2</v>
      </c>
      <c r="K2493" s="44">
        <f>IFERROR(_xll.qlIndexFixing(Index3M,H2493,TRUE,_xll.ohTrigger(RecalcTrigger,Trigger3M)),NA())</f>
        <v>1.9495512060359765E-2</v>
      </c>
      <c r="L2493" s="44">
        <f>IFERROR(_xll.qlIndexFixing(Index6M,$H2493,TRUE,_xll.ohTrigger(RecalcTrigger,Trigger6M)),NA())</f>
        <v>1.9652123142002424E-2</v>
      </c>
      <c r="M2493" s="183">
        <f>IFERROR(_xll.qlIndexFixing(Index1Y,$H2493,TRUE,_xll.ohTrigger(RecalcTrigger,Trigger1Y)),NA())</f>
        <v>1.9846696421838988E-2</v>
      </c>
      <c r="N2493" s="182">
        <f>IFERROR(_xll.qlIndexFixing(ONIndex1M,I2493,TRUE,_xll.ohTrigger(RecalcTrigger,Trigger1M)),NA())</f>
        <v>1.9081363801518592E-2</v>
      </c>
      <c r="O2493" s="44">
        <f>IFERROR(_xll.qlIndexFixing(ONIndex3M,I2493,TRUE,_xll.ohTrigger(RecalcTrigger,Trigger3M)),NA())</f>
        <v>1.9450645818842593E-2</v>
      </c>
      <c r="P2493" s="44">
        <f>IFERROR(_xll.qlIndexFixing(ONIndex6M,I2493,TRUE,_xll.ohTrigger(RecalcTrigger,Trigger6M)),NA())</f>
        <v>1.9563409196354797E-2</v>
      </c>
      <c r="Q2493" s="183">
        <f>IFERROR(_xll.qlIndexFixing(ONIndex1Y,I2493,TRUE,_xll.ohTrigger(RecalcTrigger,Trigger1Y)),NA())</f>
        <v>1.9671006764002685E-2</v>
      </c>
    </row>
    <row r="2494" spans="2:17" x14ac:dyDescent="0.2">
      <c r="B2494" s="39" t="s">
        <v>42</v>
      </c>
      <c r="D2494" s="42">
        <f>_xll.qlCalendarAdvance(Calendar,$D2493,B2494,"f",FALSE)</f>
        <v>56787</v>
      </c>
      <c r="E2494" s="177">
        <f>_xll.qlInterestRateIndexValueDate(IndexON,D2494)</f>
        <v>56787</v>
      </c>
      <c r="F2494" s="193">
        <f>IFERROR(_xll.qlIndexFixing(IndexON,D2494,TRUE,_xll.ohTrigger(RecalcTrigger,TriggerON)),NA())</f>
        <v>1.9133120366530143E-2</v>
      </c>
      <c r="H2494" s="42">
        <f>_xll.qlCalendarAdvance(Calendar,$H2493,B2494,"f",FALSE)</f>
        <v>56787</v>
      </c>
      <c r="I2494" s="177">
        <f>_xll.qlInterestRateIndexValueDate(Index1M,$H2494)</f>
        <v>56787</v>
      </c>
      <c r="J2494" s="182">
        <f>IFERROR(_xll.qlIndexFixing(Index1M,$H2494,TRUE,_xll.ohTrigger(RecalcTrigger,Trigger1M)),NA())</f>
        <v>1.9093136137956195E-2</v>
      </c>
      <c r="K2494" s="44">
        <f>IFERROR(_xll.qlIndexFixing(Index3M,H2494,TRUE,_xll.ohTrigger(RecalcTrigger,Trigger3M)),NA())</f>
        <v>1.9495188114047369E-2</v>
      </c>
      <c r="L2494" s="44">
        <f>IFERROR(_xll.qlIndexFixing(Index6M,$H2494,TRUE,_xll.ohTrigger(RecalcTrigger,Trigger6M)),NA())</f>
        <v>1.9651660314420803E-2</v>
      </c>
      <c r="M2494" s="183">
        <f>IFERROR(_xll.qlIndexFixing(Index1Y,$H2494,TRUE,_xll.ohTrigger(RecalcTrigger,Trigger1Y)),NA())</f>
        <v>1.9846119892763272E-2</v>
      </c>
      <c r="N2494" s="182">
        <f>IFERROR(_xll.qlIndexFixing(ONIndex1M,I2494,TRUE,_xll.ohTrigger(RecalcTrigger,Trigger1M)),NA())</f>
        <v>1.908046543769748E-2</v>
      </c>
      <c r="O2494" s="44">
        <f>IFERROR(_xll.qlIndexFixing(ONIndex3M,I2494,TRUE,_xll.ohTrigger(RecalcTrigger,Trigger3M)),NA())</f>
        <v>1.9450223076092898E-2</v>
      </c>
      <c r="P2494" s="44">
        <f>IFERROR(_xll.qlIndexFixing(ONIndex6M,I2494,TRUE,_xll.ohTrigger(RecalcTrigger,Trigger6M)),NA())</f>
        <v>1.956274578043371E-2</v>
      </c>
      <c r="Q2494" s="183">
        <f>IFERROR(_xll.qlIndexFixing(ONIndex1Y,I2494,TRUE,_xll.ohTrigger(RecalcTrigger,Trigger1Y)),NA())</f>
        <v>1.9670012338051102E-2</v>
      </c>
    </row>
    <row r="2495" spans="2:17" x14ac:dyDescent="0.2">
      <c r="B2495" s="39" t="s">
        <v>42</v>
      </c>
      <c r="D2495" s="42">
        <f>_xll.qlCalendarAdvance(Calendar,$D2494,B2495,"f",FALSE)</f>
        <v>56794</v>
      </c>
      <c r="E2495" s="177">
        <f>_xll.qlInterestRateIndexValueDate(IndexON,D2495)</f>
        <v>56794</v>
      </c>
      <c r="F2495" s="193">
        <f>IFERROR(_xll.qlIndexFixing(IndexON,D2495,TRUE,_xll.ohTrigger(RecalcTrigger,TriggerON)),NA())</f>
        <v>1.9133154350046144E-2</v>
      </c>
      <c r="H2495" s="42">
        <f>_xll.qlCalendarAdvance(Calendar,$H2494,B2495,"f",FALSE)</f>
        <v>56794</v>
      </c>
      <c r="I2495" s="177">
        <f>_xll.qlInterestRateIndexValueDate(Index1M,$H2495)</f>
        <v>56794</v>
      </c>
      <c r="J2495" s="182">
        <f>IFERROR(_xll.qlIndexFixing(Index1M,$H2495,TRUE,_xll.ohTrigger(RecalcTrigger,Trigger1M)),NA())</f>
        <v>1.909228769080688E-2</v>
      </c>
      <c r="K2495" s="44">
        <f>IFERROR(_xll.qlIndexFixing(Index3M,H2495,TRUE,_xll.ohTrigger(RecalcTrigger,Trigger3M)),NA())</f>
        <v>1.9494879589850276E-2</v>
      </c>
      <c r="L2495" s="44">
        <f>IFERROR(_xll.qlIndexFixing(Index6M,$H2495,TRUE,_xll.ohTrigger(RecalcTrigger,Trigger6M)),NA())</f>
        <v>1.965121344750027E-2</v>
      </c>
      <c r="M2495" s="183">
        <f>IFERROR(_xll.qlIndexFixing(Index1Y,$H2495,TRUE,_xll.ohTrigger(RecalcTrigger,Trigger1Y)),NA())</f>
        <v>1.9845560194019746E-2</v>
      </c>
      <c r="N2495" s="182">
        <f>IFERROR(_xll.qlIndexFixing(ONIndex1M,I2495,TRUE,_xll.ohTrigger(RecalcTrigger,Trigger1M)),NA())</f>
        <v>1.9079582631682523E-2</v>
      </c>
      <c r="O2495" s="44">
        <f>IFERROR(_xll.qlIndexFixing(ONIndex3M,I2495,TRUE,_xll.ohTrigger(RecalcTrigger,Trigger3M)),NA())</f>
        <v>1.9449816452070667E-2</v>
      </c>
      <c r="P2495" s="44">
        <f>IFERROR(_xll.qlIndexFixing(ONIndex6M,I2495,TRUE,_xll.ohTrigger(RecalcTrigger,Trigger6M)),NA())</f>
        <v>1.9562097669535428E-2</v>
      </c>
      <c r="Q2495" s="183">
        <f>IFERROR(_xll.qlIndexFixing(ONIndex1Y,I2495,TRUE,_xll.ohTrigger(RecalcTrigger,Trigger1Y)),NA())</f>
        <v>1.9669032985897283E-2</v>
      </c>
    </row>
    <row r="2496" spans="2:17" x14ac:dyDescent="0.2">
      <c r="B2496" s="39" t="s">
        <v>42</v>
      </c>
      <c r="D2496" s="42">
        <f>_xll.qlCalendarAdvance(Calendar,$D2495,B2496,"f",FALSE)</f>
        <v>56801</v>
      </c>
      <c r="E2496" s="177">
        <f>_xll.qlInterestRateIndexValueDate(IndexON,D2496)</f>
        <v>56801</v>
      </c>
      <c r="F2496" s="193">
        <f>IFERROR(_xll.qlIndexFixing(IndexON,D2496,TRUE,_xll.ohTrigger(RecalcTrigger,TriggerON)),NA())</f>
        <v>1.9133202209009603E-2</v>
      </c>
      <c r="H2496" s="42">
        <f>_xll.qlCalendarAdvance(Calendar,$H2495,B2496,"f",FALSE)</f>
        <v>56801</v>
      </c>
      <c r="I2496" s="177">
        <f>_xll.qlInterestRateIndexValueDate(Index1M,$H2496)</f>
        <v>56801</v>
      </c>
      <c r="J2496" s="182">
        <f>IFERROR(_xll.qlIndexFixing(Index1M,$H2496,TRUE,_xll.ohTrigger(RecalcTrigger,Trigger1M)),NA())</f>
        <v>1.9091897763399718E-2</v>
      </c>
      <c r="K2496" s="44">
        <f>IFERROR(_xll.qlIndexFixing(Index3M,H2496,TRUE,_xll.ohTrigger(RecalcTrigger,Trigger3M)),NA())</f>
        <v>1.9494586453006672E-2</v>
      </c>
      <c r="L2496" s="44">
        <f>IFERROR(_xll.qlIndexFixing(Index6M,$H2496,TRUE,_xll.ohTrigger(RecalcTrigger,Trigger6M)),NA())</f>
        <v>1.9651284626226933E-2</v>
      </c>
      <c r="M2496" s="183">
        <f>IFERROR(_xll.qlIndexFixing(Index1Y,$H2496,TRUE,_xll.ohTrigger(RecalcTrigger,Trigger1Y)),NA())</f>
        <v>1.9845017341458712E-2</v>
      </c>
      <c r="N2496" s="182">
        <f>IFERROR(_xll.qlIndexFixing(ONIndex1M,I2496,TRUE,_xll.ohTrigger(RecalcTrigger,Trigger1M)),NA())</f>
        <v>1.9078716957554587E-2</v>
      </c>
      <c r="O2496" s="44">
        <f>IFERROR(_xll.qlIndexFixing(ONIndex3M,I2496,TRUE,_xll.ohTrigger(RecalcTrigger,Trigger3M)),NA())</f>
        <v>1.9449425205688708E-2</v>
      </c>
      <c r="P2496" s="44">
        <f>IFERROR(_xll.qlIndexFixing(ONIndex6M,I2496,TRUE,_xll.ohTrigger(RecalcTrigger,Trigger6M)),NA())</f>
        <v>1.9561465333890471E-2</v>
      </c>
      <c r="Q2496" s="183">
        <f>IFERROR(_xll.qlIndexFixing(ONIndex1Y,I2496,TRUE,_xll.ohTrigger(RecalcTrigger,Trigger1Y)),NA())</f>
        <v>1.9668070034511986E-2</v>
      </c>
    </row>
    <row r="2497" spans="2:17" x14ac:dyDescent="0.2">
      <c r="B2497" s="39" t="s">
        <v>42</v>
      </c>
      <c r="D2497" s="42">
        <f>_xll.qlCalendarAdvance(Calendar,$D2496,B2497,"f",FALSE)</f>
        <v>56808</v>
      </c>
      <c r="E2497" s="177">
        <f>_xll.qlInterestRateIndexValueDate(IndexON,D2497)</f>
        <v>56808</v>
      </c>
      <c r="F2497" s="193">
        <f>IFERROR(_xll.qlIndexFixing(IndexON,D2497,TRUE,_xll.ohTrigger(RecalcTrigger,TriggerON)),NA())</f>
        <v>1.9133263750854557E-2</v>
      </c>
      <c r="H2497" s="42">
        <f>_xll.qlCalendarAdvance(Calendar,$H2496,B2497,"f",FALSE)</f>
        <v>56808</v>
      </c>
      <c r="I2497" s="177">
        <f>_xll.qlInterestRateIndexValueDate(Index1M,$H2497)</f>
        <v>56808</v>
      </c>
      <c r="J2497" s="182">
        <f>IFERROR(_xll.qlIndexFixing(Index1M,$H2497,TRUE,_xll.ohTrigger(RecalcTrigger,Trigger1M)),NA())</f>
        <v>1.9091085098705472E-2</v>
      </c>
      <c r="K2497" s="44">
        <f>IFERROR(_xll.qlIndexFixing(Index3M,H2497,TRUE,_xll.ohTrigger(RecalcTrigger,Trigger3M)),NA())</f>
        <v>1.9494308702492032E-2</v>
      </c>
      <c r="L2497" s="44">
        <f>IFERROR(_xll.qlIndexFixing(Index6M,$H2497,TRUE,_xll.ohTrigger(RecalcTrigger,Trigger6M)),NA())</f>
        <v>1.9650870821913417E-2</v>
      </c>
      <c r="M2497" s="183">
        <f>IFERROR(_xll.qlIndexFixing(Index1Y,$H2497,TRUE,_xll.ohTrigger(RecalcTrigger,Trigger1Y)),NA())</f>
        <v>1.9844491335519947E-2</v>
      </c>
      <c r="N2497" s="182">
        <f>IFERROR(_xll.qlIndexFixing(ONIndex1M,I2497,TRUE,_xll.ohTrigger(RecalcTrigger,Trigger1M)),NA())</f>
        <v>1.9077868555118505E-2</v>
      </c>
      <c r="O2497" s="44">
        <f>IFERROR(_xll.qlIndexFixing(ONIndex3M,I2497,TRUE,_xll.ohTrigger(RecalcTrigger,Trigger3M)),NA())</f>
        <v>1.9449049271380581E-2</v>
      </c>
      <c r="P2497" s="44">
        <f>IFERROR(_xll.qlIndexFixing(ONIndex6M,I2497,TRUE,_xll.ohTrigger(RecalcTrigger,Trigger6M)),NA())</f>
        <v>1.9560848815318721E-2</v>
      </c>
      <c r="Q2497" s="183">
        <f>IFERROR(_xll.qlIndexFixing(ONIndex1Y,I2497,TRUE,_xll.ohTrigger(RecalcTrigger,Trigger1Y)),NA())</f>
        <v>1.9667123601736503E-2</v>
      </c>
    </row>
    <row r="2498" spans="2:17" x14ac:dyDescent="0.2">
      <c r="B2498" s="39" t="s">
        <v>42</v>
      </c>
      <c r="D2498" s="42">
        <f>_xll.qlCalendarAdvance(Calendar,$D2497,B2498,"f",FALSE)</f>
        <v>56815</v>
      </c>
      <c r="E2498" s="177">
        <f>_xll.qlInterestRateIndexValueDate(IndexON,D2498)</f>
        <v>56815</v>
      </c>
      <c r="F2498" s="193">
        <f>IFERROR(_xll.qlIndexFixing(IndexON,D2498,TRUE,_xll.ohTrigger(RecalcTrigger,TriggerON)),NA())</f>
        <v>1.9133338975581005E-2</v>
      </c>
      <c r="H2498" s="42">
        <f>_xll.qlCalendarAdvance(Calendar,$H2497,B2498,"f",FALSE)</f>
        <v>56815</v>
      </c>
      <c r="I2498" s="177">
        <f>_xll.qlInterestRateIndexValueDate(Index1M,$H2498)</f>
        <v>56815</v>
      </c>
      <c r="J2498" s="182">
        <f>IFERROR(_xll.qlIndexFixing(Index1M,$H2498,TRUE,_xll.ohTrigger(RecalcTrigger,Trigger1M)),NA())</f>
        <v>1.9090289732905868E-2</v>
      </c>
      <c r="K2498" s="44">
        <f>IFERROR(_xll.qlIndexFixing(Index3M,H2498,TRUE,_xll.ohTrigger(RecalcTrigger,Trigger3M)),NA())</f>
        <v>1.9494046338300184E-2</v>
      </c>
      <c r="L2498" s="44">
        <f>IFERROR(_xll.qlIndexFixing(Index6M,$H2498,TRUE,_xll.ohTrigger(RecalcTrigger,Trigger6M)),NA())</f>
        <v>1.9650472990559466E-2</v>
      </c>
      <c r="M2498" s="183">
        <f>IFERROR(_xll.qlIndexFixing(Index1Y,$H2498,TRUE,_xll.ohTrigger(RecalcTrigger,Trigger1Y)),NA())</f>
        <v>1.9843982176176882E-2</v>
      </c>
      <c r="N2498" s="182">
        <f>IFERROR(_xll.qlIndexFixing(ONIndex1M,I2498,TRUE,_xll.ohTrigger(RecalcTrigger,Trigger1M)),NA())</f>
        <v>1.9077037424455323E-2</v>
      </c>
      <c r="O2498" s="44">
        <f>IFERROR(_xll.qlIndexFixing(ONIndex3M,I2498,TRUE,_xll.ohTrigger(RecalcTrigger,Trigger3M)),NA())</f>
        <v>1.9448688648822099E-2</v>
      </c>
      <c r="P2498" s="44">
        <f>IFERROR(_xll.qlIndexFixing(ONIndex6M,I2498,TRUE,_xll.ohTrigger(RecalcTrigger,Trigger6M)),NA())</f>
        <v>1.9560248113739132E-2</v>
      </c>
      <c r="Q2498" s="183">
        <f>IFERROR(_xll.qlIndexFixing(ONIndex1Y,I2498,TRUE,_xll.ohTrigger(RecalcTrigger,Trigger1Y)),NA())</f>
        <v>1.9666193687489786E-2</v>
      </c>
    </row>
    <row r="2499" spans="2:17" x14ac:dyDescent="0.2">
      <c r="B2499" s="39" t="s">
        <v>42</v>
      </c>
      <c r="D2499" s="42">
        <f>_xll.qlCalendarAdvance(Calendar,$D2498,B2499,"f",FALSE)</f>
        <v>56822</v>
      </c>
      <c r="E2499" s="177">
        <f>_xll.qlInterestRateIndexValueDate(IndexON,D2499)</f>
        <v>56822</v>
      </c>
      <c r="F2499" s="193">
        <f>IFERROR(_xll.qlIndexFixing(IndexON,D2499,TRUE,_xll.ohTrigger(RecalcTrigger,TriggerON)),NA())</f>
        <v>1.9133427883026854E-2</v>
      </c>
      <c r="H2499" s="42">
        <f>_xll.qlCalendarAdvance(Calendar,$H2498,B2499,"f",FALSE)</f>
        <v>56822</v>
      </c>
      <c r="I2499" s="177">
        <f>_xll.qlInterestRateIndexValueDate(Index1M,$H2499)</f>
        <v>56822</v>
      </c>
      <c r="J2499" s="182">
        <f>IFERROR(_xll.qlIndexFixing(Index1M,$H2499,TRUE,_xll.ohTrigger(RecalcTrigger,Trigger1M)),NA())</f>
        <v>1.9089511665995686E-2</v>
      </c>
      <c r="K2499" s="44">
        <f>IFERROR(_xll.qlIndexFixing(Index3M,H2499,TRUE,_xll.ohTrigger(RecalcTrigger,Trigger3M)),NA())</f>
        <v>1.9493799360430254E-2</v>
      </c>
      <c r="L2499" s="44">
        <f>IFERROR(_xll.qlIndexFixing(Index6M,$H2499,TRUE,_xll.ohTrigger(RecalcTrigger,Trigger6M)),NA())</f>
        <v>1.9650091132154501E-2</v>
      </c>
      <c r="M2499" s="183">
        <f>IFERROR(_xll.qlIndexFixing(Index1Y,$H2499,TRUE,_xll.ohTrigger(RecalcTrigger,Trigger1Y)),NA())</f>
        <v>1.9843489863404271E-2</v>
      </c>
      <c r="N2499" s="182">
        <f>IFERROR(_xll.qlIndexFixing(ONIndex1M,I2499,TRUE,_xll.ohTrigger(RecalcTrigger,Trigger1M)),NA())</f>
        <v>1.9076223565483996E-2</v>
      </c>
      <c r="O2499" s="44">
        <f>IFERROR(_xll.qlIndexFixing(ONIndex3M,I2499,TRUE,_xll.ohTrigger(RecalcTrigger,Trigger3M)),NA())</f>
        <v>1.9448343338175356E-2</v>
      </c>
      <c r="P2499" s="44">
        <f>IFERROR(_xll.qlIndexFixing(ONIndex6M,I2499,TRUE,_xll.ohTrigger(RecalcTrigger,Trigger6M)),NA())</f>
        <v>1.9559663229151703E-2</v>
      </c>
      <c r="Q2499" s="183">
        <f>IFERROR(_xll.qlIndexFixing(ONIndex1Y,I2499,TRUE,_xll.ohTrigger(RecalcTrigger,Trigger1Y)),NA())</f>
        <v>1.966528029169079E-2</v>
      </c>
    </row>
    <row r="2500" spans="2:17" x14ac:dyDescent="0.2">
      <c r="B2500" s="39" t="s">
        <v>42</v>
      </c>
      <c r="D2500" s="42">
        <f>_xll.qlCalendarAdvance(Calendar,$D2499,B2500,"f",FALSE)</f>
        <v>56829</v>
      </c>
      <c r="E2500" s="177">
        <f>_xll.qlInterestRateIndexValueDate(IndexON,D2500)</f>
        <v>56829</v>
      </c>
      <c r="F2500" s="193">
        <f>IFERROR(_xll.qlIndexFixing(IndexON,D2500,TRUE,_xll.ohTrigger(RecalcTrigger,TriggerON)),NA())</f>
        <v>1.9133530473435245E-2</v>
      </c>
      <c r="H2500" s="42">
        <f>_xll.qlCalendarAdvance(Calendar,$H2499,B2500,"f",FALSE)</f>
        <v>56829</v>
      </c>
      <c r="I2500" s="177">
        <f>_xll.qlInterestRateIndexValueDate(Index1M,$H2500)</f>
        <v>56829</v>
      </c>
      <c r="J2500" s="182">
        <f>IFERROR(_xll.qlIndexFixing(Index1M,$H2500,TRUE,_xll.ohTrigger(RecalcTrigger,Trigger1M)),NA())</f>
        <v>1.9088750897972306E-2</v>
      </c>
      <c r="K2500" s="44">
        <f>IFERROR(_xll.qlIndexFixing(Index3M,H2500,TRUE,_xll.ohTrigger(RecalcTrigger,Trigger3M)),NA())</f>
        <v>1.9493567768878714E-2</v>
      </c>
      <c r="L2500" s="44">
        <f>IFERROR(_xll.qlIndexFixing(Index6M,$H2500,TRUE,_xll.ohTrigger(RecalcTrigger,Trigger6M)),NA())</f>
        <v>1.9649725246691483E-2</v>
      </c>
      <c r="M2500" s="183">
        <f>IFERROR(_xll.qlIndexFixing(Index1Y,$H2500,TRUE,_xll.ohTrigger(RecalcTrigger,Trigger1Y)),NA())</f>
        <v>1.9843014397178196E-2</v>
      </c>
      <c r="N2500" s="182">
        <f>IFERROR(_xll.qlIndexFixing(ONIndex1M,I2500,TRUE,_xll.ohTrigger(RecalcTrigger,Trigger1M)),NA())</f>
        <v>1.9075426978366616E-2</v>
      </c>
      <c r="O2500" s="44">
        <f>IFERROR(_xll.qlIndexFixing(ONIndex3M,I2500,TRUE,_xll.ohTrigger(RecalcTrigger,Trigger3M)),NA())</f>
        <v>1.9448013339359305E-2</v>
      </c>
      <c r="P2500" s="44">
        <f>IFERROR(_xll.qlIndexFixing(ONIndex6M,I2500,TRUE,_xll.ohTrigger(RecalcTrigger,Trigger6M)),NA())</f>
        <v>1.9559094161718527E-2</v>
      </c>
      <c r="Q2500" s="183">
        <f>IFERROR(_xll.qlIndexFixing(ONIndex1Y,I2500,TRUE,_xll.ohTrigger(RecalcTrigger,Trigger1Y)),NA())</f>
        <v>1.9664383414501607E-2</v>
      </c>
    </row>
    <row r="2501" spans="2:17" x14ac:dyDescent="0.2">
      <c r="B2501" s="39" t="s">
        <v>42</v>
      </c>
      <c r="D2501" s="42">
        <f>_xll.qlCalendarAdvance(Calendar,$D2500,B2501,"f",FALSE)</f>
        <v>56836</v>
      </c>
      <c r="E2501" s="177">
        <f>_xll.qlInterestRateIndexValueDate(IndexON,D2501)</f>
        <v>56836</v>
      </c>
      <c r="F2501" s="193">
        <f>IFERROR(_xll.qlIndexFixing(IndexON,D2501,TRUE,_xll.ohTrigger(RecalcTrigger,TriggerON)),NA())</f>
        <v>1.9133646746806177E-2</v>
      </c>
      <c r="H2501" s="42">
        <f>_xll.qlCalendarAdvance(Calendar,$H2500,B2501,"f",FALSE)</f>
        <v>56836</v>
      </c>
      <c r="I2501" s="177">
        <f>_xll.qlInterestRateIndexValueDate(Index1M,$H2501)</f>
        <v>56836</v>
      </c>
      <c r="J2501" s="182">
        <f>IFERROR(_xll.qlIndexFixing(Index1M,$H2501,TRUE,_xll.ohTrigger(RecalcTrigger,Trigger1M)),NA())</f>
        <v>1.9088007428830499E-2</v>
      </c>
      <c r="K2501" s="44">
        <f>IFERROR(_xll.qlIndexFixing(Index3M,H2501,TRUE,_xll.ohTrigger(RecalcTrigger,Trigger3M)),NA())</f>
        <v>1.9493351563644686E-2</v>
      </c>
      <c r="L2501" s="44">
        <f>IFERROR(_xll.qlIndexFixing(Index6M,$H2501,TRUE,_xll.ohTrigger(RecalcTrigger,Trigger6M)),NA())</f>
        <v>1.9649375334160273E-2</v>
      </c>
      <c r="M2501" s="183">
        <f>IFERROR(_xll.qlIndexFixing(Index1Y,$H2501,TRUE,_xll.ohTrigger(RecalcTrigger,Trigger1Y)),NA())</f>
        <v>1.9842555777474298E-2</v>
      </c>
      <c r="N2501" s="182">
        <f>IFERROR(_xll.qlIndexFixing(ONIndex1M,I2501,TRUE,_xll.ohTrigger(RecalcTrigger,Trigger1M)),NA())</f>
        <v>1.9074647662941091E-2</v>
      </c>
      <c r="O2501" s="44">
        <f>IFERROR(_xll.qlIndexFixing(ONIndex3M,I2501,TRUE,_xll.ohTrigger(RecalcTrigger,Trigger3M)),NA())</f>
        <v>1.9447698652536038E-2</v>
      </c>
      <c r="P2501" s="44">
        <f>IFERROR(_xll.qlIndexFixing(ONIndex6M,I2501,TRUE,_xll.ohTrigger(RecalcTrigger,Trigger6M)),NA())</f>
        <v>1.9558540911277511E-2</v>
      </c>
      <c r="Q2501" s="183">
        <f>IFERROR(_xll.qlIndexFixing(ONIndex1Y,I2501,TRUE,_xll.ohTrigger(RecalcTrigger,Trigger1Y)),NA())</f>
        <v>1.9663503055841192E-2</v>
      </c>
    </row>
    <row r="2502" spans="2:17" x14ac:dyDescent="0.2">
      <c r="B2502" s="39" t="s">
        <v>42</v>
      </c>
      <c r="D2502" s="42">
        <f>_xll.qlCalendarAdvance(Calendar,$D2501,B2502,"f",FALSE)</f>
        <v>56843</v>
      </c>
      <c r="E2502" s="177">
        <f>_xll.qlInterestRateIndexValueDate(IndexON,D2502)</f>
        <v>56843</v>
      </c>
      <c r="F2502" s="193">
        <f>IFERROR(_xll.qlIndexFixing(IndexON,D2502,TRUE,_xll.ohTrigger(RecalcTrigger,TriggerON)),NA())</f>
        <v>1.9133776702977556E-2</v>
      </c>
      <c r="H2502" s="42">
        <f>_xll.qlCalendarAdvance(Calendar,$H2501,B2502,"f",FALSE)</f>
        <v>56843</v>
      </c>
      <c r="I2502" s="177">
        <f>_xll.qlInterestRateIndexValueDate(Index1M,$H2502)</f>
        <v>56843</v>
      </c>
      <c r="J2502" s="182">
        <f>IFERROR(_xll.qlIndexFixing(Index1M,$H2502,TRUE,_xll.ohTrigger(RecalcTrigger,Trigger1M)),NA())</f>
        <v>1.9087281258572879E-2</v>
      </c>
      <c r="K2502" s="44">
        <f>IFERROR(_xll.qlIndexFixing(Index3M,H2502,TRUE,_xll.ohTrigger(RecalcTrigger,Trigger3M)),NA())</f>
        <v>1.9493150744722878E-2</v>
      </c>
      <c r="L2502" s="44">
        <f>IFERROR(_xll.qlIndexFixing(Index6M,$H2502,TRUE,_xll.ohTrigger(RecalcTrigger,Trigger6M)),NA())</f>
        <v>1.9649041394553389E-2</v>
      </c>
      <c r="M2502" s="183">
        <f>IFERROR(_xll.qlIndexFixing(Index1Y,$H2502,TRUE,_xll.ohTrigger(RecalcTrigger,Trigger1Y)),NA())</f>
        <v>1.9842114004269995E-2</v>
      </c>
      <c r="N2502" s="182">
        <f>IFERROR(_xll.qlIndexFixing(ONIndex1M,I2502,TRUE,_xll.ohTrigger(RecalcTrigger,Trigger1M)),NA())</f>
        <v>1.9073885619288466E-2</v>
      </c>
      <c r="O2502" s="44">
        <f>IFERROR(_xll.qlIndexFixing(ONIndex3M,I2502,TRUE,_xll.ohTrigger(RecalcTrigger,Trigger3M)),NA())</f>
        <v>1.9447399277543465E-2</v>
      </c>
      <c r="P2502" s="44">
        <f>IFERROR(_xll.qlIndexFixing(ONIndex6M,I2502,TRUE,_xll.ohTrigger(RecalcTrigger,Trigger6M)),NA())</f>
        <v>1.9558003477909702E-2</v>
      </c>
      <c r="Q2502" s="183">
        <f>IFERROR(_xll.qlIndexFixing(ONIndex1Y,I2502,TRUE,_xll.ohTrigger(RecalcTrigger,Trigger1Y)),NA())</f>
        <v>1.9662639215709543E-2</v>
      </c>
    </row>
    <row r="2503" spans="2:17" x14ac:dyDescent="0.2">
      <c r="B2503" s="39" t="s">
        <v>42</v>
      </c>
      <c r="D2503" s="42">
        <f>_xll.qlCalendarAdvance(Calendar,$D2502,B2503,"f",FALSE)</f>
        <v>56850</v>
      </c>
      <c r="E2503" s="177">
        <f>_xll.qlInterestRateIndexValueDate(IndexON,D2503)</f>
        <v>56850</v>
      </c>
      <c r="F2503" s="193">
        <f>IFERROR(_xll.qlIndexFixing(IndexON,D2503,TRUE,_xll.ohTrigger(RecalcTrigger,TriggerON)),NA())</f>
        <v>1.9133920341868338E-2</v>
      </c>
      <c r="H2503" s="42">
        <f>_xll.qlCalendarAdvance(Calendar,$H2502,B2503,"f",FALSE)</f>
        <v>56850</v>
      </c>
      <c r="I2503" s="177">
        <f>_xll.qlInterestRateIndexValueDate(Index1M,$H2503)</f>
        <v>56850</v>
      </c>
      <c r="J2503" s="182">
        <f>IFERROR(_xll.qlIndexFixing(Index1M,$H2503,TRUE,_xll.ohTrigger(RecalcTrigger,Trigger1M)),NA())</f>
        <v>1.9086572387191608E-2</v>
      </c>
      <c r="K2503" s="44">
        <f>IFERROR(_xll.qlIndexFixing(Index3M,H2503,TRUE,_xll.ohTrigger(RecalcTrigger,Trigger3M)),NA())</f>
        <v>1.9492965312112417E-2</v>
      </c>
      <c r="L2503" s="44">
        <f>IFERROR(_xll.qlIndexFixing(Index6M,$H2503,TRUE,_xll.ohTrigger(RecalcTrigger,Trigger6M)),NA())</f>
        <v>1.9648723427862017E-2</v>
      </c>
      <c r="M2503" s="183">
        <f>IFERROR(_xll.qlIndexFixing(Index1Y,$H2503,TRUE,_xll.ohTrigger(RecalcTrigger,Trigger1Y)),NA())</f>
        <v>1.9841689077543585E-2</v>
      </c>
      <c r="N2503" s="182">
        <f>IFERROR(_xll.qlIndexFixing(ONIndex1M,I2503,TRUE,_xll.ohTrigger(RecalcTrigger,Trigger1M)),NA())</f>
        <v>1.9073140847327696E-2</v>
      </c>
      <c r="O2503" s="44">
        <f>IFERROR(_xll.qlIndexFixing(ONIndex3M,I2503,TRUE,_xll.ohTrigger(RecalcTrigger,Trigger3M)),NA())</f>
        <v>1.9447115214462629E-2</v>
      </c>
      <c r="P2503" s="44">
        <f>IFERROR(_xll.qlIndexFixing(ONIndex6M,I2503,TRUE,_xll.ohTrigger(RecalcTrigger,Trigger6M)),NA())</f>
        <v>1.95574818616151E-2</v>
      </c>
      <c r="Q2503" s="183">
        <f>IFERROR(_xll.qlIndexFixing(ONIndex1Y,I2503,TRUE,_xll.ohTrigger(RecalcTrigger,Trigger1Y)),NA())</f>
        <v>1.9661791894106662E-2</v>
      </c>
    </row>
    <row r="2504" spans="2:17" x14ac:dyDescent="0.2">
      <c r="B2504" s="39" t="s">
        <v>42</v>
      </c>
      <c r="D2504" s="42">
        <f>_xll.qlCalendarAdvance(Calendar,$D2503,B2504,"f",FALSE)</f>
        <v>56857</v>
      </c>
      <c r="E2504" s="177">
        <f>_xll.qlInterestRateIndexValueDate(IndexON,D2504)</f>
        <v>56857</v>
      </c>
      <c r="F2504" s="193">
        <f>IFERROR(_xll.qlIndexFixing(IndexON,D2504,TRUE,_xll.ohTrigger(RecalcTrigger,TriggerON)),NA())</f>
        <v>1.9134077663802707E-2</v>
      </c>
      <c r="H2504" s="42">
        <f>_xll.qlCalendarAdvance(Calendar,$H2503,B2504,"f",FALSE)</f>
        <v>56857</v>
      </c>
      <c r="I2504" s="177">
        <f>_xll.qlInterestRateIndexValueDate(Index1M,$H2504)</f>
        <v>56857</v>
      </c>
      <c r="J2504" s="182">
        <f>IFERROR(_xll.qlIndexFixing(Index1M,$H2504,TRUE,_xll.ohTrigger(RecalcTrigger,Trigger1M)),NA())</f>
        <v>1.9085430016154592E-2</v>
      </c>
      <c r="K2504" s="44">
        <f>IFERROR(_xll.qlIndexFixing(Index3M,H2504,TRUE,_xll.ohTrigger(RecalcTrigger,Trigger3M)),NA())</f>
        <v>1.9492284860956752E-2</v>
      </c>
      <c r="L2504" s="44">
        <f>IFERROR(_xll.qlIndexFixing(Index6M,$H2504,TRUE,_xll.ohTrigger(RecalcTrigger,Trigger6M)),NA())</f>
        <v>1.9647399465111525E-2</v>
      </c>
      <c r="M2504" s="183">
        <f>IFERROR(_xll.qlIndexFixing(Index1Y,$H2504,TRUE,_xll.ohTrigger(RecalcTrigger,Trigger1Y)),NA())</f>
        <v>1.984128099727403E-2</v>
      </c>
      <c r="N2504" s="182">
        <f>IFERROR(_xll.qlIndexFixing(ONIndex1M,I2504,TRUE,_xll.ohTrigger(RecalcTrigger,Trigger1M)),NA())</f>
        <v>1.9072413347139827E-2</v>
      </c>
      <c r="O2504" s="44">
        <f>IFERROR(_xll.qlIndexFixing(ONIndex3M,I2504,TRUE,_xll.ohTrigger(RecalcTrigger,Trigger3M)),NA())</f>
        <v>1.9446846463293532E-2</v>
      </c>
      <c r="P2504" s="44">
        <f>IFERROR(_xll.qlIndexFixing(ONIndex6M,I2504,TRUE,_xll.ohTrigger(RecalcTrigger,Trigger6M)),NA())</f>
        <v>1.9556976062312659E-2</v>
      </c>
      <c r="Q2504" s="183">
        <f>IFERROR(_xll.qlIndexFixing(ONIndex1Y,I2504,TRUE,_xll.ohTrigger(RecalcTrigger,Trigger1Y)),NA())</f>
        <v>1.9660961091113593E-2</v>
      </c>
    </row>
    <row r="2505" spans="2:17" x14ac:dyDescent="0.2">
      <c r="B2505" s="39" t="s">
        <v>42</v>
      </c>
      <c r="D2505" s="42">
        <f>_xll.qlCalendarAdvance(Calendar,$D2504,B2505,"f",FALSE)</f>
        <v>56864</v>
      </c>
      <c r="E2505" s="177">
        <f>_xll.qlInterestRateIndexValueDate(IndexON,D2505)</f>
        <v>56864</v>
      </c>
      <c r="F2505" s="193">
        <f>IFERROR(_xll.qlIndexFixing(IndexON,D2505,TRUE,_xll.ohTrigger(RecalcTrigger,TriggerON)),NA())</f>
        <v>1.9134248668537523E-2</v>
      </c>
      <c r="H2505" s="42">
        <f>_xll.qlCalendarAdvance(Calendar,$H2504,B2505,"f",FALSE)</f>
        <v>56864</v>
      </c>
      <c r="I2505" s="177">
        <f>_xll.qlInterestRateIndexValueDate(Index1M,$H2505)</f>
        <v>56864</v>
      </c>
      <c r="J2505" s="182">
        <f>IFERROR(_xll.qlIndexFixing(Index1M,$H2505,TRUE,_xll.ohTrigger(RecalcTrigger,Trigger1M)),NA())</f>
        <v>1.9084754542175952E-2</v>
      </c>
      <c r="K2505" s="44">
        <f>IFERROR(_xll.qlIndexFixing(Index3M,H2505,TRUE,_xll.ohTrigger(RecalcTrigger,Trigger3M)),NA())</f>
        <v>1.949212911023902E-2</v>
      </c>
      <c r="L2505" s="44">
        <f>IFERROR(_xll.qlIndexFixing(Index6M,$H2505,TRUE,_xll.ohTrigger(RecalcTrigger,Trigger6M)),NA())</f>
        <v>1.9647111193273725E-2</v>
      </c>
      <c r="M2505" s="183">
        <f>IFERROR(_xll.qlIndexFixing(Index1Y,$H2505,TRUE,_xll.ohTrigger(RecalcTrigger,Trigger1Y)),NA())</f>
        <v>1.9840889763440738E-2</v>
      </c>
      <c r="N2505" s="182">
        <f>IFERROR(_xll.qlIndexFixing(ONIndex1M,I2505,TRUE,_xll.ohTrigger(RecalcTrigger,Trigger1M)),NA())</f>
        <v>1.9071703118643812E-2</v>
      </c>
      <c r="O2505" s="44">
        <f>IFERROR(_xll.qlIndexFixing(ONIndex3M,I2505,TRUE,_xll.ohTrigger(RecalcTrigger,Trigger3M)),NA())</f>
        <v>1.9446593024036174E-2</v>
      </c>
      <c r="P2505" s="44">
        <f>IFERROR(_xll.qlIndexFixing(ONIndex6M,I2505,TRUE,_xll.ohTrigger(RecalcTrigger,Trigger6M)),NA())</f>
        <v>1.9556486080083424E-2</v>
      </c>
      <c r="Q2505" s="183">
        <f>IFERROR(_xll.qlIndexFixing(ONIndex1Y,I2505,TRUE,_xll.ohTrigger(RecalcTrigger,Trigger1Y)),NA())</f>
        <v>1.9660146806649292E-2</v>
      </c>
    </row>
    <row r="2506" spans="2:17" x14ac:dyDescent="0.2">
      <c r="B2506" s="39" t="s">
        <v>42</v>
      </c>
      <c r="D2506" s="42">
        <f>_xll.qlCalendarAdvance(Calendar,$D2505,B2506,"f",FALSE)</f>
        <v>56871</v>
      </c>
      <c r="E2506" s="177">
        <f>_xll.qlInterestRateIndexValueDate(IndexON,D2506)</f>
        <v>56871</v>
      </c>
      <c r="F2506" s="193">
        <f>IFERROR(_xll.qlIndexFixing(IndexON,D2506,TRUE,_xll.ohTrigger(RecalcTrigger,TriggerON)),NA())</f>
        <v>1.9134433356153835E-2</v>
      </c>
      <c r="H2506" s="42">
        <f>_xll.qlCalendarAdvance(Calendar,$H2505,B2506,"f",FALSE)</f>
        <v>56871</v>
      </c>
      <c r="I2506" s="177">
        <f>_xll.qlInterestRateIndexValueDate(Index1M,$H2506)</f>
        <v>56871</v>
      </c>
      <c r="J2506" s="182">
        <f>IFERROR(_xll.qlIndexFixing(Index1M,$H2506,TRUE,_xll.ohTrigger(RecalcTrigger,Trigger1M)),NA())</f>
        <v>1.908409636615897E-2</v>
      </c>
      <c r="K2506" s="44">
        <f>IFERROR(_xll.qlIndexFixing(Index3M,H2506,TRUE,_xll.ohTrigger(RecalcTrigger,Trigger3M)),NA())</f>
        <v>1.9491988745006128E-2</v>
      </c>
      <c r="L2506" s="44">
        <f>IFERROR(_xll.qlIndexFixing(Index6M,$H2506,TRUE,_xll.ohTrigger(RecalcTrigger,Trigger6M)),NA())</f>
        <v>1.9646838892618191E-2</v>
      </c>
      <c r="M2506" s="183">
        <f>IFERROR(_xll.qlIndexFixing(Index1Y,$H2506,TRUE,_xll.ohTrigger(RecalcTrigger,Trigger1Y)),NA())</f>
        <v>1.9840515376024E-2</v>
      </c>
      <c r="N2506" s="182">
        <f>IFERROR(_xll.qlIndexFixing(ONIndex1M,I2506,TRUE,_xll.ohTrigger(RecalcTrigger,Trigger1M)),NA())</f>
        <v>1.9071010161839652E-2</v>
      </c>
      <c r="O2506" s="44">
        <f>IFERROR(_xll.qlIndexFixing(ONIndex3M,I2506,TRUE,_xll.ohTrigger(RecalcTrigger,Trigger3M)),NA())</f>
        <v>1.9446354896528462E-2</v>
      </c>
      <c r="P2506" s="44">
        <f>IFERROR(_xll.qlIndexFixing(ONIndex6M,I2506,TRUE,_xll.ohTrigger(RecalcTrigger,Trigger6M)),NA())</f>
        <v>1.9556011914927396E-2</v>
      </c>
      <c r="Q2506" s="183">
        <f>IFERROR(_xll.qlIndexFixing(ONIndex1Y,I2506,TRUE,_xll.ohTrigger(RecalcTrigger,Trigger1Y)),NA())</f>
        <v>1.9659349040632712E-2</v>
      </c>
    </row>
    <row r="2507" spans="2:17" x14ac:dyDescent="0.2">
      <c r="B2507" s="39" t="s">
        <v>42</v>
      </c>
      <c r="D2507" s="42">
        <f>_xll.qlCalendarAdvance(Calendar,$D2506,B2507,"f",FALSE)</f>
        <v>56878</v>
      </c>
      <c r="E2507" s="177">
        <f>_xll.qlInterestRateIndexValueDate(IndexON,D2507)</f>
        <v>56878</v>
      </c>
      <c r="F2507" s="193">
        <f>IFERROR(_xll.qlIndexFixing(IndexON,D2507,TRUE,_xll.ohTrigger(RecalcTrigger,TriggerON)),NA())</f>
        <v>1.9134631726651641E-2</v>
      </c>
      <c r="H2507" s="42">
        <f>_xll.qlCalendarAdvance(Calendar,$H2506,B2507,"f",FALSE)</f>
        <v>56878</v>
      </c>
      <c r="I2507" s="177">
        <f>_xll.qlInterestRateIndexValueDate(Index1M,$H2507)</f>
        <v>56878</v>
      </c>
      <c r="J2507" s="182">
        <f>IFERROR(_xll.qlIndexFixing(Index1M,$H2507,TRUE,_xll.ohTrigger(RecalcTrigger,Trigger1M)),NA())</f>
        <v>1.908345548810364E-2</v>
      </c>
      <c r="K2507" s="44">
        <f>IFERROR(_xll.qlIndexFixing(Index3M,H2507,TRUE,_xll.ohTrigger(RecalcTrigger,Trigger3M)),NA())</f>
        <v>1.9491863765257186E-2</v>
      </c>
      <c r="L2507" s="44">
        <f>IFERROR(_xll.qlIndexFixing(Index6M,$H2507,TRUE,_xll.ohTrigger(RecalcTrigger,Trigger6M)),NA())</f>
        <v>1.9646582563140471E-2</v>
      </c>
      <c r="M2507" s="183">
        <f>IFERROR(_xll.qlIndexFixing(Index1Y,$H2507,TRUE,_xll.ohTrigger(RecalcTrigger,Trigger1Y)),NA())</f>
        <v>1.9840157835005878E-2</v>
      </c>
      <c r="N2507" s="182">
        <f>IFERROR(_xll.qlIndexFixing(ONIndex1M,I2507,TRUE,_xll.ohTrigger(RecalcTrigger,Trigger1M)),NA())</f>
        <v>1.9070334476889439E-2</v>
      </c>
      <c r="O2507" s="44">
        <f>IFERROR(_xll.qlIndexFixing(ONIndex3M,I2507,TRUE,_xll.ohTrigger(RecalcTrigger,Trigger3M)),NA())</f>
        <v>1.9446132081013534E-2</v>
      </c>
      <c r="P2507" s="44">
        <f>IFERROR(_xll.qlIndexFixing(ONIndex6M,I2507,TRUE,_xll.ohTrigger(RecalcTrigger,Trigger6M)),NA())</f>
        <v>1.9555553566763528E-2</v>
      </c>
      <c r="Q2507" s="183">
        <f>IFERROR(_xll.qlIndexFixing(ONIndex1Y,I2507,TRUE,_xll.ohTrigger(RecalcTrigger,Trigger1Y)),NA())</f>
        <v>1.9658567793225945E-2</v>
      </c>
    </row>
    <row r="2508" spans="2:17" x14ac:dyDescent="0.2">
      <c r="B2508" s="39" t="s">
        <v>42</v>
      </c>
      <c r="D2508" s="42">
        <f>_xll.qlCalendarAdvance(Calendar,$D2507,B2508,"f",FALSE)</f>
        <v>56885</v>
      </c>
      <c r="E2508" s="177">
        <f>_xll.qlInterestRateIndexValueDate(IndexON,D2508)</f>
        <v>56885</v>
      </c>
      <c r="F2508" s="193">
        <f>IFERROR(_xll.qlIndexFixing(IndexON,D2508,TRUE,_xll.ohTrigger(RecalcTrigger,TriggerON)),NA())</f>
        <v>1.9134843779949895E-2</v>
      </c>
      <c r="H2508" s="42">
        <f>_xll.qlCalendarAdvance(Calendar,$H2507,B2508,"f",FALSE)</f>
        <v>56885</v>
      </c>
      <c r="I2508" s="177">
        <f>_xll.qlInterestRateIndexValueDate(Index1M,$H2508)</f>
        <v>56885</v>
      </c>
      <c r="J2508" s="182">
        <f>IFERROR(_xll.qlIndexFixing(Index1M,$H2508,TRUE,_xll.ohTrigger(RecalcTrigger,Trigger1M)),NA())</f>
        <v>1.9082831908004565E-2</v>
      </c>
      <c r="K2508" s="44">
        <f>IFERROR(_xll.qlIndexFixing(Index3M,H2508,TRUE,_xll.ohTrigger(RecalcTrigger,Trigger3M)),NA())</f>
        <v>1.949226894366066E-2</v>
      </c>
      <c r="L2508" s="44">
        <f>IFERROR(_xll.qlIndexFixing(Index6M,$H2508,TRUE,_xll.ohTrigger(RecalcTrigger,Trigger6M)),NA())</f>
        <v>1.9646342204833432E-2</v>
      </c>
      <c r="M2508" s="183">
        <f>IFERROR(_xll.qlIndexFixing(Index1Y,$H2508,TRUE,_xll.ohTrigger(RecalcTrigger,Trigger1Y)),NA())</f>
        <v>1.9839817140368435E-2</v>
      </c>
      <c r="N2508" s="182">
        <f>IFERROR(_xll.qlIndexFixing(ONIndex1M,I2508,TRUE,_xll.ohTrigger(RecalcTrigger,Trigger1M)),NA())</f>
        <v>1.906967606363108E-2</v>
      </c>
      <c r="O2508" s="44">
        <f>IFERROR(_xll.qlIndexFixing(ONIndex3M,I2508,TRUE,_xll.ohTrigger(RecalcTrigger,Trigger3M)),NA())</f>
        <v>1.9445924577329299E-2</v>
      </c>
      <c r="P2508" s="44">
        <f>IFERROR(_xll.qlIndexFixing(ONIndex6M,I2508,TRUE,_xll.ohTrigger(RecalcTrigger,Trigger6M)),NA())</f>
        <v>1.9555111035753914E-2</v>
      </c>
      <c r="Q2508" s="183">
        <f>IFERROR(_xll.qlIndexFixing(ONIndex1Y,I2508,TRUE,_xll.ohTrigger(RecalcTrigger,Trigger1Y)),NA())</f>
        <v>1.9657803064347945E-2</v>
      </c>
    </row>
    <row r="2509" spans="2:17" x14ac:dyDescent="0.2">
      <c r="B2509" s="39" t="s">
        <v>42</v>
      </c>
      <c r="D2509" s="42">
        <f>_xll.qlCalendarAdvance(Calendar,$D2508,B2509,"f",FALSE)</f>
        <v>56892</v>
      </c>
      <c r="E2509" s="177">
        <f>_xll.qlInterestRateIndexValueDate(IndexON,D2509)</f>
        <v>56892</v>
      </c>
      <c r="F2509" s="193">
        <f>IFERROR(_xll.qlIndexFixing(IndexON,D2509,TRUE,_xll.ohTrigger(RecalcTrigger,TriggerON)),NA())</f>
        <v>1.913506951621069E-2</v>
      </c>
      <c r="H2509" s="42">
        <f>_xll.qlCalendarAdvance(Calendar,$H2508,B2509,"f",FALSE)</f>
        <v>56892</v>
      </c>
      <c r="I2509" s="177">
        <f>_xll.qlInterestRateIndexValueDate(Index1M,$H2509)</f>
        <v>56892</v>
      </c>
      <c r="J2509" s="182">
        <f>IFERROR(_xll.qlIndexFixing(Index1M,$H2509,TRUE,_xll.ohTrigger(RecalcTrigger,Trigger1M)),NA())</f>
        <v>1.9082682435134689E-2</v>
      </c>
      <c r="K2509" s="44">
        <f>IFERROR(_xll.qlIndexFixing(Index3M,H2509,TRUE,_xll.ohTrigger(RecalcTrigger,Trigger3M)),NA())</f>
        <v>1.9492175828879497E-2</v>
      </c>
      <c r="L2509" s="44">
        <f>IFERROR(_xll.qlIndexFixing(Index6M,$H2509,TRUE,_xll.ohTrigger(RecalcTrigger,Trigger6M)),NA())</f>
        <v>1.9646634374932945E-2</v>
      </c>
      <c r="M2509" s="183">
        <f>IFERROR(_xll.qlIndexFixing(Index1Y,$H2509,TRUE,_xll.ohTrigger(RecalcTrigger,Trigger1Y)),NA())</f>
        <v>1.9839493292094404E-2</v>
      </c>
      <c r="N2509" s="182">
        <f>IFERROR(_xll.qlIndexFixing(ONIndex1M,I2509,TRUE,_xll.ohTrigger(RecalcTrigger,Trigger1M)),NA())</f>
        <v>1.9069034922145622E-2</v>
      </c>
      <c r="O2509" s="44">
        <f>IFERROR(_xll.qlIndexFixing(ONIndex3M,I2509,TRUE,_xll.ohTrigger(RecalcTrigger,Trigger3M)),NA())</f>
        <v>1.9445732385637848E-2</v>
      </c>
      <c r="P2509" s="44">
        <f>IFERROR(_xll.qlIndexFixing(ONIndex6M,I2509,TRUE,_xll.ohTrigger(RecalcTrigger,Trigger6M)),NA())</f>
        <v>1.9554684321655413E-2</v>
      </c>
      <c r="Q2509" s="183">
        <f>IFERROR(_xll.qlIndexFixing(ONIndex1Y,I2509,TRUE,_xll.ohTrigger(RecalcTrigger,Trigger1Y)),NA())</f>
        <v>1.9657054853998712E-2</v>
      </c>
    </row>
    <row r="2510" spans="2:17" x14ac:dyDescent="0.2">
      <c r="B2510" s="39" t="s">
        <v>42</v>
      </c>
      <c r="D2510" s="42">
        <f>_xll.qlCalendarAdvance(Calendar,$D2509,B2510,"f",FALSE)</f>
        <v>56899</v>
      </c>
      <c r="E2510" s="177">
        <f>_xll.qlInterestRateIndexValueDate(IndexON,D2510)</f>
        <v>56899</v>
      </c>
      <c r="F2510" s="193">
        <f>IFERROR(_xll.qlIndexFixing(IndexON,D2510,TRUE,_xll.ohTrigger(RecalcTrigger,TriggerON)),NA())</f>
        <v>1.9135308935190887E-2</v>
      </c>
      <c r="H2510" s="42">
        <f>_xll.qlCalendarAdvance(Calendar,$H2509,B2510,"f",FALSE)</f>
        <v>56899</v>
      </c>
      <c r="I2510" s="177">
        <f>_xll.qlInterestRateIndexValueDate(Index1M,$H2510)</f>
        <v>56899</v>
      </c>
      <c r="J2510" s="182">
        <f>IFERROR(_xll.qlIndexFixing(Index1M,$H2510,TRUE,_xll.ohTrigger(RecalcTrigger,Trigger1M)),NA())</f>
        <v>1.9082094655809408E-2</v>
      </c>
      <c r="K2510" s="44">
        <f>IFERROR(_xll.qlIndexFixing(Index3M,H2510,TRUE,_xll.ohTrigger(RecalcTrigger,Trigger3M)),NA())</f>
        <v>1.9492098100396465E-2</v>
      </c>
      <c r="L2510" s="44">
        <f>IFERROR(_xll.qlIndexFixing(Index6M,$H2510,TRUE,_xll.ohTrigger(RecalcTrigger,Trigger6M)),NA())</f>
        <v>1.9646427088644954E-2</v>
      </c>
      <c r="M2510" s="183">
        <f>IFERROR(_xll.qlIndexFixing(Index1Y,$H2510,TRUE,_xll.ohTrigger(RecalcTrigger,Trigger1Y)),NA())</f>
        <v>1.9839186290167836E-2</v>
      </c>
      <c r="N2510" s="182">
        <f>IFERROR(_xll.qlIndexFixing(ONIndex1M,I2510,TRUE,_xll.ohTrigger(RecalcTrigger,Trigger1M)),NA())</f>
        <v>1.9068411052352019E-2</v>
      </c>
      <c r="O2510" s="44">
        <f>IFERROR(_xll.qlIndexFixing(ONIndex3M,I2510,TRUE,_xll.ohTrigger(RecalcTrigger,Trigger3M)),NA())</f>
        <v>1.944555550577709E-2</v>
      </c>
      <c r="P2510" s="44">
        <f>IFERROR(_xll.qlIndexFixing(ONIndex6M,I2510,TRUE,_xll.ohTrigger(RecalcTrigger,Trigger6M)),NA())</f>
        <v>1.955427342463012E-2</v>
      </c>
      <c r="Q2510" s="183">
        <f>IFERROR(_xll.qlIndexFixing(ONIndex1Y,I2510,TRUE,_xll.ohTrigger(RecalcTrigger,Trigger1Y)),NA())</f>
        <v>1.9656323162259293E-2</v>
      </c>
    </row>
    <row r="2511" spans="2:17" x14ac:dyDescent="0.2">
      <c r="B2511" s="39" t="s">
        <v>42</v>
      </c>
      <c r="D2511" s="42">
        <f>_xll.qlCalendarAdvance(Calendar,$D2510,B2511,"f",FALSE)</f>
        <v>56906</v>
      </c>
      <c r="E2511" s="177">
        <f>_xll.qlInterestRateIndexValueDate(IndexON,D2511)</f>
        <v>56906</v>
      </c>
      <c r="F2511" s="193">
        <f>IFERROR(_xll.qlIndexFixing(IndexON,D2511,TRUE,_xll.ohTrigger(RecalcTrigger,TriggerON)),NA())</f>
        <v>1.9135562037133624E-2</v>
      </c>
      <c r="H2511" s="42">
        <f>_xll.qlCalendarAdvance(Calendar,$H2510,B2511,"f",FALSE)</f>
        <v>56906</v>
      </c>
      <c r="I2511" s="177">
        <f>_xll.qlInterestRateIndexValueDate(Index1M,$H2511)</f>
        <v>56906</v>
      </c>
      <c r="J2511" s="182">
        <f>IFERROR(_xll.qlIndexFixing(Index1M,$H2511,TRUE,_xll.ohTrigger(RecalcTrigger,Trigger1M)),NA())</f>
        <v>1.9081524175334326E-2</v>
      </c>
      <c r="K2511" s="44">
        <f>IFERROR(_xll.qlIndexFixing(Index3M,H2511,TRUE,_xll.ohTrigger(RecalcTrigger,Trigger3M)),NA())</f>
        <v>1.9492035758214201E-2</v>
      </c>
      <c r="L2511" s="44">
        <f>IFERROR(_xll.qlIndexFixing(Index6M,$H2511,TRUE,_xll.ohTrigger(RecalcTrigger,Trigger6M)),NA())</f>
        <v>1.9646235774367624E-2</v>
      </c>
      <c r="M2511" s="183">
        <f>IFERROR(_xll.qlIndexFixing(Index1Y,$H2511,TRUE,_xll.ohTrigger(RecalcTrigger,Trigger1Y)),NA())</f>
        <v>1.9838896134574121E-2</v>
      </c>
      <c r="N2511" s="182">
        <f>IFERROR(_xll.qlIndexFixing(ONIndex1M,I2511,TRUE,_xll.ohTrigger(RecalcTrigger,Trigger1M)),NA())</f>
        <v>1.9067804454331316E-2</v>
      </c>
      <c r="O2511" s="44">
        <f>IFERROR(_xll.qlIndexFixing(ONIndex3M,I2511,TRUE,_xll.ohTrigger(RecalcTrigger,Trigger3M)),NA())</f>
        <v>1.9445393937747024E-2</v>
      </c>
      <c r="P2511" s="44">
        <f>IFERROR(_xll.qlIndexFixing(ONIndex6M,I2511,TRUE,_xll.ohTrigger(RecalcTrigger,Trigger6M)),NA())</f>
        <v>1.9553878344759079E-2</v>
      </c>
      <c r="Q2511" s="183">
        <f>IFERROR(_xll.qlIndexFixing(ONIndex1Y,I2511,TRUE,_xll.ohTrigger(RecalcTrigger,Trigger1Y)),NA())</f>
        <v>1.965560798904864E-2</v>
      </c>
    </row>
    <row r="2512" spans="2:17" x14ac:dyDescent="0.2">
      <c r="B2512" s="39" t="s">
        <v>42</v>
      </c>
      <c r="D2512" s="42">
        <f>_xll.qlCalendarAdvance(Calendar,$D2511,B2512,"f",FALSE)</f>
        <v>56913</v>
      </c>
      <c r="E2512" s="177">
        <f>_xll.qlInterestRateIndexValueDate(IndexON,D2512)</f>
        <v>56913</v>
      </c>
      <c r="F2512" s="193">
        <f>IFERROR(_xll.qlIndexFixing(IndexON,D2512,TRUE,_xll.ohTrigger(RecalcTrigger,TriggerON)),NA())</f>
        <v>1.9135828821957857E-2</v>
      </c>
      <c r="H2512" s="42">
        <f>_xll.qlCalendarAdvance(Calendar,$H2511,B2512,"f",FALSE)</f>
        <v>56913</v>
      </c>
      <c r="I2512" s="177">
        <f>_xll.qlInterestRateIndexValueDate(Index1M,$H2512)</f>
        <v>56913</v>
      </c>
      <c r="J2512" s="182">
        <f>IFERROR(_xll.qlIndexFixing(Index1M,$H2512,TRUE,_xll.ohTrigger(RecalcTrigger,Trigger1M)),NA())</f>
        <v>1.9080970993709444E-2</v>
      </c>
      <c r="K2512" s="44">
        <f>IFERROR(_xll.qlIndexFixing(Index3M,H2512,TRUE,_xll.ohTrigger(RecalcTrigger,Trigger3M)),NA())</f>
        <v>1.9491988802330069E-2</v>
      </c>
      <c r="L2512" s="44">
        <f>IFERROR(_xll.qlIndexFixing(Index6M,$H2512,TRUE,_xll.ohTrigger(RecalcTrigger,Trigger6M)),NA())</f>
        <v>1.9646060432096088E-2</v>
      </c>
      <c r="M2512" s="183">
        <f>IFERROR(_xll.qlIndexFixing(Index1Y,$H2512,TRUE,_xll.ohTrigger(RecalcTrigger,Trigger1Y)),NA())</f>
        <v>1.983862282529775E-2</v>
      </c>
      <c r="N2512" s="182">
        <f>IFERROR(_xll.qlIndexFixing(ONIndex1M,I2512,TRUE,_xll.ohTrigger(RecalcTrigger,Trigger1M)),NA())</f>
        <v>1.9067215128002468E-2</v>
      </c>
      <c r="O2512" s="44">
        <f>IFERROR(_xll.qlIndexFixing(ONIndex3M,I2512,TRUE,_xll.ohTrigger(RecalcTrigger,Trigger3M)),NA())</f>
        <v>1.9445247681709743E-2</v>
      </c>
      <c r="P2512" s="44">
        <f>IFERROR(_xll.qlIndexFixing(ONIndex6M,I2512,TRUE,_xll.ohTrigger(RecalcTrigger,Trigger6M)),NA())</f>
        <v>1.9553499081799153E-2</v>
      </c>
      <c r="Q2512" s="183">
        <f>IFERROR(_xll.qlIndexFixing(ONIndex1Y,I2512,TRUE,_xll.ohTrigger(RecalcTrigger,Trigger1Y)),NA())</f>
        <v>1.9654909334285708E-2</v>
      </c>
    </row>
    <row r="2513" spans="2:17" x14ac:dyDescent="0.2">
      <c r="B2513" s="39" t="s">
        <v>42</v>
      </c>
      <c r="D2513" s="42">
        <f>_xll.qlCalendarAdvance(Calendar,$D2512,B2513,"f",FALSE)</f>
        <v>56920</v>
      </c>
      <c r="E2513" s="177">
        <f>_xll.qlInterestRateIndexValueDate(IndexON,D2513)</f>
        <v>56920</v>
      </c>
      <c r="F2513" s="193">
        <f>IFERROR(_xll.qlIndexFixing(IndexON,D2513,TRUE,_xll.ohTrigger(RecalcTrigger,TriggerON)),NA())</f>
        <v>1.9136109289663583E-2</v>
      </c>
      <c r="H2513" s="42">
        <f>_xll.qlCalendarAdvance(Calendar,$H2512,B2513,"f",FALSE)</f>
        <v>56920</v>
      </c>
      <c r="I2513" s="177">
        <f>_xll.qlInterestRateIndexValueDate(Index1M,$H2513)</f>
        <v>56920</v>
      </c>
      <c r="J2513" s="182">
        <f>IFERROR(_xll.qlIndexFixing(Index1M,$H2513,TRUE,_xll.ohTrigger(RecalcTrigger,Trigger1M)),NA())</f>
        <v>1.9079973476780032E-2</v>
      </c>
      <c r="K2513" s="44">
        <f>IFERROR(_xll.qlIndexFixing(Index3M,H2513,TRUE,_xll.ohTrigger(RecalcTrigger,Trigger3M)),NA())</f>
        <v>1.9491957232742305E-2</v>
      </c>
      <c r="L2513" s="44">
        <f>IFERROR(_xll.qlIndexFixing(Index6M,$H2513,TRUE,_xll.ohTrigger(RecalcTrigger,Trigger6M)),NA())</f>
        <v>1.9645379980678196E-2</v>
      </c>
      <c r="M2513" s="183">
        <f>IFERROR(_xll.qlIndexFixing(Index1Y,$H2513,TRUE,_xll.ohTrigger(RecalcTrigger,Trigger1Y)),NA())</f>
        <v>1.9838366362325447E-2</v>
      </c>
      <c r="N2513" s="182">
        <f>IFERROR(_xll.qlIndexFixing(ONIndex1M,I2513,TRUE,_xll.ohTrigger(RecalcTrigger,Trigger1M)),NA())</f>
        <v>1.9066643073365475E-2</v>
      </c>
      <c r="O2513" s="44">
        <f>IFERROR(_xll.qlIndexFixing(ONIndex3M,I2513,TRUE,_xll.ohTrigger(RecalcTrigger,Trigger3M)),NA())</f>
        <v>1.9445116737422108E-2</v>
      </c>
      <c r="P2513" s="44">
        <f>IFERROR(_xll.qlIndexFixing(ONIndex6M,I2513,TRUE,_xll.ohTrigger(RecalcTrigger,Trigger6M)),NA())</f>
        <v>1.9553135635912433E-2</v>
      </c>
      <c r="Q2513" s="183">
        <f>IFERROR(_xll.qlIndexFixing(ONIndex1Y,I2513,TRUE,_xll.ohTrigger(RecalcTrigger,Trigger1Y)),NA())</f>
        <v>1.9654227198051544E-2</v>
      </c>
    </row>
    <row r="2514" spans="2:17" x14ac:dyDescent="0.2">
      <c r="B2514" s="39" t="s">
        <v>42</v>
      </c>
      <c r="D2514" s="42">
        <f>_xll.qlCalendarAdvance(Calendar,$D2513,B2514,"f",FALSE)</f>
        <v>56927</v>
      </c>
      <c r="E2514" s="177">
        <f>_xll.qlInterestRateIndexValueDate(IndexON,D2514)</f>
        <v>56927</v>
      </c>
      <c r="F2514" s="193">
        <f>IFERROR(_xll.qlIndexFixing(IndexON,D2514,TRUE,_xll.ohTrigger(RecalcTrigger,TriggerON)),NA())</f>
        <v>1.9136403440169758E-2</v>
      </c>
      <c r="H2514" s="42">
        <f>_xll.qlCalendarAdvance(Calendar,$H2513,B2514,"f",FALSE)</f>
        <v>56927</v>
      </c>
      <c r="I2514" s="177">
        <f>_xll.qlInterestRateIndexValueDate(Index1M,$H2514)</f>
        <v>56927</v>
      </c>
      <c r="J2514" s="182">
        <f>IFERROR(_xll.qlIndexFixing(Index1M,$H2514,TRUE,_xll.ohTrigger(RecalcTrigger,Trigger1M)),NA())</f>
        <v>1.9079453684372548E-2</v>
      </c>
      <c r="K2514" s="44">
        <f>IFERROR(_xll.qlIndexFixing(Index3M,H2514,TRUE,_xll.ohTrigger(RecalcTrigger,Trigger3M)),NA())</f>
        <v>1.9491941049453548E-2</v>
      </c>
      <c r="L2514" s="44">
        <f>IFERROR(_xll.qlIndexFixing(Index6M,$H2514,TRUE,_xll.ohTrigger(RecalcTrigger,Trigger6M)),NA())</f>
        <v>1.9645235449290629E-2</v>
      </c>
      <c r="M2514" s="183">
        <f>IFERROR(_xll.qlIndexFixing(Index1Y,$H2514,TRUE,_xll.ohTrigger(RecalcTrigger,Trigger1Y)),NA())</f>
        <v>1.9838126745645248E-2</v>
      </c>
      <c r="N2514" s="182">
        <f>IFERROR(_xll.qlIndexFixing(ONIndex1M,I2514,TRUE,_xll.ohTrigger(RecalcTrigger,Trigger1M)),NA())</f>
        <v>1.9066088290582428E-2</v>
      </c>
      <c r="O2514" s="44">
        <f>IFERROR(_xll.qlIndexFixing(ONIndex3M,I2514,TRUE,_xll.ohTrigger(RecalcTrigger,Trigger3M)),NA())</f>
        <v>1.9445001105208304E-2</v>
      </c>
      <c r="P2514" s="44">
        <f>IFERROR(_xll.qlIndexFixing(ONIndex6M,I2514,TRUE,_xll.ohTrigger(RecalcTrigger,Trigger6M)),NA())</f>
        <v>1.955278800709892E-2</v>
      </c>
      <c r="Q2514" s="183">
        <f>IFERROR(_xll.qlIndexFixing(ONIndex1Y,I2514,TRUE,_xll.ohTrigger(RecalcTrigger,Trigger1Y)),NA())</f>
        <v>1.9653561580508239E-2</v>
      </c>
    </row>
    <row r="2515" spans="2:17" x14ac:dyDescent="0.2">
      <c r="B2515" s="39" t="s">
        <v>42</v>
      </c>
      <c r="D2515" s="42">
        <f>_xll.qlCalendarAdvance(Calendar,$D2514,B2515,"f",FALSE)</f>
        <v>56934</v>
      </c>
      <c r="E2515" s="177">
        <f>_xll.qlInterestRateIndexValueDate(IndexON,D2515)</f>
        <v>56934</v>
      </c>
      <c r="F2515" s="193">
        <f>IFERROR(_xll.qlIndexFixing(IndexON,D2515,TRUE,_xll.ohTrigger(RecalcTrigger,TriggerON)),NA())</f>
        <v>1.9136711273557427E-2</v>
      </c>
      <c r="H2515" s="42">
        <f>_xll.qlCalendarAdvance(Calendar,$H2514,B2515,"f",FALSE)</f>
        <v>56934</v>
      </c>
      <c r="I2515" s="177">
        <f>_xll.qlInterestRateIndexValueDate(Index1M,$H2515)</f>
        <v>56934</v>
      </c>
      <c r="J2515" s="182">
        <f>IFERROR(_xll.qlIndexFixing(Index1M,$H2515,TRUE,_xll.ohTrigger(RecalcTrigger,Trigger1M)),NA())</f>
        <v>1.9078951189905102E-2</v>
      </c>
      <c r="K2515" s="44">
        <f>IFERROR(_xll.qlIndexFixing(Index3M,H2515,TRUE,_xll.ohTrigger(RecalcTrigger,Trigger3M)),NA())</f>
        <v>1.9491940252462044E-2</v>
      </c>
      <c r="L2515" s="44">
        <f>IFERROR(_xll.qlIndexFixing(Index6M,$H2515,TRUE,_xll.ohTrigger(RecalcTrigger,Trigger6M)),NA())</f>
        <v>1.9645106889042578E-2</v>
      </c>
      <c r="M2515" s="183">
        <f>IFERROR(_xll.qlIndexFixing(Index1Y,$H2515,TRUE,_xll.ohTrigger(RecalcTrigger,Trigger1Y)),NA())</f>
        <v>1.9837903975244535E-2</v>
      </c>
      <c r="N2515" s="182">
        <f>IFERROR(_xll.qlIndexFixing(ONIndex1M,I2515,TRUE,_xll.ohTrigger(RecalcTrigger,Trigger1M)),NA())</f>
        <v>1.9065550779572282E-2</v>
      </c>
      <c r="O2515" s="44">
        <f>IFERROR(_xll.qlIndexFixing(ONIndex3M,I2515,TRUE,_xll.ohTrigger(RecalcTrigger,Trigger3M)),NA())</f>
        <v>1.9444900784825192E-2</v>
      </c>
      <c r="P2515" s="44">
        <f>IFERROR(_xll.qlIndexFixing(ONIndex6M,I2515,TRUE,_xll.ohTrigger(RecalcTrigger,Trigger6M)),NA())</f>
        <v>1.9552456195358614E-2</v>
      </c>
      <c r="Q2515" s="183">
        <f>IFERROR(_xll.qlIndexFixing(ONIndex1Y,I2515,TRUE,_xll.ohTrigger(RecalcTrigger,Trigger1Y)),NA())</f>
        <v>1.9652912481412654E-2</v>
      </c>
    </row>
    <row r="2516" spans="2:17" x14ac:dyDescent="0.2">
      <c r="B2516" s="39" t="s">
        <v>42</v>
      </c>
      <c r="D2516" s="42">
        <f>_xll.qlCalendarAdvance(Calendar,$D2515,B2516,"f",FALSE)</f>
        <v>56941</v>
      </c>
      <c r="E2516" s="177">
        <f>_xll.qlInterestRateIndexValueDate(IndexON,D2516)</f>
        <v>56941</v>
      </c>
      <c r="F2516" s="193">
        <f>IFERROR(_xll.qlIndexFixing(IndexON,D2516,TRUE,_xll.ohTrigger(RecalcTrigger,TriggerON)),NA())</f>
        <v>1.9137032789826591E-2</v>
      </c>
      <c r="H2516" s="42">
        <f>_xll.qlCalendarAdvance(Calendar,$H2515,B2516,"f",FALSE)</f>
        <v>56941</v>
      </c>
      <c r="I2516" s="177">
        <f>_xll.qlInterestRateIndexValueDate(Index1M,$H2516)</f>
        <v>56941</v>
      </c>
      <c r="J2516" s="182">
        <f>IFERROR(_xll.qlIndexFixing(Index1M,$H2516,TRUE,_xll.ohTrigger(RecalcTrigger,Trigger1M)),NA())</f>
        <v>1.9078465993375003E-2</v>
      </c>
      <c r="K2516" s="44">
        <f>IFERROR(_xll.qlIndexFixing(Index3M,H2516,TRUE,_xll.ohTrigger(RecalcTrigger,Trigger3M)),NA())</f>
        <v>1.9491954841766902E-2</v>
      </c>
      <c r="L2516" s="44">
        <f>IFERROR(_xll.qlIndexFixing(Index6M,$H2516,TRUE,_xll.ohTrigger(RecalcTrigger,Trigger6M)),NA())</f>
        <v>1.9644994299930923E-2</v>
      </c>
      <c r="M2516" s="183">
        <f>IFERROR(_xll.qlIndexFixing(Index1Y,$H2516,TRUE,_xll.ohTrigger(RecalcTrigger,Trigger1Y)),NA())</f>
        <v>1.9837698051112455E-2</v>
      </c>
      <c r="N2516" s="182">
        <f>IFERROR(_xll.qlIndexFixing(ONIndex1M,I2516,TRUE,_xll.ohTrigger(RecalcTrigger,Trigger1M)),NA())</f>
        <v>1.9065030540091898E-2</v>
      </c>
      <c r="O2516" s="44">
        <f>IFERROR(_xll.qlIndexFixing(ONIndex3M,I2516,TRUE,_xll.ohTrigger(RecalcTrigger,Trigger3M)),NA())</f>
        <v>1.9444815776272772E-2</v>
      </c>
      <c r="P2516" s="44">
        <f>IFERROR(_xll.qlIndexFixing(ONIndex6M,I2516,TRUE,_xll.ohTrigger(RecalcTrigger,Trigger6M)),NA())</f>
        <v>1.9552140200610468E-2</v>
      </c>
      <c r="Q2516" s="183">
        <f>IFERROR(_xll.qlIndexFixing(ONIndex1Y,I2516,TRUE,_xll.ohTrigger(RecalcTrigger,Trigger1Y)),NA())</f>
        <v>1.9652279900845837E-2</v>
      </c>
    </row>
    <row r="2517" spans="2:17" x14ac:dyDescent="0.2">
      <c r="B2517" s="39" t="s">
        <v>42</v>
      </c>
      <c r="D2517" s="42">
        <f>_xll.qlCalendarAdvance(Calendar,$D2516,B2517,"f",FALSE)</f>
        <v>56948</v>
      </c>
      <c r="E2517" s="177">
        <f>_xll.qlInterestRateIndexValueDate(IndexON,D2517)</f>
        <v>56948</v>
      </c>
      <c r="F2517" s="193">
        <f>IFERROR(_xll.qlIndexFixing(IndexON,D2517,TRUE,_xll.ohTrigger(RecalcTrigger,TriggerON)),NA())</f>
        <v>1.9137367988896203E-2</v>
      </c>
      <c r="H2517" s="42">
        <f>_xll.qlCalendarAdvance(Calendar,$H2516,B2517,"f",FALSE)</f>
        <v>56948</v>
      </c>
      <c r="I2517" s="177">
        <f>_xll.qlInterestRateIndexValueDate(Index1M,$H2517)</f>
        <v>56948</v>
      </c>
      <c r="J2517" s="182">
        <f>IFERROR(_xll.qlIndexFixing(Index1M,$H2517,TRUE,_xll.ohTrigger(RecalcTrigger,Trigger1M)),NA())</f>
        <v>1.9078464568291011E-2</v>
      </c>
      <c r="K2517" s="44">
        <f>IFERROR(_xll.qlIndexFixing(Index3M,H2517,TRUE,_xll.ohTrigger(RecalcTrigger,Trigger3M)),NA())</f>
        <v>1.9491460169172099E-2</v>
      </c>
      <c r="L2517" s="44">
        <f>IFERROR(_xll.qlIndexFixing(Index6M,$H2517,TRUE,_xll.ohTrigger(RecalcTrigger,Trigger6M)),NA())</f>
        <v>1.9645423300692473E-2</v>
      </c>
      <c r="M2517" s="183">
        <f>IFERROR(_xll.qlIndexFixing(Index1Y,$H2517,TRUE,_xll.ohTrigger(RecalcTrigger,Trigger1Y)),NA())</f>
        <v>1.9837508973238376E-2</v>
      </c>
      <c r="N2517" s="182">
        <f>IFERROR(_xll.qlIndexFixing(ONIndex1M,I2517,TRUE,_xll.ohTrigger(RecalcTrigger,Trigger1M)),NA())</f>
        <v>1.9064527572465462E-2</v>
      </c>
      <c r="O2517" s="44">
        <f>IFERROR(_xll.qlIndexFixing(ONIndex3M,I2517,TRUE,_xll.ohTrigger(RecalcTrigger,Trigger3M)),NA())</f>
        <v>1.9444746079632091E-2</v>
      </c>
      <c r="P2517" s="44">
        <f>IFERROR(_xll.qlIndexFixing(ONIndex6M,I2517,TRUE,_xll.ohTrigger(RecalcTrigger,Trigger6M)),NA())</f>
        <v>1.9551840022935529E-2</v>
      </c>
      <c r="Q2517" s="183">
        <f>IFERROR(_xll.qlIndexFixing(ONIndex1Y,I2517,TRUE,_xll.ohTrigger(RecalcTrigger,Trigger1Y)),NA())</f>
        <v>1.9651663838726741E-2</v>
      </c>
    </row>
    <row r="2518" spans="2:17" x14ac:dyDescent="0.2">
      <c r="B2518" s="39" t="s">
        <v>42</v>
      </c>
      <c r="D2518" s="42">
        <f>_xll.qlCalendarAdvance(Calendar,$D2517,B2518,"f",FALSE)</f>
        <v>56955</v>
      </c>
      <c r="E2518" s="177">
        <f>_xll.qlInterestRateIndexValueDate(IndexON,D2518)</f>
        <v>56955</v>
      </c>
      <c r="F2518" s="193">
        <f>IFERROR(_xll.qlIndexFixing(IndexON,D2518,TRUE,_xll.ohTrigger(RecalcTrigger,TriggerON)),NA())</f>
        <v>1.9137716870928356E-2</v>
      </c>
      <c r="H2518" s="42">
        <f>_xll.qlCalendarAdvance(Calendar,$H2517,B2518,"f",FALSE)</f>
        <v>56955</v>
      </c>
      <c r="I2518" s="177">
        <f>_xll.qlInterestRateIndexValueDate(Index1M,$H2518)</f>
        <v>56955</v>
      </c>
      <c r="J2518" s="182">
        <f>IFERROR(_xll.qlIndexFixing(Index1M,$H2518,TRUE,_xll.ohTrigger(RecalcTrigger,Trigger1M)),NA())</f>
        <v>1.9078015179728128E-2</v>
      </c>
      <c r="K2518" s="44">
        <f>IFERROR(_xll.qlIndexFixing(Index3M,H2518,TRUE,_xll.ohTrigger(RecalcTrigger,Trigger3M)),NA())</f>
        <v>1.9491504429692268E-2</v>
      </c>
      <c r="L2518" s="44">
        <f>IFERROR(_xll.qlIndexFixing(Index6M,$H2518,TRUE,_xll.ohTrigger(RecalcTrigger,Trigger6M)),NA())</f>
        <v>1.9645343790381301E-2</v>
      </c>
      <c r="M2518" s="183">
        <f>IFERROR(_xll.qlIndexFixing(Index1Y,$H2518,TRUE,_xll.ohTrigger(RecalcTrigger,Trigger1Y)),NA())</f>
        <v>1.9837336741613445E-2</v>
      </c>
      <c r="N2518" s="182">
        <f>IFERROR(_xll.qlIndexFixing(ONIndex1M,I2518,TRUE,_xll.ohTrigger(RecalcTrigger,Trigger1M)),NA())</f>
        <v>1.9064041876692972E-2</v>
      </c>
      <c r="O2518" s="44">
        <f>IFERROR(_xll.qlIndexFixing(ONIndex3M,I2518,TRUE,_xll.ohTrigger(RecalcTrigger,Trigger3M)),NA())</f>
        <v>1.9444691694984195E-2</v>
      </c>
      <c r="P2518" s="44">
        <f>IFERROR(_xll.qlIndexFixing(ONIndex6M,I2518,TRUE,_xll.ohTrigger(RecalcTrigger,Trigger6M)),NA())</f>
        <v>1.9551555662333797E-2</v>
      </c>
      <c r="Q2518" s="183">
        <f>IFERROR(_xll.qlIndexFixing(ONIndex1Y,I2518,TRUE,_xll.ohTrigger(RecalcTrigger,Trigger1Y)),NA())</f>
        <v>1.965106429537955E-2</v>
      </c>
    </row>
    <row r="2519" spans="2:17" x14ac:dyDescent="0.2">
      <c r="B2519" s="39" t="s">
        <v>42</v>
      </c>
      <c r="D2519" s="42">
        <f>_xll.qlCalendarAdvance(Calendar,$D2518,B2519,"f",FALSE)</f>
        <v>56962</v>
      </c>
      <c r="E2519" s="177">
        <f>_xll.qlInterestRateIndexValueDate(IndexON,D2519)</f>
        <v>56962</v>
      </c>
      <c r="F2519" s="193">
        <f>IFERROR(_xll.qlIndexFixing(IndexON,D2519,TRUE,_xll.ohTrigger(RecalcTrigger,TriggerON)),NA())</f>
        <v>1.9138079435760957E-2</v>
      </c>
      <c r="H2519" s="42">
        <f>_xll.qlCalendarAdvance(Calendar,$H2518,B2519,"f",FALSE)</f>
        <v>56962</v>
      </c>
      <c r="I2519" s="177">
        <f>_xll.qlInterestRateIndexValueDate(Index1M,$H2519)</f>
        <v>56962</v>
      </c>
      <c r="J2519" s="182">
        <f>IFERROR(_xll.qlIndexFixing(Index1M,$H2519,TRUE,_xll.ohTrigger(RecalcTrigger,Trigger1M)),NA())</f>
        <v>1.9077583090002372E-2</v>
      </c>
      <c r="K2519" s="44">
        <f>IFERROR(_xll.qlIndexFixing(Index3M,H2519,TRUE,_xll.ohTrigger(RecalcTrigger,Trigger3M)),NA())</f>
        <v>1.9491564075691935E-2</v>
      </c>
      <c r="L2519" s="44">
        <f>IFERROR(_xll.qlIndexFixing(Index6M,$H2519,TRUE,_xll.ohTrigger(RecalcTrigger,Trigger6M)),NA())</f>
        <v>1.964528025205511E-2</v>
      </c>
      <c r="M2519" s="183">
        <f>IFERROR(_xll.qlIndexFixing(Index1Y,$H2519,TRUE,_xll.ohTrigger(RecalcTrigger,Trigger1Y)),NA())</f>
        <v>1.9837181356229028E-2</v>
      </c>
      <c r="N2519" s="182">
        <f>IFERROR(_xll.qlIndexFixing(ONIndex1M,I2519,TRUE,_xll.ohTrigger(RecalcTrigger,Trigger1M)),NA())</f>
        <v>1.9063573452531291E-2</v>
      </c>
      <c r="O2519" s="44">
        <f>IFERROR(_xll.qlIndexFixing(ONIndex3M,I2519,TRUE,_xll.ohTrigger(RecalcTrigger,Trigger3M)),NA())</f>
        <v>1.9444652622085945E-2</v>
      </c>
      <c r="P2519" s="44">
        <f>IFERROR(_xll.qlIndexFixing(ONIndex6M,I2519,TRUE,_xll.ohTrigger(RecalcTrigger,Trigger6M)),NA())</f>
        <v>1.9551287118724225E-2</v>
      </c>
      <c r="Q2519" s="183">
        <f>IFERROR(_xll.qlIndexFixing(ONIndex1Y,I2519,TRUE,_xll.ohTrigger(RecalcTrigger,Trigger1Y)),NA())</f>
        <v>1.965048127048008E-2</v>
      </c>
    </row>
    <row r="2520" spans="2:17" x14ac:dyDescent="0.2">
      <c r="B2520" s="39" t="s">
        <v>42</v>
      </c>
      <c r="D2520" s="42">
        <f>_xll.qlCalendarAdvance(Calendar,$D2519,B2520,"f",FALSE)</f>
        <v>56969</v>
      </c>
      <c r="E2520" s="177">
        <f>_xll.qlInterestRateIndexValueDate(IndexON,D2520)</f>
        <v>56969</v>
      </c>
      <c r="F2520" s="193">
        <f>IFERROR(_xll.qlIndexFixing(IndexON,D2520,TRUE,_xll.ohTrigger(RecalcTrigger,TriggerON)),NA())</f>
        <v>1.9138455683475053E-2</v>
      </c>
      <c r="H2520" s="42">
        <f>_xll.qlCalendarAdvance(Calendar,$H2519,B2520,"f",FALSE)</f>
        <v>56969</v>
      </c>
      <c r="I2520" s="177">
        <f>_xll.qlInterestRateIndexValueDate(Index1M,$H2520)</f>
        <v>56969</v>
      </c>
      <c r="J2520" s="182">
        <f>IFERROR(_xll.qlIndexFixing(Index1M,$H2520,TRUE,_xll.ohTrigger(RecalcTrigger,Trigger1M)),NA())</f>
        <v>1.9077168299113746E-2</v>
      </c>
      <c r="K2520" s="44">
        <f>IFERROR(_xll.qlIndexFixing(Index3M,H2520,TRUE,_xll.ohTrigger(RecalcTrigger,Trigger3M)),NA())</f>
        <v>1.9491639107171096E-2</v>
      </c>
      <c r="L2520" s="44">
        <f>IFERROR(_xll.qlIndexFixing(Index6M,$H2520,TRUE,_xll.ohTrigger(RecalcTrigger,Trigger6M)),NA())</f>
        <v>1.9645232685711684E-2</v>
      </c>
      <c r="M2520" s="183">
        <f>IFERROR(_xll.qlIndexFixing(Index1Y,$H2520,TRUE,_xll.ohTrigger(RecalcTrigger,Trigger1Y)),NA())</f>
        <v>1.9837042817077145E-2</v>
      </c>
      <c r="N2520" s="182">
        <f>IFERROR(_xll.qlIndexFixing(ONIndex1M,I2520,TRUE,_xll.ohTrigger(RecalcTrigger,Trigger1M)),NA())</f>
        <v>1.906312230014251E-2</v>
      </c>
      <c r="O2520" s="44">
        <f>IFERROR(_xll.qlIndexFixing(ONIndex3M,I2520,TRUE,_xll.ohTrigger(RecalcTrigger,Trigger3M)),NA())</f>
        <v>1.9444628861099433E-2</v>
      </c>
      <c r="P2520" s="44">
        <f>IFERROR(_xll.qlIndexFixing(ONIndex6M,I2520,TRUE,_xll.ohTrigger(RecalcTrigger,Trigger6M)),NA())</f>
        <v>1.9551034392268907E-2</v>
      </c>
      <c r="Q2520" s="183">
        <f>IFERROR(_xll.qlIndexFixing(ONIndex1Y,I2520,TRUE,_xll.ohTrigger(RecalcTrigger,Trigger1Y)),NA())</f>
        <v>1.9649914764190424E-2</v>
      </c>
    </row>
    <row r="2521" spans="2:17" x14ac:dyDescent="0.2">
      <c r="B2521" s="39" t="s">
        <v>42</v>
      </c>
      <c r="D2521" s="42">
        <f>_xll.qlCalendarAdvance(Calendar,$D2520,B2521,"f",FALSE)</f>
        <v>56977</v>
      </c>
      <c r="E2521" s="177">
        <f>_xll.qlInterestRateIndexValueDate(IndexON,D2521)</f>
        <v>56977</v>
      </c>
      <c r="F2521" s="193">
        <f>IFERROR(_xll.qlIndexFixing(IndexON,D2521,TRUE,_xll.ohTrigger(RecalcTrigger,TriggerON)),NA())</f>
        <v>1.9138902435456018E-2</v>
      </c>
      <c r="H2521" s="42">
        <f>_xll.qlCalendarAdvance(Calendar,$H2520,B2521,"f",FALSE)</f>
        <v>56977</v>
      </c>
      <c r="I2521" s="177">
        <f>_xll.qlInterestRateIndexValueDate(Index1M,$H2521)</f>
        <v>56977</v>
      </c>
      <c r="J2521" s="182">
        <f>IFERROR(_xll.qlIndexFixing(Index1M,$H2521,TRUE,_xll.ohTrigger(RecalcTrigger,Trigger1M)),NA())</f>
        <v>1.9077658833241772E-2</v>
      </c>
      <c r="K2521" s="44">
        <f>IFERROR(_xll.qlIndexFixing(Index3M,H2521,TRUE,_xll.ohTrigger(RecalcTrigger,Trigger3M)),NA())</f>
        <v>1.9491743696796189E-2</v>
      </c>
      <c r="L2521" s="44">
        <f>IFERROR(_xll.qlIndexFixing(Index6M,$H2521,TRUE,_xll.ohTrigger(RecalcTrigger,Trigger6M)),NA())</f>
        <v>1.9645197881705281E-2</v>
      </c>
      <c r="M2521" s="183">
        <f>IFERROR(_xll.qlIndexFixing(Index1Y,$H2521,TRUE,_xll.ohTrigger(RecalcTrigger,Trigger1Y)),NA())</f>
        <v>1.983690511464906E-2</v>
      </c>
      <c r="N2521" s="182">
        <f>IFERROR(_xll.qlIndexFixing(ONIndex1M,I2521,TRUE,_xll.ohTrigger(RecalcTrigger,Trigger1M)),NA())</f>
        <v>1.9062627846508917E-2</v>
      </c>
      <c r="O2521" s="44">
        <f>IFERROR(_xll.qlIndexFixing(ONIndex3M,I2521,TRUE,_xll.ohTrigger(RecalcTrigger,Trigger3M)),NA())</f>
        <v>1.9444620454979189E-2</v>
      </c>
      <c r="P2521" s="44">
        <f>IFERROR(_xll.qlIndexFixing(ONIndex6M,I2521,TRUE,_xll.ohTrigger(RecalcTrigger,Trigger6M)),NA())</f>
        <v>1.9550764929756603E-2</v>
      </c>
      <c r="Q2521" s="183">
        <f>IFERROR(_xll.qlIndexFixing(ONIndex1Y,I2521,TRUE,_xll.ohTrigger(RecalcTrigger,Trigger1Y)),NA())</f>
        <v>1.9649287555046913E-2</v>
      </c>
    </row>
    <row r="2522" spans="2:17" x14ac:dyDescent="0.2">
      <c r="B2522" s="39" t="s">
        <v>42</v>
      </c>
      <c r="D2522" s="42">
        <f>_xll.qlCalendarAdvance(Calendar,$D2521,B2522,"f",FALSE)</f>
        <v>56984</v>
      </c>
      <c r="E2522" s="177">
        <f>_xll.qlInterestRateIndexValueDate(IndexON,D2522)</f>
        <v>56984</v>
      </c>
      <c r="F2522" s="193">
        <f>IFERROR(_xll.qlIndexFixing(IndexON,D2522,TRUE,_xll.ohTrigger(RecalcTrigger,TriggerON)),NA())</f>
        <v>1.9139308003526256E-2</v>
      </c>
      <c r="H2522" s="42">
        <f>_xll.qlCalendarAdvance(Calendar,$H2521,B2522,"f",FALSE)</f>
        <v>56984</v>
      </c>
      <c r="I2522" s="177">
        <f>_xll.qlInterestRateIndexValueDate(Index1M,$H2522)</f>
        <v>56984</v>
      </c>
      <c r="J2522" s="182">
        <f>IFERROR(_xll.qlIndexFixing(Index1M,$H2522,TRUE,_xll.ohTrigger(RecalcTrigger,Trigger1M)),NA())</f>
        <v>1.9077283543337532E-2</v>
      </c>
      <c r="K2522" s="44">
        <f>IFERROR(_xll.qlIndexFixing(Index3M,H2522,TRUE,_xll.ohTrigger(RecalcTrigger,Trigger3M)),NA())</f>
        <v>1.9491851697161385E-2</v>
      </c>
      <c r="L2522" s="44">
        <f>IFERROR(_xll.qlIndexFixing(Index6M,$H2522,TRUE,_xll.ohTrigger(RecalcTrigger,Trigger6M)),NA())</f>
        <v>1.9644653068139541E-2</v>
      </c>
      <c r="M2522" s="183">
        <f>IFERROR(_xll.qlIndexFixing(Index1Y,$H2522,TRUE,_xll.ohTrigger(RecalcTrigger,Trigger1Y)),NA())</f>
        <v>1.9836802674544761E-2</v>
      </c>
      <c r="N2522" s="182">
        <f>IFERROR(_xll.qlIndexFixing(ONIndex1M,I2522,TRUE,_xll.ohTrigger(RecalcTrigger,Trigger1M)),NA())</f>
        <v>1.9062213704876818E-2</v>
      </c>
      <c r="O2522" s="44">
        <f>IFERROR(_xll.qlIndexFixing(ONIndex3M,I2522,TRUE,_xll.ohTrigger(RecalcTrigger,Trigger3M)),NA())</f>
        <v>1.9444629505174227E-2</v>
      </c>
      <c r="P2522" s="44">
        <f>IFERROR(_xll.qlIndexFixing(ONIndex6M,I2522,TRUE,_xll.ohTrigger(RecalcTrigger,Trigger6M)),NA())</f>
        <v>1.9550546096774868E-2</v>
      </c>
      <c r="Q2522" s="183">
        <f>IFERROR(_xll.qlIndexFixing(ONIndex1Y,I2522,TRUE,_xll.ohTrigger(RecalcTrigger,Trigger1Y)),NA())</f>
        <v>1.9648756445477256E-2</v>
      </c>
    </row>
    <row r="2523" spans="2:17" x14ac:dyDescent="0.2">
      <c r="B2523" s="39" t="s">
        <v>42</v>
      </c>
      <c r="D2523" s="42">
        <f>_xll.qlCalendarAdvance(Calendar,$D2522,B2523,"f",FALSE)</f>
        <v>56991</v>
      </c>
      <c r="E2523" s="177">
        <f>_xll.qlInterestRateIndexValueDate(IndexON,D2523)</f>
        <v>56991</v>
      </c>
      <c r="F2523" s="193">
        <f>IFERROR(_xll.qlIndexFixing(IndexON,D2523,TRUE,_xll.ohTrigger(RecalcTrigger,TriggerON)),NA())</f>
        <v>1.9139727254559036E-2</v>
      </c>
      <c r="H2523" s="42">
        <f>_xll.qlCalendarAdvance(Calendar,$H2522,B2523,"f",FALSE)</f>
        <v>56991</v>
      </c>
      <c r="I2523" s="177">
        <f>_xll.qlInterestRateIndexValueDate(Index1M,$H2523)</f>
        <v>56991</v>
      </c>
      <c r="J2523" s="182">
        <f>IFERROR(_xll.qlIndexFixing(Index1M,$H2523,TRUE,_xll.ohTrigger(RecalcTrigger,Trigger1M)),NA())</f>
        <v>1.9076925554073407E-2</v>
      </c>
      <c r="K2523" s="44">
        <f>IFERROR(_xll.qlIndexFixing(Index3M,H2523,TRUE,_xll.ohTrigger(RecalcTrigger,Trigger3M)),NA())</f>
        <v>1.9491975083011419E-2</v>
      </c>
      <c r="L2523" s="44">
        <f>IFERROR(_xll.qlIndexFixing(Index6M,$H2523,TRUE,_xll.ohTrigger(RecalcTrigger,Trigger6M)),NA())</f>
        <v>1.9644654558516075E-2</v>
      </c>
      <c r="M2523" s="183">
        <f>IFERROR(_xll.qlIndexFixing(Index1Y,$H2523,TRUE,_xll.ohTrigger(RecalcTrigger,Trigger1Y)),NA())</f>
        <v>1.9836717080654622E-2</v>
      </c>
      <c r="N2523" s="182">
        <f>IFERROR(_xll.qlIndexFixing(ONIndex1M,I2523,TRUE,_xll.ohTrigger(RecalcTrigger,Trigger1M)),NA())</f>
        <v>1.9061816835179712E-2</v>
      </c>
      <c r="O2523" s="44">
        <f>IFERROR(_xll.qlIndexFixing(ONIndex3M,I2523,TRUE,_xll.ohTrigger(RecalcTrigger,Trigger3M)),NA())</f>
        <v>1.9444653867281003E-2</v>
      </c>
      <c r="P2523" s="44">
        <f>IFERROR(_xll.qlIndexFixing(ONIndex6M,I2523,TRUE,_xll.ohTrigger(RecalcTrigger,Trigger6M)),NA())</f>
        <v>1.9550343081109478E-2</v>
      </c>
      <c r="Q2523" s="183">
        <f>IFERROR(_xll.qlIndexFixing(ONIndex1Y,I2523,TRUE,_xll.ohTrigger(RecalcTrigger,Trigger1Y)),NA())</f>
        <v>1.9648241854517412E-2</v>
      </c>
    </row>
    <row r="2524" spans="2:17" x14ac:dyDescent="0.2">
      <c r="B2524" s="39" t="s">
        <v>42</v>
      </c>
      <c r="D2524" s="42">
        <f>_xll.qlCalendarAdvance(Calendar,$D2523,B2524,"f",FALSE)</f>
        <v>56998</v>
      </c>
      <c r="E2524" s="177">
        <f>_xll.qlInterestRateIndexValueDate(IndexON,D2524)</f>
        <v>56998</v>
      </c>
      <c r="F2524" s="193">
        <f>IFERROR(_xll.qlIndexFixing(IndexON,D2524,TRUE,_xll.ohTrigger(RecalcTrigger,TriggerON)),NA())</f>
        <v>1.914016018847331E-2</v>
      </c>
      <c r="H2524" s="42">
        <f>_xll.qlCalendarAdvance(Calendar,$H2523,B2524,"f",FALSE)</f>
        <v>56998</v>
      </c>
      <c r="I2524" s="177">
        <f>_xll.qlInterestRateIndexValueDate(Index1M,$H2524)</f>
        <v>56998</v>
      </c>
      <c r="J2524" s="182">
        <f>IFERROR(_xll.qlIndexFixing(Index1M,$H2524,TRUE,_xll.ohTrigger(RecalcTrigger,Trigger1M)),NA())</f>
        <v>1.9076584865444484E-2</v>
      </c>
      <c r="K2524" s="44">
        <f>IFERROR(_xll.qlIndexFixing(Index3M,H2524,TRUE,_xll.ohTrigger(RecalcTrigger,Trigger3M)),NA())</f>
        <v>1.949211385434273E-2</v>
      </c>
      <c r="L2524" s="44">
        <f>IFERROR(_xll.qlIndexFixing(Index6M,$H2524,TRUE,_xll.ohTrigger(RecalcTrigger,Trigger6M)),NA())</f>
        <v>1.9644672020018319E-2</v>
      </c>
      <c r="M2524" s="183">
        <f>IFERROR(_xll.qlIndexFixing(Index1Y,$H2524,TRUE,_xll.ohTrigger(RecalcTrigger,Trigger1Y)),NA())</f>
        <v>1.9836648332974438E-2</v>
      </c>
      <c r="N2524" s="182">
        <f>IFERROR(_xll.qlIndexFixing(ONIndex1M,I2524,TRUE,_xll.ohTrigger(RecalcTrigger,Trigger1M)),NA())</f>
        <v>1.9061437237093415E-2</v>
      </c>
      <c r="O2524" s="44">
        <f>IFERROR(_xll.qlIndexFixing(ONIndex3M,I2524,TRUE,_xll.ohTrigger(RecalcTrigger,Trigger3M)),NA())</f>
        <v>1.9444693541299518E-2</v>
      </c>
      <c r="P2524" s="44">
        <f>IFERROR(_xll.qlIndexFixing(ONIndex6M,I2524,TRUE,_xll.ohTrigger(RecalcTrigger,Trigger6M)),NA())</f>
        <v>1.9550155882355202E-2</v>
      </c>
      <c r="Q2524" s="183">
        <f>IFERROR(_xll.qlIndexFixing(ONIndex1Y,I2524,TRUE,_xll.ohTrigger(RecalcTrigger,Trigger1Y)),NA())</f>
        <v>1.9647743782167382E-2</v>
      </c>
    </row>
    <row r="2525" spans="2:17" x14ac:dyDescent="0.2">
      <c r="B2525" s="39" t="s">
        <v>42</v>
      </c>
      <c r="D2525" s="42">
        <f>_xll.qlCalendarAdvance(Calendar,$D2524,B2525,"f",FALSE)</f>
        <v>57005</v>
      </c>
      <c r="E2525" s="177">
        <f>_xll.qlInterestRateIndexValueDate(IndexON,D2525)</f>
        <v>57005</v>
      </c>
      <c r="F2525" s="193">
        <f>IFERROR(_xll.qlIndexFixing(IndexON,D2525,TRUE,_xll.ohTrigger(RecalcTrigger,TriggerON)),NA())</f>
        <v>1.9140606805269078E-2</v>
      </c>
      <c r="H2525" s="42">
        <f>_xll.qlCalendarAdvance(Calendar,$H2524,B2525,"f",FALSE)</f>
        <v>57005</v>
      </c>
      <c r="I2525" s="177">
        <f>_xll.qlInterestRateIndexValueDate(Index1M,$H2525)</f>
        <v>57005</v>
      </c>
      <c r="J2525" s="182">
        <f>IFERROR(_xll.qlIndexFixing(Index1M,$H2525,TRUE,_xll.ohTrigger(RecalcTrigger,Trigger1M)),NA())</f>
        <v>1.9076261477448304E-2</v>
      </c>
      <c r="K2525" s="44">
        <f>IFERROR(_xll.qlIndexFixing(Index3M,H2525,TRUE,_xll.ohTrigger(RecalcTrigger,Trigger3M)),NA())</f>
        <v>1.9492268011160666E-2</v>
      </c>
      <c r="L2525" s="44">
        <f>IFERROR(_xll.qlIndexFixing(Index6M,$H2525,TRUE,_xll.ohTrigger(RecalcTrigger,Trigger6M)),NA())</f>
        <v>1.9644705452645829E-2</v>
      </c>
      <c r="M2525" s="183">
        <f>IFERROR(_xll.qlIndexFixing(Index1Y,$H2525,TRUE,_xll.ohTrigger(RecalcTrigger,Trigger1Y)),NA())</f>
        <v>1.9836596431499771E-2</v>
      </c>
      <c r="N2525" s="182">
        <f>IFERROR(_xll.qlIndexFixing(ONIndex1M,I2525,TRUE,_xll.ohTrigger(RecalcTrigger,Trigger1M)),NA())</f>
        <v>1.9061074910780018E-2</v>
      </c>
      <c r="O2525" s="44">
        <f>IFERROR(_xll.qlIndexFixing(ONIndex3M,I2525,TRUE,_xll.ohTrigger(RecalcTrigger,Trigger3M)),NA())</f>
        <v>1.9444748527148725E-2</v>
      </c>
      <c r="P2525" s="44">
        <f>IFERROR(_xll.qlIndexFixing(ONIndex6M,I2525,TRUE,_xll.ohTrigger(RecalcTrigger,Trigger6M)),NA())</f>
        <v>1.9549984500593087E-2</v>
      </c>
      <c r="Q2525" s="183">
        <f>IFERROR(_xll.qlIndexFixing(ONIndex1Y,I2525,TRUE,_xll.ohTrigger(RecalcTrigger,Trigger1Y)),NA())</f>
        <v>1.9647262228184026E-2</v>
      </c>
    </row>
    <row r="2526" spans="2:17" x14ac:dyDescent="0.2">
      <c r="B2526" s="39" t="s">
        <v>42</v>
      </c>
      <c r="D2526" s="42">
        <f>_xll.qlCalendarAdvance(Calendar,$D2525,B2526,"f",FALSE)</f>
        <v>57012</v>
      </c>
      <c r="E2526" s="177">
        <f>_xll.qlInterestRateIndexValueDate(IndexON,D2526)</f>
        <v>57012</v>
      </c>
      <c r="F2526" s="193">
        <f>IFERROR(_xll.qlIndexFixing(IndexON,D2526,TRUE,_xll.ohTrigger(RecalcTrigger,TriggerON)),NA())</f>
        <v>1.9141067104703202E-2</v>
      </c>
      <c r="H2526" s="42">
        <f>_xll.qlCalendarAdvance(Calendar,$H2525,B2526,"f",FALSE)</f>
        <v>57012</v>
      </c>
      <c r="I2526" s="177">
        <f>_xll.qlInterestRateIndexValueDate(Index1M,$H2526)</f>
        <v>57012</v>
      </c>
      <c r="J2526" s="182">
        <f>IFERROR(_xll.qlIndexFixing(Index1M,$H2526,TRUE,_xll.ohTrigger(RecalcTrigger,Trigger1M)),NA())</f>
        <v>1.907404476757003E-2</v>
      </c>
      <c r="K2526" s="44">
        <f>IFERROR(_xll.qlIndexFixing(Index3M,H2526,TRUE,_xll.ohTrigger(RecalcTrigger,Trigger3M)),NA())</f>
        <v>1.9491902929729393E-2</v>
      </c>
      <c r="L2526" s="44">
        <f>IFERROR(_xll.qlIndexFixing(Index6M,$H2526,TRUE,_xll.ohTrigger(RecalcTrigger,Trigger6M)),NA())</f>
        <v>1.9644754856399937E-2</v>
      </c>
      <c r="M2526" s="183">
        <f>IFERROR(_xll.qlIndexFixing(Index1Y,$H2526,TRUE,_xll.ohTrigger(RecalcTrigger,Trigger1Y)),NA())</f>
        <v>1.9836561376228863E-2</v>
      </c>
      <c r="N2526" s="182">
        <f>IFERROR(_xll.qlIndexFixing(ONIndex1M,I2526,TRUE,_xll.ohTrigger(RecalcTrigger,Trigger1M)),NA())</f>
        <v>1.906072985607743E-2</v>
      </c>
      <c r="O2526" s="44">
        <f>IFERROR(_xll.qlIndexFixing(ONIndex3M,I2526,TRUE,_xll.ohTrigger(RecalcTrigger,Trigger3M)),NA())</f>
        <v>1.9444818824909671E-2</v>
      </c>
      <c r="P2526" s="44">
        <f>IFERROR(_xll.qlIndexFixing(ONIndex6M,I2526,TRUE,_xll.ohTrigger(RecalcTrigger,Trigger6M)),NA())</f>
        <v>1.9549828935904179E-2</v>
      </c>
      <c r="Q2526" s="183">
        <f>IFERROR(_xll.qlIndexFixing(ONIndex1Y,I2526,TRUE,_xll.ohTrigger(RecalcTrigger,Trigger1Y)),NA())</f>
        <v>1.9646797192810483E-2</v>
      </c>
    </row>
    <row r="2527" spans="2:17" x14ac:dyDescent="0.2">
      <c r="B2527" s="39" t="s">
        <v>42</v>
      </c>
      <c r="D2527" s="42">
        <f>_xll.qlCalendarAdvance(Calendar,$D2526,B2527,"f",FALSE)</f>
        <v>57019</v>
      </c>
      <c r="E2527" s="177">
        <f>_xll.qlInterestRateIndexValueDate(IndexON,D2527)</f>
        <v>57019</v>
      </c>
      <c r="F2527" s="193">
        <f>IFERROR(_xll.qlIndexFixing(IndexON,D2527,TRUE,_xll.ohTrigger(RecalcTrigger,TriggerON)),NA())</f>
        <v>1.914154108726196E-2</v>
      </c>
      <c r="H2527" s="42">
        <f>_xll.qlCalendarAdvance(Calendar,$H2526,B2527,"f",FALSE)</f>
        <v>57019</v>
      </c>
      <c r="I2527" s="177">
        <f>_xll.qlInterestRateIndexValueDate(Index1M,$H2527)</f>
        <v>57019</v>
      </c>
      <c r="J2527" s="182">
        <f>IFERROR(_xll.qlIndexFixing(Index1M,$H2527,TRUE,_xll.ohTrigger(RecalcTrigger,Trigger1M)),NA())</f>
        <v>1.9073751099143901E-2</v>
      </c>
      <c r="K2527" s="44">
        <f>IFERROR(_xll.qlIndexFixing(Index3M,H2527,TRUE,_xll.ohTrigger(RecalcTrigger,Trigger3M)),NA())</f>
        <v>1.9492086748767311E-2</v>
      </c>
      <c r="L2527" s="44">
        <f>IFERROR(_xll.qlIndexFixing(Index6M,$H2527,TRUE,_xll.ohTrigger(RecalcTrigger,Trigger6M)),NA())</f>
        <v>1.9644820231281539E-2</v>
      </c>
      <c r="M2527" s="183">
        <f>IFERROR(_xll.qlIndexFixing(Index1Y,$H2527,TRUE,_xll.ohTrigger(RecalcTrigger,Trigger1Y)),NA())</f>
        <v>1.9836543167160152E-2</v>
      </c>
      <c r="N2527" s="182">
        <f>IFERROR(_xll.qlIndexFixing(ONIndex1M,I2527,TRUE,_xll.ohTrigger(RecalcTrigger,Trigger1M)),NA())</f>
        <v>1.9060402073309834E-2</v>
      </c>
      <c r="O2527" s="44">
        <f>IFERROR(_xll.qlIndexFixing(ONIndex3M,I2527,TRUE,_xll.ohTrigger(RecalcTrigger,Trigger3M)),NA())</f>
        <v>1.9444904434582355E-2</v>
      </c>
      <c r="P2527" s="44">
        <f>IFERROR(_xll.qlIndexFixing(ONIndex6M,I2527,TRUE,_xll.ohTrigger(RecalcTrigger,Trigger6M)),NA())</f>
        <v>1.9549689188288477E-2</v>
      </c>
      <c r="Q2527" s="183">
        <f>IFERROR(_xll.qlIndexFixing(ONIndex1Y,I2527,TRUE,_xll.ohTrigger(RecalcTrigger,Trigger1Y)),NA())</f>
        <v>1.9646348676046754E-2</v>
      </c>
    </row>
    <row r="2528" spans="2:17" x14ac:dyDescent="0.2">
      <c r="B2528" s="39" t="s">
        <v>42</v>
      </c>
      <c r="D2528" s="42">
        <f>_xll.qlCalendarAdvance(Calendar,$D2527,B2528,"f",FALSE)</f>
        <v>57026</v>
      </c>
      <c r="E2528" s="177">
        <f>_xll.qlInterestRateIndexValueDate(IndexON,D2528)</f>
        <v>57026</v>
      </c>
      <c r="F2528" s="193">
        <f>IFERROR(_xll.qlIndexFixing(IndexON,D2528,TRUE,_xll.ohTrigger(RecalcTrigger,TriggerON)),NA())</f>
        <v>1.9142028752621165E-2</v>
      </c>
      <c r="H2528" s="42">
        <f>_xll.qlCalendarAdvance(Calendar,$H2527,B2528,"f",FALSE)</f>
        <v>57026</v>
      </c>
      <c r="I2528" s="177">
        <f>_xll.qlInterestRateIndexValueDate(Index1M,$H2528)</f>
        <v>57026</v>
      </c>
      <c r="J2528" s="182">
        <f>IFERROR(_xll.qlIndexFixing(Index1M,$H2528,TRUE,_xll.ohTrigger(RecalcTrigger,Trigger1M)),NA())</f>
        <v>1.9073474727729602E-2</v>
      </c>
      <c r="K2528" s="44">
        <f>IFERROR(_xll.qlIndexFixing(Index3M,H2528,TRUE,_xll.ohTrigger(RecalcTrigger,Trigger3M)),NA())</f>
        <v>1.9492285952475815E-2</v>
      </c>
      <c r="L2528" s="44">
        <f>IFERROR(_xll.qlIndexFixing(Index6M,$H2528,TRUE,_xll.ohTrigger(RecalcTrigger,Trigger6M)),NA())</f>
        <v>1.9644901577293303E-2</v>
      </c>
      <c r="M2528" s="183">
        <f>IFERROR(_xll.qlIndexFixing(Index1Y,$H2528,TRUE,_xll.ohTrigger(RecalcTrigger,Trigger1Y)),NA())</f>
        <v>1.9836541804292094E-2</v>
      </c>
      <c r="N2528" s="182">
        <f>IFERROR(_xll.qlIndexFixing(ONIndex1M,I2528,TRUE,_xll.ohTrigger(RecalcTrigger,Trigger1M)),NA())</f>
        <v>1.906009156231514E-2</v>
      </c>
      <c r="O2528" s="44">
        <f>IFERROR(_xll.qlIndexFixing(ONIndex3M,I2528,TRUE,_xll.ohTrigger(RecalcTrigger,Trigger3M)),NA())</f>
        <v>1.9445005356166778E-2</v>
      </c>
      <c r="P2528" s="44">
        <f>IFERROR(_xll.qlIndexFixing(ONIndex6M,I2528,TRUE,_xll.ohTrigger(RecalcTrigger,Trigger6M)),NA())</f>
        <v>1.9549565257745982E-2</v>
      </c>
      <c r="Q2528" s="183">
        <f>IFERROR(_xll.qlIndexFixing(ONIndex1Y,I2528,TRUE,_xll.ohTrigger(RecalcTrigger,Trigger1Y)),NA())</f>
        <v>1.9645916677811792E-2</v>
      </c>
    </row>
    <row r="2529" spans="2:17" x14ac:dyDescent="0.2">
      <c r="B2529" s="39" t="s">
        <v>42</v>
      </c>
      <c r="D2529" s="42">
        <f>_xll.qlCalendarAdvance(Calendar,$D2528,B2529,"f",FALSE)</f>
        <v>57033</v>
      </c>
      <c r="E2529" s="177">
        <f>_xll.qlInterestRateIndexValueDate(IndexON,D2529)</f>
        <v>57033</v>
      </c>
      <c r="F2529" s="193">
        <f>IFERROR(_xll.qlIndexFixing(IndexON,D2529,TRUE,_xll.ohTrigger(RecalcTrigger,TriggerON)),NA())</f>
        <v>1.9142530100780819E-2</v>
      </c>
      <c r="H2529" s="42">
        <f>_xll.qlCalendarAdvance(Calendar,$H2528,B2529,"f",FALSE)</f>
        <v>57033</v>
      </c>
      <c r="I2529" s="177">
        <f>_xll.qlInterestRateIndexValueDate(Index1M,$H2529)</f>
        <v>57033</v>
      </c>
      <c r="J2529" s="182">
        <f>IFERROR(_xll.qlIndexFixing(Index1M,$H2529,TRUE,_xll.ohTrigger(RecalcTrigger,Trigger1M)),NA())</f>
        <v>1.9073215653332726E-2</v>
      </c>
      <c r="K2529" s="44">
        <f>IFERROR(_xll.qlIndexFixing(Index3M,H2529,TRUE,_xll.ohTrigger(RecalcTrigger,Trigger3M)),NA())</f>
        <v>1.9492500540858507E-2</v>
      </c>
      <c r="L2529" s="44">
        <f>IFERROR(_xll.qlIndexFixing(Index6M,$H2529,TRUE,_xll.ohTrigger(RecalcTrigger,Trigger6M)),NA())</f>
        <v>1.9644998894435675E-2</v>
      </c>
      <c r="M2529" s="183">
        <f>IFERROR(_xll.qlIndexFixing(Index1Y,$H2529,TRUE,_xll.ohTrigger(RecalcTrigger,Trigger1Y)),NA())</f>
        <v>1.9836557287624911E-2</v>
      </c>
      <c r="N2529" s="182">
        <f>IFERROR(_xll.qlIndexFixing(ONIndex1M,I2529,TRUE,_xll.ohTrigger(RecalcTrigger,Trigger1M)),NA())</f>
        <v>1.9059798322850208E-2</v>
      </c>
      <c r="O2529" s="44">
        <f>IFERROR(_xll.qlIndexFixing(ONIndex3M,I2529,TRUE,_xll.ohTrigger(RecalcTrigger,Trigger3M)),NA())</f>
        <v>1.9445121589500847E-2</v>
      </c>
      <c r="P2529" s="44">
        <f>IFERROR(_xll.qlIndexFixing(ONIndex6M,I2529,TRUE,_xll.ohTrigger(RecalcTrigger,Trigger6M)),NA())</f>
        <v>1.9549457144114601E-2</v>
      </c>
      <c r="Q2529" s="183">
        <f>IFERROR(_xll.qlIndexFixing(ONIndex1Y,I2529,TRUE,_xll.ohTrigger(RecalcTrigger,Trigger1Y)),NA())</f>
        <v>1.9645501198024551E-2</v>
      </c>
    </row>
    <row r="2530" spans="2:17" x14ac:dyDescent="0.2">
      <c r="B2530" s="39" t="s">
        <v>42</v>
      </c>
      <c r="D2530" s="42">
        <f>_xll.qlCalendarAdvance(Calendar,$D2529,B2530,"f",FALSE)</f>
        <v>57040</v>
      </c>
      <c r="E2530" s="177">
        <f>_xll.qlInterestRateIndexValueDate(IndexON,D2530)</f>
        <v>57040</v>
      </c>
      <c r="F2530" s="193">
        <f>IFERROR(_xll.qlIndexFixing(IndexON,D2530,TRUE,_xll.ohTrigger(RecalcTrigger,TriggerON)),NA())</f>
        <v>1.9143045131821967E-2</v>
      </c>
      <c r="H2530" s="42">
        <f>_xll.qlCalendarAdvance(Calendar,$H2529,B2530,"f",FALSE)</f>
        <v>57040</v>
      </c>
      <c r="I2530" s="177">
        <f>_xll.qlInterestRateIndexValueDate(Index1M,$H2530)</f>
        <v>57040</v>
      </c>
      <c r="J2530" s="182">
        <f>IFERROR(_xll.qlIndexFixing(Index1M,$H2530,TRUE,_xll.ohTrigger(RecalcTrigger,Trigger1M)),NA())</f>
        <v>1.9075386923177905E-2</v>
      </c>
      <c r="K2530" s="44">
        <f>IFERROR(_xll.qlIndexFixing(Index3M,H2530,TRUE,_xll.ohTrigger(RecalcTrigger,Trigger3M)),NA())</f>
        <v>1.9493808766484533E-2</v>
      </c>
      <c r="L2530" s="44">
        <f>IFERROR(_xll.qlIndexFixing(Index6M,$H2530,TRUE,_xll.ohTrigger(RecalcTrigger,Trigger6M)),NA())</f>
        <v>1.9646193560339264E-2</v>
      </c>
      <c r="M2530" s="183">
        <f>IFERROR(_xll.qlIndexFixing(Index1Y,$H2530,TRUE,_xll.ohTrigger(RecalcTrigger,Trigger1Y)),NA())</f>
        <v>1.9836040799000143E-2</v>
      </c>
      <c r="N2530" s="182">
        <f>IFERROR(_xll.qlIndexFixing(ONIndex1M,I2530,TRUE,_xll.ohTrigger(RecalcTrigger,Trigger1M)),NA())</f>
        <v>1.9059522355158176E-2</v>
      </c>
      <c r="O2530" s="44">
        <f>IFERROR(_xll.qlIndexFixing(ONIndex3M,I2530,TRUE,_xll.ohTrigger(RecalcTrigger,Trigger3M)),NA())</f>
        <v>1.94452531348277E-2</v>
      </c>
      <c r="P2530" s="44">
        <f>IFERROR(_xll.qlIndexFixing(ONIndex6M,I2530,TRUE,_xll.ohTrigger(RecalcTrigger,Trigger6M)),NA())</f>
        <v>1.9549364847637474E-2</v>
      </c>
      <c r="Q2530" s="183">
        <f>IFERROR(_xll.qlIndexFixing(ONIndex1Y,I2530,TRUE,_xll.ohTrigger(RecalcTrigger,Trigger1Y)),NA())</f>
        <v>1.9645102236766077E-2</v>
      </c>
    </row>
    <row r="2531" spans="2:17" x14ac:dyDescent="0.2">
      <c r="B2531" s="39" t="s">
        <v>42</v>
      </c>
      <c r="D2531" s="42">
        <f>_xll.qlCalendarAdvance(Calendar,$D2530,B2531,"f",FALSE)</f>
        <v>57047</v>
      </c>
      <c r="E2531" s="177">
        <f>_xll.qlInterestRateIndexValueDate(IndexON,D2531)</f>
        <v>57047</v>
      </c>
      <c r="F2531" s="193">
        <f>IFERROR(_xll.qlIndexFixing(IndexON,D2531,TRUE,_xll.ohTrigger(RecalcTrigger,TriggerON)),NA())</f>
        <v>1.9143573845825657E-2</v>
      </c>
      <c r="H2531" s="42">
        <f>_xll.qlCalendarAdvance(Calendar,$H2530,B2531,"f",FALSE)</f>
        <v>57047</v>
      </c>
      <c r="I2531" s="177">
        <f>_xll.qlInterestRateIndexValueDate(Index1M,$H2531)</f>
        <v>57047</v>
      </c>
      <c r="J2531" s="182">
        <f>IFERROR(_xll.qlIndexFixing(Index1M,$H2531,TRUE,_xll.ohTrigger(RecalcTrigger,Trigger1M)),NA())</f>
        <v>1.9074684462677818E-2</v>
      </c>
      <c r="K2531" s="44">
        <f>IFERROR(_xll.qlIndexFixing(Index3M,H2531,TRUE,_xll.ohTrigger(RecalcTrigger,Trigger3M)),NA())</f>
        <v>1.9494056348412659E-2</v>
      </c>
      <c r="L2531" s="44">
        <f>IFERROR(_xll.qlIndexFixing(Index6M,$H2531,TRUE,_xll.ohTrigger(RecalcTrigger,Trigger6M)),NA())</f>
        <v>1.9646325115435279E-2</v>
      </c>
      <c r="M2531" s="183">
        <f>IFERROR(_xll.qlIndexFixing(Index1Y,$H2531,TRUE,_xll.ohTrigger(RecalcTrigger,Trigger1Y)),NA())</f>
        <v>1.9836088768855786E-2</v>
      </c>
      <c r="N2531" s="182">
        <f>IFERROR(_xll.qlIndexFixing(ONIndex1M,I2531,TRUE,_xll.ohTrigger(RecalcTrigger,Trigger1M)),NA())</f>
        <v>1.9059263659401138E-2</v>
      </c>
      <c r="O2531" s="44">
        <f>IFERROR(_xll.qlIndexFixing(ONIndex3M,I2531,TRUE,_xll.ohTrigger(RecalcTrigger,Trigger3M)),NA())</f>
        <v>1.9445399992147339E-2</v>
      </c>
      <c r="P2531" s="44">
        <f>IFERROR(_xll.qlIndexFixing(ONIndex6M,I2531,TRUE,_xll.ohTrigger(RecalcTrigger,Trigger6M)),NA())</f>
        <v>1.9549288368233553E-2</v>
      </c>
      <c r="Q2531" s="183">
        <f>IFERROR(_xll.qlIndexFixing(ONIndex1Y,I2531,TRUE,_xll.ohTrigger(RecalcTrigger,Trigger1Y)),NA())</f>
        <v>1.9644719794198462E-2</v>
      </c>
    </row>
    <row r="2532" spans="2:17" x14ac:dyDescent="0.2">
      <c r="B2532" s="39" t="s">
        <v>42</v>
      </c>
      <c r="D2532" s="42">
        <f>_xll.qlCalendarAdvance(Calendar,$D2531,B2532,"f",FALSE)</f>
        <v>57054</v>
      </c>
      <c r="E2532" s="177">
        <f>_xll.qlInterestRateIndexValueDate(IndexON,D2532)</f>
        <v>57054</v>
      </c>
      <c r="F2532" s="193">
        <f>IFERROR(_xll.qlIndexFixing(IndexON,D2532,TRUE,_xll.ohTrigger(RecalcTrigger,TriggerON)),NA())</f>
        <v>1.9144116242629794E-2</v>
      </c>
      <c r="H2532" s="42">
        <f>_xll.qlCalendarAdvance(Calendar,$H2531,B2532,"f",FALSE)</f>
        <v>57054</v>
      </c>
      <c r="I2532" s="177">
        <f>_xll.qlInterestRateIndexValueDate(Index1M,$H2532)</f>
        <v>57054</v>
      </c>
      <c r="J2532" s="182">
        <f>IFERROR(_xll.qlIndexFixing(Index1M,$H2532,TRUE,_xll.ohTrigger(RecalcTrigger,Trigger1M)),NA())</f>
        <v>1.9074482179071553E-2</v>
      </c>
      <c r="K2532" s="44">
        <f>IFERROR(_xll.qlIndexFixing(Index3M,H2532,TRUE,_xll.ohTrigger(RecalcTrigger,Trigger3M)),NA())</f>
        <v>1.9494319316663577E-2</v>
      </c>
      <c r="L2532" s="44">
        <f>IFERROR(_xll.qlIndexFixing(Index6M,$H2532,TRUE,_xll.ohTrigger(RecalcTrigger,Trigger6M)),NA())</f>
        <v>1.9646472643382058E-2</v>
      </c>
      <c r="M2532" s="183">
        <f>IFERROR(_xll.qlIndexFixing(Index1Y,$H2532,TRUE,_xll.ohTrigger(RecalcTrigger,Trigger1Y)),NA())</f>
        <v>1.9836153584010141E-2</v>
      </c>
      <c r="N2532" s="182">
        <f>IFERROR(_xll.qlIndexFixing(ONIndex1M,I2532,TRUE,_xll.ohTrigger(RecalcTrigger,Trigger1M)),NA())</f>
        <v>1.9059022235092815E-2</v>
      </c>
      <c r="O2532" s="44">
        <f>IFERROR(_xll.qlIndexFixing(ONIndex3M,I2532,TRUE,_xll.ohTrigger(RecalcTrigger,Trigger3M)),NA())</f>
        <v>1.9445562161216623E-2</v>
      </c>
      <c r="P2532" s="44">
        <f>IFERROR(_xll.qlIndexFixing(ONIndex6M,I2532,TRUE,_xll.ohTrigger(RecalcTrigger,Trigger6M)),NA())</f>
        <v>1.9549227705902839E-2</v>
      </c>
      <c r="Q2532" s="183">
        <f>IFERROR(_xll.qlIndexFixing(ONIndex1Y,I2532,TRUE,_xll.ohTrigger(RecalcTrigger,Trigger1Y)),NA())</f>
        <v>1.9644353870159614E-2</v>
      </c>
    </row>
    <row r="2533" spans="2:17" x14ac:dyDescent="0.2">
      <c r="B2533" s="39" t="s">
        <v>42</v>
      </c>
      <c r="D2533" s="42">
        <f>_xll.qlCalendarAdvance(Calendar,$D2532,B2533,"f",FALSE)</f>
        <v>57061</v>
      </c>
      <c r="E2533" s="177">
        <f>_xll.qlInterestRateIndexValueDate(IndexON,D2533)</f>
        <v>57061</v>
      </c>
      <c r="F2533" s="193">
        <f>IFERROR(_xll.qlIndexFixing(IndexON,D2533,TRUE,_xll.ohTrigger(RecalcTrigger,TriggerON)),NA())</f>
        <v>1.914467232223438E-2</v>
      </c>
      <c r="H2533" s="42">
        <f>_xll.qlCalendarAdvance(Calendar,$H2532,B2533,"f",FALSE)</f>
        <v>57061</v>
      </c>
      <c r="I2533" s="177">
        <f>_xll.qlInterestRateIndexValueDate(Index1M,$H2533)</f>
        <v>57061</v>
      </c>
      <c r="J2533" s="182">
        <f>IFERROR(_xll.qlIndexFixing(Index1M,$H2533,TRUE,_xll.ohTrigger(RecalcTrigger,Trigger1M)),NA())</f>
        <v>1.9074297196090668E-2</v>
      </c>
      <c r="K2533" s="44">
        <f>IFERROR(_xll.qlIndexFixing(Index3M,H2533,TRUE,_xll.ohTrigger(RecalcTrigger,Trigger3M)),NA())</f>
        <v>1.9494597671238172E-2</v>
      </c>
      <c r="L2533" s="44">
        <f>IFERROR(_xll.qlIndexFixing(Index6M,$H2533,TRUE,_xll.ohTrigger(RecalcTrigger,Trigger6M)),NA())</f>
        <v>1.9646636144182245E-2</v>
      </c>
      <c r="M2533" s="183">
        <f>IFERROR(_xll.qlIndexFixing(Index1Y,$H2533,TRUE,_xll.ohTrigger(RecalcTrigger,Trigger1Y)),NA())</f>
        <v>1.9836235244466316E-2</v>
      </c>
      <c r="N2533" s="182">
        <f>IFERROR(_xll.qlIndexFixing(ONIndex1M,I2533,TRUE,_xll.ohTrigger(RecalcTrigger,Trigger1M)),NA())</f>
        <v>1.9058798082719486E-2</v>
      </c>
      <c r="O2533" s="44">
        <f>IFERROR(_xll.qlIndexFixing(ONIndex3M,I2533,TRUE,_xll.ohTrigger(RecalcTrigger,Trigger3M)),NA())</f>
        <v>1.9445739642197646E-2</v>
      </c>
      <c r="P2533" s="44">
        <f>IFERROR(_xll.qlIndexFixing(ONIndex6M,I2533,TRUE,_xll.ohTrigger(RecalcTrigger,Trigger6M)),NA())</f>
        <v>1.9549182860483238E-2</v>
      </c>
      <c r="Q2533" s="183">
        <f>IFERROR(_xll.qlIndexFixing(ONIndex1Y,I2533,TRUE,_xll.ohTrigger(RecalcTrigger,Trigger1Y)),NA())</f>
        <v>1.9644004464487441E-2</v>
      </c>
    </row>
    <row r="2534" spans="2:17" x14ac:dyDescent="0.2">
      <c r="B2534" s="39" t="s">
        <v>42</v>
      </c>
      <c r="D2534" s="42">
        <f>_xll.qlCalendarAdvance(Calendar,$D2533,B2534,"f",FALSE)</f>
        <v>57068</v>
      </c>
      <c r="E2534" s="177">
        <f>_xll.qlInterestRateIndexValueDate(IndexON,D2534)</f>
        <v>57068</v>
      </c>
      <c r="F2534" s="193">
        <f>IFERROR(_xll.qlIndexFixing(IndexON,D2534,TRUE,_xll.ohTrigger(RecalcTrigger,TriggerON)),NA())</f>
        <v>1.9145242084801506E-2</v>
      </c>
      <c r="H2534" s="42">
        <f>_xll.qlCalendarAdvance(Calendar,$H2533,B2534,"f",FALSE)</f>
        <v>57068</v>
      </c>
      <c r="I2534" s="177">
        <f>_xll.qlInterestRateIndexValueDate(Index1M,$H2534)</f>
        <v>57068</v>
      </c>
      <c r="J2534" s="182">
        <f>IFERROR(_xll.qlIndexFixing(Index1M,$H2534,TRUE,_xll.ohTrigger(RecalcTrigger,Trigger1M)),NA())</f>
        <v>1.9072666979957319E-2</v>
      </c>
      <c r="K2534" s="44">
        <f>IFERROR(_xll.qlIndexFixing(Index3M,H2534,TRUE,_xll.ohTrigger(RecalcTrigger,Trigger3M)),NA())</f>
        <v>1.9494891412141731E-2</v>
      </c>
      <c r="L2534" s="44">
        <f>IFERROR(_xll.qlIndexFixing(Index6M,$H2534,TRUE,_xll.ohTrigger(RecalcTrigger,Trigger6M)),NA())</f>
        <v>1.9646815617841127E-2</v>
      </c>
      <c r="M2534" s="183">
        <f>IFERROR(_xll.qlIndexFixing(Index1Y,$H2534,TRUE,_xll.ohTrigger(RecalcTrigger,Trigger1Y)),NA())</f>
        <v>1.9836333750228752E-2</v>
      </c>
      <c r="N2534" s="182">
        <f>IFERROR(_xll.qlIndexFixing(ONIndex1M,I2534,TRUE,_xll.ohTrigger(RecalcTrigger,Trigger1M)),NA())</f>
        <v>1.9058591202119057E-2</v>
      </c>
      <c r="O2534" s="44">
        <f>IFERROR(_xll.qlIndexFixing(ONIndex3M,I2534,TRUE,_xll.ohTrigger(RecalcTrigger,Trigger3M)),NA())</f>
        <v>1.9445932435090407E-2</v>
      </c>
      <c r="P2534" s="44">
        <f>IFERROR(_xll.qlIndexFixing(ONIndex6M,I2534,TRUE,_xll.ohTrigger(RecalcTrigger,Trigger6M)),NA())</f>
        <v>1.9549153832136845E-2</v>
      </c>
      <c r="Q2534" s="183">
        <f>IFERROR(_xll.qlIndexFixing(ONIndex1Y,I2534,TRUE,_xll.ohTrigger(RecalcTrigger,Trigger1Y)),NA())</f>
        <v>1.9643671577506128E-2</v>
      </c>
    </row>
    <row r="2535" spans="2:17" x14ac:dyDescent="0.2">
      <c r="B2535" s="39" t="s">
        <v>42</v>
      </c>
      <c r="D2535" s="42">
        <f>_xll.qlCalendarAdvance(Calendar,$D2534,B2535,"f",FALSE)</f>
        <v>57075</v>
      </c>
      <c r="E2535" s="177">
        <f>_xll.qlInterestRateIndexValueDate(IndexON,D2535)</f>
        <v>57075</v>
      </c>
      <c r="F2535" s="193">
        <f>IFERROR(_xll.qlIndexFixing(IndexON,D2535,TRUE,_xll.ohTrigger(RecalcTrigger,TriggerON)),NA())</f>
        <v>1.9145825530250127E-2</v>
      </c>
      <c r="H2535" s="42">
        <f>_xll.qlCalendarAdvance(Calendar,$H2534,B2535,"f",FALSE)</f>
        <v>57075</v>
      </c>
      <c r="I2535" s="177">
        <f>_xll.qlInterestRateIndexValueDate(Index1M,$H2535)</f>
        <v>57075</v>
      </c>
      <c r="J2535" s="182">
        <f>IFERROR(_xll.qlIndexFixing(Index1M,$H2535,TRUE,_xll.ohTrigger(RecalcTrigger,Trigger1M)),NA())</f>
        <v>1.9072512915081163E-2</v>
      </c>
      <c r="K2535" s="44">
        <f>IFERROR(_xll.qlIndexFixing(Index3M,H2535,TRUE,_xll.ohTrigger(RecalcTrigger,Trigger3M)),NA())</f>
        <v>1.9494655781519182E-2</v>
      </c>
      <c r="L2535" s="44">
        <f>IFERROR(_xll.qlIndexFixing(Index6M,$H2535,TRUE,_xll.ohTrigger(RecalcTrigger,Trigger6M)),NA())</f>
        <v>1.9646464562998761E-2</v>
      </c>
      <c r="M2535" s="183">
        <f>IFERROR(_xll.qlIndexFixing(Index1Y,$H2535,TRUE,_xll.ohTrigger(RecalcTrigger,Trigger1Y)),NA())</f>
        <v>1.983644910130189E-2</v>
      </c>
      <c r="N2535" s="182">
        <f>IFERROR(_xll.qlIndexFixing(ONIndex1M,I2535,TRUE,_xll.ohTrigger(RecalcTrigger,Trigger1M)),NA())</f>
        <v>1.9058401593129437E-2</v>
      </c>
      <c r="O2535" s="44">
        <f>IFERROR(_xll.qlIndexFixing(ONIndex3M,I2535,TRUE,_xll.ohTrigger(RecalcTrigger,Trigger3M)),NA())</f>
        <v>1.9446140539894907E-2</v>
      </c>
      <c r="P2535" s="44">
        <f>IFERROR(_xll.qlIndexFixing(ONIndex6M,I2535,TRUE,_xll.ohTrigger(RecalcTrigger,Trigger6M)),NA())</f>
        <v>1.9549140620863659E-2</v>
      </c>
      <c r="Q2535" s="183">
        <f>IFERROR(_xll.qlIndexFixing(ONIndex1Y,I2535,TRUE,_xll.ohTrigger(RecalcTrigger,Trigger1Y)),NA())</f>
        <v>1.9643355208972535E-2</v>
      </c>
    </row>
    <row r="2536" spans="2:17" x14ac:dyDescent="0.2">
      <c r="B2536" s="39" t="s">
        <v>42</v>
      </c>
      <c r="D2536" s="42">
        <f>_xll.qlCalendarAdvance(Calendar,$D2535,B2536,"f",FALSE)</f>
        <v>57082</v>
      </c>
      <c r="E2536" s="177">
        <f>_xll.qlInterestRateIndexValueDate(IndexON,D2536)</f>
        <v>57082</v>
      </c>
      <c r="F2536" s="193">
        <f>IFERROR(_xll.qlIndexFixing(IndexON,D2536,TRUE,_xll.ohTrigger(RecalcTrigger,TriggerON)),NA())</f>
        <v>1.9146422658499196E-2</v>
      </c>
      <c r="H2536" s="42">
        <f>_xll.qlCalendarAdvance(Calendar,$H2535,B2536,"f",FALSE)</f>
        <v>57082</v>
      </c>
      <c r="I2536" s="177">
        <f>_xll.qlInterestRateIndexValueDate(Index1M,$H2536)</f>
        <v>57082</v>
      </c>
      <c r="J2536" s="182">
        <f>IFERROR(_xll.qlIndexFixing(Index1M,$H2536,TRUE,_xll.ohTrigger(RecalcTrigger,Trigger1M)),NA())</f>
        <v>1.9072376148107233E-2</v>
      </c>
      <c r="K2536" s="44">
        <f>IFERROR(_xll.qlIndexFixing(Index3M,H2536,TRUE,_xll.ohTrigger(RecalcTrigger,Trigger3M)),NA())</f>
        <v>1.9494979178832448E-2</v>
      </c>
      <c r="L2536" s="44">
        <f>IFERROR(_xll.qlIndexFixing(Index6M,$H2536,TRUE,_xll.ohTrigger(RecalcTrigger,Trigger6M)),NA())</f>
        <v>1.9646674830204835E-2</v>
      </c>
      <c r="M2536" s="183">
        <f>IFERROR(_xll.qlIndexFixing(Index1Y,$H2536,TRUE,_xll.ohTrigger(RecalcTrigger,Trigger1Y)),NA())</f>
        <v>1.9836581297691724E-2</v>
      </c>
      <c r="N2536" s="182">
        <f>IFERROR(_xll.qlIndexFixing(ONIndex1M,I2536,TRUE,_xll.ohTrigger(RecalcTrigger,Trigger1M)),NA())</f>
        <v>1.9058229255831671E-2</v>
      </c>
      <c r="O2536" s="44">
        <f>IFERROR(_xll.qlIndexFixing(ONIndex3M,I2536,TRUE,_xll.ohTrigger(RecalcTrigger,Trigger3M)),NA())</f>
        <v>1.9446363956449053E-2</v>
      </c>
      <c r="P2536" s="44">
        <f>IFERROR(_xll.qlIndexFixing(ONIndex6M,I2536,TRUE,_xll.ohTrigger(RecalcTrigger,Trigger6M)),NA())</f>
        <v>1.9549143226663679E-2</v>
      </c>
      <c r="Q2536" s="183">
        <f>IFERROR(_xll.qlIndexFixing(ONIndex1Y,I2536,TRUE,_xll.ohTrigger(RecalcTrigger,Trigger1Y)),NA())</f>
        <v>1.9643055358967709E-2</v>
      </c>
    </row>
    <row r="2537" spans="2:17" x14ac:dyDescent="0.2">
      <c r="B2537" s="39" t="s">
        <v>42</v>
      </c>
      <c r="D2537" s="42">
        <f>_xll.qlCalendarAdvance(Calendar,$D2536,B2537,"f",FALSE)</f>
        <v>57089</v>
      </c>
      <c r="E2537" s="177">
        <f>_xll.qlInterestRateIndexValueDate(IndexON,D2537)</f>
        <v>57089</v>
      </c>
      <c r="F2537" s="193">
        <f>IFERROR(_xll.qlIndexFixing(IndexON,D2537,TRUE,_xll.ohTrigger(RecalcTrigger,TriggerON)),NA())</f>
        <v>1.9147033469548713E-2</v>
      </c>
      <c r="H2537" s="42">
        <f>_xll.qlCalendarAdvance(Calendar,$H2536,B2537,"f",FALSE)</f>
        <v>57089</v>
      </c>
      <c r="I2537" s="177">
        <f>_xll.qlInterestRateIndexValueDate(Index1M,$H2537)</f>
        <v>57089</v>
      </c>
      <c r="J2537" s="182">
        <f>IFERROR(_xll.qlIndexFixing(Index1M,$H2537,TRUE,_xll.ohTrigger(RecalcTrigger,Trigger1M)),NA())</f>
        <v>1.9072256679049032E-2</v>
      </c>
      <c r="K2537" s="44">
        <f>IFERROR(_xll.qlIndexFixing(Index3M,H2537,TRUE,_xll.ohTrigger(RecalcTrigger,Trigger3M)),NA())</f>
        <v>1.9495317961665284E-2</v>
      </c>
      <c r="L2537" s="44">
        <f>IFERROR(_xll.qlIndexFixing(Index6M,$H2537,TRUE,_xll.ohTrigger(RecalcTrigger,Trigger6M)),NA())</f>
        <v>1.9646901069427777E-2</v>
      </c>
      <c r="M2537" s="183">
        <f>IFERROR(_xll.qlIndexFixing(Index1Y,$H2537,TRUE,_xll.ohTrigger(RecalcTrigger,Trigger1Y)),NA())</f>
        <v>1.983673033940514E-2</v>
      </c>
      <c r="N2537" s="182">
        <f>IFERROR(_xll.qlIndexFixing(ONIndex1M,I2537,TRUE,_xll.ohTrigger(RecalcTrigger,Trigger1M)),NA())</f>
        <v>1.9058074190387853E-2</v>
      </c>
      <c r="O2537" s="44">
        <f>IFERROR(_xll.qlIndexFixing(ONIndex3M,I2537,TRUE,_xll.ohTrigger(RecalcTrigger,Trigger3M)),NA())</f>
        <v>1.944660268507703E-2</v>
      </c>
      <c r="P2537" s="44">
        <f>IFERROR(_xll.qlIndexFixing(ONIndex6M,I2537,TRUE,_xll.ohTrigger(RecalcTrigger,Trigger6M)),NA())</f>
        <v>1.954916164945586E-2</v>
      </c>
      <c r="Q2537" s="183">
        <f>IFERROR(_xll.qlIndexFixing(ONIndex1Y,I2537,TRUE,_xll.ohTrigger(RecalcTrigger,Trigger1Y)),NA())</f>
        <v>1.9642772027491651E-2</v>
      </c>
    </row>
    <row r="2538" spans="2:17" x14ac:dyDescent="0.2">
      <c r="B2538" s="39" t="s">
        <v>42</v>
      </c>
      <c r="D2538" s="42">
        <f>_xll.qlCalendarAdvance(Calendar,$D2537,B2538,"f",FALSE)</f>
        <v>57096</v>
      </c>
      <c r="E2538" s="177">
        <f>_xll.qlInterestRateIndexValueDate(IndexON,D2538)</f>
        <v>57096</v>
      </c>
      <c r="F2538" s="193">
        <f>IFERROR(_xll.qlIndexFixing(IndexON,D2538,TRUE,_xll.ohTrigger(RecalcTrigger,TriggerON)),NA())</f>
        <v>1.9147657963641818E-2</v>
      </c>
      <c r="H2538" s="42">
        <f>_xll.qlCalendarAdvance(Calendar,$H2537,B2538,"f",FALSE)</f>
        <v>57096</v>
      </c>
      <c r="I2538" s="177">
        <f>_xll.qlInterestRateIndexValueDate(Index1M,$H2538)</f>
        <v>57096</v>
      </c>
      <c r="J2538" s="182">
        <f>IFERROR(_xll.qlIndexFixing(Index1M,$H2538,TRUE,_xll.ohTrigger(RecalcTrigger,Trigger1M)),NA())</f>
        <v>1.9072154507901156E-2</v>
      </c>
      <c r="K2538" s="44">
        <f>IFERROR(_xll.qlIndexFixing(Index3M,H2538,TRUE,_xll.ohTrigger(RecalcTrigger,Trigger3M)),NA())</f>
        <v>1.9495672130019476E-2</v>
      </c>
      <c r="L2538" s="44">
        <f>IFERROR(_xll.qlIndexFixing(Index6M,$H2538,TRUE,_xll.ohTrigger(RecalcTrigger,Trigger6M)),NA())</f>
        <v>1.9647143280672012E-2</v>
      </c>
      <c r="M2538" s="183">
        <f>IFERROR(_xll.qlIndexFixing(Index1Y,$H2538,TRUE,_xll.ohTrigger(RecalcTrigger,Trigger1Y)),NA())</f>
        <v>1.9836896226448797E-2</v>
      </c>
      <c r="N2538" s="182">
        <f>IFERROR(_xll.qlIndexFixing(ONIndex1M,I2538,TRUE,_xll.ohTrigger(RecalcTrigger,Trigger1M)),NA())</f>
        <v>1.9057936396716935E-2</v>
      </c>
      <c r="O2538" s="44">
        <f>IFERROR(_xll.qlIndexFixing(ONIndex3M,I2538,TRUE,_xll.ohTrigger(RecalcTrigger,Trigger3M)),NA())</f>
        <v>1.9446856725535699E-2</v>
      </c>
      <c r="P2538" s="44">
        <f>IFERROR(_xll.qlIndexFixing(ONIndex6M,I2538,TRUE,_xll.ohTrigger(RecalcTrigger,Trigger6M)),NA())</f>
        <v>1.9549195889402293E-2</v>
      </c>
      <c r="Q2538" s="183">
        <f>IFERROR(_xll.qlIndexFixing(ONIndex1Y,I2538,TRUE,_xll.ohTrigger(RecalcTrigger,Trigger1Y)),NA())</f>
        <v>1.9642505214787498E-2</v>
      </c>
    </row>
    <row r="2539" spans="2:17" x14ac:dyDescent="0.2">
      <c r="B2539" s="39" t="s">
        <v>42</v>
      </c>
      <c r="D2539" s="42">
        <f>_xll.qlCalendarAdvance(Calendar,$D2538,B2539,"f",FALSE)</f>
        <v>57103</v>
      </c>
      <c r="E2539" s="177">
        <f>_xll.qlInterestRateIndexValueDate(IndexON,D2539)</f>
        <v>57103</v>
      </c>
      <c r="F2539" s="193">
        <f>IFERROR(_xll.qlIndexFixing(IndexON,D2539,TRUE,_xll.ohTrigger(RecalcTrigger,TriggerON)),NA())</f>
        <v>1.914829614053537E-2</v>
      </c>
      <c r="H2539" s="42">
        <f>_xll.qlCalendarAdvance(Calendar,$H2538,B2539,"f",FALSE)</f>
        <v>57103</v>
      </c>
      <c r="I2539" s="177">
        <f>_xll.qlInterestRateIndexValueDate(Index1M,$H2539)</f>
        <v>57103</v>
      </c>
      <c r="J2539" s="182">
        <f>IFERROR(_xll.qlIndexFixing(Index1M,$H2539,TRUE,_xll.ohTrigger(RecalcTrigger,Trigger1M)),NA())</f>
        <v>1.9073550611237569E-2</v>
      </c>
      <c r="K2539" s="44">
        <f>IFERROR(_xll.qlIndexFixing(Index3M,H2539,TRUE,_xll.ohTrigger(RecalcTrigger,Trigger3M)),NA())</f>
        <v>1.9496590911703183E-2</v>
      </c>
      <c r="L2539" s="44">
        <f>IFERROR(_xll.qlIndexFixing(Index6M,$H2539,TRUE,_xll.ohTrigger(RecalcTrigger,Trigger6M)),NA())</f>
        <v>1.9647952579175391E-2</v>
      </c>
      <c r="M2539" s="183">
        <f>IFERROR(_xll.qlIndexFixing(Index1Y,$H2539,TRUE,_xll.ohTrigger(RecalcTrigger,Trigger1Y)),NA())</f>
        <v>1.9837078958831134E-2</v>
      </c>
      <c r="N2539" s="182">
        <f>IFERROR(_xll.qlIndexFixing(ONIndex1M,I2539,TRUE,_xll.ohTrigger(RecalcTrigger,Trigger1M)),NA())</f>
        <v>1.9057815874737871E-2</v>
      </c>
      <c r="O2539" s="44">
        <f>IFERROR(_xll.qlIndexFixing(ONIndex3M,I2539,TRUE,_xll.ohTrigger(RecalcTrigger,Trigger3M)),NA())</f>
        <v>1.9447126077906107E-2</v>
      </c>
      <c r="P2539" s="44">
        <f>IFERROR(_xll.qlIndexFixing(ONIndex6M,I2539,TRUE,_xll.ohTrigger(RecalcTrigger,Trigger6M)),NA())</f>
        <v>1.9549245946340887E-2</v>
      </c>
      <c r="Q2539" s="183">
        <f>IFERROR(_xll.qlIndexFixing(ONIndex1Y,I2539,TRUE,_xll.ohTrigger(RecalcTrigger,Trigger1Y)),NA())</f>
        <v>1.9642254920368973E-2</v>
      </c>
    </row>
    <row r="2540" spans="2:17" x14ac:dyDescent="0.2">
      <c r="B2540" s="39" t="s">
        <v>42</v>
      </c>
      <c r="D2540" s="42">
        <f>_xll.qlCalendarAdvance(Calendar,$D2539,B2540,"f",FALSE)</f>
        <v>57110</v>
      </c>
      <c r="E2540" s="177">
        <f>_xll.qlInterestRateIndexValueDate(IndexON,D2540)</f>
        <v>57110</v>
      </c>
      <c r="F2540" s="193">
        <f>IFERROR(_xll.qlIndexFixing(IndexON,D2540,TRUE,_xll.ohTrigger(RecalcTrigger,TriggerON)),NA())</f>
        <v>1.9148948000229371E-2</v>
      </c>
      <c r="H2540" s="42">
        <f>_xll.qlCalendarAdvance(Calendar,$H2539,B2540,"f",FALSE)</f>
        <v>57110</v>
      </c>
      <c r="I2540" s="177">
        <f>_xll.qlInterestRateIndexValueDate(Index1M,$H2540)</f>
        <v>57110</v>
      </c>
      <c r="J2540" s="182">
        <f>IFERROR(_xll.qlIndexFixing(Index1M,$H2540,TRUE,_xll.ohTrigger(RecalcTrigger,Trigger1M)),NA())</f>
        <v>1.9073486732595027E-2</v>
      </c>
      <c r="K2540" s="44">
        <f>IFERROR(_xll.qlIndexFixing(Index3M,H2540,TRUE,_xll.ohTrigger(RecalcTrigger,Trigger3M)),NA())</f>
        <v>1.9496976970651871E-2</v>
      </c>
      <c r="L2540" s="44">
        <f>IFERROR(_xll.qlIndexFixing(Index6M,$H2540,TRUE,_xll.ohTrigger(RecalcTrigger,Trigger6M)),NA())</f>
        <v>1.9648227890087744E-2</v>
      </c>
      <c r="M2540" s="183">
        <f>IFERROR(_xll.qlIndexFixing(Index1Y,$H2540,TRUE,_xll.ohTrigger(RecalcTrigger,Trigger1Y)),NA())</f>
        <v>1.9837278536561476E-2</v>
      </c>
      <c r="N2540" s="182">
        <f>IFERROR(_xll.qlIndexFixing(ONIndex1M,I2540,TRUE,_xll.ohTrigger(RecalcTrigger,Trigger1M)),NA())</f>
        <v>1.9057712624369616E-2</v>
      </c>
      <c r="O2540" s="44">
        <f>IFERROR(_xll.qlIndexFixing(ONIndex3M,I2540,TRUE,_xll.ohTrigger(RecalcTrigger,Trigger3M)),NA())</f>
        <v>1.9447410742026161E-2</v>
      </c>
      <c r="P2540" s="44">
        <f>IFERROR(_xll.qlIndexFixing(ONIndex6M,I2540,TRUE,_xll.ohTrigger(RecalcTrigger,Trigger6M)),NA())</f>
        <v>1.9549311820271642E-2</v>
      </c>
      <c r="Q2540" s="183">
        <f>IFERROR(_xll.qlIndexFixing(ONIndex1Y,I2540,TRUE,_xll.ohTrigger(RecalcTrigger,Trigger1Y)),NA())</f>
        <v>1.9642021144479216E-2</v>
      </c>
    </row>
    <row r="2541" spans="2:17" x14ac:dyDescent="0.2">
      <c r="B2541" s="39" t="s">
        <v>42</v>
      </c>
      <c r="D2541" s="42">
        <f>_xll.qlCalendarAdvance(Calendar,$D2540,B2541,"f",FALSE)</f>
        <v>57117</v>
      </c>
      <c r="E2541" s="177">
        <f>_xll.qlInterestRateIndexValueDate(IndexON,D2541)</f>
        <v>57117</v>
      </c>
      <c r="F2541" s="193">
        <f>IFERROR(_xll.qlIndexFixing(IndexON,D2541,TRUE,_xll.ohTrigger(RecalcTrigger,TriggerON)),NA())</f>
        <v>1.9149613542885913E-2</v>
      </c>
      <c r="H2541" s="42">
        <f>_xll.qlCalendarAdvance(Calendar,$H2540,B2541,"f",FALSE)</f>
        <v>57117</v>
      </c>
      <c r="I2541" s="177">
        <f>_xll.qlInterestRateIndexValueDate(Index1M,$H2541)</f>
        <v>57117</v>
      </c>
      <c r="J2541" s="182">
        <f>IFERROR(_xll.qlIndexFixing(Index1M,$H2541,TRUE,_xll.ohTrigger(RecalcTrigger,Trigger1M)),NA())</f>
        <v>1.9073440154572945E-2</v>
      </c>
      <c r="K2541" s="44">
        <f>IFERROR(_xll.qlIndexFixing(Index3M,H2541,TRUE,_xll.ohTrigger(RecalcTrigger,Trigger3M)),NA())</f>
        <v>1.9497378415955946E-2</v>
      </c>
      <c r="L2541" s="44">
        <f>IFERROR(_xll.qlIndexFixing(Index6M,$H2541,TRUE,_xll.ohTrigger(RecalcTrigger,Trigger6M)),NA())</f>
        <v>1.964851917389623E-2</v>
      </c>
      <c r="M2541" s="183">
        <f>IFERROR(_xll.qlIndexFixing(Index1Y,$H2541,TRUE,_xll.ohTrigger(RecalcTrigger,Trigger1Y)),NA())</f>
        <v>1.9837494959649593E-2</v>
      </c>
      <c r="N2541" s="182">
        <f>IFERROR(_xll.qlIndexFixing(ONIndex1M,I2541,TRUE,_xll.ohTrigger(RecalcTrigger,Trigger1M)),NA())</f>
        <v>1.9057626645936354E-2</v>
      </c>
      <c r="O2541" s="44">
        <f>IFERROR(_xll.qlIndexFixing(ONIndex3M,I2541,TRUE,_xll.ohTrigger(RecalcTrigger,Trigger3M)),NA())</f>
        <v>1.9447710718301092E-2</v>
      </c>
      <c r="P2541" s="44">
        <f>IFERROR(_xll.qlIndexFixing(ONIndex6M,I2541,TRUE,_xll.ohTrigger(RecalcTrigger,Trigger6M)),NA())</f>
        <v>1.9549393511275603E-2</v>
      </c>
      <c r="Q2541" s="183">
        <f>IFERROR(_xll.qlIndexFixing(ONIndex1Y,I2541,TRUE,_xll.ohTrigger(RecalcTrigger,Trigger1Y)),NA())</f>
        <v>1.9641803887361364E-2</v>
      </c>
    </row>
    <row r="2542" spans="2:17" x14ac:dyDescent="0.2">
      <c r="B2542" s="39" t="s">
        <v>42</v>
      </c>
      <c r="D2542" s="42">
        <f>_xll.qlCalendarAdvance(Calendar,$D2541,B2542,"f",FALSE)</f>
        <v>57124</v>
      </c>
      <c r="E2542" s="177">
        <f>_xll.qlInterestRateIndexValueDate(IndexON,D2542)</f>
        <v>57124</v>
      </c>
      <c r="F2542" s="193">
        <f>IFERROR(_xll.qlIndexFixing(IndexON,D2542,TRUE,_xll.ohTrigger(RecalcTrigger,TriggerON)),NA())</f>
        <v>1.9150292768342903E-2</v>
      </c>
      <c r="H2542" s="42">
        <f>_xll.qlCalendarAdvance(Calendar,$H2541,B2542,"f",FALSE)</f>
        <v>57124</v>
      </c>
      <c r="I2542" s="177">
        <f>_xll.qlInterestRateIndexValueDate(Index1M,$H2542)</f>
        <v>57124</v>
      </c>
      <c r="J2542" s="182">
        <f>IFERROR(_xll.qlIndexFixing(Index1M,$H2542,TRUE,_xll.ohTrigger(RecalcTrigger,Trigger1M)),NA())</f>
        <v>1.9073410877168878E-2</v>
      </c>
      <c r="K2542" s="44">
        <f>IFERROR(_xll.qlIndexFixing(Index3M,H2542,TRUE,_xll.ohTrigger(RecalcTrigger,Trigger3M)),NA())</f>
        <v>1.94977952476207E-2</v>
      </c>
      <c r="L2542" s="44">
        <f>IFERROR(_xll.qlIndexFixing(Index6M,$H2542,TRUE,_xll.ohTrigger(RecalcTrigger,Trigger6M)),NA())</f>
        <v>1.9648826430608779E-2</v>
      </c>
      <c r="M2542" s="183">
        <f>IFERROR(_xll.qlIndexFixing(Index1Y,$H2542,TRUE,_xll.ohTrigger(RecalcTrigger,Trigger1Y)),NA())</f>
        <v>1.9837728228106144E-2</v>
      </c>
      <c r="N2542" s="182">
        <f>IFERROR(_xll.qlIndexFixing(ONIndex1M,I2542,TRUE,_xll.ohTrigger(RecalcTrigger,Trigger1M)),NA())</f>
        <v>1.9057557939113901E-2</v>
      </c>
      <c r="O2542" s="44">
        <f>IFERROR(_xll.qlIndexFixing(ONIndex3M,I2542,TRUE,_xll.ohTrigger(RecalcTrigger,Trigger3M)),NA())</f>
        <v>1.9448026006244623E-2</v>
      </c>
      <c r="P2542" s="44">
        <f>IFERROR(_xll.qlIndexFixing(ONIndex6M,I2542,TRUE,_xll.ohTrigger(RecalcTrigger,Trigger6M)),NA())</f>
        <v>1.9549491019352772E-2</v>
      </c>
      <c r="Q2542" s="183">
        <f>IFERROR(_xll.qlIndexFixing(ONIndex1Y,I2542,TRUE,_xll.ohTrigger(RecalcTrigger,Trigger1Y)),NA())</f>
        <v>1.9641603148610187E-2</v>
      </c>
    </row>
    <row r="2543" spans="2:17" x14ac:dyDescent="0.2">
      <c r="B2543" s="39" t="s">
        <v>42</v>
      </c>
      <c r="D2543" s="42">
        <f>_xll.qlCalendarAdvance(Calendar,$D2542,B2543,"f",FALSE)</f>
        <v>57131</v>
      </c>
      <c r="E2543" s="177">
        <f>_xll.qlInterestRateIndexValueDate(IndexON,D2543)</f>
        <v>57131</v>
      </c>
      <c r="F2543" s="193">
        <f>IFERROR(_xll.qlIndexFixing(IndexON,D2543,TRUE,_xll.ohTrigger(RecalcTrigger,TriggerON)),NA())</f>
        <v>1.9150985676681387E-2</v>
      </c>
      <c r="H2543" s="42">
        <f>_xll.qlCalendarAdvance(Calendar,$H2542,B2543,"f",FALSE)</f>
        <v>57131</v>
      </c>
      <c r="I2543" s="177">
        <f>_xll.qlInterestRateIndexValueDate(Index1M,$H2543)</f>
        <v>57131</v>
      </c>
      <c r="J2543" s="182">
        <f>IFERROR(_xll.qlIndexFixing(Index1M,$H2543,TRUE,_xll.ohTrigger(RecalcTrigger,Trigger1M)),NA())</f>
        <v>1.9071903120789657E-2</v>
      </c>
      <c r="K2543" s="44">
        <f>IFERROR(_xll.qlIndexFixing(Index3M,H2543,TRUE,_xll.ohTrigger(RecalcTrigger,Trigger3M)),NA())</f>
        <v>1.9498227465651413E-2</v>
      </c>
      <c r="L2543" s="44">
        <f>IFERROR(_xll.qlIndexFixing(Index6M,$H2543,TRUE,_xll.ohTrigger(RecalcTrigger,Trigger6M)),NA())</f>
        <v>1.9648593917432292E-2</v>
      </c>
      <c r="M2543" s="183">
        <f>IFERROR(_xll.qlIndexFixing(Index1Y,$H2543,TRUE,_xll.ohTrigger(RecalcTrigger,Trigger1Y)),NA())</f>
        <v>1.9837978341942675E-2</v>
      </c>
      <c r="N2543" s="182">
        <f>IFERROR(_xll.qlIndexFixing(ONIndex1M,I2543,TRUE,_xll.ohTrigger(RecalcTrigger,Trigger1M)),NA())</f>
        <v>1.9057506504064348E-2</v>
      </c>
      <c r="O2543" s="44">
        <f>IFERROR(_xll.qlIndexFixing(ONIndex3M,I2543,TRUE,_xll.ohTrigger(RecalcTrigger,Trigger3M)),NA())</f>
        <v>1.9448356606099892E-2</v>
      </c>
      <c r="P2543" s="44">
        <f>IFERROR(_xll.qlIndexFixing(ONIndex6M,I2543,TRUE,_xll.ohTrigger(RecalcTrigger,Trigger6M)),NA())</f>
        <v>1.9549604344503146E-2</v>
      </c>
      <c r="Q2543" s="183">
        <f>IFERROR(_xll.qlIndexFixing(ONIndex1Y,I2543,TRUE,_xll.ohTrigger(RecalcTrigger,Trigger1Y)),NA())</f>
        <v>1.9641418928468823E-2</v>
      </c>
    </row>
    <row r="2544" spans="2:17" x14ac:dyDescent="0.2">
      <c r="B2544" s="39" t="s">
        <v>42</v>
      </c>
      <c r="D2544" s="42">
        <f>_xll.qlCalendarAdvance(Calendar,$D2543,B2544,"f",FALSE)</f>
        <v>57138</v>
      </c>
      <c r="E2544" s="177">
        <f>_xll.qlInterestRateIndexValueDate(IndexON,D2544)</f>
        <v>57138</v>
      </c>
      <c r="F2544" s="193">
        <f>IFERROR(_xll.qlIndexFixing(IndexON,D2544,TRUE,_xll.ohTrigger(RecalcTrigger,TriggerON)),NA())</f>
        <v>1.9151692267820319E-2</v>
      </c>
      <c r="H2544" s="42">
        <f>_xll.qlCalendarAdvance(Calendar,$H2543,B2544,"f",FALSE)</f>
        <v>57138</v>
      </c>
      <c r="I2544" s="177">
        <f>_xll.qlInterestRateIndexValueDate(Index1M,$H2544)</f>
        <v>57138</v>
      </c>
      <c r="J2544" s="182">
        <f>IFERROR(_xll.qlIndexFixing(Index1M,$H2544,TRUE,_xll.ohTrigger(RecalcTrigger,Trigger1M)),NA())</f>
        <v>1.9071904737090233E-2</v>
      </c>
      <c r="K2544" s="44">
        <f>IFERROR(_xll.qlIndexFixing(Index3M,H2544,TRUE,_xll.ohTrigger(RecalcTrigger,Trigger3M)),NA())</f>
        <v>1.9498675070050733E-2</v>
      </c>
      <c r="L2544" s="44">
        <f>IFERROR(_xll.qlIndexFixing(Index6M,$H2544,TRUE,_xll.ohTrigger(RecalcTrigger,Trigger6M)),NA())</f>
        <v>1.9648931960941148E-2</v>
      </c>
      <c r="M2544" s="183">
        <f>IFERROR(_xll.qlIndexFixing(Index1Y,$H2544,TRUE,_xll.ohTrigger(RecalcTrigger,Trigger1Y)),NA())</f>
        <v>1.983824530117162E-2</v>
      </c>
      <c r="N2544" s="182">
        <f>IFERROR(_xll.qlIndexFixing(ONIndex1M,I2544,TRUE,_xll.ohTrigger(RecalcTrigger,Trigger1M)),NA())</f>
        <v>1.9057472340706649E-2</v>
      </c>
      <c r="O2544" s="44">
        <f>IFERROR(_xll.qlIndexFixing(ONIndex3M,I2544,TRUE,_xll.ohTrigger(RecalcTrigger,Trigger3M)),NA())</f>
        <v>1.94487025178669E-2</v>
      </c>
      <c r="P2544" s="44">
        <f>IFERROR(_xll.qlIndexFixing(ONIndex6M,I2544,TRUE,_xll.ohTrigger(RecalcTrigger,Trigger6M)),NA())</f>
        <v>1.9549733486645682E-2</v>
      </c>
      <c r="Q2544" s="183">
        <f>IFERROR(_xll.qlIndexFixing(ONIndex1Y,I2544,TRUE,_xll.ohTrigger(RecalcTrigger,Trigger1Y)),NA())</f>
        <v>1.9641251226694134E-2</v>
      </c>
    </row>
    <row r="2545" spans="2:17" x14ac:dyDescent="0.2">
      <c r="B2545" s="39" t="s">
        <v>42</v>
      </c>
      <c r="D2545" s="42">
        <f>_xll.qlCalendarAdvance(Calendar,$D2544,B2545,"f",FALSE)</f>
        <v>57145</v>
      </c>
      <c r="E2545" s="177">
        <f>_xll.qlInterestRateIndexValueDate(IndexON,D2545)</f>
        <v>57145</v>
      </c>
      <c r="F2545" s="193">
        <f>IFERROR(_xll.qlIndexFixing(IndexON,D2545,TRUE,_xll.ohTrigger(RecalcTrigger,TriggerON)),NA())</f>
        <v>1.9152412541921793E-2</v>
      </c>
      <c r="H2545" s="42">
        <f>_xll.qlCalendarAdvance(Calendar,$H2544,B2545,"f",FALSE)</f>
        <v>57145</v>
      </c>
      <c r="I2545" s="177">
        <f>_xll.qlInterestRateIndexValueDate(Index1M,$H2545)</f>
        <v>57145</v>
      </c>
      <c r="J2545" s="182">
        <f>IFERROR(_xll.qlIndexFixing(Index1M,$H2545,TRUE,_xll.ohTrigger(RecalcTrigger,Trigger1M)),NA())</f>
        <v>1.9071923651303835E-2</v>
      </c>
      <c r="K2545" s="44">
        <f>IFERROR(_xll.qlIndexFixing(Index3M,H2545,TRUE,_xll.ohTrigger(RecalcTrigger,Trigger3M)),NA())</f>
        <v>1.949913806082482E-2</v>
      </c>
      <c r="L2545" s="44">
        <f>IFERROR(_xll.qlIndexFixing(Index6M,$H2545,TRUE,_xll.ohTrigger(RecalcTrigger,Trigger6M)),NA())</f>
        <v>1.9649285976519573E-2</v>
      </c>
      <c r="M2545" s="183">
        <f>IFERROR(_xll.qlIndexFixing(Index1Y,$H2545,TRUE,_xll.ohTrigger(RecalcTrigger,Trigger1Y)),NA())</f>
        <v>1.9838529105806302E-2</v>
      </c>
      <c r="N2545" s="182">
        <f>IFERROR(_xll.qlIndexFixing(ONIndex1M,I2545,TRUE,_xll.ohTrigger(RecalcTrigger,Trigger1M)),NA())</f>
        <v>1.9057455449202898E-2</v>
      </c>
      <c r="O2545" s="44">
        <f>IFERROR(_xll.qlIndexFixing(ONIndex3M,I2545,TRUE,_xll.ohTrigger(RecalcTrigger,Trigger3M)),NA())</f>
        <v>1.9449063741545647E-2</v>
      </c>
      <c r="P2545" s="44">
        <f>IFERROR(_xll.qlIndexFixing(ONIndex6M,I2545,TRUE,_xll.ohTrigger(RecalcTrigger,Trigger6M)),NA())</f>
        <v>1.9549878445861424E-2</v>
      </c>
      <c r="Q2545" s="183">
        <f>IFERROR(_xll.qlIndexFixing(ONIndex1Y,I2545,TRUE,_xll.ohTrigger(RecalcTrigger,Trigger1Y)),NA())</f>
        <v>1.9641100043691351E-2</v>
      </c>
    </row>
    <row r="2546" spans="2:17" x14ac:dyDescent="0.2">
      <c r="B2546" s="39" t="s">
        <v>42</v>
      </c>
      <c r="D2546" s="42">
        <f>_xll.qlCalendarAdvance(Calendar,$D2545,B2546,"f",FALSE)</f>
        <v>57152</v>
      </c>
      <c r="E2546" s="177">
        <f>_xll.qlInterestRateIndexValueDate(IndexON,D2546)</f>
        <v>57152</v>
      </c>
      <c r="F2546" s="193">
        <f>IFERROR(_xll.qlIndexFixing(IndexON,D2546,TRUE,_xll.ohTrigger(RecalcTrigger,TriggerON)),NA())</f>
        <v>1.9153146498904761E-2</v>
      </c>
      <c r="H2546" s="42">
        <f>_xll.qlCalendarAdvance(Calendar,$H2545,B2546,"f",FALSE)</f>
        <v>57152</v>
      </c>
      <c r="I2546" s="177">
        <f>_xll.qlInterestRateIndexValueDate(Index1M,$H2546)</f>
        <v>57152</v>
      </c>
      <c r="J2546" s="182">
        <f>IFERROR(_xll.qlIndexFixing(Index1M,$H2546,TRUE,_xll.ohTrigger(RecalcTrigger,Trigger1M)),NA())</f>
        <v>1.9071959863422361E-2</v>
      </c>
      <c r="K2546" s="44">
        <f>IFERROR(_xll.qlIndexFixing(Index3M,H2546,TRUE,_xll.ohTrigger(RecalcTrigger,Trigger3M)),NA())</f>
        <v>1.9499616437979848E-2</v>
      </c>
      <c r="L2546" s="44">
        <f>IFERROR(_xll.qlIndexFixing(Index6M,$H2546,TRUE,_xll.ohTrigger(RecalcTrigger,Trigger6M)),NA())</f>
        <v>1.9649655964175981E-2</v>
      </c>
      <c r="M2546" s="183">
        <f>IFERROR(_xll.qlIndexFixing(Index1Y,$H2546,TRUE,_xll.ohTrigger(RecalcTrigger,Trigger1Y)),NA())</f>
        <v>1.983882975586071E-2</v>
      </c>
      <c r="N2546" s="182">
        <f>IFERROR(_xll.qlIndexFixing(ONIndex1M,I2546,TRUE,_xll.ohTrigger(RecalcTrigger,Trigger1M)),NA())</f>
        <v>1.9057455829391001E-2</v>
      </c>
      <c r="O2546" s="44">
        <f>IFERROR(_xll.qlIndexFixing(ONIndex3M,I2546,TRUE,_xll.ohTrigger(RecalcTrigger,Trigger3M)),NA())</f>
        <v>1.9449440277136132E-2</v>
      </c>
      <c r="P2546" s="44">
        <f>IFERROR(_xll.qlIndexFixing(ONIndex6M,I2546,TRUE,_xll.ohTrigger(RecalcTrigger,Trigger6M)),NA())</f>
        <v>1.9550039222150373E-2</v>
      </c>
      <c r="Q2546" s="183">
        <f>IFERROR(_xll.qlIndexFixing(ONIndex1Y,I2546,TRUE,_xll.ohTrigger(RecalcTrigger,Trigger1Y)),NA())</f>
        <v>1.9640965379055242E-2</v>
      </c>
    </row>
    <row r="2547" spans="2:17" x14ac:dyDescent="0.2">
      <c r="B2547" s="39" t="s">
        <v>42</v>
      </c>
      <c r="D2547" s="42">
        <f>_xll.qlCalendarAdvance(Calendar,$D2546,B2547,"f",FALSE)</f>
        <v>57159</v>
      </c>
      <c r="E2547" s="177">
        <f>_xll.qlInterestRateIndexValueDate(IndexON,D2547)</f>
        <v>57159</v>
      </c>
      <c r="F2547" s="193">
        <f>IFERROR(_xll.qlIndexFixing(IndexON,D2547,TRUE,_xll.ohTrigger(RecalcTrigger,TriggerON)),NA())</f>
        <v>1.915389413860713E-2</v>
      </c>
      <c r="H2547" s="42">
        <f>_xll.qlCalendarAdvance(Calendar,$H2546,B2547,"f",FALSE)</f>
        <v>57159</v>
      </c>
      <c r="I2547" s="177">
        <f>_xll.qlInterestRateIndexValueDate(Index1M,$H2547)</f>
        <v>57159</v>
      </c>
      <c r="J2547" s="182">
        <f>IFERROR(_xll.qlIndexFixing(Index1M,$H2547,TRUE,_xll.ohTrigger(RecalcTrigger,Trigger1M)),NA())</f>
        <v>1.9072013373451213E-2</v>
      </c>
      <c r="K2547" s="44">
        <f>IFERROR(_xll.qlIndexFixing(Index3M,H2547,TRUE,_xll.ohTrigger(RecalcTrigger,Trigger3M)),NA())</f>
        <v>1.9500110201521096E-2</v>
      </c>
      <c r="L2547" s="44">
        <f>IFERROR(_xll.qlIndexFixing(Index6M,$H2547,TRUE,_xll.ohTrigger(RecalcTrigger,Trigger6M)),NA())</f>
        <v>1.9650041923919229E-2</v>
      </c>
      <c r="M2547" s="183">
        <f>IFERROR(_xll.qlIndexFixing(Index1Y,$H2547,TRUE,_xll.ohTrigger(RecalcTrigger,Trigger1Y)),NA())</f>
        <v>1.983914725134972E-2</v>
      </c>
      <c r="N2547" s="182">
        <f>IFERROR(_xll.qlIndexFixing(ONIndex1M,I2547,TRUE,_xll.ohTrigger(RecalcTrigger,Trigger1M)),NA())</f>
        <v>1.9057473481189913E-2</v>
      </c>
      <c r="O2547" s="44">
        <f>IFERROR(_xll.qlIndexFixing(ONIndex3M,I2547,TRUE,_xll.ohTrigger(RecalcTrigger,Trigger3M)),NA())</f>
        <v>1.9449832124476263E-2</v>
      </c>
      <c r="P2547" s="44">
        <f>IFERROR(_xll.qlIndexFixing(ONIndex6M,I2547,TRUE,_xll.ohTrigger(RecalcTrigger,Trigger6M)),NA())</f>
        <v>1.9550215815350436E-2</v>
      </c>
      <c r="Q2547" s="183">
        <f>IFERROR(_xll.qlIndexFixing(ONIndex1Y,I2547,TRUE,_xll.ohTrigger(RecalcTrigger,Trigger1Y)),NA())</f>
        <v>1.9640847233028946E-2</v>
      </c>
    </row>
    <row r="2548" spans="2:17" x14ac:dyDescent="0.2">
      <c r="B2548" s="39" t="s">
        <v>42</v>
      </c>
      <c r="D2548" s="42">
        <f>_xll.qlCalendarAdvance(Calendar,$D2547,B2548,"f",FALSE)</f>
        <v>57166</v>
      </c>
      <c r="E2548" s="177">
        <f>_xll.qlInterestRateIndexValueDate(IndexON,D2548)</f>
        <v>57166</v>
      </c>
      <c r="F2548" s="193">
        <f>IFERROR(_xll.qlIndexFixing(IndexON,D2548,TRUE,_xll.ohTrigger(RecalcTrigger,TriggerON)),NA())</f>
        <v>1.9154655461272041E-2</v>
      </c>
      <c r="H2548" s="42">
        <f>_xll.qlCalendarAdvance(Calendar,$H2547,B2548,"f",FALSE)</f>
        <v>57166</v>
      </c>
      <c r="I2548" s="177">
        <f>_xll.qlInterestRateIndexValueDate(Index1M,$H2548)</f>
        <v>57166</v>
      </c>
      <c r="J2548" s="182">
        <f>IFERROR(_xll.qlIndexFixing(Index1M,$H2548,TRUE,_xll.ohTrigger(RecalcTrigger,Trigger1M)),NA())</f>
        <v>1.907359852571773E-2</v>
      </c>
      <c r="K2548" s="44">
        <f>IFERROR(_xll.qlIndexFixing(Index3M,H2548,TRUE,_xll.ohTrigger(RecalcTrigger,Trigger3M)),NA())</f>
        <v>1.9500619351453852E-2</v>
      </c>
      <c r="L2548" s="44">
        <f>IFERROR(_xll.qlIndexFixing(Index6M,$H2548,TRUE,_xll.ohTrigger(RecalcTrigger,Trigger6M)),NA())</f>
        <v>1.9651005402290023E-2</v>
      </c>
      <c r="M2548" s="183">
        <f>IFERROR(_xll.qlIndexFixing(Index1Y,$H2548,TRUE,_xll.ohTrigger(RecalcTrigger,Trigger1Y)),NA())</f>
        <v>1.9839481592289099E-2</v>
      </c>
      <c r="N2548" s="182">
        <f>IFERROR(_xll.qlIndexFixing(ONIndex1M,I2548,TRUE,_xll.ohTrigger(RecalcTrigger,Trigger1M)),NA())</f>
        <v>1.9057508404842771E-2</v>
      </c>
      <c r="O2548" s="44">
        <f>IFERROR(_xll.qlIndexFixing(ONIndex3M,I2548,TRUE,_xll.ohTrigger(RecalcTrigger,Trigger3M)),NA())</f>
        <v>1.9450239283890225E-2</v>
      </c>
      <c r="P2548" s="44">
        <f>IFERROR(_xll.qlIndexFixing(ONIndex6M,I2548,TRUE,_xll.ohTrigger(RecalcTrigger,Trigger6M)),NA())</f>
        <v>1.9550408225704752E-2</v>
      </c>
      <c r="Q2548" s="183">
        <f>IFERROR(_xll.qlIndexFixing(ONIndex1Y,I2548,TRUE,_xll.ohTrigger(RecalcTrigger,Trigger1Y)),NA())</f>
        <v>1.9640745605612464E-2</v>
      </c>
    </row>
    <row r="2549" spans="2:17" x14ac:dyDescent="0.2">
      <c r="B2549" s="39" t="s">
        <v>42</v>
      </c>
      <c r="D2549" s="42">
        <f>_xll.qlCalendarAdvance(Calendar,$D2548,B2549,"f",FALSE)</f>
        <v>57173</v>
      </c>
      <c r="E2549" s="177">
        <f>_xll.qlInterestRateIndexValueDate(IndexON,D2549)</f>
        <v>57173</v>
      </c>
      <c r="F2549" s="193">
        <f>IFERROR(_xll.qlIndexFixing(IndexON,D2549,TRUE,_xll.ohTrigger(RecalcTrigger,TriggerON)),NA())</f>
        <v>1.9155430466899492E-2</v>
      </c>
      <c r="H2549" s="42">
        <f>_xll.qlCalendarAdvance(Calendar,$H2548,B2549,"f",FALSE)</f>
        <v>57173</v>
      </c>
      <c r="I2549" s="177">
        <f>_xll.qlInterestRateIndexValueDate(Index1M,$H2549)</f>
        <v>57173</v>
      </c>
      <c r="J2549" s="182">
        <f>IFERROR(_xll.qlIndexFixing(Index1M,$H2549,TRUE,_xll.ohTrigger(RecalcTrigger,Trigger1M)),NA())</f>
        <v>1.907369035264218E-2</v>
      </c>
      <c r="K2549" s="44">
        <f>IFERROR(_xll.qlIndexFixing(Index3M,H2549,TRUE,_xll.ohTrigger(RecalcTrigger,Trigger3M)),NA())</f>
        <v>1.9501143887785167E-2</v>
      </c>
      <c r="L2549" s="44">
        <f>IFERROR(_xll.qlIndexFixing(Index6M,$H2549,TRUE,_xll.ohTrigger(RecalcTrigger,Trigger6M)),NA())</f>
        <v>1.9651424469553005E-2</v>
      </c>
      <c r="M2549" s="183">
        <f>IFERROR(_xll.qlIndexFixing(Index1Y,$H2549,TRUE,_xll.ohTrigger(RecalcTrigger,Trigger1Y)),NA())</f>
        <v>1.9839832778695277E-2</v>
      </c>
      <c r="N2549" s="182">
        <f>IFERROR(_xll.qlIndexFixing(ONIndex1M,I2549,TRUE,_xll.ohTrigger(RecalcTrigger,Trigger1M)),NA())</f>
        <v>1.905756060026853E-2</v>
      </c>
      <c r="O2549" s="44">
        <f>IFERROR(_xll.qlIndexFixing(ONIndex3M,I2549,TRUE,_xll.ohTrigger(RecalcTrigger,Trigger3M)),NA())</f>
        <v>1.9450661755134879E-2</v>
      </c>
      <c r="P2549" s="44">
        <f>IFERROR(_xll.qlIndexFixing(ONIndex6M,I2549,TRUE,_xll.ohTrigger(RecalcTrigger,Trigger6M)),NA())</f>
        <v>1.9550616453213321E-2</v>
      </c>
      <c r="Q2549" s="183">
        <f>IFERROR(_xll.qlIndexFixing(ONIndex1Y,I2549,TRUE,_xll.ohTrigger(RecalcTrigger,Trigger1Y)),NA())</f>
        <v>1.9640660496643703E-2</v>
      </c>
    </row>
    <row r="2550" spans="2:17" x14ac:dyDescent="0.2">
      <c r="B2550" s="39" t="s">
        <v>42</v>
      </c>
      <c r="D2550" s="42">
        <f>_xll.qlCalendarAdvance(Calendar,$D2549,B2550,"f",FALSE)</f>
        <v>57180</v>
      </c>
      <c r="E2550" s="177">
        <f>_xll.qlInterestRateIndexValueDate(IndexON,D2550)</f>
        <v>57180</v>
      </c>
      <c r="F2550" s="193">
        <f>IFERROR(_xll.qlIndexFixing(IndexON,D2550,TRUE,_xll.ohTrigger(RecalcTrigger,TriggerON)),NA())</f>
        <v>1.9156219155327392E-2</v>
      </c>
      <c r="H2550" s="42">
        <f>_xll.qlCalendarAdvance(Calendar,$H2549,B2550,"f",FALSE)</f>
        <v>57180</v>
      </c>
      <c r="I2550" s="177">
        <f>_xll.qlInterestRateIndexValueDate(Index1M,$H2550)</f>
        <v>57180</v>
      </c>
      <c r="J2550" s="182">
        <f>IFERROR(_xll.qlIndexFixing(Index1M,$H2550,TRUE,_xll.ohTrigger(RecalcTrigger,Trigger1M)),NA())</f>
        <v>1.9073799480184638E-2</v>
      </c>
      <c r="K2550" s="44">
        <f>IFERROR(_xll.qlIndexFixing(Index3M,H2550,TRUE,_xll.ohTrigger(RecalcTrigger,Trigger3M)),NA())</f>
        <v>1.9501683810519446E-2</v>
      </c>
      <c r="L2550" s="44">
        <f>IFERROR(_xll.qlIndexFixing(Index6M,$H2550,TRUE,_xll.ohTrigger(RecalcTrigger,Trigger6M)),NA())</f>
        <v>1.965185950978832E-2</v>
      </c>
      <c r="M2550" s="183">
        <f>IFERROR(_xll.qlIndexFixing(Index1Y,$H2550,TRUE,_xll.ohTrigger(RecalcTrigger,Trigger1Y)),NA())</f>
        <v>1.9840200810585573E-2</v>
      </c>
      <c r="N2550" s="182">
        <f>IFERROR(_xll.qlIndexFixing(ONIndex1M,I2550,TRUE,_xll.ohTrigger(RecalcTrigger,Trigger1M)),NA())</f>
        <v>1.9057630067386144E-2</v>
      </c>
      <c r="O2550" s="44">
        <f>IFERROR(_xll.qlIndexFixing(ONIndex3M,I2550,TRUE,_xll.ohTrigger(RecalcTrigger,Trigger3M)),NA())</f>
        <v>1.9451099538210226E-2</v>
      </c>
      <c r="P2550" s="44">
        <f>IFERROR(_xll.qlIndexFixing(ONIndex6M,I2550,TRUE,_xll.ohTrigger(RecalcTrigger,Trigger6M)),NA())</f>
        <v>1.9550840497551958E-2</v>
      </c>
      <c r="Q2550" s="183">
        <f>IFERROR(_xll.qlIndexFixing(ONIndex1Y,I2550,TRUE,_xll.ohTrigger(RecalcTrigger,Trigger1Y)),NA())</f>
        <v>1.9640591906203708E-2</v>
      </c>
    </row>
    <row r="2551" spans="2:17" x14ac:dyDescent="0.2">
      <c r="B2551" s="39" t="s">
        <v>42</v>
      </c>
      <c r="D2551" s="42">
        <f>_xll.qlCalendarAdvance(Calendar,$D2550,B2551,"f",FALSE)</f>
        <v>57187</v>
      </c>
      <c r="E2551" s="177">
        <f>_xll.qlInterestRateIndexValueDate(IndexON,D2551)</f>
        <v>57187</v>
      </c>
      <c r="F2551" s="193">
        <f>IFERROR(_xll.qlIndexFixing(IndexON,D2551,TRUE,_xll.ohTrigger(RecalcTrigger,TriggerON)),NA())</f>
        <v>1.915702152655574E-2</v>
      </c>
      <c r="H2551" s="42">
        <f>_xll.qlCalendarAdvance(Calendar,$H2550,B2551,"f",FALSE)</f>
        <v>57187</v>
      </c>
      <c r="I2551" s="177">
        <f>_xll.qlInterestRateIndexValueDate(Index1M,$H2551)</f>
        <v>57187</v>
      </c>
      <c r="J2551" s="182">
        <f>IFERROR(_xll.qlIndexFixing(Index1M,$H2551,TRUE,_xll.ohTrigger(RecalcTrigger,Trigger1M)),NA())</f>
        <v>1.9074434685829651E-2</v>
      </c>
      <c r="K2551" s="44">
        <f>IFERROR(_xll.qlIndexFixing(Index3M,H2551,TRUE,_xll.ohTrigger(RecalcTrigger,Trigger3M)),NA())</f>
        <v>1.9502239119663728E-2</v>
      </c>
      <c r="L2551" s="44">
        <f>IFERROR(_xll.qlIndexFixing(Index6M,$H2551,TRUE,_xll.ohTrigger(RecalcTrigger,Trigger6M)),NA())</f>
        <v>1.9652310523006984E-2</v>
      </c>
      <c r="M2551" s="183">
        <f>IFERROR(_xll.qlIndexFixing(Index1Y,$H2551,TRUE,_xll.ohTrigger(RecalcTrigger,Trigger1Y)),NA())</f>
        <v>1.9840585687978862E-2</v>
      </c>
      <c r="N2551" s="182">
        <f>IFERROR(_xll.qlIndexFixing(ONIndex1M,I2551,TRUE,_xll.ohTrigger(RecalcTrigger,Trigger1M)),NA())</f>
        <v>1.9057716806195613E-2</v>
      </c>
      <c r="O2551" s="44">
        <f>IFERROR(_xll.qlIndexFixing(ONIndex3M,I2551,TRUE,_xll.ohTrigger(RecalcTrigger,Trigger3M)),NA())</f>
        <v>1.9451552633197311E-2</v>
      </c>
      <c r="P2551" s="44">
        <f>IFERROR(_xll.qlIndexFixing(ONIndex6M,I2551,TRUE,_xll.ohTrigger(RecalcTrigger,Trigger6M)),NA())</f>
        <v>1.9551080358963802E-2</v>
      </c>
      <c r="Q2551" s="183">
        <f>IFERROR(_xll.qlIndexFixing(ONIndex1Y,I2551,TRUE,_xll.ohTrigger(RecalcTrigger,Trigger1Y)),NA())</f>
        <v>1.9640539834292481E-2</v>
      </c>
    </row>
    <row r="2552" spans="2:17" x14ac:dyDescent="0.2">
      <c r="B2552" s="39" t="s">
        <v>42</v>
      </c>
      <c r="D2552" s="42">
        <f>_xll.qlCalendarAdvance(Calendar,$D2551,B2552,"f",FALSE)</f>
        <v>57194</v>
      </c>
      <c r="E2552" s="177">
        <f>_xll.qlInterestRateIndexValueDate(IndexON,D2552)</f>
        <v>57194</v>
      </c>
      <c r="F2552" s="193">
        <f>IFERROR(_xll.qlIndexFixing(IndexON,D2552,TRUE,_xll.ohTrigger(RecalcTrigger,TriggerON)),NA())</f>
        <v>1.9157837580746628E-2</v>
      </c>
      <c r="H2552" s="42">
        <f>_xll.qlCalendarAdvance(Calendar,$H2551,B2552,"f",FALSE)</f>
        <v>57194</v>
      </c>
      <c r="I2552" s="177">
        <f>_xll.qlInterestRateIndexValueDate(Index1M,$H2552)</f>
        <v>57194</v>
      </c>
      <c r="J2552" s="182">
        <f>IFERROR(_xll.qlIndexFixing(Index1M,$H2552,TRUE,_xll.ohTrigger(RecalcTrigger,Trigger1M)),NA())</f>
        <v>1.9074069637128488E-2</v>
      </c>
      <c r="K2552" s="44">
        <f>IFERROR(_xll.qlIndexFixing(Index3M,H2552,TRUE,_xll.ohTrigger(RecalcTrigger,Trigger3M)),NA())</f>
        <v>1.9502809815225067E-2</v>
      </c>
      <c r="L2552" s="44">
        <f>IFERROR(_xll.qlIndexFixing(Index6M,$H2552,TRUE,_xll.ohTrigger(RecalcTrigger,Trigger6M)),NA())</f>
        <v>1.9652777509220003E-2</v>
      </c>
      <c r="M2552" s="183">
        <f>IFERROR(_xll.qlIndexFixing(Index1Y,$H2552,TRUE,_xll.ohTrigger(RecalcTrigger,Trigger1Y)),NA())</f>
        <v>1.9840987410893574E-2</v>
      </c>
      <c r="N2552" s="182">
        <f>IFERROR(_xll.qlIndexFixing(ONIndex1M,I2552,TRUE,_xll.ohTrigger(RecalcTrigger,Trigger1M)),NA())</f>
        <v>1.9057820816859028E-2</v>
      </c>
      <c r="O2552" s="44">
        <f>IFERROR(_xll.qlIndexFixing(ONIndex3M,I2552,TRUE,_xll.ohTrigger(RecalcTrigger,Trigger3M)),NA())</f>
        <v>1.9452021040177181E-2</v>
      </c>
      <c r="P2552" s="44">
        <f>IFERROR(_xll.qlIndexFixing(ONIndex6M,I2552,TRUE,_xll.ohTrigger(RecalcTrigger,Trigger6M)),NA())</f>
        <v>1.9551336037610945E-2</v>
      </c>
      <c r="Q2552" s="183">
        <f>IFERROR(_xll.qlIndexFixing(ONIndex1Y,I2552,TRUE,_xll.ohTrigger(RecalcTrigger,Trigger1Y)),NA())</f>
        <v>1.9640504280991067E-2</v>
      </c>
    </row>
    <row r="2553" spans="2:17" x14ac:dyDescent="0.2">
      <c r="B2553" s="39" t="s">
        <v>42</v>
      </c>
      <c r="D2553" s="42">
        <f>_xll.qlCalendarAdvance(Calendar,$D2552,B2553,"f",FALSE)</f>
        <v>57201</v>
      </c>
      <c r="E2553" s="177">
        <f>_xll.qlInterestRateIndexValueDate(IndexON,D2553)</f>
        <v>57201</v>
      </c>
      <c r="F2553" s="193">
        <f>IFERROR(_xll.qlIndexFixing(IndexON,D2553,TRUE,_xll.ohTrigger(RecalcTrigger,TriggerON)),NA())</f>
        <v>1.9158667317737965E-2</v>
      </c>
      <c r="H2553" s="42">
        <f>_xll.qlCalendarAdvance(Calendar,$H2552,B2553,"f",FALSE)</f>
        <v>57201</v>
      </c>
      <c r="I2553" s="177">
        <f>_xll.qlInterestRateIndexValueDate(Index1M,$H2553)</f>
        <v>57201</v>
      </c>
      <c r="J2553" s="182">
        <f>IFERROR(_xll.qlIndexFixing(Index1M,$H2553,TRUE,_xll.ohTrigger(RecalcTrigger,Trigger1M)),NA())</f>
        <v>1.9074230666529884E-2</v>
      </c>
      <c r="K2553" s="44">
        <f>IFERROR(_xll.qlIndexFixing(Index3M,H2553,TRUE,_xll.ohTrigger(RecalcTrigger,Trigger3M)),NA())</f>
        <v>1.9503395897207867E-2</v>
      </c>
      <c r="L2553" s="44">
        <f>IFERROR(_xll.qlIndexFixing(Index6M,$H2553,TRUE,_xll.ohTrigger(RecalcTrigger,Trigger6M)),NA())</f>
        <v>1.9653260468437954E-2</v>
      </c>
      <c r="M2553" s="183">
        <f>IFERROR(_xll.qlIndexFixing(Index1Y,$H2553,TRUE,_xll.ohTrigger(RecalcTrigger,Trigger1Y)),NA())</f>
        <v>1.9841405979349691E-2</v>
      </c>
      <c r="N2553" s="182">
        <f>IFERROR(_xll.qlIndexFixing(ONIndex1M,I2553,TRUE,_xll.ohTrigger(RecalcTrigger,Trigger1M)),NA())</f>
        <v>1.9057942099214298E-2</v>
      </c>
      <c r="O2553" s="44">
        <f>IFERROR(_xll.qlIndexFixing(ONIndex3M,I2553,TRUE,_xll.ohTrigger(RecalcTrigger,Trigger3M)),NA())</f>
        <v>1.9452504758906697E-2</v>
      </c>
      <c r="P2553" s="44">
        <f>IFERROR(_xll.qlIndexFixing(ONIndex6M,I2553,TRUE,_xll.ohTrigger(RecalcTrigger,Trigger6M)),NA())</f>
        <v>1.9551607533250248E-2</v>
      </c>
      <c r="Q2553" s="183">
        <f>IFERROR(_xll.qlIndexFixing(ONIndex1Y,I2553,TRUE,_xll.ohTrigger(RecalcTrigger,Trigger1Y)),NA())</f>
        <v>1.964048524621842E-2</v>
      </c>
    </row>
    <row r="2554" spans="2:17" x14ac:dyDescent="0.2">
      <c r="B2554" s="39" t="s">
        <v>42</v>
      </c>
      <c r="D2554" s="42">
        <f>_xll.qlCalendarAdvance(Calendar,$D2553,B2554,"f",FALSE)</f>
        <v>57208</v>
      </c>
      <c r="E2554" s="177">
        <f>_xll.qlInterestRateIndexValueDate(IndexON,D2554)</f>
        <v>57208</v>
      </c>
      <c r="F2554" s="193">
        <f>IFERROR(_xll.qlIndexFixing(IndexON,D2554,TRUE,_xll.ohTrigger(RecalcTrigger,TriggerON)),NA())</f>
        <v>1.9159510737610796E-2</v>
      </c>
      <c r="H2554" s="42">
        <f>_xll.qlCalendarAdvance(Calendar,$H2553,B2554,"f",FALSE)</f>
        <v>57208</v>
      </c>
      <c r="I2554" s="177">
        <f>_xll.qlInterestRateIndexValueDate(Index1M,$H2554)</f>
        <v>57208</v>
      </c>
      <c r="J2554" s="182">
        <f>IFERROR(_xll.qlIndexFixing(Index1M,$H2554,TRUE,_xll.ohTrigger(RecalcTrigger,Trigger1M)),NA())</f>
        <v>1.9074408996559114E-2</v>
      </c>
      <c r="K2554" s="44">
        <f>IFERROR(_xll.qlIndexFixing(Index3M,H2554,TRUE,_xll.ohTrigger(RecalcTrigger,Trigger3M)),NA())</f>
        <v>1.9503997365622701E-2</v>
      </c>
      <c r="L2554" s="44">
        <f>IFERROR(_xll.qlIndexFixing(Index6M,$H2554,TRUE,_xll.ohTrigger(RecalcTrigger,Trigger6M)),NA())</f>
        <v>1.9653759400672724E-2</v>
      </c>
      <c r="M2554" s="183">
        <f>IFERROR(_xll.qlIndexFixing(Index1Y,$H2554,TRUE,_xll.ohTrigger(RecalcTrigger,Trigger1Y)),NA())</f>
        <v>1.9841841393368531E-2</v>
      </c>
      <c r="N2554" s="182">
        <f>IFERROR(_xll.qlIndexFixing(ONIndex1M,I2554,TRUE,_xll.ohTrigger(RecalcTrigger,Trigger1M)),NA())</f>
        <v>1.9058080653261422E-2</v>
      </c>
      <c r="O2554" s="44">
        <f>IFERROR(_xll.qlIndexFixing(ONIndex3M,I2554,TRUE,_xll.ohTrigger(RecalcTrigger,Trigger3M)),NA())</f>
        <v>1.9453003789547951E-2</v>
      </c>
      <c r="P2554" s="44">
        <f>IFERROR(_xll.qlIndexFixing(ONIndex6M,I2554,TRUE,_xll.ohTrigger(RecalcTrigger,Trigger6M)),NA())</f>
        <v>1.9551894845800666E-2</v>
      </c>
      <c r="Q2554" s="183">
        <f>IFERROR(_xll.qlIndexFixing(ONIndex1Y,I2554,TRUE,_xll.ohTrigger(RecalcTrigger,Trigger1Y)),NA())</f>
        <v>1.9640482730055586E-2</v>
      </c>
    </row>
    <row r="2555" spans="2:17" x14ac:dyDescent="0.2">
      <c r="B2555" s="39" t="s">
        <v>42</v>
      </c>
      <c r="D2555" s="42">
        <f>_xll.qlCalendarAdvance(Calendar,$D2554,B2555,"f",FALSE)</f>
        <v>57215</v>
      </c>
      <c r="E2555" s="177">
        <f>_xll.qlInterestRateIndexValueDate(IndexON,D2555)</f>
        <v>57215</v>
      </c>
      <c r="F2555" s="193">
        <f>IFERROR(_xll.qlIndexFixing(IndexON,D2555,TRUE,_xll.ohTrigger(RecalcTrigger,TriggerON)),NA())</f>
        <v>1.9160367840284076E-2</v>
      </c>
      <c r="H2555" s="42">
        <f>_xll.qlCalendarAdvance(Calendar,$H2554,B2555,"f",FALSE)</f>
        <v>57215</v>
      </c>
      <c r="I2555" s="177">
        <f>_xll.qlInterestRateIndexValueDate(Index1M,$H2555)</f>
        <v>57215</v>
      </c>
      <c r="J2555" s="182">
        <f>IFERROR(_xll.qlIndexFixing(Index1M,$H2555,TRUE,_xll.ohTrigger(RecalcTrigger,Trigger1M)),NA())</f>
        <v>1.9074604627203895E-2</v>
      </c>
      <c r="K2555" s="44">
        <f>IFERROR(_xll.qlIndexFixing(Index3M,H2555,TRUE,_xll.ohTrigger(RecalcTrigger,Trigger3M)),NA())</f>
        <v>1.9504614220472206E-2</v>
      </c>
      <c r="L2555" s="44">
        <f>IFERROR(_xll.qlIndexFixing(Index6M,$H2555,TRUE,_xll.ohTrigger(RecalcTrigger,Trigger6M)),NA())</f>
        <v>1.9654274305935773E-2</v>
      </c>
      <c r="M2555" s="183">
        <f>IFERROR(_xll.qlIndexFixing(Index1Y,$H2555,TRUE,_xll.ohTrigger(RecalcTrigger,Trigger1Y)),NA())</f>
        <v>1.9842293652970744E-2</v>
      </c>
      <c r="N2555" s="182">
        <f>IFERROR(_xll.qlIndexFixing(ONIndex1M,I2555,TRUE,_xll.ohTrigger(RecalcTrigger,Trigger1M)),NA())</f>
        <v>1.9058236479000401E-2</v>
      </c>
      <c r="O2555" s="44">
        <f>IFERROR(_xll.qlIndexFixing(ONIndex3M,I2555,TRUE,_xll.ohTrigger(RecalcTrigger,Trigger3M)),NA())</f>
        <v>1.9453518132181991E-2</v>
      </c>
      <c r="P2555" s="44">
        <f>IFERROR(_xll.qlIndexFixing(ONIndex6M,I2555,TRUE,_xll.ohTrigger(RecalcTrigger,Trigger6M)),NA())</f>
        <v>1.9552197975343244E-2</v>
      </c>
      <c r="Q2555" s="183">
        <f>IFERROR(_xll.qlIndexFixing(ONIndex1Y,I2555,TRUE,_xll.ohTrigger(RecalcTrigger,Trigger1Y)),NA())</f>
        <v>1.9640496732178381E-2</v>
      </c>
    </row>
    <row r="2556" spans="2:17" x14ac:dyDescent="0.2">
      <c r="B2556" s="39" t="s">
        <v>42</v>
      </c>
      <c r="D2556" s="42">
        <f>_xll.qlCalendarAdvance(Calendar,$D2555,B2556,"f",FALSE)</f>
        <v>57222</v>
      </c>
      <c r="E2556" s="177">
        <f>_xll.qlInterestRateIndexValueDate(IndexON,D2556)</f>
        <v>57222</v>
      </c>
      <c r="F2556" s="193">
        <f>IFERROR(_xll.qlIndexFixing(IndexON,D2556,TRUE,_xll.ohTrigger(RecalcTrigger,TriggerON)),NA())</f>
        <v>1.9161238626000943E-2</v>
      </c>
      <c r="H2556" s="42">
        <f>_xll.qlCalendarAdvance(Calendar,$H2555,B2556,"f",FALSE)</f>
        <v>57222</v>
      </c>
      <c r="I2556" s="177">
        <f>_xll.qlInterestRateIndexValueDate(Index1M,$H2556)</f>
        <v>57222</v>
      </c>
      <c r="J2556" s="182">
        <f>IFERROR(_xll.qlIndexFixing(Index1M,$H2556,TRUE,_xll.ohTrigger(RecalcTrigger,Trigger1M)),NA())</f>
        <v>1.9073273369645854E-2</v>
      </c>
      <c r="K2556" s="44">
        <f>IFERROR(_xll.qlIndexFixing(Index3M,H2556,TRUE,_xll.ohTrigger(RecalcTrigger,Trigger3M)),NA())</f>
        <v>1.9505246461766958E-2</v>
      </c>
      <c r="L2556" s="44">
        <f>IFERROR(_xll.qlIndexFixing(Index6M,$H2556,TRUE,_xll.ohTrigger(RecalcTrigger,Trigger6M)),NA())</f>
        <v>1.9653663562272865E-2</v>
      </c>
      <c r="M2556" s="183">
        <f>IFERROR(_xll.qlIndexFixing(Index1Y,$H2556,TRUE,_xll.ohTrigger(RecalcTrigger,Trigger1Y)),NA())</f>
        <v>1.9842762758179422E-2</v>
      </c>
      <c r="N2556" s="182">
        <f>IFERROR(_xll.qlIndexFixing(ONIndex1M,I2556,TRUE,_xll.ohTrigger(RecalcTrigger,Trigger1M)),NA())</f>
        <v>1.9058409576512281E-2</v>
      </c>
      <c r="O2556" s="44">
        <f>IFERROR(_xll.qlIndexFixing(ONIndex3M,I2556,TRUE,_xll.ohTrigger(RecalcTrigger,Trigger3M)),NA())</f>
        <v>1.9454047786646722E-2</v>
      </c>
      <c r="P2556" s="44">
        <f>IFERROR(_xll.qlIndexFixing(ONIndex6M,I2556,TRUE,_xll.ohTrigger(RecalcTrigger,Trigger6M)),NA())</f>
        <v>1.9552516922202168E-2</v>
      </c>
      <c r="Q2556" s="183">
        <f>IFERROR(_xll.qlIndexFixing(ONIndex1Y,I2556,TRUE,_xll.ohTrigger(RecalcTrigger,Trigger1Y)),NA())</f>
        <v>1.9640527253154128E-2</v>
      </c>
    </row>
    <row r="2557" spans="2:17" x14ac:dyDescent="0.2">
      <c r="B2557" s="39" t="s">
        <v>42</v>
      </c>
      <c r="D2557" s="42">
        <f>_xll.qlCalendarAdvance(Calendar,$D2556,B2557,"f",FALSE)</f>
        <v>57229</v>
      </c>
      <c r="E2557" s="177">
        <f>_xll.qlInterestRateIndexValueDate(IndexON,D2557)</f>
        <v>57229</v>
      </c>
      <c r="F2557" s="193">
        <f>IFERROR(_xll.qlIndexFixing(IndexON,D2557,TRUE,_xll.ohTrigger(RecalcTrigger,TriggerON)),NA())</f>
        <v>1.9162123094518257E-2</v>
      </c>
      <c r="H2557" s="42">
        <f>_xll.qlCalendarAdvance(Calendar,$H2556,B2557,"f",FALSE)</f>
        <v>57229</v>
      </c>
      <c r="I2557" s="177">
        <f>_xll.qlInterestRateIndexValueDate(Index1M,$H2557)</f>
        <v>57229</v>
      </c>
      <c r="J2557" s="182">
        <f>IFERROR(_xll.qlIndexFixing(Index1M,$H2557,TRUE,_xll.ohTrigger(RecalcTrigger,Trigger1M)),NA())</f>
        <v>1.9073499858786074E-2</v>
      </c>
      <c r="K2557" s="44">
        <f>IFERROR(_xll.qlIndexFixing(Index3M,H2557,TRUE,_xll.ohTrigger(RecalcTrigger,Trigger3M)),NA())</f>
        <v>1.9505324584426567E-2</v>
      </c>
      <c r="L2557" s="44">
        <f>IFERROR(_xll.qlIndexFixing(Index6M,$H2557,TRUE,_xll.ohTrigger(RecalcTrigger,Trigger6M)),NA())</f>
        <v>1.9653636290715284E-2</v>
      </c>
      <c r="M2557" s="183">
        <f>IFERROR(_xll.qlIndexFixing(Index1Y,$H2557,TRUE,_xll.ohTrigger(RecalcTrigger,Trigger1Y)),NA())</f>
        <v>1.9843248709017436E-2</v>
      </c>
      <c r="N2557" s="182">
        <f>IFERROR(_xll.qlIndexFixing(ONIndex1M,I2557,TRUE,_xll.ohTrigger(RecalcTrigger,Trigger1M)),NA())</f>
        <v>1.9058599945878107E-2</v>
      </c>
      <c r="O2557" s="44">
        <f>IFERROR(_xll.qlIndexFixing(ONIndex3M,I2557,TRUE,_xll.ohTrigger(RecalcTrigger,Trigger3M)),NA())</f>
        <v>1.9454592753023192E-2</v>
      </c>
      <c r="P2557" s="44">
        <f>IFERROR(_xll.qlIndexFixing(ONIndex6M,I2557,TRUE,_xll.ohTrigger(RecalcTrigger,Trigger6M)),NA())</f>
        <v>1.9552851685972206E-2</v>
      </c>
      <c r="Q2557" s="183">
        <f>IFERROR(_xll.qlIndexFixing(ONIndex1Y,I2557,TRUE,_xll.ohTrigger(RecalcTrigger,Trigger1Y)),NA())</f>
        <v>1.9640574292496549E-2</v>
      </c>
    </row>
    <row r="2558" spans="2:17" x14ac:dyDescent="0.2">
      <c r="B2558" s="39" t="s">
        <v>42</v>
      </c>
      <c r="D2558" s="42">
        <f>_xll.qlCalendarAdvance(Calendar,$D2557,B2558,"f",FALSE)</f>
        <v>57236</v>
      </c>
      <c r="E2558" s="177">
        <f>_xll.qlInterestRateIndexValueDate(IndexON,D2558)</f>
        <v>57236</v>
      </c>
      <c r="F2558" s="193">
        <f>IFERROR(_xll.qlIndexFixing(IndexON,D2558,TRUE,_xll.ohTrigger(RecalcTrigger,TriggerON)),NA())</f>
        <v>1.9163021245754974E-2</v>
      </c>
      <c r="H2558" s="42">
        <f>_xll.qlCalendarAdvance(Calendar,$H2557,B2558,"f",FALSE)</f>
        <v>57236</v>
      </c>
      <c r="I2558" s="177">
        <f>_xll.qlInterestRateIndexValueDate(Index1M,$H2558)</f>
        <v>57236</v>
      </c>
      <c r="J2558" s="182">
        <f>IFERROR(_xll.qlIndexFixing(Index1M,$H2558,TRUE,_xll.ohTrigger(RecalcTrigger,Trigger1M)),NA())</f>
        <v>1.9073743645836621E-2</v>
      </c>
      <c r="K2558" s="44">
        <f>IFERROR(_xll.qlIndexFixing(Index3M,H2558,TRUE,_xll.ohTrigger(RecalcTrigger,Trigger3M)),NA())</f>
        <v>1.9505986464311339E-2</v>
      </c>
      <c r="L2558" s="44">
        <f>IFERROR(_xll.qlIndexFixing(Index6M,$H2558,TRUE,_xll.ohTrigger(RecalcTrigger,Trigger6M)),NA())</f>
        <v>1.9654195602414201E-2</v>
      </c>
      <c r="M2558" s="183">
        <f>IFERROR(_xll.qlIndexFixing(Index1Y,$H2558,TRUE,_xll.ohTrigger(RecalcTrigger,Trigger1Y)),NA())</f>
        <v>1.9843751505509211E-2</v>
      </c>
      <c r="N2558" s="182">
        <f>IFERROR(_xll.qlIndexFixing(ONIndex1M,I2558,TRUE,_xll.ohTrigger(RecalcTrigger,Trigger1M)),NA())</f>
        <v>1.9058807586773696E-2</v>
      </c>
      <c r="O2558" s="44">
        <f>IFERROR(_xll.qlIndexFixing(ONIndex3M,I2558,TRUE,_xll.ohTrigger(RecalcTrigger,Trigger3M)),NA())</f>
        <v>1.9455153031149308E-2</v>
      </c>
      <c r="P2558" s="44">
        <f>IFERROR(_xll.qlIndexFixing(ONIndex6M,I2558,TRUE,_xll.ohTrigger(RecalcTrigger,Trigger6M)),NA())</f>
        <v>1.9553202266653358E-2</v>
      </c>
      <c r="Q2558" s="183">
        <f>IFERROR(_xll.qlIndexFixing(ONIndex1Y,I2558,TRUE,_xll.ohTrigger(RecalcTrigger,Trigger1Y)),NA())</f>
        <v>1.9640637850286691E-2</v>
      </c>
    </row>
    <row r="2559" spans="2:17" x14ac:dyDescent="0.2">
      <c r="B2559" s="39" t="s">
        <v>42</v>
      </c>
      <c r="D2559" s="42">
        <f>_xll.qlCalendarAdvance(Calendar,$D2558,B2559,"f",FALSE)</f>
        <v>57243</v>
      </c>
      <c r="E2559" s="177">
        <f>_xll.qlInterestRateIndexValueDate(IndexON,D2559)</f>
        <v>57243</v>
      </c>
      <c r="F2559" s="193">
        <f>IFERROR(_xll.qlIndexFixing(IndexON,D2559,TRUE,_xll.ohTrigger(RecalcTrigger,TriggerON)),NA())</f>
        <v>1.9163933079954232E-2</v>
      </c>
      <c r="H2559" s="42">
        <f>_xll.qlCalendarAdvance(Calendar,$H2558,B2559,"f",FALSE)</f>
        <v>57243</v>
      </c>
      <c r="I2559" s="177">
        <f>_xll.qlInterestRateIndexValueDate(Index1M,$H2559)</f>
        <v>57243</v>
      </c>
      <c r="J2559" s="182">
        <f>IFERROR(_xll.qlIndexFixing(Index1M,$H2559,TRUE,_xll.ohTrigger(RecalcTrigger,Trigger1M)),NA())</f>
        <v>1.9074004730805599E-2</v>
      </c>
      <c r="K2559" s="44">
        <f>IFERROR(_xll.qlIndexFixing(Index3M,H2559,TRUE,_xll.ohTrigger(RecalcTrigger,Trigger3M)),NA())</f>
        <v>1.9506663729840369E-2</v>
      </c>
      <c r="L2559" s="44">
        <f>IFERROR(_xll.qlIndexFixing(Index6M,$H2559,TRUE,_xll.ohTrigger(RecalcTrigger,Trigger6M)),NA())</f>
        <v>1.9654770884620372E-2</v>
      </c>
      <c r="M2559" s="183">
        <f>IFERROR(_xll.qlIndexFixing(Index1Y,$H2559,TRUE,_xll.ohTrigger(RecalcTrigger,Trigger1Y)),NA())</f>
        <v>1.9844271147679393E-2</v>
      </c>
      <c r="N2559" s="182">
        <f>IFERROR(_xll.qlIndexFixing(ONIndex1M,I2559,TRUE,_xll.ohTrigger(RecalcTrigger,Trigger1M)),NA())</f>
        <v>1.9059032499523232E-2</v>
      </c>
      <c r="O2559" s="44">
        <f>IFERROR(_xll.qlIndexFixing(ONIndex3M,I2559,TRUE,_xll.ohTrigger(RecalcTrigger,Trigger3M)),NA())</f>
        <v>1.9455728621349255E-2</v>
      </c>
      <c r="P2559" s="44">
        <f>IFERROR(_xll.qlIndexFixing(ONIndex6M,I2559,TRUE,_xll.ohTrigger(RecalcTrigger,Trigger6M)),NA())</f>
        <v>1.9553568664488763E-2</v>
      </c>
      <c r="Q2559" s="183">
        <f>IFERROR(_xll.qlIndexFixing(ONIndex1Y,I2559,TRUE,_xll.ohTrigger(RecalcTrigger,Trigger1Y)),NA())</f>
        <v>1.9640717926767692E-2</v>
      </c>
    </row>
    <row r="2560" spans="2:17" x14ac:dyDescent="0.2">
      <c r="B2560" s="39" t="s">
        <v>42</v>
      </c>
      <c r="D2560" s="42">
        <f>_xll.qlCalendarAdvance(Calendar,$D2559,B2560,"f",FALSE)</f>
        <v>57250</v>
      </c>
      <c r="E2560" s="177">
        <f>_xll.qlInterestRateIndexValueDate(IndexON,D2560)</f>
        <v>57250</v>
      </c>
      <c r="F2560" s="193">
        <f>IFERROR(_xll.qlIndexFixing(IndexON,D2560,TRUE,_xll.ohTrigger(RecalcTrigger,TriggerON)),NA())</f>
        <v>1.916485859711603E-2</v>
      </c>
      <c r="H2560" s="42">
        <f>_xll.qlCalendarAdvance(Calendar,$H2559,B2560,"f",FALSE)</f>
        <v>57250</v>
      </c>
      <c r="I2560" s="177">
        <f>_xll.qlInterestRateIndexValueDate(Index1M,$H2560)</f>
        <v>57250</v>
      </c>
      <c r="J2560" s="182">
        <f>IFERROR(_xll.qlIndexFixing(Index1M,$H2560,TRUE,_xll.ohTrigger(RecalcTrigger,Trigger1M)),NA())</f>
        <v>1.9074283113690305E-2</v>
      </c>
      <c r="K2560" s="44">
        <f>IFERROR(_xll.qlIndexFixing(Index3M,H2560,TRUE,_xll.ohTrigger(RecalcTrigger,Trigger3M)),NA())</f>
        <v>1.9507356381022568E-2</v>
      </c>
      <c r="L2560" s="44">
        <f>IFERROR(_xll.qlIndexFixing(Index6M,$H2560,TRUE,_xll.ohTrigger(RecalcTrigger,Trigger6M)),NA())</f>
        <v>1.9655362137347223E-2</v>
      </c>
      <c r="M2560" s="183">
        <f>IFERROR(_xll.qlIndexFixing(Index1Y,$H2560,TRUE,_xll.ohTrigger(RecalcTrigger,Trigger1Y)),NA())</f>
        <v>1.9844807635553963E-2</v>
      </c>
      <c r="N2560" s="182">
        <f>IFERROR(_xll.qlIndexFixing(ONIndex1M,I2560,TRUE,_xll.ohTrigger(RecalcTrigger,Trigger1M)),NA())</f>
        <v>1.9059274683964622E-2</v>
      </c>
      <c r="O2560" s="44">
        <f>IFERROR(_xll.qlIndexFixing(ONIndex3M,I2560,TRUE,_xll.ohTrigger(RecalcTrigger,Trigger3M)),NA())</f>
        <v>1.9456319523379895E-2</v>
      </c>
      <c r="P2560" s="44">
        <f>IFERROR(_xll.qlIndexFixing(ONIndex6M,I2560,TRUE,_xll.ohTrigger(RecalcTrigger,Trigger6M)),NA())</f>
        <v>1.9553950879478421E-2</v>
      </c>
      <c r="Q2560" s="183">
        <f>IFERROR(_xll.qlIndexFixing(ONIndex1Y,I2560,TRUE,_xll.ohTrigger(RecalcTrigger,Trigger1Y)),NA())</f>
        <v>1.9640814521777461E-2</v>
      </c>
    </row>
    <row r="2561" spans="2:17" x14ac:dyDescent="0.2">
      <c r="B2561" s="39" t="s">
        <v>42</v>
      </c>
      <c r="D2561" s="42">
        <f>_xll.qlCalendarAdvance(Calendar,$D2560,B2561,"f",FALSE)</f>
        <v>57257</v>
      </c>
      <c r="E2561" s="177">
        <f>_xll.qlInterestRateIndexValueDate(IndexON,D2561)</f>
        <v>57257</v>
      </c>
      <c r="F2561" s="193">
        <f>IFERROR(_xll.qlIndexFixing(IndexON,D2561,TRUE,_xll.ohTrigger(RecalcTrigger,TriggerON)),NA())</f>
        <v>1.9165797797078277E-2</v>
      </c>
      <c r="H2561" s="42">
        <f>_xll.qlCalendarAdvance(Calendar,$H2560,B2561,"f",FALSE)</f>
        <v>57257</v>
      </c>
      <c r="I2561" s="177">
        <f>_xll.qlInterestRateIndexValueDate(Index1M,$H2561)</f>
        <v>57257</v>
      </c>
      <c r="J2561" s="182">
        <f>IFERROR(_xll.qlIndexFixing(Index1M,$H2561,TRUE,_xll.ohTrigger(RecalcTrigger,Trigger1M)),NA())</f>
        <v>1.907614172422023E-2</v>
      </c>
      <c r="K2561" s="44">
        <f>IFERROR(_xll.qlIndexFixing(Index3M,H2561,TRUE,_xll.ohTrigger(RecalcTrigger,Trigger3M)),NA())</f>
        <v>1.9508638465162549E-2</v>
      </c>
      <c r="L2561" s="44">
        <f>IFERROR(_xll.qlIndexFixing(Index6M,$H2561,TRUE,_xll.ohTrigger(RecalcTrigger,Trigger6M)),NA())</f>
        <v>1.9656545831582762E-2</v>
      </c>
      <c r="M2561" s="183">
        <f>IFERROR(_xll.qlIndexFixing(Index1Y,$H2561,TRUE,_xll.ohTrigger(RecalcTrigger,Trigger1Y)),NA())</f>
        <v>1.9845360969159342E-2</v>
      </c>
      <c r="N2561" s="182">
        <f>IFERROR(_xll.qlIndexFixing(ONIndex1M,I2561,TRUE,_xll.ohTrigger(RecalcTrigger,Trigger1M)),NA())</f>
        <v>1.9059534140259959E-2</v>
      </c>
      <c r="O2561" s="44">
        <f>IFERROR(_xll.qlIndexFixing(ONIndex3M,I2561,TRUE,_xll.ohTrigger(RecalcTrigger,Trigger3M)),NA())</f>
        <v>1.9456925737322273E-2</v>
      </c>
      <c r="P2561" s="44">
        <f>IFERROR(_xll.qlIndexFixing(ONIndex6M,I2561,TRUE,_xll.ohTrigger(RecalcTrigger,Trigger6M)),NA())</f>
        <v>1.9554348911379194E-2</v>
      </c>
      <c r="Q2561" s="183">
        <f>IFERROR(_xll.qlIndexFixing(ONIndex1Y,I2561,TRUE,_xll.ohTrigger(RecalcTrigger,Trigger1Y)),NA())</f>
        <v>1.964092763523495E-2</v>
      </c>
    </row>
    <row r="2562" spans="2:17" x14ac:dyDescent="0.2">
      <c r="B2562" s="39" t="s">
        <v>42</v>
      </c>
      <c r="D2562" s="42">
        <f>_xll.qlCalendarAdvance(Calendar,$D2561,B2562,"f",FALSE)</f>
        <v>57264</v>
      </c>
      <c r="E2562" s="177">
        <f>_xll.qlInterestRateIndexValueDate(IndexON,D2562)</f>
        <v>57264</v>
      </c>
      <c r="F2562" s="193">
        <f>IFERROR(_xll.qlIndexFixing(IndexON,D2562,TRUE,_xll.ohTrigger(RecalcTrigger,TriggerON)),NA())</f>
        <v>1.9166750679759925E-2</v>
      </c>
      <c r="H2562" s="42">
        <f>_xll.qlCalendarAdvance(Calendar,$H2561,B2562,"f",FALSE)</f>
        <v>57264</v>
      </c>
      <c r="I2562" s="177">
        <f>_xll.qlInterestRateIndexValueDate(Index1M,$H2562)</f>
        <v>57264</v>
      </c>
      <c r="J2562" s="182">
        <f>IFERROR(_xll.qlIndexFixing(Index1M,$H2562,TRUE,_xll.ohTrigger(RecalcTrigger,Trigger1M)),NA())</f>
        <v>1.9076458459254927E-2</v>
      </c>
      <c r="K2562" s="44">
        <f>IFERROR(_xll.qlIndexFixing(Index3M,H2562,TRUE,_xll.ohTrigger(RecalcTrigger,Trigger3M)),NA())</f>
        <v>1.95093630252803E-2</v>
      </c>
      <c r="L2562" s="44">
        <f>IFERROR(_xll.qlIndexFixing(Index6M,$H2562,TRUE,_xll.ohTrigger(RecalcTrigger,Trigger6M)),NA())</f>
        <v>1.9657170199607929E-2</v>
      </c>
      <c r="M2562" s="183">
        <f>IFERROR(_xll.qlIndexFixing(Index1Y,$H2562,TRUE,_xll.ohTrigger(RecalcTrigger,Trigger1Y)),NA())</f>
        <v>1.9845931148522844E-2</v>
      </c>
      <c r="N2562" s="182">
        <f>IFERROR(_xll.qlIndexFixing(ONIndex1M,I2562,TRUE,_xll.ohTrigger(RecalcTrigger,Trigger1M)),NA())</f>
        <v>1.9059810868166105E-2</v>
      </c>
      <c r="O2562" s="44">
        <f>IFERROR(_xll.qlIndexFixing(ONIndex3M,I2562,TRUE,_xll.ohTrigger(RecalcTrigger,Trigger3M)),NA())</f>
        <v>1.9457547263095343E-2</v>
      </c>
      <c r="P2562" s="44">
        <f>IFERROR(_xll.qlIndexFixing(ONIndex6M,I2562,TRUE,_xll.ohTrigger(RecalcTrigger,Trigger6M)),NA())</f>
        <v>1.9554762760434219E-2</v>
      </c>
      <c r="Q2562" s="183">
        <f>IFERROR(_xll.qlIndexFixing(ONIndex1Y,I2562,TRUE,_xll.ohTrigger(RecalcTrigger,Trigger1Y)),NA())</f>
        <v>1.9641057267302253E-2</v>
      </c>
    </row>
    <row r="2563" spans="2:17" x14ac:dyDescent="0.2">
      <c r="B2563" s="39" t="s">
        <v>42</v>
      </c>
      <c r="D2563" s="42">
        <f>_xll.qlCalendarAdvance(Calendar,$D2562,B2563,"f",FALSE)</f>
        <v>57271</v>
      </c>
      <c r="E2563" s="177">
        <f>_xll.qlInterestRateIndexValueDate(IndexON,D2563)</f>
        <v>57271</v>
      </c>
      <c r="F2563" s="193">
        <f>IFERROR(_xll.qlIndexFixing(IndexON,D2563,TRUE,_xll.ohTrigger(RecalcTrigger,TriggerON)),NA())</f>
        <v>1.9167717245566207E-2</v>
      </c>
      <c r="H2563" s="42">
        <f>_xll.qlCalendarAdvance(Calendar,$H2562,B2563,"f",FALSE)</f>
        <v>57271</v>
      </c>
      <c r="I2563" s="177">
        <f>_xll.qlInterestRateIndexValueDate(Index1M,$H2563)</f>
        <v>57271</v>
      </c>
      <c r="J2563" s="182">
        <f>IFERROR(_xll.qlIndexFixing(Index1M,$H2563,TRUE,_xll.ohTrigger(RecalcTrigger,Trigger1M)),NA())</f>
        <v>1.9076792494924825E-2</v>
      </c>
      <c r="K2563" s="44">
        <f>IFERROR(_xll.qlIndexFixing(Index3M,H2563,TRUE,_xll.ohTrigger(RecalcTrigger,Trigger3M)),NA())</f>
        <v>1.9510102971897033E-2</v>
      </c>
      <c r="L2563" s="44">
        <f>IFERROR(_xll.qlIndexFixing(Index6M,$H2563,TRUE,_xll.ohTrigger(RecalcTrigger,Trigger6M)),NA())</f>
        <v>1.9657810539055385E-2</v>
      </c>
      <c r="M2563" s="183">
        <f>IFERROR(_xll.qlIndexFixing(Index1Y,$H2563,TRUE,_xll.ohTrigger(RecalcTrigger,Trigger1Y)),NA())</f>
        <v>1.9846518173672889E-2</v>
      </c>
      <c r="N2563" s="182">
        <f>IFERROR(_xll.qlIndexFixing(ONIndex1M,I2563,TRUE,_xll.ohTrigger(RecalcTrigger,Trigger1M)),NA())</f>
        <v>1.9060104867926198E-2</v>
      </c>
      <c r="O2563" s="44">
        <f>IFERROR(_xll.qlIndexFixing(ONIndex3M,I2563,TRUE,_xll.ohTrigger(RecalcTrigger,Trigger3M)),NA())</f>
        <v>1.9458184100780151E-2</v>
      </c>
      <c r="P2563" s="44">
        <f>IFERROR(_xll.qlIndexFixing(ONIndex6M,I2563,TRUE,_xll.ohTrigger(RecalcTrigger,Trigger6M)),NA())</f>
        <v>1.9555192426481405E-2</v>
      </c>
      <c r="Q2563" s="183">
        <f>IFERROR(_xll.qlIndexFixing(ONIndex1Y,I2563,TRUE,_xll.ohTrigger(RecalcTrigger,Trigger1Y)),NA())</f>
        <v>1.9641203417898323E-2</v>
      </c>
    </row>
    <row r="2564" spans="2:17" x14ac:dyDescent="0.2">
      <c r="B2564" s="39" t="s">
        <v>42</v>
      </c>
      <c r="D2564" s="42">
        <f>_xll.qlCalendarAdvance(Calendar,$D2563,B2564,"f",FALSE)</f>
        <v>57278</v>
      </c>
      <c r="E2564" s="177">
        <f>_xll.qlInterestRateIndexValueDate(IndexON,D2564)</f>
        <v>57278</v>
      </c>
      <c r="F2564" s="193">
        <f>IFERROR(_xll.qlIndexFixing(IndexON,D2564,TRUE,_xll.ohTrigger(RecalcTrigger,TriggerON)),NA())</f>
        <v>1.9168697494172937E-2</v>
      </c>
      <c r="H2564" s="42">
        <f>_xll.qlCalendarAdvance(Calendar,$H2563,B2564,"f",FALSE)</f>
        <v>57278</v>
      </c>
      <c r="I2564" s="177">
        <f>_xll.qlInterestRateIndexValueDate(Index1M,$H2564)</f>
        <v>57278</v>
      </c>
      <c r="J2564" s="182">
        <f>IFERROR(_xll.qlIndexFixing(Index1M,$H2564,TRUE,_xll.ohTrigger(RecalcTrigger,Trigger1M)),NA())</f>
        <v>1.907714383122747E-2</v>
      </c>
      <c r="K2564" s="44">
        <f>IFERROR(_xll.qlIndexFixing(Index3M,H2564,TRUE,_xll.ohTrigger(RecalcTrigger,Trigger3M)),NA())</f>
        <v>1.9510858305020678E-2</v>
      </c>
      <c r="L2564" s="44">
        <f>IFERROR(_xll.qlIndexFixing(Index6M,$H2564,TRUE,_xll.ohTrigger(RecalcTrigger,Trigger6M)),NA())</f>
        <v>1.9658466849939375E-2</v>
      </c>
      <c r="M2564" s="183">
        <f>IFERROR(_xll.qlIndexFixing(Index1Y,$H2564,TRUE,_xll.ohTrigger(RecalcTrigger,Trigger1Y)),NA())</f>
        <v>1.9847122044638565E-2</v>
      </c>
      <c r="N2564" s="182">
        <f>IFERROR(_xll.qlIndexFixing(ONIndex1M,I2564,TRUE,_xll.ohTrigger(RecalcTrigger,Trigger1M)),NA())</f>
        <v>1.9060416139378145E-2</v>
      </c>
      <c r="O2564" s="44">
        <f>IFERROR(_xll.qlIndexFixing(ONIndex3M,I2564,TRUE,_xll.ohTrigger(RecalcTrigger,Trigger3M)),NA())</f>
        <v>1.9458836250295652E-2</v>
      </c>
      <c r="P2564" s="44">
        <f>IFERROR(_xll.qlIndexFixing(ONIndex6M,I2564,TRUE,_xll.ohTrigger(RecalcTrigger,Trigger6M)),NA())</f>
        <v>1.9555637909601797E-2</v>
      </c>
      <c r="Q2564" s="183">
        <f>IFERROR(_xll.qlIndexFixing(ONIndex1Y,I2564,TRUE,_xll.ohTrigger(RecalcTrigger,Trigger1Y)),NA())</f>
        <v>1.964136608702316E-2</v>
      </c>
    </row>
    <row r="2565" spans="2:17" x14ac:dyDescent="0.2">
      <c r="B2565" s="39" t="s">
        <v>42</v>
      </c>
      <c r="D2565" s="42">
        <f>_xll.qlCalendarAdvance(Calendar,$D2564,B2565,"f",FALSE)</f>
        <v>57285</v>
      </c>
      <c r="E2565" s="177">
        <f>_xll.qlInterestRateIndexValueDate(IndexON,D2565)</f>
        <v>57285</v>
      </c>
      <c r="F2565" s="193">
        <f>IFERROR(_xll.qlIndexFixing(IndexON,D2565,TRUE,_xll.ohTrigger(RecalcTrigger,TriggerON)),NA())</f>
        <v>1.9169691425499069E-2</v>
      </c>
      <c r="H2565" s="42">
        <f>_xll.qlCalendarAdvance(Calendar,$H2564,B2565,"f",FALSE)</f>
        <v>57285</v>
      </c>
      <c r="I2565" s="177">
        <f>_xll.qlInterestRateIndexValueDate(Index1M,$H2565)</f>
        <v>57285</v>
      </c>
      <c r="J2565" s="182">
        <f>IFERROR(_xll.qlIndexFixing(Index1M,$H2565,TRUE,_xll.ohTrigger(RecalcTrigger,Trigger1M)),NA())</f>
        <v>1.9075934496922724E-2</v>
      </c>
      <c r="K2565" s="44">
        <f>IFERROR(_xll.qlIndexFixing(Index3M,H2565,TRUE,_xll.ohTrigger(RecalcTrigger,Trigger3M)),NA())</f>
        <v>1.9511629024661803E-2</v>
      </c>
      <c r="L2565" s="44">
        <f>IFERROR(_xll.qlIndexFixing(Index6M,$H2565,TRUE,_xll.ohTrigger(RecalcTrigger,Trigger6M)),NA())</f>
        <v>1.9658557959287847E-2</v>
      </c>
      <c r="M2565" s="183">
        <f>IFERROR(_xll.qlIndexFixing(Index1Y,$H2565,TRUE,_xll.ohTrigger(RecalcTrigger,Trigger1Y)),NA())</f>
        <v>1.9847742761449849E-2</v>
      </c>
      <c r="N2565" s="182">
        <f>IFERROR(_xll.qlIndexFixing(ONIndex1M,I2565,TRUE,_xll.ohTrigger(RecalcTrigger,Trigger1M)),NA())</f>
        <v>1.90607446824409E-2</v>
      </c>
      <c r="O2565" s="44">
        <f>IFERROR(_xll.qlIndexFixing(ONIndex3M,I2565,TRUE,_xll.ohTrigger(RecalcTrigger,Trigger3M)),NA())</f>
        <v>1.9459503711803938E-2</v>
      </c>
      <c r="P2565" s="44">
        <f>IFERROR(_xll.qlIndexFixing(ONIndex6M,I2565,TRUE,_xll.ohTrigger(RecalcTrigger,Trigger6M)),NA())</f>
        <v>1.9556099209633304E-2</v>
      </c>
      <c r="Q2565" s="183">
        <f>IFERROR(_xll.qlIndexFixing(ONIndex1Y,I2565,TRUE,_xll.ohTrigger(RecalcTrigger,Trigger1Y)),NA())</f>
        <v>1.9641545274676764E-2</v>
      </c>
    </row>
    <row r="2566" spans="2:17" x14ac:dyDescent="0.2">
      <c r="B2566" s="39" t="s">
        <v>42</v>
      </c>
      <c r="D2566" s="42">
        <f>_xll.qlCalendarAdvance(Calendar,$D2565,B2566,"f",FALSE)</f>
        <v>57292</v>
      </c>
      <c r="E2566" s="177">
        <f>_xll.qlInterestRateIndexValueDate(IndexON,D2566)</f>
        <v>57292</v>
      </c>
      <c r="F2566" s="193">
        <f>IFERROR(_xll.qlIndexFixing(IndexON,D2566,TRUE,_xll.ohTrigger(RecalcTrigger,TriggerON)),NA())</f>
        <v>1.9170699039868788E-2</v>
      </c>
      <c r="H2566" s="42">
        <f>_xll.qlCalendarAdvance(Calendar,$H2565,B2566,"f",FALSE)</f>
        <v>57292</v>
      </c>
      <c r="I2566" s="177">
        <f>_xll.qlInterestRateIndexValueDate(Index1M,$H2566)</f>
        <v>57292</v>
      </c>
      <c r="J2566" s="182">
        <f>IFERROR(_xll.qlIndexFixing(Index1M,$H2566,TRUE,_xll.ohTrigger(RecalcTrigger,Trigger1M)),NA())</f>
        <v>1.9076316667339631E-2</v>
      </c>
      <c r="K2566" s="44">
        <f>IFERROR(_xll.qlIndexFixing(Index3M,H2566,TRUE,_xll.ohTrigger(RecalcTrigger,Trigger3M)),NA())</f>
        <v>1.9512415130828343E-2</v>
      </c>
      <c r="L2566" s="44">
        <f>IFERROR(_xll.qlIndexFixing(Index6M,$H2566,TRUE,_xll.ohTrigger(RecalcTrigger,Trigger6M)),NA())</f>
        <v>1.9659245035442384E-2</v>
      </c>
      <c r="M2566" s="183">
        <f>IFERROR(_xll.qlIndexFixing(Index1Y,$H2566,TRUE,_xll.ohTrigger(RecalcTrigger,Trigger1Y)),NA())</f>
        <v>1.9848380324137382E-2</v>
      </c>
      <c r="N2566" s="182">
        <f>IFERROR(_xll.qlIndexFixing(ONIndex1M,I2566,TRUE,_xll.ohTrigger(RecalcTrigger,Trigger1M)),NA())</f>
        <v>1.9061090497357602E-2</v>
      </c>
      <c r="O2566" s="44">
        <f>IFERROR(_xll.qlIndexFixing(ONIndex3M,I2566,TRUE,_xll.ohTrigger(RecalcTrigger,Trigger3M)),NA())</f>
        <v>1.9460186485142916E-2</v>
      </c>
      <c r="P2566" s="44">
        <f>IFERROR(_xll.qlIndexFixing(ONIndex6M,I2566,TRUE,_xll.ohTrigger(RecalcTrigger,Trigger6M)),NA())</f>
        <v>1.9556576326738018E-2</v>
      </c>
      <c r="Q2566" s="183">
        <f>IFERROR(_xll.qlIndexFixing(ONIndex1Y,I2566,TRUE,_xll.ohTrigger(RecalcTrigger,Trigger1Y)),NA())</f>
        <v>1.9641740980940181E-2</v>
      </c>
    </row>
    <row r="2567" spans="2:17" x14ac:dyDescent="0.2">
      <c r="B2567" s="39" t="s">
        <v>42</v>
      </c>
      <c r="D2567" s="42">
        <f>_xll.qlCalendarAdvance(Calendar,$D2566,B2567,"f",FALSE)</f>
        <v>57299</v>
      </c>
      <c r="E2567" s="177">
        <f>_xll.qlInterestRateIndexValueDate(IndexON,D2567)</f>
        <v>57299</v>
      </c>
      <c r="F2567" s="193">
        <f>IFERROR(_xll.qlIndexFixing(IndexON,D2567,TRUE,_xll.ohTrigger(RecalcTrigger,TriggerON)),NA())</f>
        <v>1.9171720337038956E-2</v>
      </c>
      <c r="H2567" s="42">
        <f>_xll.qlCalendarAdvance(Calendar,$H2566,B2567,"f",FALSE)</f>
        <v>57299</v>
      </c>
      <c r="I2567" s="177">
        <f>_xll.qlInterestRateIndexValueDate(Index1M,$H2567)</f>
        <v>57299</v>
      </c>
      <c r="J2567" s="182">
        <f>IFERROR(_xll.qlIndexFixing(Index1M,$H2567,TRUE,_xll.ohTrigger(RecalcTrigger,Trigger1M)),NA())</f>
        <v>1.9076716135683069E-2</v>
      </c>
      <c r="K2567" s="44">
        <f>IFERROR(_xll.qlIndexFixing(Index3M,H2567,TRUE,_xll.ohTrigger(RecalcTrigger,Trigger3M)),NA())</f>
        <v>1.9513216623528219E-2</v>
      </c>
      <c r="L2567" s="44">
        <f>IFERROR(_xll.qlIndexFixing(Index6M,$H2567,TRUE,_xll.ohTrigger(RecalcTrigger,Trigger6M)),NA())</f>
        <v>1.9659948082223721E-2</v>
      </c>
      <c r="M2567" s="183">
        <f>IFERROR(_xll.qlIndexFixing(Index1Y,$H2567,TRUE,_xll.ohTrigger(RecalcTrigger,Trigger1Y)),NA())</f>
        <v>1.9849034732732695E-2</v>
      </c>
      <c r="N2567" s="182">
        <f>IFERROR(_xll.qlIndexFixing(ONIndex1M,I2567,TRUE,_xll.ohTrigger(RecalcTrigger,Trigger1M)),NA())</f>
        <v>1.9061453584047205E-2</v>
      </c>
      <c r="O2567" s="44">
        <f>IFERROR(_xll.qlIndexFixing(ONIndex3M,I2567,TRUE,_xll.ohTrigger(RecalcTrigger,Trigger3M)),NA())</f>
        <v>1.9460884570474679E-2</v>
      </c>
      <c r="P2567" s="44">
        <f>IFERROR(_xll.qlIndexFixing(ONIndex6M,I2567,TRUE,_xll.ohTrigger(RecalcTrigger,Trigger6M)),NA())</f>
        <v>1.9557069261078031E-2</v>
      </c>
      <c r="Q2567" s="183">
        <f>IFERROR(_xll.qlIndexFixing(ONIndex1Y,I2567,TRUE,_xll.ohTrigger(RecalcTrigger,Trigger1Y)),NA())</f>
        <v>1.9641953205732365E-2</v>
      </c>
    </row>
    <row r="2568" spans="2:17" x14ac:dyDescent="0.2">
      <c r="B2568" s="39" t="s">
        <v>42</v>
      </c>
      <c r="D2568" s="42">
        <f>_xll.qlCalendarAdvance(Calendar,$D2567,B2568,"f",FALSE)</f>
        <v>57306</v>
      </c>
      <c r="E2568" s="177">
        <f>_xll.qlInterestRateIndexValueDate(IndexON,D2568)</f>
        <v>57306</v>
      </c>
      <c r="F2568" s="193">
        <f>IFERROR(_xll.qlIndexFixing(IndexON,D2568,TRUE,_xll.ohTrigger(RecalcTrigger,TriggerON)),NA())</f>
        <v>1.9172755317009571E-2</v>
      </c>
      <c r="H2568" s="42">
        <f>_xll.qlCalendarAdvance(Calendar,$H2567,B2568,"f",FALSE)</f>
        <v>57306</v>
      </c>
      <c r="I2568" s="177">
        <f>_xll.qlInterestRateIndexValueDate(Index1M,$H2568)</f>
        <v>57306</v>
      </c>
      <c r="J2568" s="182">
        <f>IFERROR(_xll.qlIndexFixing(Index1M,$H2568,TRUE,_xll.ohTrigger(RecalcTrigger,Trigger1M)),NA())</f>
        <v>1.9077132901958449E-2</v>
      </c>
      <c r="K2568" s="44">
        <f>IFERROR(_xll.qlIndexFixing(Index3M,H2568,TRUE,_xll.ohTrigger(RecalcTrigger,Trigger3M)),NA())</f>
        <v>1.9514033502772889E-2</v>
      </c>
      <c r="L2568" s="44">
        <f>IFERROR(_xll.qlIndexFixing(Index6M,$H2568,TRUE,_xll.ohTrigger(RecalcTrigger,Trigger6M)),NA())</f>
        <v>1.9660667099646638E-2</v>
      </c>
      <c r="M2568" s="183">
        <f>IFERROR(_xll.qlIndexFixing(Index1Y,$H2568,TRUE,_xll.ohTrigger(RecalcTrigger,Trigger1Y)),NA())</f>
        <v>1.9849705987268207E-2</v>
      </c>
      <c r="N2568" s="182">
        <f>IFERROR(_xll.qlIndexFixing(ONIndex1M,I2568,TRUE,_xll.ohTrigger(RecalcTrigger,Trigger1M)),NA())</f>
        <v>1.9061833942428663E-2</v>
      </c>
      <c r="O2568" s="44">
        <f>IFERROR(_xll.qlIndexFixing(ONIndex3M,I2568,TRUE,_xll.ohTrigger(RecalcTrigger,Trigger3M)),NA())</f>
        <v>1.9461597967556088E-2</v>
      </c>
      <c r="P2568" s="44">
        <f>IFERROR(_xll.qlIndexFixing(ONIndex6M,I2568,TRUE,_xll.ohTrigger(RecalcTrigger,Trigger6M)),NA())</f>
        <v>1.9557578012329158E-2</v>
      </c>
      <c r="Q2568" s="183">
        <f>IFERROR(_xll.qlIndexFixing(ONIndex1Y,I2568,TRUE,_xll.ohTrigger(RecalcTrigger,Trigger1Y)),NA())</f>
        <v>1.964218194897227E-2</v>
      </c>
    </row>
    <row r="2569" spans="2:17" x14ac:dyDescent="0.2">
      <c r="B2569" s="39" t="s">
        <v>42</v>
      </c>
      <c r="D2569" s="42">
        <f>_xll.qlCalendarAdvance(Calendar,$D2568,B2569,"f",FALSE)</f>
        <v>57313</v>
      </c>
      <c r="E2569" s="177">
        <f>_xll.qlInterestRateIndexValueDate(IndexON,D2569)</f>
        <v>57313</v>
      </c>
      <c r="F2569" s="193">
        <f>IFERROR(_xll.qlIndexFixing(IndexON,D2569,TRUE,_xll.ohTrigger(RecalcTrigger,TriggerON)),NA())</f>
        <v>1.9173803979942727E-2</v>
      </c>
      <c r="H2569" s="42">
        <f>_xll.qlCalendarAdvance(Calendar,$H2568,B2569,"f",FALSE)</f>
        <v>57313</v>
      </c>
      <c r="I2569" s="177">
        <f>_xll.qlInterestRateIndexValueDate(Index1M,$H2569)</f>
        <v>57313</v>
      </c>
      <c r="J2569" s="182">
        <f>IFERROR(_xll.qlIndexFixing(Index1M,$H2569,TRUE,_xll.ohTrigger(RecalcTrigger,Trigger1M)),NA())</f>
        <v>1.9077566966160364E-2</v>
      </c>
      <c r="K2569" s="44">
        <f>IFERROR(_xll.qlIndexFixing(Index3M,H2569,TRUE,_xll.ohTrigger(RecalcTrigger,Trigger3M)),NA())</f>
        <v>1.9514282597369401E-2</v>
      </c>
      <c r="L2569" s="44">
        <f>IFERROR(_xll.qlIndexFixing(Index6M,$H2569,TRUE,_xll.ohTrigger(RecalcTrigger,Trigger6M)),NA())</f>
        <v>1.9661402087729048E-2</v>
      </c>
      <c r="M2569" s="183">
        <f>IFERROR(_xll.qlIndexFixing(Index1Y,$H2569,TRUE,_xll.ohTrigger(RecalcTrigger,Trigger1Y)),NA())</f>
        <v>1.9850394087777667E-2</v>
      </c>
      <c r="N2569" s="182">
        <f>IFERROR(_xll.qlIndexFixing(ONIndex1M,I2569,TRUE,_xll.ohTrigger(RecalcTrigger,Trigger1M)),NA())</f>
        <v>1.9062231572501975E-2</v>
      </c>
      <c r="O2569" s="44">
        <f>IFERROR(_xll.qlIndexFixing(ONIndex3M,I2569,TRUE,_xll.ohTrigger(RecalcTrigger,Trigger3M)),NA())</f>
        <v>1.9462326676549235E-2</v>
      </c>
      <c r="P2569" s="44">
        <f>IFERROR(_xll.qlIndexFixing(ONIndex6M,I2569,TRUE,_xll.ohTrigger(RecalcTrigger,Trigger6M)),NA())</f>
        <v>1.9558102580653491E-2</v>
      </c>
      <c r="Q2569" s="183">
        <f>IFERROR(_xll.qlIndexFixing(ONIndex1Y,I2569,TRUE,_xll.ohTrigger(RecalcTrigger,Trigger1Y)),NA())</f>
        <v>1.9642427210821989E-2</v>
      </c>
    </row>
    <row r="2570" spans="2:17" x14ac:dyDescent="0.2">
      <c r="B2570" s="39" t="s">
        <v>42</v>
      </c>
      <c r="D2570" s="42">
        <f>_xll.qlCalendarAdvance(Calendar,$D2569,B2570,"f",FALSE)</f>
        <v>57320</v>
      </c>
      <c r="E2570" s="177">
        <f>_xll.qlInterestRateIndexValueDate(IndexON,D2570)</f>
        <v>57320</v>
      </c>
      <c r="F2570" s="193">
        <f>IFERROR(_xll.qlIndexFixing(IndexON,D2570,TRUE,_xll.ohTrigger(RecalcTrigger,TriggerON)),NA())</f>
        <v>1.9174866325757378E-2</v>
      </c>
      <c r="H2570" s="42">
        <f>_xll.qlCalendarAdvance(Calendar,$H2569,B2570,"f",FALSE)</f>
        <v>57320</v>
      </c>
      <c r="I2570" s="177">
        <f>_xll.qlInterestRateIndexValueDate(Index1M,$H2570)</f>
        <v>57320</v>
      </c>
      <c r="J2570" s="182">
        <f>IFERROR(_xll.qlIndexFixing(Index1M,$H2570,TRUE,_xll.ohTrigger(RecalcTrigger,Trigger1M)),NA())</f>
        <v>1.9079615162443941E-2</v>
      </c>
      <c r="K2570" s="44">
        <f>IFERROR(_xll.qlIndexFixing(Index3M,H2570,TRUE,_xll.ohTrigger(RecalcTrigger,Trigger3M)),NA())</f>
        <v>1.9514544920102739E-2</v>
      </c>
      <c r="L2570" s="44">
        <f>IFERROR(_xll.qlIndexFixing(Index6M,$H2570,TRUE,_xll.ohTrigger(RecalcTrigger,Trigger6M)),NA())</f>
        <v>1.966274011630743E-2</v>
      </c>
      <c r="M2570" s="183">
        <f>IFERROR(_xll.qlIndexFixing(Index1Y,$H2570,TRUE,_xll.ohTrigger(RecalcTrigger,Trigger1Y)),NA())</f>
        <v>1.9851099034294162E-2</v>
      </c>
      <c r="N2570" s="182">
        <f>IFERROR(_xll.qlIndexFixing(ONIndex1M,I2570,TRUE,_xll.ohTrigger(RecalcTrigger,Trigger1M)),NA())</f>
        <v>1.9062646474348188E-2</v>
      </c>
      <c r="O2570" s="44">
        <f>IFERROR(_xll.qlIndexFixing(ONIndex3M,I2570,TRUE,_xll.ohTrigger(RecalcTrigger,Trigger3M)),NA())</f>
        <v>1.9463070697616214E-2</v>
      </c>
      <c r="P2570" s="44">
        <f>IFERROR(_xll.qlIndexFixing(ONIndex6M,I2570,TRUE,_xll.ohTrigger(RecalcTrigger,Trigger6M)),NA())</f>
        <v>1.9558642966051032E-2</v>
      </c>
      <c r="Q2570" s="183">
        <f>IFERROR(_xll.qlIndexFixing(ONIndex1Y,I2570,TRUE,_xll.ohTrigger(RecalcTrigger,Trigger1Y)),NA())</f>
        <v>1.9642688991119428E-2</v>
      </c>
    </row>
    <row r="2571" spans="2:17" x14ac:dyDescent="0.2">
      <c r="B2571" s="39" t="s">
        <v>42</v>
      </c>
      <c r="D2571" s="42">
        <f>_xll.qlCalendarAdvance(Calendar,$D2570,B2571,"f",FALSE)</f>
        <v>57327</v>
      </c>
      <c r="E2571" s="177">
        <f>_xll.qlInterestRateIndexValueDate(IndexON,D2571)</f>
        <v>57327</v>
      </c>
      <c r="F2571" s="193">
        <f>IFERROR(_xll.qlIndexFixing(IndexON,D2571,TRUE,_xll.ohTrigger(RecalcTrigger,TriggerON)),NA())</f>
        <v>1.9175942354372477E-2</v>
      </c>
      <c r="H2571" s="42">
        <f>_xll.qlCalendarAdvance(Calendar,$H2570,B2571,"f",FALSE)</f>
        <v>57327</v>
      </c>
      <c r="I2571" s="177">
        <f>_xll.qlInterestRateIndexValueDate(Index1M,$H2571)</f>
        <v>57327</v>
      </c>
      <c r="J2571" s="182">
        <f>IFERROR(_xll.qlIndexFixing(Index1M,$H2571,TRUE,_xll.ohTrigger(RecalcTrigger,Trigger1M)),NA())</f>
        <v>1.9080087603234739E-2</v>
      </c>
      <c r="K2571" s="44">
        <f>IFERROR(_xll.qlIndexFixing(Index3M,H2571,TRUE,_xll.ohTrigger(RecalcTrigger,Trigger3M)),NA())</f>
        <v>1.9515405669125636E-2</v>
      </c>
      <c r="L2571" s="44">
        <f>IFERROR(_xll.qlIndexFixing(Index6M,$H2571,TRUE,_xll.ohTrigger(RecalcTrigger,Trigger6M)),NA())</f>
        <v>1.9663508227703172E-2</v>
      </c>
      <c r="M2571" s="183">
        <f>IFERROR(_xll.qlIndexFixing(Index1Y,$H2571,TRUE,_xll.ohTrigger(RecalcTrigger,Trigger1Y)),NA())</f>
        <v>1.9851820826853661E-2</v>
      </c>
      <c r="N2571" s="182">
        <f>IFERROR(_xll.qlIndexFixing(ONIndex1M,I2571,TRUE,_xll.ohTrigger(RecalcTrigger,Trigger1M)),NA())</f>
        <v>1.9063078647967302E-2</v>
      </c>
      <c r="O2571" s="44">
        <f>IFERROR(_xll.qlIndexFixing(ONIndex3M,I2571,TRUE,_xll.ohTrigger(RecalcTrigger,Trigger3M)),NA())</f>
        <v>1.9463830030351792E-2</v>
      </c>
      <c r="P2571" s="44">
        <f>IFERROR(_xll.qlIndexFixing(ONIndex6M,I2571,TRUE,_xll.ohTrigger(RecalcTrigger,Trigger6M)),NA())</f>
        <v>1.9559199168521779E-2</v>
      </c>
      <c r="Q2571" s="183">
        <f>IFERROR(_xll.qlIndexFixing(ONIndex1Y,I2571,TRUE,_xll.ohTrigger(RecalcTrigger,Trigger1Y)),NA())</f>
        <v>1.9642967290107727E-2</v>
      </c>
    </row>
    <row r="2572" spans="2:17" x14ac:dyDescent="0.2">
      <c r="B2572" s="39" t="s">
        <v>42</v>
      </c>
      <c r="D2572" s="42">
        <f>_xll.qlCalendarAdvance(Calendar,$D2571,B2572,"f",FALSE)</f>
        <v>57334</v>
      </c>
      <c r="E2572" s="177">
        <f>_xll.qlInterestRateIndexValueDate(IndexON,D2572)</f>
        <v>57334</v>
      </c>
      <c r="F2572" s="193">
        <f>IFERROR(_xll.qlIndexFixing(IndexON,D2572,TRUE,_xll.ohTrigger(RecalcTrigger,TriggerON)),NA())</f>
        <v>1.9177032065950117E-2</v>
      </c>
      <c r="H2572" s="42">
        <f>_xll.qlCalendarAdvance(Calendar,$H2571,B2572,"f",FALSE)</f>
        <v>57334</v>
      </c>
      <c r="I2572" s="177">
        <f>_xll.qlInterestRateIndexValueDate(Index1M,$H2572)</f>
        <v>57334</v>
      </c>
      <c r="J2572" s="182">
        <f>IFERROR(_xll.qlIndexFixing(Index1M,$H2572,TRUE,_xll.ohTrigger(RecalcTrigger,Trigger1M)),NA())</f>
        <v>1.9080577344675474E-2</v>
      </c>
      <c r="K2572" s="44">
        <f>IFERROR(_xll.qlIndexFixing(Index3M,H2572,TRUE,_xll.ohTrigger(RecalcTrigger,Trigger3M)),NA())</f>
        <v>1.9516281803084772E-2</v>
      </c>
      <c r="L2572" s="44">
        <f>IFERROR(_xll.qlIndexFixing(Index6M,$H2572,TRUE,_xll.ohTrigger(RecalcTrigger,Trigger6M)),NA())</f>
        <v>1.9664292310671266E-2</v>
      </c>
      <c r="M2572" s="183">
        <f>IFERROR(_xll.qlIndexFixing(Index1Y,$H2572,TRUE,_xll.ohTrigger(RecalcTrigger,Trigger1Y)),NA())</f>
        <v>1.9852559465491471E-2</v>
      </c>
      <c r="N2572" s="182">
        <f>IFERROR(_xll.qlIndexFixing(ONIndex1M,I2572,TRUE,_xll.ohTrigger(RecalcTrigger,Trigger1M)),NA())</f>
        <v>1.9063528093359317E-2</v>
      </c>
      <c r="O2572" s="44">
        <f>IFERROR(_xll.qlIndexFixing(ONIndex3M,I2572,TRUE,_xll.ohTrigger(RecalcTrigger,Trigger3M)),NA())</f>
        <v>1.9464604675080155E-2</v>
      </c>
      <c r="P2572" s="44">
        <f>IFERROR(_xll.qlIndexFixing(ONIndex6M,I2572,TRUE,_xll.ohTrigger(RecalcTrigger,Trigger6M)),NA())</f>
        <v>1.9559771187984687E-2</v>
      </c>
      <c r="Q2572" s="183">
        <f>IFERROR(_xll.qlIndexFixing(ONIndex1Y,I2572,TRUE,_xll.ohTrigger(RecalcTrigger,Trigger1Y)),NA())</f>
        <v>1.9643262107543746E-2</v>
      </c>
    </row>
    <row r="2573" spans="2:17" x14ac:dyDescent="0.2">
      <c r="B2573" s="39" t="s">
        <v>42</v>
      </c>
      <c r="D2573" s="42">
        <f>_xll.qlCalendarAdvance(Calendar,$D2572,B2573,"f",FALSE)</f>
        <v>57341</v>
      </c>
      <c r="E2573" s="177">
        <f>_xll.qlInterestRateIndexValueDate(IndexON,D2573)</f>
        <v>57341</v>
      </c>
      <c r="F2573" s="193">
        <f>IFERROR(_xll.qlIndexFixing(IndexON,D2573,TRUE,_xll.ohTrigger(RecalcTrigger,TriggerON)),NA())</f>
        <v>1.9178135460247159E-2</v>
      </c>
      <c r="H2573" s="42">
        <f>_xll.qlCalendarAdvance(Calendar,$H2572,B2573,"f",FALSE)</f>
        <v>57341</v>
      </c>
      <c r="I2573" s="177">
        <f>_xll.qlInterestRateIndexValueDate(Index1M,$H2573)</f>
        <v>57341</v>
      </c>
      <c r="J2573" s="182">
        <f>IFERROR(_xll.qlIndexFixing(Index1M,$H2573,TRUE,_xll.ohTrigger(RecalcTrigger,Trigger1M)),NA())</f>
        <v>1.9081084386763689E-2</v>
      </c>
      <c r="K2573" s="44">
        <f>IFERROR(_xll.qlIndexFixing(Index3M,H2573,TRUE,_xll.ohTrigger(RecalcTrigger,Trigger3M)),NA())</f>
        <v>1.9517173321988251E-2</v>
      </c>
      <c r="L2573" s="44">
        <f>IFERROR(_xll.qlIndexFixing(Index6M,$H2573,TRUE,_xll.ohTrigger(RecalcTrigger,Trigger6M)),NA())</f>
        <v>1.9665092365228194E-2</v>
      </c>
      <c r="M2573" s="183">
        <f>IFERROR(_xll.qlIndexFixing(Index1Y,$H2573,TRUE,_xll.ohTrigger(RecalcTrigger,Trigger1Y)),NA())</f>
        <v>1.9853314950244449E-2</v>
      </c>
      <c r="N2573" s="182">
        <f>IFERROR(_xll.qlIndexFixing(ONIndex1M,I2573,TRUE,_xll.ohTrigger(RecalcTrigger,Trigger1M)),NA())</f>
        <v>1.9063994810362139E-2</v>
      </c>
      <c r="O2573" s="44">
        <f>IFERROR(_xll.qlIndexFixing(ONIndex3M,I2573,TRUE,_xll.ohTrigger(RecalcTrigger,Trigger3M)),NA())</f>
        <v>1.946539463163921E-2</v>
      </c>
      <c r="P2573" s="44">
        <f>IFERROR(_xll.qlIndexFixing(ONIndex6M,I2573,TRUE,_xll.ohTrigger(RecalcTrigger,Trigger6M)),NA())</f>
        <v>1.9560359024358709E-2</v>
      </c>
      <c r="Q2573" s="183">
        <f>IFERROR(_xll.qlIndexFixing(ONIndex1Y,I2573,TRUE,_xll.ohTrigger(RecalcTrigger,Trigger1Y)),NA())</f>
        <v>1.9643573443427487E-2</v>
      </c>
    </row>
    <row r="2574" spans="2:17" x14ac:dyDescent="0.2">
      <c r="B2574" s="39" t="s">
        <v>42</v>
      </c>
      <c r="D2574" s="42">
        <f>_xll.qlCalendarAdvance(Calendar,$D2573,B2574,"f",FALSE)</f>
        <v>57348</v>
      </c>
      <c r="E2574" s="177">
        <f>_xll.qlInterestRateIndexValueDate(IndexON,D2574)</f>
        <v>57348</v>
      </c>
      <c r="F2574" s="193">
        <f>IFERROR(_xll.qlIndexFixing(IndexON,D2574,TRUE,_xll.ohTrigger(RecalcTrigger,TriggerON)),NA())</f>
        <v>1.9179252537587788E-2</v>
      </c>
      <c r="H2574" s="42">
        <f>_xll.qlCalendarAdvance(Calendar,$H2573,B2574,"f",FALSE)</f>
        <v>57348</v>
      </c>
      <c r="I2574" s="177">
        <f>_xll.qlInterestRateIndexValueDate(Index1M,$H2574)</f>
        <v>57348</v>
      </c>
      <c r="J2574" s="182">
        <f>IFERROR(_xll.qlIndexFixing(Index1M,$H2574,TRUE,_xll.ohTrigger(RecalcTrigger,Trigger1M)),NA())</f>
        <v>1.9081608729504294E-2</v>
      </c>
      <c r="K2574" s="44">
        <f>IFERROR(_xll.qlIndexFixing(Index3M,H2574,TRUE,_xll.ohTrigger(RecalcTrigger,Trigger3M)),NA())</f>
        <v>1.951808022584868E-2</v>
      </c>
      <c r="L2574" s="44">
        <f>IFERROR(_xll.qlIndexFixing(Index6M,$H2574,TRUE,_xll.ohTrigger(RecalcTrigger,Trigger6M)),NA())</f>
        <v>1.9665316588647799E-2</v>
      </c>
      <c r="M2574" s="183">
        <f>IFERROR(_xll.qlIndexFixing(Index1Y,$H2574,TRUE,_xll.ohTrigger(RecalcTrigger,Trigger1Y)),NA())</f>
        <v>1.9854087281149679E-2</v>
      </c>
      <c r="N2574" s="182">
        <f>IFERROR(_xll.qlIndexFixing(ONIndex1M,I2574,TRUE,_xll.ohTrigger(RecalcTrigger,Trigger1M)),NA())</f>
        <v>1.9064478799218909E-2</v>
      </c>
      <c r="O2574" s="44">
        <f>IFERROR(_xll.qlIndexFixing(ONIndex3M,I2574,TRUE,_xll.ohTrigger(RecalcTrigger,Trigger3M)),NA())</f>
        <v>1.946619990019105E-2</v>
      </c>
      <c r="P2574" s="44">
        <f>IFERROR(_xll.qlIndexFixing(ONIndex6M,I2574,TRUE,_xll.ohTrigger(RecalcTrigger,Trigger6M)),NA())</f>
        <v>1.956096267796803E-2</v>
      </c>
      <c r="Q2574" s="183">
        <f>IFERROR(_xll.qlIndexFixing(ONIndex1Y,I2574,TRUE,_xll.ohTrigger(RecalcTrigger,Trigger1Y)),NA())</f>
        <v>1.9643901298083133E-2</v>
      </c>
    </row>
    <row r="2575" spans="2:17" x14ac:dyDescent="0.2">
      <c r="B2575" s="39" t="s">
        <v>42</v>
      </c>
      <c r="D2575" s="42">
        <f>_xll.qlCalendarAdvance(Calendar,$D2574,B2575,"f",FALSE)</f>
        <v>57355</v>
      </c>
      <c r="E2575" s="177">
        <f>_xll.qlInterestRateIndexValueDate(IndexON,D2575)</f>
        <v>57355</v>
      </c>
      <c r="F2575" s="193">
        <f>IFERROR(_xll.qlIndexFixing(IndexON,D2575,TRUE,_xll.ohTrigger(RecalcTrigger,TriggerON)),NA())</f>
        <v>1.9180383297728865E-2</v>
      </c>
      <c r="H2575" s="42">
        <f>_xll.qlCalendarAdvance(Calendar,$H2574,B2575,"f",FALSE)</f>
        <v>57355</v>
      </c>
      <c r="I2575" s="177">
        <f>_xll.qlInterestRateIndexValueDate(Index1M,$H2575)</f>
        <v>57355</v>
      </c>
      <c r="J2575" s="182">
        <f>IFERROR(_xll.qlIndexFixing(Index1M,$H2575,TRUE,_xll.ohTrigger(RecalcTrigger,Trigger1M)),NA())</f>
        <v>1.9082150372907117E-2</v>
      </c>
      <c r="K2575" s="44">
        <f>IFERROR(_xll.qlIndexFixing(Index3M,H2575,TRUE,_xll.ohTrigger(RecalcTrigger,Trigger3M)),NA())</f>
        <v>1.9519002514675064E-2</v>
      </c>
      <c r="L2575" s="44">
        <f>IFERROR(_xll.qlIndexFixing(Index6M,$H2575,TRUE,_xll.ohTrigger(RecalcTrigger,Trigger6M)),NA())</f>
        <v>1.9666147401061491E-2</v>
      </c>
      <c r="M2575" s="183">
        <f>IFERROR(_xll.qlIndexFixing(Index1Y,$H2575,TRUE,_xll.ohTrigger(RecalcTrigger,Trigger1Y)),NA())</f>
        <v>1.9854876458245574E-2</v>
      </c>
      <c r="N2575" s="182">
        <f>IFERROR(_xll.qlIndexFixing(ONIndex1M,I2575,TRUE,_xll.ohTrigger(RecalcTrigger,Trigger1M)),NA())</f>
        <v>1.9064980059767533E-2</v>
      </c>
      <c r="O2575" s="44">
        <f>IFERROR(_xll.qlIndexFixing(ONIndex3M,I2575,TRUE,_xll.ohTrigger(RecalcTrigger,Trigger3M)),NA())</f>
        <v>1.9467020480573582E-2</v>
      </c>
      <c r="P2575" s="44">
        <f>IFERROR(_xll.qlIndexFixing(ONIndex6M,I2575,TRUE,_xll.ohTrigger(RecalcTrigger,Trigger6M)),NA())</f>
        <v>1.9561582148569512E-2</v>
      </c>
      <c r="Q2575" s="183">
        <f>IFERROR(_xll.qlIndexFixing(ONIndex1Y,I2575,TRUE,_xll.ohTrigger(RecalcTrigger,Trigger1Y)),NA())</f>
        <v>1.9644245671105454E-2</v>
      </c>
    </row>
    <row r="2576" spans="2:17" x14ac:dyDescent="0.2">
      <c r="B2576" s="39" t="s">
        <v>42</v>
      </c>
      <c r="D2576" s="42">
        <f>_xll.qlCalendarAdvance(Calendar,$D2575,B2576,"f",FALSE)</f>
        <v>57362</v>
      </c>
      <c r="E2576" s="177">
        <f>_xll.qlInterestRateIndexValueDate(IndexON,D2576)</f>
        <v>57362</v>
      </c>
      <c r="F2576" s="193">
        <f>IFERROR(_xll.qlIndexFixing(IndexON,D2576,TRUE,_xll.ohTrigger(RecalcTrigger,TriggerON)),NA())</f>
        <v>1.9181527740589344E-2</v>
      </c>
      <c r="H2576" s="42">
        <f>_xll.qlCalendarAdvance(Calendar,$H2575,B2576,"f",FALSE)</f>
        <v>57362</v>
      </c>
      <c r="I2576" s="177">
        <f>_xll.qlInterestRateIndexValueDate(Index1M,$H2576)</f>
        <v>57362</v>
      </c>
      <c r="J2576" s="182">
        <f>IFERROR(_xll.qlIndexFixing(Index1M,$H2576,TRUE,_xll.ohTrigger(RecalcTrigger,Trigger1M)),NA())</f>
        <v>1.9082709316964791E-2</v>
      </c>
      <c r="K2576" s="44">
        <f>IFERROR(_xll.qlIndexFixing(Index3M,H2576,TRUE,_xll.ohTrigger(RecalcTrigger,Trigger3M)),NA())</f>
        <v>1.9519940188475509E-2</v>
      </c>
      <c r="L2576" s="44">
        <f>IFERROR(_xll.qlIndexFixing(Index6M,$H2576,TRUE,_xll.ohTrigger(RecalcTrigger,Trigger6M)),NA())</f>
        <v>1.9666994184263632E-2</v>
      </c>
      <c r="M2576" s="183">
        <f>IFERROR(_xll.qlIndexFixing(Index1Y,$H2576,TRUE,_xll.ohTrigger(RecalcTrigger,Trigger1Y)),NA())</f>
        <v>1.9855682481571213E-2</v>
      </c>
      <c r="N2576" s="182">
        <f>IFERROR(_xll.qlIndexFixing(ONIndex1M,I2576,TRUE,_xll.ohTrigger(RecalcTrigger,Trigger1M)),NA())</f>
        <v>1.9065498591926966E-2</v>
      </c>
      <c r="O2576" s="44">
        <f>IFERROR(_xll.qlIndexFixing(ONIndex3M,I2576,TRUE,_xll.ohTrigger(RecalcTrigger,Trigger3M)),NA())</f>
        <v>1.9467856372786807E-2</v>
      </c>
      <c r="P2576" s="44">
        <f>IFERROR(_xll.qlIndexFixing(ONIndex6M,I2576,TRUE,_xll.ohTrigger(RecalcTrigger,Trigger6M)),NA())</f>
        <v>1.95622174362442E-2</v>
      </c>
      <c r="Q2576" s="183">
        <f>IFERROR(_xll.qlIndexFixing(ONIndex1Y,I2576,TRUE,_xll.ohTrigger(RecalcTrigger,Trigger1Y)),NA())</f>
        <v>1.9644606562656541E-2</v>
      </c>
    </row>
    <row r="2577" spans="2:17" x14ac:dyDescent="0.2">
      <c r="B2577" s="39" t="s">
        <v>42</v>
      </c>
      <c r="D2577" s="42">
        <f>_xll.qlCalendarAdvance(Calendar,$D2576,B2577,"f",FALSE)</f>
        <v>57369</v>
      </c>
      <c r="E2577" s="177">
        <f>_xll.qlInterestRateIndexValueDate(IndexON,D2577)</f>
        <v>57369</v>
      </c>
      <c r="F2577" s="193">
        <f>IFERROR(_xll.qlIndexFixing(IndexON,D2577,TRUE,_xll.ohTrigger(RecalcTrigger,TriggerON)),NA())</f>
        <v>1.918268586649341E-2</v>
      </c>
      <c r="H2577" s="42">
        <f>_xll.qlCalendarAdvance(Calendar,$H2576,B2577,"f",FALSE)</f>
        <v>57369</v>
      </c>
      <c r="I2577" s="177">
        <f>_xll.qlInterestRateIndexValueDate(Index1M,$H2577)</f>
        <v>57369</v>
      </c>
      <c r="J2577" s="182">
        <f>IFERROR(_xll.qlIndexFixing(Index1M,$H2577,TRUE,_xll.ohTrigger(RecalcTrigger,Trigger1M)),NA())</f>
        <v>1.9083285561687133E-2</v>
      </c>
      <c r="K2577" s="44">
        <f>IFERROR(_xll.qlIndexFixing(Index3M,H2577,TRUE,_xll.ohTrigger(RecalcTrigger,Trigger3M)),NA())</f>
        <v>1.9520893247265324E-2</v>
      </c>
      <c r="L2577" s="44">
        <f>IFERROR(_xll.qlIndexFixing(Index6M,$H2577,TRUE,_xll.ohTrigger(RecalcTrigger,Trigger6M)),NA())</f>
        <v>1.9667856938273921E-2</v>
      </c>
      <c r="M2577" s="183">
        <f>IFERROR(_xll.qlIndexFixing(Index1Y,$H2577,TRUE,_xll.ohTrigger(RecalcTrigger,Trigger1Y)),NA())</f>
        <v>1.9856505351166565E-2</v>
      </c>
      <c r="N2577" s="182">
        <f>IFERROR(_xll.qlIndexFixing(ONIndex1M,I2577,TRUE,_xll.ohTrigger(RecalcTrigger,Trigger1M)),NA())</f>
        <v>1.9066034396021392E-2</v>
      </c>
      <c r="O2577" s="44">
        <f>IFERROR(_xll.qlIndexFixing(ONIndex3M,I2577,TRUE,_xll.ohTrigger(RecalcTrigger,Trigger3M)),NA())</f>
        <v>1.9468707576992816E-2</v>
      </c>
      <c r="P2577" s="44">
        <f>IFERROR(_xll.qlIndexFixing(ONIndex6M,I2577,TRUE,_xll.ohTrigger(RecalcTrigger,Trigger6M)),NA())</f>
        <v>1.9562868540911049E-2</v>
      </c>
      <c r="Q2577" s="183">
        <f>IFERROR(_xll.qlIndexFixing(ONIndex1Y,I2577,TRUE,_xll.ohTrigger(RecalcTrigger,Trigger1Y)),NA())</f>
        <v>1.9644983972817442E-2</v>
      </c>
    </row>
    <row r="2578" spans="2:17" x14ac:dyDescent="0.2">
      <c r="B2578" s="39" t="s">
        <v>42</v>
      </c>
      <c r="D2578" s="42">
        <f>_xll.qlCalendarAdvance(Calendar,$D2577,B2578,"f",FALSE)</f>
        <v>57376</v>
      </c>
      <c r="E2578" s="177">
        <f>_xll.qlInterestRateIndexValueDate(IndexON,D2578)</f>
        <v>57376</v>
      </c>
      <c r="F2578" s="193">
        <f>IFERROR(_xll.qlIndexFixing(IndexON,D2578,TRUE,_xll.ohTrigger(RecalcTrigger,TriggerON)),NA())</f>
        <v>1.918385767527897E-2</v>
      </c>
      <c r="H2578" s="42">
        <f>_xll.qlCalendarAdvance(Calendar,$H2577,B2578,"f",FALSE)</f>
        <v>57376</v>
      </c>
      <c r="I2578" s="177">
        <f>_xll.qlInterestRateIndexValueDate(Index1M,$H2578)</f>
        <v>57376</v>
      </c>
      <c r="J2578" s="182">
        <f>IFERROR(_xll.qlIndexFixing(Index1M,$H2578,TRUE,_xll.ohTrigger(RecalcTrigger,Trigger1M)),NA())</f>
        <v>1.9081167878612675E-2</v>
      </c>
      <c r="K2578" s="44">
        <f>IFERROR(_xll.qlIndexFixing(Index3M,H2578,TRUE,_xll.ohTrigger(RecalcTrigger,Trigger3M)),NA())</f>
        <v>1.9521268454298427E-2</v>
      </c>
      <c r="L2578" s="44">
        <f>IFERROR(_xll.qlIndexFixing(Index6M,$H2578,TRUE,_xll.ohTrigger(RecalcTrigger,Trigger6M)),NA())</f>
        <v>1.9668735663113408E-2</v>
      </c>
      <c r="M2578" s="183">
        <f>IFERROR(_xll.qlIndexFixing(Index1Y,$H2578,TRUE,_xll.ohTrigger(RecalcTrigger,Trigger1Y)),NA())</f>
        <v>1.9857345067072263E-2</v>
      </c>
      <c r="N2578" s="182">
        <f>IFERROR(_xll.qlIndexFixing(ONIndex1M,I2578,TRUE,_xll.ohTrigger(RecalcTrigger,Trigger1M)),NA())</f>
        <v>1.9066587471807672E-2</v>
      </c>
      <c r="O2578" s="44">
        <f>IFERROR(_xll.qlIndexFixing(ONIndex3M,I2578,TRUE,_xll.ohTrigger(RecalcTrigger,Trigger3M)),NA())</f>
        <v>1.9469574093110564E-2</v>
      </c>
      <c r="P2578" s="44">
        <f>IFERROR(_xll.qlIndexFixing(ONIndex6M,I2578,TRUE,_xll.ohTrigger(RecalcTrigger,Trigger6M)),NA())</f>
        <v>1.9563535462732151E-2</v>
      </c>
      <c r="Q2578" s="183">
        <f>IFERROR(_xll.qlIndexFixing(ONIndex1Y,I2578,TRUE,_xll.ohTrigger(RecalcTrigger,Trigger1Y)),NA())</f>
        <v>1.9645377901507111E-2</v>
      </c>
    </row>
    <row r="2579" spans="2:17" x14ac:dyDescent="0.2">
      <c r="B2579" s="39" t="s">
        <v>42</v>
      </c>
      <c r="D2579" s="42">
        <f>_xll.qlCalendarAdvance(Calendar,$D2578,B2579,"f",FALSE)</f>
        <v>57383</v>
      </c>
      <c r="E2579" s="177">
        <f>_xll.qlInterestRateIndexValueDate(IndexON,D2579)</f>
        <v>57383</v>
      </c>
      <c r="F2579" s="193">
        <f>IFERROR(_xll.qlIndexFixing(IndexON,D2579,TRUE,_xll.ohTrigger(RecalcTrigger,TriggerON)),NA())</f>
        <v>1.9185043166946025E-2</v>
      </c>
      <c r="H2579" s="42">
        <f>_xll.qlCalendarAdvance(Calendar,$H2578,B2579,"f",FALSE)</f>
        <v>57383</v>
      </c>
      <c r="I2579" s="177">
        <f>_xll.qlInterestRateIndexValueDate(Index1M,$H2579)</f>
        <v>57383</v>
      </c>
      <c r="J2579" s="182">
        <f>IFERROR(_xll.qlIndexFixing(Index1M,$H2579,TRUE,_xll.ohTrigger(RecalcTrigger,Trigger1M)),NA())</f>
        <v>1.9081772387937575E-2</v>
      </c>
      <c r="K2579" s="44">
        <f>IFERROR(_xll.qlIndexFixing(Index3M,H2579,TRUE,_xll.ohTrigger(RecalcTrigger,Trigger3M)),NA())</f>
        <v>1.9522845519846375E-2</v>
      </c>
      <c r="L2579" s="44">
        <f>IFERROR(_xll.qlIndexFixing(Index6M,$H2579,TRUE,_xll.ohTrigger(RecalcTrigger,Trigger6M)),NA())</f>
        <v>1.9669630358800896E-2</v>
      </c>
      <c r="M2579" s="183">
        <f>IFERROR(_xll.qlIndexFixing(Index1Y,$H2579,TRUE,_xll.ohTrigger(RecalcTrigger,Trigger1Y)),NA())</f>
        <v>1.9858201629330274E-2</v>
      </c>
      <c r="N2579" s="182">
        <f>IFERROR(_xll.qlIndexFixing(ONIndex1M,I2579,TRUE,_xll.ohTrigger(RecalcTrigger,Trigger1M)),NA())</f>
        <v>1.9067157819366853E-2</v>
      </c>
      <c r="O2579" s="44">
        <f>IFERROR(_xll.qlIndexFixing(ONIndex3M,I2579,TRUE,_xll.ohTrigger(RecalcTrigger,Trigger3M)),NA())</f>
        <v>1.9470455921059004E-2</v>
      </c>
      <c r="P2579" s="44">
        <f>IFERROR(_xll.qlIndexFixing(ONIndex6M,I2579,TRUE,_xll.ohTrigger(RecalcTrigger,Trigger6M)),NA())</f>
        <v>1.9564218201545414E-2</v>
      </c>
      <c r="Q2579" s="183">
        <f>IFERROR(_xll.qlIndexFixing(ONIndex1Y,I2579,TRUE,_xll.ohTrigger(RecalcTrigger,Trigger1Y)),NA())</f>
        <v>1.9645788348725546E-2</v>
      </c>
    </row>
    <row r="2580" spans="2:17" x14ac:dyDescent="0.2">
      <c r="B2580" s="39" t="s">
        <v>42</v>
      </c>
      <c r="D2580" s="42">
        <f>_xll.qlCalendarAdvance(Calendar,$D2579,B2580,"f",FALSE)</f>
        <v>57390</v>
      </c>
      <c r="E2580" s="177">
        <f>_xll.qlInterestRateIndexValueDate(IndexON,D2580)</f>
        <v>57390</v>
      </c>
      <c r="F2580" s="193">
        <f>IFERROR(_xll.qlIndexFixing(IndexON,D2580,TRUE,_xll.ohTrigger(RecalcTrigger,TriggerON)),NA())</f>
        <v>1.9186242341332482E-2</v>
      </c>
      <c r="H2580" s="42">
        <f>_xll.qlCalendarAdvance(Calendar,$H2579,B2580,"f",FALSE)</f>
        <v>57390</v>
      </c>
      <c r="I2580" s="177">
        <f>_xll.qlInterestRateIndexValueDate(Index1M,$H2580)</f>
        <v>57390</v>
      </c>
      <c r="J2580" s="182">
        <f>IFERROR(_xll.qlIndexFixing(Index1M,$H2580,TRUE,_xll.ohTrigger(RecalcTrigger,Trigger1M)),NA())</f>
        <v>1.908239419340715E-2</v>
      </c>
      <c r="K2580" s="44">
        <f>IFERROR(_xll.qlIndexFixing(Index3M,H2580,TRUE,_xll.ohTrigger(RecalcTrigger,Trigger3M)),NA())</f>
        <v>1.9523249193354145E-2</v>
      </c>
      <c r="L2580" s="44">
        <f>IFERROR(_xll.qlIndexFixing(Index6M,$H2580,TRUE,_xll.ohTrigger(RecalcTrigger,Trigger6M)),NA())</f>
        <v>1.967054102535877E-2</v>
      </c>
      <c r="M2580" s="183">
        <f>IFERROR(_xll.qlIndexFixing(Index1Y,$H2580,TRUE,_xll.ohTrigger(RecalcTrigger,Trigger1Y)),NA())</f>
        <v>1.9859075037983009E-2</v>
      </c>
      <c r="N2580" s="182">
        <f>IFERROR(_xll.qlIndexFixing(ONIndex1M,I2580,TRUE,_xll.ohTrigger(RecalcTrigger,Trigger1M)),NA())</f>
        <v>1.9067745438536843E-2</v>
      </c>
      <c r="O2580" s="44">
        <f>IFERROR(_xll.qlIndexFixing(ONIndex3M,I2580,TRUE,_xll.ohTrigger(RecalcTrigger,Trigger3M)),NA())</f>
        <v>1.9471353060838137E-2</v>
      </c>
      <c r="P2580" s="44">
        <f>IFERROR(_xll.qlIndexFixing(ONIndex6M,I2580,TRUE,_xll.ohTrigger(RecalcTrigger,Trigger6M)),NA())</f>
        <v>1.9564916757350836E-2</v>
      </c>
      <c r="Q2580" s="183">
        <f>IFERROR(_xll.qlIndexFixing(ONIndex1Y,I2580,TRUE,_xll.ohTrigger(RecalcTrigger,Trigger1Y)),NA())</f>
        <v>1.9646215314472748E-2</v>
      </c>
    </row>
    <row r="2581" spans="2:17" x14ac:dyDescent="0.2">
      <c r="B2581" s="39" t="s">
        <v>42</v>
      </c>
      <c r="D2581" s="42">
        <f>_xll.qlCalendarAdvance(Calendar,$D2580,B2581,"f",FALSE)</f>
        <v>57397</v>
      </c>
      <c r="E2581" s="177">
        <f>_xll.qlInterestRateIndexValueDate(IndexON,D2581)</f>
        <v>57397</v>
      </c>
      <c r="F2581" s="193">
        <f>IFERROR(_xll.qlIndexFixing(IndexON,D2581,TRUE,_xll.ohTrigger(RecalcTrigger,TriggerON)),NA())</f>
        <v>1.9187455198762526E-2</v>
      </c>
      <c r="H2581" s="42">
        <f>_xll.qlCalendarAdvance(Calendar,$H2580,B2581,"f",FALSE)</f>
        <v>57397</v>
      </c>
      <c r="I2581" s="177">
        <f>_xll.qlInterestRateIndexValueDate(Index1M,$H2581)</f>
        <v>57397</v>
      </c>
      <c r="J2581" s="182">
        <f>IFERROR(_xll.qlIndexFixing(Index1M,$H2581,TRUE,_xll.ohTrigger(RecalcTrigger,Trigger1M)),NA())</f>
        <v>1.9083033295024292E-2</v>
      </c>
      <c r="K2581" s="44">
        <f>IFERROR(_xll.qlIndexFixing(Index3M,H2581,TRUE,_xll.ohTrigger(RecalcTrigger,Trigger3M)),NA())</f>
        <v>1.9524262639186805E-2</v>
      </c>
      <c r="L2581" s="44">
        <f>IFERROR(_xll.qlIndexFixing(Index6M,$H2581,TRUE,_xll.ohTrigger(RecalcTrigger,Trigger6M)),NA())</f>
        <v>1.9671467662808532E-2</v>
      </c>
      <c r="M2581" s="183">
        <f>IFERROR(_xll.qlIndexFixing(Index1Y,$H2581,TRUE,_xll.ohTrigger(RecalcTrigger,Trigger1Y)),NA())</f>
        <v>1.9859965293073545E-2</v>
      </c>
      <c r="N2581" s="182">
        <f>IFERROR(_xll.qlIndexFixing(ONIndex1M,I2581,TRUE,_xll.ohTrigger(RecalcTrigger,Trigger1M)),NA())</f>
        <v>1.9068350329560779E-2</v>
      </c>
      <c r="O2581" s="44">
        <f>IFERROR(_xll.qlIndexFixing(ONIndex3M,I2581,TRUE,_xll.ohTrigger(RecalcTrigger,Trigger3M)),NA())</f>
        <v>1.9472265512610054E-2</v>
      </c>
      <c r="P2581" s="44">
        <f>IFERROR(_xll.qlIndexFixing(ONIndex6M,I2581,TRUE,_xll.ohTrigger(RecalcTrigger,Trigger6M)),NA())</f>
        <v>1.9565631130310512E-2</v>
      </c>
      <c r="Q2581" s="183">
        <f>IFERROR(_xll.qlIndexFixing(ONIndex1Y,I2581,TRUE,_xll.ohTrigger(RecalcTrigger,Trigger1Y)),NA())</f>
        <v>1.9646658798829764E-2</v>
      </c>
    </row>
    <row r="2582" spans="2:17" x14ac:dyDescent="0.2">
      <c r="B2582" s="39" t="s">
        <v>42</v>
      </c>
      <c r="D2582" s="42">
        <f>_xll.qlCalendarAdvance(Calendar,$D2581,B2582,"f",FALSE)</f>
        <v>57404</v>
      </c>
      <c r="E2582" s="177">
        <f>_xll.qlInterestRateIndexValueDate(IndexON,D2582)</f>
        <v>57404</v>
      </c>
      <c r="F2582" s="193">
        <f>IFERROR(_xll.qlIndexFixing(IndexON,D2582,TRUE,_xll.ohTrigger(RecalcTrigger,TriggerON)),NA())</f>
        <v>1.9188681738993019E-2</v>
      </c>
      <c r="H2582" s="42">
        <f>_xll.qlCalendarAdvance(Calendar,$H2581,B2582,"f",FALSE)</f>
        <v>57404</v>
      </c>
      <c r="I2582" s="177">
        <f>_xll.qlInterestRateIndexValueDate(Index1M,$H2582)</f>
        <v>57404</v>
      </c>
      <c r="J2582" s="182">
        <f>IFERROR(_xll.qlIndexFixing(Index1M,$H2582,TRUE,_xll.ohTrigger(RecalcTrigger,Trigger1M)),NA())</f>
        <v>1.9084783913418356E-2</v>
      </c>
      <c r="K2582" s="44">
        <f>IFERROR(_xll.qlIndexFixing(Index3M,H2582,TRUE,_xll.ohTrigger(RecalcTrigger,Trigger3M)),NA())</f>
        <v>1.9527085404876448E-2</v>
      </c>
      <c r="L2582" s="44">
        <f>IFERROR(_xll.qlIndexFixing(Index6M,$H2582,TRUE,_xll.ohTrigger(RecalcTrigger,Trigger6M)),NA())</f>
        <v>1.96742146069682E-2</v>
      </c>
      <c r="M2582" s="183">
        <f>IFERROR(_xll.qlIndexFixing(Index1Y,$H2582,TRUE,_xll.ohTrigger(RecalcTrigger,Trigger1Y)),NA())</f>
        <v>1.9860872394645623E-2</v>
      </c>
      <c r="N2582" s="182">
        <f>IFERROR(_xll.qlIndexFixing(ONIndex1M,I2582,TRUE,_xll.ohTrigger(RecalcTrigger,Trigger1M)),NA())</f>
        <v>1.906897249227657E-2</v>
      </c>
      <c r="O2582" s="44">
        <f>IFERROR(_xll.qlIndexFixing(ONIndex3M,I2582,TRUE,_xll.ohTrigger(RecalcTrigger,Trigger3M)),NA())</f>
        <v>1.9473193276212664E-2</v>
      </c>
      <c r="P2582" s="44">
        <f>IFERROR(_xll.qlIndexFixing(ONIndex6M,I2582,TRUE,_xll.ohTrigger(RecalcTrigger,Trigger6M)),NA())</f>
        <v>1.9566361320181302E-2</v>
      </c>
      <c r="Q2582" s="183">
        <f>IFERROR(_xll.qlIndexFixing(ONIndex1Y,I2582,TRUE,_xll.ohTrigger(RecalcTrigger,Trigger1Y)),NA())</f>
        <v>1.96471188016345E-2</v>
      </c>
    </row>
    <row r="2583" spans="2:17" x14ac:dyDescent="0.2">
      <c r="B2583" s="39" t="s">
        <v>42</v>
      </c>
      <c r="D2583" s="42">
        <f>_xll.qlCalendarAdvance(Calendar,$D2582,B2583,"f",FALSE)</f>
        <v>57411</v>
      </c>
      <c r="E2583" s="177">
        <f>_xll.qlInterestRateIndexValueDate(IndexON,D2583)</f>
        <v>57411</v>
      </c>
      <c r="F2583" s="193">
        <f>IFERROR(_xll.qlIndexFixing(IndexON,D2583,TRUE,_xll.ohTrigger(RecalcTrigger,TriggerON)),NA())</f>
        <v>1.9189921962023959E-2</v>
      </c>
      <c r="H2583" s="42">
        <f>_xll.qlCalendarAdvance(Calendar,$H2582,B2583,"f",FALSE)</f>
        <v>57411</v>
      </c>
      <c r="I2583" s="177">
        <f>_xll.qlInterestRateIndexValueDate(Index1M,$H2583)</f>
        <v>57411</v>
      </c>
      <c r="J2583" s="182">
        <f>IFERROR(_xll.qlIndexFixing(Index1M,$H2583,TRUE,_xll.ohTrigger(RecalcTrigger,Trigger1M)),NA())</f>
        <v>1.9087106344057889E-2</v>
      </c>
      <c r="K2583" s="44">
        <f>IFERROR(_xll.qlIndexFixing(Index3M,H2583,TRUE,_xll.ohTrigger(RecalcTrigger,Trigger3M)),NA())</f>
        <v>1.9528133083506927E-2</v>
      </c>
      <c r="L2583" s="44">
        <f>IFERROR(_xll.qlIndexFixing(Index6M,$H2583,TRUE,_xll.ohTrigger(RecalcTrigger,Trigger6M)),NA())</f>
        <v>1.9675176763430873E-2</v>
      </c>
      <c r="M2583" s="183">
        <f>IFERROR(_xll.qlIndexFixing(Index1Y,$H2583,TRUE,_xll.ohTrigger(RecalcTrigger,Trigger1Y)),NA())</f>
        <v>1.9861796342744764E-2</v>
      </c>
      <c r="N2583" s="182">
        <f>IFERROR(_xll.qlIndexFixing(ONIndex1M,I2583,TRUE,_xll.ohTrigger(RecalcTrigger,Trigger1M)),NA())</f>
        <v>1.9069611926684216E-2</v>
      </c>
      <c r="O2583" s="44">
        <f>IFERROR(_xll.qlIndexFixing(ONIndex3M,I2583,TRUE,_xll.ohTrigger(RecalcTrigger,Trigger3M)),NA())</f>
        <v>1.9474136351727012E-2</v>
      </c>
      <c r="P2583" s="44">
        <f>IFERROR(_xll.qlIndexFixing(ONIndex6M,I2583,TRUE,_xll.ohTrigger(RecalcTrigger,Trigger6M)),NA())</f>
        <v>1.9567107327125299E-2</v>
      </c>
      <c r="Q2583" s="183">
        <f>IFERROR(_xll.qlIndexFixing(ONIndex1Y,I2583,TRUE,_xll.ohTrigger(RecalcTrigger,Trigger1Y)),NA())</f>
        <v>1.964759532304905E-2</v>
      </c>
    </row>
    <row r="2584" spans="2:17" x14ac:dyDescent="0.2">
      <c r="B2584" s="39" t="s">
        <v>42</v>
      </c>
      <c r="D2584" s="42">
        <f>_xll.qlCalendarAdvance(Calendar,$D2583,B2584,"f",FALSE)</f>
        <v>57418</v>
      </c>
      <c r="E2584" s="177">
        <f>_xll.qlInterestRateIndexValueDate(IndexON,D2584)</f>
        <v>57418</v>
      </c>
      <c r="F2584" s="193">
        <f>IFERROR(_xll.qlIndexFixing(IndexON,D2584,TRUE,_xll.ohTrigger(RecalcTrigger,TriggerON)),NA())</f>
        <v>1.9191175867936394E-2</v>
      </c>
      <c r="H2584" s="42">
        <f>_xll.qlCalendarAdvance(Calendar,$H2583,B2584,"f",FALSE)</f>
        <v>57418</v>
      </c>
      <c r="I2584" s="177">
        <f>_xll.qlInterestRateIndexValueDate(Index1M,$H2584)</f>
        <v>57418</v>
      </c>
      <c r="J2584" s="182">
        <f>IFERROR(_xll.qlIndexFixing(Index1M,$H2584,TRUE,_xll.ohTrigger(RecalcTrigger,Trigger1M)),NA())</f>
        <v>1.9087803693489423E-2</v>
      </c>
      <c r="K2584" s="44">
        <f>IFERROR(_xll.qlIndexFixing(Index3M,H2584,TRUE,_xll.ohTrigger(RecalcTrigger,Trigger3M)),NA())</f>
        <v>1.9529196148854865E-2</v>
      </c>
      <c r="L2584" s="44">
        <f>IFERROR(_xll.qlIndexFixing(Index6M,$H2584,TRUE,_xll.ohTrigger(RecalcTrigger,Trigger6M)),NA())</f>
        <v>1.9676154893434966E-2</v>
      </c>
      <c r="M2584" s="183">
        <f>IFERROR(_xll.qlIndexFixing(Index1Y,$H2584,TRUE,_xll.ohTrigger(RecalcTrigger,Trigger1Y)),NA())</f>
        <v>1.986273713741693E-2</v>
      </c>
      <c r="N2584" s="182">
        <f>IFERROR(_xll.qlIndexFixing(ONIndex1M,I2584,TRUE,_xll.ohTrigger(RecalcTrigger,Trigger1M)),NA())</f>
        <v>1.9070268632864762E-2</v>
      </c>
      <c r="O2584" s="44">
        <f>IFERROR(_xll.qlIndexFixing(ONIndex3M,I2584,TRUE,_xll.ohTrigger(RecalcTrigger,Trigger3M)),NA())</f>
        <v>1.9475094739072052E-2</v>
      </c>
      <c r="P2584" s="44">
        <f>IFERROR(_xll.qlIndexFixing(ONIndex6M,I2584,TRUE,_xll.ohTrigger(RecalcTrigger,Trigger6M)),NA())</f>
        <v>1.9567869151142503E-2</v>
      </c>
      <c r="Q2584" s="183">
        <f>IFERROR(_xll.qlIndexFixing(ONIndex1Y,I2584,TRUE,_xll.ohTrigger(RecalcTrigger,Trigger1Y)),NA())</f>
        <v>1.964808836291132E-2</v>
      </c>
    </row>
    <row r="2585" spans="2:17" x14ac:dyDescent="0.2">
      <c r="B2585" s="39" t="s">
        <v>42</v>
      </c>
      <c r="D2585" s="42">
        <f>_xll.qlCalendarAdvance(Calendar,$D2584,B2585,"f",FALSE)</f>
        <v>57425</v>
      </c>
      <c r="E2585" s="177">
        <f>_xll.qlInterestRateIndexValueDate(IndexON,D2585)</f>
        <v>57425</v>
      </c>
      <c r="F2585" s="193">
        <f>IFERROR(_xll.qlIndexFixing(IndexON,D2585,TRUE,_xll.ohTrigger(RecalcTrigger,TriggerON)),NA())</f>
        <v>1.9192443456892416E-2</v>
      </c>
      <c r="H2585" s="42">
        <f>_xll.qlCalendarAdvance(Calendar,$H2584,B2585,"f",FALSE)</f>
        <v>57425</v>
      </c>
      <c r="I2585" s="177">
        <f>_xll.qlInterestRateIndexValueDate(Index1M,$H2585)</f>
        <v>57425</v>
      </c>
      <c r="J2585" s="182">
        <f>IFERROR(_xll.qlIndexFixing(Index1M,$H2585,TRUE,_xll.ohTrigger(RecalcTrigger,Trigger1M)),NA())</f>
        <v>1.9089069901360622E-2</v>
      </c>
      <c r="K2585" s="44">
        <f>IFERROR(_xll.qlIndexFixing(Index3M,H2585,TRUE,_xll.ohTrigger(RecalcTrigger,Trigger3M)),NA())</f>
        <v>1.9530274600930826E-2</v>
      </c>
      <c r="L2585" s="44">
        <f>IFERROR(_xll.qlIndexFixing(Index6M,$H2585,TRUE,_xll.ohTrigger(RecalcTrigger,Trigger6M)),NA())</f>
        <v>1.9677148997002944E-2</v>
      </c>
      <c r="M2585" s="183">
        <f>IFERROR(_xll.qlIndexFixing(Index1Y,$H2585,TRUE,_xll.ohTrigger(RecalcTrigger,Trigger1Y)),NA())</f>
        <v>1.9863694778707863E-2</v>
      </c>
      <c r="N2585" s="182">
        <f>IFERROR(_xll.qlIndexFixing(ONIndex1M,I2585,TRUE,_xll.ohTrigger(RecalcTrigger,Trigger1M)),NA())</f>
        <v>1.9070942610818209E-2</v>
      </c>
      <c r="O2585" s="44">
        <f>IFERROR(_xll.qlIndexFixing(ONIndex3M,I2585,TRUE,_xll.ohTrigger(RecalcTrigger,Trigger3M)),NA())</f>
        <v>1.9476068438490923E-2</v>
      </c>
      <c r="P2585" s="44">
        <f>IFERROR(_xll.qlIndexFixing(ONIndex6M,I2585,TRUE,_xll.ohTrigger(RecalcTrigger,Trigger6M)),NA())</f>
        <v>1.956864679231396E-2</v>
      </c>
      <c r="Q2585" s="183">
        <f>IFERROR(_xll.qlIndexFixing(ONIndex1Y,I2585,TRUE,_xll.ohTrigger(RecalcTrigger,Trigger1Y)),NA())</f>
        <v>1.9648597921383404E-2</v>
      </c>
    </row>
    <row r="2586" spans="2:17" x14ac:dyDescent="0.2">
      <c r="B2586" s="39" t="s">
        <v>42</v>
      </c>
      <c r="D2586" s="42">
        <f>_xll.qlCalendarAdvance(Calendar,$D2585,B2586,"f",FALSE)</f>
        <v>57432</v>
      </c>
      <c r="E2586" s="177">
        <f>_xll.qlInterestRateIndexValueDate(IndexON,D2586)</f>
        <v>57432</v>
      </c>
      <c r="F2586" s="193">
        <f>IFERROR(_xll.qlIndexFixing(IndexON,D2586,TRUE,_xll.ohTrigger(RecalcTrigger,TriggerON)),NA())</f>
        <v>1.919372472856784E-2</v>
      </c>
      <c r="H2586" s="42">
        <f>_xll.qlCalendarAdvance(Calendar,$H2585,B2586,"f",FALSE)</f>
        <v>57432</v>
      </c>
      <c r="I2586" s="177">
        <f>_xll.qlInterestRateIndexValueDate(Index1M,$H2586)</f>
        <v>57432</v>
      </c>
      <c r="J2586" s="182">
        <f>IFERROR(_xll.qlIndexFixing(Index1M,$H2586,TRUE,_xll.ohTrigger(RecalcTrigger,Trigger1M)),NA())</f>
        <v>1.9089250294412816E-2</v>
      </c>
      <c r="K2586" s="44">
        <f>IFERROR(_xll.qlIndexFixing(Index3M,H2586,TRUE,_xll.ohTrigger(RecalcTrigger,Trigger3M)),NA())</f>
        <v>1.9531368439748911E-2</v>
      </c>
      <c r="L2586" s="44">
        <f>IFERROR(_xll.qlIndexFixing(Index6M,$H2586,TRUE,_xll.ohTrigger(RecalcTrigger,Trigger6M)),NA())</f>
        <v>1.9678159074159915E-2</v>
      </c>
      <c r="M2586" s="183">
        <f>IFERROR(_xll.qlIndexFixing(Index1Y,$H2586,TRUE,_xll.ohTrigger(RecalcTrigger,Trigger1Y)),NA())</f>
        <v>1.9864669266665969E-2</v>
      </c>
      <c r="N2586" s="182">
        <f>IFERROR(_xll.qlIndexFixing(ONIndex1M,I2586,TRUE,_xll.ohTrigger(RecalcTrigger,Trigger1M)),NA())</f>
        <v>1.9071633860463511E-2</v>
      </c>
      <c r="O2586" s="44">
        <f>IFERROR(_xll.qlIndexFixing(ONIndex3M,I2586,TRUE,_xll.ohTrigger(RecalcTrigger,Trigger3M)),NA())</f>
        <v>1.9477057449659441E-2</v>
      </c>
      <c r="P2586" s="44">
        <f>IFERROR(_xll.qlIndexFixing(ONIndex6M,I2586,TRUE,_xll.ohTrigger(RecalcTrigger,Trigger6M)),NA())</f>
        <v>1.9569440250477577E-2</v>
      </c>
      <c r="Q2586" s="183">
        <f>IFERROR(_xll.qlIndexFixing(ONIndex1Y,I2586,TRUE,_xll.ohTrigger(RecalcTrigger,Trigger1Y)),NA())</f>
        <v>1.9649123998384255E-2</v>
      </c>
    </row>
    <row r="2587" spans="2:17" x14ac:dyDescent="0.2">
      <c r="B2587" s="39" t="s">
        <v>42</v>
      </c>
      <c r="D2587" s="42">
        <f>_xll.qlCalendarAdvance(Calendar,$D2586,B2587,"f",FALSE)</f>
        <v>57439</v>
      </c>
      <c r="E2587" s="177">
        <f>_xll.qlInterestRateIndexValueDate(IndexON,D2587)</f>
        <v>57439</v>
      </c>
      <c r="F2587" s="193">
        <f>IFERROR(_xll.qlIndexFixing(IndexON,D2587,TRUE,_xll.ohTrigger(RecalcTrigger,TriggerON)),NA())</f>
        <v>1.9195019683043713E-2</v>
      </c>
      <c r="H2587" s="42">
        <f>_xll.qlCalendarAdvance(Calendar,$H2586,B2587,"f",FALSE)</f>
        <v>57439</v>
      </c>
      <c r="I2587" s="177">
        <f>_xll.qlInterestRateIndexValueDate(Index1M,$H2587)</f>
        <v>57439</v>
      </c>
      <c r="J2587" s="182">
        <f>IFERROR(_xll.qlIndexFixing(Index1M,$H2587,TRUE,_xll.ohTrigger(RecalcTrigger,Trigger1M)),NA())</f>
        <v>1.9088338070398635E-2</v>
      </c>
      <c r="K2587" s="44">
        <f>IFERROR(_xll.qlIndexFixing(Index3M,H2587,TRUE,_xll.ohTrigger(RecalcTrigger,Trigger3M)),NA())</f>
        <v>1.9531873772603861E-2</v>
      </c>
      <c r="L2587" s="44">
        <f>IFERROR(_xll.qlIndexFixing(Index6M,$H2587,TRUE,_xll.ohTrigger(RecalcTrigger,Trigger6M)),NA())</f>
        <v>1.9678577573083365E-2</v>
      </c>
      <c r="M2587" s="183">
        <f>IFERROR(_xll.qlIndexFixing(Index1Y,$H2587,TRUE,_xll.ohTrigger(RecalcTrigger,Trigger1Y)),NA())</f>
        <v>1.9865660601338986E-2</v>
      </c>
      <c r="N2587" s="182">
        <f>IFERROR(_xll.qlIndexFixing(ONIndex1M,I2587,TRUE,_xll.ohTrigger(RecalcTrigger,Trigger1M)),NA())</f>
        <v>1.9072342381800667E-2</v>
      </c>
      <c r="O2587" s="44">
        <f>IFERROR(_xll.qlIndexFixing(ONIndex3M,I2587,TRUE,_xll.ohTrigger(RecalcTrigger,Trigger3M)),NA())</f>
        <v>1.9478061772739697E-2</v>
      </c>
      <c r="P2587" s="44">
        <f>IFERROR(_xll.qlIndexFixing(ONIndex6M,I2587,TRUE,_xll.ohTrigger(RecalcTrigger,Trigger6M)),NA())</f>
        <v>1.9570249525633354E-2</v>
      </c>
      <c r="Q2587" s="183">
        <f>IFERROR(_xll.qlIndexFixing(ONIndex1Y,I2587,TRUE,_xll.ohTrigger(RecalcTrigger,Trigger1Y)),NA())</f>
        <v>1.9649666593913873E-2</v>
      </c>
    </row>
    <row r="2588" spans="2:17" x14ac:dyDescent="0.2">
      <c r="B2588" s="39" t="s">
        <v>42</v>
      </c>
      <c r="D2588" s="42">
        <f>_xll.qlCalendarAdvance(Calendar,$D2587,B2588,"f",FALSE)</f>
        <v>57446</v>
      </c>
      <c r="E2588" s="177">
        <f>_xll.qlInterestRateIndexValueDate(IndexON,D2588)</f>
        <v>57446</v>
      </c>
      <c r="F2588" s="193">
        <f>IFERROR(_xll.qlIndexFixing(IndexON,D2588,TRUE,_xll.ohTrigger(RecalcTrigger,TriggerON)),NA())</f>
        <v>1.9196328320644218E-2</v>
      </c>
      <c r="H2588" s="42">
        <f>_xll.qlCalendarAdvance(Calendar,$H2587,B2588,"f",FALSE)</f>
        <v>57446</v>
      </c>
      <c r="I2588" s="177">
        <f>_xll.qlInterestRateIndexValueDate(Index1M,$H2588)</f>
        <v>57446</v>
      </c>
      <c r="J2588" s="182">
        <f>IFERROR(_xll.qlIndexFixing(Index1M,$H2588,TRUE,_xll.ohTrigger(RecalcTrigger,Trigger1M)),NA())</f>
        <v>1.9089100795718017E-2</v>
      </c>
      <c r="K2588" s="44">
        <f>IFERROR(_xll.qlIndexFixing(Index3M,H2588,TRUE,_xll.ohTrigger(RecalcTrigger,Trigger3M)),NA())</f>
        <v>1.953299722591062E-2</v>
      </c>
      <c r="L2588" s="44">
        <f>IFERROR(_xll.qlIndexFixing(Index6M,$H2588,TRUE,_xll.ohTrigger(RecalcTrigger,Trigger6M)),NA())</f>
        <v>1.9679618400668914E-2</v>
      </c>
      <c r="M2588" s="183">
        <f>IFERROR(_xll.qlIndexFixing(Index1Y,$H2588,TRUE,_xll.ohTrigger(RecalcTrigger,Trigger1Y)),NA())</f>
        <v>1.9866668782775987E-2</v>
      </c>
      <c r="N2588" s="182">
        <f>IFERROR(_xll.qlIndexFixing(ONIndex1M,I2588,TRUE,_xll.ohTrigger(RecalcTrigger,Trigger1M)),NA())</f>
        <v>1.9073068175072816E-2</v>
      </c>
      <c r="O2588" s="44">
        <f>IFERROR(_xll.qlIndexFixing(ONIndex3M,I2588,TRUE,_xll.ohTrigger(RecalcTrigger,Trigger3M)),NA())</f>
        <v>1.9479081407731691E-2</v>
      </c>
      <c r="P2588" s="44">
        <f>IFERROR(_xll.qlIndexFixing(ONIndex6M,I2588,TRUE,_xll.ohTrigger(RecalcTrigger,Trigger6M)),NA())</f>
        <v>1.9571074617943385E-2</v>
      </c>
      <c r="Q2588" s="183">
        <f>IFERROR(_xll.qlIndexFixing(ONIndex1Y,I2588,TRUE,_xll.ohTrigger(RecalcTrigger,Trigger1Y)),NA())</f>
        <v>1.9650225707972258E-2</v>
      </c>
    </row>
    <row r="2589" spans="2:17" x14ac:dyDescent="0.2">
      <c r="B2589" s="39" t="s">
        <v>42</v>
      </c>
      <c r="D2589" s="42">
        <f>_xll.qlCalendarAdvance(Calendar,$D2588,B2589,"f",FALSE)</f>
        <v>57453</v>
      </c>
      <c r="E2589" s="177">
        <f>_xll.qlInterestRateIndexValueDate(IndexON,D2589)</f>
        <v>57453</v>
      </c>
      <c r="F2589" s="193">
        <f>IFERROR(_xll.qlIndexFixing(IndexON,D2589,TRUE,_xll.ohTrigger(RecalcTrigger,TriggerON)),NA())</f>
        <v>1.9197650640964126E-2</v>
      </c>
      <c r="H2589" s="42">
        <f>_xll.qlCalendarAdvance(Calendar,$H2588,B2589,"f",FALSE)</f>
        <v>57453</v>
      </c>
      <c r="I2589" s="177">
        <f>_xll.qlInterestRateIndexValueDate(Index1M,$H2589)</f>
        <v>57453</v>
      </c>
      <c r="J2589" s="182">
        <f>IFERROR(_xll.qlIndexFixing(Index1M,$H2589,TRUE,_xll.ohTrigger(RecalcTrigger,Trigger1M)),NA())</f>
        <v>1.9089880819020671E-2</v>
      </c>
      <c r="K2589" s="44">
        <f>IFERROR(_xll.qlIndexFixing(Index3M,H2589,TRUE,_xll.ohTrigger(RecalcTrigger,Trigger3M)),NA())</f>
        <v>1.9534136065170682E-2</v>
      </c>
      <c r="L2589" s="44">
        <f>IFERROR(_xll.qlIndexFixing(Index6M,$H2589,TRUE,_xll.ohTrigger(RecalcTrigger,Trigger6M)),NA())</f>
        <v>1.9680675201053894E-2</v>
      </c>
      <c r="M2589" s="183">
        <f>IFERROR(_xll.qlIndexFixing(Index1Y,$H2589,TRUE,_xll.ohTrigger(RecalcTrigger,Trigger1Y)),NA())</f>
        <v>1.9867693811027598E-2</v>
      </c>
      <c r="N2589" s="182">
        <f>IFERROR(_xll.qlIndexFixing(ONIndex1M,I2589,TRUE,_xll.ohTrigger(RecalcTrigger,Trigger1M)),NA())</f>
        <v>1.9073811239955774E-2</v>
      </c>
      <c r="O2589" s="44">
        <f>IFERROR(_xll.qlIndexFixing(ONIndex3M,I2589,TRUE,_xll.ohTrigger(RecalcTrigger,Trigger3M)),NA())</f>
        <v>1.9480116354635424E-2</v>
      </c>
      <c r="P2589" s="44">
        <f>IFERROR(_xll.qlIndexFixing(ONIndex6M,I2589,TRUE,_xll.ohTrigger(RecalcTrigger,Trigger6M)),NA())</f>
        <v>1.957191552716453E-2</v>
      </c>
      <c r="Q2589" s="183">
        <f>IFERROR(_xll.qlIndexFixing(ONIndex1Y,I2589,TRUE,_xll.ohTrigger(RecalcTrigger,Trigger1Y)),NA())</f>
        <v>1.9650801340721502E-2</v>
      </c>
    </row>
    <row r="2590" spans="2:17" x14ac:dyDescent="0.2">
      <c r="B2590" s="39" t="s">
        <v>42</v>
      </c>
      <c r="D2590" s="42">
        <f>_xll.qlCalendarAdvance(Calendar,$D2589,B2590,"f",FALSE)</f>
        <v>57460</v>
      </c>
      <c r="E2590" s="177">
        <f>_xll.qlInterestRateIndexValueDate(IndexON,D2590)</f>
        <v>57460</v>
      </c>
      <c r="F2590" s="193">
        <f>IFERROR(_xll.qlIndexFixing(IndexON,D2590,TRUE,_xll.ohTrigger(RecalcTrigger,TriggerON)),NA())</f>
        <v>1.9198986644165528E-2</v>
      </c>
      <c r="H2590" s="42">
        <f>_xll.qlCalendarAdvance(Calendar,$H2589,B2590,"f",FALSE)</f>
        <v>57460</v>
      </c>
      <c r="I2590" s="177">
        <f>_xll.qlInterestRateIndexValueDate(Index1M,$H2590)</f>
        <v>57460</v>
      </c>
      <c r="J2590" s="182">
        <f>IFERROR(_xll.qlIndexFixing(Index1M,$H2590,TRUE,_xll.ohTrigger(RecalcTrigger,Trigger1M)),NA())</f>
        <v>1.909067814030389E-2</v>
      </c>
      <c r="K2590" s="44">
        <f>IFERROR(_xll.qlIndexFixing(Index3M,H2590,TRUE,_xll.ohTrigger(RecalcTrigger,Trigger3M)),NA())</f>
        <v>1.9535290290397408E-2</v>
      </c>
      <c r="L2590" s="44">
        <f>IFERROR(_xll.qlIndexFixing(Index6M,$H2590,TRUE,_xll.ohTrigger(RecalcTrigger,Trigger6M)),NA())</f>
        <v>1.9681747974264432E-2</v>
      </c>
      <c r="M2590" s="183">
        <f>IFERROR(_xll.qlIndexFixing(Index1Y,$H2590,TRUE,_xll.ohTrigger(RecalcTrigger,Trigger1Y)),NA())</f>
        <v>1.9868735686143779E-2</v>
      </c>
      <c r="N2590" s="182">
        <f>IFERROR(_xll.qlIndexFixing(ONIndex1M,I2590,TRUE,_xll.ohTrigger(RecalcTrigger,Trigger1M)),NA())</f>
        <v>1.9074571576611632E-2</v>
      </c>
      <c r="O2590" s="44">
        <f>IFERROR(_xll.qlIndexFixing(ONIndex3M,I2590,TRUE,_xll.ohTrigger(RecalcTrigger,Trigger3M)),NA())</f>
        <v>1.9481166613450895E-2</v>
      </c>
      <c r="P2590" s="44">
        <f>IFERROR(_xll.qlIndexFixing(ONIndex6M,I2590,TRUE,_xll.ohTrigger(RecalcTrigger,Trigger6M)),NA())</f>
        <v>1.9572772253458881E-2</v>
      </c>
      <c r="Q2590" s="183">
        <f>IFERROR(_xll.qlIndexFixing(ONIndex1Y,I2590,TRUE,_xll.ohTrigger(RecalcTrigger,Trigger1Y)),NA())</f>
        <v>1.9651393491837421E-2</v>
      </c>
    </row>
    <row r="2591" spans="2:17" x14ac:dyDescent="0.2">
      <c r="B2591" s="39" t="s">
        <v>42</v>
      </c>
      <c r="D2591" s="42">
        <f>_xll.qlCalendarAdvance(Calendar,$D2590,B2591,"f",FALSE)</f>
        <v>57467</v>
      </c>
      <c r="E2591" s="177">
        <f>_xll.qlInterestRateIndexValueDate(IndexON,D2591)</f>
        <v>57467</v>
      </c>
      <c r="F2591" s="193">
        <f>IFERROR(_xll.qlIndexFixing(IndexON,D2591,TRUE,_xll.ohTrigger(RecalcTrigger,TriggerON)),NA())</f>
        <v>1.9200336330086332E-2</v>
      </c>
      <c r="H2591" s="42">
        <f>_xll.qlCalendarAdvance(Calendar,$H2590,B2591,"f",FALSE)</f>
        <v>57467</v>
      </c>
      <c r="I2591" s="177">
        <f>_xll.qlInterestRateIndexValueDate(Index1M,$H2591)</f>
        <v>57467</v>
      </c>
      <c r="J2591" s="182">
        <f>IFERROR(_xll.qlIndexFixing(Index1M,$H2591,TRUE,_xll.ohTrigger(RecalcTrigger,Trigger1M)),NA())</f>
        <v>1.9093169558892138E-2</v>
      </c>
      <c r="K2591" s="44">
        <f>IFERROR(_xll.qlIndexFixing(Index3M,H2591,TRUE,_xll.ohTrigger(RecalcTrigger,Trigger3M)),NA())</f>
        <v>1.9537068435400186E-2</v>
      </c>
      <c r="L2591" s="44">
        <f>IFERROR(_xll.qlIndexFixing(Index6M,$H2591,TRUE,_xll.ohTrigger(RecalcTrigger,Trigger6M)),NA())</f>
        <v>1.9683449064623132E-2</v>
      </c>
      <c r="M2591" s="183">
        <f>IFERROR(_xll.qlIndexFixing(Index1Y,$H2591,TRUE,_xll.ohTrigger(RecalcTrigger,Trigger1Y)),NA())</f>
        <v>1.9869794408176489E-2</v>
      </c>
      <c r="N2591" s="182">
        <f>IFERROR(_xll.qlIndexFixing(ONIndex1M,I2591,TRUE,_xll.ohTrigger(RecalcTrigger,Trigger1M)),NA())</f>
        <v>1.9075349184878299E-2</v>
      </c>
      <c r="O2591" s="44">
        <f>IFERROR(_xll.qlIndexFixing(ONIndex3M,I2591,TRUE,_xll.ohTrigger(RecalcTrigger,Trigger3M)),NA())</f>
        <v>1.9482232184016013E-2</v>
      </c>
      <c r="P2591" s="44">
        <f>IFERROR(_xll.qlIndexFixing(ONIndex6M,I2591,TRUE,_xll.ohTrigger(RecalcTrigger,Trigger6M)),NA())</f>
        <v>1.9573644796826439E-2</v>
      </c>
      <c r="Q2591" s="183">
        <f>IFERROR(_xll.qlIndexFixing(ONIndex1Y,I2591,TRUE,_xll.ohTrigger(RecalcTrigger,Trigger1Y)),NA())</f>
        <v>1.9652002161482107E-2</v>
      </c>
    </row>
    <row r="2592" spans="2:17" x14ac:dyDescent="0.2">
      <c r="B2592" s="39" t="s">
        <v>42</v>
      </c>
      <c r="D2592" s="42">
        <f>_xll.qlCalendarAdvance(Calendar,$D2591,B2592,"f",FALSE)</f>
        <v>57474</v>
      </c>
      <c r="E2592" s="177">
        <f>_xll.qlInterestRateIndexValueDate(IndexON,D2592)</f>
        <v>57474</v>
      </c>
      <c r="F2592" s="193">
        <f>IFERROR(_xll.qlIndexFixing(IndexON,D2592,TRUE,_xll.ohTrigger(RecalcTrigger,TriggerON)),NA())</f>
        <v>1.9201699699131769E-2</v>
      </c>
      <c r="H2592" s="42">
        <f>_xll.qlCalendarAdvance(Calendar,$H2591,B2592,"f",FALSE)</f>
        <v>57474</v>
      </c>
      <c r="I2592" s="177">
        <f>_xll.qlInterestRateIndexValueDate(Index1M,$H2592)</f>
        <v>57474</v>
      </c>
      <c r="J2592" s="182">
        <f>IFERROR(_xll.qlIndexFixing(Index1M,$H2592,TRUE,_xll.ohTrigger(RecalcTrigger,Trigger1M)),NA())</f>
        <v>1.9094005313903834E-2</v>
      </c>
      <c r="K2592" s="44">
        <f>IFERROR(_xll.qlIndexFixing(Index3M,H2592,TRUE,_xll.ohTrigger(RecalcTrigger,Trigger3M)),NA())</f>
        <v>1.9538254594935283E-2</v>
      </c>
      <c r="L2592" s="44">
        <f>IFERROR(_xll.qlIndexFixing(Index6M,$H2592,TRUE,_xll.ohTrigger(RecalcTrigger,Trigger6M)),NA())</f>
        <v>1.96845549838294E-2</v>
      </c>
      <c r="M2592" s="183">
        <f>IFERROR(_xll.qlIndexFixing(Index1Y,$H2592,TRUE,_xll.ohTrigger(RecalcTrigger,Trigger1Y)),NA())</f>
        <v>1.9870869977178351E-2</v>
      </c>
      <c r="N2592" s="182">
        <f>IFERROR(_xll.qlIndexFixing(ONIndex1M,I2592,TRUE,_xll.ohTrigger(RecalcTrigger,Trigger1M)),NA())</f>
        <v>1.9076144065079959E-2</v>
      </c>
      <c r="O2592" s="44">
        <f>IFERROR(_xll.qlIndexFixing(ONIndex3M,I2592,TRUE,_xll.ohTrigger(RecalcTrigger,Trigger3M)),NA())</f>
        <v>1.9483313066654961E-2</v>
      </c>
      <c r="P2592" s="44">
        <f>IFERROR(_xll.qlIndexFixing(ONIndex6M,I2592,TRUE,_xll.ohTrigger(RecalcTrigger,Trigger6M)),NA())</f>
        <v>1.9574533157348251E-2</v>
      </c>
      <c r="Q2592" s="183">
        <f>IFERROR(_xll.qlIndexFixing(ONIndex1Y,I2592,TRUE,_xll.ohTrigger(RecalcTrigger,Trigger1Y)),NA())</f>
        <v>1.9652627349736607E-2</v>
      </c>
    </row>
    <row r="2593" spans="2:17" x14ac:dyDescent="0.2">
      <c r="B2593" s="39" t="s">
        <v>42</v>
      </c>
      <c r="D2593" s="42">
        <f>_xll.qlCalendarAdvance(Calendar,$D2592,B2593,"f",FALSE)</f>
        <v>57481</v>
      </c>
      <c r="E2593" s="177">
        <f>_xll.qlInterestRateIndexValueDate(IndexON,D2593)</f>
        <v>57481</v>
      </c>
      <c r="F2593" s="193">
        <f>IFERROR(_xll.qlIndexFixing(IndexON,D2593,TRUE,_xll.ohTrigger(RecalcTrigger,TriggerON)),NA())</f>
        <v>1.9203076750896608E-2</v>
      </c>
      <c r="H2593" s="42">
        <f>_xll.qlCalendarAdvance(Calendar,$H2592,B2593,"f",FALSE)</f>
        <v>57481</v>
      </c>
      <c r="I2593" s="177">
        <f>_xll.qlInterestRateIndexValueDate(Index1M,$H2593)</f>
        <v>57481</v>
      </c>
      <c r="J2593" s="182">
        <f>IFERROR(_xll.qlIndexFixing(Index1M,$H2593,TRUE,_xll.ohTrigger(RecalcTrigger,Trigger1M)),NA())</f>
        <v>1.9094858369629319E-2</v>
      </c>
      <c r="K2593" s="44">
        <f>IFERROR(_xll.qlIndexFixing(Index3M,H2593,TRUE,_xll.ohTrigger(RecalcTrigger,Trigger3M)),NA())</f>
        <v>1.9539456141304121E-2</v>
      </c>
      <c r="L2593" s="44">
        <f>IFERROR(_xll.qlIndexFixing(Index6M,$H2593,TRUE,_xll.ohTrigger(RecalcTrigger,Trigger6M)),NA())</f>
        <v>1.9685676876801284E-2</v>
      </c>
      <c r="M2593" s="183">
        <f>IFERROR(_xll.qlIndexFixing(Index1Y,$H2593,TRUE,_xll.ohTrigger(RecalcTrigger,Trigger1Y)),NA())</f>
        <v>1.9871962393202436E-2</v>
      </c>
      <c r="N2593" s="182">
        <f>IFERROR(_xll.qlIndexFixing(ONIndex1M,I2593,TRUE,_xll.ohTrigger(RecalcTrigger,Trigger1M)),NA())</f>
        <v>1.9076956216892427E-2</v>
      </c>
      <c r="O2593" s="44">
        <f>IFERROR(_xll.qlIndexFixing(ONIndex3M,I2593,TRUE,_xll.ohTrigger(RecalcTrigger,Trigger3M)),NA())</f>
        <v>1.9484409261043556E-2</v>
      </c>
      <c r="P2593" s="44">
        <f>IFERROR(_xll.qlIndexFixing(ONIndex6M,I2593,TRUE,_xll.ohTrigger(RecalcTrigger,Trigger6M)),NA())</f>
        <v>1.9575437334781176E-2</v>
      </c>
      <c r="Q2593" s="183">
        <f>IFERROR(_xll.qlIndexFixing(ONIndex1Y,I2593,TRUE,_xll.ohTrigger(RecalcTrigger,Trigger1Y)),NA())</f>
        <v>1.9653269056519873E-2</v>
      </c>
    </row>
    <row r="2594" spans="2:17" x14ac:dyDescent="0.2">
      <c r="B2594" s="39" t="s">
        <v>42</v>
      </c>
      <c r="D2594" s="42">
        <f>_xll.qlCalendarAdvance(Calendar,$D2593,B2594,"f",FALSE)</f>
        <v>57488</v>
      </c>
      <c r="E2594" s="177">
        <f>_xll.qlInterestRateIndexValueDate(IndexON,D2594)</f>
        <v>57488</v>
      </c>
      <c r="F2594" s="193">
        <f>IFERROR(_xll.qlIndexFixing(IndexON,D2594,TRUE,_xll.ohTrigger(RecalcTrigger,TriggerON)),NA())</f>
        <v>1.9204467485542942E-2</v>
      </c>
      <c r="H2594" s="42">
        <f>_xll.qlCalendarAdvance(Calendar,$H2593,B2594,"f",FALSE)</f>
        <v>57488</v>
      </c>
      <c r="I2594" s="177">
        <f>_xll.qlInterestRateIndexValueDate(Index1M,$H2594)</f>
        <v>57488</v>
      </c>
      <c r="J2594" s="182">
        <f>IFERROR(_xll.qlIndexFixing(Index1M,$H2594,TRUE,_xll.ohTrigger(RecalcTrigger,Trigger1M)),NA())</f>
        <v>1.9095728726073506E-2</v>
      </c>
      <c r="K2594" s="44">
        <f>IFERROR(_xll.qlIndexFixing(Index3M,H2594,TRUE,_xll.ohTrigger(RecalcTrigger,Trigger3M)),NA())</f>
        <v>1.9540673074520794E-2</v>
      </c>
      <c r="L2594" s="44">
        <f>IFERROR(_xll.qlIndexFixing(Index6M,$H2594,TRUE,_xll.ohTrigger(RecalcTrigger,Trigger6M)),NA())</f>
        <v>1.9686814743564336E-2</v>
      </c>
      <c r="M2594" s="183">
        <f>IFERROR(_xll.qlIndexFixing(Index1Y,$H2594,TRUE,_xll.ohTrigger(RecalcTrigger,Trigger1Y)),NA())</f>
        <v>1.9873071656303143E-2</v>
      </c>
      <c r="N2594" s="182">
        <f>IFERROR(_xll.qlIndexFixing(ONIndex1M,I2594,TRUE,_xll.ohTrigger(RecalcTrigger,Trigger1M)),NA())</f>
        <v>1.9077785640396749E-2</v>
      </c>
      <c r="O2594" s="44">
        <f>IFERROR(_xll.qlIndexFixing(ONIndex3M,I2594,TRUE,_xll.ohTrigger(RecalcTrigger,Trigger3M)),NA())</f>
        <v>1.9485520767424935E-2</v>
      </c>
      <c r="P2594" s="44">
        <f>IFERROR(_xll.qlIndexFixing(ONIndex6M,I2594,TRUE,_xll.ohTrigger(RecalcTrigger,Trigger6M)),NA())</f>
        <v>1.9576357329368355E-2</v>
      </c>
      <c r="Q2594" s="183">
        <f>IFERROR(_xll.qlIndexFixing(ONIndex1Y,I2594,TRUE,_xll.ohTrigger(RecalcTrigger,Trigger1Y)),NA())</f>
        <v>1.965392728175086E-2</v>
      </c>
    </row>
    <row r="2595" spans="2:17" x14ac:dyDescent="0.2">
      <c r="B2595" s="39" t="s">
        <v>42</v>
      </c>
      <c r="D2595" s="42">
        <f>_xll.qlCalendarAdvance(Calendar,$D2594,B2595,"f",FALSE)</f>
        <v>57495</v>
      </c>
      <c r="E2595" s="177">
        <f>_xll.qlInterestRateIndexValueDate(IndexON,D2595)</f>
        <v>57495</v>
      </c>
      <c r="F2595" s="193">
        <f>IFERROR(_xll.qlIndexFixing(IndexON,D2595,TRUE,_xll.ohTrigger(RecalcTrigger,TriggerON)),NA())</f>
        <v>1.9205871903151817E-2</v>
      </c>
      <c r="H2595" s="42">
        <f>_xll.qlCalendarAdvance(Calendar,$H2594,B2595,"f",FALSE)</f>
        <v>57495</v>
      </c>
      <c r="I2595" s="177">
        <f>_xll.qlInterestRateIndexValueDate(Index1M,$H2595)</f>
        <v>57495</v>
      </c>
      <c r="J2595" s="182">
        <f>IFERROR(_xll.qlIndexFixing(Index1M,$H2595,TRUE,_xll.ohTrigger(RecalcTrigger,Trigger1M)),NA())</f>
        <v>1.9094924216617591E-2</v>
      </c>
      <c r="K2595" s="44">
        <f>IFERROR(_xll.qlIndexFixing(Index3M,H2595,TRUE,_xll.ohTrigger(RecalcTrigger,Trigger3M)),NA())</f>
        <v>1.9541905394598515E-2</v>
      </c>
      <c r="L2595" s="44">
        <f>IFERROR(_xll.qlIndexFixing(Index6M,$H2595,TRUE,_xll.ohTrigger(RecalcTrigger,Trigger6M)),NA())</f>
        <v>1.9687968584146745E-2</v>
      </c>
      <c r="M2595" s="183">
        <f>IFERROR(_xll.qlIndexFixing(Index1Y,$H2595,TRUE,_xll.ohTrigger(RecalcTrigger,Trigger1Y)),NA())</f>
        <v>1.9874197766535096E-2</v>
      </c>
      <c r="N2595" s="182">
        <f>IFERROR(_xll.qlIndexFixing(ONIndex1M,I2595,TRUE,_xll.ohTrigger(RecalcTrigger,Trigger1M)),NA())</f>
        <v>1.9078632335755019E-2</v>
      </c>
      <c r="O2595" s="44">
        <f>IFERROR(_xll.qlIndexFixing(ONIndex3M,I2595,TRUE,_xll.ohTrigger(RecalcTrigger,Trigger3M)),NA())</f>
        <v>1.9486647585637007E-2</v>
      </c>
      <c r="P2595" s="44">
        <f>IFERROR(_xll.qlIndexFixing(ONIndex6M,I2595,TRUE,_xll.ohTrigger(RecalcTrigger,Trigger6M)),NA())</f>
        <v>1.9577293140866647E-2</v>
      </c>
      <c r="Q2595" s="183">
        <f>IFERROR(_xll.qlIndexFixing(ONIndex1Y,I2595,TRUE,_xll.ohTrigger(RecalcTrigger,Trigger1Y)),NA())</f>
        <v>1.9654602025672707E-2</v>
      </c>
    </row>
    <row r="2596" spans="2:17" x14ac:dyDescent="0.2">
      <c r="B2596" s="39" t="s">
        <v>42</v>
      </c>
      <c r="D2596" s="42">
        <f>_xll.qlCalendarAdvance(Calendar,$D2595,B2596,"f",FALSE)</f>
        <v>57502</v>
      </c>
      <c r="E2596" s="177">
        <f>_xll.qlInterestRateIndexValueDate(IndexON,D2596)</f>
        <v>57502</v>
      </c>
      <c r="F2596" s="193">
        <f>IFERROR(_xll.qlIndexFixing(IndexON,D2596,TRUE,_xll.ohTrigger(RecalcTrigger,TriggerON)),NA())</f>
        <v>1.9207290003642186E-2</v>
      </c>
      <c r="H2596" s="42">
        <f>_xll.qlCalendarAdvance(Calendar,$H2595,B2596,"f",FALSE)</f>
        <v>57502</v>
      </c>
      <c r="I2596" s="177">
        <f>_xll.qlInterestRateIndexValueDate(Index1M,$H2596)</f>
        <v>57502</v>
      </c>
      <c r="J2596" s="182">
        <f>IFERROR(_xll.qlIndexFixing(Index1M,$H2596,TRUE,_xll.ohTrigger(RecalcTrigger,Trigger1M)),NA())</f>
        <v>1.9095825325886866E-2</v>
      </c>
      <c r="K2596" s="44">
        <f>IFERROR(_xll.qlIndexFixing(Index3M,H2596,TRUE,_xll.ohTrigger(RecalcTrigger,Trigger3M)),NA())</f>
        <v>1.9543153101551382E-2</v>
      </c>
      <c r="L2596" s="44">
        <f>IFERROR(_xll.qlIndexFixing(Index6M,$H2596,TRUE,_xll.ohTrigger(RecalcTrigger,Trigger6M)),NA())</f>
        <v>1.9688520044308145E-2</v>
      </c>
      <c r="M2596" s="183">
        <f>IFERROR(_xll.qlIndexFixing(Index1Y,$H2596,TRUE,_xll.ohTrigger(RecalcTrigger,Trigger1Y)),NA())</f>
        <v>1.9875340723954471E-2</v>
      </c>
      <c r="N2596" s="182">
        <f>IFERROR(_xll.qlIndexFixing(ONIndex1M,I2596,TRUE,_xll.ohTrigger(RecalcTrigger,Trigger1M)),NA())</f>
        <v>1.907949630288619E-2</v>
      </c>
      <c r="O2596" s="44">
        <f>IFERROR(_xll.qlIndexFixing(ONIndex3M,I2596,TRUE,_xll.ohTrigger(RecalcTrigger,Trigger3M)),NA())</f>
        <v>1.9487789715841863E-2</v>
      </c>
      <c r="P2596" s="44">
        <f>IFERROR(_xll.qlIndexFixing(ONIndex6M,I2596,TRUE,_xll.ohTrigger(RecalcTrigger,Trigger6M)),NA())</f>
        <v>1.9578244769519193E-2</v>
      </c>
      <c r="Q2596" s="183">
        <f>IFERROR(_xll.qlIndexFixing(ONIndex1Y,I2596,TRUE,_xll.ohTrigger(RecalcTrigger,Trigger1Y)),NA())</f>
        <v>1.9655293288123321E-2</v>
      </c>
    </row>
    <row r="2597" spans="2:17" x14ac:dyDescent="0.2">
      <c r="B2597" s="39" t="s">
        <v>42</v>
      </c>
      <c r="D2597" s="42">
        <f>_xll.qlCalendarAdvance(Calendar,$D2596,B2597,"f",FALSE)</f>
        <v>57509</v>
      </c>
      <c r="E2597" s="177">
        <f>_xll.qlInterestRateIndexValueDate(IndexON,D2597)</f>
        <v>57509</v>
      </c>
      <c r="F2597" s="193">
        <f>IFERROR(_xll.qlIndexFixing(IndexON,D2597,TRUE,_xll.ohTrigger(RecalcTrigger,TriggerON)),NA())</f>
        <v>1.9208721786933003E-2</v>
      </c>
      <c r="H2597" s="42">
        <f>_xll.qlCalendarAdvance(Calendar,$H2596,B2597,"f",FALSE)</f>
        <v>57509</v>
      </c>
      <c r="I2597" s="177">
        <f>_xll.qlInterestRateIndexValueDate(Index1M,$H2597)</f>
        <v>57509</v>
      </c>
      <c r="J2597" s="182">
        <f>IFERROR(_xll.qlIndexFixing(Index1M,$H2597,TRUE,_xll.ohTrigger(RecalcTrigger,Trigger1M)),NA())</f>
        <v>1.9096743733163724E-2</v>
      </c>
      <c r="K2597" s="44">
        <f>IFERROR(_xll.qlIndexFixing(Index3M,H2597,TRUE,_xll.ohTrigger(RecalcTrigger,Trigger3M)),NA())</f>
        <v>1.9544416195396128E-2</v>
      </c>
      <c r="L2597" s="44">
        <f>IFERROR(_xll.qlIndexFixing(Index6M,$H2597,TRUE,_xll.ohTrigger(RecalcTrigger,Trigger6M)),NA())</f>
        <v>1.9689704628029658E-2</v>
      </c>
      <c r="M2597" s="183">
        <f>IFERROR(_xll.qlIndexFixing(Index1Y,$H2597,TRUE,_xll.ohTrigger(RecalcTrigger,Trigger1Y)),NA())</f>
        <v>1.9876500528617447E-2</v>
      </c>
      <c r="N2597" s="182">
        <f>IFERROR(_xll.qlIndexFixing(ONIndex1M,I2597,TRUE,_xll.ohTrigger(RecalcTrigger,Trigger1M)),NA())</f>
        <v>1.9080377541709215E-2</v>
      </c>
      <c r="O2597" s="44">
        <f>IFERROR(_xll.qlIndexFixing(ONIndex3M,I2597,TRUE,_xll.ohTrigger(RecalcTrigger,Trigger3M)),NA())</f>
        <v>1.9488947157877412E-2</v>
      </c>
      <c r="P2597" s="44">
        <f>IFERROR(_xll.qlIndexFixing(ONIndex6M,I2597,TRUE,_xll.ohTrigger(RecalcTrigger,Trigger6M)),NA())</f>
        <v>1.9579212215325992E-2</v>
      </c>
      <c r="Q2597" s="183">
        <f>IFERROR(_xll.qlIndexFixing(ONIndex1Y,I2597,TRUE,_xll.ohTrigger(RecalcTrigger,Trigger1Y)),NA())</f>
        <v>1.9656001069102702E-2</v>
      </c>
    </row>
    <row r="2598" spans="2:17" x14ac:dyDescent="0.2">
      <c r="B2598" s="39" t="s">
        <v>42</v>
      </c>
      <c r="D2598" s="42">
        <f>_xll.qlCalendarAdvance(Calendar,$D2597,B2598,"f",FALSE)</f>
        <v>57516</v>
      </c>
      <c r="E2598" s="177">
        <f>_xll.qlInterestRateIndexValueDate(IndexON,D2598)</f>
        <v>57516</v>
      </c>
      <c r="F2598" s="193">
        <f>IFERROR(_xll.qlIndexFixing(IndexON,D2598,TRUE,_xll.ohTrigger(RecalcTrigger,TriggerON)),NA())</f>
        <v>1.9210167253024268E-2</v>
      </c>
      <c r="H2598" s="42">
        <f>_xll.qlCalendarAdvance(Calendar,$H2597,B2598,"f",FALSE)</f>
        <v>57516</v>
      </c>
      <c r="I2598" s="177">
        <f>_xll.qlInterestRateIndexValueDate(Index1M,$H2598)</f>
        <v>57516</v>
      </c>
      <c r="J2598" s="182">
        <f>IFERROR(_xll.qlIndexFixing(Index1M,$H2598,TRUE,_xll.ohTrigger(RecalcTrigger,Trigger1M)),NA())</f>
        <v>1.9097679438456271E-2</v>
      </c>
      <c r="K2598" s="44">
        <f>IFERROR(_xll.qlIndexFixing(Index3M,H2598,TRUE,_xll.ohTrigger(RecalcTrigger,Trigger3M)),NA())</f>
        <v>1.9545694676143324E-2</v>
      </c>
      <c r="L2598" s="44">
        <f>IFERROR(_xll.qlIndexFixing(Index6M,$H2598,TRUE,_xll.ohTrigger(RecalcTrigger,Trigger6M)),NA())</f>
        <v>1.9690905184790639E-2</v>
      </c>
      <c r="M2598" s="183">
        <f>IFERROR(_xll.qlIndexFixing(Index1Y,$H2598,TRUE,_xll.ohTrigger(RecalcTrigger,Trigger1Y)),NA())</f>
        <v>1.9877677180581976E-2</v>
      </c>
      <c r="N2598" s="182">
        <f>IFERROR(_xll.qlIndexFixing(ONIndex1M,I2598,TRUE,_xll.ohTrigger(RecalcTrigger,Trigger1M)),NA())</f>
        <v>1.9081276052143048E-2</v>
      </c>
      <c r="O2598" s="44">
        <f>IFERROR(_xll.qlIndexFixing(ONIndex3M,I2598,TRUE,_xll.ohTrigger(RecalcTrigger,Trigger3M)),NA())</f>
        <v>1.9490119911743653E-2</v>
      </c>
      <c r="P2598" s="44">
        <f>IFERROR(_xll.qlIndexFixing(ONIndex6M,I2598,TRUE,_xll.ohTrigger(RecalcTrigger,Trigger6M)),NA())</f>
        <v>1.9580195477962858E-2</v>
      </c>
      <c r="Q2598" s="183">
        <f>IFERROR(_xll.qlIndexFixing(ONIndex1Y,I2598,TRUE,_xll.ohTrigger(RecalcTrigger,Trigger1Y)),NA())</f>
        <v>1.9656725368529804E-2</v>
      </c>
    </row>
    <row r="2599" spans="2:17" x14ac:dyDescent="0.2">
      <c r="B2599" s="39" t="s">
        <v>42</v>
      </c>
      <c r="D2599" s="42">
        <f>_xll.qlCalendarAdvance(Calendar,$D2598,B2599,"f",FALSE)</f>
        <v>57523</v>
      </c>
      <c r="E2599" s="177">
        <f>_xll.qlInterestRateIndexValueDate(IndexON,D2599)</f>
        <v>57523</v>
      </c>
      <c r="F2599" s="193">
        <f>IFERROR(_xll.qlIndexFixing(IndexON,D2599,TRUE,_xll.ohTrigger(RecalcTrigger,TriggerON)),NA())</f>
        <v>1.9211626402078075E-2</v>
      </c>
      <c r="H2599" s="42">
        <f>_xll.qlCalendarAdvance(Calendar,$H2598,B2599,"f",FALSE)</f>
        <v>57523</v>
      </c>
      <c r="I2599" s="177">
        <f>_xll.qlInterestRateIndexValueDate(Index1M,$H2599)</f>
        <v>57523</v>
      </c>
      <c r="J2599" s="182">
        <f>IFERROR(_xll.qlIndexFixing(Index1M,$H2599,TRUE,_xll.ohTrigger(RecalcTrigger,Trigger1M)),NA())</f>
        <v>1.9098632441764501E-2</v>
      </c>
      <c r="K2599" s="44">
        <f>IFERROR(_xll.qlIndexFixing(Index3M,H2599,TRUE,_xll.ohTrigger(RecalcTrigger,Trigger3M)),NA())</f>
        <v>1.9546988543811476E-2</v>
      </c>
      <c r="L2599" s="44">
        <f>IFERROR(_xll.qlIndexFixing(Index6M,$H2599,TRUE,_xll.ohTrigger(RecalcTrigger,Trigger6M)),NA())</f>
        <v>1.9692121714621202E-2</v>
      </c>
      <c r="M2599" s="183">
        <f>IFERROR(_xll.qlIndexFixing(Index1Y,$H2599,TRUE,_xll.ohTrigger(RecalcTrigger,Trigger1Y)),NA())</f>
        <v>1.9878870679906235E-2</v>
      </c>
      <c r="N2599" s="182">
        <f>IFERROR(_xll.qlIndexFixing(ONIndex1M,I2599,TRUE,_xll.ohTrigger(RecalcTrigger,Trigger1M)),NA())</f>
        <v>1.9082191834430828E-2</v>
      </c>
      <c r="O2599" s="44">
        <f>IFERROR(_xll.qlIndexFixing(ONIndex3M,I2599,TRUE,_xll.ohTrigger(RecalcTrigger,Trigger3M)),NA())</f>
        <v>1.9491307977602679E-2</v>
      </c>
      <c r="P2599" s="44">
        <f>IFERROR(_xll.qlIndexFixing(ONIndex6M,I2599,TRUE,_xll.ohTrigger(RecalcTrigger,Trigger6M)),NA())</f>
        <v>1.9581194557753978E-2</v>
      </c>
      <c r="Q2599" s="183">
        <f>IFERROR(_xll.qlIndexFixing(ONIndex1Y,I2599,TRUE,_xll.ohTrigger(RecalcTrigger,Trigger1Y)),NA())</f>
        <v>1.9657466186566719E-2</v>
      </c>
    </row>
    <row r="2600" spans="2:17" x14ac:dyDescent="0.2">
      <c r="B2600" s="39" t="s">
        <v>42</v>
      </c>
      <c r="D2600" s="42">
        <f>_xll.qlCalendarAdvance(Calendar,$D2599,B2600,"f",FALSE)</f>
        <v>57530</v>
      </c>
      <c r="E2600" s="177">
        <f>_xll.qlInterestRateIndexValueDate(IndexON,D2600)</f>
        <v>57530</v>
      </c>
      <c r="F2600" s="193">
        <f>IFERROR(_xll.qlIndexFixing(IndexON,D2600,TRUE,_xll.ohTrigger(RecalcTrigger,TriggerON)),NA())</f>
        <v>1.9213099234013375E-2</v>
      </c>
      <c r="H2600" s="42">
        <f>_xll.qlCalendarAdvance(Calendar,$H2599,B2600,"f",FALSE)</f>
        <v>57530</v>
      </c>
      <c r="I2600" s="177">
        <f>_xll.qlInterestRateIndexValueDate(Index1M,$H2600)</f>
        <v>57530</v>
      </c>
      <c r="J2600" s="182">
        <f>IFERROR(_xll.qlIndexFixing(Index1M,$H2600,TRUE,_xll.ohTrigger(RecalcTrigger,Trigger1M)),NA())</f>
        <v>1.9101314180067167E-2</v>
      </c>
      <c r="K2600" s="44">
        <f>IFERROR(_xll.qlIndexFixing(Index3M,H2600,TRUE,_xll.ohTrigger(RecalcTrigger,Trigger3M)),NA())</f>
        <v>1.9548297798413796E-2</v>
      </c>
      <c r="L2600" s="44">
        <f>IFERROR(_xll.qlIndexFixing(Index6M,$H2600,TRUE,_xll.ohTrigger(RecalcTrigger,Trigger6M)),NA())</f>
        <v>1.9693977395331387E-2</v>
      </c>
      <c r="M2600" s="183">
        <f>IFERROR(_xll.qlIndexFixing(Index1Y,$H2600,TRUE,_xll.ohTrigger(RecalcTrigger,Trigger1Y)),NA())</f>
        <v>1.9880081026649288E-2</v>
      </c>
      <c r="N2600" s="182">
        <f>IFERROR(_xll.qlIndexFixing(ONIndex1M,I2600,TRUE,_xll.ohTrigger(RecalcTrigger,Trigger1M)),NA())</f>
        <v>1.9083124888491509E-2</v>
      </c>
      <c r="O2600" s="44">
        <f>IFERROR(_xll.qlIndexFixing(ONIndex3M,I2600,TRUE,_xll.ohTrigger(RecalcTrigger,Trigger3M)),NA())</f>
        <v>1.9492511355373443E-2</v>
      </c>
      <c r="P2600" s="44">
        <f>IFERROR(_xll.qlIndexFixing(ONIndex6M,I2600,TRUE,_xll.ohTrigger(RecalcTrigger,Trigger6M)),NA())</f>
        <v>1.9582209454618305E-2</v>
      </c>
      <c r="Q2600" s="183">
        <f>IFERROR(_xll.qlIndexFixing(ONIndex1Y,I2600,TRUE,_xll.ohTrigger(RecalcTrigger,Trigger1Y)),NA())</f>
        <v>1.9658223523132401E-2</v>
      </c>
    </row>
    <row r="2601" spans="2:17" x14ac:dyDescent="0.2">
      <c r="B2601" s="39" t="s">
        <v>42</v>
      </c>
      <c r="D2601" s="42">
        <f>_xll.qlCalendarAdvance(Calendar,$D2600,B2601,"f",FALSE)</f>
        <v>57537</v>
      </c>
      <c r="E2601" s="177">
        <f>_xll.qlInterestRateIndexValueDate(IndexON,D2601)</f>
        <v>57537</v>
      </c>
      <c r="F2601" s="193">
        <f>IFERROR(_xll.qlIndexFixing(IndexON,D2601,TRUE,_xll.ohTrigger(RecalcTrigger,TriggerON)),NA())</f>
        <v>1.9214585748911217E-2</v>
      </c>
      <c r="H2601" s="42">
        <f>_xll.qlCalendarAdvance(Calendar,$H2600,B2601,"f",FALSE)</f>
        <v>57537</v>
      </c>
      <c r="I2601" s="177">
        <f>_xll.qlInterestRateIndexValueDate(Index1M,$H2601)</f>
        <v>57537</v>
      </c>
      <c r="J2601" s="182">
        <f>IFERROR(_xll.qlIndexFixing(Index1M,$H2601,TRUE,_xll.ohTrigger(RecalcTrigger,Trigger1M)),NA())</f>
        <v>1.9102305641662619E-2</v>
      </c>
      <c r="K2601" s="44">
        <f>IFERROR(_xll.qlIndexFixing(Index3M,H2601,TRUE,_xll.ohTrigger(RecalcTrigger,Trigger3M)),NA())</f>
        <v>1.9549622439967017E-2</v>
      </c>
      <c r="L2601" s="44">
        <f>IFERROR(_xll.qlIndexFixing(Index6M,$H2601,TRUE,_xll.ohTrigger(RecalcTrigger,Trigger6M)),NA())</f>
        <v>1.9695227079423248E-2</v>
      </c>
      <c r="M2601" s="183">
        <f>IFERROR(_xll.qlIndexFixing(Index1Y,$H2601,TRUE,_xll.ohTrigger(RecalcTrigger,Trigger1Y)),NA())</f>
        <v>1.9881308220870864E-2</v>
      </c>
      <c r="N2601" s="182">
        <f>IFERROR(_xll.qlIndexFixing(ONIndex1M,I2601,TRUE,_xll.ohTrigger(RecalcTrigger,Trigger1M)),NA())</f>
        <v>1.9084075214325091E-2</v>
      </c>
      <c r="O2601" s="44">
        <f>IFERROR(_xll.qlIndexFixing(ONIndex3M,I2601,TRUE,_xll.ohTrigger(RecalcTrigger,Trigger3M)),NA())</f>
        <v>1.9493730044893853E-2</v>
      </c>
      <c r="P2601" s="44">
        <f>IFERROR(_xll.qlIndexFixing(ONIndex6M,I2601,TRUE,_xll.ohTrigger(RecalcTrigger,Trigger6M)),NA())</f>
        <v>1.9583240168474791E-2</v>
      </c>
      <c r="Q2601" s="183">
        <f>IFERROR(_xll.qlIndexFixing(ONIndex1Y,I2601,TRUE,_xll.ohTrigger(RecalcTrigger,Trigger1Y)),NA())</f>
        <v>1.9658997378307896E-2</v>
      </c>
    </row>
    <row r="2602" spans="2:17" x14ac:dyDescent="0.2">
      <c r="B2602" s="39" t="s">
        <v>42</v>
      </c>
      <c r="D2602" s="42">
        <f>_xll.qlCalendarAdvance(Calendar,$D2601,B2602,"f",FALSE)</f>
        <v>57544</v>
      </c>
      <c r="E2602" s="177">
        <f>_xll.qlInterestRateIndexValueDate(IndexON,D2602)</f>
        <v>57544</v>
      </c>
      <c r="F2602" s="193">
        <f>IFERROR(_xll.qlIndexFixing(IndexON,D2602,TRUE,_xll.ohTrigger(RecalcTrigger,TriggerON)),NA())</f>
        <v>1.9216085946447414E-2</v>
      </c>
      <c r="H2602" s="42">
        <f>_xll.qlCalendarAdvance(Calendar,$H2601,B2602,"f",FALSE)</f>
        <v>57544</v>
      </c>
      <c r="I2602" s="177">
        <f>_xll.qlInterestRateIndexValueDate(Index1M,$H2602)</f>
        <v>57544</v>
      </c>
      <c r="J2602" s="182">
        <f>IFERROR(_xll.qlIndexFixing(Index1M,$H2602,TRUE,_xll.ohTrigger(RecalcTrigger,Trigger1M)),NA())</f>
        <v>1.9103314404006241E-2</v>
      </c>
      <c r="K2602" s="44">
        <f>IFERROR(_xll.qlIndexFixing(Index3M,H2602,TRUE,_xll.ohTrigger(RecalcTrigger,Trigger3M)),NA())</f>
        <v>1.9550962468482595E-2</v>
      </c>
      <c r="L2602" s="44">
        <f>IFERROR(_xll.qlIndexFixing(Index6M,$H2602,TRUE,_xll.ohTrigger(RecalcTrigger,Trigger6M)),NA())</f>
        <v>1.969649273753532E-2</v>
      </c>
      <c r="M2602" s="183">
        <f>IFERROR(_xll.qlIndexFixing(Index1Y,$H2602,TRUE,_xll.ohTrigger(RecalcTrigger,Trigger1Y)),NA())</f>
        <v>1.9882552262631803E-2</v>
      </c>
      <c r="N2602" s="182">
        <f>IFERROR(_xll.qlIndexFixing(ONIndex1M,I2602,TRUE,_xll.ohTrigger(RecalcTrigger,Trigger1M)),NA())</f>
        <v>1.9085042811769481E-2</v>
      </c>
      <c r="O2602" s="44">
        <f>IFERROR(_xll.qlIndexFixing(ONIndex3M,I2602,TRUE,_xll.ohTrigger(RecalcTrigger,Trigger3M)),NA())</f>
        <v>1.9494964046407048E-2</v>
      </c>
      <c r="P2602" s="44">
        <f>IFERROR(_xll.qlIndexFixing(ONIndex6M,I2602,TRUE,_xll.ohTrigger(RecalcTrigger,Trigger6M)),NA())</f>
        <v>1.9584286699323439E-2</v>
      </c>
      <c r="Q2602" s="183">
        <f>IFERROR(_xll.qlIndexFixing(ONIndex1Y,I2602,TRUE,_xll.ohTrigger(RecalcTrigger,Trigger1Y)),NA())</f>
        <v>1.965978775176902E-2</v>
      </c>
    </row>
    <row r="2603" spans="2:17" x14ac:dyDescent="0.2">
      <c r="B2603" s="39" t="s">
        <v>42</v>
      </c>
      <c r="D2603" s="42">
        <f>_xll.qlCalendarAdvance(Calendar,$D2602,B2603,"f",FALSE)</f>
        <v>57551</v>
      </c>
      <c r="E2603" s="177">
        <f>_xll.qlInterestRateIndexValueDate(IndexON,D2603)</f>
        <v>57551</v>
      </c>
      <c r="F2603" s="193">
        <f>IFERROR(_xll.qlIndexFixing(IndexON,D2603,TRUE,_xll.ohTrigger(RecalcTrigger,TriggerON)),NA())</f>
        <v>1.9217599827027199E-2</v>
      </c>
      <c r="H2603" s="42">
        <f>_xll.qlCalendarAdvance(Calendar,$H2602,B2603,"f",FALSE)</f>
        <v>57551</v>
      </c>
      <c r="I2603" s="177">
        <f>_xll.qlInterestRateIndexValueDate(Index1M,$H2603)</f>
        <v>57551</v>
      </c>
      <c r="J2603" s="182">
        <f>IFERROR(_xll.qlIndexFixing(Index1M,$H2603,TRUE,_xll.ohTrigger(RecalcTrigger,Trigger1M)),NA())</f>
        <v>1.9104915096925995E-2</v>
      </c>
      <c r="K2603" s="44">
        <f>IFERROR(_xll.qlIndexFixing(Index3M,H2603,TRUE,_xll.ohTrigger(RecalcTrigger,Trigger3M)),NA())</f>
        <v>1.9552317883980791E-2</v>
      </c>
      <c r="L2603" s="44">
        <f>IFERROR(_xll.qlIndexFixing(Index6M,$H2603,TRUE,_xll.ohTrigger(RecalcTrigger,Trigger6M)),NA())</f>
        <v>1.9697774369699314E-2</v>
      </c>
      <c r="M2603" s="183">
        <f>IFERROR(_xll.qlIndexFixing(Index1Y,$H2603,TRUE,_xll.ohTrigger(RecalcTrigger,Trigger1Y)),NA())</f>
        <v>1.9883813151994278E-2</v>
      </c>
      <c r="N2603" s="182">
        <f>IFERROR(_xll.qlIndexFixing(ONIndex1M,I2603,TRUE,_xll.ohTrigger(RecalcTrigger,Trigger1M)),NA())</f>
        <v>1.9086027681067819E-2</v>
      </c>
      <c r="O2603" s="44">
        <f>IFERROR(_xll.qlIndexFixing(ONIndex3M,I2603,TRUE,_xll.ohTrigger(RecalcTrigger,Trigger3M)),NA())</f>
        <v>1.9496213359831982E-2</v>
      </c>
      <c r="P2603" s="44">
        <f>IFERROR(_xll.qlIndexFixing(ONIndex6M,I2603,TRUE,_xll.ohTrigger(RecalcTrigger,Trigger6M)),NA())</f>
        <v>1.9585349047407385E-2</v>
      </c>
      <c r="Q2603" s="183">
        <f>IFERROR(_xll.qlIndexFixing(ONIndex1Y,I2603,TRUE,_xll.ohTrigger(RecalcTrigger,Trigger1Y)),NA())</f>
        <v>1.9660594644083096E-2</v>
      </c>
    </row>
    <row r="2604" spans="2:17" x14ac:dyDescent="0.2">
      <c r="B2604" s="39" t="s">
        <v>42</v>
      </c>
      <c r="D2604" s="42">
        <f>_xll.qlCalendarAdvance(Calendar,$D2603,B2604,"f",FALSE)</f>
        <v>57558</v>
      </c>
      <c r="E2604" s="177">
        <f>_xll.qlInterestRateIndexValueDate(IndexON,D2604)</f>
        <v>57558</v>
      </c>
      <c r="F2604" s="193">
        <f>IFERROR(_xll.qlIndexFixing(IndexON,D2604,TRUE,_xll.ohTrigger(RecalcTrigger,TriggerON)),NA())</f>
        <v>1.9219127390488477E-2</v>
      </c>
      <c r="H2604" s="42">
        <f>_xll.qlCalendarAdvance(Calendar,$H2603,B2604,"f",FALSE)</f>
        <v>57558</v>
      </c>
      <c r="I2604" s="177">
        <f>_xll.qlInterestRateIndexValueDate(Index1M,$H2604)</f>
        <v>57558</v>
      </c>
      <c r="J2604" s="182">
        <f>IFERROR(_xll.qlIndexFixing(Index1M,$H2604,TRUE,_xll.ohTrigger(RecalcTrigger,Trigger1M)),NA())</f>
        <v>1.9105383830977304E-2</v>
      </c>
      <c r="K2604" s="44">
        <f>IFERROR(_xll.qlIndexFixing(Index3M,H2604,TRUE,_xll.ohTrigger(RecalcTrigger,Trigger3M)),NA())</f>
        <v>1.9553688686475699E-2</v>
      </c>
      <c r="L2604" s="44">
        <f>IFERROR(_xll.qlIndexFixing(Index6M,$H2604,TRUE,_xll.ohTrigger(RecalcTrigger,Trigger6M)),NA())</f>
        <v>1.9699071975944307E-2</v>
      </c>
      <c r="M2604" s="183">
        <f>IFERROR(_xll.qlIndexFixing(Index1Y,$H2604,TRUE,_xll.ohTrigger(RecalcTrigger,Trigger1Y)),NA())</f>
        <v>1.9885090889020463E-2</v>
      </c>
      <c r="N2604" s="182">
        <f>IFERROR(_xll.qlIndexFixing(ONIndex1M,I2604,TRUE,_xll.ohTrigger(RecalcTrigger,Trigger1M)),NA())</f>
        <v>1.908702982205801E-2</v>
      </c>
      <c r="O2604" s="44">
        <f>IFERROR(_xll.qlIndexFixing(ONIndex3M,I2604,TRUE,_xll.ohTrigger(RecalcTrigger,Trigger3M)),NA())</f>
        <v>1.9497477985087608E-2</v>
      </c>
      <c r="P2604" s="44">
        <f>IFERROR(_xll.qlIndexFixing(ONIndex6M,I2604,TRUE,_xll.ohTrigger(RecalcTrigger,Trigger6M)),NA())</f>
        <v>1.9586427212402446E-2</v>
      </c>
      <c r="Q2604" s="183">
        <f>IFERROR(_xll.qlIndexFixing(ONIndex1Y,I2604,TRUE,_xll.ohTrigger(RecalcTrigger,Trigger1Y)),NA())</f>
        <v>1.9661418054844892E-2</v>
      </c>
    </row>
    <row r="2605" spans="2:17" x14ac:dyDescent="0.2">
      <c r="B2605" s="39" t="s">
        <v>42</v>
      </c>
      <c r="D2605" s="42">
        <f>_xll.qlCalendarAdvance(Calendar,$D2604,B2605,"f",FALSE)</f>
        <v>57565</v>
      </c>
      <c r="E2605" s="177">
        <f>_xll.qlInterestRateIndexValueDate(IndexON,D2605)</f>
        <v>57565</v>
      </c>
      <c r="F2605" s="193">
        <f>IFERROR(_xll.qlIndexFixing(IndexON,D2605,TRUE,_xll.ohTrigger(RecalcTrigger,TriggerON)),NA())</f>
        <v>1.9220668636831251E-2</v>
      </c>
      <c r="H2605" s="42">
        <f>_xll.qlCalendarAdvance(Calendar,$H2604,B2605,"f",FALSE)</f>
        <v>57565</v>
      </c>
      <c r="I2605" s="177">
        <f>_xll.qlInterestRateIndexValueDate(Index1M,$H2605)</f>
        <v>57565</v>
      </c>
      <c r="J2605" s="182">
        <f>IFERROR(_xll.qlIndexFixing(Index1M,$H2605,TRUE,_xll.ohTrigger(RecalcTrigger,Trigger1M)),NA())</f>
        <v>1.9106444495612114E-2</v>
      </c>
      <c r="K2605" s="44">
        <f>IFERROR(_xll.qlIndexFixing(Index3M,H2605,TRUE,_xll.ohTrigger(RecalcTrigger,Trigger3M)),NA())</f>
        <v>1.9555074875981418E-2</v>
      </c>
      <c r="L2605" s="44">
        <f>IFERROR(_xll.qlIndexFixing(Index6M,$H2605,TRUE,_xll.ohTrigger(RecalcTrigger,Trigger6M)),NA())</f>
        <v>1.9700385556301124E-2</v>
      </c>
      <c r="M2605" s="183">
        <f>IFERROR(_xll.qlIndexFixing(Index1Y,$H2605,TRUE,_xll.ohTrigger(RecalcTrigger,Trigger1Y)),NA())</f>
        <v>1.9886385473773638E-2</v>
      </c>
      <c r="N2605" s="182">
        <f>IFERROR(_xll.qlIndexFixing(ONIndex1M,I2605,TRUE,_xll.ohTrigger(RecalcTrigger,Trigger1M)),NA())</f>
        <v>1.9088049234740057E-2</v>
      </c>
      <c r="O2605" s="44">
        <f>IFERROR(_xll.qlIndexFixing(ONIndex3M,I2605,TRUE,_xll.ohTrigger(RecalcTrigger,Trigger3M)),NA())</f>
        <v>1.9498757922254972E-2</v>
      </c>
      <c r="P2605" s="44">
        <f>IFERROR(_xll.qlIndexFixing(ONIndex6M,I2605,TRUE,_xll.ohTrigger(RecalcTrigger,Trigger6M)),NA())</f>
        <v>1.9587521194470714E-2</v>
      </c>
      <c r="Q2605" s="183">
        <f>IFERROR(_xll.qlIndexFixing(ONIndex1Y,I2605,TRUE,_xll.ohTrigger(RecalcTrigger,Trigger1Y)),NA())</f>
        <v>1.9662257983973364E-2</v>
      </c>
    </row>
    <row r="2606" spans="2:17" x14ac:dyDescent="0.2">
      <c r="B2606" s="39" t="s">
        <v>42</v>
      </c>
      <c r="D2606" s="42">
        <f>_xll.qlCalendarAdvance(Calendar,$D2605,B2606,"f",FALSE)</f>
        <v>57572</v>
      </c>
      <c r="E2606" s="177">
        <f>_xll.qlInterestRateIndexValueDate(IndexON,D2606)</f>
        <v>57572</v>
      </c>
      <c r="F2606" s="193">
        <f>IFERROR(_xll.qlIndexFixing(IndexON,D2606,TRUE,_xll.ohTrigger(RecalcTrigger,TriggerON)),NA())</f>
        <v>1.9222223565974472E-2</v>
      </c>
      <c r="H2606" s="42">
        <f>_xll.qlCalendarAdvance(Calendar,$H2605,B2606,"f",FALSE)</f>
        <v>57572</v>
      </c>
      <c r="I2606" s="177">
        <f>_xll.qlInterestRateIndexValueDate(Index1M,$H2606)</f>
        <v>57572</v>
      </c>
      <c r="J2606" s="182">
        <f>IFERROR(_xll.qlIndexFixing(Index1M,$H2606,TRUE,_xll.ohTrigger(RecalcTrigger,Trigger1M)),NA())</f>
        <v>1.9107522461019658E-2</v>
      </c>
      <c r="K2606" s="44">
        <f>IFERROR(_xll.qlIndexFixing(Index3M,H2606,TRUE,_xll.ohTrigger(RecalcTrigger,Trigger3M)),NA())</f>
        <v>1.9556476452515559E-2</v>
      </c>
      <c r="L2606" s="44">
        <f>IFERROR(_xll.qlIndexFixing(Index6M,$H2606,TRUE,_xll.ohTrigger(RecalcTrigger,Trigger6M)),NA())</f>
        <v>1.9701715110802365E-2</v>
      </c>
      <c r="M2606" s="183">
        <f>IFERROR(_xll.qlIndexFixing(Index1Y,$H2606,TRUE,_xll.ohTrigger(RecalcTrigger,Trigger1Y)),NA())</f>
        <v>1.9887696906317975E-2</v>
      </c>
      <c r="N2606" s="182">
        <f>IFERROR(_xll.qlIndexFixing(ONIndex1M,I2606,TRUE,_xll.ohTrigger(RecalcTrigger,Trigger1M)),NA())</f>
        <v>1.9089085919195004E-2</v>
      </c>
      <c r="O2606" s="44">
        <f>IFERROR(_xll.qlIndexFixing(ONIndex3M,I2606,TRUE,_xll.ohTrigger(RecalcTrigger,Trigger3M)),NA())</f>
        <v>1.9500053171334075E-2</v>
      </c>
      <c r="P2606" s="44">
        <f>IFERROR(_xll.qlIndexFixing(ONIndex6M,I2606,TRUE,_xll.ohTrigger(RecalcTrigger,Trigger6M)),NA())</f>
        <v>1.9588630993612188E-2</v>
      </c>
      <c r="Q2606" s="183">
        <f>IFERROR(_xll.qlIndexFixing(ONIndex1Y,I2606,TRUE,_xll.ohTrigger(RecalcTrigger,Trigger1Y)),NA())</f>
        <v>1.9663114431873741E-2</v>
      </c>
    </row>
    <row r="2607" spans="2:17" x14ac:dyDescent="0.2">
      <c r="B2607" s="39" t="s">
        <v>42</v>
      </c>
      <c r="D2607" s="42">
        <f>_xll.qlCalendarAdvance(Calendar,$D2606,B2607,"f",FALSE)</f>
        <v>57579</v>
      </c>
      <c r="E2607" s="177">
        <f>_xll.qlInterestRateIndexValueDate(IndexON,D2607)</f>
        <v>57579</v>
      </c>
      <c r="F2607" s="193">
        <f>IFERROR(_xll.qlIndexFixing(IndexON,D2607,TRUE,_xll.ohTrigger(RecalcTrigger,TriggerON)),NA())</f>
        <v>1.9223792178080235E-2</v>
      </c>
      <c r="H2607" s="42">
        <f>_xll.qlCalendarAdvance(Calendar,$H2606,B2607,"f",FALSE)</f>
        <v>57579</v>
      </c>
      <c r="I2607" s="177">
        <f>_xll.qlInterestRateIndexValueDate(Index1M,$H2607)</f>
        <v>57579</v>
      </c>
      <c r="J2607" s="182">
        <f>IFERROR(_xll.qlIndexFixing(Index1M,$H2607,TRUE,_xll.ohTrigger(RecalcTrigger,Trigger1M)),NA())</f>
        <v>1.910861772720239E-2</v>
      </c>
      <c r="K2607" s="44">
        <f>IFERROR(_xll.qlIndexFixing(Index3M,H2607,TRUE,_xll.ohTrigger(RecalcTrigger,Trigger3M)),NA())</f>
        <v>1.9557893416093989E-2</v>
      </c>
      <c r="L2607" s="44">
        <f>IFERROR(_xll.qlIndexFixing(Index6M,$H2607,TRUE,_xll.ohTrigger(RecalcTrigger,Trigger6M)),NA())</f>
        <v>1.9703060639479304E-2</v>
      </c>
      <c r="M2607" s="183">
        <f>IFERROR(_xll.qlIndexFixing(Index1Y,$H2607,TRUE,_xll.ohTrigger(RecalcTrigger,Trigger1Y)),NA())</f>
        <v>1.9889025186718756E-2</v>
      </c>
      <c r="N2607" s="182">
        <f>IFERROR(_xll.qlIndexFixing(ONIndex1M,I2607,TRUE,_xll.ohTrigger(RecalcTrigger,Trigger1M)),NA())</f>
        <v>1.9090139875503898E-2</v>
      </c>
      <c r="O2607" s="44">
        <f>IFERROR(_xll.qlIndexFixing(ONIndex3M,I2607,TRUE,_xll.ohTrigger(RecalcTrigger,Trigger3M)),NA())</f>
        <v>1.9501363732487009E-2</v>
      </c>
      <c r="P2607" s="44">
        <f>IFERROR(_xll.qlIndexFixing(ONIndex6M,I2607,TRUE,_xll.ohTrigger(RecalcTrigger,Trigger6M)),NA())</f>
        <v>1.9589756609745823E-2</v>
      </c>
      <c r="Q2607" s="183">
        <f>IFERROR(_xll.qlIndexFixing(ONIndex1Y,I2607,TRUE,_xll.ohTrigger(RecalcTrigger,Trigger1Y)),NA())</f>
        <v>1.9663987398302885E-2</v>
      </c>
    </row>
    <row r="2608" spans="2:17" x14ac:dyDescent="0.2">
      <c r="B2608" s="39" t="s">
        <v>42</v>
      </c>
      <c r="D2608" s="42">
        <f>_xll.qlCalendarAdvance(Calendar,$D2607,B2608,"f",FALSE)</f>
        <v>57586</v>
      </c>
      <c r="E2608" s="177">
        <f>_xll.qlInterestRateIndexValueDate(IndexON,D2608)</f>
        <v>57586</v>
      </c>
      <c r="F2608" s="193">
        <f>IFERROR(_xll.qlIndexFixing(IndexON,D2608,TRUE,_xll.ohTrigger(RecalcTrigger,TriggerON)),NA())</f>
        <v>1.9225374472986445E-2</v>
      </c>
      <c r="H2608" s="42">
        <f>_xll.qlCalendarAdvance(Calendar,$H2607,B2608,"f",FALSE)</f>
        <v>57586</v>
      </c>
      <c r="I2608" s="177">
        <f>_xll.qlInterestRateIndexValueDate(Index1M,$H2608)</f>
        <v>57586</v>
      </c>
      <c r="J2608" s="182">
        <f>IFERROR(_xll.qlIndexFixing(Index1M,$H2608,TRUE,_xll.ohTrigger(RecalcTrigger,Trigger1M)),NA())</f>
        <v>1.9107987883057641E-2</v>
      </c>
      <c r="K2608" s="44">
        <f>IFERROR(_xll.qlIndexFixing(Index3M,H2608,TRUE,_xll.ohTrigger(RecalcTrigger,Trigger3M)),NA())</f>
        <v>1.9559325766734317E-2</v>
      </c>
      <c r="L2608" s="44">
        <f>IFERROR(_xll.qlIndexFixing(Index6M,$H2608,TRUE,_xll.ohTrigger(RecalcTrigger,Trigger6M)),NA())</f>
        <v>1.9703789276073427E-2</v>
      </c>
      <c r="M2608" s="183">
        <f>IFERROR(_xll.qlIndexFixing(Index1Y,$H2608,TRUE,_xll.ohTrigger(RecalcTrigger,Trigger1Y)),NA())</f>
        <v>1.9890370315041261E-2</v>
      </c>
      <c r="N2608" s="182">
        <f>IFERROR(_xll.qlIndexFixing(ONIndex1M,I2608,TRUE,_xll.ohTrigger(RecalcTrigger,Trigger1M)),NA())</f>
        <v>1.90912111034236E-2</v>
      </c>
      <c r="O2608" s="44">
        <f>IFERROR(_xll.qlIndexFixing(ONIndex3M,I2608,TRUE,_xll.ohTrigger(RecalcTrigger,Trigger3M)),NA())</f>
        <v>1.9502689605308543E-2</v>
      </c>
      <c r="P2608" s="44">
        <f>IFERROR(_xll.qlIndexFixing(ONIndex6M,I2608,TRUE,_xll.ohTrigger(RecalcTrigger,Trigger6M)),NA())</f>
        <v>1.9590898043033711E-2</v>
      </c>
      <c r="Q2608" s="183">
        <f>IFERROR(_xll.qlIndexFixing(ONIndex1Y,I2608,TRUE,_xll.ohTrigger(RecalcTrigger,Trigger1Y)),NA())</f>
        <v>1.9664876883179749E-2</v>
      </c>
    </row>
    <row r="2609" spans="2:17" x14ac:dyDescent="0.2">
      <c r="B2609" s="39" t="s">
        <v>42</v>
      </c>
      <c r="D2609" s="42">
        <f>_xll.qlCalendarAdvance(Calendar,$D2608,B2609,"f",FALSE)</f>
        <v>57593</v>
      </c>
      <c r="E2609" s="177">
        <f>_xll.qlInterestRateIndexValueDate(IndexON,D2609)</f>
        <v>57593</v>
      </c>
      <c r="F2609" s="193">
        <f>IFERROR(_xll.qlIndexFixing(IndexON,D2609,TRUE,_xll.ohTrigger(RecalcTrigger,TriggerON)),NA())</f>
        <v>1.9226970450693104E-2</v>
      </c>
      <c r="H2609" s="42">
        <f>_xll.qlCalendarAdvance(Calendar,$H2608,B2609,"f",FALSE)</f>
        <v>57593</v>
      </c>
      <c r="I2609" s="177">
        <f>_xll.qlInterestRateIndexValueDate(Index1M,$H2609)</f>
        <v>57593</v>
      </c>
      <c r="J2609" s="182">
        <f>IFERROR(_xll.qlIndexFixing(Index1M,$H2609,TRUE,_xll.ohTrigger(RecalcTrigger,Trigger1M)),NA())</f>
        <v>1.9109113866782084E-2</v>
      </c>
      <c r="K2609" s="44">
        <f>IFERROR(_xll.qlIndexFixing(Index3M,H2609,TRUE,_xll.ohTrigger(RecalcTrigger,Trigger3M)),NA())</f>
        <v>1.9560143922018325E-2</v>
      </c>
      <c r="L2609" s="44">
        <f>IFERROR(_xll.qlIndexFixing(Index6M,$H2609,TRUE,_xll.ohTrigger(RecalcTrigger,Trigger6M)),NA())</f>
        <v>1.9703897792194461E-2</v>
      </c>
      <c r="M2609" s="183">
        <f>IFERROR(_xll.qlIndexFixing(Index1Y,$H2609,TRUE,_xll.ohTrigger(RecalcTrigger,Trigger1Y)),NA())</f>
        <v>1.9891732291352326E-2</v>
      </c>
      <c r="N2609" s="182">
        <f>IFERROR(_xll.qlIndexFixing(ONIndex1M,I2609,TRUE,_xll.ohTrigger(RecalcTrigger,Trigger1M)),NA())</f>
        <v>1.9092299603035157E-2</v>
      </c>
      <c r="O2609" s="44">
        <f>IFERROR(_xll.qlIndexFixing(ONIndex3M,I2609,TRUE,_xll.ohTrigger(RecalcTrigger,Trigger3M)),NA())</f>
        <v>1.9504030790041815E-2</v>
      </c>
      <c r="P2609" s="44">
        <f>IFERROR(_xll.qlIndexFixing(ONIndex6M,I2609,TRUE,_xll.ohTrigger(RecalcTrigger,Trigger6M)),NA())</f>
        <v>1.9592055293313759E-2</v>
      </c>
      <c r="Q2609" s="183">
        <f>IFERROR(_xll.qlIndexFixing(ONIndex1Y,I2609,TRUE,_xll.ohTrigger(RecalcTrigger,Trigger1Y)),NA())</f>
        <v>1.9665782886585381E-2</v>
      </c>
    </row>
    <row r="2610" spans="2:17" x14ac:dyDescent="0.2">
      <c r="B2610" s="39" t="s">
        <v>42</v>
      </c>
      <c r="D2610" s="42">
        <f>_xll.qlCalendarAdvance(Calendar,$D2609,B2610,"f",FALSE)</f>
        <v>57600</v>
      </c>
      <c r="E2610" s="177">
        <f>_xll.qlInterestRateIndexValueDate(IndexON,D2610)</f>
        <v>57600</v>
      </c>
      <c r="F2610" s="193">
        <f>IFERROR(_xll.qlIndexFixing(IndexON,D2610,TRUE,_xll.ohTrigger(RecalcTrigger,TriggerON)),NA())</f>
        <v>1.922858011144335E-2</v>
      </c>
      <c r="H2610" s="42">
        <f>_xll.qlCalendarAdvance(Calendar,$H2609,B2610,"f",FALSE)</f>
        <v>57600</v>
      </c>
      <c r="I2610" s="177">
        <f>_xll.qlInterestRateIndexValueDate(Index1M,$H2610)</f>
        <v>57600</v>
      </c>
      <c r="J2610" s="182">
        <f>IFERROR(_xll.qlIndexFixing(Index1M,$H2610,TRUE,_xll.ohTrigger(RecalcTrigger,Trigger1M)),NA())</f>
        <v>1.9110257148573544E-2</v>
      </c>
      <c r="K2610" s="44">
        <f>IFERROR(_xll.qlIndexFixing(Index3M,H2610,TRUE,_xll.ohTrigger(RecalcTrigger,Trigger3M)),NA())</f>
        <v>1.9561605869590409E-2</v>
      </c>
      <c r="L2610" s="44">
        <f>IFERROR(_xll.qlIndexFixing(Index6M,$H2610,TRUE,_xll.ohTrigger(RecalcTrigger,Trigger6M)),NA())</f>
        <v>1.970528759651009E-2</v>
      </c>
      <c r="M2610" s="183">
        <f>IFERROR(_xll.qlIndexFixing(Index1Y,$H2610,TRUE,_xll.ohTrigger(RecalcTrigger,Trigger1Y)),NA())</f>
        <v>1.9893111115719453E-2</v>
      </c>
      <c r="N2610" s="182">
        <f>IFERROR(_xll.qlIndexFixing(ONIndex1M,I2610,TRUE,_xll.ohTrigger(RecalcTrigger,Trigger1M)),NA())</f>
        <v>1.909340537450066E-2</v>
      </c>
      <c r="O2610" s="44">
        <f>IFERROR(_xll.qlIndexFixing(ONIndex3M,I2610,TRUE,_xll.ohTrigger(RecalcTrigger,Trigger3M)),NA())</f>
        <v>1.9505387286767872E-2</v>
      </c>
      <c r="P2610" s="44">
        <f>IFERROR(_xll.qlIndexFixing(ONIndex6M,I2610,TRUE,_xll.ohTrigger(RecalcTrigger,Trigger6M)),NA())</f>
        <v>1.9593228360667014E-2</v>
      </c>
      <c r="Q2610" s="183">
        <f>IFERROR(_xll.qlIndexFixing(ONIndex1Y,I2610,TRUE,_xll.ohTrigger(RecalcTrigger,Trigger1Y)),NA())</f>
        <v>1.9666705408600826E-2</v>
      </c>
    </row>
    <row r="2611" spans="2:17" x14ac:dyDescent="0.2">
      <c r="B2611" s="39" t="s">
        <v>42</v>
      </c>
      <c r="D2611" s="42">
        <f>_xll.qlCalendarAdvance(Calendar,$D2610,B2611,"f",FALSE)</f>
        <v>57607</v>
      </c>
      <c r="E2611" s="177">
        <f>_xll.qlInterestRateIndexValueDate(IndexON,D2611)</f>
        <v>57607</v>
      </c>
      <c r="F2611" s="193">
        <f>IFERROR(_xll.qlIndexFixing(IndexON,D2611,TRUE,_xll.ohTrigger(RecalcTrigger,TriggerON)),NA())</f>
        <v>1.9230203454994044E-2</v>
      </c>
      <c r="H2611" s="42">
        <f>_xll.qlCalendarAdvance(Calendar,$H2610,B2611,"f",FALSE)</f>
        <v>57607</v>
      </c>
      <c r="I2611" s="177">
        <f>_xll.qlInterestRateIndexValueDate(Index1M,$H2611)</f>
        <v>57607</v>
      </c>
      <c r="J2611" s="182">
        <f>IFERROR(_xll.qlIndexFixing(Index1M,$H2611,TRUE,_xll.ohTrigger(RecalcTrigger,Trigger1M)),NA())</f>
        <v>1.9111417728437424E-2</v>
      </c>
      <c r="K2611" s="44">
        <f>IFERROR(_xll.qlIndexFixing(Index3M,H2611,TRUE,_xll.ohTrigger(RecalcTrigger,Trigger3M)),NA())</f>
        <v>1.9563083203442657E-2</v>
      </c>
      <c r="L2611" s="44">
        <f>IFERROR(_xll.qlIndexFixing(Index6M,$H2611,TRUE,_xll.ohTrigger(RecalcTrigger,Trigger6M)),NA())</f>
        <v>1.9706693372534782E-2</v>
      </c>
      <c r="M2611" s="183">
        <f>IFERROR(_xll.qlIndexFixing(Index1Y,$H2611,TRUE,_xll.ohTrigger(RecalcTrigger,Trigger1Y)),NA())</f>
        <v>1.9894506788211475E-2</v>
      </c>
      <c r="N2611" s="182">
        <f>IFERROR(_xll.qlIndexFixing(ONIndex1M,I2611,TRUE,_xll.ohTrigger(RecalcTrigger,Trigger1M)),NA())</f>
        <v>1.9094528417658019E-2</v>
      </c>
      <c r="O2611" s="44">
        <f>IFERROR(_xll.qlIndexFixing(ONIndex3M,I2611,TRUE,_xll.ohTrigger(RecalcTrigger,Trigger3M)),NA())</f>
        <v>1.9506759095243575E-2</v>
      </c>
      <c r="P2611" s="44">
        <f>IFERROR(_xll.qlIndexFixing(ONIndex6M,I2611,TRUE,_xll.ohTrigger(RecalcTrigger,Trigger6M)),NA())</f>
        <v>1.9594417245093476E-2</v>
      </c>
      <c r="Q2611" s="183">
        <f>IFERROR(_xll.qlIndexFixing(ONIndex1Y,I2611,TRUE,_xll.ohTrigger(RecalcTrigger,Trigger1Y)),NA())</f>
        <v>1.9667644449063992E-2</v>
      </c>
    </row>
    <row r="2612" spans="2:17" x14ac:dyDescent="0.2">
      <c r="B2612" s="39" t="s">
        <v>42</v>
      </c>
      <c r="D2612" s="42">
        <f>_xll.qlCalendarAdvance(Calendar,$D2611,B2612,"f",FALSE)</f>
        <v>57614</v>
      </c>
      <c r="E2612" s="177">
        <f>_xll.qlInterestRateIndexValueDate(IndexON,D2612)</f>
        <v>57614</v>
      </c>
      <c r="F2612" s="193">
        <f>IFERROR(_xll.qlIndexFixing(IndexON,D2612,TRUE,_xll.ohTrigger(RecalcTrigger,TriggerON)),NA())</f>
        <v>1.9231840481345186E-2</v>
      </c>
      <c r="H2612" s="42">
        <f>_xll.qlCalendarAdvance(Calendar,$H2611,B2612,"f",FALSE)</f>
        <v>57614</v>
      </c>
      <c r="I2612" s="177">
        <f>_xll.qlInterestRateIndexValueDate(Index1M,$H2612)</f>
        <v>57614</v>
      </c>
      <c r="J2612" s="182">
        <f>IFERROR(_xll.qlIndexFixing(Index1M,$H2612,TRUE,_xll.ohTrigger(RecalcTrigger,Trigger1M)),NA())</f>
        <v>1.9112595606376424E-2</v>
      </c>
      <c r="K2612" s="44">
        <f>IFERROR(_xll.qlIndexFixing(Index3M,H2612,TRUE,_xll.ohTrigger(RecalcTrigger,Trigger3M)),NA())</f>
        <v>1.9565209040232682E-2</v>
      </c>
      <c r="L2612" s="44">
        <f>IFERROR(_xll.qlIndexFixing(Index6M,$H2612,TRUE,_xll.ohTrigger(RecalcTrigger,Trigger6M)),NA())</f>
        <v>1.9708115120301222E-2</v>
      </c>
      <c r="M2612" s="183">
        <f>IFERROR(_xll.qlIndexFixing(Index1Y,$H2612,TRUE,_xll.ohTrigger(RecalcTrigger,Trigger1Y)),NA())</f>
        <v>1.9895919308896781E-2</v>
      </c>
      <c r="N2612" s="182">
        <f>IFERROR(_xll.qlIndexFixing(ONIndex1M,I2612,TRUE,_xll.ohTrigger(RecalcTrigger,Trigger1M)),NA())</f>
        <v>1.9095668732588278E-2</v>
      </c>
      <c r="O2612" s="44">
        <f>IFERROR(_xll.qlIndexFixing(ONIndex3M,I2612,TRUE,_xll.ohTrigger(RecalcTrigger,Trigger3M)),NA())</f>
        <v>1.9508146215631017E-2</v>
      </c>
      <c r="P2612" s="44">
        <f>IFERROR(_xll.qlIndexFixing(ONIndex6M,I2612,TRUE,_xll.ohTrigger(RecalcTrigger,Trigger6M)),NA())</f>
        <v>1.9595621946512098E-2</v>
      </c>
      <c r="Q2612" s="183">
        <f>IFERROR(_xll.qlIndexFixing(ONIndex1Y,I2612,TRUE,_xll.ohTrigger(RecalcTrigger,Trigger1Y)),NA())</f>
        <v>1.9668600008136972E-2</v>
      </c>
    </row>
    <row r="2613" spans="2:17" x14ac:dyDescent="0.2">
      <c r="B2613" s="39" t="s">
        <v>42</v>
      </c>
      <c r="D2613" s="42">
        <f>_xll.qlCalendarAdvance(Calendar,$D2612,B2613,"f",FALSE)</f>
        <v>57621</v>
      </c>
      <c r="E2613" s="177">
        <f>_xll.qlInterestRateIndexValueDate(IndexON,D2613)</f>
        <v>57621</v>
      </c>
      <c r="F2613" s="193">
        <f>IFERROR(_xll.qlIndexFixing(IndexON,D2613,TRUE,_xll.ohTrigger(RecalcTrigger,TriggerON)),NA())</f>
        <v>1.9233491190658869E-2</v>
      </c>
      <c r="H2613" s="42">
        <f>_xll.qlCalendarAdvance(Calendar,$H2612,B2613,"f",FALSE)</f>
        <v>57621</v>
      </c>
      <c r="I2613" s="177">
        <f>_xll.qlInterestRateIndexValueDate(Index1M,$H2613)</f>
        <v>57621</v>
      </c>
      <c r="J2613" s="182">
        <f>IFERROR(_xll.qlIndexFixing(Index1M,$H2613,TRUE,_xll.ohTrigger(RecalcTrigger,Trigger1M)),NA())</f>
        <v>1.9115552640938789E-2</v>
      </c>
      <c r="K2613" s="44">
        <f>IFERROR(_xll.qlIndexFixing(Index3M,H2613,TRUE,_xll.ohTrigger(RecalcTrigger,Trigger3M)),NA())</f>
        <v>1.9566718326429186E-2</v>
      </c>
      <c r="L2613" s="44">
        <f>IFERROR(_xll.qlIndexFixing(Index6M,$H2613,TRUE,_xll.ohTrigger(RecalcTrigger,Trigger6M)),NA())</f>
        <v>1.9710191510929304E-2</v>
      </c>
      <c r="M2613" s="183">
        <f>IFERROR(_xll.qlIndexFixing(Index1Y,$H2613,TRUE,_xll.ohTrigger(RecalcTrigger,Trigger1Y)),NA())</f>
        <v>1.9897348677845761E-2</v>
      </c>
      <c r="N2613" s="182">
        <f>IFERROR(_xll.qlIndexFixing(ONIndex1M,I2613,TRUE,_xll.ohTrigger(RecalcTrigger,Trigger1M)),NA())</f>
        <v>1.9096826319291438E-2</v>
      </c>
      <c r="O2613" s="44">
        <f>IFERROR(_xll.qlIndexFixing(ONIndex3M,I2613,TRUE,_xll.ohTrigger(RecalcTrigger,Trigger3M)),NA())</f>
        <v>1.950954864809229E-2</v>
      </c>
      <c r="P2613" s="44">
        <f>IFERROR(_xll.qlIndexFixing(ONIndex6M,I2613,TRUE,_xll.ohTrigger(RecalcTrigger,Trigger6M)),NA())</f>
        <v>1.9596842464922881E-2</v>
      </c>
      <c r="Q2613" s="183">
        <f>IFERROR(_xll.qlIndexFixing(ONIndex1Y,I2613,TRUE,_xll.ohTrigger(RecalcTrigger,Trigger1Y)),NA())</f>
        <v>1.9669572085657672E-2</v>
      </c>
    </row>
    <row r="2614" spans="2:17" x14ac:dyDescent="0.2">
      <c r="B2614" s="39" t="s">
        <v>42</v>
      </c>
      <c r="D2614" s="42">
        <f>_xll.qlCalendarAdvance(Calendar,$D2613,B2614,"f",FALSE)</f>
        <v>57628</v>
      </c>
      <c r="E2614" s="177">
        <f>_xll.qlInterestRateIndexValueDate(IndexON,D2614)</f>
        <v>57628</v>
      </c>
      <c r="F2614" s="193">
        <f>IFERROR(_xll.qlIndexFixing(IndexON,D2614,TRUE,_xll.ohTrigger(RecalcTrigger,TriggerON)),NA())</f>
        <v>1.9235155582854047E-2</v>
      </c>
      <c r="H2614" s="42">
        <f>_xll.qlCalendarAdvance(Calendar,$H2613,B2614,"f",FALSE)</f>
        <v>57628</v>
      </c>
      <c r="I2614" s="177">
        <f>_xll.qlInterestRateIndexValueDate(Index1M,$H2614)</f>
        <v>57628</v>
      </c>
      <c r="J2614" s="182">
        <f>IFERROR(_xll.qlIndexFixing(Index1M,$H2614,TRUE,_xll.ohTrigger(RecalcTrigger,Trigger1M)),NA())</f>
        <v>1.9116769012714852E-2</v>
      </c>
      <c r="K2614" s="44">
        <f>IFERROR(_xll.qlIndexFixing(Index3M,H2614,TRUE,_xll.ohTrigger(RecalcTrigger,Trigger3M)),NA())</f>
        <v>1.9568242999787138E-2</v>
      </c>
      <c r="L2614" s="44">
        <f>IFERROR(_xll.qlIndexFixing(Index6M,$H2614,TRUE,_xll.ohTrigger(RecalcTrigger,Trigger6M)),NA())</f>
        <v>1.9711646421312502E-2</v>
      </c>
      <c r="M2614" s="183">
        <f>IFERROR(_xll.qlIndexFixing(Index1Y,$H2614,TRUE,_xll.ohTrigger(RecalcTrigger,Trigger1Y)),NA())</f>
        <v>1.9898794895129468E-2</v>
      </c>
      <c r="N2614" s="182">
        <f>IFERROR(_xll.qlIndexFixing(ONIndex1M,I2614,TRUE,_xll.ohTrigger(RecalcTrigger,Trigger1M)),NA())</f>
        <v>1.9098001177686452E-2</v>
      </c>
      <c r="O2614" s="44">
        <f>IFERROR(_xll.qlIndexFixing(ONIndex3M,I2614,TRUE,_xll.ohTrigger(RecalcTrigger,Trigger3M)),NA())</f>
        <v>1.9510966392384255E-2</v>
      </c>
      <c r="P2614" s="44">
        <f>IFERROR(_xll.qlIndexFixing(ONIndex6M,I2614,TRUE,_xll.ohTrigger(RecalcTrigger,Trigger6M)),NA())</f>
        <v>1.9598078800568963E-2</v>
      </c>
      <c r="Q2614" s="183">
        <f>IFERROR(_xll.qlIndexFixing(ONIndex1Y,I2614,TRUE,_xll.ohTrigger(RecalcTrigger,Trigger1Y)),NA())</f>
        <v>1.9670560681950278E-2</v>
      </c>
    </row>
    <row r="2615" spans="2:17" x14ac:dyDescent="0.2">
      <c r="B2615" s="39" t="s">
        <v>42</v>
      </c>
      <c r="D2615" s="42">
        <f>_xll.qlCalendarAdvance(Calendar,$D2614,B2615,"f",FALSE)</f>
        <v>57635</v>
      </c>
      <c r="E2615" s="177">
        <f>_xll.qlInterestRateIndexValueDate(IndexON,D2615)</f>
        <v>57635</v>
      </c>
      <c r="F2615" s="193">
        <f>IFERROR(_xll.qlIndexFixing(IndexON,D2615,TRUE,_xll.ohTrigger(RecalcTrigger,TriggerON)),NA())</f>
        <v>1.9236833657930719E-2</v>
      </c>
      <c r="H2615" s="42">
        <f>_xll.qlCalendarAdvance(Calendar,$H2614,B2615,"f",FALSE)</f>
        <v>57635</v>
      </c>
      <c r="I2615" s="177">
        <f>_xll.qlInterestRateIndexValueDate(Index1M,$H2615)</f>
        <v>57635</v>
      </c>
      <c r="J2615" s="182">
        <f>IFERROR(_xll.qlIndexFixing(Index1M,$H2615,TRUE,_xll.ohTrigger(RecalcTrigger,Trigger1M)),NA())</f>
        <v>1.9118002685315223E-2</v>
      </c>
      <c r="K2615" s="44">
        <f>IFERROR(_xll.qlIndexFixing(Index3M,H2615,TRUE,_xll.ohTrigger(RecalcTrigger,Trigger3M)),NA())</f>
        <v>1.9569783060327684E-2</v>
      </c>
      <c r="L2615" s="44">
        <f>IFERROR(_xll.qlIndexFixing(Index6M,$H2615,TRUE,_xll.ohTrigger(RecalcTrigger,Trigger6M)),NA())</f>
        <v>1.9713117304406707E-2</v>
      </c>
      <c r="M2615" s="183">
        <f>IFERROR(_xll.qlIndexFixing(Index1Y,$H2615,TRUE,_xll.ohTrigger(RecalcTrigger,Trigger1Y)),NA())</f>
        <v>1.9900257960818957E-2</v>
      </c>
      <c r="N2615" s="182">
        <f>IFERROR(_xll.qlIndexFixing(ONIndex1M,I2615,TRUE,_xll.ohTrigger(RecalcTrigger,Trigger1M)),NA())</f>
        <v>1.9099193307935414E-2</v>
      </c>
      <c r="O2615" s="44">
        <f>IFERROR(_xll.qlIndexFixing(ONIndex3M,I2615,TRUE,_xll.ohTrigger(RecalcTrigger,Trigger3M)),NA())</f>
        <v>1.9512399448506912E-2</v>
      </c>
      <c r="P2615" s="44">
        <f>IFERROR(_xll.qlIndexFixing(ONIndex6M,I2615,TRUE,_xll.ohTrigger(RecalcTrigger,Trigger6M)),NA())</f>
        <v>1.9599330953207206E-2</v>
      </c>
      <c r="Q2615" s="183">
        <f>IFERROR(_xll.qlIndexFixing(ONIndex1Y,I2615,TRUE,_xll.ohTrigger(RecalcTrigger,Trigger1Y)),NA())</f>
        <v>1.9671565796609558E-2</v>
      </c>
    </row>
    <row r="2616" spans="2:17" x14ac:dyDescent="0.2">
      <c r="B2616" s="39" t="s">
        <v>42</v>
      </c>
      <c r="D2616" s="42">
        <f>_xll.qlCalendarAdvance(Calendar,$D2615,B2616,"f",FALSE)</f>
        <v>57642</v>
      </c>
      <c r="E2616" s="177">
        <f>_xll.qlInterestRateIndexValueDate(IndexON,D2616)</f>
        <v>57642</v>
      </c>
      <c r="F2616" s="193">
        <f>IFERROR(_xll.qlIndexFixing(IndexON,D2616,TRUE,_xll.ohTrigger(RecalcTrigger,TriggerON)),NA())</f>
        <v>1.9238525415807839E-2</v>
      </c>
      <c r="H2616" s="42">
        <f>_xll.qlCalendarAdvance(Calendar,$H2615,B2616,"f",FALSE)</f>
        <v>57642</v>
      </c>
      <c r="I2616" s="177">
        <f>_xll.qlInterestRateIndexValueDate(Index1M,$H2616)</f>
        <v>57642</v>
      </c>
      <c r="J2616" s="182">
        <f>IFERROR(_xll.qlIndexFixing(Index1M,$H2616,TRUE,_xll.ohTrigger(RecalcTrigger,Trigger1M)),NA())</f>
        <v>1.9119253658742362E-2</v>
      </c>
      <c r="K2616" s="44">
        <f>IFERROR(_xll.qlIndexFixing(Index3M,H2616,TRUE,_xll.ohTrigger(RecalcTrigger,Trigger3M)),NA())</f>
        <v>1.9571338508064914E-2</v>
      </c>
      <c r="L2616" s="44">
        <f>IFERROR(_xll.qlIndexFixing(Index6M,$H2616,TRUE,_xll.ohTrigger(RecalcTrigger,Trigger6M)),NA())</f>
        <v>1.9714604160245768E-2</v>
      </c>
      <c r="M2616" s="183">
        <f>IFERROR(_xll.qlIndexFixing(Index1Y,$H2616,TRUE,_xll.ohTrigger(RecalcTrigger,Trigger1Y)),NA())</f>
        <v>1.990173787498728E-2</v>
      </c>
      <c r="N2616" s="182">
        <f>IFERROR(_xll.qlIndexFixing(ONIndex1M,I2616,TRUE,_xll.ohTrigger(RecalcTrigger,Trigger1M)),NA())</f>
        <v>1.9100402709714137E-2</v>
      </c>
      <c r="O2616" s="44">
        <f>IFERROR(_xll.qlIndexFixing(ONIndex3M,I2616,TRUE,_xll.ohTrigger(RecalcTrigger,Trigger3M)),NA())</f>
        <v>1.9513847816622354E-2</v>
      </c>
      <c r="P2616" s="44">
        <f>IFERROR(_xll.qlIndexFixing(ONIndex6M,I2616,TRUE,_xll.ohTrigger(RecalcTrigger,Trigger6M)),NA())</f>
        <v>1.9600598922837609E-2</v>
      </c>
      <c r="Q2616" s="183">
        <f>IFERROR(_xll.qlIndexFixing(ONIndex1Y,I2616,TRUE,_xll.ohTrigger(RecalcTrigger,Trigger1Y)),NA())</f>
        <v>1.9672587429878652E-2</v>
      </c>
    </row>
    <row r="2617" spans="2:17" x14ac:dyDescent="0.2">
      <c r="B2617" s="39" t="s">
        <v>42</v>
      </c>
      <c r="D2617" s="42">
        <f>_xll.qlCalendarAdvance(Calendar,$D2616,B2617,"f",FALSE)</f>
        <v>57649</v>
      </c>
      <c r="E2617" s="177">
        <f>_xll.qlInterestRateIndexValueDate(IndexON,D2617)</f>
        <v>57649</v>
      </c>
      <c r="F2617" s="193">
        <f>IFERROR(_xll.qlIndexFixing(IndexON,D2617,TRUE,_xll.ohTrigger(RecalcTrigger,TriggerON)),NA())</f>
        <v>1.92402308566475E-2</v>
      </c>
      <c r="H2617" s="42">
        <f>_xll.qlCalendarAdvance(Calendar,$H2616,B2617,"f",FALSE)</f>
        <v>57649</v>
      </c>
      <c r="I2617" s="177">
        <f>_xll.qlInterestRateIndexValueDate(Index1M,$H2617)</f>
        <v>57649</v>
      </c>
      <c r="J2617" s="182">
        <f>IFERROR(_xll.qlIndexFixing(Index1M,$H2617,TRUE,_xll.ohTrigger(RecalcTrigger,Trigger1M)),NA())</f>
        <v>1.9118744467403546E-2</v>
      </c>
      <c r="K2617" s="44">
        <f>IFERROR(_xll.qlIndexFixing(Index3M,H2617,TRUE,_xll.ohTrigger(RecalcTrigger,Trigger3M)),NA())</f>
        <v>1.9572909343019092E-2</v>
      </c>
      <c r="L2617" s="44">
        <f>IFERROR(_xll.qlIndexFixing(Index6M,$H2617,TRUE,_xll.ohTrigger(RecalcTrigger,Trigger6M)),NA())</f>
        <v>1.9715463436451641E-2</v>
      </c>
      <c r="M2617" s="183">
        <f>IFERROR(_xll.qlIndexFixing(Index1Y,$H2617,TRUE,_xll.ohTrigger(RecalcTrigger,Trigger1Y)),NA())</f>
        <v>1.990323463770749E-2</v>
      </c>
      <c r="N2617" s="182">
        <f>IFERROR(_xll.qlIndexFixing(ONIndex1M,I2617,TRUE,_xll.ohTrigger(RecalcTrigger,Trigger1M)),NA())</f>
        <v>1.9101629383427854E-2</v>
      </c>
      <c r="O2617" s="44">
        <f>IFERROR(_xll.qlIndexFixing(ONIndex3M,I2617,TRUE,_xll.ohTrigger(RecalcTrigger,Trigger3M)),NA())</f>
        <v>1.9515311496568488E-2</v>
      </c>
      <c r="P2617" s="44">
        <f>IFERROR(_xll.qlIndexFixing(ONIndex6M,I2617,TRUE,_xll.ohTrigger(RecalcTrigger,Trigger6M)),NA())</f>
        <v>1.9601882709541218E-2</v>
      </c>
      <c r="Q2617" s="183">
        <f>IFERROR(_xll.qlIndexFixing(ONIndex1Y,I2617,TRUE,_xll.ohTrigger(RecalcTrigger,Trigger1Y)),NA())</f>
        <v>1.9673625581595466E-2</v>
      </c>
    </row>
    <row r="2618" spans="2:17" x14ac:dyDescent="0.2">
      <c r="B2618" s="39" t="s">
        <v>42</v>
      </c>
      <c r="D2618" s="42">
        <f>_xll.qlCalendarAdvance(Calendar,$D2617,B2618,"f",FALSE)</f>
        <v>57656</v>
      </c>
      <c r="E2618" s="177">
        <f>_xll.qlInterestRateIndexValueDate(IndexON,D2618)</f>
        <v>57656</v>
      </c>
      <c r="F2618" s="193">
        <f>IFERROR(_xll.qlIndexFixing(IndexON,D2618,TRUE,_xll.ohTrigger(RecalcTrigger,TriggerON)),NA())</f>
        <v>1.9241949980368656E-2</v>
      </c>
      <c r="H2618" s="42">
        <f>_xll.qlCalendarAdvance(Calendar,$H2617,B2618,"f",FALSE)</f>
        <v>57656</v>
      </c>
      <c r="I2618" s="177">
        <f>_xll.qlInterestRateIndexValueDate(Index1M,$H2618)</f>
        <v>57656</v>
      </c>
      <c r="J2618" s="182">
        <f>IFERROR(_xll.qlIndexFixing(Index1M,$H2618,TRUE,_xll.ohTrigger(RecalcTrigger,Trigger1M)),NA())</f>
        <v>1.9120026133912137E-2</v>
      </c>
      <c r="K2618" s="44">
        <f>IFERROR(_xll.qlIndexFixing(Index3M,H2618,TRUE,_xll.ohTrigger(RecalcTrigger,Trigger3M)),NA())</f>
        <v>1.9574495565206951E-2</v>
      </c>
      <c r="L2618" s="44">
        <f>IFERROR(_xll.qlIndexFixing(Index6M,$H2618,TRUE,_xll.ohTrigger(RecalcTrigger,Trigger6M)),NA())</f>
        <v>1.97169810153877E-2</v>
      </c>
      <c r="M2618" s="183">
        <f>IFERROR(_xll.qlIndexFixing(Index1Y,$H2618,TRUE,_xll.ohTrigger(RecalcTrigger,Trigger1Y)),NA())</f>
        <v>1.990474824905375E-2</v>
      </c>
      <c r="N2618" s="182">
        <f>IFERROR(_xll.qlIndexFixing(ONIndex1M,I2618,TRUE,_xll.ohTrigger(RecalcTrigger,Trigger1M)),NA())</f>
        <v>1.9102873328752379E-2</v>
      </c>
      <c r="O2618" s="44">
        <f>IFERROR(_xll.qlIndexFixing(ONIndex3M,I2618,TRUE,_xll.ohTrigger(RecalcTrigger,Trigger3M)),NA())</f>
        <v>1.9516790488426361E-2</v>
      </c>
      <c r="P2618" s="44">
        <f>IFERROR(_xll.qlIndexFixing(ONIndex6M,I2618,TRUE,_xll.ohTrigger(RecalcTrigger,Trigger6M)),NA())</f>
        <v>1.9603182313318035E-2</v>
      </c>
      <c r="Q2618" s="183">
        <f>IFERROR(_xll.qlIndexFixing(ONIndex1Y,I2618,TRUE,_xll.ohTrigger(RecalcTrigger,Trigger1Y)),NA())</f>
        <v>1.9674680252003141E-2</v>
      </c>
    </row>
    <row r="2619" spans="2:17" x14ac:dyDescent="0.2">
      <c r="B2619" s="39" t="s">
        <v>42</v>
      </c>
      <c r="D2619" s="42">
        <f>_xll.qlCalendarAdvance(Calendar,$D2618,B2619,"f",FALSE)</f>
        <v>57663</v>
      </c>
      <c r="E2619" s="177">
        <f>_xll.qlInterestRateIndexValueDate(IndexON,D2619)</f>
        <v>57663</v>
      </c>
      <c r="F2619" s="193">
        <f>IFERROR(_xll.qlIndexFixing(IndexON,D2619,TRUE,_xll.ohTrigger(RecalcTrigger,TriggerON)),NA())</f>
        <v>1.9243682786890259E-2</v>
      </c>
      <c r="H2619" s="42">
        <f>_xll.qlCalendarAdvance(Calendar,$H2618,B2619,"f",FALSE)</f>
        <v>57663</v>
      </c>
      <c r="I2619" s="177">
        <f>_xll.qlInterestRateIndexValueDate(Index1M,$H2619)</f>
        <v>57663</v>
      </c>
      <c r="J2619" s="182">
        <f>IFERROR(_xll.qlIndexFixing(Index1M,$H2619,TRUE,_xll.ohTrigger(RecalcTrigger,Trigger1M)),NA())</f>
        <v>1.9121325098533669E-2</v>
      </c>
      <c r="K2619" s="44">
        <f>IFERROR(_xll.qlIndexFixing(Index3M,H2619,TRUE,_xll.ohTrigger(RecalcTrigger,Trigger3M)),NA())</f>
        <v>1.9576097174649643E-2</v>
      </c>
      <c r="L2619" s="44">
        <f>IFERROR(_xll.qlIndexFixing(Index6M,$H2619,TRUE,_xll.ohTrigger(RecalcTrigger,Trigger6M)),NA())</f>
        <v>1.971851456630775E-2</v>
      </c>
      <c r="M2619" s="183">
        <f>IFERROR(_xll.qlIndexFixing(Index1Y,$H2619,TRUE,_xll.ohTrigger(RecalcTrigger,Trigger1Y)),NA())</f>
        <v>1.9906278709101555E-2</v>
      </c>
      <c r="N2619" s="182">
        <f>IFERROR(_xll.qlIndexFixing(ONIndex1M,I2619,TRUE,_xll.ohTrigger(RecalcTrigger,Trigger1M)),NA())</f>
        <v>1.9104134545930851E-2</v>
      </c>
      <c r="O2619" s="44">
        <f>IFERROR(_xll.qlIndexFixing(ONIndex3M,I2619,TRUE,_xll.ohTrigger(RecalcTrigger,Trigger3M)),NA())</f>
        <v>1.9518284792114926E-2</v>
      </c>
      <c r="P2619" s="44">
        <f>IFERROR(_xll.qlIndexFixing(ONIndex6M,I2619,TRUE,_xll.ohTrigger(RecalcTrigger,Trigger6M)),NA())</f>
        <v>1.9604497734168058E-2</v>
      </c>
      <c r="Q2619" s="183">
        <f>IFERROR(_xll.qlIndexFixing(ONIndex1Y,I2619,TRUE,_xll.ohTrigger(RecalcTrigger,Trigger1Y)),NA())</f>
        <v>1.9675751440939582E-2</v>
      </c>
    </row>
    <row r="2620" spans="2:17" x14ac:dyDescent="0.2">
      <c r="B2620" s="39" t="s">
        <v>42</v>
      </c>
      <c r="D2620" s="42">
        <f>_xll.qlCalendarAdvance(Calendar,$D2619,B2620,"f",FALSE)</f>
        <v>57670</v>
      </c>
      <c r="E2620" s="177">
        <f>_xll.qlInterestRateIndexValueDate(IndexON,D2620)</f>
        <v>57670</v>
      </c>
      <c r="F2620" s="193">
        <f>IFERROR(_xll.qlIndexFixing(IndexON,D2620,TRUE,_xll.ohTrigger(RecalcTrigger,TriggerON)),NA())</f>
        <v>1.9245429276293358E-2</v>
      </c>
      <c r="H2620" s="42">
        <f>_xll.qlCalendarAdvance(Calendar,$H2619,B2620,"f",FALSE)</f>
        <v>57670</v>
      </c>
      <c r="I2620" s="177">
        <f>_xll.qlInterestRateIndexValueDate(Index1M,$H2620)</f>
        <v>57670</v>
      </c>
      <c r="J2620" s="182">
        <f>IFERROR(_xll.qlIndexFixing(Index1M,$H2620,TRUE,_xll.ohTrigger(RecalcTrigger,Trigger1M)),NA())</f>
        <v>1.9122641361268143E-2</v>
      </c>
      <c r="K2620" s="44">
        <f>IFERROR(_xll.qlIndexFixing(Index3M,H2620,TRUE,_xll.ohTrigger(RecalcTrigger,Trigger3M)),NA())</f>
        <v>1.9577714171363017E-2</v>
      </c>
      <c r="L2620" s="44">
        <f>IFERROR(_xll.qlIndexFixing(Index6M,$H2620,TRUE,_xll.ohTrigger(RecalcTrigger,Trigger6M)),NA())</f>
        <v>1.9720064089248066E-2</v>
      </c>
      <c r="M2620" s="183">
        <f>IFERROR(_xll.qlIndexFixing(Index1Y,$H2620,TRUE,_xll.ohTrigger(RecalcTrigger,Trigger1Y)),NA())</f>
        <v>1.9907826017925734E-2</v>
      </c>
      <c r="N2620" s="182">
        <f>IFERROR(_xll.qlIndexFixing(ONIndex1M,I2620,TRUE,_xll.ohTrigger(RecalcTrigger,Trigger1M)),NA())</f>
        <v>1.9105413034720131E-2</v>
      </c>
      <c r="O2620" s="44">
        <f>IFERROR(_xll.qlIndexFixing(ONIndex3M,I2620,TRUE,_xll.ohTrigger(RecalcTrigger,Trigger3M)),NA())</f>
        <v>1.951979440771523E-2</v>
      </c>
      <c r="P2620" s="44">
        <f>IFERROR(_xll.qlIndexFixing(ONIndex6M,I2620,TRUE,_xll.ohTrigger(RecalcTrigger,Trigger6M)),NA())</f>
        <v>1.9605828971929196E-2</v>
      </c>
      <c r="Q2620" s="183">
        <f>IFERROR(_xll.qlIndexFixing(ONIndex1Y,I2620,TRUE,_xll.ohTrigger(RecalcTrigger,Trigger1Y)),NA())</f>
        <v>1.9676839148242697E-2</v>
      </c>
    </row>
    <row r="2621" spans="2:17" x14ac:dyDescent="0.2">
      <c r="B2621" s="39" t="s">
        <v>42</v>
      </c>
      <c r="D2621" s="42">
        <f>_xll.qlCalendarAdvance(Calendar,$D2620,B2621,"f",FALSE)</f>
        <v>57677</v>
      </c>
      <c r="E2621" s="177">
        <f>_xll.qlInterestRateIndexValueDate(IndexON,D2621)</f>
        <v>57677</v>
      </c>
      <c r="F2621" s="193">
        <f>IFERROR(_xll.qlIndexFixing(IndexON,D2621,TRUE,_xll.ohTrigger(RecalcTrigger,TriggerON)),NA())</f>
        <v>1.9247189448658997E-2</v>
      </c>
      <c r="H2621" s="42">
        <f>_xll.qlCalendarAdvance(Calendar,$H2620,B2621,"f",FALSE)</f>
        <v>57677</v>
      </c>
      <c r="I2621" s="177">
        <f>_xll.qlInterestRateIndexValueDate(Index1M,$H2621)</f>
        <v>57677</v>
      </c>
      <c r="J2621" s="182">
        <f>IFERROR(_xll.qlIndexFixing(Index1M,$H2621,TRUE,_xll.ohTrigger(RecalcTrigger,Trigger1M)),NA())</f>
        <v>1.9123974922131769E-2</v>
      </c>
      <c r="K2621" s="44">
        <f>IFERROR(_xll.qlIndexFixing(Index3M,H2621,TRUE,_xll.ohTrigger(RecalcTrigger,Trigger3M)),NA())</f>
        <v>1.9579346555366459E-2</v>
      </c>
      <c r="L2621" s="44">
        <f>IFERROR(_xll.qlIndexFixing(Index6M,$H2621,TRUE,_xll.ohTrigger(RecalcTrigger,Trigger6M)),NA())</f>
        <v>1.972162958424491E-2</v>
      </c>
      <c r="M2621" s="183">
        <f>IFERROR(_xll.qlIndexFixing(Index1Y,$H2621,TRUE,_xll.ohTrigger(RecalcTrigger,Trigger1Y)),NA())</f>
        <v>1.9909390175604003E-2</v>
      </c>
      <c r="N2621" s="182">
        <f>IFERROR(_xll.qlIndexFixing(ONIndex1M,I2621,TRUE,_xll.ohTrigger(RecalcTrigger,Trigger1M)),NA())</f>
        <v>1.9106708795444405E-2</v>
      </c>
      <c r="O2621" s="44">
        <f>IFERROR(_xll.qlIndexFixing(ONIndex3M,I2621,TRUE,_xll.ohTrigger(RecalcTrigger,Trigger3M)),NA())</f>
        <v>1.9521319335389364E-2</v>
      </c>
      <c r="P2621" s="44">
        <f>IFERROR(_xll.qlIndexFixing(ONIndex6M,I2621,TRUE,_xll.ohTrigger(RecalcTrigger,Trigger6M)),NA())</f>
        <v>1.9607176026925632E-2</v>
      </c>
      <c r="Q2621" s="183">
        <f>IFERROR(_xll.qlIndexFixing(ONIndex1Y,I2621,TRUE,_xll.ohTrigger(RecalcTrigger,Trigger1Y)),NA())</f>
        <v>1.9677943374317719E-2</v>
      </c>
    </row>
    <row r="2622" spans="2:17" x14ac:dyDescent="0.2">
      <c r="B2622" s="39" t="s">
        <v>42</v>
      </c>
      <c r="D2622" s="42">
        <f>_xll.qlCalendarAdvance(Calendar,$D2621,B2622,"f",FALSE)</f>
        <v>57684</v>
      </c>
      <c r="E2622" s="177">
        <f>_xll.qlInterestRateIndexValueDate(IndexON,D2622)</f>
        <v>57684</v>
      </c>
      <c r="F2622" s="193">
        <f>IFERROR(_xll.qlIndexFixing(IndexON,D2622,TRUE,_xll.ohTrigger(RecalcTrigger,TriggerON)),NA())</f>
        <v>1.9248963303825084E-2</v>
      </c>
      <c r="H2622" s="42">
        <f>_xll.qlCalendarAdvance(Calendar,$H2621,B2622,"f",FALSE)</f>
        <v>57684</v>
      </c>
      <c r="I2622" s="177">
        <f>_xll.qlInterestRateIndexValueDate(Index1M,$H2622)</f>
        <v>57684</v>
      </c>
      <c r="J2622" s="182">
        <f>IFERROR(_xll.qlIndexFixing(Index1M,$H2622,TRUE,_xll.ohTrigger(RecalcTrigger,Trigger1M)),NA())</f>
        <v>1.9127122816991419E-2</v>
      </c>
      <c r="K2622" s="44">
        <f>IFERROR(_xll.qlIndexFixing(Index3M,H2622,TRUE,_xll.ohTrigger(RecalcTrigger,Trigger3M)),NA())</f>
        <v>1.957970456032717E-2</v>
      </c>
      <c r="L2622" s="44">
        <f>IFERROR(_xll.qlIndexFixing(Index6M,$H2622,TRUE,_xll.ohTrigger(RecalcTrigger,Trigger6M)),NA())</f>
        <v>1.9723860724924186E-2</v>
      </c>
      <c r="M2622" s="183">
        <f>IFERROR(_xll.qlIndexFixing(Index1Y,$H2622,TRUE,_xll.ohTrigger(RecalcTrigger,Trigger1Y)),NA())</f>
        <v>1.9910971182213189E-2</v>
      </c>
      <c r="N2622" s="182">
        <f>IFERROR(_xll.qlIndexFixing(ONIndex1M,I2622,TRUE,_xll.ohTrigger(RecalcTrigger,Trigger1M)),NA())</f>
        <v>1.9108021827779487E-2</v>
      </c>
      <c r="O2622" s="44">
        <f>IFERROR(_xll.qlIndexFixing(ONIndex3M,I2622,TRUE,_xll.ohTrigger(RecalcTrigger,Trigger3M)),NA())</f>
        <v>1.9522859574813145E-2</v>
      </c>
      <c r="P2622" s="44">
        <f>IFERROR(_xll.qlIndexFixing(ONIndex6M,I2622,TRUE,_xll.ohTrigger(RecalcTrigger,Trigger6M)),NA())</f>
        <v>1.9608538898833183E-2</v>
      </c>
      <c r="Q2622" s="183">
        <f>IFERROR(_xll.qlIndexFixing(ONIndex1Y,I2622,TRUE,_xll.ohTrigger(RecalcTrigger,Trigger1Y)),NA())</f>
        <v>1.9679064118759415E-2</v>
      </c>
    </row>
    <row r="2623" spans="2:17" x14ac:dyDescent="0.2">
      <c r="B2623" s="39" t="s">
        <v>42</v>
      </c>
      <c r="D2623" s="42">
        <f>_xll.qlCalendarAdvance(Calendar,$D2622,B2623,"f",FALSE)</f>
        <v>57691</v>
      </c>
      <c r="E2623" s="177">
        <f>_xll.qlInterestRateIndexValueDate(IndexON,D2623)</f>
        <v>57691</v>
      </c>
      <c r="F2623" s="193">
        <f>IFERROR(_xll.qlIndexFixing(IndexON,D2623,TRUE,_xll.ohTrigger(RecalcTrigger,TriggerON)),NA())</f>
        <v>1.9250750841872666E-2</v>
      </c>
      <c r="H2623" s="42">
        <f>_xll.qlCalendarAdvance(Calendar,$H2622,B2623,"f",FALSE)</f>
        <v>57691</v>
      </c>
      <c r="I2623" s="177">
        <f>_xll.qlInterestRateIndexValueDate(Index1M,$H2623)</f>
        <v>57691</v>
      </c>
      <c r="J2623" s="182">
        <f>IFERROR(_xll.qlIndexFixing(Index1M,$H2623,TRUE,_xll.ohTrigger(RecalcTrigger,Trigger1M)),NA())</f>
        <v>1.9128494896372913E-2</v>
      </c>
      <c r="K2623" s="44">
        <f>IFERROR(_xll.qlIndexFixing(Index3M,H2623,TRUE,_xll.ohTrigger(RecalcTrigger,Trigger3M)),NA())</f>
        <v>1.9581365343008264E-2</v>
      </c>
      <c r="L2623" s="44">
        <f>IFERROR(_xll.qlIndexFixing(Index6M,$H2623,TRUE,_xll.ohTrigger(RecalcTrigger,Trigger6M)),NA())</f>
        <v>1.9725459390984964E-2</v>
      </c>
      <c r="M2623" s="183">
        <f>IFERROR(_xll.qlIndexFixing(Index1Y,$H2623,TRUE,_xll.ohTrigger(RecalcTrigger,Trigger1Y)),NA())</f>
        <v>1.9912569037831895E-2</v>
      </c>
      <c r="N2623" s="182">
        <f>IFERROR(_xll.qlIndexFixing(ONIndex1M,I2623,TRUE,_xll.ohTrigger(RecalcTrigger,Trigger1M)),NA())</f>
        <v>1.9109352131806423E-2</v>
      </c>
      <c r="O2623" s="44">
        <f>IFERROR(_xll.qlIndexFixing(ONIndex3M,I2623,TRUE,_xll.ohTrigger(RecalcTrigger,Trigger3M)),NA())</f>
        <v>1.9524415126067618E-2</v>
      </c>
      <c r="P2623" s="44">
        <f>IFERROR(_xll.qlIndexFixing(ONIndex6M,I2623,TRUE,_xll.ohTrigger(RecalcTrigger,Trigger6M)),NA())</f>
        <v>1.9609917587813941E-2</v>
      </c>
      <c r="Q2623" s="183">
        <f>IFERROR(_xll.qlIndexFixing(ONIndex1Y,I2623,TRUE,_xll.ohTrigger(RecalcTrigger,Trigger1Y)),NA())</f>
        <v>1.9680201381648832E-2</v>
      </c>
    </row>
    <row r="2624" spans="2:17" x14ac:dyDescent="0.2">
      <c r="B2624" s="39" t="s">
        <v>42</v>
      </c>
      <c r="D2624" s="42">
        <f>_xll.qlCalendarAdvance(Calendar,$D2623,B2624,"f",FALSE)</f>
        <v>57698</v>
      </c>
      <c r="E2624" s="177">
        <f>_xll.qlInterestRateIndexValueDate(IndexON,D2624)</f>
        <v>57698</v>
      </c>
      <c r="F2624" s="193">
        <f>IFERROR(_xll.qlIndexFixing(IndexON,D2624,TRUE,_xll.ohTrigger(RecalcTrigger,TriggerON)),NA())</f>
        <v>1.9252552062882788E-2</v>
      </c>
      <c r="H2624" s="42">
        <f>_xll.qlCalendarAdvance(Calendar,$H2623,B2624,"f",FALSE)</f>
        <v>57698</v>
      </c>
      <c r="I2624" s="177">
        <f>_xll.qlInterestRateIndexValueDate(Index1M,$H2624)</f>
        <v>57698</v>
      </c>
      <c r="J2624" s="182">
        <f>IFERROR(_xll.qlIndexFixing(Index1M,$H2624,TRUE,_xll.ohTrigger(RecalcTrigger,Trigger1M)),NA())</f>
        <v>1.9129884276630288E-2</v>
      </c>
      <c r="K2624" s="44">
        <f>IFERROR(_xll.qlIndexFixing(Index3M,H2624,TRUE,_xll.ohTrigger(RecalcTrigger,Trigger3M)),NA())</f>
        <v>1.9583041511372124E-2</v>
      </c>
      <c r="L2624" s="44">
        <f>IFERROR(_xll.qlIndexFixing(Index6M,$H2624,TRUE,_xll.ohTrigger(RecalcTrigger,Trigger6M)),NA())</f>
        <v>1.9727074030084054E-2</v>
      </c>
      <c r="M2624" s="183">
        <f>IFERROR(_xll.qlIndexFixing(Index1Y,$H2624,TRUE,_xll.ohTrigger(RecalcTrigger,Trigger1Y)),NA())</f>
        <v>1.9914183742539615E-2</v>
      </c>
      <c r="N2624" s="182">
        <f>IFERROR(_xll.qlIndexFixing(ONIndex1M,I2624,TRUE,_xll.ohTrigger(RecalcTrigger,Trigger1M)),NA())</f>
        <v>1.911069970760626E-2</v>
      </c>
      <c r="O2624" s="44">
        <f>IFERROR(_xll.qlIndexFixing(ONIndex3M,I2624,TRUE,_xll.ohTrigger(RecalcTrigger,Trigger3M)),NA())</f>
        <v>1.9525985989314876E-2</v>
      </c>
      <c r="P2624" s="44">
        <f>IFERROR(_xll.qlIndexFixing(ONIndex6M,I2624,TRUE,_xll.ohTrigger(RecalcTrigger,Trigger6M)),NA())</f>
        <v>1.9611312093948952E-2</v>
      </c>
      <c r="Q2624" s="183">
        <f>IFERROR(_xll.qlIndexFixing(ONIndex1Y,I2624,TRUE,_xll.ohTrigger(RecalcTrigger,Trigger1Y)),NA())</f>
        <v>1.9681355163310155E-2</v>
      </c>
    </row>
    <row r="2625" spans="2:17" x14ac:dyDescent="0.2">
      <c r="B2625" s="39" t="s">
        <v>42</v>
      </c>
      <c r="D2625" s="42">
        <f>_xll.qlCalendarAdvance(Calendar,$D2624,B2625,"f",FALSE)</f>
        <v>57706</v>
      </c>
      <c r="E2625" s="177">
        <f>_xll.qlInterestRateIndexValueDate(IndexON,D2625)</f>
        <v>57706</v>
      </c>
      <c r="F2625" s="193">
        <f>IFERROR(_xll.qlIndexFixing(IndexON,D2625,TRUE,_xll.ohTrigger(RecalcTrigger,TriggerON)),NA())</f>
        <v>1.9254627355669296E-2</v>
      </c>
      <c r="H2625" s="42">
        <f>_xll.qlCalendarAdvance(Calendar,$H2624,B2625,"f",FALSE)</f>
        <v>57706</v>
      </c>
      <c r="I2625" s="177">
        <f>_xll.qlInterestRateIndexValueDate(Index1M,$H2625)</f>
        <v>57706</v>
      </c>
      <c r="J2625" s="182">
        <f>IFERROR(_xll.qlIndexFixing(Index1M,$H2625,TRUE,_xll.ohTrigger(RecalcTrigger,Trigger1M)),NA())</f>
        <v>1.9130890054612701E-2</v>
      </c>
      <c r="K2625" s="44">
        <f>IFERROR(_xll.qlIndexFixing(Index3M,H2625,TRUE,_xll.ohTrigger(RecalcTrigger,Trigger3M)),NA())</f>
        <v>1.9584975971994208E-2</v>
      </c>
      <c r="L2625" s="44">
        <f>IFERROR(_xll.qlIndexFixing(Index6M,$H2625,TRUE,_xll.ohTrigger(RecalcTrigger,Trigger6M)),NA())</f>
        <v>1.9728938890780694E-2</v>
      </c>
      <c r="M2625" s="183">
        <f>IFERROR(_xll.qlIndexFixing(Index1Y,$H2625,TRUE,_xll.ohTrigger(RecalcTrigger,Trigger1Y)),NA())</f>
        <v>1.9916049750988041E-2</v>
      </c>
      <c r="N2625" s="182">
        <f>IFERROR(_xll.qlIndexFixing(ONIndex1M,I2625,TRUE,_xll.ohTrigger(RecalcTrigger,Trigger1M)),NA())</f>
        <v>1.9112260943365822E-2</v>
      </c>
      <c r="O2625" s="44">
        <f>IFERROR(_xll.qlIndexFixing(ONIndex3M,I2625,TRUE,_xll.ohTrigger(RecalcTrigger,Trigger3M)),NA())</f>
        <v>1.9527800010774587E-2</v>
      </c>
      <c r="P2625" s="44">
        <f>IFERROR(_xll.qlIndexFixing(ONIndex6M,I2625,TRUE,_xll.ohTrigger(RecalcTrigger,Trigger6M)),NA())</f>
        <v>1.9612925183037921E-2</v>
      </c>
      <c r="Q2625" s="183">
        <f>IFERROR(_xll.qlIndexFixing(ONIndex1Y,I2625,TRUE,_xll.ohTrigger(RecalcTrigger,Trigger1Y)),NA())</f>
        <v>1.9682693997620238E-2</v>
      </c>
    </row>
    <row r="2626" spans="2:17" x14ac:dyDescent="0.2">
      <c r="B2626" s="39" t="s">
        <v>42</v>
      </c>
      <c r="D2626" s="42">
        <f>_xll.qlCalendarAdvance(Calendar,$D2625,B2626,"f",FALSE)</f>
        <v>57713</v>
      </c>
      <c r="E2626" s="177">
        <f>_xll.qlInterestRateIndexValueDate(IndexON,D2626)</f>
        <v>57713</v>
      </c>
      <c r="F2626" s="193">
        <f>IFERROR(_xll.qlIndexFixing(IndexON,D2626,TRUE,_xll.ohTrigger(RecalcTrigger,TriggerON)),NA())</f>
        <v>1.9256457897116608E-2</v>
      </c>
      <c r="H2626" s="42">
        <f>_xll.qlCalendarAdvance(Calendar,$H2625,B2626,"f",FALSE)</f>
        <v>57713</v>
      </c>
      <c r="I2626" s="177">
        <f>_xll.qlInterestRateIndexValueDate(Index1M,$H2626)</f>
        <v>57713</v>
      </c>
      <c r="J2626" s="182">
        <f>IFERROR(_xll.qlIndexFixing(Index1M,$H2626,TRUE,_xll.ohTrigger(RecalcTrigger,Trigger1M)),NA())</f>
        <v>1.9132315197784265E-2</v>
      </c>
      <c r="K2626" s="44">
        <f>IFERROR(_xll.qlIndexFixing(Index3M,H2626,TRUE,_xll.ohTrigger(RecalcTrigger,Trigger3M)),NA())</f>
        <v>1.9586685109742857E-2</v>
      </c>
      <c r="L2626" s="44">
        <f>IFERROR(_xll.qlIndexFixing(Index6M,$H2626,TRUE,_xll.ohTrigger(RecalcTrigger,Trigger6M)),NA())</f>
        <v>1.9729932996079259E-2</v>
      </c>
      <c r="M2626" s="183">
        <f>IFERROR(_xll.qlIndexFixing(Index1Y,$H2626,TRUE,_xll.ohTrigger(RecalcTrigger,Trigger1Y)),NA())</f>
        <v>1.9917700561156382E-2</v>
      </c>
      <c r="N2626" s="182">
        <f>IFERROR(_xll.qlIndexFixing(ONIndex1M,I2626,TRUE,_xll.ohTrigger(RecalcTrigger,Trigger1M)),NA())</f>
        <v>1.911364553016548E-2</v>
      </c>
      <c r="O2626" s="44">
        <f>IFERROR(_xll.qlIndexFixing(ONIndex3M,I2626,TRUE,_xll.ohTrigger(RecalcTrigger,Trigger3M)),NA())</f>
        <v>1.9529403685365487E-2</v>
      </c>
      <c r="P2626" s="44">
        <f>IFERROR(_xll.qlIndexFixing(ONIndex6M,I2626,TRUE,_xll.ohTrigger(RecalcTrigger,Trigger6M)),NA())</f>
        <v>1.9614353582808608E-2</v>
      </c>
      <c r="Q2626" s="183">
        <f>IFERROR(_xll.qlIndexFixing(ONIndex1Y,I2626,TRUE,_xll.ohTrigger(RecalcTrigger,Trigger1Y)),NA())</f>
        <v>1.9683883176163652E-2</v>
      </c>
    </row>
    <row r="2627" spans="2:17" x14ac:dyDescent="0.2">
      <c r="B2627" s="39" t="s">
        <v>42</v>
      </c>
      <c r="D2627" s="42">
        <f>_xll.qlCalendarAdvance(Calendar,$D2626,B2627,"f",FALSE)</f>
        <v>57720</v>
      </c>
      <c r="E2627" s="177">
        <f>_xll.qlInterestRateIndexValueDate(IndexON,D2627)</f>
        <v>57720</v>
      </c>
      <c r="F2627" s="193">
        <f>IFERROR(_xll.qlIndexFixing(IndexON,D2627,TRUE,_xll.ohTrigger(RecalcTrigger,TriggerON)),NA())</f>
        <v>1.9258302121364368E-2</v>
      </c>
      <c r="H2627" s="42">
        <f>_xll.qlCalendarAdvance(Calendar,$H2626,B2627,"f",FALSE)</f>
        <v>57720</v>
      </c>
      <c r="I2627" s="177">
        <f>_xll.qlInterestRateIndexValueDate(Index1M,$H2627)</f>
        <v>57720</v>
      </c>
      <c r="J2627" s="182">
        <f>IFERROR(_xll.qlIndexFixing(Index1M,$H2627,TRUE,_xll.ohTrigger(RecalcTrigger,Trigger1M)),NA())</f>
        <v>1.9133757640935369E-2</v>
      </c>
      <c r="K2627" s="44">
        <f>IFERROR(_xll.qlIndexFixing(Index3M,H2627,TRUE,_xll.ohTrigger(RecalcTrigger,Trigger3M)),NA())</f>
        <v>1.9588409633232804E-2</v>
      </c>
      <c r="L2627" s="44">
        <f>IFERROR(_xll.qlIndexFixing(Index6M,$H2627,TRUE,_xll.ohTrigger(RecalcTrigger,Trigger6M)),NA())</f>
        <v>1.9731596605962447E-2</v>
      </c>
      <c r="M2627" s="183">
        <f>IFERROR(_xll.qlIndexFixing(Index1Y,$H2627,TRUE,_xll.ohTrigger(RecalcTrigger,Trigger1Y)),NA())</f>
        <v>1.9919368220667533E-2</v>
      </c>
      <c r="N2627" s="182">
        <f>IFERROR(_xll.qlIndexFixing(ONIndex1M,I2627,TRUE,_xll.ohTrigger(RecalcTrigger,Trigger1M)),NA())</f>
        <v>1.9115047388656992E-2</v>
      </c>
      <c r="O2627" s="44">
        <f>IFERROR(_xll.qlIndexFixing(ONIndex3M,I2627,TRUE,_xll.ohTrigger(RecalcTrigger,Trigger3M)),NA())</f>
        <v>1.9531022671706033E-2</v>
      </c>
      <c r="P2627" s="44">
        <f>IFERROR(_xll.qlIndexFixing(ONIndex6M,I2627,TRUE,_xll.ohTrigger(RecalcTrigger,Trigger6M)),NA())</f>
        <v>1.9615797799571455E-2</v>
      </c>
      <c r="Q2627" s="183">
        <f>IFERROR(_xll.qlIndexFixing(ONIndex1Y,I2627,TRUE,_xll.ohTrigger(RecalcTrigger,Trigger1Y)),NA())</f>
        <v>1.9685088873154788E-2</v>
      </c>
    </row>
    <row r="2628" spans="2:17" x14ac:dyDescent="0.2">
      <c r="B2628" s="39" t="s">
        <v>42</v>
      </c>
      <c r="D2628" s="42">
        <f>_xll.qlCalendarAdvance(Calendar,$D2627,B2628,"f",FALSE)</f>
        <v>57727</v>
      </c>
      <c r="E2628" s="177">
        <f>_xll.qlInterestRateIndexValueDate(IndexON,D2628)</f>
        <v>57727</v>
      </c>
      <c r="F2628" s="193">
        <f>IFERROR(_xll.qlIndexFixing(IndexON,D2628,TRUE,_xll.ohTrigger(RecalcTrigger,TriggerON)),NA())</f>
        <v>1.9260160028412576E-2</v>
      </c>
      <c r="H2628" s="42">
        <f>_xll.qlCalendarAdvance(Calendar,$H2627,B2628,"f",FALSE)</f>
        <v>57727</v>
      </c>
      <c r="I2628" s="177">
        <f>_xll.qlInterestRateIndexValueDate(Index1M,$H2628)</f>
        <v>57727</v>
      </c>
      <c r="J2628" s="182">
        <f>IFERROR(_xll.qlIndexFixing(Index1M,$H2628,TRUE,_xll.ohTrigger(RecalcTrigger,Trigger1M)),NA())</f>
        <v>1.9135217384078675E-2</v>
      </c>
      <c r="K2628" s="44">
        <f>IFERROR(_xll.qlIndexFixing(Index3M,H2628,TRUE,_xll.ohTrigger(RecalcTrigger,Trigger3M)),NA())</f>
        <v>1.9590149542485665E-2</v>
      </c>
      <c r="L2628" s="44">
        <f>IFERROR(_xll.qlIndexFixing(Index6M,$H2628,TRUE,_xll.ohTrigger(RecalcTrigger,Trigger6M)),NA())</f>
        <v>1.9733276188173072E-2</v>
      </c>
      <c r="M2628" s="183">
        <f>IFERROR(_xll.qlIndexFixing(Index1Y,$H2628,TRUE,_xll.ohTrigger(RecalcTrigger,Trigger1Y)),NA())</f>
        <v>1.9921052729604316E-2</v>
      </c>
      <c r="N2628" s="182">
        <f>IFERROR(_xll.qlIndexFixing(ONIndex1M,I2628,TRUE,_xll.ohTrigger(RecalcTrigger,Trigger1M)),NA())</f>
        <v>1.9116466518840358E-2</v>
      </c>
      <c r="O2628" s="44">
        <f>IFERROR(_xll.qlIndexFixing(ONIndex3M,I2628,TRUE,_xll.ohTrigger(RecalcTrigger,Trigger3M)),NA())</f>
        <v>1.9532656969877271E-2</v>
      </c>
      <c r="P2628" s="44">
        <f>IFERROR(_xll.qlIndexFixing(ONIndex6M,I2628,TRUE,_xll.ohTrigger(RecalcTrigger,Trigger6M)),NA())</f>
        <v>1.9617257833488555E-2</v>
      </c>
      <c r="Q2628" s="183">
        <f>IFERROR(_xll.qlIndexFixing(ONIndex1Y,I2628,TRUE,_xll.ohTrigger(RecalcTrigger,Trigger1Y)),NA())</f>
        <v>1.9686311088755737E-2</v>
      </c>
    </row>
    <row r="2629" spans="2:17" x14ac:dyDescent="0.2">
      <c r="B2629" s="39" t="s">
        <v>42</v>
      </c>
      <c r="D2629" s="42">
        <f>_xll.qlCalendarAdvance(Calendar,$D2628,B2629,"f",FALSE)</f>
        <v>57734</v>
      </c>
      <c r="E2629" s="177">
        <f>_xll.qlInterestRateIndexValueDate(IndexON,D2629)</f>
        <v>57734</v>
      </c>
      <c r="F2629" s="193">
        <f>IFERROR(_xll.qlIndexFixing(IndexON,D2629,TRUE,_xll.ohTrigger(RecalcTrigger,TriggerON)),NA())</f>
        <v>1.9262031618585418E-2</v>
      </c>
      <c r="H2629" s="42">
        <f>_xll.qlCalendarAdvance(Calendar,$H2628,B2629,"f",FALSE)</f>
        <v>57734</v>
      </c>
      <c r="I2629" s="177">
        <f>_xll.qlInterestRateIndexValueDate(Index1M,$H2629)</f>
        <v>57734</v>
      </c>
      <c r="J2629" s="182">
        <f>IFERROR(_xll.qlIndexFixing(Index1M,$H2629,TRUE,_xll.ohTrigger(RecalcTrigger,Trigger1M)),NA())</f>
        <v>1.9136694427221781E-2</v>
      </c>
      <c r="K2629" s="44">
        <f>IFERROR(_xll.qlIndexFixing(Index3M,H2629,TRUE,_xll.ohTrigger(RecalcTrigger,Trigger3M)),NA())</f>
        <v>1.9591904837521244E-2</v>
      </c>
      <c r="L2629" s="44">
        <f>IFERROR(_xll.qlIndexFixing(Index6M,$H2629,TRUE,_xll.ohTrigger(RecalcTrigger,Trigger6M)),NA())</f>
        <v>1.9734971742751427E-2</v>
      </c>
      <c r="M2629" s="183">
        <f>IFERROR(_xll.qlIndexFixing(Index1Y,$H2629,TRUE,_xll.ohTrigger(RecalcTrigger,Trigger1Y)),NA())</f>
        <v>1.9922754088050443E-2</v>
      </c>
      <c r="N2629" s="182">
        <f>IFERROR(_xll.qlIndexFixing(ONIndex1M,I2629,TRUE,_xll.ohTrigger(RecalcTrigger,Trigger1M)),NA())</f>
        <v>1.9117902920796626E-2</v>
      </c>
      <c r="O2629" s="44">
        <f>IFERROR(_xll.qlIndexFixing(ONIndex3M,I2629,TRUE,_xll.ohTrigger(RecalcTrigger,Trigger3M)),NA())</f>
        <v>1.9534306580041294E-2</v>
      </c>
      <c r="P2629" s="44">
        <f>IFERROR(_xll.qlIndexFixing(ONIndex6M,I2629,TRUE,_xll.ohTrigger(RecalcTrigger,Trigger6M)),NA())</f>
        <v>1.9618733684478862E-2</v>
      </c>
      <c r="Q2629" s="183">
        <f>IFERROR(_xll.qlIndexFixing(ONIndex1Y,I2629,TRUE,_xll.ohTrigger(RecalcTrigger,Trigger1Y)),NA())</f>
        <v>1.9687549822804407E-2</v>
      </c>
    </row>
    <row r="2630" spans="2:17" x14ac:dyDescent="0.2">
      <c r="B2630" s="39" t="s">
        <v>42</v>
      </c>
      <c r="D2630" s="42">
        <f>_xll.qlCalendarAdvance(Calendar,$D2629,B2630,"f",FALSE)</f>
        <v>57741</v>
      </c>
      <c r="E2630" s="177">
        <f>_xll.qlInterestRateIndexValueDate(IndexON,D2630)</f>
        <v>57741</v>
      </c>
      <c r="F2630" s="193">
        <f>IFERROR(_xll.qlIndexFixing(IndexON,D2630,TRUE,_xll.ohTrigger(RecalcTrigger,TriggerON)),NA())</f>
        <v>1.9263916891477662E-2</v>
      </c>
      <c r="H2630" s="42">
        <f>_xll.qlCalendarAdvance(Calendar,$H2629,B2630,"f",FALSE)</f>
        <v>57741</v>
      </c>
      <c r="I2630" s="177">
        <f>_xll.qlInterestRateIndexValueDate(Index1M,$H2630)</f>
        <v>57741</v>
      </c>
      <c r="J2630" s="182">
        <f>IFERROR(_xll.qlIndexFixing(Index1M,$H2630,TRUE,_xll.ohTrigger(RecalcTrigger,Trigger1M)),NA())</f>
        <v>1.913575091115215E-2</v>
      </c>
      <c r="K2630" s="44">
        <f>IFERROR(_xll.qlIndexFixing(Index3M,H2630,TRUE,_xll.ohTrigger(RecalcTrigger,Trigger3M)),NA())</f>
        <v>1.9593021143329305E-2</v>
      </c>
      <c r="L2630" s="44">
        <f>IFERROR(_xll.qlIndexFixing(Index6M,$H2630,TRUE,_xll.ohTrigger(RecalcTrigger,Trigger6M)),NA())</f>
        <v>1.9736683269738261E-2</v>
      </c>
      <c r="M2630" s="183">
        <f>IFERROR(_xll.qlIndexFixing(Index1Y,$H2630,TRUE,_xll.ohTrigger(RecalcTrigger,Trigger1Y)),NA())</f>
        <v>1.9924472296089846E-2</v>
      </c>
      <c r="N2630" s="182">
        <f>IFERROR(_xll.qlIndexFixing(ONIndex1M,I2630,TRUE,_xll.ohTrigger(RecalcTrigger,Trigger1M)),NA())</f>
        <v>1.9119356594525794E-2</v>
      </c>
      <c r="O2630" s="44">
        <f>IFERROR(_xll.qlIndexFixing(ONIndex3M,I2630,TRUE,_xll.ohTrigger(RecalcTrigger,Trigger3M)),NA())</f>
        <v>1.9535971502198102E-2</v>
      </c>
      <c r="P2630" s="44">
        <f>IFERROR(_xll.qlIndexFixing(ONIndex6M,I2630,TRUE,_xll.ohTrigger(RecalcTrigger,Trigger6M)),NA())</f>
        <v>1.9620225352461329E-2</v>
      </c>
      <c r="Q2630" s="183">
        <f>IFERROR(_xll.qlIndexFixing(ONIndex1Y,I2630,TRUE,_xll.ohTrigger(RecalcTrigger,Trigger1Y)),NA())</f>
        <v>1.9688805075543936E-2</v>
      </c>
    </row>
    <row r="2631" spans="2:17" x14ac:dyDescent="0.2">
      <c r="B2631" s="39" t="s">
        <v>42</v>
      </c>
      <c r="D2631" s="42">
        <f>_xll.qlCalendarAdvance(Calendar,$D2630,B2631,"f",FALSE)</f>
        <v>57748</v>
      </c>
      <c r="E2631" s="177">
        <f>_xll.qlInterestRateIndexValueDate(IndexON,D2631)</f>
        <v>57748</v>
      </c>
      <c r="F2631" s="193">
        <f>IFERROR(_xll.qlIndexFixing(IndexON,D2631,TRUE,_xll.ohTrigger(RecalcTrigger,TriggerON)),NA())</f>
        <v>1.92658158472514E-2</v>
      </c>
      <c r="H2631" s="42">
        <f>_xll.qlCalendarAdvance(Calendar,$H2630,B2631,"f",FALSE)</f>
        <v>57748</v>
      </c>
      <c r="I2631" s="177">
        <f>_xll.qlInterestRateIndexValueDate(Index1M,$H2631)</f>
        <v>57748</v>
      </c>
      <c r="J2631" s="182">
        <f>IFERROR(_xll.qlIndexFixing(Index1M,$H2631,TRUE,_xll.ohTrigger(RecalcTrigger,Trigger1M)),NA())</f>
        <v>1.9137257295732481E-2</v>
      </c>
      <c r="K2631" s="44">
        <f>IFERROR(_xll.qlIndexFixing(Index3M,H2631,TRUE,_xll.ohTrigger(RecalcTrigger,Trigger3M)),NA())</f>
        <v>1.9594806015410478E-2</v>
      </c>
      <c r="L2631" s="44">
        <f>IFERROR(_xll.qlIndexFixing(Index6M,$H2631,TRUE,_xll.ohTrigger(RecalcTrigger,Trigger6M)),NA())</f>
        <v>1.9738410769172529E-2</v>
      </c>
      <c r="M2631" s="183">
        <f>IFERROR(_xll.qlIndexFixing(Index1Y,$H2631,TRUE,_xll.ohTrigger(RecalcTrigger,Trigger1Y)),NA())</f>
        <v>1.992620735380779E-2</v>
      </c>
      <c r="N2631" s="182">
        <f>IFERROR(_xll.qlIndexFixing(ONIndex1M,I2631,TRUE,_xll.ohTrigger(RecalcTrigger,Trigger1M)),NA())</f>
        <v>1.9120827540027863E-2</v>
      </c>
      <c r="O2631" s="44">
        <f>IFERROR(_xll.qlIndexFixing(ONIndex3M,I2631,TRUE,_xll.ohTrigger(RecalcTrigger,Trigger3M)),NA())</f>
        <v>1.9537651736104555E-2</v>
      </c>
      <c r="P2631" s="44">
        <f>IFERROR(_xll.qlIndexFixing(ONIndex6M,I2631,TRUE,_xll.ohTrigger(RecalcTrigger,Trigger6M)),NA())</f>
        <v>1.9621732837435957E-2</v>
      </c>
      <c r="Q2631" s="183">
        <f>IFERROR(_xll.qlIndexFixing(ONIndex1Y,I2631,TRUE,_xll.ohTrigger(RecalcTrigger,Trigger1Y)),NA())</f>
        <v>1.9690076846731186E-2</v>
      </c>
    </row>
    <row r="2632" spans="2:17" x14ac:dyDescent="0.2">
      <c r="B2632" s="39" t="s">
        <v>42</v>
      </c>
      <c r="D2632" s="42">
        <f>_xll.qlCalendarAdvance(Calendar,$D2631,B2632,"f",FALSE)</f>
        <v>57755</v>
      </c>
      <c r="E2632" s="177">
        <f>_xll.qlInterestRateIndexValueDate(IndexON,D2632)</f>
        <v>57755</v>
      </c>
      <c r="F2632" s="193">
        <f>IFERROR(_xll.qlIndexFixing(IndexON,D2632,TRUE,_xll.ohTrigger(RecalcTrigger,TriggerON)),NA())</f>
        <v>1.9267728485906632E-2</v>
      </c>
      <c r="H2632" s="42">
        <f>_xll.qlCalendarAdvance(Calendar,$H2631,B2632,"f",FALSE)</f>
        <v>57755</v>
      </c>
      <c r="I2632" s="177">
        <f>_xll.qlInterestRateIndexValueDate(Index1M,$H2632)</f>
        <v>57755</v>
      </c>
      <c r="J2632" s="182">
        <f>IFERROR(_xll.qlIndexFixing(Index1M,$H2632,TRUE,_xll.ohTrigger(RecalcTrigger,Trigger1M)),NA())</f>
        <v>1.9138780976680359E-2</v>
      </c>
      <c r="K2632" s="44">
        <f>IFERROR(_xll.qlIndexFixing(Index3M,H2632,TRUE,_xll.ohTrigger(RecalcTrigger,Trigger3M)),NA())</f>
        <v>1.9596606272498023E-2</v>
      </c>
      <c r="L2632" s="44">
        <f>IFERROR(_xll.qlIndexFixing(Index6M,$H2632,TRUE,_xll.ohTrigger(RecalcTrigger,Trigger6M)),NA())</f>
        <v>1.974015424109498E-2</v>
      </c>
      <c r="M2632" s="183">
        <f>IFERROR(_xll.qlIndexFixing(Index1Y,$H2632,TRUE,_xll.ohTrigger(RecalcTrigger,Trigger1Y)),NA())</f>
        <v>1.9927959261290207E-2</v>
      </c>
      <c r="N2632" s="182">
        <f>IFERROR(_xll.qlIndexFixing(ONIndex1M,I2632,TRUE,_xll.ohTrigger(RecalcTrigger,Trigger1M)),NA())</f>
        <v>1.912231575714074E-2</v>
      </c>
      <c r="O2632" s="44">
        <f>IFERROR(_xll.qlIndexFixing(ONIndex3M,I2632,TRUE,_xll.ohTrigger(RecalcTrigger,Trigger3M)),NA())</f>
        <v>1.9539347281922748E-2</v>
      </c>
      <c r="P2632" s="44">
        <f>IFERROR(_xll.qlIndexFixing(ONIndex6M,I2632,TRUE,_xll.ohTrigger(RecalcTrigger,Trigger6M)),NA())</f>
        <v>1.9623256139564837E-2</v>
      </c>
      <c r="Q2632" s="183">
        <f>IFERROR(_xll.qlIndexFixing(ONIndex1Y,I2632,TRUE,_xll.ohTrigger(RecalcTrigger,Trigger1Y)),NA())</f>
        <v>1.9691365136366157E-2</v>
      </c>
    </row>
    <row r="2633" spans="2:17" x14ac:dyDescent="0.2">
      <c r="B2633" s="39" t="s">
        <v>42</v>
      </c>
      <c r="D2633" s="42">
        <f>_xll.qlCalendarAdvance(Calendar,$D2632,B2633,"f",FALSE)</f>
        <v>57762</v>
      </c>
      <c r="E2633" s="177">
        <f>_xll.qlInterestRateIndexValueDate(IndexON,D2633)</f>
        <v>57762</v>
      </c>
      <c r="F2633" s="193">
        <f>IFERROR(_xll.qlIndexFixing(IndexON,D2633,TRUE,_xll.ohTrigger(RecalcTrigger,TriggerON)),NA())</f>
        <v>1.9269654807524406E-2</v>
      </c>
      <c r="H2633" s="42">
        <f>_xll.qlCalendarAdvance(Calendar,$H2632,B2633,"f",FALSE)</f>
        <v>57762</v>
      </c>
      <c r="I2633" s="177">
        <f>_xll.qlInterestRateIndexValueDate(Index1M,$H2633)</f>
        <v>57762</v>
      </c>
      <c r="J2633" s="182">
        <f>IFERROR(_xll.qlIndexFixing(Index1M,$H2633,TRUE,_xll.ohTrigger(RecalcTrigger,Trigger1M)),NA())</f>
        <v>1.9140321954001584E-2</v>
      </c>
      <c r="K2633" s="44">
        <f>IFERROR(_xll.qlIndexFixing(Index3M,H2633,TRUE,_xll.ohTrigger(RecalcTrigger,Trigger3M)),NA())</f>
        <v>1.9598421914614715E-2</v>
      </c>
      <c r="L2633" s="44">
        <f>IFERROR(_xll.qlIndexFixing(Index6M,$H2633,TRUE,_xll.ohTrigger(RecalcTrigger,Trigger6M)),NA())</f>
        <v>1.9741913685547702E-2</v>
      </c>
      <c r="M2633" s="183">
        <f>IFERROR(_xll.qlIndexFixing(Index1Y,$H2633,TRUE,_xll.ohTrigger(RecalcTrigger,Trigger1Y)),NA())</f>
        <v>1.9929728018623916E-2</v>
      </c>
      <c r="N2633" s="182">
        <f>IFERROR(_xll.qlIndexFixing(ONIndex1M,I2633,TRUE,_xll.ohTrigger(RecalcTrigger,Trigger1M)),NA())</f>
        <v>1.9123821246107564E-2</v>
      </c>
      <c r="O2633" s="44">
        <f>IFERROR(_xll.qlIndexFixing(ONIndex3M,I2633,TRUE,_xll.ohTrigger(RecalcTrigger,Trigger3M)),NA())</f>
        <v>1.9541058139733725E-2</v>
      </c>
      <c r="P2633" s="44">
        <f>IFERROR(_xll.qlIndexFixing(ONIndex6M,I2633,TRUE,_xll.ohTrigger(RecalcTrigger,Trigger6M)),NA())</f>
        <v>1.9624795258766925E-2</v>
      </c>
      <c r="Q2633" s="183">
        <f>IFERROR(_xll.qlIndexFixing(ONIndex1Y,I2633,TRUE,_xll.ohTrigger(RecalcTrigger,Trigger1Y)),NA())</f>
        <v>1.9692669944691987E-2</v>
      </c>
    </row>
    <row r="2634" spans="2:17" x14ac:dyDescent="0.2">
      <c r="B2634" s="39" t="s">
        <v>42</v>
      </c>
      <c r="D2634" s="42">
        <f>_xll.qlCalendarAdvance(Calendar,$D2633,B2634,"f",FALSE)</f>
        <v>57769</v>
      </c>
      <c r="E2634" s="177">
        <f>_xll.qlInterestRateIndexValueDate(IndexON,D2634)</f>
        <v>57769</v>
      </c>
      <c r="F2634" s="193">
        <f>IFERROR(_xll.qlIndexFixing(IndexON,D2634,TRUE,_xll.ohTrigger(RecalcTrigger,TriggerON)),NA())</f>
        <v>1.9271594811942627E-2</v>
      </c>
      <c r="H2634" s="42">
        <f>_xll.qlCalendarAdvance(Calendar,$H2633,B2634,"f",FALSE)</f>
        <v>57769</v>
      </c>
      <c r="I2634" s="177">
        <f>_xll.qlInterestRateIndexValueDate(Index1M,$H2634)</f>
        <v>57769</v>
      </c>
      <c r="J2634" s="182">
        <f>IFERROR(_xll.qlIndexFixing(Index1M,$H2634,TRUE,_xll.ohTrigger(RecalcTrigger,Trigger1M)),NA())</f>
        <v>1.9142494735993054E-2</v>
      </c>
      <c r="K2634" s="44">
        <f>IFERROR(_xll.qlIndexFixing(Index3M,H2634,TRUE,_xll.ohTrigger(RecalcTrigger,Trigger3M)),NA())</f>
        <v>1.9602230830164703E-2</v>
      </c>
      <c r="L2634" s="44">
        <f>IFERROR(_xll.qlIndexFixing(Index6M,$H2634,TRUE,_xll.ohTrigger(RecalcTrigger,Trigger6M)),NA())</f>
        <v>1.9745018504111821E-2</v>
      </c>
      <c r="M2634" s="183">
        <f>IFERROR(_xll.qlIndexFixing(Index1Y,$H2634,TRUE,_xll.ohTrigger(RecalcTrigger,Trigger1Y)),NA())</f>
        <v>1.9931513625897068E-2</v>
      </c>
      <c r="N2634" s="182">
        <f>IFERROR(_xll.qlIndexFixing(ONIndex1M,I2634,TRUE,_xll.ohTrigger(RecalcTrigger,Trigger1M)),NA())</f>
        <v>1.9125344006766243E-2</v>
      </c>
      <c r="O2634" s="44">
        <f>IFERROR(_xll.qlIndexFixing(ONIndex3M,I2634,TRUE,_xll.ohTrigger(RecalcTrigger,Trigger3M)),NA())</f>
        <v>1.9542784309375394E-2</v>
      </c>
      <c r="P2634" s="44">
        <f>IFERROR(_xll.qlIndexFixing(ONIndex6M,I2634,TRUE,_xll.ohTrigger(RecalcTrigger,Trigger6M)),NA())</f>
        <v>1.9626350194961173E-2</v>
      </c>
      <c r="Q2634" s="183">
        <f>IFERROR(_xll.qlIndexFixing(ONIndex1Y,I2634,TRUE,_xll.ohTrigger(RecalcTrigger,Trigger1Y)),NA())</f>
        <v>1.9693991271546585E-2</v>
      </c>
    </row>
    <row r="2635" spans="2:17" x14ac:dyDescent="0.2">
      <c r="B2635" s="39" t="s">
        <v>42</v>
      </c>
      <c r="D2635" s="42">
        <f>_xll.qlCalendarAdvance(Calendar,$D2634,B2635,"f",FALSE)</f>
        <v>57776</v>
      </c>
      <c r="E2635" s="177">
        <f>_xll.qlInterestRateIndexValueDate(IndexON,D2635)</f>
        <v>57776</v>
      </c>
      <c r="F2635" s="193">
        <f>IFERROR(_xll.qlIndexFixing(IndexON,D2635,TRUE,_xll.ohTrigger(RecalcTrigger,TriggerON)),NA())</f>
        <v>1.9273548499242343E-2</v>
      </c>
      <c r="H2635" s="42">
        <f>_xll.qlCalendarAdvance(Calendar,$H2634,B2635,"f",FALSE)</f>
        <v>57776</v>
      </c>
      <c r="I2635" s="177">
        <f>_xll.qlInterestRateIndexValueDate(Index1M,$H2635)</f>
        <v>57776</v>
      </c>
      <c r="J2635" s="182">
        <f>IFERROR(_xll.qlIndexFixing(Index1M,$H2635,TRUE,_xll.ohTrigger(RecalcTrigger,Trigger1M)),NA())</f>
        <v>1.9145919986402957E-2</v>
      </c>
      <c r="K2635" s="44">
        <f>IFERROR(_xll.qlIndexFixing(Index3M,H2635,TRUE,_xll.ohTrigger(RecalcTrigger,Trigger3M)),NA())</f>
        <v>1.9604080836523704E-2</v>
      </c>
      <c r="L2635" s="44">
        <f>IFERROR(_xll.qlIndexFixing(Index6M,$H2635,TRUE,_xll.ohTrigger(RecalcTrigger,Trigger6M)),NA())</f>
        <v>1.9748811249833707E-2</v>
      </c>
      <c r="M2635" s="183">
        <f>IFERROR(_xll.qlIndexFixing(Index1Y,$H2635,TRUE,_xll.ohTrigger(RecalcTrigger,Trigger1Y)),NA())</f>
        <v>1.9933316083197372E-2</v>
      </c>
      <c r="N2635" s="182">
        <f>IFERROR(_xll.qlIndexFixing(ONIndex1M,I2635,TRUE,_xll.ohTrigger(RecalcTrigger,Trigger1M)),NA())</f>
        <v>1.9126884039197822E-2</v>
      </c>
      <c r="O2635" s="44">
        <f>IFERROR(_xll.qlIndexFixing(ONIndex3M,I2635,TRUE,_xll.ohTrigger(RecalcTrigger,Trigger3M)),NA())</f>
        <v>1.9544525790847755E-2</v>
      </c>
      <c r="P2635" s="44">
        <f>IFERROR(_xll.qlIndexFixing(ONIndex6M,I2635,TRUE,_xll.ohTrigger(RecalcTrigger,Trigger6M)),NA())</f>
        <v>1.9627920948228628E-2</v>
      </c>
      <c r="Q2635" s="183">
        <f>IFERROR(_xll.qlIndexFixing(ONIndex1Y,I2635,TRUE,_xll.ohTrigger(RecalcTrigger,Trigger1Y)),NA())</f>
        <v>1.9695329116929949E-2</v>
      </c>
    </row>
    <row r="2636" spans="2:17" x14ac:dyDescent="0.2">
      <c r="B2636" s="39" t="s">
        <v>42</v>
      </c>
      <c r="D2636" s="42">
        <f>_xll.qlCalendarAdvance(Calendar,$D2635,B2636,"f",FALSE)</f>
        <v>57783</v>
      </c>
      <c r="E2636" s="177">
        <f>_xll.qlInterestRateIndexValueDate(IndexON,D2636)</f>
        <v>57783</v>
      </c>
      <c r="F2636" s="193">
        <f>IFERROR(_xll.qlIndexFixing(IndexON,D2636,TRUE,_xll.ohTrigger(RecalcTrigger,TriggerON)),NA())</f>
        <v>1.92755158695046E-2</v>
      </c>
      <c r="H2636" s="42">
        <f>_xll.qlCalendarAdvance(Calendar,$H2635,B2636,"f",FALSE)</f>
        <v>57783</v>
      </c>
      <c r="I2636" s="177">
        <f>_xll.qlInterestRateIndexValueDate(Index1M,$H2636)</f>
        <v>57783</v>
      </c>
      <c r="J2636" s="182">
        <f>IFERROR(_xll.qlIndexFixing(Index1M,$H2636,TRUE,_xll.ohTrigger(RecalcTrigger,Trigger1M)),NA())</f>
        <v>1.914813586443705E-2</v>
      </c>
      <c r="K2636" s="44">
        <f>IFERROR(_xll.qlIndexFixing(Index3M,H2636,TRUE,_xll.ohTrigger(RecalcTrigger,Trigger3M)),NA())</f>
        <v>1.9605946230478455E-2</v>
      </c>
      <c r="L2636" s="44">
        <f>IFERROR(_xll.qlIndexFixing(Index6M,$H2636,TRUE,_xll.ohTrigger(RecalcTrigger,Trigger6M)),NA())</f>
        <v>1.9750624804805404E-2</v>
      </c>
      <c r="M2636" s="183">
        <f>IFERROR(_xll.qlIndexFixing(Index1Y,$H2636,TRUE,_xll.ohTrigger(RecalcTrigger,Trigger1Y)),NA())</f>
        <v>1.9935135390614311E-2</v>
      </c>
      <c r="N2636" s="182">
        <f>IFERROR(_xll.qlIndexFixing(ONIndex1M,I2636,TRUE,_xll.ohTrigger(RecalcTrigger,Trigger1M)),NA())</f>
        <v>1.9128441343402303E-2</v>
      </c>
      <c r="O2636" s="44">
        <f>IFERROR(_xll.qlIndexFixing(ONIndex3M,I2636,TRUE,_xll.ohTrigger(RecalcTrigger,Trigger3M)),NA())</f>
        <v>1.9546282584393948E-2</v>
      </c>
      <c r="P2636" s="44">
        <f>IFERROR(_xll.qlIndexFixing(ONIndex6M,I2636,TRUE,_xll.ohTrigger(RecalcTrigger,Trigger6M)),NA())</f>
        <v>1.9629507518488243E-2</v>
      </c>
      <c r="Q2636" s="183">
        <f>IFERROR(_xll.qlIndexFixing(ONIndex1Y,I2636,TRUE,_xll.ohTrigger(RecalcTrigger,Trigger1Y)),NA())</f>
        <v>1.9696683480842081E-2</v>
      </c>
    </row>
    <row r="2637" spans="2:17" x14ac:dyDescent="0.2">
      <c r="B2637" s="39" t="s">
        <v>42</v>
      </c>
      <c r="D2637" s="42">
        <f>_xll.qlCalendarAdvance(Calendar,$D2636,B2637,"f",FALSE)</f>
        <v>57790</v>
      </c>
      <c r="E2637" s="177">
        <f>_xll.qlInterestRateIndexValueDate(IndexON,D2637)</f>
        <v>57790</v>
      </c>
      <c r="F2637" s="193">
        <f>IFERROR(_xll.qlIndexFixing(IndexON,D2637,TRUE,_xll.ohTrigger(RecalcTrigger,TriggerON)),NA())</f>
        <v>1.9277496922567305E-2</v>
      </c>
      <c r="H2637" s="42">
        <f>_xll.qlCalendarAdvance(Calendar,$H2636,B2637,"f",FALSE)</f>
        <v>57790</v>
      </c>
      <c r="I2637" s="177">
        <f>_xll.qlInterestRateIndexValueDate(Index1M,$H2637)</f>
        <v>57790</v>
      </c>
      <c r="J2637" s="182">
        <f>IFERROR(_xll.qlIndexFixing(Index1M,$H2637,TRUE,_xll.ohTrigger(RecalcTrigger,Trigger1M)),NA())</f>
        <v>1.9149133573096479E-2</v>
      </c>
      <c r="K2637" s="44">
        <f>IFERROR(_xll.qlIndexFixing(Index3M,H2637,TRUE,_xll.ohTrigger(RecalcTrigger,Trigger3M)),NA())</f>
        <v>1.9607827012050976E-2</v>
      </c>
      <c r="L2637" s="44">
        <f>IFERROR(_xll.qlIndexFixing(Index6M,$H2637,TRUE,_xll.ohTrigger(RecalcTrigger,Trigger6M)),NA())</f>
        <v>1.9752454336835232E-2</v>
      </c>
      <c r="M2637" s="183">
        <f>IFERROR(_xll.qlIndexFixing(Index1Y,$H2637,TRUE,_xll.ohTrigger(RecalcTrigger,Trigger1Y)),NA())</f>
        <v>1.9936971548238924E-2</v>
      </c>
      <c r="N2637" s="182">
        <f>IFERROR(_xll.qlIndexFixing(ONIndex1M,I2637,TRUE,_xll.ohTrigger(RecalcTrigger,Trigger1M)),NA())</f>
        <v>1.9130015919379684E-2</v>
      </c>
      <c r="O2637" s="44">
        <f>IFERROR(_xll.qlIndexFixing(ONIndex3M,I2637,TRUE,_xll.ohTrigger(RecalcTrigger,Trigger3M)),NA())</f>
        <v>1.9548054689770833E-2</v>
      </c>
      <c r="P2637" s="44">
        <f>IFERROR(_xll.qlIndexFixing(ONIndex6M,I2637,TRUE,_xll.ohTrigger(RecalcTrigger,Trigger6M)),NA())</f>
        <v>1.9631109905902111E-2</v>
      </c>
      <c r="Q2637" s="183">
        <f>IFERROR(_xll.qlIndexFixing(ONIndex1Y,I2637,TRUE,_xll.ohTrigger(RecalcTrigger,Trigger1Y)),NA())</f>
        <v>1.9698054363445072E-2</v>
      </c>
    </row>
    <row r="2638" spans="2:17" x14ac:dyDescent="0.2">
      <c r="B2638" s="39" t="s">
        <v>42</v>
      </c>
      <c r="D2638" s="42">
        <f>_xll.qlCalendarAdvance(Calendar,$D2637,B2638,"f",FALSE)</f>
        <v>57797</v>
      </c>
      <c r="E2638" s="177">
        <f>_xll.qlInterestRateIndexValueDate(IndexON,D2638)</f>
        <v>57797</v>
      </c>
      <c r="F2638" s="193">
        <f>IFERROR(_xll.qlIndexFixing(IndexON,D2638,TRUE,_xll.ohTrigger(RecalcTrigger,TriggerON)),NA())</f>
        <v>1.9279491658511505E-2</v>
      </c>
      <c r="H2638" s="42">
        <f>_xll.qlCalendarAdvance(Calendar,$H2637,B2638,"f",FALSE)</f>
        <v>57797</v>
      </c>
      <c r="I2638" s="177">
        <f>_xll.qlInterestRateIndexValueDate(Index1M,$H2638)</f>
        <v>57797</v>
      </c>
      <c r="J2638" s="182">
        <f>IFERROR(_xll.qlIndexFixing(Index1M,$H2638,TRUE,_xll.ohTrigger(RecalcTrigger,Trigger1M)),NA())</f>
        <v>1.9150766316529053E-2</v>
      </c>
      <c r="K2638" s="44">
        <f>IFERROR(_xll.qlIndexFixing(Index3M,H2638,TRUE,_xll.ohTrigger(RecalcTrigger,Trigger3M)),NA())</f>
        <v>1.9609723181262417E-2</v>
      </c>
      <c r="L2638" s="44">
        <f>IFERROR(_xll.qlIndexFixing(Index6M,$H2638,TRUE,_xll.ohTrigger(RecalcTrigger,Trigger6M)),NA())</f>
        <v>1.9754299845967636E-2</v>
      </c>
      <c r="M2638" s="183">
        <f>IFERROR(_xll.qlIndexFixing(Index1Y,$H2638,TRUE,_xll.ohTrigger(RecalcTrigger,Trigger1Y)),NA())</f>
        <v>1.9938140199386934E-2</v>
      </c>
      <c r="N2638" s="182">
        <f>IFERROR(_xll.qlIndexFixing(ONIndex1M,I2638,TRUE,_xll.ohTrigger(RecalcTrigger,Trigger1M)),NA())</f>
        <v>1.9131607767129966E-2</v>
      </c>
      <c r="O2638" s="44">
        <f>IFERROR(_xll.qlIndexFixing(ONIndex3M,I2638,TRUE,_xll.ohTrigger(RecalcTrigger,Trigger3M)),NA())</f>
        <v>1.9549842107059456E-2</v>
      </c>
      <c r="P2638" s="44">
        <f>IFERROR(_xll.qlIndexFixing(ONIndex6M,I2638,TRUE,_xll.ohTrigger(RecalcTrigger,Trigger6M)),NA())</f>
        <v>1.9632728110389186E-2</v>
      </c>
      <c r="Q2638" s="183">
        <f>IFERROR(_xll.qlIndexFixing(ONIndex1Y,I2638,TRUE,_xll.ohTrigger(RecalcTrigger,Trigger1Y)),NA())</f>
        <v>1.9699441764333692E-2</v>
      </c>
    </row>
    <row r="2639" spans="2:17" x14ac:dyDescent="0.2">
      <c r="B2639" s="39" t="s">
        <v>42</v>
      </c>
      <c r="D2639" s="42">
        <f>_xll.qlCalendarAdvance(Calendar,$D2638,B2639,"f",FALSE)</f>
        <v>57804</v>
      </c>
      <c r="E2639" s="177">
        <f>_xll.qlInterestRateIndexValueDate(IndexON,D2639)</f>
        <v>57804</v>
      </c>
      <c r="F2639" s="193">
        <f>IFERROR(_xll.qlIndexFixing(IndexON,D2639,TRUE,_xll.ohTrigger(RecalcTrigger,TriggerON)),NA())</f>
        <v>1.9281500077337199E-2</v>
      </c>
      <c r="H2639" s="42">
        <f>_xll.qlCalendarAdvance(Calendar,$H2638,B2639,"f",FALSE)</f>
        <v>57804</v>
      </c>
      <c r="I2639" s="177">
        <f>_xll.qlInterestRateIndexValueDate(Index1M,$H2639)</f>
        <v>57804</v>
      </c>
      <c r="J2639" s="182">
        <f>IFERROR(_xll.qlIndexFixing(Index1M,$H2639,TRUE,_xll.ohTrigger(RecalcTrigger,Trigger1M)),NA())</f>
        <v>1.9153038058875447E-2</v>
      </c>
      <c r="K2639" s="44">
        <f>IFERROR(_xll.qlIndexFixing(Index3M,H2639,TRUE,_xll.ohTrigger(RecalcTrigger,Trigger3M)),NA())</f>
        <v>1.9610969305033189E-2</v>
      </c>
      <c r="L2639" s="44">
        <f>IFERROR(_xll.qlIndexFixing(Index6M,$H2639,TRUE,_xll.ohTrigger(RecalcTrigger,Trigger6M)),NA())</f>
        <v>1.9754147571406484E-2</v>
      </c>
      <c r="M2639" s="183">
        <f>IFERROR(_xll.qlIndexFixing(Index1Y,$H2639,TRUE,_xll.ohTrigger(RecalcTrigger,Trigger1Y)),NA())</f>
        <v>1.9940694414473548E-2</v>
      </c>
      <c r="N2639" s="182">
        <f>IFERROR(_xll.qlIndexFixing(ONIndex1M,I2639,TRUE,_xll.ohTrigger(RecalcTrigger,Trigger1M)),NA())</f>
        <v>1.9133216886491056E-2</v>
      </c>
      <c r="O2639" s="44">
        <f>IFERROR(_xll.qlIndexFixing(ONIndex3M,I2639,TRUE,_xll.ohTrigger(RecalcTrigger,Trigger3M)),NA())</f>
        <v>1.9551644836178772E-2</v>
      </c>
      <c r="P2639" s="44">
        <f>IFERROR(_xll.qlIndexFixing(ONIndex6M,I2639,TRUE,_xll.ohTrigger(RecalcTrigger,Trigger6M)),NA())</f>
        <v>1.9634362131787375E-2</v>
      </c>
      <c r="Q2639" s="183">
        <f>IFERROR(_xll.qlIndexFixing(ONIndex1Y,I2639,TRUE,_xll.ohTrigger(RecalcTrigger,Trigger1Y)),NA())</f>
        <v>1.9700845683913171E-2</v>
      </c>
    </row>
    <row r="2640" spans="2:17" x14ac:dyDescent="0.2">
      <c r="B2640" s="39" t="s">
        <v>42</v>
      </c>
      <c r="D2640" s="42">
        <f>_xll.qlCalendarAdvance(Calendar,$D2639,B2640,"f",FALSE)</f>
        <v>57811</v>
      </c>
      <c r="E2640" s="177">
        <f>_xll.qlInterestRateIndexValueDate(IndexON,D2640)</f>
        <v>57811</v>
      </c>
      <c r="F2640" s="193">
        <f>IFERROR(_xll.qlIndexFixing(IndexON,D2640,TRUE,_xll.ohTrigger(RecalcTrigger,TriggerON)),NA())</f>
        <v>1.9286140502627669E-2</v>
      </c>
      <c r="H2640" s="42">
        <f>_xll.qlCalendarAdvance(Calendar,$H2639,B2640,"f",FALSE)</f>
        <v>57811</v>
      </c>
      <c r="I2640" s="177">
        <f>_xll.qlInterestRateIndexValueDate(Index1M,$H2640)</f>
        <v>57811</v>
      </c>
      <c r="J2640" s="182">
        <f>IFERROR(_xll.qlIndexFixing(Index1M,$H2640,TRUE,_xll.ohTrigger(RecalcTrigger,Trigger1M)),NA())</f>
        <v>1.9154083703603816E-2</v>
      </c>
      <c r="K2640" s="44">
        <f>IFERROR(_xll.qlIndexFixing(Index3M,H2640,TRUE,_xll.ohTrigger(RecalcTrigger,Trigger3M)),NA())</f>
        <v>1.9612895047243086E-2</v>
      </c>
      <c r="L2640" s="44">
        <f>IFERROR(_xll.qlIndexFixing(Index6M,$H2640,TRUE,_xll.ohTrigger(RecalcTrigger,Trigger6M)),NA())</f>
        <v>1.9756021308408499E-2</v>
      </c>
      <c r="M2640" s="183">
        <f>IFERROR(_xll.qlIndexFixing(Index1Y,$H2640,TRUE,_xll.ohTrigger(RecalcTrigger,Trigger1Y)),NA())</f>
        <v>1.9942581123267855E-2</v>
      </c>
      <c r="N2640" s="182">
        <f>IFERROR(_xll.qlIndexFixing(ONIndex1M,I2640,TRUE,_xll.ohTrigger(RecalcTrigger,Trigger1M)),NA())</f>
        <v>1.9137317947826471E-2</v>
      </c>
      <c r="O2640" s="44">
        <f>IFERROR(_xll.qlIndexFixing(ONIndex3M,I2640,TRUE,_xll.ohTrigger(RecalcTrigger,Trigger3M)),NA())</f>
        <v>1.9556080668902576E-2</v>
      </c>
      <c r="P2640" s="44">
        <f>IFERROR(_xll.qlIndexFixing(ONIndex6M,I2640,TRUE,_xll.ohTrigger(RecalcTrigger,Trigger6M)),NA())</f>
        <v>1.963859952520508E-2</v>
      </c>
      <c r="Q2640" s="183">
        <f>IFERROR(_xll.qlIndexFixing(ONIndex1Y,I2640,TRUE,_xll.ohTrigger(RecalcTrigger,Trigger1Y)),NA())</f>
        <v>1.9704802545631006E-2</v>
      </c>
    </row>
    <row r="2641" spans="2:17" x14ac:dyDescent="0.2">
      <c r="B2641" s="39" t="s">
        <v>42</v>
      </c>
      <c r="D2641" s="42">
        <f>_xll.qlCalendarAdvance(Calendar,$D2640,B2641,"f",FALSE)</f>
        <v>57818</v>
      </c>
      <c r="E2641" s="177">
        <f>_xll.qlInterestRateIndexValueDate(IndexON,D2641)</f>
        <v>57818</v>
      </c>
      <c r="F2641" s="193">
        <f>IFERROR(_xll.qlIndexFixing(IndexON,D2641,TRUE,_xll.ohTrigger(RecalcTrigger,TriggerON)),NA())</f>
        <v>1.9285557963714117E-2</v>
      </c>
      <c r="H2641" s="42">
        <f>_xll.qlCalendarAdvance(Calendar,$H2640,B2641,"f",FALSE)</f>
        <v>57818</v>
      </c>
      <c r="I2641" s="177">
        <f>_xll.qlInterestRateIndexValueDate(Index1M,$H2641)</f>
        <v>57818</v>
      </c>
      <c r="J2641" s="182">
        <f>IFERROR(_xll.qlIndexFixing(Index1M,$H2641,TRUE,_xll.ohTrigger(RecalcTrigger,Trigger1M)),NA())</f>
        <v>1.9155768347266268E-2</v>
      </c>
      <c r="K2641" s="44">
        <f>IFERROR(_xll.qlIndexFixing(Index3M,H2641,TRUE,_xll.ohTrigger(RecalcTrigger,Trigger3M)),NA())</f>
        <v>1.9614836176320951E-2</v>
      </c>
      <c r="L2641" s="44">
        <f>IFERROR(_xll.qlIndexFixing(Index6M,$H2641,TRUE,_xll.ohTrigger(RecalcTrigger,Trigger6M)),NA())</f>
        <v>1.9757911020028836E-2</v>
      </c>
      <c r="M2641" s="183">
        <f>IFERROR(_xll.qlIndexFixing(Index1Y,$H2641,TRUE,_xll.ohTrigger(RecalcTrigger,Trigger1Y)),NA())</f>
        <v>1.9944484682638208E-2</v>
      </c>
      <c r="N2641" s="182">
        <f>IFERROR(_xll.qlIndexFixing(ONIndex1M,I2641,TRUE,_xll.ohTrigger(RecalcTrigger,Trigger1M)),NA())</f>
        <v>1.9136486940612984E-2</v>
      </c>
      <c r="O2641" s="44">
        <f>IFERROR(_xll.qlIndexFixing(ONIndex3M,I2641,TRUE,_xll.ohTrigger(RecalcTrigger,Trigger3M)),NA())</f>
        <v>1.9555296230233665E-2</v>
      </c>
      <c r="P2641" s="44">
        <f>IFERROR(_xll.qlIndexFixing(ONIndex6M,I2641,TRUE,_xll.ohTrigger(RecalcTrigger,Trigger6M)),NA())</f>
        <v>1.9637677625965466E-2</v>
      </c>
      <c r="Q2641" s="183">
        <f>IFERROR(_xll.qlIndexFixing(ONIndex1Y,I2641,TRUE,_xll.ohTrigger(RecalcTrigger,Trigger1Y)),NA())</f>
        <v>1.970370307865843E-2</v>
      </c>
    </row>
    <row r="2642" spans="2:17" x14ac:dyDescent="0.2">
      <c r="B2642" s="39" t="s">
        <v>42</v>
      </c>
      <c r="D2642" s="42">
        <f>_xll.qlCalendarAdvance(Calendar,$D2641,B2642,"f",FALSE)</f>
        <v>57825</v>
      </c>
      <c r="E2642" s="177">
        <f>_xll.qlInterestRateIndexValueDate(IndexON,D2642)</f>
        <v>57825</v>
      </c>
      <c r="F2642" s="193">
        <f>IFERROR(_xll.qlIndexFixing(IndexON,D2642,TRUE,_xll.ohTrigger(RecalcTrigger,TriggerON)),NA())</f>
        <v>1.9287607431184295E-2</v>
      </c>
      <c r="H2642" s="42">
        <f>_xll.qlCalendarAdvance(Calendar,$H2641,B2642,"f",FALSE)</f>
        <v>57825</v>
      </c>
      <c r="I2642" s="177">
        <f>_xll.qlInterestRateIndexValueDate(Index1M,$H2642)</f>
        <v>57825</v>
      </c>
      <c r="J2642" s="182">
        <f>IFERROR(_xll.qlIndexFixing(Index1M,$H2642,TRUE,_xll.ohTrigger(RecalcTrigger,Trigger1M)),NA())</f>
        <v>1.9158095962233203E-2</v>
      </c>
      <c r="K2642" s="44">
        <f>IFERROR(_xll.qlIndexFixing(Index3M,H2642,TRUE,_xll.ohTrigger(RecalcTrigger,Trigger3M)),NA())</f>
        <v>1.9616792692289945E-2</v>
      </c>
      <c r="L2642" s="44">
        <f>IFERROR(_xll.qlIndexFixing(Index6M,$H2642,TRUE,_xll.ohTrigger(RecalcTrigger,Trigger6M)),NA())</f>
        <v>1.9759816706311335E-2</v>
      </c>
      <c r="M2642" s="183">
        <f>IFERROR(_xll.qlIndexFixing(Index1Y,$H2642,TRUE,_xll.ohTrigger(RecalcTrigger,Trigger1Y)),NA())</f>
        <v>1.9946405092679198E-2</v>
      </c>
      <c r="N2642" s="182">
        <f>IFERROR(_xll.qlIndexFixing(ONIndex1M,I2642,TRUE,_xll.ohTrigger(RecalcTrigger,Trigger1M)),NA())</f>
        <v>1.9138147875292777E-2</v>
      </c>
      <c r="O2642" s="44">
        <f>IFERROR(_xll.qlIndexFixing(ONIndex3M,I2642,TRUE,_xll.ohTrigger(RecalcTrigger,Trigger3M)),NA())</f>
        <v>1.9557144895169243E-2</v>
      </c>
      <c r="P2642" s="44">
        <f>IFERROR(_xll.qlIndexFixing(ONIndex6M,I2642,TRUE,_xll.ohTrigger(RecalcTrigger,Trigger6M)),NA())</f>
        <v>1.9639359098664322E-2</v>
      </c>
      <c r="Q2642" s="183">
        <f>IFERROR(_xll.qlIndexFixing(ONIndex1Y,I2642,TRUE,_xll.ohTrigger(RecalcTrigger,Trigger1Y)),NA())</f>
        <v>1.9705156553905256E-2</v>
      </c>
    </row>
    <row r="2643" spans="2:17" x14ac:dyDescent="0.2">
      <c r="B2643" s="39" t="s">
        <v>42</v>
      </c>
      <c r="D2643" s="42">
        <f>_xll.qlCalendarAdvance(Calendar,$D2642,B2643,"f",FALSE)</f>
        <v>57832</v>
      </c>
      <c r="E2643" s="177">
        <f>_xll.qlInterestRateIndexValueDate(IndexON,D2643)</f>
        <v>57832</v>
      </c>
      <c r="F2643" s="193">
        <f>IFERROR(_xll.qlIndexFixing(IndexON,D2643,TRUE,_xll.ohTrigger(RecalcTrigger,TriggerON)),NA())</f>
        <v>1.9289670581535967E-2</v>
      </c>
      <c r="H2643" s="42">
        <f>_xll.qlCalendarAdvance(Calendar,$H2642,B2643,"f",FALSE)</f>
        <v>57832</v>
      </c>
      <c r="I2643" s="177">
        <f>_xll.qlInterestRateIndexValueDate(Index1M,$H2643)</f>
        <v>57832</v>
      </c>
      <c r="J2643" s="182">
        <f>IFERROR(_xll.qlIndexFixing(Index1M,$H2643,TRUE,_xll.ohTrigger(RecalcTrigger,Trigger1M)),NA())</f>
        <v>1.9159189534864104E-2</v>
      </c>
      <c r="K2643" s="44">
        <f>IFERROR(_xll.qlIndexFixing(Index3M,H2643,TRUE,_xll.ohTrigger(RecalcTrigger,Trigger3M)),NA())</f>
        <v>1.9619434842673311E-2</v>
      </c>
      <c r="L2643" s="44">
        <f>IFERROR(_xll.qlIndexFixing(Index6M,$H2643,TRUE,_xll.ohTrigger(RecalcTrigger,Trigger6M)),NA())</f>
        <v>1.976376704974343E-2</v>
      </c>
      <c r="M2643" s="183">
        <f>IFERROR(_xll.qlIndexFixing(Index1Y,$H2643,TRUE,_xll.ohTrigger(RecalcTrigger,Trigger1Y)),NA())</f>
        <v>1.9948342353485637E-2</v>
      </c>
      <c r="N2643" s="182">
        <f>IFERROR(_xll.qlIndexFixing(ONIndex1M,I2643,TRUE,_xll.ohTrigger(RecalcTrigger,Trigger1M)),NA())</f>
        <v>1.9139826081664424E-2</v>
      </c>
      <c r="O2643" s="44">
        <f>IFERROR(_xll.qlIndexFixing(ONIndex3M,I2643,TRUE,_xll.ohTrigger(RecalcTrigger,Trigger3M)),NA())</f>
        <v>1.9559008871854466E-2</v>
      </c>
      <c r="P2643" s="44">
        <f>IFERROR(_xll.qlIndexFixing(ONIndex6M,I2643,TRUE,_xll.ohTrigger(RecalcTrigger,Trigger6M)),NA())</f>
        <v>1.9641056388436384E-2</v>
      </c>
      <c r="Q2643" s="183">
        <f>IFERROR(_xll.qlIndexFixing(ONIndex1Y,I2643,TRUE,_xll.ohTrigger(RecalcTrigger,Trigger1Y)),NA())</f>
        <v>1.970662654768085E-2</v>
      </c>
    </row>
    <row r="2644" spans="2:17" x14ac:dyDescent="0.2">
      <c r="B2644" s="39" t="s">
        <v>42</v>
      </c>
      <c r="D2644" s="42">
        <f>_xll.qlCalendarAdvance(Calendar,$D2643,B2644,"f",FALSE)</f>
        <v>57839</v>
      </c>
      <c r="E2644" s="177">
        <f>_xll.qlInterestRateIndexValueDate(IndexON,D2644)</f>
        <v>57839</v>
      </c>
      <c r="F2644" s="193">
        <f>IFERROR(_xll.qlIndexFixing(IndexON,D2644,TRUE,_xll.ohTrigger(RecalcTrigger,TriggerON)),NA())</f>
        <v>1.9291747414769134E-2</v>
      </c>
      <c r="H2644" s="42">
        <f>_xll.qlCalendarAdvance(Calendar,$H2643,B2644,"f",FALSE)</f>
        <v>57839</v>
      </c>
      <c r="I2644" s="177">
        <f>_xll.qlInterestRateIndexValueDate(Index1M,$H2644)</f>
        <v>57839</v>
      </c>
      <c r="J2644" s="182">
        <f>IFERROR(_xll.qlIndexFixing(Index1M,$H2644,TRUE,_xll.ohTrigger(RecalcTrigger,Trigger1M)),NA())</f>
        <v>1.9160926078822284E-2</v>
      </c>
      <c r="K2644" s="44">
        <f>IFERROR(_xll.qlIndexFixing(Index3M,H2644,TRUE,_xll.ohTrigger(RecalcTrigger,Trigger3M)),NA())</f>
        <v>1.962142333818603E-2</v>
      </c>
      <c r="L2644" s="44">
        <f>IFERROR(_xll.qlIndexFixing(Index6M,$H2644,TRUE,_xll.ohTrigger(RecalcTrigger,Trigger6M)),NA())</f>
        <v>1.9765708422442047E-2</v>
      </c>
      <c r="M2644" s="183">
        <f>IFERROR(_xll.qlIndexFixing(Index1Y,$H2644,TRUE,_xll.ohTrigger(RecalcTrigger,Trigger1Y)),NA())</f>
        <v>1.995029646515345E-2</v>
      </c>
      <c r="N2644" s="182">
        <f>IFERROR(_xll.qlIndexFixing(ONIndex1M,I2644,TRUE,_xll.ohTrigger(RecalcTrigger,Trigger1M)),NA())</f>
        <v>1.9141521559890018E-2</v>
      </c>
      <c r="O2644" s="44">
        <f>IFERROR(_xll.qlIndexFixing(ONIndex3M,I2644,TRUE,_xll.ohTrigger(RecalcTrigger,Trigger3M)),NA())</f>
        <v>1.9560888160613521E-2</v>
      </c>
      <c r="P2644" s="44">
        <f>IFERROR(_xll.qlIndexFixing(ONIndex6M,I2644,TRUE,_xll.ohTrigger(RecalcTrigger,Trigger6M)),NA())</f>
        <v>1.9642769495200607E-2</v>
      </c>
      <c r="Q2644" s="183">
        <f>IFERROR(_xll.qlIndexFixing(ONIndex1Y,I2644,TRUE,_xll.ohTrigger(RecalcTrigger,Trigger1Y)),NA())</f>
        <v>1.9708113060066257E-2</v>
      </c>
    </row>
    <row r="2645" spans="2:17" x14ac:dyDescent="0.2">
      <c r="B2645" s="39" t="s">
        <v>42</v>
      </c>
      <c r="D2645" s="42">
        <f>_xll.qlCalendarAdvance(Calendar,$D2644,B2645,"f",FALSE)</f>
        <v>57846</v>
      </c>
      <c r="E2645" s="177">
        <f>_xll.qlInterestRateIndexValueDate(IndexON,D2645)</f>
        <v>57846</v>
      </c>
      <c r="F2645" s="193">
        <f>IFERROR(_xll.qlIndexFixing(IndexON,D2645,TRUE,_xll.ohTrigger(RecalcTrigger,TriggerON)),NA())</f>
        <v>1.9293837930964841E-2</v>
      </c>
      <c r="H2645" s="42">
        <f>_xll.qlCalendarAdvance(Calendar,$H2644,B2645,"f",FALSE)</f>
        <v>57846</v>
      </c>
      <c r="I2645" s="177">
        <f>_xll.qlInterestRateIndexValueDate(Index1M,$H2645)</f>
        <v>57846</v>
      </c>
      <c r="J2645" s="182">
        <f>IFERROR(_xll.qlIndexFixing(Index1M,$H2645,TRUE,_xll.ohTrigger(RecalcTrigger,Trigger1M)),NA())</f>
        <v>1.9162679922891702E-2</v>
      </c>
      <c r="K2645" s="44">
        <f>IFERROR(_xll.qlIndexFixing(Index3M,H2645,TRUE,_xll.ohTrigger(RecalcTrigger,Trigger3M)),NA())</f>
        <v>1.9623427221493593E-2</v>
      </c>
      <c r="L2645" s="44">
        <f>IFERROR(_xll.qlIndexFixing(Index6M,$H2645,TRUE,_xll.ohTrigger(RecalcTrigger,Trigger6M)),NA())</f>
        <v>1.9767665772563933E-2</v>
      </c>
      <c r="M2645" s="183">
        <f>IFERROR(_xll.qlIndexFixing(Index1Y,$H2645,TRUE,_xll.ohTrigger(RecalcTrigger,Trigger1Y)),NA())</f>
        <v>1.9952267427779669E-2</v>
      </c>
      <c r="N2645" s="182">
        <f>IFERROR(_xll.qlIndexFixing(ONIndex1M,I2645,TRUE,_xll.ohTrigger(RecalcTrigger,Trigger1M)),NA())</f>
        <v>1.914323430972642E-2</v>
      </c>
      <c r="O2645" s="44">
        <f>IFERROR(_xll.qlIndexFixing(ONIndex3M,I2645,TRUE,_xll.ohTrigger(RecalcTrigger,Trigger3M)),NA())</f>
        <v>1.9562782761203268E-2</v>
      </c>
      <c r="P2645" s="44">
        <f>IFERROR(_xll.qlIndexFixing(ONIndex6M,I2645,TRUE,_xll.ohTrigger(RecalcTrigger,Trigger6M)),NA())</f>
        <v>1.9644498419038037E-2</v>
      </c>
      <c r="Q2645" s="183">
        <f>IFERROR(_xll.qlIndexFixing(ONIndex1Y,I2645,TRUE,_xll.ohTrigger(RecalcTrigger,Trigger1Y)),NA())</f>
        <v>1.9709616090818338E-2</v>
      </c>
    </row>
    <row r="2646" spans="2:17" x14ac:dyDescent="0.2">
      <c r="B2646" s="39" t="s">
        <v>42</v>
      </c>
      <c r="D2646" s="42">
        <f>_xll.qlCalendarAdvance(Calendar,$D2645,B2646,"f",FALSE)</f>
        <v>57853</v>
      </c>
      <c r="E2646" s="177">
        <f>_xll.qlInterestRateIndexValueDate(IndexON,D2646)</f>
        <v>57853</v>
      </c>
      <c r="F2646" s="193">
        <f>IFERROR(_xll.qlIndexFixing(IndexON,D2646,TRUE,_xll.ohTrigger(RecalcTrigger,TriggerON)),NA())</f>
        <v>1.9295942129960997E-2</v>
      </c>
      <c r="H2646" s="42">
        <f>_xll.qlCalendarAdvance(Calendar,$H2645,B2646,"f",FALSE)</f>
        <v>57853</v>
      </c>
      <c r="I2646" s="177">
        <f>_xll.qlInterestRateIndexValueDate(Index1M,$H2646)</f>
        <v>57853</v>
      </c>
      <c r="J2646" s="182">
        <f>IFERROR(_xll.qlIndexFixing(Index1M,$H2646,TRUE,_xll.ohTrigger(RecalcTrigger,Trigger1M)),NA())</f>
        <v>1.9164451067085024E-2</v>
      </c>
      <c r="K2646" s="44">
        <f>IFERROR(_xll.qlIndexFixing(Index3M,H2646,TRUE,_xll.ohTrigger(RecalcTrigger,Trigger3M)),NA())</f>
        <v>1.9625446492620664E-2</v>
      </c>
      <c r="L2646" s="44">
        <f>IFERROR(_xll.qlIndexFixing(Index6M,$H2646,TRUE,_xll.ohTrigger(RecalcTrigger,Trigger6M)),NA())</f>
        <v>1.9769639100155282E-2</v>
      </c>
      <c r="M2646" s="183">
        <f>IFERROR(_xll.qlIndexFixing(Index1Y,$H2646,TRUE,_xll.ohTrigger(RecalcTrigger,Trigger1Y)),NA())</f>
        <v>1.9954255241461771E-2</v>
      </c>
      <c r="N2646" s="182">
        <f>IFERROR(_xll.qlIndexFixing(ONIndex1M,I2646,TRUE,_xll.ohTrigger(RecalcTrigger,Trigger1M)),NA())</f>
        <v>1.9144964331335723E-2</v>
      </c>
      <c r="O2646" s="44">
        <f>IFERROR(_xll.qlIndexFixing(ONIndex3M,I2646,TRUE,_xll.ohTrigger(RecalcTrigger,Trigger3M)),NA())</f>
        <v>1.9564692673542661E-2</v>
      </c>
      <c r="P2646" s="44">
        <f>IFERROR(_xll.qlIndexFixing(ONIndex6M,I2646,TRUE,_xll.ohTrigger(RecalcTrigger,Trigger6M)),NA())</f>
        <v>1.9646243159948673E-2</v>
      </c>
      <c r="Q2646" s="183">
        <f>IFERROR(_xll.qlIndexFixing(ONIndex1Y,I2646,TRUE,_xll.ohTrigger(RecalcTrigger,Trigger1Y)),NA())</f>
        <v>1.9711135640180233E-2</v>
      </c>
    </row>
    <row r="2647" spans="2:17" x14ac:dyDescent="0.2">
      <c r="B2647" s="39" t="s">
        <v>42</v>
      </c>
      <c r="D2647" s="42">
        <f>_xll.qlCalendarAdvance(Calendar,$D2646,B2647,"f",FALSE)</f>
        <v>57860</v>
      </c>
      <c r="E2647" s="177">
        <f>_xll.qlInterestRateIndexValueDate(IndexON,D2647)</f>
        <v>57860</v>
      </c>
      <c r="F2647" s="193">
        <f>IFERROR(_xll.qlIndexFixing(IndexON,D2647,TRUE,_xll.ohTrigger(RecalcTrigger,TriggerON)),NA())</f>
        <v>1.9298060011919693E-2</v>
      </c>
      <c r="H2647" s="42">
        <f>_xll.qlCalendarAdvance(Calendar,$H2646,B2647,"f",FALSE)</f>
        <v>57860</v>
      </c>
      <c r="I2647" s="177">
        <f>_xll.qlInterestRateIndexValueDate(Index1M,$H2647)</f>
        <v>57860</v>
      </c>
      <c r="J2647" s="182">
        <f>IFERROR(_xll.qlIndexFixing(Index1M,$H2647,TRUE,_xll.ohTrigger(RecalcTrigger,Trigger1M)),NA())</f>
        <v>1.9164343473964385E-2</v>
      </c>
      <c r="K2647" s="44">
        <f>IFERROR(_xll.qlIndexFixing(Index3M,H2647,TRUE,_xll.ohTrigger(RecalcTrigger,Trigger3M)),NA())</f>
        <v>1.9627481151591908E-2</v>
      </c>
      <c r="L2647" s="44">
        <f>IFERROR(_xll.qlIndexFixing(Index6M,$H2647,TRUE,_xll.ohTrigger(RecalcTrigger,Trigger6M)),NA())</f>
        <v>1.9769584759260828E-2</v>
      </c>
      <c r="M2647" s="183">
        <f>IFERROR(_xll.qlIndexFixing(Index1Y,$H2647,TRUE,_xll.ohTrigger(RecalcTrigger,Trigger1Y)),NA())</f>
        <v>1.9956259906298568E-2</v>
      </c>
      <c r="N2647" s="182">
        <f>IFERROR(_xll.qlIndexFixing(ONIndex1M,I2647,TRUE,_xll.ohTrigger(RecalcTrigger,Trigger1M)),NA())</f>
        <v>1.9146711624798973E-2</v>
      </c>
      <c r="O2647" s="44">
        <f>IFERROR(_xll.qlIndexFixing(ONIndex3M,I2647,TRUE,_xll.ohTrigger(RecalcTrigger,Trigger3M)),NA())</f>
        <v>1.9566617897955885E-2</v>
      </c>
      <c r="P2647" s="44">
        <f>IFERROR(_xll.qlIndexFixing(ONIndex6M,I2647,TRUE,_xll.ohTrigger(RecalcTrigger,Trigger6M)),NA())</f>
        <v>1.964800371785147E-2</v>
      </c>
      <c r="Q2647" s="183">
        <f>IFERROR(_xll.qlIndexFixing(ONIndex1Y,I2647,TRUE,_xll.ohTrigger(RecalcTrigger,Trigger1Y)),NA())</f>
        <v>1.9712671708151941E-2</v>
      </c>
    </row>
    <row r="2648" spans="2:17" x14ac:dyDescent="0.2">
      <c r="B2648" s="39" t="s">
        <v>42</v>
      </c>
      <c r="D2648" s="42">
        <f>_xll.qlCalendarAdvance(Calendar,$D2647,B2648,"f",FALSE)</f>
        <v>57867</v>
      </c>
      <c r="E2648" s="177">
        <f>_xll.qlInterestRateIndexValueDate(IndexON,D2648)</f>
        <v>57867</v>
      </c>
      <c r="F2648" s="193">
        <f>IFERROR(_xll.qlIndexFixing(IndexON,D2648,TRUE,_xll.ohTrigger(RecalcTrigger,TriggerON)),NA())</f>
        <v>1.9300191576678838E-2</v>
      </c>
      <c r="H2648" s="42">
        <f>_xll.qlCalendarAdvance(Calendar,$H2647,B2648,"f",FALSE)</f>
        <v>57867</v>
      </c>
      <c r="I2648" s="177">
        <f>_xll.qlInterestRateIndexValueDate(Index1M,$H2648)</f>
        <v>57867</v>
      </c>
      <c r="J2648" s="182">
        <f>IFERROR(_xll.qlIndexFixing(Index1M,$H2648,TRUE,_xll.ohTrigger(RecalcTrigger,Trigger1M)),NA())</f>
        <v>1.9168045255873768E-2</v>
      </c>
      <c r="K2648" s="44">
        <f>IFERROR(_xll.qlIndexFixing(Index3M,H2648,TRUE,_xll.ohTrigger(RecalcTrigger,Trigger3M)),NA())</f>
        <v>1.9629531198428474E-2</v>
      </c>
      <c r="L2648" s="44">
        <f>IFERROR(_xll.qlIndexFixing(Index6M,$H2648,TRUE,_xll.ohTrigger(RecalcTrigger,Trigger6M)),NA())</f>
        <v>1.9771586294483993E-2</v>
      </c>
      <c r="M2648" s="183">
        <f>IFERROR(_xll.qlIndexFixing(Index1Y,$H2648,TRUE,_xll.ohTrigger(RecalcTrigger,Trigger1Y)),NA())</f>
        <v>1.995828142238909E-2</v>
      </c>
      <c r="N2648" s="182">
        <f>IFERROR(_xll.qlIndexFixing(ONIndex1M,I2648,TRUE,_xll.ohTrigger(RecalcTrigger,Trigger1M)),NA())</f>
        <v>1.9148476190035124E-2</v>
      </c>
      <c r="O2648" s="44">
        <f>IFERROR(_xll.qlIndexFixing(ONIndex3M,I2648,TRUE,_xll.ohTrigger(RecalcTrigger,Trigger3M)),NA())</f>
        <v>1.9568558434361893E-2</v>
      </c>
      <c r="P2648" s="44">
        <f>IFERROR(_xll.qlIndexFixing(ONIndex6M,I2648,TRUE,_xll.ohTrigger(RecalcTrigger,Trigger6M)),NA())</f>
        <v>1.9649780092989566E-2</v>
      </c>
      <c r="Q2648" s="183">
        <f>IFERROR(_xll.qlIndexFixing(ONIndex1Y,I2648,TRUE,_xll.ohTrigger(RecalcTrigger,Trigger1Y)),NA())</f>
        <v>1.9714224294733462E-2</v>
      </c>
    </row>
    <row r="2649" spans="2:17" x14ac:dyDescent="0.2">
      <c r="B2649" s="39" t="s">
        <v>42</v>
      </c>
      <c r="D2649" s="42">
        <f>_xll.qlCalendarAdvance(Calendar,$D2648,B2649,"f",FALSE)</f>
        <v>57874</v>
      </c>
      <c r="E2649" s="177">
        <f>_xll.qlInterestRateIndexValueDate(IndexON,D2649)</f>
        <v>57874</v>
      </c>
      <c r="F2649" s="193">
        <f>IFERROR(_xll.qlIndexFixing(IndexON,D2649,TRUE,_xll.ohTrigger(RecalcTrigger,TriggerON)),NA())</f>
        <v>1.9302336824400523E-2</v>
      </c>
      <c r="H2649" s="42">
        <f>_xll.qlCalendarAdvance(Calendar,$H2648,B2649,"f",FALSE)</f>
        <v>57874</v>
      </c>
      <c r="I2649" s="177">
        <f>_xll.qlInterestRateIndexValueDate(Index1M,$H2649)</f>
        <v>57874</v>
      </c>
      <c r="J2649" s="182">
        <f>IFERROR(_xll.qlIndexFixing(Index1M,$H2649,TRUE,_xll.ohTrigger(RecalcTrigger,Trigger1M)),NA())</f>
        <v>1.9169868300481854E-2</v>
      </c>
      <c r="K2649" s="44">
        <f>IFERROR(_xll.qlIndexFixing(Index3M,H2649,TRUE,_xll.ohTrigger(RecalcTrigger,Trigger3M)),NA())</f>
        <v>1.96315966331559E-2</v>
      </c>
      <c r="L2649" s="44">
        <f>IFERROR(_xll.qlIndexFixing(Index6M,$H2649,TRUE,_xll.ohTrigger(RecalcTrigger,Trigger6M)),NA())</f>
        <v>1.9773603804694836E-2</v>
      </c>
      <c r="M2649" s="183">
        <f>IFERROR(_xll.qlIndexFixing(Index1Y,$H2649,TRUE,_xll.ohTrigger(RecalcTrigger,Trigger1Y)),NA())</f>
        <v>1.9960319789833481E-2</v>
      </c>
      <c r="N2649" s="182">
        <f>IFERROR(_xll.qlIndexFixing(ONIndex1M,I2649,TRUE,_xll.ohTrigger(RecalcTrigger,Trigger1M)),NA())</f>
        <v>1.9150258026882083E-2</v>
      </c>
      <c r="O2649" s="44">
        <f>IFERROR(_xll.qlIndexFixing(ONIndex3M,I2649,TRUE,_xll.ohTrigger(RecalcTrigger,Trigger3M)),NA())</f>
        <v>1.9570514282517548E-2</v>
      </c>
      <c r="P2649" s="44">
        <f>IFERROR(_xll.qlIndexFixing(ONIndex6M,I2649,TRUE,_xll.ohTrigger(RecalcTrigger,Trigger6M)),NA())</f>
        <v>1.9651572285038776E-2</v>
      </c>
      <c r="Q2649" s="183">
        <f>IFERROR(_xll.qlIndexFixing(ONIndex1Y,I2649,TRUE,_xll.ohTrigger(RecalcTrigger,Trigger1Y)),NA())</f>
        <v>1.9715793399762704E-2</v>
      </c>
    </row>
    <row r="2650" spans="2:17" x14ac:dyDescent="0.2">
      <c r="B2650" s="39" t="s">
        <v>42</v>
      </c>
      <c r="D2650" s="42">
        <f>_xll.qlCalendarAdvance(Calendar,$D2649,B2650,"f",FALSE)</f>
        <v>57881</v>
      </c>
      <c r="E2650" s="177">
        <f>_xll.qlInterestRateIndexValueDate(IndexON,D2650)</f>
        <v>57881</v>
      </c>
      <c r="F2650" s="193">
        <f>IFERROR(_xll.qlIndexFixing(IndexON,D2650,TRUE,_xll.ohTrigger(RecalcTrigger,TriggerON)),NA())</f>
        <v>1.9304495754922657E-2</v>
      </c>
      <c r="H2650" s="42">
        <f>_xll.qlCalendarAdvance(Calendar,$H2649,B2650,"f",FALSE)</f>
        <v>57881</v>
      </c>
      <c r="I2650" s="177">
        <f>_xll.qlInterestRateIndexValueDate(Index1M,$H2650)</f>
        <v>57881</v>
      </c>
      <c r="J2650" s="182">
        <f>IFERROR(_xll.qlIndexFixing(Index1M,$H2650,TRUE,_xll.ohTrigger(RecalcTrigger,Trigger1M)),NA())</f>
        <v>1.9171708645246768E-2</v>
      </c>
      <c r="K2650" s="44">
        <f>IFERROR(_xll.qlIndexFixing(Index3M,H2650,TRUE,_xll.ohTrigger(RecalcTrigger,Trigger3M)),NA())</f>
        <v>1.9633677455796219E-2</v>
      </c>
      <c r="L2650" s="44">
        <f>IFERROR(_xll.qlIndexFixing(Index6M,$H2650,TRUE,_xll.ohTrigger(RecalcTrigger,Trigger6M)),NA())</f>
        <v>1.9775637289941628E-2</v>
      </c>
      <c r="M2650" s="183">
        <f>IFERROR(_xll.qlIndexFixing(Index1Y,$H2650,TRUE,_xll.ohTrigger(RecalcTrigger,Trigger1Y)),NA())</f>
        <v>1.9962375008733435E-2</v>
      </c>
      <c r="N2650" s="182">
        <f>IFERROR(_xll.qlIndexFixing(ONIndex1M,I2650,TRUE,_xll.ohTrigger(RecalcTrigger,Trigger1M)),NA())</f>
        <v>1.9152057135582989E-2</v>
      </c>
      <c r="O2650" s="44">
        <f>IFERROR(_xll.qlIndexFixing(ONIndex3M,I2650,TRUE,_xll.ohTrigger(RecalcTrigger,Trigger3M)),NA())</f>
        <v>1.9572485442584941E-2</v>
      </c>
      <c r="P2650" s="44">
        <f>IFERROR(_xll.qlIndexFixing(ONIndex6M,I2650,TRUE,_xll.ohTrigger(RecalcTrigger,Trigger6M)),NA())</f>
        <v>1.9653380294080147E-2</v>
      </c>
      <c r="Q2650" s="183">
        <f>IFERROR(_xll.qlIndexFixing(ONIndex1Y,I2650,TRUE,_xll.ohTrigger(RecalcTrigger,Trigger1Y)),NA())</f>
        <v>1.9717379023320714E-2</v>
      </c>
    </row>
    <row r="2651" spans="2:17" x14ac:dyDescent="0.2">
      <c r="B2651" s="39" t="s">
        <v>42</v>
      </c>
      <c r="D2651" s="42">
        <f>_xll.qlCalendarAdvance(Calendar,$D2650,B2651,"f",FALSE)</f>
        <v>57888</v>
      </c>
      <c r="E2651" s="177">
        <f>_xll.qlInterestRateIndexValueDate(IndexON,D2651)</f>
        <v>57888</v>
      </c>
      <c r="F2651" s="193">
        <f>IFERROR(_xll.qlIndexFixing(IndexON,D2651,TRUE,_xll.ohTrigger(RecalcTrigger,TriggerON)),NA())</f>
        <v>1.9306668368326285E-2</v>
      </c>
      <c r="H2651" s="42">
        <f>_xll.qlCalendarAdvance(Calendar,$H2650,B2651,"f",FALSE)</f>
        <v>57888</v>
      </c>
      <c r="I2651" s="177">
        <f>_xll.qlInterestRateIndexValueDate(Index1M,$H2651)</f>
        <v>57888</v>
      </c>
      <c r="J2651" s="182">
        <f>IFERROR(_xll.qlIndexFixing(Index1M,$H2651,TRUE,_xll.ohTrigger(RecalcTrigger,Trigger1M)),NA())</f>
        <v>1.9173566290173576E-2</v>
      </c>
      <c r="K2651" s="44">
        <f>IFERROR(_xll.qlIndexFixing(Index3M,H2651,TRUE,_xll.ohTrigger(RecalcTrigger,Trigger3M)),NA())</f>
        <v>1.9635773666375849E-2</v>
      </c>
      <c r="L2651" s="44">
        <f>IFERROR(_xll.qlIndexFixing(Index6M,$H2651,TRUE,_xll.ohTrigger(RecalcTrigger,Trigger6M)),NA())</f>
        <v>1.9777686750272649E-2</v>
      </c>
      <c r="M2651" s="183">
        <f>IFERROR(_xll.qlIndexFixing(Index1Y,$H2651,TRUE,_xll.ohTrigger(RecalcTrigger,Trigger1Y)),NA())</f>
        <v>1.996444707918954E-2</v>
      </c>
      <c r="N2651" s="182">
        <f>IFERROR(_xll.qlIndexFixing(ONIndex1M,I2651,TRUE,_xll.ohTrigger(RecalcTrigger,Trigger1M)),NA())</f>
        <v>1.9153873516056796E-2</v>
      </c>
      <c r="O2651" s="44">
        <f>IFERROR(_xll.qlIndexFixing(ONIndex3M,I2651,TRUE,_xll.ohTrigger(RecalcTrigger,Trigger3M)),NA())</f>
        <v>1.957447191464512E-2</v>
      </c>
      <c r="P2651" s="44">
        <f>IFERROR(_xll.qlIndexFixing(ONIndex6M,I2651,TRUE,_xll.ohTrigger(RecalcTrigger,Trigger6M)),NA())</f>
        <v>1.9655204120356817E-2</v>
      </c>
      <c r="Q2651" s="183">
        <f>IFERROR(_xll.qlIndexFixing(ONIndex1Y,I2651,TRUE,_xll.ohTrigger(RecalcTrigger,Trigger1Y)),NA())</f>
        <v>1.9718981165488536E-2</v>
      </c>
    </row>
    <row r="2652" spans="2:17" x14ac:dyDescent="0.2">
      <c r="B2652" s="39" t="s">
        <v>42</v>
      </c>
      <c r="D2652" s="42">
        <f>_xll.qlCalendarAdvance(Calendar,$D2651,B2652,"f",FALSE)</f>
        <v>57895</v>
      </c>
      <c r="E2652" s="177">
        <f>_xll.qlInterestRateIndexValueDate(IndexON,D2652)</f>
        <v>57895</v>
      </c>
      <c r="F2652" s="193">
        <f>IFERROR(_xll.qlIndexFixing(IndexON,D2652,TRUE,_xll.ohTrigger(RecalcTrigger,TriggerON)),NA())</f>
        <v>1.9308854664692454E-2</v>
      </c>
      <c r="H2652" s="42">
        <f>_xll.qlCalendarAdvance(Calendar,$H2651,B2652,"f",FALSE)</f>
        <v>57895</v>
      </c>
      <c r="I2652" s="177">
        <f>_xll.qlInterestRateIndexValueDate(Index1M,$H2652)</f>
        <v>57895</v>
      </c>
      <c r="J2652" s="182">
        <f>IFERROR(_xll.qlIndexFixing(Index1M,$H2652,TRUE,_xll.ohTrigger(RecalcTrigger,Trigger1M)),NA())</f>
        <v>1.917544123527494E-2</v>
      </c>
      <c r="K2652" s="44">
        <f>IFERROR(_xll.qlIndexFixing(Index3M,H2652,TRUE,_xll.ohTrigger(RecalcTrigger,Trigger3M)),NA())</f>
        <v>1.9637885264917703E-2</v>
      </c>
      <c r="L2652" s="44">
        <f>IFERROR(_xll.qlIndexFixing(Index6M,$H2652,TRUE,_xll.ohTrigger(RecalcTrigger,Trigger6M)),NA())</f>
        <v>1.9781814595286697E-2</v>
      </c>
      <c r="M2652" s="183">
        <f>IFERROR(_xll.qlIndexFixing(Index1Y,$H2652,TRUE,_xll.ohTrigger(RecalcTrigger,Trigger1Y)),NA())</f>
        <v>1.9966536001305712E-2</v>
      </c>
      <c r="N2652" s="182">
        <f>IFERROR(_xll.qlIndexFixing(ONIndex1M,I2652,TRUE,_xll.ohTrigger(RecalcTrigger,Trigger1M)),NA())</f>
        <v>1.9155707168222458E-2</v>
      </c>
      <c r="O2652" s="44">
        <f>IFERROR(_xll.qlIndexFixing(ONIndex3M,I2652,TRUE,_xll.ohTrigger(RecalcTrigger,Trigger3M)),NA())</f>
        <v>1.957647369853599E-2</v>
      </c>
      <c r="P2652" s="44">
        <f>IFERROR(_xll.qlIndexFixing(ONIndex6M,I2652,TRUE,_xll.ohTrigger(RecalcTrigger,Trigger6M)),NA())</f>
        <v>1.9657043763625648E-2</v>
      </c>
      <c r="Q2652" s="183">
        <f>IFERROR(_xll.qlIndexFixing(ONIndex1Y,I2652,TRUE,_xll.ohTrigger(RecalcTrigger,Trigger1Y)),NA())</f>
        <v>1.9720599826023033E-2</v>
      </c>
    </row>
    <row r="2653" spans="2:17" x14ac:dyDescent="0.2">
      <c r="B2653" s="39" t="s">
        <v>42</v>
      </c>
      <c r="D2653" s="42">
        <f>_xll.qlCalendarAdvance(Calendar,$D2652,B2653,"f",FALSE)</f>
        <v>57902</v>
      </c>
      <c r="E2653" s="177">
        <f>_xll.qlInterestRateIndexValueDate(IndexON,D2653)</f>
        <v>57902</v>
      </c>
      <c r="F2653" s="193">
        <f>IFERROR(_xll.qlIndexFixing(IndexON,D2653,TRUE,_xll.ohTrigger(RecalcTrigger,TriggerON)),NA())</f>
        <v>1.9311054643940118E-2</v>
      </c>
      <c r="H2653" s="42">
        <f>_xll.qlCalendarAdvance(Calendar,$H2652,B2653,"f",FALSE)</f>
        <v>57902</v>
      </c>
      <c r="I2653" s="177">
        <f>_xll.qlInterestRateIndexValueDate(Index1M,$H2653)</f>
        <v>57902</v>
      </c>
      <c r="J2653" s="182">
        <f>IFERROR(_xll.qlIndexFixing(Index1M,$H2653,TRUE,_xll.ohTrigger(RecalcTrigger,Trigger1M)),NA())</f>
        <v>1.9177333480555926E-2</v>
      </c>
      <c r="K2653" s="44">
        <f>IFERROR(_xll.qlIndexFixing(Index3M,H2653,TRUE,_xll.ohTrigger(RecalcTrigger,Trigger3M)),NA())</f>
        <v>1.9640012251446445E-2</v>
      </c>
      <c r="L2653" s="44">
        <f>IFERROR(_xll.qlIndexFixing(Index6M,$H2653,TRUE,_xll.ohTrigger(RecalcTrigger,Trigger6M)),NA())</f>
        <v>1.978389976652942E-2</v>
      </c>
      <c r="M2653" s="183">
        <f>IFERROR(_xll.qlIndexFixing(Index1Y,$H2653,TRUE,_xll.ohTrigger(RecalcTrigger,Trigger1Y)),NA())</f>
        <v>1.9968641775184981E-2</v>
      </c>
      <c r="N2653" s="182">
        <f>IFERROR(_xll.qlIndexFixing(ONIndex1M,I2653,TRUE,_xll.ohTrigger(RecalcTrigger,Trigger1M)),NA())</f>
        <v>1.915755809216102E-2</v>
      </c>
      <c r="O2653" s="44">
        <f>IFERROR(_xll.qlIndexFixing(ONIndex3M,I2653,TRUE,_xll.ohTrigger(RecalcTrigger,Trigger3M)),NA())</f>
        <v>1.9578490794338599E-2</v>
      </c>
      <c r="P2653" s="44">
        <f>IFERROR(_xll.qlIndexFixing(ONIndex6M,I2653,TRUE,_xll.ohTrigger(RecalcTrigger,Trigger6M)),NA())</f>
        <v>1.9658899223886639E-2</v>
      </c>
      <c r="Q2653" s="183">
        <f>IFERROR(_xll.qlIndexFixing(ONIndex1Y,I2653,TRUE,_xll.ohTrigger(RecalcTrigger,Trigger1Y)),NA())</f>
        <v>1.9722235005329436E-2</v>
      </c>
    </row>
    <row r="2654" spans="2:17" x14ac:dyDescent="0.2">
      <c r="B2654" s="39" t="s">
        <v>42</v>
      </c>
      <c r="D2654" s="42">
        <f>_xll.qlCalendarAdvance(Calendar,$D2653,B2654,"f",FALSE)</f>
        <v>57909</v>
      </c>
      <c r="E2654" s="177">
        <f>_xll.qlInterestRateIndexValueDate(IndexON,D2654)</f>
        <v>57909</v>
      </c>
      <c r="F2654" s="193">
        <f>IFERROR(_xll.qlIndexFixing(IndexON,D2654,TRUE,_xll.ohTrigger(RecalcTrigger,TriggerON)),NA())</f>
        <v>1.9313268305907183E-2</v>
      </c>
      <c r="H2654" s="42">
        <f>_xll.qlCalendarAdvance(Calendar,$H2653,B2654,"f",FALSE)</f>
        <v>57909</v>
      </c>
      <c r="I2654" s="177">
        <f>_xll.qlInterestRateIndexValueDate(Index1M,$H2654)</f>
        <v>57909</v>
      </c>
      <c r="J2654" s="182">
        <f>IFERROR(_xll.qlIndexFixing(Index1M,$H2654,TRUE,_xll.ohTrigger(RecalcTrigger,Trigger1M)),NA())</f>
        <v>1.9179243026024133E-2</v>
      </c>
      <c r="K2654" s="44">
        <f>IFERROR(_xll.qlIndexFixing(Index3M,H2654,TRUE,_xll.ohTrigger(RecalcTrigger,Trigger3M)),NA())</f>
        <v>1.964215462598674E-2</v>
      </c>
      <c r="L2654" s="44">
        <f>IFERROR(_xll.qlIndexFixing(Index6M,$H2654,TRUE,_xll.ohTrigger(RecalcTrigger,Trigger6M)),NA())</f>
        <v>1.9786000915635513E-2</v>
      </c>
      <c r="M2654" s="183">
        <f>IFERROR(_xll.qlIndexFixing(Index1Y,$H2654,TRUE,_xll.ohTrigger(RecalcTrigger,Trigger1Y)),NA())</f>
        <v>1.9970764400931706E-2</v>
      </c>
      <c r="N2654" s="182">
        <f>IFERROR(_xll.qlIndexFixing(ONIndex1M,I2654,TRUE,_xll.ohTrigger(RecalcTrigger,Trigger1M)),NA())</f>
        <v>1.915942628771039E-2</v>
      </c>
      <c r="O2654" s="44">
        <f>IFERROR(_xll.qlIndexFixing(ONIndex3M,I2654,TRUE,_xll.ohTrigger(RecalcTrigger,Trigger3M)),NA())</f>
        <v>1.9580523202052946E-2</v>
      </c>
      <c r="P2654" s="44">
        <f>IFERROR(_xll.qlIndexFixing(ONIndex6M,I2654,TRUE,_xll.ohTrigger(RecalcTrigger,Trigger6M)),NA())</f>
        <v>1.9660770501220837E-2</v>
      </c>
      <c r="Q2654" s="183">
        <f>IFERROR(_xll.qlIndexFixing(ONIndex1Y,I2654,TRUE,_xll.ohTrigger(RecalcTrigger,Trigger1Y)),NA())</f>
        <v>1.972388670308356E-2</v>
      </c>
    </row>
    <row r="2655" spans="2:17" x14ac:dyDescent="0.2">
      <c r="B2655" s="39" t="s">
        <v>42</v>
      </c>
      <c r="D2655" s="42">
        <f>_xll.qlCalendarAdvance(Calendar,$D2654,B2655,"f",FALSE)</f>
        <v>57916</v>
      </c>
      <c r="E2655" s="177">
        <f>_xll.qlInterestRateIndexValueDate(IndexON,D2655)</f>
        <v>57916</v>
      </c>
      <c r="F2655" s="193">
        <f>IFERROR(_xll.qlIndexFixing(IndexON,D2655,TRUE,_xll.ohTrigger(RecalcTrigger,TriggerON)),NA())</f>
        <v>1.9315495650998882E-2</v>
      </c>
      <c r="H2655" s="42">
        <f>_xll.qlCalendarAdvance(Calendar,$H2654,B2655,"f",FALSE)</f>
        <v>57916</v>
      </c>
      <c r="I2655" s="177">
        <f>_xll.qlInterestRateIndexValueDate(Index1M,$H2655)</f>
        <v>57916</v>
      </c>
      <c r="J2655" s="182">
        <f>IFERROR(_xll.qlIndexFixing(Index1M,$H2655,TRUE,_xll.ohTrigger(RecalcTrigger,Trigger1M)),NA())</f>
        <v>1.9181812851844185E-2</v>
      </c>
      <c r="K2655" s="44">
        <f>IFERROR(_xll.qlIndexFixing(Index3M,H2655,TRUE,_xll.ohTrigger(RecalcTrigger,Trigger3M)),NA())</f>
        <v>1.9644312388564136E-2</v>
      </c>
      <c r="L2655" s="44">
        <f>IFERROR(_xll.qlIndexFixing(Index6M,$H2655,TRUE,_xll.ohTrigger(RecalcTrigger,Trigger6M)),NA())</f>
        <v>1.9788118042655074E-2</v>
      </c>
      <c r="M2655" s="183">
        <f>IFERROR(_xll.qlIndexFixing(Index1Y,$H2655,TRUE,_xll.ohTrigger(RecalcTrigger,Trigger1Y)),NA())</f>
        <v>1.9972903878651138E-2</v>
      </c>
      <c r="N2655" s="182">
        <f>IFERROR(_xll.qlIndexFixing(ONIndex1M,I2655,TRUE,_xll.ohTrigger(RecalcTrigger,Trigger1M)),NA())</f>
        <v>1.9161311755194754E-2</v>
      </c>
      <c r="O2655" s="44">
        <f>IFERROR(_xll.qlIndexFixing(ONIndex3M,I2655,TRUE,_xll.ohTrigger(RecalcTrigger,Trigger3M)),NA())</f>
        <v>1.9582570921760079E-2</v>
      </c>
      <c r="P2655" s="44">
        <f>IFERROR(_xll.qlIndexFixing(ONIndex6M,I2655,TRUE,_xll.ohTrigger(RecalcTrigger,Trigger6M)),NA())</f>
        <v>1.9662657595709288E-2</v>
      </c>
      <c r="Q2655" s="183">
        <f>IFERROR(_xll.qlIndexFixing(ONIndex1Y,I2655,TRUE,_xll.ohTrigger(RecalcTrigger,Trigger1Y)),NA())</f>
        <v>1.9725554919528543E-2</v>
      </c>
    </row>
    <row r="2656" spans="2:17" x14ac:dyDescent="0.2">
      <c r="B2656" s="39" t="s">
        <v>42</v>
      </c>
      <c r="D2656" s="42">
        <f>_xll.qlCalendarAdvance(Calendar,$D2655,B2656,"f",FALSE)</f>
        <v>57923</v>
      </c>
      <c r="E2656" s="177">
        <f>_xll.qlInterestRateIndexValueDate(IndexON,D2656)</f>
        <v>57923</v>
      </c>
      <c r="F2656" s="193">
        <f>IFERROR(_xll.qlIndexFixing(IndexON,D2656,TRUE,_xll.ohTrigger(RecalcTrigger,TriggerON)),NA())</f>
        <v>1.9317736678809982E-2</v>
      </c>
      <c r="H2656" s="42">
        <f>_xll.qlCalendarAdvance(Calendar,$H2655,B2656,"f",FALSE)</f>
        <v>57923</v>
      </c>
      <c r="I2656" s="177">
        <f>_xll.qlInterestRateIndexValueDate(Index1M,$H2656)</f>
        <v>57923</v>
      </c>
      <c r="J2656" s="182">
        <f>IFERROR(_xll.qlIndexFixing(Index1M,$H2656,TRUE,_xll.ohTrigger(RecalcTrigger,Trigger1M)),NA())</f>
        <v>1.9183114017565263E-2</v>
      </c>
      <c r="K2656" s="44">
        <f>IFERROR(_xll.qlIndexFixing(Index3M,H2656,TRUE,_xll.ohTrigger(RecalcTrigger,Trigger3M)),NA())</f>
        <v>1.9646485539201536E-2</v>
      </c>
      <c r="L2656" s="44">
        <f>IFERROR(_xll.qlIndexFixing(Index6M,$H2656,TRUE,_xll.ohTrigger(RecalcTrigger,Trigger6M)),NA())</f>
        <v>1.9790251147639527E-2</v>
      </c>
      <c r="M2656" s="183">
        <f>IFERROR(_xll.qlIndexFixing(Index1Y,$H2656,TRUE,_xll.ohTrigger(RecalcTrigger,Trigger1Y)),NA())</f>
        <v>1.9975060208449191E-2</v>
      </c>
      <c r="N2656" s="182">
        <f>IFERROR(_xll.qlIndexFixing(ONIndex1M,I2656,TRUE,_xll.ohTrigger(RecalcTrigger,Trigger1M)),NA())</f>
        <v>1.9163214494370973E-2</v>
      </c>
      <c r="O2656" s="44">
        <f>IFERROR(_xll.qlIndexFixing(ONIndex3M,I2656,TRUE,_xll.ohTrigger(RecalcTrigger,Trigger3M)),NA())</f>
        <v>1.9584633953297903E-2</v>
      </c>
      <c r="P2656" s="44">
        <f>IFERROR(_xll.qlIndexFixing(ONIndex6M,I2656,TRUE,_xll.ohTrigger(RecalcTrigger,Trigger6M)),NA())</f>
        <v>1.9664560507189899E-2</v>
      </c>
      <c r="Q2656" s="183">
        <f>IFERROR(_xll.qlIndexFixing(ONIndex1Y,I2656,TRUE,_xll.ohTrigger(RecalcTrigger,Trigger1Y)),NA())</f>
        <v>1.9727239654421247E-2</v>
      </c>
    </row>
    <row r="2657" spans="2:17" x14ac:dyDescent="0.2">
      <c r="B2657" s="39" t="s">
        <v>42</v>
      </c>
      <c r="D2657" s="42">
        <f>_xll.qlCalendarAdvance(Calendar,$D2656,B2657,"f",FALSE)</f>
        <v>57930</v>
      </c>
      <c r="E2657" s="177">
        <f>_xll.qlInterestRateIndexValueDate(IndexON,D2657)</f>
        <v>57930</v>
      </c>
      <c r="F2657" s="193">
        <f>IFERROR(_xll.qlIndexFixing(IndexON,D2657,TRUE,_xll.ohTrigger(RecalcTrigger,TriggerON)),NA())</f>
        <v>1.9319991389583624E-2</v>
      </c>
      <c r="H2657" s="42">
        <f>_xll.qlCalendarAdvance(Calendar,$H2656,B2657,"f",FALSE)</f>
        <v>57930</v>
      </c>
      <c r="I2657" s="177">
        <f>_xll.qlInterestRateIndexValueDate(Index1M,$H2657)</f>
        <v>57930</v>
      </c>
      <c r="J2657" s="182">
        <f>IFERROR(_xll.qlIndexFixing(Index1M,$H2657,TRUE,_xll.ohTrigger(RecalcTrigger,Trigger1M)),NA())</f>
        <v>1.918507546365085E-2</v>
      </c>
      <c r="K2657" s="44">
        <f>IFERROR(_xll.qlIndexFixing(Index3M,H2657,TRUE,_xll.ohTrigger(RecalcTrigger,Trigger3M)),NA())</f>
        <v>1.964867407792625E-2</v>
      </c>
      <c r="L2657" s="44">
        <f>IFERROR(_xll.qlIndexFixing(Index6M,$H2657,TRUE,_xll.ohTrigger(RecalcTrigger,Trigger6M)),NA())</f>
        <v>1.979240023064072E-2</v>
      </c>
      <c r="M2657" s="183">
        <f>IFERROR(_xll.qlIndexFixing(Index1Y,$H2657,TRUE,_xll.ohTrigger(RecalcTrigger,Trigger1Y)),NA())</f>
        <v>1.9977233390432891E-2</v>
      </c>
      <c r="N2657" s="182">
        <f>IFERROR(_xll.qlIndexFixing(ONIndex1M,I2657,TRUE,_xll.ohTrigger(RecalcTrigger,Trigger1M)),NA())</f>
        <v>1.9165134505157999E-2</v>
      </c>
      <c r="O2657" s="44">
        <f>IFERROR(_xll.qlIndexFixing(ONIndex3M,I2657,TRUE,_xll.ohTrigger(RecalcTrigger,Trigger3M)),NA())</f>
        <v>1.9586712296747466E-2</v>
      </c>
      <c r="P2657" s="44">
        <f>IFERROR(_xll.qlIndexFixing(ONIndex6M,I2657,TRUE,_xll.ohTrigger(RecalcTrigger,Trigger6M)),NA())</f>
        <v>1.9666479235743717E-2</v>
      </c>
      <c r="Q2657" s="183">
        <f>IFERROR(_xll.qlIndexFixing(ONIndex1Y,I2657,TRUE,_xll.ohTrigger(RecalcTrigger,Trigger1Y)),NA())</f>
        <v>1.9728940907761672E-2</v>
      </c>
    </row>
    <row r="2658" spans="2:17" x14ac:dyDescent="0.2">
      <c r="B2658" s="39" t="s">
        <v>42</v>
      </c>
      <c r="D2658" s="42">
        <f>_xll.qlCalendarAdvance(Calendar,$D2657,B2658,"f",FALSE)</f>
        <v>57937</v>
      </c>
      <c r="E2658" s="177">
        <f>_xll.qlInterestRateIndexValueDate(IndexON,D2658)</f>
        <v>57937</v>
      </c>
      <c r="F2658" s="193">
        <f>IFERROR(_xll.qlIndexFixing(IndexON,D2658,TRUE,_xll.ohTrigger(RecalcTrigger,TriggerON)),NA())</f>
        <v>1.9322259783157714E-2</v>
      </c>
      <c r="H2658" s="42">
        <f>_xll.qlCalendarAdvance(Calendar,$H2657,B2658,"f",FALSE)</f>
        <v>57937</v>
      </c>
      <c r="I2658" s="177">
        <f>_xll.qlInterestRateIndexValueDate(Index1M,$H2658)</f>
        <v>57937</v>
      </c>
      <c r="J2658" s="182">
        <f>IFERROR(_xll.qlIndexFixing(Index1M,$H2658,TRUE,_xll.ohTrigger(RecalcTrigger,Trigger1M)),NA())</f>
        <v>1.9187054209966713E-2</v>
      </c>
      <c r="K2658" s="44">
        <f>IFERROR(_xll.qlIndexFixing(Index3M,H2658,TRUE,_xll.ohTrigger(RecalcTrigger,Trigger3M)),NA())</f>
        <v>1.9650878004762062E-2</v>
      </c>
      <c r="L2658" s="44">
        <f>IFERROR(_xll.qlIndexFixing(Index6M,$H2658,TRUE,_xll.ohTrigger(RecalcTrigger,Trigger6M)),NA())</f>
        <v>1.9794565291710507E-2</v>
      </c>
      <c r="M2658" s="183">
        <f>IFERROR(_xll.qlIndexFixing(Index1Y,$H2658,TRUE,_xll.ohTrigger(RecalcTrigger,Trigger1Y)),NA())</f>
        <v>1.9979423424709708E-2</v>
      </c>
      <c r="N2658" s="182">
        <f>IFERROR(_xll.qlIndexFixing(ONIndex1M,I2658,TRUE,_xll.ohTrigger(RecalcTrigger,Trigger1M)),NA())</f>
        <v>1.9167071787961065E-2</v>
      </c>
      <c r="O2658" s="44">
        <f>IFERROR(_xll.qlIndexFixing(ONIndex3M,I2658,TRUE,_xll.ohTrigger(RecalcTrigger,Trigger3M)),NA())</f>
        <v>1.9588805952027721E-2</v>
      </c>
      <c r="P2658" s="44">
        <f>IFERROR(_xll.qlIndexFixing(ONIndex6M,I2658,TRUE,_xll.ohTrigger(RecalcTrigger,Trigger6M)),NA())</f>
        <v>1.9668413781370742E-2</v>
      </c>
      <c r="Q2658" s="183">
        <f>IFERROR(_xll.qlIndexFixing(ONIndex1Y,I2658,TRUE,_xll.ohTrigger(RecalcTrigger,Trigger1Y)),NA())</f>
        <v>1.9730658679874002E-2</v>
      </c>
    </row>
    <row r="2659" spans="2:17" x14ac:dyDescent="0.2">
      <c r="B2659" s="39" t="s">
        <v>42</v>
      </c>
      <c r="D2659" s="42">
        <f>_xll.qlCalendarAdvance(Calendar,$D2658,B2659,"f",FALSE)</f>
        <v>57944</v>
      </c>
      <c r="E2659" s="177">
        <f>_xll.qlInterestRateIndexValueDate(IndexON,D2659)</f>
        <v>57944</v>
      </c>
      <c r="F2659" s="193">
        <f>IFERROR(_xll.qlIndexFixing(IndexON,D2659,TRUE,_xll.ohTrigger(RecalcTrigger,TriggerON)),NA())</f>
        <v>1.932454185977539E-2</v>
      </c>
      <c r="H2659" s="42">
        <f>_xll.qlCalendarAdvance(Calendar,$H2658,B2659,"f",FALSE)</f>
        <v>57944</v>
      </c>
      <c r="I2659" s="177">
        <f>_xll.qlInterestRateIndexValueDate(Index1M,$H2659)</f>
        <v>57944</v>
      </c>
      <c r="J2659" s="182">
        <f>IFERROR(_xll.qlIndexFixing(Index1M,$H2659,TRUE,_xll.ohTrigger(RecalcTrigger,Trigger1M)),NA())</f>
        <v>1.9189050256512852E-2</v>
      </c>
      <c r="K2659" s="44">
        <f>IFERROR(_xll.qlIndexFixing(Index3M,H2659,TRUE,_xll.ohTrigger(RecalcTrigger,Trigger3M)),NA())</f>
        <v>1.9653097319736284E-2</v>
      </c>
      <c r="L2659" s="44">
        <f>IFERROR(_xll.qlIndexFixing(Index6M,$H2659,TRUE,_xll.ohTrigger(RecalcTrigger,Trigger6M)),NA())</f>
        <v>1.9796746330901172E-2</v>
      </c>
      <c r="M2659" s="183">
        <f>IFERROR(_xll.qlIndexFixing(Index1Y,$H2659,TRUE,_xll.ohTrigger(RecalcTrigger,Trigger1Y)),NA())</f>
        <v>1.9981630311388221E-2</v>
      </c>
      <c r="N2659" s="182">
        <f>IFERROR(_xll.qlIndexFixing(ONIndex1M,I2659,TRUE,_xll.ohTrigger(RecalcTrigger,Trigger1M)),NA())</f>
        <v>1.916902634237494E-2</v>
      </c>
      <c r="O2659" s="44">
        <f>IFERROR(_xll.qlIndexFixing(ONIndex3M,I2659,TRUE,_xll.ohTrigger(RecalcTrigger,Trigger3M)),NA())</f>
        <v>1.9590914919381808E-2</v>
      </c>
      <c r="P2659" s="44">
        <f>IFERROR(_xll.qlIndexFixing(ONIndex6M,I2659,TRUE,_xll.ohTrigger(RecalcTrigger,Trigger6M)),NA())</f>
        <v>1.9670364144070973E-2</v>
      </c>
      <c r="Q2659" s="183">
        <f>IFERROR(_xll.qlIndexFixing(ONIndex1Y,I2659,TRUE,_xll.ohTrigger(RecalcTrigger,Trigger1Y)),NA())</f>
        <v>1.9732392970353008E-2</v>
      </c>
    </row>
    <row r="2660" spans="2:17" x14ac:dyDescent="0.2">
      <c r="B2660" s="39" t="s">
        <v>42</v>
      </c>
      <c r="D2660" s="42">
        <f>_xll.qlCalendarAdvance(Calendar,$D2659,B2660,"f",FALSE)</f>
        <v>57951</v>
      </c>
      <c r="E2660" s="177">
        <f>_xll.qlInterestRateIndexValueDate(IndexON,D2660)</f>
        <v>57951</v>
      </c>
      <c r="F2660" s="193">
        <f>IFERROR(_xll.qlIndexFixing(IndexON,D2660,TRUE,_xll.ohTrigger(RecalcTrigger,TriggerON)),NA())</f>
        <v>1.9326837619193515E-2</v>
      </c>
      <c r="H2660" s="42">
        <f>_xll.qlCalendarAdvance(Calendar,$H2659,B2660,"f",FALSE)</f>
        <v>57951</v>
      </c>
      <c r="I2660" s="177">
        <f>_xll.qlInterestRateIndexValueDate(Index1M,$H2660)</f>
        <v>57951</v>
      </c>
      <c r="J2660" s="182">
        <f>IFERROR(_xll.qlIndexFixing(Index1M,$H2660,TRUE,_xll.ohTrigger(RecalcTrigger,Trigger1M)),NA())</f>
        <v>1.9191063603301931E-2</v>
      </c>
      <c r="K2660" s="44">
        <f>IFERROR(_xll.qlIndexFixing(Index3M,H2660,TRUE,_xll.ohTrigger(RecalcTrigger,Trigger3M)),NA())</f>
        <v>1.9655332022873583E-2</v>
      </c>
      <c r="L2660" s="44">
        <f>IFERROR(_xll.qlIndexFixing(Index6M,$H2660,TRUE,_xll.ohTrigger(RecalcTrigger,Trigger6M)),NA())</f>
        <v>1.9796850780211653E-2</v>
      </c>
      <c r="M2660" s="183">
        <f>IFERROR(_xll.qlIndexFixing(Index1Y,$H2660,TRUE,_xll.ohTrigger(RecalcTrigger,Trigger1Y)),NA())</f>
        <v>1.9983854050577898E-2</v>
      </c>
      <c r="N2660" s="182">
        <f>IFERROR(_xll.qlIndexFixing(ONIndex1M,I2660,TRUE,_xll.ohTrigger(RecalcTrigger,Trigger1M)),NA())</f>
        <v>1.9170998168561715E-2</v>
      </c>
      <c r="O2660" s="44">
        <f>IFERROR(_xll.qlIndexFixing(ONIndex3M,I2660,TRUE,_xll.ohTrigger(RecalcTrigger,Trigger3M)),NA())</f>
        <v>1.9593039198566586E-2</v>
      </c>
      <c r="P2660" s="44">
        <f>IFERROR(_xll.qlIndexFixing(ONIndex6M,I2660,TRUE,_xll.ohTrigger(RecalcTrigger,Trigger6M)),NA())</f>
        <v>1.9672330323844411E-2</v>
      </c>
      <c r="Q2660" s="183">
        <f>IFERROR(_xll.qlIndexFixing(ONIndex1Y,I2660,TRUE,_xll.ohTrigger(RecalcTrigger,Trigger1Y)),NA())</f>
        <v>1.9734143779441826E-2</v>
      </c>
    </row>
    <row r="2661" spans="2:17" x14ac:dyDescent="0.2">
      <c r="B2661" s="39" t="s">
        <v>42</v>
      </c>
      <c r="D2661" s="42">
        <f>_xll.qlCalendarAdvance(Calendar,$D2660,B2661,"f",FALSE)</f>
        <v>57958</v>
      </c>
      <c r="E2661" s="177">
        <f>_xll.qlInterestRateIndexValueDate(IndexON,D2661)</f>
        <v>57958</v>
      </c>
      <c r="F2661" s="193">
        <f>IFERROR(_xll.qlIndexFixing(IndexON,D2661,TRUE,_xll.ohTrigger(RecalcTrigger,TriggerON)),NA())</f>
        <v>1.9329147061412089E-2</v>
      </c>
      <c r="H2661" s="42">
        <f>_xll.qlCalendarAdvance(Calendar,$H2660,B2661,"f",FALSE)</f>
        <v>57958</v>
      </c>
      <c r="I2661" s="177">
        <f>_xll.qlInterestRateIndexValueDate(Index1M,$H2661)</f>
        <v>57958</v>
      </c>
      <c r="J2661" s="182">
        <f>IFERROR(_xll.qlIndexFixing(Index1M,$H2661,TRUE,_xll.ohTrigger(RecalcTrigger,Trigger1M)),NA())</f>
        <v>1.9193094250339014E-2</v>
      </c>
      <c r="K2661" s="44">
        <f>IFERROR(_xll.qlIndexFixing(Index3M,H2661,TRUE,_xll.ohTrigger(RecalcTrigger,Trigger3M)),NA())</f>
        <v>1.965689003583199E-2</v>
      </c>
      <c r="L2661" s="44">
        <f>IFERROR(_xll.qlIndexFixing(Index6M,$H2661,TRUE,_xll.ohTrigger(RecalcTrigger,Trigger6M)),NA())</f>
        <v>1.9797663155594076E-2</v>
      </c>
      <c r="M2661" s="183">
        <f>IFERROR(_xll.qlIndexFixing(Index1Y,$H2661,TRUE,_xll.ohTrigger(RecalcTrigger,Trigger1Y)),NA())</f>
        <v>1.9986094642389318E-2</v>
      </c>
      <c r="N2661" s="182">
        <f>IFERROR(_xll.qlIndexFixing(ONIndex1M,I2661,TRUE,_xll.ohTrigger(RecalcTrigger,Trigger1M)),NA())</f>
        <v>1.9172987266440344E-2</v>
      </c>
      <c r="O2661" s="44">
        <f>IFERROR(_xll.qlIndexFixing(ONIndex3M,I2661,TRUE,_xll.ohTrigger(RecalcTrigger,Trigger3M)),NA())</f>
        <v>1.9595178789582057E-2</v>
      </c>
      <c r="P2661" s="44">
        <f>IFERROR(_xll.qlIndexFixing(ONIndex6M,I2661,TRUE,_xll.ohTrigger(RecalcTrigger,Trigger6M)),NA())</f>
        <v>1.967431232061001E-2</v>
      </c>
      <c r="Q2661" s="183">
        <f>IFERROR(_xll.qlIndexFixing(ONIndex1Y,I2661,TRUE,_xll.ohTrigger(RecalcTrigger,Trigger1Y)),NA())</f>
        <v>1.9735911107140458E-2</v>
      </c>
    </row>
    <row r="2662" spans="2:17" x14ac:dyDescent="0.2">
      <c r="B2662" s="39" t="s">
        <v>42</v>
      </c>
      <c r="D2662" s="42">
        <f>_xll.qlCalendarAdvance(Calendar,$D2661,B2662,"f",FALSE)</f>
        <v>57965</v>
      </c>
      <c r="E2662" s="177">
        <f>_xll.qlInterestRateIndexValueDate(IndexON,D2662)</f>
        <v>57965</v>
      </c>
      <c r="F2662" s="193">
        <f>IFERROR(_xll.qlIndexFixing(IndexON,D2662,TRUE,_xll.ohTrigger(RecalcTrigger,TriggerON)),NA())</f>
        <v>1.9331470186593203E-2</v>
      </c>
      <c r="H2662" s="42">
        <f>_xll.qlCalendarAdvance(Calendar,$H2661,B2662,"f",FALSE)</f>
        <v>57965</v>
      </c>
      <c r="I2662" s="177">
        <f>_xll.qlInterestRateIndexValueDate(Index1M,$H2662)</f>
        <v>57965</v>
      </c>
      <c r="J2662" s="182">
        <f>IFERROR(_xll.qlIndexFixing(Index1M,$H2662,TRUE,_xll.ohTrigger(RecalcTrigger,Trigger1M)),NA())</f>
        <v>1.9195142197641832E-2</v>
      </c>
      <c r="K2662" s="44">
        <f>IFERROR(_xll.qlIndexFixing(Index3M,H2662,TRUE,_xll.ohTrigger(RecalcTrigger,Trigger3M)),NA())</f>
        <v>1.9659154294559316E-2</v>
      </c>
      <c r="L2662" s="44">
        <f>IFERROR(_xll.qlIndexFixing(Index6M,$H2662,TRUE,_xll.ohTrigger(RecalcTrigger,Trigger6M)),NA())</f>
        <v>1.9799885822939376E-2</v>
      </c>
      <c r="M2662" s="183">
        <f>IFERROR(_xll.qlIndexFixing(Index1Y,$H2662,TRUE,_xll.ohTrigger(RecalcTrigger,Trigger1Y)),NA())</f>
        <v>1.9988352086932837E-2</v>
      </c>
      <c r="N2662" s="182">
        <f>IFERROR(_xll.qlIndexFixing(ONIndex1M,I2662,TRUE,_xll.ohTrigger(RecalcTrigger,Trigger1M)),NA())</f>
        <v>1.9174993636253967E-2</v>
      </c>
      <c r="O2662" s="44">
        <f>IFERROR(_xll.qlIndexFixing(ONIndex3M,I2662,TRUE,_xll.ohTrigger(RecalcTrigger,Trigger3M)),NA())</f>
        <v>1.9597333692590313E-2</v>
      </c>
      <c r="P2662" s="44">
        <f>IFERROR(_xll.qlIndexFixing(ONIndex6M,I2662,TRUE,_xll.ohTrigger(RecalcTrigger,Trigger6M)),NA())</f>
        <v>1.9676310134610908E-2</v>
      </c>
      <c r="Q2662" s="183">
        <f>IFERROR(_xll.qlIndexFixing(ONIndex1Y,I2662,TRUE,_xll.ohTrigger(RecalcTrigger,Trigger1Y)),NA())</f>
        <v>1.9737694953448903E-2</v>
      </c>
    </row>
    <row r="2663" spans="2:17" x14ac:dyDescent="0.2">
      <c r="B2663" s="39" t="s">
        <v>42</v>
      </c>
      <c r="D2663" s="42">
        <f>_xll.qlCalendarAdvance(Calendar,$D2662,B2663,"f",FALSE)</f>
        <v>57972</v>
      </c>
      <c r="E2663" s="177">
        <f>_xll.qlInterestRateIndexValueDate(IndexON,D2663)</f>
        <v>57972</v>
      </c>
      <c r="F2663" s="193">
        <f>IFERROR(_xll.qlIndexFixing(IndexON,D2663,TRUE,_xll.ohTrigger(RecalcTrigger,TriggerON)),NA())</f>
        <v>1.9333806994736857E-2</v>
      </c>
      <c r="H2663" s="42">
        <f>_xll.qlCalendarAdvance(Calendar,$H2662,B2663,"f",FALSE)</f>
        <v>57972</v>
      </c>
      <c r="I2663" s="177">
        <f>_xll.qlInterestRateIndexValueDate(Index1M,$H2663)</f>
        <v>57972</v>
      </c>
      <c r="J2663" s="182">
        <f>IFERROR(_xll.qlIndexFixing(Index1M,$H2663,TRUE,_xll.ohTrigger(RecalcTrigger,Trigger1M)),NA())</f>
        <v>1.9197207445212916E-2</v>
      </c>
      <c r="K2663" s="44">
        <f>IFERROR(_xll.qlIndexFixing(Index3M,H2663,TRUE,_xll.ohTrigger(RecalcTrigger,Trigger3M)),NA())</f>
        <v>1.9661433940685424E-2</v>
      </c>
      <c r="L2663" s="44">
        <f>IFERROR(_xll.qlIndexFixing(Index6M,$H2663,TRUE,_xll.ohTrigger(RecalcTrigger,Trigger6M)),NA())</f>
        <v>1.9802124464218258E-2</v>
      </c>
      <c r="M2663" s="183">
        <f>IFERROR(_xll.qlIndexFixing(Index1Y,$H2663,TRUE,_xll.ohTrigger(RecalcTrigger,Trigger1Y)),NA())</f>
        <v>1.9990626384320365E-2</v>
      </c>
      <c r="N2663" s="182">
        <f>IFERROR(_xll.qlIndexFixing(ONIndex1M,I2663,TRUE,_xll.ohTrigger(RecalcTrigger,Trigger1M)),NA())</f>
        <v>1.9177017277597352E-2</v>
      </c>
      <c r="O2663" s="44">
        <f>IFERROR(_xll.qlIndexFixing(ONIndex3M,I2663,TRUE,_xll.ohTrigger(RecalcTrigger,Trigger3M)),NA())</f>
        <v>1.9599503907429261E-2</v>
      </c>
      <c r="P2663" s="44">
        <f>IFERROR(_xll.qlIndexFixing(ONIndex6M,I2663,TRUE,_xll.ohTrigger(RecalcTrigger,Trigger6M)),NA())</f>
        <v>1.9678323765441874E-2</v>
      </c>
      <c r="Q2663" s="183">
        <f>IFERROR(_xll.qlIndexFixing(ONIndex1Y,I2663,TRUE,_xll.ohTrigger(RecalcTrigger,Trigger1Y)),NA())</f>
        <v>1.9739495318124023E-2</v>
      </c>
    </row>
    <row r="2664" spans="2:17" x14ac:dyDescent="0.2">
      <c r="B2664" s="39" t="s">
        <v>42</v>
      </c>
      <c r="D2664" s="42">
        <f>_xll.qlCalendarAdvance(Calendar,$D2663,B2664,"f",FALSE)</f>
        <v>57979</v>
      </c>
      <c r="E2664" s="177">
        <f>_xll.qlInterestRateIndexValueDate(IndexON,D2664)</f>
        <v>57979</v>
      </c>
      <c r="F2664" s="193">
        <f>IFERROR(_xll.qlIndexFixing(IndexON,D2664,TRUE,_xll.ohTrigger(RecalcTrigger,TriggerON)),NA())</f>
        <v>1.9336157485599914E-2</v>
      </c>
      <c r="H2664" s="42">
        <f>_xll.qlCalendarAdvance(Calendar,$H2663,B2664,"f",FALSE)</f>
        <v>57979</v>
      </c>
      <c r="I2664" s="177">
        <f>_xll.qlInterestRateIndexValueDate(Index1M,$H2664)</f>
        <v>57979</v>
      </c>
      <c r="J2664" s="182">
        <f>IFERROR(_xll.qlIndexFixing(Index1M,$H2664,TRUE,_xll.ohTrigger(RecalcTrigger,Trigger1M)),NA())</f>
        <v>1.9199289993059865E-2</v>
      </c>
      <c r="K2664" s="44">
        <f>IFERROR(_xll.qlIndexFixing(Index3M,H2664,TRUE,_xll.ohTrigger(RecalcTrigger,Trigger3M)),NA())</f>
        <v>1.9664424717570628E-2</v>
      </c>
      <c r="L2664" s="44">
        <f>IFERROR(_xll.qlIndexFixing(Index6M,$H2664,TRUE,_xll.ohTrigger(RecalcTrigger,Trigger6M)),NA())</f>
        <v>1.9804379079484905E-2</v>
      </c>
      <c r="M2664" s="183">
        <f>IFERROR(_xll.qlIndexFixing(Index1Y,$H2664,TRUE,_xll.ohTrigger(RecalcTrigger,Trigger1Y)),NA())</f>
        <v>1.9992917534665144E-2</v>
      </c>
      <c r="N2664" s="182">
        <f>IFERROR(_xll.qlIndexFixing(ONIndex1M,I2664,TRUE,_xll.ohTrigger(RecalcTrigger,Trigger1M)),NA())</f>
        <v>1.9179058190794684E-2</v>
      </c>
      <c r="O2664" s="44">
        <f>IFERROR(_xll.qlIndexFixing(ONIndex3M,I2664,TRUE,_xll.ohTrigger(RecalcTrigger,Trigger3M)),NA())</f>
        <v>1.9601689434179947E-2</v>
      </c>
      <c r="P2664" s="44">
        <f>IFERROR(_xll.qlIndexFixing(ONIndex6M,I2664,TRUE,_xll.ohTrigger(RecalcTrigger,Trigger6M)),NA())</f>
        <v>1.9680353213427093E-2</v>
      </c>
      <c r="Q2664" s="183">
        <f>IFERROR(_xll.qlIndexFixing(ONIndex1Y,I2664,TRUE,_xll.ohTrigger(RecalcTrigger,Trigger1Y)),NA())</f>
        <v>1.9741312201408956E-2</v>
      </c>
    </row>
    <row r="2665" spans="2:17" x14ac:dyDescent="0.2">
      <c r="B2665" s="39" t="s">
        <v>42</v>
      </c>
      <c r="D2665" s="42">
        <f>_xll.qlCalendarAdvance(Calendar,$D2664,B2665,"f",FALSE)</f>
        <v>57986</v>
      </c>
      <c r="E2665" s="177">
        <f>_xll.qlInterestRateIndexValueDate(IndexON,D2665)</f>
        <v>57986</v>
      </c>
      <c r="F2665" s="193">
        <f>IFERROR(_xll.qlIndexFixing(IndexON,D2665,TRUE,_xll.ohTrigger(RecalcTrigger,TriggerON)),NA())</f>
        <v>1.9338521659506558E-2</v>
      </c>
      <c r="H2665" s="42">
        <f>_xll.qlCalendarAdvance(Calendar,$H2664,B2665,"f",FALSE)</f>
        <v>57986</v>
      </c>
      <c r="I2665" s="177">
        <f>_xll.qlInterestRateIndexValueDate(Index1M,$H2665)</f>
        <v>57986</v>
      </c>
      <c r="J2665" s="182">
        <f>IFERROR(_xll.qlIndexFixing(Index1M,$H2665,TRUE,_xll.ohTrigger(RecalcTrigger,Trigger1M)),NA())</f>
        <v>1.9201389841197875E-2</v>
      </c>
      <c r="K2665" s="44">
        <f>IFERROR(_xll.qlIndexFixing(Index3M,H2665,TRUE,_xll.ohTrigger(RecalcTrigger,Trigger3M)),NA())</f>
        <v>1.9666736361914433E-2</v>
      </c>
      <c r="L2665" s="44">
        <f>IFERROR(_xll.qlIndexFixing(Index6M,$H2665,TRUE,_xll.ohTrigger(RecalcTrigger,Trigger6M)),NA())</f>
        <v>1.9807353064724021E-2</v>
      </c>
      <c r="M2665" s="183">
        <f>IFERROR(_xll.qlIndexFixing(Index1Y,$H2665,TRUE,_xll.ohTrigger(RecalcTrigger,Trigger1Y)),NA())</f>
        <v>1.9995225538080197E-2</v>
      </c>
      <c r="N2665" s="182">
        <f>IFERROR(_xll.qlIndexFixing(ONIndex1M,I2665,TRUE,_xll.ohTrigger(RecalcTrigger,Trigger1M)),NA())</f>
        <v>1.9181116375764917E-2</v>
      </c>
      <c r="O2665" s="44">
        <f>IFERROR(_xll.qlIndexFixing(ONIndex3M,I2665,TRUE,_xll.ohTrigger(RecalcTrigger,Trigger3M)),NA())</f>
        <v>1.9603890272923419E-2</v>
      </c>
      <c r="P2665" s="44">
        <f>IFERROR(_xll.qlIndexFixing(ONIndex6M,I2665,TRUE,_xll.ohTrigger(RecalcTrigger,Trigger6M)),NA())</f>
        <v>1.9682398478566565E-2</v>
      </c>
      <c r="Q2665" s="183">
        <f>IFERROR(_xll.qlIndexFixing(ONIndex1Y,I2665,TRUE,_xll.ohTrigger(RecalcTrigger,Trigger1Y)),NA())</f>
        <v>1.9743145603222656E-2</v>
      </c>
    </row>
    <row r="2666" spans="2:17" x14ac:dyDescent="0.2">
      <c r="B2666" s="39" t="s">
        <v>42</v>
      </c>
      <c r="D2666" s="42">
        <f>_xll.qlCalendarAdvance(Calendar,$D2665,B2666,"f",FALSE)</f>
        <v>57993</v>
      </c>
      <c r="E2666" s="177">
        <f>_xll.qlInterestRateIndexValueDate(IndexON,D2666)</f>
        <v>57993</v>
      </c>
      <c r="F2666" s="193">
        <f>IFERROR(_xll.qlIndexFixing(IndexON,D2666,TRUE,_xll.ohTrigger(RecalcTrigger,TriggerON)),NA())</f>
        <v>1.9340899516294696E-2</v>
      </c>
      <c r="H2666" s="42">
        <f>_xll.qlCalendarAdvance(Calendar,$H2665,B2666,"f",FALSE)</f>
        <v>57993</v>
      </c>
      <c r="I2666" s="177">
        <f>_xll.qlInterestRateIndexValueDate(Index1M,$H2666)</f>
        <v>57993</v>
      </c>
      <c r="J2666" s="182">
        <f>IFERROR(_xll.qlIndexFixing(Index1M,$H2666,TRUE,_xll.ohTrigger(RecalcTrigger,Trigger1M)),NA())</f>
        <v>1.9203506989637076E-2</v>
      </c>
      <c r="K2666" s="44">
        <f>IFERROR(_xll.qlIndexFixing(Index3M,H2666,TRUE,_xll.ohTrigger(RecalcTrigger,Trigger3M)),NA())</f>
        <v>1.9669063394579002E-2</v>
      </c>
      <c r="L2666" s="44">
        <f>IFERROR(_xll.qlIndexFixing(Index6M,$H2666,TRUE,_xll.ohTrigger(RecalcTrigger,Trigger6M)),NA())</f>
        <v>1.9809640892687701E-2</v>
      </c>
      <c r="M2666" s="183">
        <f>IFERROR(_xll.qlIndexFixing(Index1Y,$H2666,TRUE,_xll.ohTrigger(RecalcTrigger,Trigger1Y)),NA())</f>
        <v>1.9997550394680319E-2</v>
      </c>
      <c r="N2666" s="182">
        <f>IFERROR(_xll.qlIndexFixing(ONIndex1M,I2666,TRUE,_xll.ohTrigger(RecalcTrigger,Trigger1M)),NA())</f>
        <v>1.9183191832508051E-2</v>
      </c>
      <c r="O2666" s="44">
        <f>IFERROR(_xll.qlIndexFixing(ONIndex3M,I2666,TRUE,_xll.ohTrigger(RecalcTrigger,Trigger3M)),NA())</f>
        <v>1.9606106423578629E-2</v>
      </c>
      <c r="P2666" s="44">
        <f>IFERROR(_xll.qlIndexFixing(ONIndex6M,I2666,TRUE,_xll.ohTrigger(RecalcTrigger,Trigger6M)),NA())</f>
        <v>1.9684459560617151E-2</v>
      </c>
      <c r="Q2666" s="183">
        <f>IFERROR(_xll.qlIndexFixing(ONIndex1Y,I2666,TRUE,_xll.ohTrigger(RecalcTrigger,Trigger1Y)),NA())</f>
        <v>1.9744995523646169E-2</v>
      </c>
    </row>
    <row r="2667" spans="2:17" x14ac:dyDescent="0.2">
      <c r="B2667" s="39" t="s">
        <v>42</v>
      </c>
      <c r="D2667" s="42">
        <f>_xll.qlCalendarAdvance(Calendar,$D2666,B2667,"f",FALSE)</f>
        <v>58000</v>
      </c>
      <c r="E2667" s="177">
        <f>_xll.qlInterestRateIndexValueDate(IndexON,D2667)</f>
        <v>58000</v>
      </c>
      <c r="F2667" s="193">
        <f>IFERROR(_xll.qlIndexFixing(IndexON,D2667,TRUE,_xll.ohTrigger(RecalcTrigger,TriggerON)),NA())</f>
        <v>1.9343291055964329E-2</v>
      </c>
      <c r="H2667" s="42">
        <f>_xll.qlCalendarAdvance(Calendar,$H2666,B2667,"f",FALSE)</f>
        <v>58000</v>
      </c>
      <c r="I2667" s="177">
        <f>_xll.qlInterestRateIndexValueDate(Index1M,$H2667)</f>
        <v>58000</v>
      </c>
      <c r="J2667" s="182">
        <f>IFERROR(_xll.qlIndexFixing(Index1M,$H2667,TRUE,_xll.ohTrigger(RecalcTrigger,Trigger1M)),NA())</f>
        <v>1.9205641438380001E-2</v>
      </c>
      <c r="K2667" s="44">
        <f>IFERROR(_xll.qlIndexFixing(Index3M,H2667,TRUE,_xll.ohTrigger(RecalcTrigger,Trigger3M)),NA())</f>
        <v>1.9671405815592524E-2</v>
      </c>
      <c r="L2667" s="44">
        <f>IFERROR(_xll.qlIndexFixing(Index6M,$H2667,TRUE,_xll.ohTrigger(RecalcTrigger,Trigger6M)),NA())</f>
        <v>1.9811944695681118E-2</v>
      </c>
      <c r="M2667" s="183">
        <f>IFERROR(_xll.qlIndexFixing(Index1Y,$H2667,TRUE,_xll.ohTrigger(RecalcTrigger,Trigger1Y)),NA())</f>
        <v>1.9999892104580752E-2</v>
      </c>
      <c r="N2667" s="182">
        <f>IFERROR(_xll.qlIndexFixing(ONIndex1M,I2667,TRUE,_xll.ohTrigger(RecalcTrigger,Trigger1M)),NA())</f>
        <v>1.9185284560943039E-2</v>
      </c>
      <c r="O2667" s="44">
        <f>IFERROR(_xll.qlIndexFixing(ONIndex3M,I2667,TRUE,_xll.ohTrigger(RecalcTrigger,Trigger3M)),NA())</f>
        <v>1.9608337886064531E-2</v>
      </c>
      <c r="P2667" s="44">
        <f>IFERROR(_xll.qlIndexFixing(ONIndex6M,I2667,TRUE,_xll.ohTrigger(RecalcTrigger,Trigger6M)),NA())</f>
        <v>1.9686536459903037E-2</v>
      </c>
      <c r="Q2667" s="183">
        <f>IFERROR(_xll.qlIndexFixing(ONIndex1Y,I2667,TRUE,_xll.ohTrigger(RecalcTrigger,Trigger1Y)),NA())</f>
        <v>1.9746861962679496E-2</v>
      </c>
    </row>
    <row r="2668" spans="2:17" x14ac:dyDescent="0.2">
      <c r="B2668" s="39" t="s">
        <v>42</v>
      </c>
      <c r="D2668" s="42">
        <f>_xll.qlCalendarAdvance(Calendar,$D2667,B2668,"f",FALSE)</f>
        <v>58007</v>
      </c>
      <c r="E2668" s="177">
        <f>_xll.qlInterestRateIndexValueDate(IndexON,D2668)</f>
        <v>58007</v>
      </c>
      <c r="F2668" s="193">
        <f>IFERROR(_xll.qlIndexFixing(IndexON,D2668,TRUE,_xll.ohTrigger(RecalcTrigger,TriggerON)),NA())</f>
        <v>1.9345696278272317E-2</v>
      </c>
      <c r="H2668" s="42">
        <f>_xll.qlCalendarAdvance(Calendar,$H2667,B2668,"f",FALSE)</f>
        <v>58007</v>
      </c>
      <c r="I2668" s="177">
        <f>_xll.qlInterestRateIndexValueDate(Index1M,$H2668)</f>
        <v>58007</v>
      </c>
      <c r="J2668" s="182">
        <f>IFERROR(_xll.qlIndexFixing(Index1M,$H2668,TRUE,_xll.ohTrigger(RecalcTrigger,Trigger1M)),NA())</f>
        <v>1.9207793187441848E-2</v>
      </c>
      <c r="K2668" s="44">
        <f>IFERROR(_xll.qlIndexFixing(Index3M,H2668,TRUE,_xll.ohTrigger(RecalcTrigger,Trigger3M)),NA())</f>
        <v>1.9673763624978784E-2</v>
      </c>
      <c r="L2668" s="44">
        <f>IFERROR(_xll.qlIndexFixing(Index6M,$H2668,TRUE,_xll.ohTrigger(RecalcTrigger,Trigger6M)),NA())</f>
        <v>1.981426447375682E-2</v>
      </c>
      <c r="M2668" s="183">
        <f>IFERROR(_xll.qlIndexFixing(Index1Y,$H2668,TRUE,_xll.ohTrigger(RecalcTrigger,Trigger1Y)),NA())</f>
        <v>2.0002250667897181E-2</v>
      </c>
      <c r="N2668" s="182">
        <f>IFERROR(_xll.qlIndexFixing(ONIndex1M,I2668,TRUE,_xll.ohTrigger(RecalcTrigger,Trigger1M)),NA())</f>
        <v>1.9187394561069882E-2</v>
      </c>
      <c r="O2668" s="44">
        <f>IFERROR(_xll.qlIndexFixing(ONIndex3M,I2668,TRUE,_xll.ohTrigger(RecalcTrigger,Trigger3M)),NA())</f>
        <v>1.9610584660543218E-2</v>
      </c>
      <c r="P2668" s="44">
        <f>IFERROR(_xll.qlIndexFixing(ONIndex6M,I2668,TRUE,_xll.ohTrigger(RecalcTrigger,Trigger6M)),NA())</f>
        <v>1.968862917601899E-2</v>
      </c>
      <c r="Q2668" s="183">
        <f>IFERROR(_xll.qlIndexFixing(ONIndex1Y,I2668,TRUE,_xll.ohTrigger(RecalcTrigger,Trigger1Y)),NA())</f>
        <v>1.9748744920079497E-2</v>
      </c>
    </row>
    <row r="2669" spans="2:17" x14ac:dyDescent="0.2">
      <c r="B2669" s="39" t="s">
        <v>42</v>
      </c>
      <c r="D2669" s="42">
        <f>_xll.qlCalendarAdvance(Calendar,$D2668,B2669,"f",FALSE)</f>
        <v>58014</v>
      </c>
      <c r="E2669" s="177">
        <f>_xll.qlInterestRateIndexValueDate(IndexON,D2669)</f>
        <v>58014</v>
      </c>
      <c r="F2669" s="193">
        <f>IFERROR(_xll.qlIndexFixing(IndexON,D2669,TRUE,_xll.ohTrigger(RecalcTrigger,TriggerON)),NA())</f>
        <v>1.9348115183785985E-2</v>
      </c>
      <c r="H2669" s="42">
        <f>_xll.qlCalendarAdvance(Calendar,$H2668,B2669,"f",FALSE)</f>
        <v>58014</v>
      </c>
      <c r="I2669" s="177">
        <f>_xll.qlInterestRateIndexValueDate(Index1M,$H2669)</f>
        <v>58014</v>
      </c>
      <c r="J2669" s="182">
        <f>IFERROR(_xll.qlIndexFixing(Index1M,$H2669,TRUE,_xll.ohTrigger(RecalcTrigger,Trigger1M)),NA())</f>
        <v>1.9207977764943773E-2</v>
      </c>
      <c r="K2669" s="44">
        <f>IFERROR(_xll.qlIndexFixing(Index3M,H2669,TRUE,_xll.ohTrigger(RecalcTrigger,Trigger3M)),NA())</f>
        <v>1.9676136822769495E-2</v>
      </c>
      <c r="L2669" s="44">
        <f>IFERROR(_xll.qlIndexFixing(Index6M,$H2669,TRUE,_xll.ohTrigger(RecalcTrigger,Trigger6M)),NA())</f>
        <v>1.9815891767507126E-2</v>
      </c>
      <c r="M2669" s="183">
        <f>IFERROR(_xll.qlIndexFixing(Index1Y,$H2669,TRUE,_xll.ohTrigger(RecalcTrigger,Trigger1Y)),NA())</f>
        <v>2.0004626084746402E-2</v>
      </c>
      <c r="N2669" s="182">
        <f>IFERROR(_xll.qlIndexFixing(ONIndex1M,I2669,TRUE,_xll.ohTrigger(RecalcTrigger,Trigger1M)),NA())</f>
        <v>1.9189521833131717E-2</v>
      </c>
      <c r="O2669" s="44">
        <f>IFERROR(_xll.qlIndexFixing(ONIndex3M,I2669,TRUE,_xll.ohTrigger(RecalcTrigger,Trigger3M)),NA())</f>
        <v>1.9612846746852597E-2</v>
      </c>
      <c r="P2669" s="44">
        <f>IFERROR(_xll.qlIndexFixing(ONIndex6M,I2669,TRUE,_xll.ohTrigger(RecalcTrigger,Trigger6M)),NA())</f>
        <v>1.9690737709451289E-2</v>
      </c>
      <c r="Q2669" s="183">
        <f>IFERROR(_xll.qlIndexFixing(ONIndex1Y,I2669,TRUE,_xll.ohTrigger(RecalcTrigger,Trigger1Y)),NA())</f>
        <v>1.9750644396170358E-2</v>
      </c>
    </row>
    <row r="2670" spans="2:17" x14ac:dyDescent="0.2">
      <c r="B2670" s="39" t="s">
        <v>42</v>
      </c>
      <c r="D2670" s="42">
        <f>_xll.qlCalendarAdvance(Calendar,$D2669,B2670,"f",FALSE)</f>
        <v>58021</v>
      </c>
      <c r="E2670" s="177">
        <f>_xll.qlInterestRateIndexValueDate(IndexON,D2670)</f>
        <v>58021</v>
      </c>
      <c r="F2670" s="193">
        <f>IFERROR(_xll.qlIndexFixing(IndexON,D2670,TRUE,_xll.ohTrigger(RecalcTrigger,TriggerON)),NA())</f>
        <v>1.9350547772100102E-2</v>
      </c>
      <c r="H2670" s="42">
        <f>_xll.qlCalendarAdvance(Calendar,$H2669,B2670,"f",FALSE)</f>
        <v>58021</v>
      </c>
      <c r="I2670" s="177">
        <f>_xll.qlInterestRateIndexValueDate(Index1M,$H2670)</f>
        <v>58021</v>
      </c>
      <c r="J2670" s="182">
        <f>IFERROR(_xll.qlIndexFixing(Index1M,$H2670,TRUE,_xll.ohTrigger(RecalcTrigger,Trigger1M)),NA())</f>
        <v>1.9212148586560292E-2</v>
      </c>
      <c r="K2670" s="44">
        <f>IFERROR(_xll.qlIndexFixing(Index3M,H2670,TRUE,_xll.ohTrigger(RecalcTrigger,Trigger3M)),NA())</f>
        <v>1.9678525408989324E-2</v>
      </c>
      <c r="L2670" s="44">
        <f>IFERROR(_xll.qlIndexFixing(Index6M,$H2670,TRUE,_xll.ohTrigger(RecalcTrigger,Trigger6M)),NA())</f>
        <v>1.9818242227826927E-2</v>
      </c>
      <c r="M2670" s="183">
        <f>IFERROR(_xll.qlIndexFixing(Index1Y,$H2670,TRUE,_xll.ohTrigger(RecalcTrigger,Trigger1Y)),NA())</f>
        <v>2.0007018355246764E-2</v>
      </c>
      <c r="N2670" s="182">
        <f>IFERROR(_xll.qlIndexFixing(ONIndex1M,I2670,TRUE,_xll.ohTrigger(RecalcTrigger,Trigger1M)),NA())</f>
        <v>1.9191666376885408E-2</v>
      </c>
      <c r="O2670" s="44">
        <f>IFERROR(_xll.qlIndexFixing(ONIndex3M,I2670,TRUE,_xll.ohTrigger(RecalcTrigger,Trigger3M)),NA())</f>
        <v>1.9615124145154761E-2</v>
      </c>
      <c r="P2670" s="44">
        <f>IFERROR(_xll.qlIndexFixing(ONIndex6M,I2670,TRUE,_xll.ohTrigger(RecalcTrigger,Trigger6M)),NA())</f>
        <v>1.9692862059794702E-2</v>
      </c>
      <c r="Q2670" s="183">
        <f>IFERROR(_xll.qlIndexFixing(ONIndex1Y,I2670,TRUE,_xll.ohTrigger(RecalcTrigger,Trigger1Y)),NA())</f>
        <v>1.9752560390871032E-2</v>
      </c>
    </row>
    <row r="2671" spans="2:17" x14ac:dyDescent="0.2">
      <c r="B2671" s="39" t="s">
        <v>42</v>
      </c>
      <c r="D2671" s="42">
        <f>_xll.qlCalendarAdvance(Calendar,$D2670,B2671,"f",FALSE)</f>
        <v>58028</v>
      </c>
      <c r="E2671" s="177">
        <f>_xll.qlInterestRateIndexValueDate(IndexON,D2671)</f>
        <v>58028</v>
      </c>
      <c r="F2671" s="193">
        <f>IFERROR(_xll.qlIndexFixing(IndexON,D2671,TRUE,_xll.ohTrigger(RecalcTrigger,TriggerON)),NA())</f>
        <v>1.9352994043295713E-2</v>
      </c>
      <c r="H2671" s="42">
        <f>_xll.qlCalendarAdvance(Calendar,$H2670,B2671,"f",FALSE)</f>
        <v>58028</v>
      </c>
      <c r="I2671" s="177">
        <f>_xll.qlInterestRateIndexValueDate(Index1M,$H2671)</f>
        <v>58028</v>
      </c>
      <c r="J2671" s="182">
        <f>IFERROR(_xll.qlIndexFixing(Index1M,$H2671,TRUE,_xll.ohTrigger(RecalcTrigger,Trigger1M)),NA())</f>
        <v>1.9214352236632086E-2</v>
      </c>
      <c r="K2671" s="44">
        <f>IFERROR(_xll.qlIndexFixing(Index3M,H2671,TRUE,_xll.ohTrigger(RecalcTrigger,Trigger3M)),NA())</f>
        <v>1.9680929383667341E-2</v>
      </c>
      <c r="L2671" s="44">
        <f>IFERROR(_xll.qlIndexFixing(Index6M,$H2671,TRUE,_xll.ohTrigger(RecalcTrigger,Trigger6M)),NA())</f>
        <v>1.9820608662515546E-2</v>
      </c>
      <c r="M2671" s="183">
        <f>IFERROR(_xll.qlIndexFixing(Index1Y,$H2671,TRUE,_xll.ohTrigger(RecalcTrigger,Trigger1Y)),NA())</f>
        <v>2.0009427479516173E-2</v>
      </c>
      <c r="N2671" s="182">
        <f>IFERROR(_xll.qlIndexFixing(ONIndex1M,I2671,TRUE,_xll.ohTrigger(RecalcTrigger,Trigger1M)),NA())</f>
        <v>1.9193828192330953E-2</v>
      </c>
      <c r="O2671" s="44">
        <f>IFERROR(_xll.qlIndexFixing(ONIndex3M,I2671,TRUE,_xll.ohTrigger(RecalcTrigger,Trigger3M)),NA())</f>
        <v>1.9617416855368663E-2</v>
      </c>
      <c r="P2671" s="44">
        <f>IFERROR(_xll.qlIndexFixing(ONIndex6M,I2671,TRUE,_xll.ohTrigger(RecalcTrigger,Trigger6M)),NA())</f>
        <v>1.9695002227211322E-2</v>
      </c>
      <c r="Q2671" s="183">
        <f>IFERROR(_xll.qlIndexFixing(ONIndex1Y,I2671,TRUE,_xll.ohTrigger(RecalcTrigger,Trigger1Y)),NA())</f>
        <v>1.9754492903938381E-2</v>
      </c>
    </row>
    <row r="2672" spans="2:17" x14ac:dyDescent="0.2">
      <c r="B2672" s="39" t="s">
        <v>42</v>
      </c>
      <c r="D2672" s="42">
        <f>_xll.qlCalendarAdvance(Calendar,$D2671,B2672,"f",FALSE)</f>
        <v>58035</v>
      </c>
      <c r="E2672" s="177">
        <f>_xll.qlInterestRateIndexValueDate(IndexON,D2672)</f>
        <v>58035</v>
      </c>
      <c r="F2672" s="193">
        <f>IFERROR(_xll.qlIndexFixing(IndexON,D2672,TRUE,_xll.ohTrigger(RecalcTrigger,TriggerON)),NA())</f>
        <v>1.9355453997291772E-2</v>
      </c>
      <c r="H2672" s="42">
        <f>_xll.qlCalendarAdvance(Calendar,$H2671,B2672,"f",FALSE)</f>
        <v>58035</v>
      </c>
      <c r="I2672" s="177">
        <f>_xll.qlInterestRateIndexValueDate(Index1M,$H2672)</f>
        <v>58035</v>
      </c>
      <c r="J2672" s="182">
        <f>IFERROR(_xll.qlIndexFixing(Index1M,$H2672,TRUE,_xll.ohTrigger(RecalcTrigger,Trigger1M)),NA())</f>
        <v>1.9216573187060791E-2</v>
      </c>
      <c r="K2672" s="44">
        <f>IFERROR(_xll.qlIndexFixing(Index3M,H2672,TRUE,_xll.ohTrigger(RecalcTrigger,Trigger3M)),NA())</f>
        <v>1.9683348746829095E-2</v>
      </c>
      <c r="L2672" s="44">
        <f>IFERROR(_xll.qlIndexFixing(Index6M,$H2672,TRUE,_xll.ohTrigger(RecalcTrigger,Trigger6M)),NA())</f>
        <v>1.9822991071624916E-2</v>
      </c>
      <c r="M2672" s="183">
        <f>IFERROR(_xll.qlIndexFixing(Index1Y,$H2672,TRUE,_xll.ohTrigger(RecalcTrigger,Trigger1Y)),NA())</f>
        <v>2.0011853457674533E-2</v>
      </c>
      <c r="N2672" s="182">
        <f>IFERROR(_xll.qlIndexFixing(ONIndex1M,I2672,TRUE,_xll.ohTrigger(RecalcTrigger,Trigger1M)),NA())</f>
        <v>1.9196007279549399E-2</v>
      </c>
      <c r="O2672" s="44">
        <f>IFERROR(_xll.qlIndexFixing(ONIndex3M,I2672,TRUE,_xll.ohTrigger(RecalcTrigger,Trigger3M)),NA())</f>
        <v>1.9619724877332212E-2</v>
      </c>
      <c r="P2672" s="44">
        <f>IFERROR(_xll.qlIndexFixing(ONIndex6M,I2672,TRUE,_xll.ohTrigger(RecalcTrigger,Trigger6M)),NA())</f>
        <v>1.9697158211701149E-2</v>
      </c>
      <c r="Q2672" s="183">
        <f>IFERROR(_xll.qlIndexFixing(ONIndex1Y,I2672,TRUE,_xll.ohTrigger(RecalcTrigger,Trigger1Y)),NA())</f>
        <v>1.9756441935696589E-2</v>
      </c>
    </row>
    <row r="2673" spans="2:17" x14ac:dyDescent="0.2">
      <c r="B2673" s="39" t="s">
        <v>42</v>
      </c>
      <c r="D2673" s="42">
        <f>_xll.qlCalendarAdvance(Calendar,$D2672,B2673,"f",FALSE)</f>
        <v>58042</v>
      </c>
      <c r="E2673" s="177">
        <f>_xll.qlInterestRateIndexValueDate(IndexON,D2673)</f>
        <v>58042</v>
      </c>
      <c r="F2673" s="193">
        <f>IFERROR(_xll.qlIndexFixing(IndexON,D2673,TRUE,_xll.ohTrigger(RecalcTrigger,TriggerON)),NA())</f>
        <v>1.9357927634331418E-2</v>
      </c>
      <c r="H2673" s="42">
        <f>_xll.qlCalendarAdvance(Calendar,$H2672,B2673,"f",FALSE)</f>
        <v>58042</v>
      </c>
      <c r="I2673" s="177">
        <f>_xll.qlInterestRateIndexValueDate(Index1M,$H2673)</f>
        <v>58042</v>
      </c>
      <c r="J2673" s="182">
        <f>IFERROR(_xll.qlIndexFixing(Index1M,$H2673,TRUE,_xll.ohTrigger(RecalcTrigger,Trigger1M)),NA())</f>
        <v>1.9218811437861603E-2</v>
      </c>
      <c r="K2673" s="44">
        <f>IFERROR(_xll.qlIndexFixing(Index3M,H2673,TRUE,_xll.ohTrigger(RecalcTrigger,Trigger3M)),NA())</f>
        <v>1.9685783498504538E-2</v>
      </c>
      <c r="L2673" s="44">
        <f>IFERROR(_xll.qlIndexFixing(Index6M,$H2673,TRUE,_xll.ohTrigger(RecalcTrigger,Trigger6M)),NA())</f>
        <v>1.982538945521415E-2</v>
      </c>
      <c r="M2673" s="183">
        <f>IFERROR(_xll.qlIndexFixing(Index1Y,$H2673,TRUE,_xll.ohTrigger(RecalcTrigger,Trigger1Y)),NA())</f>
        <v>2.0014296289841749E-2</v>
      </c>
      <c r="N2673" s="182">
        <f>IFERROR(_xll.qlIndexFixing(ONIndex1M,I2673,TRUE,_xll.ohTrigger(RecalcTrigger,Trigger1M)),NA())</f>
        <v>1.9198203638621791E-2</v>
      </c>
      <c r="O2673" s="44">
        <f>IFERROR(_xll.qlIndexFixing(ONIndex3M,I2673,TRUE,_xll.ohTrigger(RecalcTrigger,Trigger3M)),NA())</f>
        <v>1.9622048211450638E-2</v>
      </c>
      <c r="P2673" s="44">
        <f>IFERROR(_xll.qlIndexFixing(ONIndex6M,I2673,TRUE,_xll.ohTrigger(RecalcTrigger,Trigger6M)),NA())</f>
        <v>1.9699330013264182E-2</v>
      </c>
      <c r="Q2673" s="183">
        <f>IFERROR(_xll.qlIndexFixing(ONIndex1Y,I2673,TRUE,_xll.ohTrigger(RecalcTrigger,Trigger1Y)),NA())</f>
        <v>1.9758407485983565E-2</v>
      </c>
    </row>
    <row r="2674" spans="2:17" x14ac:dyDescent="0.2">
      <c r="B2674" s="39" t="s">
        <v>42</v>
      </c>
      <c r="D2674" s="42">
        <f>_xll.qlCalendarAdvance(Calendar,$D2673,B2674,"f",FALSE)</f>
        <v>58049</v>
      </c>
      <c r="E2674" s="177">
        <f>_xll.qlInterestRateIndexValueDate(IndexON,D2674)</f>
        <v>58049</v>
      </c>
      <c r="F2674" s="193">
        <f>IFERROR(_xll.qlIndexFixing(IndexON,D2674,TRUE,_xll.ohTrigger(RecalcTrigger,TriggerON)),NA())</f>
        <v>1.9360414954171512E-2</v>
      </c>
      <c r="H2674" s="42">
        <f>_xll.qlCalendarAdvance(Calendar,$H2673,B2674,"f",FALSE)</f>
        <v>58049</v>
      </c>
      <c r="I2674" s="177">
        <f>_xll.qlInterestRateIndexValueDate(Index1M,$H2674)</f>
        <v>58049</v>
      </c>
      <c r="J2674" s="182">
        <f>IFERROR(_xll.qlIndexFixing(Index1M,$H2674,TRUE,_xll.ohTrigger(RecalcTrigger,Trigger1M)),NA())</f>
        <v>1.9221066989037056E-2</v>
      </c>
      <c r="K2674" s="44">
        <f>IFERROR(_xll.qlIndexFixing(Index3M,H2674,TRUE,_xll.ohTrigger(RecalcTrigger,Trigger3M)),NA())</f>
        <v>1.9686817752037646E-2</v>
      </c>
      <c r="L2674" s="44">
        <f>IFERROR(_xll.qlIndexFixing(Index6M,$H2674,TRUE,_xll.ohTrigger(RecalcTrigger,Trigger6M)),NA())</f>
        <v>1.9828518622068594E-2</v>
      </c>
      <c r="M2674" s="183">
        <f>IFERROR(_xll.qlIndexFixing(Index1Y,$H2674,TRUE,_xll.ohTrigger(RecalcTrigger,Trigger1Y)),NA())</f>
        <v>2.0016755976139278E-2</v>
      </c>
      <c r="N2674" s="182">
        <f>IFERROR(_xll.qlIndexFixing(ONIndex1M,I2674,TRUE,_xll.ohTrigger(RecalcTrigger,Trigger1M)),NA())</f>
        <v>1.9200417269386039E-2</v>
      </c>
      <c r="O2674" s="44">
        <f>IFERROR(_xll.qlIndexFixing(ONIndex3M,I2674,TRUE,_xll.ohTrigger(RecalcTrigger,Trigger3M)),NA())</f>
        <v>1.962438685731871E-2</v>
      </c>
      <c r="P2674" s="44">
        <f>IFERROR(_xll.qlIndexFixing(ONIndex6M,I2674,TRUE,_xll.ohTrigger(RecalcTrigger,Trigger6M)),NA())</f>
        <v>1.9701517631981469E-2</v>
      </c>
      <c r="Q2674" s="183">
        <f>IFERROR(_xll.qlIndexFixing(ONIndex1Y,I2674,TRUE,_xll.ohTrigger(RecalcTrigger,Trigger1Y)),NA())</f>
        <v>1.9760389554880353E-2</v>
      </c>
    </row>
    <row r="2675" spans="2:17" x14ac:dyDescent="0.2">
      <c r="B2675" s="39" t="s">
        <v>42</v>
      </c>
      <c r="D2675" s="42">
        <f>_xll.qlCalendarAdvance(Calendar,$D2674,B2675,"f",FALSE)</f>
        <v>58056</v>
      </c>
      <c r="E2675" s="177">
        <f>_xll.qlInterestRateIndexValueDate(IndexON,D2675)</f>
        <v>58056</v>
      </c>
      <c r="F2675" s="193">
        <f>IFERROR(_xll.qlIndexFixing(IndexON,D2675,TRUE,_xll.ohTrigger(RecalcTrigger,TriggerON)),NA())</f>
        <v>1.9362915956893101E-2</v>
      </c>
      <c r="H2675" s="42">
        <f>_xll.qlCalendarAdvance(Calendar,$H2674,B2675,"f",FALSE)</f>
        <v>58056</v>
      </c>
      <c r="I2675" s="177">
        <f>_xll.qlInterestRateIndexValueDate(Index1M,$H2675)</f>
        <v>58056</v>
      </c>
      <c r="J2675" s="182">
        <f>IFERROR(_xll.qlIndexFixing(Index1M,$H2675,TRUE,_xll.ohTrigger(RecalcTrigger,Trigger1M)),NA())</f>
        <v>1.9223339840599811E-2</v>
      </c>
      <c r="K2675" s="44">
        <f>IFERROR(_xll.qlIndexFixing(Index3M,H2675,TRUE,_xll.ohTrigger(RecalcTrigger,Trigger3M)),NA())</f>
        <v>1.9689280817366206E-2</v>
      </c>
      <c r="L2675" s="44">
        <f>IFERROR(_xll.qlIndexFixing(Index6M,$H2675,TRUE,_xll.ohTrigger(RecalcTrigger,Trigger6M)),NA())</f>
        <v>1.9830950227285982E-2</v>
      </c>
      <c r="M2675" s="183">
        <f>IFERROR(_xll.qlIndexFixing(Index1Y,$H2675,TRUE,_xll.ohTrigger(RecalcTrigger,Trigger1Y)),NA())</f>
        <v>2.0019232516688357E-2</v>
      </c>
      <c r="N2675" s="182">
        <f>IFERROR(_xll.qlIndexFixing(ONIndex1M,I2675,TRUE,_xll.ohTrigger(RecalcTrigger,Trigger1M)),NA())</f>
        <v>1.920264817184214E-2</v>
      </c>
      <c r="O2675" s="44">
        <f>IFERROR(_xll.qlIndexFixing(ONIndex3M,I2675,TRUE,_xll.ohTrigger(RecalcTrigger,Trigger3M)),NA())</f>
        <v>1.9626740815017474E-2</v>
      </c>
      <c r="P2675" s="44">
        <f>IFERROR(_xll.qlIndexFixing(ONIndex6M,I2675,TRUE,_xll.ohTrigger(RecalcTrigger,Trigger6M)),NA())</f>
        <v>1.970372106760987E-2</v>
      </c>
      <c r="Q2675" s="183">
        <f>IFERROR(_xll.qlIndexFixing(ONIndex1Y,I2675,TRUE,_xll.ohTrigger(RecalcTrigger,Trigger1Y)),NA())</f>
        <v>1.9762388142305909E-2</v>
      </c>
    </row>
    <row r="2676" spans="2:17" x14ac:dyDescent="0.2">
      <c r="B2676" s="39" t="s">
        <v>42</v>
      </c>
      <c r="D2676" s="42">
        <f>_xll.qlCalendarAdvance(Calendar,$D2675,B2676,"f",FALSE)</f>
        <v>58063</v>
      </c>
      <c r="E2676" s="177">
        <f>_xll.qlInterestRateIndexValueDate(IndexON,D2676)</f>
        <v>58063</v>
      </c>
      <c r="F2676" s="193">
        <f>IFERROR(_xll.qlIndexFixing(IndexON,D2676,TRUE,_xll.ohTrigger(RecalcTrigger,TriggerON)),NA())</f>
        <v>1.9365430642496184E-2</v>
      </c>
      <c r="H2676" s="42">
        <f>_xll.qlCalendarAdvance(Calendar,$H2675,B2676,"f",FALSE)</f>
        <v>58063</v>
      </c>
      <c r="I2676" s="177">
        <f>_xll.qlInterestRateIndexValueDate(Index1M,$H2676)</f>
        <v>58063</v>
      </c>
      <c r="J2676" s="182">
        <f>IFERROR(_xll.qlIndexFixing(Index1M,$H2676,TRUE,_xll.ohTrigger(RecalcTrigger,Trigger1M)),NA())</f>
        <v>1.922562999256E-2</v>
      </c>
      <c r="K2676" s="44">
        <f>IFERROR(_xll.qlIndexFixing(Index3M,H2676,TRUE,_xll.ohTrigger(RecalcTrigger,Trigger3M)),NA())</f>
        <v>1.969175926960133E-2</v>
      </c>
      <c r="L2676" s="44">
        <f>IFERROR(_xll.qlIndexFixing(Index6M,$H2676,TRUE,_xll.ohTrigger(RecalcTrigger,Trigger6M)),NA())</f>
        <v>1.9833397808038528E-2</v>
      </c>
      <c r="M2676" s="183">
        <f>IFERROR(_xll.qlIndexFixing(Index1Y,$H2676,TRUE,_xll.ohTrigger(RecalcTrigger,Trigger1Y)),NA())</f>
        <v>2.0021725911611998E-2</v>
      </c>
      <c r="N2676" s="182">
        <f>IFERROR(_xll.qlIndexFixing(ONIndex1M,I2676,TRUE,_xll.ohTrigger(RecalcTrigger,Trigger1M)),NA())</f>
        <v>1.9204896346071143E-2</v>
      </c>
      <c r="O2676" s="44">
        <f>IFERROR(_xll.qlIndexFixing(ONIndex3M,I2676,TRUE,_xll.ohTrigger(RecalcTrigger,Trigger3M)),NA())</f>
        <v>1.9629110084709023E-2</v>
      </c>
      <c r="P2676" s="44">
        <f>IFERROR(_xll.qlIndexFixing(ONIndex6M,I2676,TRUE,_xll.ohTrigger(RecalcTrigger,Trigger6M)),NA())</f>
        <v>1.9705940320473569E-2</v>
      </c>
      <c r="Q2676" s="183">
        <f>IFERROR(_xll.qlIndexFixing(ONIndex1Y,I2676,TRUE,_xll.ohTrigger(RecalcTrigger,Trigger1Y)),NA())</f>
        <v>1.9764403248179185E-2</v>
      </c>
    </row>
    <row r="2677" spans="2:17" x14ac:dyDescent="0.2">
      <c r="B2677" s="39" t="s">
        <v>42</v>
      </c>
      <c r="D2677" s="42">
        <f>_xll.qlCalendarAdvance(Calendar,$D2676,B2677,"f",FALSE)</f>
        <v>58071</v>
      </c>
      <c r="E2677" s="177">
        <f>_xll.qlInterestRateIndexValueDate(IndexON,D2677)</f>
        <v>58071</v>
      </c>
      <c r="F2677" s="193">
        <f>IFERROR(_xll.qlIndexFixing(IndexON,D2677,TRUE,_xll.ohTrigger(RecalcTrigger,TriggerON)),NA())</f>
        <v>1.9369711823506629E-2</v>
      </c>
      <c r="H2677" s="42">
        <f>_xll.qlCalendarAdvance(Calendar,$H2676,B2677,"f",FALSE)</f>
        <v>58071</v>
      </c>
      <c r="I2677" s="177">
        <f>_xll.qlInterestRateIndexValueDate(Index1M,$H2677)</f>
        <v>58071</v>
      </c>
      <c r="J2677" s="182">
        <f>IFERROR(_xll.qlIndexFixing(Index1M,$H2677,TRUE,_xll.ohTrigger(RecalcTrigger,Trigger1M)),NA())</f>
        <v>1.9227595825790655E-2</v>
      </c>
      <c r="K2677" s="44">
        <f>IFERROR(_xll.qlIndexFixing(Index3M,H2677,TRUE,_xll.ohTrigger(RecalcTrigger,Trigger3M)),NA())</f>
        <v>1.9694610627583747E-2</v>
      </c>
      <c r="L2677" s="44">
        <f>IFERROR(_xll.qlIndexFixing(Index6M,$H2677,TRUE,_xll.ohTrigger(RecalcTrigger,Trigger6M)),NA())</f>
        <v>1.9836214605134694E-2</v>
      </c>
      <c r="M2677" s="183">
        <f>IFERROR(_xll.qlIndexFixing(Index1Y,$H2677,TRUE,_xll.ohTrigger(RecalcTrigger,Trigger1Y)),NA())</f>
        <v>2.0026068853629304E-2</v>
      </c>
      <c r="N2677" s="182">
        <f>IFERROR(_xll.qlIndexFixing(ONIndex1M,I2677,TRUE,_xll.ohTrigger(RecalcTrigger,Trigger1M)),NA())</f>
        <v>1.9208823164699927E-2</v>
      </c>
      <c r="O2677" s="44">
        <f>IFERROR(_xll.qlIndexFixing(ONIndex3M,I2677,TRUE,_xll.ohTrigger(RecalcTrigger,Trigger3M)),NA())</f>
        <v>1.9633234862903953E-2</v>
      </c>
      <c r="P2677" s="44">
        <f>IFERROR(_xll.qlIndexFixing(ONIndex6M,I2677,TRUE,_xll.ohTrigger(RecalcTrigger,Trigger6M)),NA())</f>
        <v>1.9709881225810449E-2</v>
      </c>
      <c r="Q2677" s="183">
        <f>IFERROR(_xll.qlIndexFixing(ONIndex1Y,I2677,TRUE,_xll.ohTrigger(RecalcTrigger,Trigger1Y)),NA())</f>
        <v>1.9768089009504223E-2</v>
      </c>
    </row>
    <row r="2678" spans="2:17" x14ac:dyDescent="0.2">
      <c r="B2678" s="39" t="s">
        <v>42</v>
      </c>
      <c r="D2678" s="42">
        <f>_xll.qlCalendarAdvance(Calendar,$D2677,B2678,"f",FALSE)</f>
        <v>58078</v>
      </c>
      <c r="E2678" s="177">
        <f>_xll.qlInterestRateIndexValueDate(IndexON,D2678)</f>
        <v>58078</v>
      </c>
      <c r="F2678" s="193">
        <f>IFERROR(_xll.qlIndexFixing(IndexON,D2678,TRUE,_xll.ohTrigger(RecalcTrigger,TriggerON)),NA())</f>
        <v>1.9372258054537465E-2</v>
      </c>
      <c r="H2678" s="42">
        <f>_xll.qlCalendarAdvance(Calendar,$H2677,B2678,"f",FALSE)</f>
        <v>58078</v>
      </c>
      <c r="I2678" s="177">
        <f>_xll.qlInterestRateIndexValueDate(Index1M,$H2678)</f>
        <v>58078</v>
      </c>
      <c r="J2678" s="182">
        <f>IFERROR(_xll.qlIndexFixing(Index1M,$H2678,TRUE,_xll.ohTrigger(RecalcTrigger,Trigger1M)),NA())</f>
        <v>1.9229921691889008E-2</v>
      </c>
      <c r="K2678" s="44">
        <f>IFERROR(_xll.qlIndexFixing(Index3M,H2678,TRUE,_xll.ohTrigger(RecalcTrigger,Trigger3M)),NA())</f>
        <v>1.969712205185117E-2</v>
      </c>
      <c r="L2678" s="44">
        <f>IFERROR(_xll.qlIndexFixing(Index6M,$H2678,TRUE,_xll.ohTrigger(RecalcTrigger,Trigger6M)),NA())</f>
        <v>1.9837976333085986E-2</v>
      </c>
      <c r="M2678" s="183">
        <f>IFERROR(_xll.qlIndexFixing(Index1Y,$H2678,TRUE,_xll.ohTrigger(RecalcTrigger,Trigger1Y)),NA())</f>
        <v>2.0028601048459629E-2</v>
      </c>
      <c r="N2678" s="182">
        <f>IFERROR(_xll.qlIndexFixing(ONIndex1M,I2678,TRUE,_xll.ohTrigger(RecalcTrigger,Trigger1M)),NA())</f>
        <v>1.9211111058063206E-2</v>
      </c>
      <c r="O2678" s="44">
        <f>IFERROR(_xll.qlIndexFixing(ONIndex3M,I2678,TRUE,_xll.ohTrigger(RecalcTrigger,Trigger3M)),NA())</f>
        <v>1.9635639389915898E-2</v>
      </c>
      <c r="P2678" s="44">
        <f>IFERROR(_xll.qlIndexFixing(ONIndex6M,I2678,TRUE,_xll.ohTrigger(RecalcTrigger,Trigger6M)),NA())</f>
        <v>1.9712136875424207E-2</v>
      </c>
      <c r="Q2678" s="183">
        <f>IFERROR(_xll.qlIndexFixing(ONIndex1Y,I2678,TRUE,_xll.ohTrigger(RecalcTrigger,Trigger1Y)),NA())</f>
        <v>1.9770142094529174E-2</v>
      </c>
    </row>
    <row r="2679" spans="2:17" x14ac:dyDescent="0.2">
      <c r="B2679" s="39" t="s">
        <v>42</v>
      </c>
      <c r="D2679" s="42">
        <f>_xll.qlCalendarAdvance(Calendar,$D2678,B2679,"f",FALSE)</f>
        <v>58085</v>
      </c>
      <c r="E2679" s="177">
        <f>_xll.qlInterestRateIndexValueDate(IndexON,D2679)</f>
        <v>58085</v>
      </c>
      <c r="F2679" s="193">
        <f>IFERROR(_xll.qlIndexFixing(IndexON,D2679,TRUE,_xll.ohTrigger(RecalcTrigger,TriggerON)),NA())</f>
        <v>1.9374817969962658E-2</v>
      </c>
      <c r="H2679" s="42">
        <f>_xll.qlCalendarAdvance(Calendar,$H2678,B2679,"f",FALSE)</f>
        <v>58085</v>
      </c>
      <c r="I2679" s="177">
        <f>_xll.qlInterestRateIndexValueDate(Index1M,$H2679)</f>
        <v>58085</v>
      </c>
      <c r="J2679" s="182">
        <f>IFERROR(_xll.qlIndexFixing(Index1M,$H2679,TRUE,_xll.ohTrigger(RecalcTrigger,Trigger1M)),NA())</f>
        <v>1.923226485749378E-2</v>
      </c>
      <c r="K2679" s="44">
        <f>IFERROR(_xll.qlIndexFixing(Index3M,H2679,TRUE,_xll.ohTrigger(RecalcTrigger,Trigger3M)),NA())</f>
        <v>1.9699648863114313E-2</v>
      </c>
      <c r="L2679" s="44">
        <f>IFERROR(_xll.qlIndexFixing(Index6M,$H2679,TRUE,_xll.ohTrigger(RecalcTrigger,Trigger6M)),NA())</f>
        <v>1.9840472846868563E-2</v>
      </c>
      <c r="M2679" s="183">
        <f>IFERROR(_xll.qlIndexFixing(Index1Y,$H2679,TRUE,_xll.ohTrigger(RecalcTrigger,Trigger1Y)),NA())</f>
        <v>2.0031150099940713E-2</v>
      </c>
      <c r="N2679" s="182">
        <f>IFERROR(_xll.qlIndexFixing(ONIndex1M,I2679,TRUE,_xll.ohTrigger(RecalcTrigger,Trigger1M)),NA())</f>
        <v>1.9213416225036438E-2</v>
      </c>
      <c r="O2679" s="44">
        <f>IFERROR(_xll.qlIndexFixing(ONIndex3M,I2679,TRUE,_xll.ohTrigger(RecalcTrigger,Trigger3M)),NA())</f>
        <v>1.9638059230568571E-2</v>
      </c>
      <c r="P2679" s="44">
        <f>IFERROR(_xll.qlIndexFixing(ONIndex6M,I2679,TRUE,_xll.ohTrigger(RecalcTrigger,Trigger6M)),NA())</f>
        <v>1.971440834389419E-2</v>
      </c>
      <c r="Q2679" s="183">
        <f>IFERROR(_xll.qlIndexFixing(ONIndex1Y,I2679,TRUE,_xll.ohTrigger(RecalcTrigger,Trigger1Y)),NA())</f>
        <v>1.9772211699919943E-2</v>
      </c>
    </row>
    <row r="2680" spans="2:17" x14ac:dyDescent="0.2">
      <c r="B2680" s="39" t="s">
        <v>42</v>
      </c>
      <c r="D2680" s="42">
        <f>_xll.qlCalendarAdvance(Calendar,$D2679,B2680,"f",FALSE)</f>
        <v>58092</v>
      </c>
      <c r="E2680" s="177">
        <f>_xll.qlInterestRateIndexValueDate(IndexON,D2680)</f>
        <v>58092</v>
      </c>
      <c r="F2680" s="193">
        <f>IFERROR(_xll.qlIndexFixing(IndexON,D2680,TRUE,_xll.ohTrigger(RecalcTrigger,TriggerON)),NA())</f>
        <v>1.9377391569755192E-2</v>
      </c>
      <c r="H2680" s="42">
        <f>_xll.qlCalendarAdvance(Calendar,$H2679,B2680,"f",FALSE)</f>
        <v>58092</v>
      </c>
      <c r="I2680" s="177">
        <f>_xll.qlInterestRateIndexValueDate(Index1M,$H2680)</f>
        <v>58092</v>
      </c>
      <c r="J2680" s="182">
        <f>IFERROR(_xll.qlIndexFixing(Index1M,$H2680,TRUE,_xll.ohTrigger(RecalcTrigger,Trigger1M)),NA())</f>
        <v>1.923462532261281E-2</v>
      </c>
      <c r="K2680" s="44">
        <f>IFERROR(_xll.qlIndexFixing(Index3M,H2680,TRUE,_xll.ohTrigger(RecalcTrigger,Trigger3M)),NA())</f>
        <v>1.9702191061397478E-2</v>
      </c>
      <c r="L2680" s="44">
        <f>IFERROR(_xll.qlIndexFixing(Index6M,$H2680,TRUE,_xll.ohTrigger(RecalcTrigger,Trigger6M)),NA())</f>
        <v>1.984298533554071E-2</v>
      </c>
      <c r="M2680" s="183">
        <f>IFERROR(_xll.qlIndexFixing(Index1Y,$H2680,TRUE,_xll.ohTrigger(RecalcTrigger,Trigger1Y)),NA())</f>
        <v>2.0033716008198432E-2</v>
      </c>
      <c r="N2680" s="182">
        <f>IFERROR(_xll.qlIndexFixing(ONIndex1M,I2680,TRUE,_xll.ohTrigger(RecalcTrigger,Trigger1M)),NA())</f>
        <v>1.9215738665565588E-2</v>
      </c>
      <c r="O2680" s="44">
        <f>IFERROR(_xll.qlIndexFixing(ONIndex3M,I2680,TRUE,_xll.ohTrigger(RecalcTrigger,Trigger3M)),NA())</f>
        <v>1.9640494384753907E-2</v>
      </c>
      <c r="P2680" s="44">
        <f>IFERROR(_xll.qlIndexFixing(ONIndex6M,I2680,TRUE,_xll.ohTrigger(RecalcTrigger,Trigger6M)),NA())</f>
        <v>1.9716695631166369E-2</v>
      </c>
      <c r="Q2680" s="183">
        <f>IFERROR(_xll.qlIndexFixing(ONIndex1Y,I2680,TRUE,_xll.ohTrigger(RecalcTrigger,Trigger1Y)),NA())</f>
        <v>1.9774297825622494E-2</v>
      </c>
    </row>
    <row r="2681" spans="2:17" x14ac:dyDescent="0.2">
      <c r="B2681" s="39" t="s">
        <v>42</v>
      </c>
      <c r="D2681" s="42">
        <f>_xll.qlCalendarAdvance(Calendar,$D2680,B2681,"f",FALSE)</f>
        <v>58099</v>
      </c>
      <c r="E2681" s="177">
        <f>_xll.qlInterestRateIndexValueDate(IndexON,D2681)</f>
        <v>58099</v>
      </c>
      <c r="F2681" s="193">
        <f>IFERROR(_xll.qlIndexFixing(IndexON,D2681,TRUE,_xll.ohTrigger(RecalcTrigger,TriggerON)),NA())</f>
        <v>1.9379978853942086E-2</v>
      </c>
      <c r="H2681" s="42">
        <f>_xll.qlCalendarAdvance(Calendar,$H2680,B2681,"f",FALSE)</f>
        <v>58099</v>
      </c>
      <c r="I2681" s="177">
        <f>_xll.qlInterestRateIndexValueDate(Index1M,$H2681)</f>
        <v>58099</v>
      </c>
      <c r="J2681" s="182">
        <f>IFERROR(_xll.qlIndexFixing(Index1M,$H2681,TRUE,_xll.ohTrigger(RecalcTrigger,Trigger1M)),NA())</f>
        <v>1.9237003087256559E-2</v>
      </c>
      <c r="K2681" s="44">
        <f>IFERROR(_xll.qlIndexFixing(Index3M,H2681,TRUE,_xll.ohTrigger(RecalcTrigger,Trigger3M)),NA())</f>
        <v>1.9704748646732193E-2</v>
      </c>
      <c r="L2681" s="44">
        <f>IFERROR(_xll.qlIndexFixing(Index6M,$H2681,TRUE,_xll.ohTrigger(RecalcTrigger,Trigger6M)),NA())</f>
        <v>1.9845513799161982E-2</v>
      </c>
      <c r="M2681" s="183">
        <f>IFERROR(_xll.qlIndexFixing(Index1Y,$H2681,TRUE,_xll.ohTrigger(RecalcTrigger,Trigger1Y)),NA())</f>
        <v>2.0036298773361307E-2</v>
      </c>
      <c r="N2681" s="182">
        <f>IFERROR(_xll.qlIndexFixing(ONIndex1M,I2681,TRUE,_xll.ohTrigger(RecalcTrigger,Trigger1M)),NA())</f>
        <v>1.9218078379812747E-2</v>
      </c>
      <c r="O2681" s="44">
        <f>IFERROR(_xll.qlIndexFixing(ONIndex3M,I2681,TRUE,_xll.ohTrigger(RecalcTrigger,Trigger3M)),NA())</f>
        <v>1.9642944852606984E-2</v>
      </c>
      <c r="P2681" s="44">
        <f>IFERROR(_xll.qlIndexFixing(ONIndex6M,I2681,TRUE,_xll.ohTrigger(RecalcTrigger,Trigger6M)),NA())</f>
        <v>1.9718998737240739E-2</v>
      </c>
      <c r="Q2681" s="183">
        <f>IFERROR(_xll.qlIndexFixing(ONIndex1Y,I2681,TRUE,_xll.ohTrigger(RecalcTrigger,Trigger1Y)),NA())</f>
        <v>1.9776400471771909E-2</v>
      </c>
    </row>
    <row r="2682" spans="2:17" x14ac:dyDescent="0.2">
      <c r="B2682" s="39" t="s">
        <v>42</v>
      </c>
      <c r="D2682" s="42">
        <f>_xll.qlCalendarAdvance(Calendar,$D2681,B2682,"f",FALSE)</f>
        <v>58106</v>
      </c>
      <c r="E2682" s="177">
        <f>_xll.qlInterestRateIndexValueDate(IndexON,D2682)</f>
        <v>58106</v>
      </c>
      <c r="F2682" s="193">
        <f>IFERROR(_xll.qlIndexFixing(IndexON,D2682,TRUE,_xll.ohTrigger(RecalcTrigger,TriggerON)),NA())</f>
        <v>1.9382579822496325E-2</v>
      </c>
      <c r="H2682" s="42">
        <f>_xll.qlCalendarAdvance(Calendar,$H2681,B2682,"f",FALSE)</f>
        <v>58106</v>
      </c>
      <c r="I2682" s="177">
        <f>_xll.qlInterestRateIndexValueDate(Index1M,$H2682)</f>
        <v>58106</v>
      </c>
      <c r="J2682" s="182">
        <f>IFERROR(_xll.qlIndexFixing(Index1M,$H2682,TRUE,_xll.ohTrigger(RecalcTrigger,Trigger1M)),NA())</f>
        <v>1.9237360670422737E-2</v>
      </c>
      <c r="K2682" s="44">
        <f>IFERROR(_xll.qlIndexFixing(Index3M,H2682,TRUE,_xll.ohTrigger(RecalcTrigger,Trigger3M)),NA())</f>
        <v>1.9706603837173431E-2</v>
      </c>
      <c r="L2682" s="44">
        <f>IFERROR(_xll.qlIndexFixing(Index6M,$H2682,TRUE,_xll.ohTrigger(RecalcTrigger,Trigger6M)),NA())</f>
        <v>1.9848058237792822E-2</v>
      </c>
      <c r="M2682" s="183">
        <f>IFERROR(_xll.qlIndexFixing(Index1Y,$H2682,TRUE,_xll.ohTrigger(RecalcTrigger,Trigger1Y)),NA())</f>
        <v>2.0036669414300518E-2</v>
      </c>
      <c r="N2682" s="182">
        <f>IFERROR(_xll.qlIndexFixing(ONIndex1M,I2682,TRUE,_xll.ohTrigger(RecalcTrigger,Trigger1M)),NA())</f>
        <v>1.9220435367588811E-2</v>
      </c>
      <c r="O2682" s="44">
        <f>IFERROR(_xll.qlIndexFixing(ONIndex3M,I2682,TRUE,_xll.ohTrigger(RecalcTrigger,Trigger3M)),NA())</f>
        <v>1.9645410634019738E-2</v>
      </c>
      <c r="P2682" s="44">
        <f>IFERROR(_xll.qlIndexFixing(ONIndex6M,I2682,TRUE,_xll.ohTrigger(RecalcTrigger,Trigger6M)),NA())</f>
        <v>1.9721317662117304E-2</v>
      </c>
      <c r="Q2682" s="183">
        <f>IFERROR(_xll.qlIndexFixing(ONIndex1Y,I2682,TRUE,_xll.ohTrigger(RecalcTrigger,Trigger1Y)),NA())</f>
        <v>1.9778519638287143E-2</v>
      </c>
    </row>
    <row r="2683" spans="2:17" x14ac:dyDescent="0.2">
      <c r="B2683" s="39" t="s">
        <v>42</v>
      </c>
      <c r="D2683" s="42">
        <f>_xll.qlCalendarAdvance(Calendar,$D2682,B2683,"f",FALSE)</f>
        <v>58113</v>
      </c>
      <c r="E2683" s="177">
        <f>_xll.qlInterestRateIndexValueDate(IndexON,D2683)</f>
        <v>58113</v>
      </c>
      <c r="F2683" s="193">
        <f>IFERROR(_xll.qlIndexFixing(IndexON,D2683,TRUE,_xll.ohTrigger(RecalcTrigger,TriggerON)),NA())</f>
        <v>1.9385194475471938E-2</v>
      </c>
      <c r="H2683" s="42">
        <f>_xll.qlCalendarAdvance(Calendar,$H2682,B2683,"f",FALSE)</f>
        <v>58113</v>
      </c>
      <c r="I2683" s="177">
        <f>_xll.qlInterestRateIndexValueDate(Index1M,$H2683)</f>
        <v>58113</v>
      </c>
      <c r="J2683" s="182">
        <f>IFERROR(_xll.qlIndexFixing(Index1M,$H2683,TRUE,_xll.ohTrigger(RecalcTrigger,Trigger1M)),NA())</f>
        <v>1.9239768946545902E-2</v>
      </c>
      <c r="K2683" s="44">
        <f>IFERROR(_xll.qlIndexFixing(Index3M,H2683,TRUE,_xll.ohTrigger(RecalcTrigger,Trigger3M)),NA())</f>
        <v>1.9709190958256961E-2</v>
      </c>
      <c r="L2683" s="44">
        <f>IFERROR(_xll.qlIndexFixing(Index6M,$H2683,TRUE,_xll.ohTrigger(RecalcTrigger,Trigger6M)),NA())</f>
        <v>1.9850618651490997E-2</v>
      </c>
      <c r="M2683" s="183">
        <f>IFERROR(_xll.qlIndexFixing(Index1Y,$H2683,TRUE,_xll.ohTrigger(RecalcTrigger,Trigger1Y)),NA())</f>
        <v>2.0041514874918634E-2</v>
      </c>
      <c r="N2683" s="182">
        <f>IFERROR(_xll.qlIndexFixing(ONIndex1M,I2683,TRUE,_xll.ohTrigger(RecalcTrigger,Trigger1M)),NA())</f>
        <v>1.9222809629001841E-2</v>
      </c>
      <c r="O2683" s="44">
        <f>IFERROR(_xll.qlIndexFixing(ONIndex3M,I2683,TRUE,_xll.ohTrigger(RecalcTrigger,Trigger3M)),NA())</f>
        <v>1.9647891729019189E-2</v>
      </c>
      <c r="P2683" s="44">
        <f>IFERROR(_xll.qlIndexFixing(ONIndex6M,I2683,TRUE,_xll.ohTrigger(RecalcTrigger,Trigger6M)),NA())</f>
        <v>1.9723652405796065E-2</v>
      </c>
      <c r="Q2683" s="183">
        <f>IFERROR(_xll.qlIndexFixing(ONIndex1Y,I2683,TRUE,_xll.ohTrigger(RecalcTrigger,Trigger1Y)),NA())</f>
        <v>1.9780655325141176E-2</v>
      </c>
    </row>
    <row r="2684" spans="2:17" x14ac:dyDescent="0.2">
      <c r="B2684" s="39" t="s">
        <v>42</v>
      </c>
      <c r="D2684" s="42">
        <f>_xll.qlCalendarAdvance(Calendar,$D2683,B2684,"f",FALSE)</f>
        <v>58120</v>
      </c>
      <c r="E2684" s="177">
        <f>_xll.qlInterestRateIndexValueDate(IndexON,D2684)</f>
        <v>58120</v>
      </c>
      <c r="F2684" s="193">
        <f>IFERROR(_xll.qlIndexFixing(IndexON,D2684,TRUE,_xll.ohTrigger(RecalcTrigger,TriggerON)),NA())</f>
        <v>1.9387822812787874E-2</v>
      </c>
      <c r="H2684" s="42">
        <f>_xll.qlCalendarAdvance(Calendar,$H2683,B2684,"f",FALSE)</f>
        <v>58120</v>
      </c>
      <c r="I2684" s="177">
        <f>_xll.qlInterestRateIndexValueDate(Index1M,$H2684)</f>
        <v>58120</v>
      </c>
      <c r="J2684" s="182">
        <f>IFERROR(_xll.qlIndexFixing(Index1M,$H2684,TRUE,_xll.ohTrigger(RecalcTrigger,Trigger1M)),NA())</f>
        <v>1.9242194519438958E-2</v>
      </c>
      <c r="K2684" s="44">
        <f>IFERROR(_xll.qlIndexFixing(Index3M,H2684,TRUE,_xll.ohTrigger(RecalcTrigger,Trigger3M)),NA())</f>
        <v>1.9711793465629041E-2</v>
      </c>
      <c r="L2684" s="44">
        <f>IFERROR(_xll.qlIndexFixing(Index6M,$H2684,TRUE,_xll.ohTrigger(RecalcTrigger,Trigger6M)),NA())</f>
        <v>1.9853195040318298E-2</v>
      </c>
      <c r="M2684" s="183">
        <f>IFERROR(_xll.qlIndexFixing(Index1Y,$H2684,TRUE,_xll.ohTrigger(RecalcTrigger,Trigger1Y)),NA())</f>
        <v>2.0044148211573007E-2</v>
      </c>
      <c r="N2684" s="182">
        <f>IFERROR(_xll.qlIndexFixing(ONIndex1M,I2684,TRUE,_xll.ohTrigger(RecalcTrigger,Trigger1M)),NA())</f>
        <v>1.9225201163997806E-2</v>
      </c>
      <c r="O2684" s="44">
        <f>IFERROR(_xll.qlIndexFixing(ONIndex3M,I2684,TRUE,_xll.ohTrigger(RecalcTrigger,Trigger3M)),NA())</f>
        <v>1.9650388137605338E-2</v>
      </c>
      <c r="P2684" s="44">
        <f>IFERROR(_xll.qlIndexFixing(ONIndex6M,I2684,TRUE,_xll.ohTrigger(RecalcTrigger,Trigger6M)),NA())</f>
        <v>1.9726002968277017E-2</v>
      </c>
      <c r="Q2684" s="183">
        <f>IFERROR(_xll.qlIndexFixing(ONIndex1Y,I2684,TRUE,_xll.ohTrigger(RecalcTrigger,Trigger1Y)),NA())</f>
        <v>1.9782807532415052E-2</v>
      </c>
    </row>
    <row r="2685" spans="2:17" x14ac:dyDescent="0.2">
      <c r="B2685" s="39" t="s">
        <v>42</v>
      </c>
      <c r="D2685" s="42">
        <f>_xll.qlCalendarAdvance(Calendar,$D2684,B2685,"f",FALSE)</f>
        <v>58127</v>
      </c>
      <c r="E2685" s="177">
        <f>_xll.qlInterestRateIndexValueDate(IndexON,D2685)</f>
        <v>58127</v>
      </c>
      <c r="F2685" s="193">
        <f>IFERROR(_xll.qlIndexFixing(IndexON,D2685,TRUE,_xll.ohTrigger(RecalcTrigger,TriggerON)),NA())</f>
        <v>1.9390464834498172E-2</v>
      </c>
      <c r="H2685" s="42">
        <f>_xll.qlCalendarAdvance(Calendar,$H2684,B2685,"f",FALSE)</f>
        <v>58127</v>
      </c>
      <c r="I2685" s="177">
        <f>_xll.qlInterestRateIndexValueDate(Index1M,$H2685)</f>
        <v>58127</v>
      </c>
      <c r="J2685" s="182">
        <f>IFERROR(_xll.qlIndexFixing(Index1M,$H2685,TRUE,_xll.ohTrigger(RecalcTrigger,Trigger1M)),NA())</f>
        <v>1.9244637389116373E-2</v>
      </c>
      <c r="K2685" s="44">
        <f>IFERROR(_xll.qlIndexFixing(Index3M,H2685,TRUE,_xll.ohTrigger(RecalcTrigger,Trigger3M)),NA())</f>
        <v>1.9714411359321539E-2</v>
      </c>
      <c r="L2685" s="44">
        <f>IFERROR(_xll.qlIndexFixing(Index6M,$H2685,TRUE,_xll.ohTrigger(RecalcTrigger,Trigger6M)),NA())</f>
        <v>1.9855787404336071E-2</v>
      </c>
      <c r="M2685" s="183">
        <f>IFERROR(_xll.qlIndexFixing(Index1Y,$H2685,TRUE,_xll.ohTrigger(RecalcTrigger,Trigger1Y)),NA())</f>
        <v>2.0046798405652162E-2</v>
      </c>
      <c r="N2685" s="182">
        <f>IFERROR(_xll.qlIndexFixing(ONIndex1M,I2685,TRUE,_xll.ohTrigger(RecalcTrigger,Trigger1M)),NA())</f>
        <v>1.9227609972630736E-2</v>
      </c>
      <c r="O2685" s="44">
        <f>IFERROR(_xll.qlIndexFixing(ONIndex3M,I2685,TRUE,_xll.ohTrigger(RecalcTrigger,Trigger3M)),NA())</f>
        <v>1.965289985983221E-2</v>
      </c>
      <c r="P2685" s="44">
        <f>IFERROR(_xll.qlIndexFixing(ONIndex6M,I2685,TRUE,_xll.ohTrigger(RecalcTrigger,Trigger6M)),NA())</f>
        <v>1.9728369349587181E-2</v>
      </c>
      <c r="Q2685" s="183">
        <f>IFERROR(_xll.qlIndexFixing(ONIndex1Y,I2685,TRUE,_xll.ohTrigger(RecalcTrigger,Trigger1Y)),NA())</f>
        <v>1.9784976260027735E-2</v>
      </c>
    </row>
    <row r="2686" spans="2:17" x14ac:dyDescent="0.2">
      <c r="B2686" s="39" t="s">
        <v>42</v>
      </c>
      <c r="D2686" s="42">
        <f>_xll.qlCalendarAdvance(Calendar,$D2685,B2686,"f",FALSE)</f>
        <v>58134</v>
      </c>
      <c r="E2686" s="177">
        <f>_xll.qlInterestRateIndexValueDate(IndexON,D2686)</f>
        <v>58134</v>
      </c>
      <c r="F2686" s="193">
        <f>IFERROR(_xll.qlIndexFixing(IndexON,D2686,TRUE,_xll.ohTrigger(RecalcTrigger,TriggerON)),NA())</f>
        <v>1.939312054060283E-2</v>
      </c>
      <c r="H2686" s="42">
        <f>_xll.qlCalendarAdvance(Calendar,$H2685,B2686,"f",FALSE)</f>
        <v>58134</v>
      </c>
      <c r="I2686" s="177">
        <f>_xll.qlInterestRateIndexValueDate(Index1M,$H2686)</f>
        <v>58134</v>
      </c>
      <c r="J2686" s="182">
        <f>IFERROR(_xll.qlIndexFixing(Index1M,$H2686,TRUE,_xll.ohTrigger(RecalcTrigger,Trigger1M)),NA())</f>
        <v>1.9246413247881063E-2</v>
      </c>
      <c r="K2686" s="44">
        <f>IFERROR(_xll.qlIndexFixing(Index3M,H2686,TRUE,_xll.ohTrigger(RecalcTrigger,Trigger3M)),NA())</f>
        <v>1.9718490265408391E-2</v>
      </c>
      <c r="L2686" s="44">
        <f>IFERROR(_xll.qlIndexFixing(Index6M,$H2686,TRUE,_xll.ohTrigger(RecalcTrigger,Trigger6M)),NA())</f>
        <v>1.9859126064030088E-2</v>
      </c>
      <c r="M2686" s="183">
        <f>IFERROR(_xll.qlIndexFixing(Index1Y,$H2686,TRUE,_xll.ohTrigger(RecalcTrigger,Trigger1Y)),NA())</f>
        <v>2.0047220305464141E-2</v>
      </c>
      <c r="N2686" s="182">
        <f>IFERROR(_xll.qlIndexFixing(ONIndex1M,I2686,TRUE,_xll.ohTrigger(RecalcTrigger,Trigger1M)),NA())</f>
        <v>1.9230036054873615E-2</v>
      </c>
      <c r="O2686" s="44">
        <f>IFERROR(_xll.qlIndexFixing(ONIndex3M,I2686,TRUE,_xll.ohTrigger(RecalcTrigger,Trigger3M)),NA())</f>
        <v>1.965542689561876E-2</v>
      </c>
      <c r="P2686" s="44">
        <f>IFERROR(_xll.qlIndexFixing(ONIndex6M,I2686,TRUE,_xll.ohTrigger(RecalcTrigger,Trigger6M)),NA())</f>
        <v>1.9730751549726554E-2</v>
      </c>
      <c r="Q2686" s="183">
        <f>IFERROR(_xll.qlIndexFixing(ONIndex1Y,I2686,TRUE,_xll.ohTrigger(RecalcTrigger,Trigger1Y)),NA())</f>
        <v>1.9787161508033245E-2</v>
      </c>
    </row>
    <row r="2687" spans="2:17" x14ac:dyDescent="0.2">
      <c r="B2687" s="39" t="s">
        <v>42</v>
      </c>
      <c r="D2687" s="42">
        <f>_xll.qlCalendarAdvance(Calendar,$D2686,B2687,"f",FALSE)</f>
        <v>58141</v>
      </c>
      <c r="E2687" s="177">
        <f>_xll.qlInterestRateIndexValueDate(IndexON,D2687)</f>
        <v>58141</v>
      </c>
      <c r="F2687" s="193">
        <f>IFERROR(_xll.qlIndexFixing(IndexON,D2687,TRUE,_xll.ohTrigger(RecalcTrigger,TriggerON)),NA())</f>
        <v>1.9395789931074828E-2</v>
      </c>
      <c r="H2687" s="42">
        <f>_xll.qlCalendarAdvance(Calendar,$H2686,B2687,"f",FALSE)</f>
        <v>58141</v>
      </c>
      <c r="I2687" s="177">
        <f>_xll.qlInterestRateIndexValueDate(Index1M,$H2687)</f>
        <v>58141</v>
      </c>
      <c r="J2687" s="182">
        <f>IFERROR(_xll.qlIndexFixing(Index1M,$H2687,TRUE,_xll.ohTrigger(RecalcTrigger,Trigger1M)),NA())</f>
        <v>1.9251632965747223E-2</v>
      </c>
      <c r="K2687" s="44">
        <f>IFERROR(_xll.qlIndexFixing(Index3M,H2687,TRUE,_xll.ohTrigger(RecalcTrigger,Trigger3M)),NA())</f>
        <v>1.9723314664424754E-2</v>
      </c>
      <c r="L2687" s="44">
        <f>IFERROR(_xll.qlIndexFixing(Index6M,$H2687,TRUE,_xll.ohTrigger(RecalcTrigger,Trigger6M)),NA())</f>
        <v>1.986394736727809E-2</v>
      </c>
      <c r="M2687" s="183">
        <f>IFERROR(_xll.qlIndexFixing(Index1Y,$H2687,TRUE,_xll.ohTrigger(RecalcTrigger,Trigger1Y)),NA())</f>
        <v>2.0052149366614827E-2</v>
      </c>
      <c r="N2687" s="182">
        <f>IFERROR(_xll.qlIndexFixing(ONIndex1M,I2687,TRUE,_xll.ohTrigger(RecalcTrigger,Trigger1M)),NA())</f>
        <v>1.9232479410726443E-2</v>
      </c>
      <c r="O2687" s="44">
        <f>IFERROR(_xll.qlIndexFixing(ONIndex3M,I2687,TRUE,_xll.ohTrigger(RecalcTrigger,Trigger3M)),NA())</f>
        <v>1.9657969245019023E-2</v>
      </c>
      <c r="P2687" s="44">
        <f>IFERROR(_xll.qlIndexFixing(ONIndex6M,I2687,TRUE,_xll.ohTrigger(RecalcTrigger,Trigger6M)),NA())</f>
        <v>1.9733149568641105E-2</v>
      </c>
      <c r="Q2687" s="183">
        <f>IFERROR(_xll.qlIndexFixing(ONIndex1Y,I2687,TRUE,_xll.ohTrigger(RecalcTrigger,Trigger1Y)),NA())</f>
        <v>1.9789363276377557E-2</v>
      </c>
    </row>
    <row r="2688" spans="2:17" x14ac:dyDescent="0.2">
      <c r="B2688" s="39" t="s">
        <v>42</v>
      </c>
      <c r="D2688" s="42">
        <f>_xll.qlCalendarAdvance(Calendar,$D2687,B2688,"f",FALSE)</f>
        <v>58148</v>
      </c>
      <c r="E2688" s="177">
        <f>_xll.qlInterestRateIndexValueDate(IndexON,D2688)</f>
        <v>58148</v>
      </c>
      <c r="F2688" s="193">
        <f>IFERROR(_xll.qlIndexFixing(IndexON,D2688,TRUE,_xll.ohTrigger(RecalcTrigger,TriggerON)),NA())</f>
        <v>1.9398473005968201E-2</v>
      </c>
      <c r="H2688" s="42">
        <f>_xll.qlCalendarAdvance(Calendar,$H2687,B2688,"f",FALSE)</f>
        <v>58148</v>
      </c>
      <c r="I2688" s="177">
        <f>_xll.qlInterestRateIndexValueDate(Index1M,$H2688)</f>
        <v>58148</v>
      </c>
      <c r="J2688" s="182">
        <f>IFERROR(_xll.qlIndexFixing(Index1M,$H2688,TRUE,_xll.ohTrigger(RecalcTrigger,Trigger1M)),NA())</f>
        <v>1.9254131827364636E-2</v>
      </c>
      <c r="K2688" s="44">
        <f>IFERROR(_xll.qlIndexFixing(Index3M,H2688,TRUE,_xll.ohTrigger(RecalcTrigger,Trigger3M)),NA())</f>
        <v>1.9725984931993398E-2</v>
      </c>
      <c r="L2688" s="44">
        <f>IFERROR(_xll.qlIndexFixing(Index6M,$H2688,TRUE,_xll.ohTrigger(RecalcTrigger,Trigger6M)),NA())</f>
        <v>1.9866592794631526E-2</v>
      </c>
      <c r="M2688" s="183">
        <f>IFERROR(_xll.qlIndexFixing(Index1Y,$H2688,TRUE,_xll.ohTrigger(RecalcTrigger,Trigger1Y)),NA())</f>
        <v>2.0054850133764665E-2</v>
      </c>
      <c r="N2688" s="182">
        <f>IFERROR(_xll.qlIndexFixing(ONIndex1M,I2688,TRUE,_xll.ohTrigger(RecalcTrigger,Trigger1M)),NA())</f>
        <v>1.9234940040189222E-2</v>
      </c>
      <c r="O2688" s="44">
        <f>IFERROR(_xll.qlIndexFixing(ONIndex3M,I2688,TRUE,_xll.ohTrigger(RecalcTrigger,Trigger3M)),NA())</f>
        <v>1.966052690806001E-2</v>
      </c>
      <c r="P2688" s="44">
        <f>IFERROR(_xll.qlIndexFixing(ONIndex6M,I2688,TRUE,_xll.ohTrigger(RecalcTrigger,Trigger6M)),NA())</f>
        <v>1.9735563406357851E-2</v>
      </c>
      <c r="Q2688" s="183">
        <f>IFERROR(_xll.qlIndexFixing(ONIndex1Y,I2688,TRUE,_xll.ohTrigger(RecalcTrigger,Trigger1Y)),NA())</f>
        <v>1.9791581565141717E-2</v>
      </c>
    </row>
    <row r="2689" spans="2:17" x14ac:dyDescent="0.2">
      <c r="B2689" s="39" t="s">
        <v>42</v>
      </c>
      <c r="D2689" s="42">
        <f>_xll.qlCalendarAdvance(Calendar,$D2688,B2689,"f",FALSE)</f>
        <v>58155</v>
      </c>
      <c r="E2689" s="177">
        <f>_xll.qlInterestRateIndexValueDate(IndexON,D2689)</f>
        <v>58155</v>
      </c>
      <c r="F2689" s="193">
        <f>IFERROR(_xll.qlIndexFixing(IndexON,D2689,TRUE,_xll.ohTrigger(RecalcTrigger,TriggerON)),NA())</f>
        <v>1.9401169765228914E-2</v>
      </c>
      <c r="H2689" s="42">
        <f>_xll.qlCalendarAdvance(Calendar,$H2688,B2689,"f",FALSE)</f>
        <v>58155</v>
      </c>
      <c r="I2689" s="177">
        <f>_xll.qlInterestRateIndexValueDate(Index1M,$H2689)</f>
        <v>58155</v>
      </c>
      <c r="J2689" s="182">
        <f>IFERROR(_xll.qlIndexFixing(Index1M,$H2689,TRUE,_xll.ohTrigger(RecalcTrigger,Trigger1M)),NA())</f>
        <v>1.9256647988595655E-2</v>
      </c>
      <c r="K2689" s="44">
        <f>IFERROR(_xll.qlIndexFixing(Index3M,H2689,TRUE,_xll.ohTrigger(RecalcTrigger,Trigger3M)),NA())</f>
        <v>1.9728670590254217E-2</v>
      </c>
      <c r="L2689" s="44">
        <f>IFERROR(_xll.qlIndexFixing(Index6M,$H2689,TRUE,_xll.ohTrigger(RecalcTrigger,Trigger6M)),NA())</f>
        <v>1.9869254200977682E-2</v>
      </c>
      <c r="M2689" s="183">
        <f>IFERROR(_xll.qlIndexFixing(Index1Y,$H2689,TRUE,_xll.ohTrigger(RecalcTrigger,Trigger1Y)),NA())</f>
        <v>2.0057567758872821E-2</v>
      </c>
      <c r="N2689" s="182">
        <f>IFERROR(_xll.qlIndexFixing(ONIndex1M,I2689,TRUE,_xll.ohTrigger(RecalcTrigger,Trigger1M)),NA())</f>
        <v>1.9237417943261951E-2</v>
      </c>
      <c r="O2689" s="44">
        <f>IFERROR(_xll.qlIndexFixing(ONIndex3M,I2689,TRUE,_xll.ohTrigger(RecalcTrigger,Trigger3M)),NA())</f>
        <v>1.9663099884660678E-2</v>
      </c>
      <c r="P2689" s="44">
        <f>IFERROR(_xll.qlIndexFixing(ONIndex6M,I2689,TRUE,_xll.ohTrigger(RecalcTrigger,Trigger6M)),NA())</f>
        <v>1.9737993062930819E-2</v>
      </c>
      <c r="Q2689" s="183">
        <f>IFERROR(_xll.qlIndexFixing(ONIndex1Y,I2689,TRUE,_xll.ohTrigger(RecalcTrigger,Trigger1Y)),NA())</f>
        <v>1.9793816374271692E-2</v>
      </c>
    </row>
    <row r="2690" spans="2:17" x14ac:dyDescent="0.2">
      <c r="B2690" s="39" t="s">
        <v>42</v>
      </c>
      <c r="D2690" s="42">
        <f>_xll.qlCalendarAdvance(Calendar,$D2689,B2690,"f",FALSE)</f>
        <v>58166</v>
      </c>
      <c r="E2690" s="177">
        <f>_xll.qlInterestRateIndexValueDate(IndexON,D2690)</f>
        <v>58166</v>
      </c>
      <c r="F2690" s="193">
        <f>IFERROR(_xll.qlIndexFixing(IndexON,D2690,TRUE,_xll.ohTrigger(RecalcTrigger,TriggerON)),NA())</f>
        <v>1.9404014355202115E-2</v>
      </c>
      <c r="H2690" s="42">
        <f>_xll.qlCalendarAdvance(Calendar,$H2689,B2690,"f",FALSE)</f>
        <v>58166</v>
      </c>
      <c r="I2690" s="177">
        <f>_xll.qlInterestRateIndexValueDate(Index1M,$H2690)</f>
        <v>58166</v>
      </c>
      <c r="J2690" s="182">
        <f>IFERROR(_xll.qlIndexFixing(Index1M,$H2690,TRUE,_xll.ohTrigger(RecalcTrigger,Trigger1M)),NA())</f>
        <v>1.9259945884371521E-2</v>
      </c>
      <c r="K2690" s="44">
        <f>IFERROR(_xll.qlIndexFixing(Index3M,H2690,TRUE,_xll.ohTrigger(RecalcTrigger,Trigger3M)),NA())</f>
        <v>1.9730735426720852E-2</v>
      </c>
      <c r="L2690" s="44">
        <f>IFERROR(_xll.qlIndexFixing(Index6M,$H2690,TRUE,_xll.ohTrigger(RecalcTrigger,Trigger6M)),NA())</f>
        <v>1.9871995559452724E-2</v>
      </c>
      <c r="M2690" s="183">
        <f>IFERROR(_xll.qlIndexFixing(Index1Y,$H2690,TRUE,_xll.ohTrigger(RecalcTrigger,Trigger1Y)),NA())</f>
        <v>2.0061117653124454E-2</v>
      </c>
      <c r="N2690" s="182">
        <f>IFERROR(_xll.qlIndexFixing(ONIndex1M,I2690,TRUE,_xll.ohTrigger(RecalcTrigger,Trigger1M)),NA())</f>
        <v>1.9239973451552483E-2</v>
      </c>
      <c r="O2690" s="44">
        <f>IFERROR(_xll.qlIndexFixing(ONIndex3M,I2690,TRUE,_xll.ohTrigger(RecalcTrigger,Trigger3M)),NA())</f>
        <v>1.9665742441168366E-2</v>
      </c>
      <c r="P2690" s="44">
        <f>IFERROR(_xll.qlIndexFixing(ONIndex6M,I2690,TRUE,_xll.ohTrigger(RecalcTrigger,Trigger6M)),NA())</f>
        <v>1.9740423686412933E-2</v>
      </c>
      <c r="Q2690" s="183">
        <f>IFERROR(_xll.qlIndexFixing(ONIndex1Y,I2690,TRUE,_xll.ohTrigger(RecalcTrigger,Trigger1Y)),NA())</f>
        <v>1.9795963840392172E-2</v>
      </c>
    </row>
    <row r="2691" spans="2:17" x14ac:dyDescent="0.2">
      <c r="B2691" s="39" t="s">
        <v>42</v>
      </c>
      <c r="D2691" s="42">
        <f>_xll.qlCalendarAdvance(Calendar,$D2690,B2691,"f",FALSE)</f>
        <v>58173</v>
      </c>
      <c r="E2691" s="177">
        <f>_xll.qlInterestRateIndexValueDate(IndexON,D2691)</f>
        <v>58173</v>
      </c>
      <c r="F2691" s="193">
        <f>IFERROR(_xll.qlIndexFixing(IndexON,D2691,TRUE,_xll.ohTrigger(RecalcTrigger,TriggerON)),NA())</f>
        <v>1.9406744057803849E-2</v>
      </c>
      <c r="H2691" s="42">
        <f>_xll.qlCalendarAdvance(Calendar,$H2690,B2691,"f",FALSE)</f>
        <v>58173</v>
      </c>
      <c r="I2691" s="177">
        <f>_xll.qlInterestRateIndexValueDate(Index1M,$H2691)</f>
        <v>58173</v>
      </c>
      <c r="J2691" s="182">
        <f>IFERROR(_xll.qlIndexFixing(Index1M,$H2691,TRUE,_xll.ohTrigger(RecalcTrigger,Trigger1M)),NA())</f>
        <v>1.9262505159722908E-2</v>
      </c>
      <c r="K2691" s="44">
        <f>IFERROR(_xll.qlIndexFixing(Index3M,H2691,TRUE,_xll.ohTrigger(RecalcTrigger,Trigger3M)),NA())</f>
        <v>1.9733456922835364E-2</v>
      </c>
      <c r="L2691" s="44">
        <f>IFERROR(_xll.qlIndexFixing(Index6M,$H2691,TRUE,_xll.ohTrigger(RecalcTrigger,Trigger6M)),NA())</f>
        <v>1.9874695479604753E-2</v>
      </c>
      <c r="M2691" s="183">
        <f>IFERROR(_xll.qlIndexFixing(Index1Y,$H2691,TRUE,_xll.ohTrigger(RecalcTrigger,Trigger1Y)),NA())</f>
        <v>2.0063877273511225E-2</v>
      </c>
      <c r="N2691" s="182">
        <f>IFERROR(_xll.qlIndexFixing(ONIndex1M,I2691,TRUE,_xll.ohTrigger(RecalcTrigger,Trigger1M)),NA())</f>
        <v>1.9242493039239861E-2</v>
      </c>
      <c r="O2691" s="44">
        <f>IFERROR(_xll.qlIndexFixing(ONIndex3M,I2691,TRUE,_xll.ohTrigger(RecalcTrigger,Trigger3M)),NA())</f>
        <v>1.966835232665054E-2</v>
      </c>
      <c r="P2691" s="44">
        <f>IFERROR(_xll.qlIndexFixing(ONIndex6M,I2691,TRUE,_xll.ohTrigger(RecalcTrigger,Trigger6M)),NA())</f>
        <v>1.9742891493145232E-2</v>
      </c>
      <c r="Q2691" s="183">
        <f>IFERROR(_xll.qlIndexFixing(ONIndex1Y,I2691,TRUE,_xll.ohTrigger(RecalcTrigger,Trigger1Y)),NA())</f>
        <v>1.9798238523724976E-2</v>
      </c>
    </row>
    <row r="2692" spans="2:17" x14ac:dyDescent="0.2">
      <c r="B2692" s="39" t="s">
        <v>42</v>
      </c>
      <c r="D2692" s="42">
        <f>_xll.qlCalendarAdvance(Calendar,$D2691,B2692,"f",FALSE)</f>
        <v>58180</v>
      </c>
      <c r="E2692" s="177">
        <f>_xll.qlInterestRateIndexValueDate(IndexON,D2692)</f>
        <v>58180</v>
      </c>
      <c r="F2692" s="193">
        <f>IFERROR(_xll.qlIndexFixing(IndexON,D2692,TRUE,_xll.ohTrigger(RecalcTrigger,TriggerON)),NA())</f>
        <v>1.940948744320603E-2</v>
      </c>
      <c r="H2692" s="42">
        <f>_xll.qlCalendarAdvance(Calendar,$H2691,B2692,"f",FALSE)</f>
        <v>58180</v>
      </c>
      <c r="I2692" s="177">
        <f>_xll.qlInterestRateIndexValueDate(Index1M,$H2692)</f>
        <v>58180</v>
      </c>
      <c r="J2692" s="182">
        <f>IFERROR(_xll.qlIndexFixing(Index1M,$H2692,TRUE,_xll.ohTrigger(RecalcTrigger,Trigger1M)),NA())</f>
        <v>1.9265081733800482E-2</v>
      </c>
      <c r="K2692" s="44">
        <f>IFERROR(_xll.qlIndexFixing(Index3M,H2692,TRUE,_xll.ohTrigger(RecalcTrigger,Trigger3M)),NA())</f>
        <v>1.9736193807199192E-2</v>
      </c>
      <c r="L2692" s="44">
        <f>IFERROR(_xll.qlIndexFixing(Index6M,$H2692,TRUE,_xll.ohTrigger(RecalcTrigger,Trigger6M)),NA())</f>
        <v>1.9877411377197989E-2</v>
      </c>
      <c r="M2692" s="183">
        <f>IFERROR(_xll.qlIndexFixing(Index1Y,$H2692,TRUE,_xll.ohTrigger(RecalcTrigger,Trigger1Y)),NA())</f>
        <v>2.006665375139597E-2</v>
      </c>
      <c r="N2692" s="182">
        <f>IFERROR(_xll.qlIndexFixing(ONIndex1M,I2692,TRUE,_xll.ohTrigger(RecalcTrigger,Trigger1M)),NA())</f>
        <v>1.9245029898619093E-2</v>
      </c>
      <c r="O2692" s="44">
        <f>IFERROR(_xll.qlIndexFixing(ONIndex3M,I2692,TRUE,_xll.ohTrigger(RecalcTrigger,Trigger3M)),NA())</f>
        <v>1.9670977524125499E-2</v>
      </c>
      <c r="P2692" s="44">
        <f>IFERROR(_xll.qlIndexFixing(ONIndex6M,I2692,TRUE,_xll.ohTrigger(RecalcTrigger,Trigger6M)),NA())</f>
        <v>1.974537511686969E-2</v>
      </c>
      <c r="Q2692" s="183">
        <f>IFERROR(_xll.qlIndexFixing(ONIndex1Y,I2692,TRUE,_xll.ohTrigger(RecalcTrigger,Trigger1Y)),NA())</f>
        <v>1.9800529725586546E-2</v>
      </c>
    </row>
    <row r="2693" spans="2:17" x14ac:dyDescent="0.2">
      <c r="B2693" s="39" t="s">
        <v>42</v>
      </c>
      <c r="D2693" s="42">
        <f>_xll.qlCalendarAdvance(Calendar,$D2692,B2693,"f",FALSE)</f>
        <v>58187</v>
      </c>
      <c r="E2693" s="177">
        <f>_xll.qlInterestRateIndexValueDate(IndexON,D2693)</f>
        <v>58187</v>
      </c>
      <c r="F2693" s="193">
        <f>IFERROR(_xll.qlIndexFixing(IndexON,D2693,TRUE,_xll.ohTrigger(RecalcTrigger,TriggerON)),NA())</f>
        <v>1.9412244511489707E-2</v>
      </c>
      <c r="H2693" s="42">
        <f>_xll.qlCalendarAdvance(Calendar,$H2692,B2693,"f",FALSE)</f>
        <v>58187</v>
      </c>
      <c r="I2693" s="177">
        <f>_xll.qlInterestRateIndexValueDate(Index1M,$H2693)</f>
        <v>58187</v>
      </c>
      <c r="J2693" s="182">
        <f>IFERROR(_xll.qlIndexFixing(Index1M,$H2693,TRUE,_xll.ohTrigger(RecalcTrigger,Trigger1M)),NA())</f>
        <v>1.9267675606604251E-2</v>
      </c>
      <c r="K2693" s="44">
        <f>IFERROR(_xll.qlIndexFixing(Index3M,H2693,TRUE,_xll.ohTrigger(RecalcTrigger,Trigger3M)),NA())</f>
        <v>1.9738946079842622E-2</v>
      </c>
      <c r="L2693" s="44">
        <f>IFERROR(_xll.qlIndexFixing(Index6M,$H2693,TRUE,_xll.ohTrigger(RecalcTrigger,Trigger6M)),NA())</f>
        <v>1.9880143252295767E-2</v>
      </c>
      <c r="M2693" s="183">
        <f>IFERROR(_xll.qlIndexFixing(Index1Y,$H2693,TRUE,_xll.ohTrigger(RecalcTrigger,Trigger1Y)),NA())</f>
        <v>2.0069447086915753E-2</v>
      </c>
      <c r="N2693" s="182">
        <f>IFERROR(_xll.qlIndexFixing(ONIndex1M,I2693,TRUE,_xll.ohTrigger(RecalcTrigger,Trigger1M)),NA())</f>
        <v>1.9247584029690179E-2</v>
      </c>
      <c r="O2693" s="44">
        <f>IFERROR(_xll.qlIndexFixing(ONIndex3M,I2693,TRUE,_xll.ohTrigger(RecalcTrigger,Trigger3M)),NA())</f>
        <v>1.9673618033512197E-2</v>
      </c>
      <c r="P2693" s="44">
        <f>IFERROR(_xll.qlIndexFixing(ONIndex6M,I2693,TRUE,_xll.ohTrigger(RecalcTrigger,Trigger6M)),NA())</f>
        <v>1.9747874557748402E-2</v>
      </c>
      <c r="Q2693" s="183">
        <f>IFERROR(_xll.qlIndexFixing(ONIndex1Y,I2693,TRUE,_xll.ohTrigger(RecalcTrigger,Trigger1Y)),NA())</f>
        <v>1.9802837445976884E-2</v>
      </c>
    </row>
    <row r="2694" spans="2:17" x14ac:dyDescent="0.2">
      <c r="B2694" s="39" t="s">
        <v>42</v>
      </c>
      <c r="D2694" s="42">
        <f>_xll.qlCalendarAdvance(Calendar,$D2693,B2694,"f",FALSE)</f>
        <v>58194</v>
      </c>
      <c r="E2694" s="177">
        <f>_xll.qlInterestRateIndexValueDate(IndexON,D2694)</f>
        <v>58194</v>
      </c>
      <c r="F2694" s="193">
        <f>IFERROR(_xll.qlIndexFixing(IndexON,D2694,TRUE,_xll.ohTrigger(RecalcTrigger,TriggerON)),NA())</f>
        <v>1.9415015262735924E-2</v>
      </c>
      <c r="H2694" s="42">
        <f>_xll.qlCalendarAdvance(Calendar,$H2693,B2694,"f",FALSE)</f>
        <v>58194</v>
      </c>
      <c r="I2694" s="177">
        <f>_xll.qlInterestRateIndexValueDate(Index1M,$H2694)</f>
        <v>58194</v>
      </c>
      <c r="J2694" s="182">
        <f>IFERROR(_xll.qlIndexFixing(Index1M,$H2694,TRUE,_xll.ohTrigger(RecalcTrigger,Trigger1M)),NA())</f>
        <v>1.9270286778153123E-2</v>
      </c>
      <c r="K2694" s="44">
        <f>IFERROR(_xll.qlIndexFixing(Index3M,H2694,TRUE,_xll.ohTrigger(RecalcTrigger,Trigger3M)),NA())</f>
        <v>1.9741713740799496E-2</v>
      </c>
      <c r="L2694" s="44">
        <f>IFERROR(_xll.qlIndexFixing(Index6M,$H2694,TRUE,_xll.ohTrigger(RecalcTrigger,Trigger6M)),NA())</f>
        <v>1.9882891104964964E-2</v>
      </c>
      <c r="M2694" s="183">
        <f>IFERROR(_xll.qlIndexFixing(Index1Y,$H2694,TRUE,_xll.ohTrigger(RecalcTrigger,Trigger1Y)),NA())</f>
        <v>2.0072257280210309E-2</v>
      </c>
      <c r="N2694" s="182">
        <f>IFERROR(_xll.qlIndexFixing(ONIndex1M,I2694,TRUE,_xll.ohTrigger(RecalcTrigger,Trigger1M)),NA())</f>
        <v>1.9250155432696259E-2</v>
      </c>
      <c r="O2694" s="44">
        <f>IFERROR(_xll.qlIndexFixing(ONIndex3M,I2694,TRUE,_xll.ohTrigger(RecalcTrigger,Trigger3M)),NA())</f>
        <v>1.9676273854810633E-2</v>
      </c>
      <c r="P2694" s="44">
        <f>IFERROR(_xll.qlIndexFixing(ONIndex6M,I2694,TRUE,_xll.ohTrigger(RecalcTrigger,Trigger6M)),NA())</f>
        <v>1.9750389815781366E-2</v>
      </c>
      <c r="Q2694" s="183">
        <f>IFERROR(_xll.qlIndexFixing(ONIndex1Y,I2694,TRUE,_xll.ohTrigger(RecalcTrigger,Trigger1Y)),NA())</f>
        <v>1.9805161684895989E-2</v>
      </c>
    </row>
    <row r="2695" spans="2:17" x14ac:dyDescent="0.2">
      <c r="B2695" s="39" t="s">
        <v>42</v>
      </c>
      <c r="D2695" s="42">
        <f>_xll.qlCalendarAdvance(Calendar,$D2694,B2695,"f",FALSE)</f>
        <v>58201</v>
      </c>
      <c r="E2695" s="177">
        <f>_xll.qlInterestRateIndexValueDate(IndexON,D2695)</f>
        <v>58201</v>
      </c>
      <c r="F2695" s="193">
        <f>IFERROR(_xll.qlIndexFixing(IndexON,D2695,TRUE,_xll.ohTrigger(RecalcTrigger,TriggerON)),NA())</f>
        <v>1.9417799696863636E-2</v>
      </c>
      <c r="H2695" s="42">
        <f>_xll.qlCalendarAdvance(Calendar,$H2694,B2695,"f",FALSE)</f>
        <v>58201</v>
      </c>
      <c r="I2695" s="177">
        <f>_xll.qlInterestRateIndexValueDate(Index1M,$H2695)</f>
        <v>58201</v>
      </c>
      <c r="J2695" s="182">
        <f>IFERROR(_xll.qlIndexFixing(Index1M,$H2695,TRUE,_xll.ohTrigger(RecalcTrigger,Trigger1M)),NA())</f>
        <v>1.9273613135144099E-2</v>
      </c>
      <c r="K2695" s="44">
        <f>IFERROR(_xll.qlIndexFixing(Index3M,H2695,TRUE,_xll.ohTrigger(RecalcTrigger,Trigger3M)),NA())</f>
        <v>1.9745231743305048E-2</v>
      </c>
      <c r="L2695" s="44">
        <f>IFERROR(_xll.qlIndexFixing(Index6M,$H2695,TRUE,_xll.ohTrigger(RecalcTrigger,Trigger6M)),NA())</f>
        <v>1.9886397875230603E-2</v>
      </c>
      <c r="M2695" s="183">
        <f>IFERROR(_xll.qlIndexFixing(Index1Y,$H2695,TRUE,_xll.ohTrigger(RecalcTrigger,Trigger1Y)),NA())</f>
        <v>2.0075084331419139E-2</v>
      </c>
      <c r="N2695" s="182">
        <f>IFERROR(_xll.qlIndexFixing(ONIndex1M,I2695,TRUE,_xll.ohTrigger(RecalcTrigger,Trigger1M)),NA())</f>
        <v>1.9252744107475239E-2</v>
      </c>
      <c r="O2695" s="44">
        <f>IFERROR(_xll.qlIndexFixing(ONIndex3M,I2695,TRUE,_xll.ohTrigger(RecalcTrigger,Trigger3M)),NA())</f>
        <v>1.9678944987939762E-2</v>
      </c>
      <c r="P2695" s="44">
        <f>IFERROR(_xll.qlIndexFixing(ONIndex6M,I2695,TRUE,_xll.ohTrigger(RecalcTrigger,Trigger6M)),NA())</f>
        <v>1.9752920890725445E-2</v>
      </c>
      <c r="Q2695" s="183">
        <f>IFERROR(_xll.qlIndexFixing(ONIndex1Y,I2695,TRUE,_xll.ohTrigger(RecalcTrigger,Trigger1Y)),NA())</f>
        <v>1.9807502442424907E-2</v>
      </c>
    </row>
    <row r="2696" spans="2:17" x14ac:dyDescent="0.2">
      <c r="B2696" s="39" t="s">
        <v>42</v>
      </c>
      <c r="D2696" s="42">
        <f>_xll.qlCalendarAdvance(Calendar,$D2695,B2696,"f",FALSE)</f>
        <v>58208</v>
      </c>
      <c r="E2696" s="177">
        <f>_xll.qlInterestRateIndexValueDate(IndexON,D2696)</f>
        <v>58208</v>
      </c>
      <c r="F2696" s="193">
        <f>IFERROR(_xll.qlIndexFixing(IndexON,D2696,TRUE,_xll.ohTrigger(RecalcTrigger,TriggerON)),NA())</f>
        <v>1.9420597813791796E-2</v>
      </c>
      <c r="H2696" s="42">
        <f>_xll.qlCalendarAdvance(Calendar,$H2695,B2696,"f",FALSE)</f>
        <v>58208</v>
      </c>
      <c r="I2696" s="177">
        <f>_xll.qlInterestRateIndexValueDate(Index1M,$H2696)</f>
        <v>58208</v>
      </c>
      <c r="J2696" s="182">
        <f>IFERROR(_xll.qlIndexFixing(Index1M,$H2696,TRUE,_xll.ohTrigger(RecalcTrigger,Trigger1M)),NA())</f>
        <v>1.9276260279507452E-2</v>
      </c>
      <c r="K2696" s="44">
        <f>IFERROR(_xll.qlIndexFixing(Index3M,H2696,TRUE,_xll.ohTrigger(RecalcTrigger,Trigger3M)),NA())</f>
        <v>1.9748031431238721E-2</v>
      </c>
      <c r="L2696" s="44">
        <f>IFERROR(_xll.qlIndexFixing(Index6M,$H2696,TRUE,_xll.ohTrigger(RecalcTrigger,Trigger6M)),NA())</f>
        <v>1.9889178975286106E-2</v>
      </c>
      <c r="M2696" s="183">
        <f>IFERROR(_xll.qlIndexFixing(Index1Y,$H2696,TRUE,_xll.ohTrigger(RecalcTrigger,Trigger1Y)),NA())</f>
        <v>2.0077928240683076E-2</v>
      </c>
      <c r="N2696" s="182">
        <f>IFERROR(_xll.qlIndexFixing(ONIndex1M,I2696,TRUE,_xll.ohTrigger(RecalcTrigger,Trigger1M)),NA())</f>
        <v>1.9255350053865028E-2</v>
      </c>
      <c r="O2696" s="44">
        <f>IFERROR(_xll.qlIndexFixing(ONIndex3M,I2696,TRUE,_xll.ohTrigger(RecalcTrigger,Trigger3M)),NA())</f>
        <v>1.9681631433142721E-2</v>
      </c>
      <c r="P2696" s="44">
        <f>IFERROR(_xll.qlIndexFixing(ONIndex6M,I2696,TRUE,_xll.ohTrigger(RecalcTrigger,Trigger6M)),NA())</f>
        <v>1.9755467782823777E-2</v>
      </c>
      <c r="Q2696" s="183">
        <f>IFERROR(_xll.qlIndexFixing(ONIndex1Y,I2696,TRUE,_xll.ohTrigger(RecalcTrigger,Trigger1Y)),NA())</f>
        <v>1.9809859718563638E-2</v>
      </c>
    </row>
    <row r="2697" spans="2:17" x14ac:dyDescent="0.2">
      <c r="B2697" s="39" t="s">
        <v>42</v>
      </c>
      <c r="D2697" s="42">
        <f>_xll.qlCalendarAdvance(Calendar,$D2696,B2697,"f",FALSE)</f>
        <v>58215</v>
      </c>
      <c r="E2697" s="177">
        <f>_xll.qlInterestRateIndexValueDate(IndexON,D2697)</f>
        <v>58215</v>
      </c>
      <c r="F2697" s="193">
        <f>IFERROR(_xll.qlIndexFixing(IndexON,D2697,TRUE,_xll.ohTrigger(RecalcTrigger,TriggerON)),NA())</f>
        <v>1.9423409613682496E-2</v>
      </c>
      <c r="H2697" s="42">
        <f>_xll.qlCalendarAdvance(Calendar,$H2696,B2697,"f",FALSE)</f>
        <v>58215</v>
      </c>
      <c r="I2697" s="177">
        <f>_xll.qlInterestRateIndexValueDate(Index1M,$H2697)</f>
        <v>58215</v>
      </c>
      <c r="J2697" s="182">
        <f>IFERROR(_xll.qlIndexFixing(Index1M,$H2697,TRUE,_xll.ohTrigger(RecalcTrigger,Trigger1M)),NA())</f>
        <v>1.9278924723581142E-2</v>
      </c>
      <c r="K2697" s="44">
        <f>IFERROR(_xll.qlIndexFixing(Index3M,H2697,TRUE,_xll.ohTrigger(RecalcTrigger,Trigger3M)),NA())</f>
        <v>1.9750846508433995E-2</v>
      </c>
      <c r="L2697" s="44">
        <f>IFERROR(_xll.qlIndexFixing(Index6M,$H2697,TRUE,_xll.ohTrigger(RecalcTrigger,Trigger6M)),NA())</f>
        <v>1.9891976054001278E-2</v>
      </c>
      <c r="M2697" s="183">
        <f>IFERROR(_xll.qlIndexFixing(Index1Y,$H2697,TRUE,_xll.ohTrigger(RecalcTrigger,Trigger1Y)),NA())</f>
        <v>2.0080789008142298E-2</v>
      </c>
      <c r="N2697" s="182">
        <f>IFERROR(_xll.qlIndexFixing(ONIndex1M,I2697,TRUE,_xll.ohTrigger(RecalcTrigger,Trigger1M)),NA())</f>
        <v>1.9257973272027717E-2</v>
      </c>
      <c r="O2697" s="44">
        <f>IFERROR(_xll.qlIndexFixing(ONIndex3M,I2697,TRUE,_xll.ohTrigger(RecalcTrigger,Trigger3M)),NA())</f>
        <v>1.9684333190095327E-2</v>
      </c>
      <c r="P2697" s="44">
        <f>IFERROR(_xll.qlIndexFixing(ONIndex6M,I2697,TRUE,_xll.ohTrigger(RecalcTrigger,Trigger6M)),NA())</f>
        <v>1.9758030491914269E-2</v>
      </c>
      <c r="Q2697" s="183">
        <f>IFERROR(_xll.qlIndexFixing(ONIndex1Y,I2697,TRUE,_xll.ohTrigger(RecalcTrigger,Trigger1Y)),NA())</f>
        <v>1.981223351315009E-2</v>
      </c>
    </row>
    <row r="2698" spans="2:17" x14ac:dyDescent="0.2">
      <c r="B2698" s="39" t="s">
        <v>42</v>
      </c>
      <c r="D2698" s="42">
        <f>_xll.qlCalendarAdvance(Calendar,$D2697,B2698,"f",FALSE)</f>
        <v>58222</v>
      </c>
      <c r="E2698" s="177">
        <f>_xll.qlInterestRateIndexValueDate(IndexON,D2698)</f>
        <v>58222</v>
      </c>
      <c r="F2698" s="193">
        <f>IFERROR(_xll.qlIndexFixing(IndexON,D2698,TRUE,_xll.ohTrigger(RecalcTrigger,TriggerON)),NA())</f>
        <v>1.9426235096616784E-2</v>
      </c>
      <c r="H2698" s="42">
        <f>_xll.qlCalendarAdvance(Calendar,$H2697,B2698,"f",FALSE)</f>
        <v>58222</v>
      </c>
      <c r="I2698" s="177">
        <f>_xll.qlInterestRateIndexValueDate(Index1M,$H2698)</f>
        <v>58222</v>
      </c>
      <c r="J2698" s="182">
        <f>IFERROR(_xll.qlIndexFixing(Index1M,$H2698,TRUE,_xll.ohTrigger(RecalcTrigger,Trigger1M)),NA())</f>
        <v>1.9281606467375628E-2</v>
      </c>
      <c r="K2698" s="44">
        <f>IFERROR(_xll.qlIndexFixing(Index3M,H2698,TRUE,_xll.ohTrigger(RecalcTrigger,Trigger3M)),NA())</f>
        <v>1.9753676974923473E-2</v>
      </c>
      <c r="L2698" s="44">
        <f>IFERROR(_xll.qlIndexFixing(Index6M,$H2698,TRUE,_xll.ohTrigger(RecalcTrigger,Trigger6M)),NA())</f>
        <v>1.989478911144351E-2</v>
      </c>
      <c r="M2698" s="183">
        <f>IFERROR(_xll.qlIndexFixing(Index1Y,$H2698,TRUE,_xll.ohTrigger(RecalcTrigger,Trigger1Y)),NA())</f>
        <v>2.0083666633940067E-2</v>
      </c>
      <c r="N2698" s="182">
        <f>IFERROR(_xll.qlIndexFixing(ONIndex1M,I2698,TRUE,_xll.ohTrigger(RecalcTrigger,Trigger1M)),NA())</f>
        <v>1.92606137621254E-2</v>
      </c>
      <c r="O2698" s="44">
        <f>IFERROR(_xll.qlIndexFixing(ONIndex3M,I2698,TRUE,_xll.ohTrigger(RecalcTrigger,Trigger3M)),NA())</f>
        <v>1.9687050259040717E-2</v>
      </c>
      <c r="P2698" s="44">
        <f>IFERROR(_xll.qlIndexFixing(ONIndex6M,I2698,TRUE,_xll.ohTrigger(RecalcTrigger,Trigger6M)),NA())</f>
        <v>1.9760609018077968E-2</v>
      </c>
      <c r="Q2698" s="183">
        <f>IFERROR(_xll.qlIndexFixing(ONIndex1Y,I2698,TRUE,_xll.ohTrigger(RecalcTrigger,Trigger1Y)),NA())</f>
        <v>1.9814623826427402E-2</v>
      </c>
    </row>
    <row r="2699" spans="2:17" x14ac:dyDescent="0.2">
      <c r="B2699" s="39" t="s">
        <v>42</v>
      </c>
      <c r="D2699" s="42">
        <f>_xll.qlCalendarAdvance(Calendar,$D2698,B2699,"f",FALSE)</f>
        <v>58229</v>
      </c>
      <c r="E2699" s="177">
        <f>_xll.qlInterestRateIndexValueDate(IndexON,D2699)</f>
        <v>58229</v>
      </c>
      <c r="F2699" s="193">
        <f>IFERROR(_xll.qlIndexFixing(IndexON,D2699,TRUE,_xll.ohTrigger(RecalcTrigger,TriggerON)),NA())</f>
        <v>1.9429074262270474E-2</v>
      </c>
      <c r="H2699" s="42">
        <f>_xll.qlCalendarAdvance(Calendar,$H2698,B2699,"f",FALSE)</f>
        <v>58229</v>
      </c>
      <c r="I2699" s="177">
        <f>_xll.qlInterestRateIndexValueDate(Index1M,$H2699)</f>
        <v>58229</v>
      </c>
      <c r="J2699" s="182">
        <f>IFERROR(_xll.qlIndexFixing(Index1M,$H2699,TRUE,_xll.ohTrigger(RecalcTrigger,Trigger1M)),NA())</f>
        <v>1.9283602117417125E-2</v>
      </c>
      <c r="K2699" s="44">
        <f>IFERROR(_xll.qlIndexFixing(Index3M,H2699,TRUE,_xll.ohTrigger(RecalcTrigger,Trigger3M)),NA())</f>
        <v>1.9756522830741502E-2</v>
      </c>
      <c r="L2699" s="44">
        <f>IFERROR(_xll.qlIndexFixing(Index6M,$H2699,TRUE,_xll.ohTrigger(RecalcTrigger,Trigger6M)),NA())</f>
        <v>1.9896870034168283E-2</v>
      </c>
      <c r="M2699" s="183">
        <f>IFERROR(_xll.qlIndexFixing(Index1Y,$H2699,TRUE,_xll.ohTrigger(RecalcTrigger,Trigger1Y)),NA())</f>
        <v>2.0086561118218771E-2</v>
      </c>
      <c r="N2699" s="182">
        <f>IFERROR(_xll.qlIndexFixing(ONIndex1M,I2699,TRUE,_xll.ohTrigger(RecalcTrigger,Trigger1M)),NA())</f>
        <v>1.9263271523914938E-2</v>
      </c>
      <c r="O2699" s="44">
        <f>IFERROR(_xll.qlIndexFixing(ONIndex3M,I2699,TRUE,_xll.ohTrigger(RecalcTrigger,Trigger3M)),NA())</f>
        <v>1.9689782639978892E-2</v>
      </c>
      <c r="P2699" s="44">
        <f>IFERROR(_xll.qlIndexFixing(ONIndex6M,I2699,TRUE,_xll.ohTrigger(RecalcTrigger,Trigger6M)),NA())</f>
        <v>1.9763203361476966E-2</v>
      </c>
      <c r="Q2699" s="183">
        <f>IFERROR(_xll.qlIndexFixing(ONIndex1Y,I2699,TRUE,_xll.ohTrigger(RecalcTrigger,Trigger1Y)),NA())</f>
        <v>1.9817030658233481E-2</v>
      </c>
    </row>
    <row r="2700" spans="2:17" x14ac:dyDescent="0.2">
      <c r="B2700" s="39" t="s">
        <v>42</v>
      </c>
      <c r="D2700" s="42">
        <f>_xll.qlCalendarAdvance(Calendar,$D2699,B2700,"f",FALSE)</f>
        <v>58236</v>
      </c>
      <c r="E2700" s="177">
        <f>_xll.qlInterestRateIndexValueDate(IndexON,D2700)</f>
        <v>58236</v>
      </c>
      <c r="F2700" s="193">
        <f>IFERROR(_xll.qlIndexFixing(IndexON,D2700,TRUE,_xll.ohTrigger(RecalcTrigger,TriggerON)),NA())</f>
        <v>1.9431927110805658E-2</v>
      </c>
      <c r="H2700" s="42">
        <f>_xll.qlCalendarAdvance(Calendar,$H2699,B2700,"f",FALSE)</f>
        <v>58236</v>
      </c>
      <c r="I2700" s="177">
        <f>_xll.qlInterestRateIndexValueDate(Index1M,$H2700)</f>
        <v>58236</v>
      </c>
      <c r="J2700" s="182">
        <f>IFERROR(_xll.qlIndexFixing(Index1M,$H2700,TRUE,_xll.ohTrigger(RecalcTrigger,Trigger1M)),NA())</f>
        <v>1.9286317081650038E-2</v>
      </c>
      <c r="K2700" s="44">
        <f>IFERROR(_xll.qlIndexFixing(Index3M,H2700,TRUE,_xll.ohTrigger(RecalcTrigger,Trigger3M)),NA())</f>
        <v>1.9759384075920681E-2</v>
      </c>
      <c r="L2700" s="44">
        <f>IFERROR(_xll.qlIndexFixing(Index6M,$H2700,TRUE,_xll.ohTrigger(RecalcTrigger,Trigger6M)),NA())</f>
        <v>1.9899713753645971E-2</v>
      </c>
      <c r="M2700" s="183">
        <f>IFERROR(_xll.qlIndexFixing(Index1Y,$H2700,TRUE,_xll.ohTrigger(RecalcTrigger,Trigger1Y)),NA())</f>
        <v>2.0089472461122564E-2</v>
      </c>
      <c r="N2700" s="182">
        <f>IFERROR(_xll.qlIndexFixing(ONIndex1M,I2700,TRUE,_xll.ohTrigger(RecalcTrigger,Trigger1M)),NA())</f>
        <v>1.9265946557315283E-2</v>
      </c>
      <c r="O2700" s="44">
        <f>IFERROR(_xll.qlIndexFixing(ONIndex3M,I2700,TRUE,_xll.ohTrigger(RecalcTrigger,Trigger3M)),NA())</f>
        <v>1.9692530332666713E-2</v>
      </c>
      <c r="P2700" s="44">
        <f>IFERROR(_xll.qlIndexFixing(ONIndex6M,I2700,TRUE,_xll.ohTrigger(RecalcTrigger,Trigger6M)),NA())</f>
        <v>1.9765813521787079E-2</v>
      </c>
      <c r="Q2700" s="183">
        <f>IFERROR(_xll.qlIndexFixing(ONIndex1Y,I2700,TRUE,_xll.ohTrigger(RecalcTrigger,Trigger1Y)),NA())</f>
        <v>1.9819454008487281E-2</v>
      </c>
    </row>
    <row r="2701" spans="2:17" x14ac:dyDescent="0.2">
      <c r="B2701" s="39" t="s">
        <v>42</v>
      </c>
      <c r="D2701" s="42">
        <f>_xll.qlCalendarAdvance(Calendar,$D2700,B2701,"f",FALSE)</f>
        <v>58243</v>
      </c>
      <c r="E2701" s="177">
        <f>_xll.qlInterestRateIndexValueDate(IndexON,D2701)</f>
        <v>58243</v>
      </c>
      <c r="F2701" s="193">
        <f>IFERROR(_xll.qlIndexFixing(IndexON,D2701,TRUE,_xll.ohTrigger(RecalcTrigger,TriggerON)),NA())</f>
        <v>1.9434793642384429E-2</v>
      </c>
      <c r="H2701" s="42">
        <f>_xll.qlCalendarAdvance(Calendar,$H2700,B2701,"f",FALSE)</f>
        <v>58243</v>
      </c>
      <c r="I2701" s="177">
        <f>_xll.qlInterestRateIndexValueDate(Index1M,$H2701)</f>
        <v>58243</v>
      </c>
      <c r="J2701" s="182">
        <f>IFERROR(_xll.qlIndexFixing(Index1M,$H2701,TRUE,_xll.ohTrigger(RecalcTrigger,Trigger1M)),NA())</f>
        <v>1.9289049344709097E-2</v>
      </c>
      <c r="K2701" s="44">
        <f>IFERROR(_xll.qlIndexFixing(Index3M,H2701,TRUE,_xll.ohTrigger(RecalcTrigger,Trigger3M)),NA())</f>
        <v>1.9762260710492727E-2</v>
      </c>
      <c r="L2701" s="44">
        <f>IFERROR(_xll.qlIndexFixing(Index6M,$H2701,TRUE,_xll.ohTrigger(RecalcTrigger,Trigger6M)),NA())</f>
        <v>1.9902573451160536E-2</v>
      </c>
      <c r="M2701" s="183">
        <f>IFERROR(_xll.qlIndexFixing(Index1Y,$H2701,TRUE,_xll.ohTrigger(RecalcTrigger,Trigger1Y)),NA())</f>
        <v>2.0092400662796273E-2</v>
      </c>
      <c r="N2701" s="182">
        <f>IFERROR(_xll.qlIndexFixing(ONIndex1M,I2701,TRUE,_xll.ohTrigger(RecalcTrigger,Trigger1M)),NA())</f>
        <v>1.9268638862650622E-2</v>
      </c>
      <c r="O2701" s="44">
        <f>IFERROR(_xll.qlIndexFixing(ONIndex3M,I2701,TRUE,_xll.ohTrigger(RecalcTrigger,Trigger3M)),NA())</f>
        <v>1.9695293337428366E-2</v>
      </c>
      <c r="P2701" s="44">
        <f>IFERROR(_xll.qlIndexFixing(ONIndex6M,I2701,TRUE,_xll.ohTrigger(RecalcTrigger,Trigger6M)),NA())</f>
        <v>1.9768439499251445E-2</v>
      </c>
      <c r="Q2701" s="183">
        <f>IFERROR(_xll.qlIndexFixing(ONIndex1Y,I2701,TRUE,_xll.ohTrigger(RecalcTrigger,Trigger1Y)),NA())</f>
        <v>1.982189387743194E-2</v>
      </c>
    </row>
    <row r="2702" spans="2:17" x14ac:dyDescent="0.2">
      <c r="B2702" s="39" t="s">
        <v>42</v>
      </c>
      <c r="D2702" s="42">
        <f>_xll.qlCalendarAdvance(Calendar,$D2701,B2702,"f",FALSE)</f>
        <v>58250</v>
      </c>
      <c r="E2702" s="177">
        <f>_xll.qlInterestRateIndexValueDate(IndexON,D2702)</f>
        <v>58250</v>
      </c>
      <c r="F2702" s="193">
        <f>IFERROR(_xll.qlIndexFixing(IndexON,D2702,TRUE,_xll.ohTrigger(RecalcTrigger,TriggerON)),NA())</f>
        <v>1.9437673856763649E-2</v>
      </c>
      <c r="H2702" s="42">
        <f>_xll.qlCalendarAdvance(Calendar,$H2701,B2702,"f",FALSE)</f>
        <v>58250</v>
      </c>
      <c r="I2702" s="177">
        <f>_xll.qlInterestRateIndexValueDate(Index1M,$H2702)</f>
        <v>58250</v>
      </c>
      <c r="J2702" s="182">
        <f>IFERROR(_xll.qlIndexFixing(Index1M,$H2702,TRUE,_xll.ohTrigger(RecalcTrigger,Trigger1M)),NA())</f>
        <v>1.9291798906599711E-2</v>
      </c>
      <c r="K2702" s="44">
        <f>IFERROR(_xll.qlIndexFixing(Index3M,H2702,TRUE,_xll.ohTrigger(RecalcTrigger,Trigger3M)),NA())</f>
        <v>1.9765152734491111E-2</v>
      </c>
      <c r="L2702" s="44">
        <f>IFERROR(_xll.qlIndexFixing(Index6M,$H2702,TRUE,_xll.ohTrigger(RecalcTrigger,Trigger6M)),NA())</f>
        <v>1.9905449126778409E-2</v>
      </c>
      <c r="M2702" s="183">
        <f>IFERROR(_xll.qlIndexFixing(Index1Y,$H2702,TRUE,_xll.ohTrigger(RecalcTrigger,Trigger1Y)),NA())</f>
        <v>2.0095345723385373E-2</v>
      </c>
      <c r="N2702" s="182">
        <f>IFERROR(_xll.qlIndexFixing(ONIndex1M,I2702,TRUE,_xll.ohTrigger(RecalcTrigger,Trigger1M)),NA())</f>
        <v>1.9271348439758862E-2</v>
      </c>
      <c r="O2702" s="44">
        <f>IFERROR(_xll.qlIndexFixing(ONIndex3M,I2702,TRUE,_xll.ohTrigger(RecalcTrigger,Trigger3M)),NA())</f>
        <v>1.9698071654101756E-2</v>
      </c>
      <c r="P2702" s="44">
        <f>IFERROR(_xll.qlIndexFixing(ONIndex6M,I2702,TRUE,_xll.ohTrigger(RecalcTrigger,Trigger6M)),NA())</f>
        <v>1.9771081293707971E-2</v>
      </c>
      <c r="Q2702" s="183">
        <f>IFERROR(_xll.qlIndexFixing(ONIndex1Y,I2702,TRUE,_xll.ohTrigger(RecalcTrigger,Trigger1Y)),NA())</f>
        <v>1.9824350264905366E-2</v>
      </c>
    </row>
    <row r="2703" spans="2:17" x14ac:dyDescent="0.2">
      <c r="B2703" s="39" t="s">
        <v>42</v>
      </c>
      <c r="D2703" s="42">
        <f>_xll.qlCalendarAdvance(Calendar,$D2702,B2703,"f",FALSE)</f>
        <v>58257</v>
      </c>
      <c r="E2703" s="177">
        <f>_xll.qlInterestRateIndexValueDate(IndexON,D2703)</f>
        <v>58257</v>
      </c>
      <c r="F2703" s="193">
        <f>IFERROR(_xll.qlIndexFixing(IndexON,D2703,TRUE,_xll.ohTrigger(RecalcTrigger,TriggerON)),NA())</f>
        <v>1.9440567754024363E-2</v>
      </c>
      <c r="H2703" s="42">
        <f>_xll.qlCalendarAdvance(Calendar,$H2702,B2703,"f",FALSE)</f>
        <v>58257</v>
      </c>
      <c r="I2703" s="177">
        <f>_xll.qlInterestRateIndexValueDate(Index1M,$H2703)</f>
        <v>58257</v>
      </c>
      <c r="J2703" s="182">
        <f>IFERROR(_xll.qlIndexFixing(Index1M,$H2703,TRUE,_xll.ohTrigger(RecalcTrigger,Trigger1M)),NA())</f>
        <v>1.9295274682559992E-2</v>
      </c>
      <c r="K2703" s="44">
        <f>IFERROR(_xll.qlIndexFixing(Index3M,H2703,TRUE,_xll.ohTrigger(RecalcTrigger,Trigger3M)),NA())</f>
        <v>1.9768060147951072E-2</v>
      </c>
      <c r="L2703" s="44">
        <f>IFERROR(_xll.qlIndexFixing(Index6M,$H2703,TRUE,_xll.ohTrigger(RecalcTrigger,Trigger6M)),NA())</f>
        <v>1.9909847534613591E-2</v>
      </c>
      <c r="M2703" s="183">
        <f>IFERROR(_xll.qlIndexFixing(Index1Y,$H2703,TRUE,_xll.ohTrigger(RecalcTrigger,Trigger1Y)),NA())</f>
        <v>2.0098307643035801E-2</v>
      </c>
      <c r="N2703" s="182">
        <f>IFERROR(_xll.qlIndexFixing(ONIndex1M,I2703,TRUE,_xll.ohTrigger(RecalcTrigger,Trigger1M)),NA())</f>
        <v>1.9274075288558956E-2</v>
      </c>
      <c r="O2703" s="44">
        <f>IFERROR(_xll.qlIndexFixing(ONIndex3M,I2703,TRUE,_xll.ohTrigger(RecalcTrigger,Trigger3M)),NA())</f>
        <v>1.9700865282605839E-2</v>
      </c>
      <c r="P2703" s="44">
        <f>IFERROR(_xll.qlIndexFixing(ONIndex6M,I2703,TRUE,_xll.ohTrigger(RecalcTrigger,Trigger6M)),NA())</f>
        <v>1.9773738905399796E-2</v>
      </c>
      <c r="Q2703" s="183">
        <f>IFERROR(_xll.qlIndexFixing(ONIndex1Y,I2703,TRUE,_xll.ohTrigger(RecalcTrigger,Trigger1Y)),NA())</f>
        <v>1.9826823170988606E-2</v>
      </c>
    </row>
    <row r="2704" spans="2:17" x14ac:dyDescent="0.2">
      <c r="B2704" s="39" t="s">
        <v>42</v>
      </c>
      <c r="D2704" s="42">
        <f>_xll.qlCalendarAdvance(Calendar,$D2703,B2704,"f",FALSE)</f>
        <v>58264</v>
      </c>
      <c r="E2704" s="177">
        <f>_xll.qlInterestRateIndexValueDate(IndexON,D2704)</f>
        <v>58264</v>
      </c>
      <c r="F2704" s="193">
        <f>IFERROR(_xll.qlIndexFixing(IndexON,D2704,TRUE,_xll.ohTrigger(RecalcTrigger,TriggerON)),NA())</f>
        <v>1.9443475334247617E-2</v>
      </c>
      <c r="H2704" s="42">
        <f>_xll.qlCalendarAdvance(Calendar,$H2703,B2704,"f",FALSE)</f>
        <v>58264</v>
      </c>
      <c r="I2704" s="177">
        <f>_xll.qlInterestRateIndexValueDate(Index1M,$H2704)</f>
        <v>58264</v>
      </c>
      <c r="J2704" s="182">
        <f>IFERROR(_xll.qlIndexFixing(Index1M,$H2704,TRUE,_xll.ohTrigger(RecalcTrigger,Trigger1M)),NA())</f>
        <v>1.9298060224925005E-2</v>
      </c>
      <c r="K2704" s="44">
        <f>IFERROR(_xll.qlIndexFixing(Index3M,H2704,TRUE,_xll.ohTrigger(RecalcTrigger,Trigger3M)),NA())</f>
        <v>1.9770982950904323E-2</v>
      </c>
      <c r="L2704" s="44">
        <f>IFERROR(_xll.qlIndexFixing(Index6M,$H2704,TRUE,_xll.ohTrigger(RecalcTrigger,Trigger6M)),NA())</f>
        <v>1.9912003013158076E-2</v>
      </c>
      <c r="M2704" s="183">
        <f>IFERROR(_xll.qlIndexFixing(Index1Y,$H2704,TRUE,_xll.ohTrigger(RecalcTrigger,Trigger1Y)),NA())</f>
        <v>2.0101286421895251E-2</v>
      </c>
      <c r="N2704" s="182">
        <f>IFERROR(_xll.qlIndexFixing(ONIndex1M,I2704,TRUE,_xll.ohTrigger(RecalcTrigger,Trigger1M)),NA())</f>
        <v>1.9276819409131951E-2</v>
      </c>
      <c r="O2704" s="44">
        <f>IFERROR(_xll.qlIndexFixing(ONIndex3M,I2704,TRUE,_xll.ohTrigger(RecalcTrigger,Trigger3M)),NA())</f>
        <v>1.9703674223021661E-2</v>
      </c>
      <c r="P2704" s="44">
        <f>IFERROR(_xll.qlIndexFixing(ONIndex6M,I2704,TRUE,_xll.ohTrigger(RecalcTrigger,Trigger6M)),NA())</f>
        <v>1.9776412333921689E-2</v>
      </c>
      <c r="Q2704" s="183">
        <f>IFERROR(_xll.qlIndexFixing(ONIndex1Y,I2704,TRUE,_xll.ohTrigger(RecalcTrigger,Trigger1Y)),NA())</f>
        <v>1.9829312595600612E-2</v>
      </c>
    </row>
    <row r="2705" spans="2:17" x14ac:dyDescent="0.2">
      <c r="B2705" s="39" t="s">
        <v>42</v>
      </c>
      <c r="D2705" s="42">
        <f>_xll.qlCalendarAdvance(Calendar,$D2704,B2705,"f",FALSE)</f>
        <v>58271</v>
      </c>
      <c r="E2705" s="177">
        <f>_xll.qlInterestRateIndexValueDate(IndexON,D2705)</f>
        <v>58271</v>
      </c>
      <c r="F2705" s="193">
        <f>IFERROR(_xll.qlIndexFixing(IndexON,D2705,TRUE,_xll.ohTrigger(RecalcTrigger,TriggerON)),NA())</f>
        <v>1.9446396597352367E-2</v>
      </c>
      <c r="H2705" s="42">
        <f>_xll.qlCalendarAdvance(Calendar,$H2704,B2705,"f",FALSE)</f>
        <v>58271</v>
      </c>
      <c r="I2705" s="177">
        <f>_xll.qlInterestRateIndexValueDate(Index1M,$H2705)</f>
        <v>58271</v>
      </c>
      <c r="J2705" s="182">
        <f>IFERROR(_xll.qlIndexFixing(Index1M,$H2705,TRUE,_xll.ohTrigger(RecalcTrigger,Trigger1M)),NA())</f>
        <v>1.930086306709709E-2</v>
      </c>
      <c r="K2705" s="44">
        <f>IFERROR(_xll.qlIndexFixing(Index3M,H2705,TRUE,_xll.ohTrigger(RecalcTrigger,Trigger3M)),NA())</f>
        <v>1.977392114338522E-2</v>
      </c>
      <c r="L2705" s="44">
        <f>IFERROR(_xll.qlIndexFixing(Index6M,$H2705,TRUE,_xll.ohTrigger(RecalcTrigger,Trigger6M)),NA())</f>
        <v>1.9914927923594325E-2</v>
      </c>
      <c r="M2705" s="183">
        <f>IFERROR(_xll.qlIndexFixing(Index1Y,$H2705,TRUE,_xll.ohTrigger(RecalcTrigger,Trigger1Y)),NA())</f>
        <v>2.010428206011142E-2</v>
      </c>
      <c r="N2705" s="182">
        <f>IFERROR(_xll.qlIndexFixing(ONIndex1M,I2705,TRUE,_xll.ohTrigger(RecalcTrigger,Trigger1M)),NA())</f>
        <v>1.9279580801558893E-2</v>
      </c>
      <c r="O2705" s="44">
        <f>IFERROR(_xll.qlIndexFixing(ONIndex3M,I2705,TRUE,_xll.ohTrigger(RecalcTrigger,Trigger3M)),NA())</f>
        <v>1.9706498475430267E-2</v>
      </c>
      <c r="P2705" s="44">
        <f>IFERROR(_xll.qlIndexFixing(ONIndex6M,I2705,TRUE,_xll.ohTrigger(RecalcTrigger,Trigger6M)),NA())</f>
        <v>1.9779101579840974E-2</v>
      </c>
      <c r="Q2705" s="183">
        <f>IFERROR(_xll.qlIndexFixing(ONIndex1Y,I2705,TRUE,_xll.ohTrigger(RecalcTrigger,Trigger1Y)),NA())</f>
        <v>1.9831818538741386E-2</v>
      </c>
    </row>
    <row r="2706" spans="2:17" x14ac:dyDescent="0.2">
      <c r="B2706" s="39" t="s">
        <v>42</v>
      </c>
      <c r="D2706" s="42">
        <f>_xll.qlCalendarAdvance(Calendar,$D2705,B2706,"f",FALSE)</f>
        <v>58278</v>
      </c>
      <c r="E2706" s="177">
        <f>_xll.qlInterestRateIndexValueDate(IndexON,D2706)</f>
        <v>58278</v>
      </c>
      <c r="F2706" s="193">
        <f>IFERROR(_xll.qlIndexFixing(IndexON,D2706,TRUE,_xll.ohTrigger(RecalcTrigger,TriggerON)),NA())</f>
        <v>1.944933154333861E-2</v>
      </c>
      <c r="H2706" s="42">
        <f>_xll.qlCalendarAdvance(Calendar,$H2705,B2706,"f",FALSE)</f>
        <v>58278</v>
      </c>
      <c r="I2706" s="177">
        <f>_xll.qlInterestRateIndexValueDate(Index1M,$H2706)</f>
        <v>58278</v>
      </c>
      <c r="J2706" s="182">
        <f>IFERROR(_xll.qlIndexFixing(Index1M,$H2706,TRUE,_xll.ohTrigger(RecalcTrigger,Trigger1M)),NA())</f>
        <v>1.9303683209081473E-2</v>
      </c>
      <c r="K2706" s="44">
        <f>IFERROR(_xll.qlIndexFixing(Index3M,H2706,TRUE,_xll.ohTrigger(RecalcTrigger,Trigger3M)),NA())</f>
        <v>1.9776874725429005E-2</v>
      </c>
      <c r="L2706" s="44">
        <f>IFERROR(_xll.qlIndexFixing(Index6M,$H2706,TRUE,_xll.ohTrigger(RecalcTrigger,Trigger6M)),NA())</f>
        <v>1.9917868813306903E-2</v>
      </c>
      <c r="M2706" s="183">
        <f>IFERROR(_xll.qlIndexFixing(Index1Y,$H2706,TRUE,_xll.ohTrigger(RecalcTrigger,Trigger1Y)),NA())</f>
        <v>2.0107294557833121E-2</v>
      </c>
      <c r="N2706" s="182">
        <f>IFERROR(_xll.qlIndexFixing(ONIndex1M,I2706,TRUE,_xll.ohTrigger(RecalcTrigger,Trigger1M)),NA())</f>
        <v>1.928235946567769E-2</v>
      </c>
      <c r="O2706" s="44">
        <f>IFERROR(_xll.qlIndexFixing(ONIndex3M,I2706,TRUE,_xll.ohTrigger(RecalcTrigger,Trigger3M)),NA())</f>
        <v>1.9709338039831659E-2</v>
      </c>
      <c r="P2706" s="44">
        <f>IFERROR(_xll.qlIndexFixing(ONIndex6M,I2706,TRUE,_xll.ohTrigger(RecalcTrigger,Trigger6M)),NA())</f>
        <v>1.9781806642590327E-2</v>
      </c>
      <c r="Q2706" s="183">
        <f>IFERROR(_xll.qlIndexFixing(ONIndex1Y,I2706,TRUE,_xll.ohTrigger(RecalcTrigger,Trigger1Y)),NA())</f>
        <v>1.9834341000410927E-2</v>
      </c>
    </row>
    <row r="2707" spans="2:17" x14ac:dyDescent="0.2">
      <c r="B2707" s="39" t="s">
        <v>42</v>
      </c>
      <c r="D2707" s="42">
        <f>_xll.qlCalendarAdvance(Calendar,$D2706,B2707,"f",FALSE)</f>
        <v>58285</v>
      </c>
      <c r="E2707" s="177">
        <f>_xll.qlInterestRateIndexValueDate(IndexON,D2707)</f>
        <v>58285</v>
      </c>
      <c r="F2707" s="193">
        <f>IFERROR(_xll.qlIndexFixing(IndexON,D2707,TRUE,_xll.ohTrigger(RecalcTrigger,TriggerON)),NA())</f>
        <v>1.9452280172206349E-2</v>
      </c>
      <c r="H2707" s="42">
        <f>_xll.qlCalendarAdvance(Calendar,$H2706,B2707,"f",FALSE)</f>
        <v>58285</v>
      </c>
      <c r="I2707" s="177">
        <f>_xll.qlInterestRateIndexValueDate(Index1M,$H2707)</f>
        <v>58285</v>
      </c>
      <c r="J2707" s="182">
        <f>IFERROR(_xll.qlIndexFixing(Index1M,$H2707,TRUE,_xll.ohTrigger(RecalcTrigger,Trigger1M)),NA())</f>
        <v>1.9306520650896455E-2</v>
      </c>
      <c r="K2707" s="44">
        <f>IFERROR(_xll.qlIndexFixing(Index3M,H2707,TRUE,_xll.ohTrigger(RecalcTrigger,Trigger3M)),NA())</f>
        <v>1.9779843697069151E-2</v>
      </c>
      <c r="L2707" s="44">
        <f>IFERROR(_xll.qlIndexFixing(Index6M,$H2707,TRUE,_xll.ohTrigger(RecalcTrigger,Trigger6M)),NA())</f>
        <v>1.99208256823654E-2</v>
      </c>
      <c r="M2707" s="183">
        <f>IFERROR(_xll.qlIndexFixing(Index1Y,$H2707,TRUE,_xll.ohTrigger(RecalcTrigger,Trigger1Y)),NA())</f>
        <v>2.0110323915210705E-2</v>
      </c>
      <c r="N2707" s="182">
        <f>IFERROR(_xll.qlIndexFixing(ONIndex1M,I2707,TRUE,_xll.ohTrigger(RecalcTrigger,Trigger1M)),NA())</f>
        <v>1.9285155401650433E-2</v>
      </c>
      <c r="O2707" s="44">
        <f>IFERROR(_xll.qlIndexFixing(ONIndex3M,I2707,TRUE,_xll.ohTrigger(RecalcTrigger,Trigger3M)),NA())</f>
        <v>1.9712192916063742E-2</v>
      </c>
      <c r="P2707" s="44">
        <f>IFERROR(_xll.qlIndexFixing(ONIndex6M,I2707,TRUE,_xll.ohTrigger(RecalcTrigger,Trigger6M)),NA())</f>
        <v>1.9784527522493933E-2</v>
      </c>
      <c r="Q2707" s="183">
        <f>IFERROR(_xll.qlIndexFixing(ONIndex1Y,I2707,TRUE,_xll.ohTrigger(RecalcTrigger,Trigger1Y)),NA())</f>
        <v>1.9836879980771327E-2</v>
      </c>
    </row>
    <row r="2708" spans="2:17" x14ac:dyDescent="0.2">
      <c r="B2708" s="39" t="s">
        <v>42</v>
      </c>
      <c r="D2708" s="42">
        <f>_xll.qlCalendarAdvance(Calendar,$D2707,B2708,"f",FALSE)</f>
        <v>58292</v>
      </c>
      <c r="E2708" s="177">
        <f>_xll.qlInterestRateIndexValueDate(IndexON,D2708)</f>
        <v>58292</v>
      </c>
      <c r="F2708" s="193">
        <f>IFERROR(_xll.qlIndexFixing(IndexON,D2708,TRUE,_xll.ohTrigger(RecalcTrigger,TriggerON)),NA())</f>
        <v>1.9455242483955582E-2</v>
      </c>
      <c r="H2708" s="42">
        <f>_xll.qlCalendarAdvance(Calendar,$H2707,B2708,"f",FALSE)</f>
        <v>58292</v>
      </c>
      <c r="I2708" s="177">
        <f>_xll.qlInterestRateIndexValueDate(Index1M,$H2708)</f>
        <v>58292</v>
      </c>
      <c r="J2708" s="182">
        <f>IFERROR(_xll.qlIndexFixing(Index1M,$H2708,TRUE,_xll.ohTrigger(RecalcTrigger,Trigger1M)),NA())</f>
        <v>1.9309375392555114E-2</v>
      </c>
      <c r="K2708" s="44">
        <f>IFERROR(_xll.qlIndexFixing(Index3M,H2708,TRUE,_xll.ohTrigger(RecalcTrigger,Trigger3M)),NA())</f>
        <v>1.978282805833825E-2</v>
      </c>
      <c r="L2708" s="44">
        <f>IFERROR(_xll.qlIndexFixing(Index6M,$H2708,TRUE,_xll.ohTrigger(RecalcTrigger,Trigger6M)),NA())</f>
        <v>1.9923798530840732E-2</v>
      </c>
      <c r="M2708" s="183">
        <f>IFERROR(_xll.qlIndexFixing(Index1Y,$H2708,TRUE,_xll.ohTrigger(RecalcTrigger,Trigger1Y)),NA())</f>
        <v>2.0113370132393421E-2</v>
      </c>
      <c r="N2708" s="182">
        <f>IFERROR(_xll.qlIndexFixing(ONIndex1M,I2708,TRUE,_xll.ohTrigger(RecalcTrigger,Trigger1M)),NA())</f>
        <v>1.9287968609233985E-2</v>
      </c>
      <c r="O2708" s="44">
        <f>IFERROR(_xll.qlIndexFixing(ONIndex3M,I2708,TRUE,_xll.ohTrigger(RecalcTrigger,Trigger3M)),NA())</f>
        <v>1.9715063104207564E-2</v>
      </c>
      <c r="P2708" s="44">
        <f>IFERROR(_xll.qlIndexFixing(ONIndex6M,I2708,TRUE,_xll.ohTrigger(RecalcTrigger,Trigger6M)),NA())</f>
        <v>1.97872642193897E-2</v>
      </c>
      <c r="Q2708" s="183">
        <f>IFERROR(_xll.qlIndexFixing(ONIndex1Y,I2708,TRUE,_xll.ohTrigger(RecalcTrigger,Trigger1Y)),NA())</f>
        <v>1.9839435479498402E-2</v>
      </c>
    </row>
    <row r="2709" spans="2:17" x14ac:dyDescent="0.2">
      <c r="B2709" s="39" t="s">
        <v>42</v>
      </c>
      <c r="D2709" s="42">
        <f>_xll.qlCalendarAdvance(Calendar,$D2708,B2709,"f",FALSE)</f>
        <v>58299</v>
      </c>
      <c r="E2709" s="177">
        <f>_xll.qlInterestRateIndexValueDate(IndexON,D2709)</f>
        <v>58299</v>
      </c>
      <c r="F2709" s="193">
        <f>IFERROR(_xll.qlIndexFixing(IndexON,D2709,TRUE,_xll.ohTrigger(RecalcTrigger,TriggerON)),NA())</f>
        <v>1.9458218478748401E-2</v>
      </c>
      <c r="H2709" s="42">
        <f>_xll.qlCalendarAdvance(Calendar,$H2708,B2709,"f",FALSE)</f>
        <v>58299</v>
      </c>
      <c r="I2709" s="177">
        <f>_xll.qlInterestRateIndexValueDate(Index1M,$H2709)</f>
        <v>58299</v>
      </c>
      <c r="J2709" s="182">
        <f>IFERROR(_xll.qlIndexFixing(Index1M,$H2709,TRUE,_xll.ohTrigger(RecalcTrigger,Trigger1M)),NA())</f>
        <v>1.9312247434065285E-2</v>
      </c>
      <c r="K2709" s="44">
        <f>IFERROR(_xll.qlIndexFixing(Index3M,H2709,TRUE,_xll.ohTrigger(RecalcTrigger,Trigger3M)),NA())</f>
        <v>1.9785827809274185E-2</v>
      </c>
      <c r="L2709" s="44">
        <f>IFERROR(_xll.qlIndexFixing(Index6M,$H2709,TRUE,_xll.ohTrigger(RecalcTrigger,Trigger6M)),NA())</f>
        <v>1.9926787358804255E-2</v>
      </c>
      <c r="M2709" s="183">
        <f>IFERROR(_xll.qlIndexFixing(Index1Y,$H2709,TRUE,_xll.ohTrigger(RecalcTrigger,Trigger1Y)),NA())</f>
        <v>2.0116433209534507E-2</v>
      </c>
      <c r="N2709" s="182">
        <f>IFERROR(_xll.qlIndexFixing(ONIndex1M,I2709,TRUE,_xll.ohTrigger(RecalcTrigger,Trigger1M)),NA())</f>
        <v>1.929079908875253E-2</v>
      </c>
      <c r="O2709" s="44">
        <f>IFERROR(_xll.qlIndexFixing(ONIndex3M,I2709,TRUE,_xll.ohTrigger(RecalcTrigger,Trigger3M)),NA())</f>
        <v>1.9717948604263125E-2</v>
      </c>
      <c r="P2709" s="44">
        <f>IFERROR(_xll.qlIndexFixing(ONIndex6M,I2709,TRUE,_xll.ohTrigger(RecalcTrigger,Trigger6M)),NA())</f>
        <v>1.9790016733439719E-2</v>
      </c>
      <c r="Q2709" s="183">
        <f>IFERROR(_xll.qlIndexFixing(ONIndex1Y,I2709,TRUE,_xll.ohTrigger(RecalcTrigger,Trigger1Y)),NA())</f>
        <v>1.9842007496997383E-2</v>
      </c>
    </row>
    <row r="2710" spans="2:17" x14ac:dyDescent="0.2">
      <c r="B2710" s="39" t="s">
        <v>42</v>
      </c>
      <c r="D2710" s="42">
        <f>_xll.qlCalendarAdvance(Calendar,$D2709,B2710,"f",FALSE)</f>
        <v>58306</v>
      </c>
      <c r="E2710" s="177">
        <f>_xll.qlInterestRateIndexValueDate(IndexON,D2710)</f>
        <v>58306</v>
      </c>
      <c r="F2710" s="193">
        <f>IFERROR(_xll.qlIndexFixing(IndexON,D2710,TRUE,_xll.ohTrigger(RecalcTrigger,TriggerON)),NA())</f>
        <v>1.9461208156341669E-2</v>
      </c>
      <c r="H2710" s="42">
        <f>_xll.qlCalendarAdvance(Calendar,$H2709,B2710,"f",FALSE)</f>
        <v>58306</v>
      </c>
      <c r="I2710" s="177">
        <f>_xll.qlInterestRateIndexValueDate(Index1M,$H2710)</f>
        <v>58306</v>
      </c>
      <c r="J2710" s="182">
        <f>IFERROR(_xll.qlIndexFixing(Index1M,$H2710,TRUE,_xll.ohTrigger(RecalcTrigger,Trigger1M)),NA())</f>
        <v>1.9315136775442658E-2</v>
      </c>
      <c r="K2710" s="44">
        <f>IFERROR(_xll.qlIndexFixing(Index3M,H2710,TRUE,_xll.ohTrigger(RecalcTrigger,Trigger3M)),NA())</f>
        <v>1.9788842949909551E-2</v>
      </c>
      <c r="L2710" s="44">
        <f>IFERROR(_xll.qlIndexFixing(Index6M,$H2710,TRUE,_xll.ohTrigger(RecalcTrigger,Trigger6M)),NA())</f>
        <v>1.9929792166327325E-2</v>
      </c>
      <c r="M2710" s="183">
        <f>IFERROR(_xll.qlIndexFixing(Index1Y,$H2710,TRUE,_xll.ohTrigger(RecalcTrigger,Trigger1Y)),NA())</f>
        <v>2.011951314678476E-2</v>
      </c>
      <c r="N2710" s="182">
        <f>IFERROR(_xll.qlIndexFixing(ONIndex1M,I2710,TRUE,_xll.ohTrigger(RecalcTrigger,Trigger1M)),NA())</f>
        <v>1.929364683996293E-2</v>
      </c>
      <c r="O2710" s="44">
        <f>IFERROR(_xll.qlIndexFixing(ONIndex3M,I2710,TRUE,_xll.ohTrigger(RecalcTrigger,Trigger3M)),NA())</f>
        <v>1.972084941631147E-2</v>
      </c>
      <c r="P2710" s="44">
        <f>IFERROR(_xll.qlIndexFixing(ONIndex6M,I2710,TRUE,_xll.ohTrigger(RecalcTrigger,Trigger6M)),NA())</f>
        <v>1.9792785064562946E-2</v>
      </c>
      <c r="Q2710" s="183">
        <f>IFERROR(_xll.qlIndexFixing(ONIndex1Y,I2710,TRUE,_xll.ohTrigger(RecalcTrigger,Trigger1Y)),NA())</f>
        <v>1.984459603302513E-2</v>
      </c>
    </row>
    <row r="2711" spans="2:17" x14ac:dyDescent="0.2">
      <c r="B2711" s="39" t="s">
        <v>42</v>
      </c>
      <c r="D2711" s="42">
        <f>_xll.qlCalendarAdvance(Calendar,$D2710,B2711,"f",FALSE)</f>
        <v>58313</v>
      </c>
      <c r="E2711" s="177">
        <f>_xll.qlInterestRateIndexValueDate(IndexON,D2711)</f>
        <v>58313</v>
      </c>
      <c r="F2711" s="193">
        <f>IFERROR(_xll.qlIndexFixing(IndexON,D2711,TRUE,_xll.ohTrigger(RecalcTrigger,TriggerON)),NA())</f>
        <v>1.9464211516816432E-2</v>
      </c>
      <c r="H2711" s="42">
        <f>_xll.qlCalendarAdvance(Calendar,$H2710,B2711,"f",FALSE)</f>
        <v>58313</v>
      </c>
      <c r="I2711" s="177">
        <f>_xll.qlInterestRateIndexValueDate(Index1M,$H2711)</f>
        <v>58313</v>
      </c>
      <c r="J2711" s="182">
        <f>IFERROR(_xll.qlIndexFixing(Index1M,$H2711,TRUE,_xll.ohTrigger(RecalcTrigger,Trigger1M)),NA())</f>
        <v>1.9318043416702919E-2</v>
      </c>
      <c r="K2711" s="44">
        <f>IFERROR(_xll.qlIndexFixing(Index3M,H2711,TRUE,_xll.ohTrigger(RecalcTrigger,Trigger3M)),NA())</f>
        <v>1.9791873480278704E-2</v>
      </c>
      <c r="L2711" s="44">
        <f>IFERROR(_xll.qlIndexFixing(Index6M,$H2711,TRUE,_xll.ohTrigger(RecalcTrigger,Trigger6M)),NA())</f>
        <v>1.993281295348218E-2</v>
      </c>
      <c r="M2711" s="183">
        <f>IFERROR(_xll.qlIndexFixing(Index1Y,$H2711,TRUE,_xll.ohTrigger(RecalcTrigger,Trigger1Y)),NA())</f>
        <v>2.0122609944297418E-2</v>
      </c>
      <c r="N2711" s="182">
        <f>IFERROR(_xll.qlIndexFixing(ONIndex1M,I2711,TRUE,_xll.ohTrigger(RecalcTrigger,Trigger1M)),NA())</f>
        <v>1.9296511862865184E-2</v>
      </c>
      <c r="O2711" s="44">
        <f>IFERROR(_xll.qlIndexFixing(ONIndex3M,I2711,TRUE,_xll.ohTrigger(RecalcTrigger,Trigger3M)),NA())</f>
        <v>1.9723765540109461E-2</v>
      </c>
      <c r="P2711" s="44">
        <f>IFERROR(_xll.qlIndexFixing(ONIndex6M,I2711,TRUE,_xll.ohTrigger(RecalcTrigger,Trigger6M)),NA())</f>
        <v>1.9795569212759379E-2</v>
      </c>
      <c r="Q2711" s="183">
        <f>IFERROR(_xll.qlIndexFixing(ONIndex1Y,I2711,TRUE,_xll.ohTrigger(RecalcTrigger,Trigger1Y)),NA())</f>
        <v>1.9847201087500599E-2</v>
      </c>
    </row>
    <row r="2712" spans="2:17" x14ac:dyDescent="0.2">
      <c r="B2712" s="39" t="s">
        <v>42</v>
      </c>
      <c r="D2712" s="42">
        <f>_xll.qlCalendarAdvance(Calendar,$D2711,B2712,"f",FALSE)</f>
        <v>58320</v>
      </c>
      <c r="E2712" s="177">
        <f>_xll.qlInterestRateIndexValueDate(IndexON,D2712)</f>
        <v>58320</v>
      </c>
      <c r="F2712" s="193">
        <f>IFERROR(_xll.qlIndexFixing(IndexON,D2712,TRUE,_xll.ohTrigger(RecalcTrigger,TriggerON)),NA())</f>
        <v>1.9467228560172689E-2</v>
      </c>
      <c r="H2712" s="42">
        <f>_xll.qlCalendarAdvance(Calendar,$H2711,B2712,"f",FALSE)</f>
        <v>58320</v>
      </c>
      <c r="I2712" s="177">
        <f>_xll.qlInterestRateIndexValueDate(Index1M,$H2712)</f>
        <v>58320</v>
      </c>
      <c r="J2712" s="182">
        <f>IFERROR(_xll.qlIndexFixing(Index1M,$H2712,TRUE,_xll.ohTrigger(RecalcTrigger,Trigger1M)),NA())</f>
        <v>1.9320245963926563E-2</v>
      </c>
      <c r="K2712" s="44">
        <f>IFERROR(_xll.qlIndexFixing(Index3M,H2712,TRUE,_xll.ohTrigger(RecalcTrigger,Trigger3M)),NA())</f>
        <v>1.9794163076401135E-2</v>
      </c>
      <c r="L2712" s="44">
        <f>IFERROR(_xll.qlIndexFixing(Index6M,$H2712,TRUE,_xll.ohTrigger(RecalcTrigger,Trigger6M)),NA())</f>
        <v>1.9934319820055682E-2</v>
      </c>
      <c r="M2712" s="183">
        <f>IFERROR(_xll.qlIndexFixing(Index1Y,$H2712,TRUE,_xll.ohTrigger(RecalcTrigger,Trigger1Y)),NA())</f>
        <v>2.0125723602227041E-2</v>
      </c>
      <c r="N2712" s="182">
        <f>IFERROR(_xll.qlIndexFixing(ONIndex1M,I2712,TRUE,_xll.ohTrigger(RecalcTrigger,Trigger1M)),NA())</f>
        <v>1.9299394157621386E-2</v>
      </c>
      <c r="O2712" s="44">
        <f>IFERROR(_xll.qlIndexFixing(ONIndex3M,I2712,TRUE,_xll.ohTrigger(RecalcTrigger,Trigger3M)),NA())</f>
        <v>1.9726696975981284E-2</v>
      </c>
      <c r="P2712" s="44">
        <f>IFERROR(_xll.qlIndexFixing(ONIndex6M,I2712,TRUE,_xll.ohTrigger(RecalcTrigger,Trigger6M)),NA())</f>
        <v>1.9798369178029018E-2</v>
      </c>
      <c r="Q2712" s="183">
        <f>IFERROR(_xll.qlIndexFixing(ONIndex1Y,I2712,TRUE,_xll.ohTrigger(RecalcTrigger,Trigger1Y)),NA())</f>
        <v>1.9849822660666927E-2</v>
      </c>
    </row>
    <row r="2713" spans="2:17" x14ac:dyDescent="0.2">
      <c r="B2713" s="39" t="s">
        <v>42</v>
      </c>
      <c r="D2713" s="42">
        <f>_xll.qlCalendarAdvance(Calendar,$D2712,B2713,"f",FALSE)</f>
        <v>58327</v>
      </c>
      <c r="E2713" s="177">
        <f>_xll.qlInterestRateIndexValueDate(IndexON,D2713)</f>
        <v>58327</v>
      </c>
      <c r="F2713" s="193">
        <f>IFERROR(_xll.qlIndexFixing(IndexON,D2713,TRUE,_xll.ohTrigger(RecalcTrigger,TriggerON)),NA())</f>
        <v>1.9470259286572533E-2</v>
      </c>
      <c r="H2713" s="42">
        <f>_xll.qlCalendarAdvance(Calendar,$H2712,B2713,"f",FALSE)</f>
        <v>58327</v>
      </c>
      <c r="I2713" s="177">
        <f>_xll.qlInterestRateIndexValueDate(Index1M,$H2713)</f>
        <v>58327</v>
      </c>
      <c r="J2713" s="182">
        <f>IFERROR(_xll.qlIndexFixing(Index1M,$H2713,TRUE,_xll.ohTrigger(RecalcTrigger,Trigger1M)),NA())</f>
        <v>1.9323185813772015E-2</v>
      </c>
      <c r="K2713" s="44">
        <f>IFERROR(_xll.qlIndexFixing(Index3M,H2713,TRUE,_xll.ohTrigger(RecalcTrigger,Trigger3M)),NA())</f>
        <v>1.9797223121513934E-2</v>
      </c>
      <c r="L2713" s="44">
        <f>IFERROR(_xll.qlIndexFixing(Index6M,$H2713,TRUE,_xll.ohTrigger(RecalcTrigger,Trigger6M)),NA())</f>
        <v>1.9937369952283873E-2</v>
      </c>
      <c r="M2713" s="183">
        <f>IFERROR(_xll.qlIndexFixing(Index1Y,$H2713,TRUE,_xll.ohTrigger(RecalcTrigger,Trigger1Y)),NA())</f>
        <v>2.0128854120727974E-2</v>
      </c>
      <c r="N2713" s="182">
        <f>IFERROR(_xll.qlIndexFixing(ONIndex1M,I2713,TRUE,_xll.ohTrigger(RecalcTrigger,Trigger1M)),NA())</f>
        <v>1.9302293724231534E-2</v>
      </c>
      <c r="O2713" s="44">
        <f>IFERROR(_xll.qlIndexFixing(ONIndex3M,I2713,TRUE,_xll.ohTrigger(RecalcTrigger,Trigger3M)),NA())</f>
        <v>1.9729643723845891E-2</v>
      </c>
      <c r="P2713" s="44">
        <f>IFERROR(_xll.qlIndexFixing(ONIndex6M,I2713,TRUE,_xll.ohTrigger(RecalcTrigger,Trigger6M)),NA())</f>
        <v>1.9801184960371865E-2</v>
      </c>
      <c r="Q2713" s="183">
        <f>IFERROR(_xll.qlIndexFixing(ONIndex1Y,I2713,TRUE,_xll.ohTrigger(RecalcTrigger,Trigger1Y)),NA())</f>
        <v>1.9852460752362022E-2</v>
      </c>
    </row>
    <row r="2714" spans="2:17" x14ac:dyDescent="0.2">
      <c r="B2714" s="39" t="s">
        <v>42</v>
      </c>
      <c r="D2714" s="42">
        <f>_xll.qlCalendarAdvance(Calendar,$D2713,B2714,"f",FALSE)</f>
        <v>58334</v>
      </c>
      <c r="E2714" s="177">
        <f>_xll.qlInterestRateIndexValueDate(IndexON,D2714)</f>
        <v>58334</v>
      </c>
      <c r="F2714" s="193">
        <f>IFERROR(_xll.qlIndexFixing(IndexON,D2714,TRUE,_xll.ohTrigger(RecalcTrigger,TriggerON)),NA())</f>
        <v>1.9473303695772826E-2</v>
      </c>
      <c r="H2714" s="42">
        <f>_xll.qlCalendarAdvance(Calendar,$H2713,B2714,"f",FALSE)</f>
        <v>58334</v>
      </c>
      <c r="I2714" s="177">
        <f>_xll.qlInterestRateIndexValueDate(Index1M,$H2714)</f>
        <v>58334</v>
      </c>
      <c r="J2714" s="182">
        <f>IFERROR(_xll.qlIndexFixing(Index1M,$H2714,TRUE,_xll.ohTrigger(RecalcTrigger,Trigger1M)),NA())</f>
        <v>1.9326142962592201E-2</v>
      </c>
      <c r="K2714" s="44">
        <f>IFERROR(_xll.qlIndexFixing(Index3M,H2714,TRUE,_xll.ohTrigger(RecalcTrigger,Trigger3M)),NA())</f>
        <v>1.9800298555606353E-2</v>
      </c>
      <c r="L2714" s="44">
        <f>IFERROR(_xll.qlIndexFixing(Index6M,$H2714,TRUE,_xll.ohTrigger(RecalcTrigger,Trigger6M)),NA())</f>
        <v>1.9940436062564116E-2</v>
      </c>
      <c r="M2714" s="183">
        <f>IFERROR(_xll.qlIndexFixing(Index1Y,$H2714,TRUE,_xll.ohTrigger(RecalcTrigger,Trigger1Y)),NA())</f>
        <v>2.0132001499955664E-2</v>
      </c>
      <c r="N2714" s="182">
        <f>IFERROR(_xll.qlIndexFixing(ONIndex1M,I2714,TRUE,_xll.ohTrigger(RecalcTrigger,Trigger1M)),NA())</f>
        <v>1.9305210562452491E-2</v>
      </c>
      <c r="O2714" s="44">
        <f>IFERROR(_xll.qlIndexFixing(ONIndex3M,I2714,TRUE,_xll.ohTrigger(RecalcTrigger,Trigger3M)),NA())</f>
        <v>1.9732605783460144E-2</v>
      </c>
      <c r="P2714" s="44">
        <f>IFERROR(_xll.qlIndexFixing(ONIndex6M,I2714,TRUE,_xll.ohTrigger(RecalcTrigger,Trigger6M)),NA())</f>
        <v>1.9804016559950011E-2</v>
      </c>
      <c r="Q2714" s="183">
        <f>IFERROR(_xll.qlIndexFixing(ONIndex1Y,I2714,TRUE,_xll.ohTrigger(RecalcTrigger,Trigger1Y)),NA())</f>
        <v>1.9855115362666931E-2</v>
      </c>
    </row>
    <row r="2715" spans="2:17" x14ac:dyDescent="0.2">
      <c r="B2715" s="39" t="s">
        <v>42</v>
      </c>
      <c r="D2715" s="42">
        <f>_xll.qlCalendarAdvance(Calendar,$D2714,B2715,"f",FALSE)</f>
        <v>58341</v>
      </c>
      <c r="E2715" s="177">
        <f>_xll.qlInterestRateIndexValueDate(IndexON,D2715)</f>
        <v>58341</v>
      </c>
      <c r="F2715" s="193">
        <f>IFERROR(_xll.qlIndexFixing(IndexON,D2715,TRUE,_xll.ohTrigger(RecalcTrigger,TriggerON)),NA())</f>
        <v>1.9476361787854612E-2</v>
      </c>
      <c r="H2715" s="42">
        <f>_xll.qlCalendarAdvance(Calendar,$H2714,B2715,"f",FALSE)</f>
        <v>58341</v>
      </c>
      <c r="I2715" s="177">
        <f>_xll.qlInterestRateIndexValueDate(Index1M,$H2715)</f>
        <v>58341</v>
      </c>
      <c r="J2715" s="182">
        <f>IFERROR(_xll.qlIndexFixing(Index1M,$H2715,TRUE,_xll.ohTrigger(RecalcTrigger,Trigger1M)),NA())</f>
        <v>1.9329117410403329E-2</v>
      </c>
      <c r="K2715" s="44">
        <f>IFERROR(_xll.qlIndexFixing(Index3M,H2715,TRUE,_xll.ohTrigger(RecalcTrigger,Trigger3M)),NA())</f>
        <v>1.9803389378712247E-2</v>
      </c>
      <c r="L2715" s="44">
        <f>IFERROR(_xll.qlIndexFixing(Index6M,$H2715,TRUE,_xll.ohTrigger(RecalcTrigger,Trigger6M)),NA())</f>
        <v>1.9943518150966767E-2</v>
      </c>
      <c r="M2715" s="183">
        <f>IFERROR(_xll.qlIndexFixing(Index1Y,$H2715,TRUE,_xll.ohTrigger(RecalcTrigger,Trigger1Y)),NA())</f>
        <v>2.0135165740066671E-2</v>
      </c>
      <c r="N2715" s="182">
        <f>IFERROR(_xll.qlIndexFixing(ONIndex1M,I2715,TRUE,_xll.ohTrigger(RecalcTrigger,Trigger1M)),NA())</f>
        <v>1.9308144672527394E-2</v>
      </c>
      <c r="O2715" s="44">
        <f>IFERROR(_xll.qlIndexFixing(ONIndex3M,I2715,TRUE,_xll.ohTrigger(RecalcTrigger,Trigger3M)),NA())</f>
        <v>1.9735583155067182E-2</v>
      </c>
      <c r="P2715" s="44">
        <f>IFERROR(_xll.qlIndexFixing(ONIndex6M,I2715,TRUE,_xll.ohTrigger(RecalcTrigger,Trigger6M)),NA())</f>
        <v>1.9806863976358224E-2</v>
      </c>
      <c r="Q2715" s="183">
        <f>IFERROR(_xll.qlIndexFixing(ONIndex1Y,I2715,TRUE,_xll.ohTrigger(RecalcTrigger,Trigger1Y)),NA())</f>
        <v>1.985778649141956E-2</v>
      </c>
    </row>
    <row r="2716" spans="2:17" x14ac:dyDescent="0.2">
      <c r="B2716" s="39" t="s">
        <v>42</v>
      </c>
      <c r="D2716" s="42">
        <f>_xll.qlCalendarAdvance(Calendar,$D2715,B2716,"f",FALSE)</f>
        <v>58348</v>
      </c>
      <c r="E2716" s="177">
        <f>_xll.qlInterestRateIndexValueDate(IndexON,D2716)</f>
        <v>58348</v>
      </c>
      <c r="F2716" s="193">
        <f>IFERROR(_xll.qlIndexFixing(IndexON,D2716,TRUE,_xll.ohTrigger(RecalcTrigger,TriggerON)),NA())</f>
        <v>1.947943356289894E-2</v>
      </c>
      <c r="H2716" s="42">
        <f>_xll.qlCalendarAdvance(Calendar,$H2715,B2716,"f",FALSE)</f>
        <v>58348</v>
      </c>
      <c r="I2716" s="177">
        <f>_xll.qlInterestRateIndexValueDate(Index1M,$H2716)</f>
        <v>58348</v>
      </c>
      <c r="J2716" s="182">
        <f>IFERROR(_xll.qlIndexFixing(Index1M,$H2716,TRUE,_xll.ohTrigger(RecalcTrigger,Trigger1M)),NA())</f>
        <v>1.9332836121637092E-2</v>
      </c>
      <c r="K2716" s="44">
        <f>IFERROR(_xll.qlIndexFixing(Index3M,H2716,TRUE,_xll.ohTrigger(RecalcTrigger,Trigger3M)),NA())</f>
        <v>1.9807256979382199E-2</v>
      </c>
      <c r="L2716" s="44">
        <f>IFERROR(_xll.qlIndexFixing(Index6M,$H2716,TRUE,_xll.ohTrigger(RecalcTrigger,Trigger6M)),NA())</f>
        <v>1.9947386325376279E-2</v>
      </c>
      <c r="M2716" s="183">
        <f>IFERROR(_xll.qlIndexFixing(Index1Y,$H2716,TRUE,_xll.ohTrigger(RecalcTrigger,Trigger1Y)),NA())</f>
        <v>2.0138346841218211E-2</v>
      </c>
      <c r="N2716" s="182">
        <f>IFERROR(_xll.qlIndexFixing(ONIndex1M,I2716,TRUE,_xll.ohTrigger(RecalcTrigger,Trigger1M)),NA())</f>
        <v>1.9311096054375199E-2</v>
      </c>
      <c r="O2716" s="44">
        <f>IFERROR(_xll.qlIndexFixing(ONIndex3M,I2716,TRUE,_xll.ohTrigger(RecalcTrigger,Trigger3M)),NA())</f>
        <v>1.9738575838667005E-2</v>
      </c>
      <c r="P2716" s="44">
        <f>IFERROR(_xll.qlIndexFixing(ONIndex6M,I2716,TRUE,_xll.ohTrigger(RecalcTrigger,Trigger6M)),NA())</f>
        <v>1.9809727209920691E-2</v>
      </c>
      <c r="Q2716" s="183">
        <f>IFERROR(_xll.qlIndexFixing(ONIndex1Y,I2716,TRUE,_xll.ohTrigger(RecalcTrigger,Trigger1Y)),NA())</f>
        <v>1.9860474138863049E-2</v>
      </c>
    </row>
    <row r="2717" spans="2:17" x14ac:dyDescent="0.2">
      <c r="B2717" s="39" t="s">
        <v>42</v>
      </c>
      <c r="D2717" s="42">
        <f>_xll.qlCalendarAdvance(Calendar,$D2716,B2717,"f",FALSE)</f>
        <v>58355</v>
      </c>
      <c r="E2717" s="177">
        <f>_xll.qlInterestRateIndexValueDate(IndexON,D2717)</f>
        <v>58355</v>
      </c>
      <c r="F2717" s="193">
        <f>IFERROR(_xll.qlIndexFixing(IndexON,D2717,TRUE,_xll.ohTrigger(RecalcTrigger,TriggerON)),NA())</f>
        <v>1.9482519020824762E-2</v>
      </c>
      <c r="H2717" s="42">
        <f>_xll.qlCalendarAdvance(Calendar,$H2716,B2717,"f",FALSE)</f>
        <v>58355</v>
      </c>
      <c r="I2717" s="177">
        <f>_xll.qlInterestRateIndexValueDate(Index1M,$H2717)</f>
        <v>58355</v>
      </c>
      <c r="J2717" s="182">
        <f>IFERROR(_xll.qlIndexFixing(Index1M,$H2717,TRUE,_xll.ohTrigger(RecalcTrigger,Trigger1M)),NA())</f>
        <v>1.9335846562443051E-2</v>
      </c>
      <c r="K2717" s="44">
        <f>IFERROR(_xll.qlIndexFixing(Index3M,H2717,TRUE,_xll.ohTrigger(RecalcTrigger,Trigger3M)),NA())</f>
        <v>1.9810379848903752E-2</v>
      </c>
      <c r="L2717" s="44">
        <f>IFERROR(_xll.qlIndexFixing(Index6M,$H2717,TRUE,_xll.ohTrigger(RecalcTrigger,Trigger6M)),NA())</f>
        <v>1.9950501680980132E-2</v>
      </c>
      <c r="M2717" s="183">
        <f>IFERROR(_xll.qlIndexFixing(Index1Y,$H2717,TRUE,_xll.ohTrigger(RecalcTrigger,Trigger1Y)),NA())</f>
        <v>2.0141544803568841E-2</v>
      </c>
      <c r="N2717" s="182">
        <f>IFERROR(_xll.qlIndexFixing(ONIndex1M,I2717,TRUE,_xll.ohTrigger(RecalcTrigger,Trigger1M)),NA())</f>
        <v>1.9314064707995904E-2</v>
      </c>
      <c r="O2717" s="44">
        <f>IFERROR(_xll.qlIndexFixing(ONIndex3M,I2717,TRUE,_xll.ohTrigger(RecalcTrigger,Trigger3M)),NA())</f>
        <v>1.9741583834178567E-2</v>
      </c>
      <c r="P2717" s="44">
        <f>IFERROR(_xll.qlIndexFixing(ONIndex6M,I2717,TRUE,_xll.ohTrigger(RecalcTrigger,Trigger6M)),NA())</f>
        <v>1.9812606260637411E-2</v>
      </c>
      <c r="Q2717" s="183">
        <f>IFERROR(_xll.qlIndexFixing(ONIndex1Y,I2717,TRUE,_xll.ohTrigger(RecalcTrigger,Trigger1Y)),NA())</f>
        <v>1.9863178304916351E-2</v>
      </c>
    </row>
    <row r="2718" spans="2:17" x14ac:dyDescent="0.2">
      <c r="B2718" s="39" t="s">
        <v>42</v>
      </c>
      <c r="D2718" s="42">
        <f>_xll.qlCalendarAdvance(Calendar,$D2717,B2718,"f",FALSE)</f>
        <v>58362</v>
      </c>
      <c r="E2718" s="177">
        <f>_xll.qlInterestRateIndexValueDate(IndexON,D2718)</f>
        <v>58362</v>
      </c>
      <c r="F2718" s="193">
        <f>IFERROR(_xll.qlIndexFixing(IndexON,D2718,TRUE,_xll.ohTrigger(RecalcTrigger,TriggerON)),NA())</f>
        <v>1.9485618161551033E-2</v>
      </c>
      <c r="H2718" s="42">
        <f>_xll.qlCalendarAdvance(Calendar,$H2717,B2718,"f",FALSE)</f>
        <v>58362</v>
      </c>
      <c r="I2718" s="177">
        <f>_xll.qlInterestRateIndexValueDate(Index1M,$H2718)</f>
        <v>58362</v>
      </c>
      <c r="J2718" s="182">
        <f>IFERROR(_xll.qlIndexFixing(Index1M,$H2718,TRUE,_xll.ohTrigger(RecalcTrigger,Trigger1M)),NA())</f>
        <v>1.9338874303220788E-2</v>
      </c>
      <c r="K2718" s="44">
        <f>IFERROR(_xll.qlIndexFixing(Index3M,H2718,TRUE,_xll.ohTrigger(RecalcTrigger,Trigger3M)),NA())</f>
        <v>1.9813518108409277E-2</v>
      </c>
      <c r="L2718" s="44">
        <f>IFERROR(_xll.qlIndexFixing(Index6M,$H2718,TRUE,_xll.ohTrigger(RecalcTrigger,Trigger6M)),NA())</f>
        <v>1.9953633015827699E-2</v>
      </c>
      <c r="M2718" s="183">
        <f>IFERROR(_xll.qlIndexFixing(Index1Y,$H2718,TRUE,_xll.ohTrigger(RecalcTrigger,Trigger1Y)),NA())</f>
        <v>2.0144759627276215E-2</v>
      </c>
      <c r="N2718" s="182">
        <f>IFERROR(_xll.qlIndexFixing(ONIndex1M,I2718,TRUE,_xll.ohTrigger(RecalcTrigger,Trigger1M)),NA())</f>
        <v>1.931705063338951E-2</v>
      </c>
      <c r="O2718" s="44">
        <f>IFERROR(_xll.qlIndexFixing(ONIndex3M,I2718,TRUE,_xll.ohTrigger(RecalcTrigger,Trigger3M)),NA())</f>
        <v>1.974460714152082E-2</v>
      </c>
      <c r="P2718" s="44">
        <f>IFERROR(_xll.qlIndexFixing(ONIndex6M,I2718,TRUE,_xll.ohTrigger(RecalcTrigger,Trigger6M)),NA())</f>
        <v>1.9815501128346291E-2</v>
      </c>
      <c r="Q2718" s="183">
        <f>IFERROR(_xll.qlIndexFixing(ONIndex1Y,I2718,TRUE,_xll.ohTrigger(RecalcTrigger,Trigger1Y)),NA())</f>
        <v>1.9865898989255282E-2</v>
      </c>
    </row>
    <row r="2719" spans="2:17" x14ac:dyDescent="0.2">
      <c r="B2719" s="39" t="s">
        <v>42</v>
      </c>
      <c r="D2719" s="42">
        <f>_xll.qlCalendarAdvance(Calendar,$D2718,B2719,"f",FALSE)</f>
        <v>58369</v>
      </c>
      <c r="E2719" s="177">
        <f>_xll.qlInterestRateIndexValueDate(IndexON,D2719)</f>
        <v>58369</v>
      </c>
      <c r="F2719" s="193">
        <f>IFERROR(_xll.qlIndexFixing(IndexON,D2719,TRUE,_xll.ohTrigger(RecalcTrigger,TriggerON)),NA())</f>
        <v>1.948873098532089E-2</v>
      </c>
      <c r="H2719" s="42">
        <f>_xll.qlCalendarAdvance(Calendar,$H2718,B2719,"f",FALSE)</f>
        <v>58369</v>
      </c>
      <c r="I2719" s="177">
        <f>_xll.qlInterestRateIndexValueDate(Index1M,$H2719)</f>
        <v>58369</v>
      </c>
      <c r="J2719" s="182">
        <f>IFERROR(_xll.qlIndexFixing(Index1M,$H2719,TRUE,_xll.ohTrigger(RecalcTrigger,Trigger1M)),NA())</f>
        <v>1.9341919343983376E-2</v>
      </c>
      <c r="K2719" s="44">
        <f>IFERROR(_xll.qlIndexFixing(Index3M,H2719,TRUE,_xll.ohTrigger(RecalcTrigger,Trigger3M)),NA())</f>
        <v>1.9816671757934893E-2</v>
      </c>
      <c r="L2719" s="44">
        <f>IFERROR(_xll.qlIndexFixing(Index6M,$H2719,TRUE,_xll.ohTrigger(RecalcTrigger,Trigger6M)),NA())</f>
        <v>1.9956780329995157E-2</v>
      </c>
      <c r="M2719" s="183">
        <f>IFERROR(_xll.qlIndexFixing(Index1Y,$H2719,TRUE,_xll.ohTrigger(RecalcTrigger,Trigger1Y)),NA())</f>
        <v>2.0147991312501546E-2</v>
      </c>
      <c r="N2719" s="182">
        <f>IFERROR(_xll.qlIndexFixing(ONIndex1M,I2719,TRUE,_xll.ohTrigger(RecalcTrigger,Trigger1M)),NA())</f>
        <v>1.9320053830556017E-2</v>
      </c>
      <c r="O2719" s="44">
        <f>IFERROR(_xll.qlIndexFixing(ONIndex3M,I2719,TRUE,_xll.ohTrigger(RecalcTrigger,Trigger3M)),NA())</f>
        <v>1.9747645760855859E-2</v>
      </c>
      <c r="P2719" s="44">
        <f>IFERROR(_xll.qlIndexFixing(ONIndex6M,I2719,TRUE,_xll.ohTrigger(RecalcTrigger,Trigger6M)),NA())</f>
        <v>1.9818411813209424E-2</v>
      </c>
      <c r="Q2719" s="183">
        <f>IFERROR(_xll.qlIndexFixing(ONIndex1Y,I2719,TRUE,_xll.ohTrigger(RecalcTrigger,Trigger1Y)),NA())</f>
        <v>1.9868636192366118E-2</v>
      </c>
    </row>
    <row r="2720" spans="2:17" x14ac:dyDescent="0.2">
      <c r="B2720" s="39" t="s">
        <v>42</v>
      </c>
      <c r="D2720" s="42">
        <f>_xll.qlCalendarAdvance(Calendar,$D2719,B2720,"f",FALSE)</f>
        <v>58376</v>
      </c>
      <c r="E2720" s="177">
        <f>_xll.qlInterestRateIndexValueDate(IndexON,D2720)</f>
        <v>58376</v>
      </c>
      <c r="F2720" s="193">
        <f>IFERROR(_xll.qlIndexFixing(IndexON,D2720,TRUE,_xll.ohTrigger(RecalcTrigger,TriggerON)),NA())</f>
        <v>1.9491857491972242E-2</v>
      </c>
      <c r="H2720" s="42">
        <f>_xll.qlCalendarAdvance(Calendar,$H2719,B2720,"f",FALSE)</f>
        <v>58376</v>
      </c>
      <c r="I2720" s="177">
        <f>_xll.qlInterestRateIndexValueDate(Index1M,$H2720)</f>
        <v>58376</v>
      </c>
      <c r="J2720" s="182">
        <f>IFERROR(_xll.qlIndexFixing(Index1M,$H2720,TRUE,_xll.ohTrigger(RecalcTrigger,Trigger1M)),NA())</f>
        <v>1.9344981684741268E-2</v>
      </c>
      <c r="K2720" s="44">
        <f>IFERROR(_xll.qlIndexFixing(Index3M,H2720,TRUE,_xll.ohTrigger(RecalcTrigger,Trigger3M)),NA())</f>
        <v>1.9819840797517599E-2</v>
      </c>
      <c r="L2720" s="44">
        <f>IFERROR(_xll.qlIndexFixing(Index6M,$H2720,TRUE,_xll.ohTrigger(RecalcTrigger,Trigger6M)),NA())</f>
        <v>1.9959943623555576E-2</v>
      </c>
      <c r="M2720" s="183">
        <f>IFERROR(_xll.qlIndexFixing(Index1Y,$H2720,TRUE,_xll.ohTrigger(RecalcTrigger,Trigger1Y)),NA())</f>
        <v>2.0151239859404934E-2</v>
      </c>
      <c r="N2720" s="182">
        <f>IFERROR(_xll.qlIndexFixing(ONIndex1M,I2720,TRUE,_xll.ohTrigger(RecalcTrigger,Trigger1M)),NA())</f>
        <v>1.9323074299495424E-2</v>
      </c>
      <c r="O2720" s="44">
        <f>IFERROR(_xll.qlIndexFixing(ONIndex3M,I2720,TRUE,_xll.ohTrigger(RecalcTrigger,Trigger3M)),NA())</f>
        <v>1.9750699692183682E-2</v>
      </c>
      <c r="P2720" s="44">
        <f>IFERROR(_xll.qlIndexFixing(ONIndex6M,I2720,TRUE,_xll.ohTrigger(RecalcTrigger,Trigger6M)),NA())</f>
        <v>1.9821338315064718E-2</v>
      </c>
      <c r="Q2720" s="183">
        <f>IFERROR(_xll.qlIndexFixing(ONIndex1Y,I2720,TRUE,_xll.ohTrigger(RecalcTrigger,Trigger1Y)),NA())</f>
        <v>1.9871389914086768E-2</v>
      </c>
    </row>
    <row r="2721" spans="2:17" x14ac:dyDescent="0.2">
      <c r="B2721" s="39" t="s">
        <v>42</v>
      </c>
      <c r="D2721" s="42">
        <f>_xll.qlCalendarAdvance(Calendar,$D2720,B2721,"f",FALSE)</f>
        <v>58383</v>
      </c>
      <c r="E2721" s="177">
        <f>_xll.qlInterestRateIndexValueDate(IndexON,D2721)</f>
        <v>58383</v>
      </c>
      <c r="F2721" s="193">
        <f>IFERROR(_xll.qlIndexFixing(IndexON,D2721,TRUE,_xll.ohTrigger(RecalcTrigger,TriggerON)),NA())</f>
        <v>1.9494997681505088E-2</v>
      </c>
      <c r="H2721" s="42">
        <f>_xll.qlCalendarAdvance(Calendar,$H2720,B2721,"f",FALSE)</f>
        <v>58383</v>
      </c>
      <c r="I2721" s="177">
        <f>_xll.qlInterestRateIndexValueDate(Index1M,$H2721)</f>
        <v>58383</v>
      </c>
      <c r="J2721" s="182">
        <f>IFERROR(_xll.qlIndexFixing(Index1M,$H2721,TRUE,_xll.ohTrigger(RecalcTrigger,Trigger1M)),NA())</f>
        <v>1.9347327376801227E-2</v>
      </c>
      <c r="K2721" s="44">
        <f>IFERROR(_xll.qlIndexFixing(Index3M,H2721,TRUE,_xll.ohTrigger(RecalcTrigger,Trigger3M)),NA())</f>
        <v>1.98230252271944E-2</v>
      </c>
      <c r="L2721" s="44">
        <f>IFERROR(_xll.qlIndexFixing(Index6M,$H2721,TRUE,_xll.ohTrigger(RecalcTrigger,Trigger6M)),NA())</f>
        <v>1.9962346226095527E-2</v>
      </c>
      <c r="M2721" s="183">
        <f>IFERROR(_xll.qlIndexFixing(Index1Y,$H2721,TRUE,_xll.ohTrigger(RecalcTrigger,Trigger1Y)),NA())</f>
        <v>2.0154505268147587E-2</v>
      </c>
      <c r="N2721" s="182">
        <f>IFERROR(_xll.qlIndexFixing(ONIndex1M,I2721,TRUE,_xll.ohTrigger(RecalcTrigger,Trigger1M)),NA())</f>
        <v>1.9326112040207732E-2</v>
      </c>
      <c r="O2721" s="44">
        <f>IFERROR(_xll.qlIndexFixing(ONIndex3M,I2721,TRUE,_xll.ohTrigger(RecalcTrigger,Trigger3M)),NA())</f>
        <v>1.9753768935342197E-2</v>
      </c>
      <c r="P2721" s="44">
        <f>IFERROR(_xll.qlIndexFixing(ONIndex6M,I2721,TRUE,_xll.ohTrigger(RecalcTrigger,Trigger6M)),NA())</f>
        <v>1.9824280634155311E-2</v>
      </c>
      <c r="Q2721" s="183">
        <f>IFERROR(_xll.qlIndexFixing(ONIndex1Y,I2721,TRUE,_xll.ohTrigger(RecalcTrigger,Trigger1Y)),NA())</f>
        <v>1.9874160154417231E-2</v>
      </c>
    </row>
    <row r="2722" spans="2:17" x14ac:dyDescent="0.2">
      <c r="B2722" s="39" t="s">
        <v>42</v>
      </c>
      <c r="D2722" s="42">
        <f>_xll.qlCalendarAdvance(Calendar,$D2721,B2722,"f",FALSE)</f>
        <v>58390</v>
      </c>
      <c r="E2722" s="177">
        <f>_xll.qlInterestRateIndexValueDate(IndexON,D2722)</f>
        <v>58390</v>
      </c>
      <c r="F2722" s="193">
        <f>IFERROR(_xll.qlIndexFixing(IndexON,D2722,TRUE,_xll.ohTrigger(RecalcTrigger,TriggerON)),NA())</f>
        <v>1.9498151553919429E-2</v>
      </c>
      <c r="H2722" s="42">
        <f>_xll.qlCalendarAdvance(Calendar,$H2721,B2722,"f",FALSE)</f>
        <v>58390</v>
      </c>
      <c r="I2722" s="177">
        <f>_xll.qlInterestRateIndexValueDate(Index1M,$H2722)</f>
        <v>58390</v>
      </c>
      <c r="J2722" s="182">
        <f>IFERROR(_xll.qlIndexFixing(Index1M,$H2722,TRUE,_xll.ohTrigger(RecalcTrigger,Trigger1M)),NA())</f>
        <v>1.9350422917905563E-2</v>
      </c>
      <c r="K2722" s="44">
        <f>IFERROR(_xll.qlIndexFixing(Index3M,H2722,TRUE,_xll.ohTrigger(RecalcTrigger,Trigger3M)),NA())</f>
        <v>1.9826225047001406E-2</v>
      </c>
      <c r="L2722" s="44">
        <f>IFERROR(_xll.qlIndexFixing(Index6M,$H2722,TRUE,_xll.ohTrigger(RecalcTrigger,Trigger6M)),NA())</f>
        <v>1.9965540163427508E-2</v>
      </c>
      <c r="M2722" s="183">
        <f>IFERROR(_xll.qlIndexFixing(Index1Y,$H2722,TRUE,_xll.ohTrigger(RecalcTrigger,Trigger1Y)),NA())</f>
        <v>2.0157787538891591E-2</v>
      </c>
      <c r="N2722" s="182">
        <f>IFERROR(_xll.qlIndexFixing(ONIndex1M,I2722,TRUE,_xll.ohTrigger(RecalcTrigger,Trigger1M)),NA())</f>
        <v>1.9329167052692942E-2</v>
      </c>
      <c r="O2722" s="44">
        <f>IFERROR(_xll.qlIndexFixing(ONIndex3M,I2722,TRUE,_xll.ohTrigger(RecalcTrigger,Trigger3M)),NA())</f>
        <v>1.9756853490493498E-2</v>
      </c>
      <c r="P2722" s="44">
        <f>IFERROR(_xll.qlIndexFixing(ONIndex6M,I2722,TRUE,_xll.ohTrigger(RecalcTrigger,Trigger6M)),NA())</f>
        <v>1.9827238770238065E-2</v>
      </c>
      <c r="Q2722" s="183">
        <f>IFERROR(_xll.qlIndexFixing(ONIndex1Y,I2722,TRUE,_xll.ohTrigger(RecalcTrigger,Trigger1Y)),NA())</f>
        <v>1.9876946913033322E-2</v>
      </c>
    </row>
    <row r="2723" spans="2:17" x14ac:dyDescent="0.2">
      <c r="B2723" s="39" t="s">
        <v>42</v>
      </c>
      <c r="D2723" s="42">
        <f>_xll.qlCalendarAdvance(Calendar,$D2722,B2723,"f",FALSE)</f>
        <v>58397</v>
      </c>
      <c r="E2723" s="177">
        <f>_xll.qlInterestRateIndexValueDate(IndexON,D2723)</f>
        <v>58397</v>
      </c>
      <c r="F2723" s="193">
        <f>IFERROR(_xll.qlIndexFixing(IndexON,D2723,TRUE,_xll.ohTrigger(RecalcTrigger,TriggerON)),NA())</f>
        <v>1.9501319109296311E-2</v>
      </c>
      <c r="H2723" s="42">
        <f>_xll.qlCalendarAdvance(Calendar,$H2722,B2723,"f",FALSE)</f>
        <v>58397</v>
      </c>
      <c r="I2723" s="177">
        <f>_xll.qlInterestRateIndexValueDate(Index1M,$H2723)</f>
        <v>58397</v>
      </c>
      <c r="J2723" s="182">
        <f>IFERROR(_xll.qlIndexFixing(Index1M,$H2723,TRUE,_xll.ohTrigger(RecalcTrigger,Trigger1M)),NA())</f>
        <v>1.9353535758106204E-2</v>
      </c>
      <c r="K2723" s="44">
        <f>IFERROR(_xll.qlIndexFixing(Index3M,H2723,TRUE,_xll.ohTrigger(RecalcTrigger,Trigger3M)),NA())</f>
        <v>1.9829440256975622E-2</v>
      </c>
      <c r="L2723" s="44">
        <f>IFERROR(_xll.qlIndexFixing(Index6M,$H2723,TRUE,_xll.ohTrigger(RecalcTrigger,Trigger6M)),NA())</f>
        <v>1.9968750079477279E-2</v>
      </c>
      <c r="M2723" s="183">
        <f>IFERROR(_xll.qlIndexFixing(Index1Y,$H2723,TRUE,_xll.ohTrigger(RecalcTrigger,Trigger1Y)),NA())</f>
        <v>2.0161086671801037E-2</v>
      </c>
      <c r="N2723" s="182">
        <f>IFERROR(_xll.qlIndexFixing(ONIndex1M,I2723,TRUE,_xll.ohTrigger(RecalcTrigger,Trigger1M)),NA())</f>
        <v>1.9332239337032098E-2</v>
      </c>
      <c r="O2723" s="44">
        <f>IFERROR(_xll.qlIndexFixing(ONIndex3M,I2723,TRUE,_xll.ohTrigger(RecalcTrigger,Trigger3M)),NA())</f>
        <v>1.975995335747549E-2</v>
      </c>
      <c r="P2723" s="44">
        <f>IFERROR(_xll.qlIndexFixing(ONIndex6M,I2723,TRUE,_xll.ohTrigger(RecalcTrigger,Trigger6M)),NA())</f>
        <v>1.9830212723312979E-2</v>
      </c>
      <c r="Q2723" s="183">
        <f>IFERROR(_xll.qlIndexFixing(ONIndex1Y,I2723,TRUE,_xll.ohTrigger(RecalcTrigger,Trigger1Y)),NA())</f>
        <v>1.9879750190583412E-2</v>
      </c>
    </row>
    <row r="2724" spans="2:17" x14ac:dyDescent="0.2">
      <c r="B2724" s="39" t="s">
        <v>42</v>
      </c>
      <c r="D2724" s="42">
        <f>_xll.qlCalendarAdvance(Calendar,$D2723,B2724,"f",FALSE)</f>
        <v>58404</v>
      </c>
      <c r="E2724" s="177">
        <f>_xll.qlInterestRateIndexValueDate(IndexON,D2724)</f>
        <v>58404</v>
      </c>
      <c r="F2724" s="193">
        <f>IFERROR(_xll.qlIndexFixing(IndexON,D2724,TRUE,_xll.ohTrigger(RecalcTrigger,TriggerON)),NA())</f>
        <v>1.9504500347554687E-2</v>
      </c>
      <c r="H2724" s="42">
        <f>_xll.qlCalendarAdvance(Calendar,$H2723,B2724,"f",FALSE)</f>
        <v>58404</v>
      </c>
      <c r="I2724" s="177">
        <f>_xll.qlInterestRateIndexValueDate(Index1M,$H2724)</f>
        <v>58404</v>
      </c>
      <c r="J2724" s="182">
        <f>IFERROR(_xll.qlIndexFixing(Index1M,$H2724,TRUE,_xll.ohTrigger(RecalcTrigger,Trigger1M)),NA())</f>
        <v>1.9359619458013351E-2</v>
      </c>
      <c r="K2724" s="44">
        <f>IFERROR(_xll.qlIndexFixing(Index3M,H2724,TRUE,_xll.ohTrigger(RecalcTrigger,Trigger3M)),NA())</f>
        <v>1.9832670857155805E-2</v>
      </c>
      <c r="L2724" s="44">
        <f>IFERROR(_xll.qlIndexFixing(Index6M,$H2724,TRUE,_xll.ohTrigger(RecalcTrigger,Trigger6M)),NA())</f>
        <v>1.9971975974321429E-2</v>
      </c>
      <c r="M2724" s="183">
        <f>IFERROR(_xll.qlIndexFixing(Index1Y,$H2724,TRUE,_xll.ohTrigger(RecalcTrigger,Trigger1Y)),NA())</f>
        <v>2.0164402667039123E-2</v>
      </c>
      <c r="N2724" s="182">
        <f>IFERROR(_xll.qlIndexFixing(ONIndex1M,I2724,TRUE,_xll.ohTrigger(RecalcTrigger,Trigger1M)),NA())</f>
        <v>1.9335328892982062E-2</v>
      </c>
      <c r="O2724" s="44">
        <f>IFERROR(_xll.qlIndexFixing(ONIndex3M,I2724,TRUE,_xll.ohTrigger(RecalcTrigger,Trigger3M)),NA())</f>
        <v>1.9763068536531314E-2</v>
      </c>
      <c r="P2724" s="44">
        <f>IFERROR(_xll.qlIndexFixing(ONIndex6M,I2724,TRUE,_xll.ohTrigger(RecalcTrigger,Trigger6M)),NA())</f>
        <v>1.9833202493785285E-2</v>
      </c>
      <c r="Q2724" s="183">
        <f>IFERROR(_xll.qlIndexFixing(ONIndex1Y,I2724,TRUE,_xll.ohTrigger(RecalcTrigger,Trigger1Y)),NA())</f>
        <v>1.9882569986500176E-2</v>
      </c>
    </row>
    <row r="2725" spans="2:17" x14ac:dyDescent="0.2">
      <c r="B2725" s="39" t="s">
        <v>42</v>
      </c>
      <c r="D2725" s="42">
        <f>_xll.qlCalendarAdvance(Calendar,$D2724,B2725,"f",FALSE)</f>
        <v>58411</v>
      </c>
      <c r="E2725" s="177">
        <f>_xll.qlInterestRateIndexValueDate(IndexON,D2725)</f>
        <v>58411</v>
      </c>
      <c r="F2725" s="193">
        <f>IFERROR(_xll.qlIndexFixing(IndexON,D2725,TRUE,_xll.ohTrigger(RecalcTrigger,TriggerON)),NA())</f>
        <v>1.9507695268694558E-2</v>
      </c>
      <c r="H2725" s="42">
        <f>_xll.qlCalendarAdvance(Calendar,$H2724,B2725,"f",FALSE)</f>
        <v>58411</v>
      </c>
      <c r="I2725" s="177">
        <f>_xll.qlInterestRateIndexValueDate(Index1M,$H2725)</f>
        <v>58411</v>
      </c>
      <c r="J2725" s="182">
        <f>IFERROR(_xll.qlIndexFixing(Index1M,$H2725,TRUE,_xll.ohTrigger(RecalcTrigger,Trigger1M)),NA())</f>
        <v>1.9360552888972763E-2</v>
      </c>
      <c r="K2725" s="44">
        <f>IFERROR(_xll.qlIndexFixing(Index3M,H2725,TRUE,_xll.ohTrigger(RecalcTrigger,Trigger3M)),NA())</f>
        <v>1.9835144013480396E-2</v>
      </c>
      <c r="L2725" s="44">
        <f>IFERROR(_xll.qlIndexFixing(Index6M,$H2725,TRUE,_xll.ohTrigger(RecalcTrigger,Trigger6M)),NA())</f>
        <v>1.9975999784913816E-2</v>
      </c>
      <c r="M2725" s="183">
        <f>IFERROR(_xll.qlIndexFixing(Index1Y,$H2725,TRUE,_xll.ohTrigger(RecalcTrigger,Trigger1Y)),NA())</f>
        <v>2.016773552477082E-2</v>
      </c>
      <c r="N2725" s="182">
        <f>IFERROR(_xll.qlIndexFixing(ONIndex1M,I2725,TRUE,_xll.ohTrigger(RecalcTrigger,Trigger1M)),NA())</f>
        <v>1.9338435720785974E-2</v>
      </c>
      <c r="O2725" s="44">
        <f>IFERROR(_xll.qlIndexFixing(ONIndex3M,I2725,TRUE,_xll.ohTrigger(RecalcTrigger,Trigger3M)),NA())</f>
        <v>1.976619902741783E-2</v>
      </c>
      <c r="P2725" s="44">
        <f>IFERROR(_xll.qlIndexFixing(ONIndex6M,I2725,TRUE,_xll.ohTrigger(RecalcTrigger,Trigger6M)),NA())</f>
        <v>1.9836208080925566E-2</v>
      </c>
      <c r="Q2725" s="183">
        <f>IFERROR(_xll.qlIndexFixing(ONIndex1Y,I2725,TRUE,_xll.ohTrigger(RecalcTrigger,Trigger1Y)),NA())</f>
        <v>1.9885406301026753E-2</v>
      </c>
    </row>
    <row r="2726" spans="2:17" x14ac:dyDescent="0.2">
      <c r="B2726" s="39" t="s">
        <v>42</v>
      </c>
      <c r="D2726" s="42">
        <f>_xll.qlCalendarAdvance(Calendar,$D2725,B2726,"f",FALSE)</f>
        <v>58418</v>
      </c>
      <c r="E2726" s="177">
        <f>_xll.qlInterestRateIndexValueDate(IndexON,D2726)</f>
        <v>58418</v>
      </c>
      <c r="F2726" s="193">
        <f>IFERROR(_xll.qlIndexFixing(IndexON,D2726,TRUE,_xll.ohTrigger(RecalcTrigger,TriggerON)),NA())</f>
        <v>1.9510903872715923E-2</v>
      </c>
      <c r="H2726" s="42">
        <f>_xll.qlCalendarAdvance(Calendar,$H2725,B2726,"f",FALSE)</f>
        <v>58418</v>
      </c>
      <c r="I2726" s="177">
        <f>_xll.qlInterestRateIndexValueDate(Index1M,$H2726)</f>
        <v>58418</v>
      </c>
      <c r="J2726" s="182">
        <f>IFERROR(_xll.qlIndexFixing(Index1M,$H2726,TRUE,_xll.ohTrigger(RecalcTrigger,Trigger1M)),NA())</f>
        <v>1.9363719030003158E-2</v>
      </c>
      <c r="K2726" s="44">
        <f>IFERROR(_xll.qlIndexFixing(Index3M,H2726,TRUE,_xll.ohTrigger(RecalcTrigger,Trigger3M)),NA())</f>
        <v>1.9838404118126662E-2</v>
      </c>
      <c r="L2726" s="44">
        <f>IFERROR(_xll.qlIndexFixing(Index6M,$H2726,TRUE,_xll.ohTrigger(RecalcTrigger,Trigger6M)),NA())</f>
        <v>1.9979258956431687E-2</v>
      </c>
      <c r="M2726" s="183">
        <f>IFERROR(_xll.qlIndexFixing(Index1Y,$H2726,TRUE,_xll.ohTrigger(RecalcTrigger,Trigger1Y)),NA())</f>
        <v>2.0171085245161542E-2</v>
      </c>
      <c r="N2726" s="182">
        <f>IFERROR(_xll.qlIndexFixing(ONIndex1M,I2726,TRUE,_xll.ohTrigger(RecalcTrigger,Trigger1M)),NA())</f>
        <v>1.9341559820362786E-2</v>
      </c>
      <c r="O2726" s="44">
        <f>IFERROR(_xll.qlIndexFixing(ONIndex3M,I2726,TRUE,_xll.ohTrigger(RecalcTrigger,Trigger3M)),NA())</f>
        <v>1.9769344830216085E-2</v>
      </c>
      <c r="P2726" s="44">
        <f>IFERROR(_xll.qlIndexFixing(ONIndex6M,I2726,TRUE,_xll.ohTrigger(RecalcTrigger,Trigger6M)),NA())</f>
        <v>1.9839229485382193E-2</v>
      </c>
      <c r="Q2726" s="183">
        <f>IFERROR(_xll.qlIndexFixing(ONIndex1Y,I2726,TRUE,_xll.ohTrigger(RecalcTrigger,Trigger1Y)),NA())</f>
        <v>1.9888259134001052E-2</v>
      </c>
    </row>
    <row r="2727" spans="2:17" x14ac:dyDescent="0.2">
      <c r="B2727" s="39" t="s">
        <v>42</v>
      </c>
      <c r="D2727" s="42">
        <f>_xll.qlCalendarAdvance(Calendar,$D2726,B2727,"f",FALSE)</f>
        <v>58425</v>
      </c>
      <c r="E2727" s="177">
        <f>_xll.qlInterestRateIndexValueDate(IndexON,D2727)</f>
        <v>58425</v>
      </c>
      <c r="F2727" s="193">
        <f>IFERROR(_xll.qlIndexFixing(IndexON,D2727,TRUE,_xll.ohTrigger(RecalcTrigger,TriggerON)),NA())</f>
        <v>1.9514126159780876E-2</v>
      </c>
      <c r="H2727" s="42">
        <f>_xll.qlCalendarAdvance(Calendar,$H2726,B2727,"f",FALSE)</f>
        <v>58425</v>
      </c>
      <c r="I2727" s="177">
        <f>_xll.qlInterestRateIndexValueDate(Index1M,$H2727)</f>
        <v>58425</v>
      </c>
      <c r="J2727" s="182">
        <f>IFERROR(_xll.qlIndexFixing(Index1M,$H2727,TRUE,_xll.ohTrigger(RecalcTrigger,Trigger1M)),NA())</f>
        <v>1.9366902471128204E-2</v>
      </c>
      <c r="K2727" s="44">
        <f>IFERROR(_xll.qlIndexFixing(Index3M,H2727,TRUE,_xll.ohTrigger(RecalcTrigger,Trigger3M)),NA())</f>
        <v>1.9841679612223693E-2</v>
      </c>
      <c r="L2727" s="44">
        <f>IFERROR(_xll.qlIndexFixing(Index6M,$H2727,TRUE,_xll.ohTrigger(RecalcTrigger,Trigger6M)),NA())</f>
        <v>1.9982534107877516E-2</v>
      </c>
      <c r="M2727" s="183">
        <f>IFERROR(_xll.qlIndexFixing(Index1Y,$H2727,TRUE,_xll.ohTrigger(RecalcTrigger,Trigger1Y)),NA())</f>
        <v>2.0174451828378258E-2</v>
      </c>
      <c r="N2727" s="182">
        <f>IFERROR(_xll.qlIndexFixing(ONIndex1M,I2727,TRUE,_xll.ohTrigger(RecalcTrigger,Trigger1M)),NA())</f>
        <v>1.9344701191793545E-2</v>
      </c>
      <c r="O2727" s="44">
        <f>IFERROR(_xll.qlIndexFixing(ONIndex3M,I2727,TRUE,_xll.ohTrigger(RecalcTrigger,Trigger3M)),NA())</f>
        <v>1.9772505944926078E-2</v>
      </c>
      <c r="P2727" s="44">
        <f>IFERROR(_xll.qlIndexFixing(ONIndex6M,I2727,TRUE,_xll.ohTrigger(RecalcTrigger,Trigger6M)),NA())</f>
        <v>1.9842266706912026E-2</v>
      </c>
      <c r="Q2727" s="183">
        <f>IFERROR(_xll.qlIndexFixing(ONIndex1Y,I2727,TRUE,_xll.ohTrigger(RecalcTrigger,Trigger1Y)),NA())</f>
        <v>1.9891128485747256E-2</v>
      </c>
    </row>
    <row r="2728" spans="2:17" x14ac:dyDescent="0.2">
      <c r="B2728" s="39" t="s">
        <v>42</v>
      </c>
      <c r="D2728" s="42">
        <f>_xll.qlCalendarAdvance(Calendar,$D2727,B2728,"f",FALSE)</f>
        <v>58432</v>
      </c>
      <c r="E2728" s="177">
        <f>_xll.qlInterestRateIndexValueDate(IndexON,D2728)</f>
        <v>58432</v>
      </c>
      <c r="F2728" s="193">
        <f>IFERROR(_xll.qlIndexFixing(IndexON,D2728,TRUE,_xll.ohTrigger(RecalcTrigger,TriggerON)),NA())</f>
        <v>1.951736212956523E-2</v>
      </c>
      <c r="H2728" s="42">
        <f>_xll.qlCalendarAdvance(Calendar,$H2727,B2728,"f",FALSE)</f>
        <v>58432</v>
      </c>
      <c r="I2728" s="177">
        <f>_xll.qlInterestRateIndexValueDate(Index1M,$H2728)</f>
        <v>58432</v>
      </c>
      <c r="J2728" s="182">
        <f>IFERROR(_xll.qlIndexFixing(Index1M,$H2728,TRUE,_xll.ohTrigger(RecalcTrigger,Trigger1M)),NA())</f>
        <v>1.9370103212355747E-2</v>
      </c>
      <c r="K2728" s="44">
        <f>IFERROR(_xll.qlIndexFixing(Index3M,H2728,TRUE,_xll.ohTrigger(RecalcTrigger,Trigger3M)),NA())</f>
        <v>1.984497049581067E-2</v>
      </c>
      <c r="L2728" s="44">
        <f>IFERROR(_xll.qlIndexFixing(Index6M,$H2728,TRUE,_xll.ohTrigger(RecalcTrigger,Trigger6M)),NA())</f>
        <v>1.998582523932969E-2</v>
      </c>
      <c r="M2728" s="183">
        <f>IFERROR(_xll.qlIndexFixing(Index1Y,$H2728,TRUE,_xll.ohTrigger(RecalcTrigger,Trigger1Y)),NA())</f>
        <v>2.0177835274588145E-2</v>
      </c>
      <c r="N2728" s="182">
        <f>IFERROR(_xll.qlIndexFixing(ONIndex1M,I2728,TRUE,_xll.ohTrigger(RecalcTrigger,Trigger1M)),NA())</f>
        <v>1.9347859834916159E-2</v>
      </c>
      <c r="O2728" s="44">
        <f>IFERROR(_xll.qlIndexFixing(ONIndex3M,I2728,TRUE,_xll.ohTrigger(RecalcTrigger,Trigger3M)),NA())</f>
        <v>1.9775682371628855E-2</v>
      </c>
      <c r="P2728" s="44">
        <f>IFERROR(_xll.qlIndexFixing(ONIndex6M,I2728,TRUE,_xll.ohTrigger(RecalcTrigger,Trigger6M)),NA())</f>
        <v>1.984531974543402E-2</v>
      </c>
      <c r="Q2728" s="183">
        <f>IFERROR(_xll.qlIndexFixing(ONIndex1Y,I2728,TRUE,_xll.ohTrigger(RecalcTrigger,Trigger1Y)),NA())</f>
        <v>1.9894014356103273E-2</v>
      </c>
    </row>
    <row r="2729" spans="2:17" x14ac:dyDescent="0.2">
      <c r="B2729" s="39" t="s">
        <v>42</v>
      </c>
      <c r="D2729" s="42">
        <f>_xll.qlCalendarAdvance(Calendar,$D2728,B2729,"f",FALSE)</f>
        <v>58439</v>
      </c>
      <c r="E2729" s="177">
        <f>_xll.qlInterestRateIndexValueDate(IndexON,D2729)</f>
        <v>58439</v>
      </c>
      <c r="F2729" s="193">
        <f>IFERROR(_xll.qlIndexFixing(IndexON,D2729,TRUE,_xll.ohTrigger(RecalcTrigger,TriggerON)),NA())</f>
        <v>1.9520611782393171E-2</v>
      </c>
      <c r="H2729" s="42">
        <f>_xll.qlCalendarAdvance(Calendar,$H2728,B2729,"f",FALSE)</f>
        <v>58439</v>
      </c>
      <c r="I2729" s="177">
        <f>_xll.qlInterestRateIndexValueDate(Index1M,$H2729)</f>
        <v>58439</v>
      </c>
      <c r="J2729" s="182">
        <f>IFERROR(_xll.qlIndexFixing(Index1M,$H2729,TRUE,_xll.ohTrigger(RecalcTrigger,Trigger1M)),NA())</f>
        <v>1.9373321253706704E-2</v>
      </c>
      <c r="K2729" s="44">
        <f>IFERROR(_xll.qlIndexFixing(Index3M,H2729,TRUE,_xll.ohTrigger(RecalcTrigger,Trigger3M)),NA())</f>
        <v>1.9848276768923229E-2</v>
      </c>
      <c r="L2729" s="44">
        <f>IFERROR(_xll.qlIndexFixing(Index6M,$H2729,TRUE,_xll.ohTrigger(RecalcTrigger,Trigger6M)),NA())</f>
        <v>1.998913235086704E-2</v>
      </c>
      <c r="M2729" s="183">
        <f>IFERROR(_xll.qlIndexFixing(Index1Y,$H2729,TRUE,_xll.ohTrigger(RecalcTrigger,Trigger1Y)),NA())</f>
        <v>2.0181235583958838E-2</v>
      </c>
      <c r="N2729" s="182">
        <f>IFERROR(_xll.qlIndexFixing(ONIndex1M,I2729,TRUE,_xll.ohTrigger(RecalcTrigger,Trigger1M)),NA())</f>
        <v>1.9351035749811674E-2</v>
      </c>
      <c r="O2729" s="44">
        <f>IFERROR(_xll.qlIndexFixing(ONIndex3M,I2729,TRUE,_xll.ohTrigger(RecalcTrigger,Trigger3M)),NA())</f>
        <v>1.9778874110243372E-2</v>
      </c>
      <c r="P2729" s="44">
        <f>IFERROR(_xll.qlIndexFixing(ONIndex6M,I2729,TRUE,_xll.ohTrigger(RecalcTrigger,Trigger6M)),NA())</f>
        <v>1.9848388601110267E-2</v>
      </c>
      <c r="Q2729" s="183">
        <f>IFERROR(_xll.qlIndexFixing(ONIndex1Y,I2729,TRUE,_xll.ohTrigger(RecalcTrigger,Trigger1Y)),NA())</f>
        <v>1.9896916744744919E-2</v>
      </c>
    </row>
    <row r="2730" spans="2:17" x14ac:dyDescent="0.2">
      <c r="B2730" s="39" t="s">
        <v>42</v>
      </c>
      <c r="D2730" s="42">
        <f>_xll.qlCalendarAdvance(Calendar,$D2729,B2730,"f",FALSE)</f>
        <v>58446</v>
      </c>
      <c r="E2730" s="177">
        <f>_xll.qlInterestRateIndexValueDate(IndexON,D2730)</f>
        <v>58446</v>
      </c>
      <c r="F2730" s="193">
        <f>IFERROR(_xll.qlIndexFixing(IndexON,D2730,TRUE,_xll.ohTrigger(RecalcTrigger,TriggerON)),NA())</f>
        <v>1.9523875118102607E-2</v>
      </c>
      <c r="H2730" s="42">
        <f>_xll.qlCalendarAdvance(Calendar,$H2729,B2730,"f",FALSE)</f>
        <v>58446</v>
      </c>
      <c r="I2730" s="177">
        <f>_xll.qlInterestRateIndexValueDate(Index1M,$H2730)</f>
        <v>58446</v>
      </c>
      <c r="J2730" s="182">
        <f>IFERROR(_xll.qlIndexFixing(Index1M,$H2730,TRUE,_xll.ohTrigger(RecalcTrigger,Trigger1M)),NA())</f>
        <v>1.9376556595194144E-2</v>
      </c>
      <c r="K2730" s="44">
        <f>IFERROR(_xll.qlIndexFixing(Index3M,H2730,TRUE,_xll.ohTrigger(RecalcTrigger,Trigger3M)),NA())</f>
        <v>1.9851598431601437E-2</v>
      </c>
      <c r="L2730" s="44">
        <f>IFERROR(_xll.qlIndexFixing(Index6M,$H2730,TRUE,_xll.ohTrigger(RecalcTrigger,Trigger6M)),NA())</f>
        <v>1.9991666902351747E-2</v>
      </c>
      <c r="M2730" s="183">
        <f>IFERROR(_xll.qlIndexFixing(Index1Y,$H2730,TRUE,_xll.ohTrigger(RecalcTrigger,Trigger1Y)),NA())</f>
        <v>2.0184652756660176E-2</v>
      </c>
      <c r="N2730" s="182">
        <f>IFERROR(_xll.qlIndexFixing(ONIndex1M,I2730,TRUE,_xll.ohTrigger(RecalcTrigger,Trigger1M)),NA())</f>
        <v>1.9354228936561135E-2</v>
      </c>
      <c r="O2730" s="44">
        <f>IFERROR(_xll.qlIndexFixing(ONIndex3M,I2730,TRUE,_xll.ohTrigger(RecalcTrigger,Trigger3M)),NA())</f>
        <v>1.9782081160850673E-2</v>
      </c>
      <c r="P2730" s="44">
        <f>IFERROR(_xll.qlIndexFixing(ONIndex6M,I2730,TRUE,_xll.ohTrigger(RecalcTrigger,Trigger6M)),NA())</f>
        <v>1.9851473273859721E-2</v>
      </c>
      <c r="Q2730" s="183">
        <f>IFERROR(_xll.qlIndexFixing(ONIndex1Y,I2730,TRUE,_xll.ohTrigger(RecalcTrigger,Trigger1Y)),NA())</f>
        <v>1.9899835652239517E-2</v>
      </c>
    </row>
    <row r="2731" spans="2:17" x14ac:dyDescent="0.2">
      <c r="B2731" s="39" t="s">
        <v>42</v>
      </c>
      <c r="D2731" s="42">
        <f>_xll.qlCalendarAdvance(Calendar,$D2730,B2731,"f",FALSE)</f>
        <v>58453</v>
      </c>
      <c r="E2731" s="177">
        <f>_xll.qlInterestRateIndexValueDate(IndexON,D2731)</f>
        <v>58453</v>
      </c>
      <c r="F2731" s="193">
        <f>IFERROR(_xll.qlIndexFixing(IndexON,D2731,TRUE,_xll.ohTrigger(RecalcTrigger,TriggerON)),NA())</f>
        <v>1.9527152136693537E-2</v>
      </c>
      <c r="H2731" s="42">
        <f>_xll.qlCalendarAdvance(Calendar,$H2730,B2731,"f",FALSE)</f>
        <v>58453</v>
      </c>
      <c r="I2731" s="177">
        <f>_xll.qlInterestRateIndexValueDate(Index1M,$H2731)</f>
        <v>58453</v>
      </c>
      <c r="J2731" s="182">
        <f>IFERROR(_xll.qlIndexFixing(Index1M,$H2731,TRUE,_xll.ohTrigger(RecalcTrigger,Trigger1M)),NA())</f>
        <v>1.9379809236831143E-2</v>
      </c>
      <c r="K2731" s="44">
        <f>IFERROR(_xll.qlIndexFixing(Index3M,H2731,TRUE,_xll.ohTrigger(RecalcTrigger,Trigger3M)),NA())</f>
        <v>1.9854935483880034E-2</v>
      </c>
      <c r="L2731" s="44">
        <f>IFERROR(_xll.qlIndexFixing(Index6M,$H2731,TRUE,_xll.ohTrigger(RecalcTrigger,Trigger6M)),NA())</f>
        <v>1.9995004650909629E-2</v>
      </c>
      <c r="M2731" s="183">
        <f>IFERROR(_xll.qlIndexFixing(Index1Y,$H2731,TRUE,_xll.ohTrigger(RecalcTrigger,Trigger1Y)),NA())</f>
        <v>2.018808679286134E-2</v>
      </c>
      <c r="N2731" s="182">
        <f>IFERROR(_xll.qlIndexFixing(ONIndex1M,I2731,TRUE,_xll.ohTrigger(RecalcTrigger,Trigger1M)),NA())</f>
        <v>1.9357439395083498E-2</v>
      </c>
      <c r="O2731" s="44">
        <f>IFERROR(_xll.qlIndexFixing(ONIndex3M,I2731,TRUE,_xll.ohTrigger(RecalcTrigger,Trigger3M)),NA())</f>
        <v>1.9785303523369713E-2</v>
      </c>
      <c r="P2731" s="44">
        <f>IFERROR(_xll.qlIndexFixing(ONIndex6M,I2731,TRUE,_xll.ohTrigger(RecalcTrigger,Trigger6M)),NA())</f>
        <v>1.9854573763763428E-2</v>
      </c>
      <c r="Q2731" s="183">
        <f>IFERROR(_xll.qlIndexFixing(ONIndex1Y,I2731,TRUE,_xll.ohTrigger(RecalcTrigger,Trigger1Y)),NA())</f>
        <v>1.9902771078262882E-2</v>
      </c>
    </row>
    <row r="2732" spans="2:17" x14ac:dyDescent="0.2">
      <c r="B2732" s="39" t="s">
        <v>42</v>
      </c>
      <c r="D2732" s="42">
        <f>_xll.qlCalendarAdvance(Calendar,$D2731,B2732,"f",FALSE)</f>
        <v>58460</v>
      </c>
      <c r="E2732" s="177">
        <f>_xll.qlInterestRateIndexValueDate(IndexON,D2732)</f>
        <v>58460</v>
      </c>
      <c r="F2732" s="193">
        <f>IFERROR(_xll.qlIndexFixing(IndexON,D2732,TRUE,_xll.ohTrigger(RecalcTrigger,TriggerON)),NA())</f>
        <v>1.9530442838247009E-2</v>
      </c>
      <c r="H2732" s="42">
        <f>_xll.qlCalendarAdvance(Calendar,$H2731,B2732,"f",FALSE)</f>
        <v>58460</v>
      </c>
      <c r="I2732" s="177">
        <f>_xll.qlInterestRateIndexValueDate(Index1M,$H2732)</f>
        <v>58460</v>
      </c>
      <c r="J2732" s="182">
        <f>IFERROR(_xll.qlIndexFixing(Index1M,$H2732,TRUE,_xll.ohTrigger(RecalcTrigger,Trigger1M)),NA())</f>
        <v>1.9383079178630771E-2</v>
      </c>
      <c r="K2732" s="44">
        <f>IFERROR(_xll.qlIndexFixing(Index3M,H2732,TRUE,_xll.ohTrigger(RecalcTrigger,Trigger3M)),NA())</f>
        <v>1.9858287925799988E-2</v>
      </c>
      <c r="L2732" s="44">
        <f>IFERROR(_xll.qlIndexFixing(Index6M,$H2732,TRUE,_xll.ohTrigger(RecalcTrigger,Trigger6M)),NA())</f>
        <v>1.9998358378882652E-2</v>
      </c>
      <c r="M2732" s="183">
        <f>IFERROR(_xll.qlIndexFixing(Index1Y,$H2732,TRUE,_xll.ohTrigger(RecalcTrigger,Trigger1Y)),NA())</f>
        <v>2.0191537692733061E-2</v>
      </c>
      <c r="N2732" s="182">
        <f>IFERROR(_xll.qlIndexFixing(ONIndex1M,I2732,TRUE,_xll.ohTrigger(RecalcTrigger,Trigger1M)),NA())</f>
        <v>1.9360667125297715E-2</v>
      </c>
      <c r="O2732" s="44">
        <f>IFERROR(_xll.qlIndexFixing(ONIndex3M,I2732,TRUE,_xll.ohTrigger(RecalcTrigger,Trigger3M)),NA())</f>
        <v>1.9788541197719445E-2</v>
      </c>
      <c r="P2732" s="44">
        <f>IFERROR(_xll.qlIndexFixing(ONIndex6M,I2732,TRUE,_xll.ohTrigger(RecalcTrigger,Trigger6M)),NA())</f>
        <v>1.9857690070659295E-2</v>
      </c>
      <c r="Q2732" s="183">
        <f>IFERROR(_xll.qlIndexFixing(ONIndex1Y,I2732,TRUE,_xll.ohTrigger(RecalcTrigger,Trigger1Y)),NA())</f>
        <v>1.9905723022733968E-2</v>
      </c>
    </row>
    <row r="2733" spans="2:17" x14ac:dyDescent="0.2">
      <c r="B2733" s="39" t="s">
        <v>42</v>
      </c>
      <c r="D2733" s="42">
        <f>_xll.qlCalendarAdvance(Calendar,$D2732,B2733,"f",FALSE)</f>
        <v>58467</v>
      </c>
      <c r="E2733" s="177">
        <f>_xll.qlInterestRateIndexValueDate(IndexON,D2733)</f>
        <v>58467</v>
      </c>
      <c r="F2733" s="193">
        <f>IFERROR(_xll.qlIndexFixing(IndexON,D2733,TRUE,_xll.ohTrigger(RecalcTrigger,TriggerON)),NA())</f>
        <v>1.9533747222681974E-2</v>
      </c>
      <c r="H2733" s="42">
        <f>_xll.qlCalendarAdvance(Calendar,$H2732,B2733,"f",FALSE)</f>
        <v>58467</v>
      </c>
      <c r="I2733" s="177">
        <f>_xll.qlInterestRateIndexValueDate(Index1M,$H2733)</f>
        <v>58467</v>
      </c>
      <c r="J2733" s="182">
        <f>IFERROR(_xll.qlIndexFixing(Index1M,$H2733,TRUE,_xll.ohTrigger(RecalcTrigger,Trigger1M)),NA())</f>
        <v>1.9386366420611326E-2</v>
      </c>
      <c r="K2733" s="44">
        <f>IFERROR(_xll.qlIndexFixing(Index3M,H2733,TRUE,_xll.ohTrigger(RecalcTrigger,Trigger3M)),NA())</f>
        <v>1.9861655757399593E-2</v>
      </c>
      <c r="L2733" s="44">
        <f>IFERROR(_xll.qlIndexFixing(Index6M,$H2733,TRUE,_xll.ohTrigger(RecalcTrigger,Trigger6M)),NA())</f>
        <v>2.0001728086349195E-2</v>
      </c>
      <c r="M2733" s="183">
        <f>IFERROR(_xll.qlIndexFixing(Index1Y,$H2733,TRUE,_xll.ohTrigger(RecalcTrigger,Trigger1Y)),NA())</f>
        <v>2.019500545644717E-2</v>
      </c>
      <c r="N2733" s="182">
        <f>IFERROR(_xll.qlIndexFixing(ONIndex1M,I2733,TRUE,_xll.ohTrigger(RecalcTrigger,Trigger1M)),NA())</f>
        <v>1.9363912127284832E-2</v>
      </c>
      <c r="O2733" s="44">
        <f>IFERROR(_xll.qlIndexFixing(ONIndex3M,I2733,TRUE,_xll.ohTrigger(RecalcTrigger,Trigger3M)),NA())</f>
        <v>1.9791794184061962E-2</v>
      </c>
      <c r="P2733" s="44">
        <f>IFERROR(_xll.qlIndexFixing(ONIndex6M,I2733,TRUE,_xll.ohTrigger(RecalcTrigger,Trigger6M)),NA())</f>
        <v>1.9860822194628369E-2</v>
      </c>
      <c r="Q2733" s="183">
        <f>IFERROR(_xll.qlIndexFixing(ONIndex1Y,I2733,TRUE,_xll.ohTrigger(RecalcTrigger,Trigger1Y)),NA())</f>
        <v>1.990869148573382E-2</v>
      </c>
    </row>
    <row r="2734" spans="2:17" x14ac:dyDescent="0.2">
      <c r="B2734" s="39" t="s">
        <v>42</v>
      </c>
      <c r="D2734" s="42">
        <f>_xll.qlCalendarAdvance(Calendar,$D2733,B2734,"f",FALSE)</f>
        <v>58474</v>
      </c>
      <c r="E2734" s="177">
        <f>_xll.qlInterestRateIndexValueDate(IndexON,D2734)</f>
        <v>58474</v>
      </c>
      <c r="F2734" s="193">
        <f>IFERROR(_xll.qlIndexFixing(IndexON,D2734,TRUE,_xll.ohTrigger(RecalcTrigger,TriggerON)),NA())</f>
        <v>1.9537065290079481E-2</v>
      </c>
      <c r="H2734" s="42">
        <f>_xll.qlCalendarAdvance(Calendar,$H2733,B2734,"f",FALSE)</f>
        <v>58474</v>
      </c>
      <c r="I2734" s="177">
        <f>_xll.qlInterestRateIndexValueDate(Index1M,$H2734)</f>
        <v>58474</v>
      </c>
      <c r="J2734" s="182">
        <f>IFERROR(_xll.qlIndexFixing(Index1M,$H2734,TRUE,_xll.ohTrigger(RecalcTrigger,Trigger1M)),NA())</f>
        <v>1.9388166687105413E-2</v>
      </c>
      <c r="K2734" s="44">
        <f>IFERROR(_xll.qlIndexFixing(Index3M,H2734,TRUE,_xll.ohTrigger(RecalcTrigger,Trigger3M)),NA())</f>
        <v>1.9865038978717151E-2</v>
      </c>
      <c r="L2734" s="44">
        <f>IFERROR(_xll.qlIndexFixing(Index6M,$H2734,TRUE,_xll.ohTrigger(RecalcTrigger,Trigger6M)),NA())</f>
        <v>2.0005113773390298E-2</v>
      </c>
      <c r="M2734" s="183">
        <f>IFERROR(_xll.qlIndexFixing(Index1Y,$H2734,TRUE,_xll.ohTrigger(RecalcTrigger,Trigger1Y)),NA())</f>
        <v>2.0198490084175947E-2</v>
      </c>
      <c r="N2734" s="182">
        <f>IFERROR(_xll.qlIndexFixing(ONIndex1M,I2734,TRUE,_xll.ohTrigger(RecalcTrigger,Trigger1M)),NA())</f>
        <v>1.9367174401206944E-2</v>
      </c>
      <c r="O2734" s="44">
        <f>IFERROR(_xll.qlIndexFixing(ONIndex3M,I2734,TRUE,_xll.ohTrigger(RecalcTrigger,Trigger3M)),NA())</f>
        <v>1.9795062482397263E-2</v>
      </c>
      <c r="P2734" s="44">
        <f>IFERROR(_xll.qlIndexFixing(ONIndex6M,I2734,TRUE,_xll.ohTrigger(RecalcTrigger,Trigger6M)),NA())</f>
        <v>1.9863970135751696E-2</v>
      </c>
      <c r="Q2734" s="183">
        <f>IFERROR(_xll.qlIndexFixing(ONIndex1Y,I2734,TRUE,_xll.ohTrigger(RecalcTrigger,Trigger1Y)),NA())</f>
        <v>1.9911676467505579E-2</v>
      </c>
    </row>
    <row r="2735" spans="2:17" x14ac:dyDescent="0.2">
      <c r="B2735" s="39" t="s">
        <v>42</v>
      </c>
      <c r="D2735" s="42">
        <f>_xll.qlCalendarAdvance(Calendar,$D2734,B2735,"f",FALSE)</f>
        <v>58481</v>
      </c>
      <c r="E2735" s="177">
        <f>_xll.qlInterestRateIndexValueDate(IndexON,D2735)</f>
        <v>58481</v>
      </c>
      <c r="F2735" s="193">
        <f>IFERROR(_xll.qlIndexFixing(IndexON,D2735,TRUE,_xll.ohTrigger(RecalcTrigger,TriggerON)),NA())</f>
        <v>1.9540397040277435E-2</v>
      </c>
      <c r="H2735" s="42">
        <f>_xll.qlCalendarAdvance(Calendar,$H2734,B2735,"f",FALSE)</f>
        <v>58481</v>
      </c>
      <c r="I2735" s="177">
        <f>_xll.qlInterestRateIndexValueDate(Index1M,$H2735)</f>
        <v>58481</v>
      </c>
      <c r="J2735" s="182">
        <f>IFERROR(_xll.qlIndexFixing(Index1M,$H2735,TRUE,_xll.ohTrigger(RecalcTrigger,Trigger1M)),NA())</f>
        <v>1.9391485705648095E-2</v>
      </c>
      <c r="K2735" s="44">
        <f>IFERROR(_xll.qlIndexFixing(Index3M,H2735,TRUE,_xll.ohTrigger(RecalcTrigger,Trigger3M)),NA())</f>
        <v>1.9867652107032958E-2</v>
      </c>
      <c r="L2735" s="44">
        <f>IFERROR(_xll.qlIndexFixing(Index6M,$H2735,TRUE,_xll.ohTrigger(RecalcTrigger,Trigger6M)),NA())</f>
        <v>2.000851544008567E-2</v>
      </c>
      <c r="M2735" s="183">
        <f>IFERROR(_xll.qlIndexFixing(Index1Y,$H2735,TRUE,_xll.ohTrigger(RecalcTrigger,Trigger1Y)),NA())</f>
        <v>2.0201991576092558E-2</v>
      </c>
      <c r="N2735" s="182">
        <f>IFERROR(_xll.qlIndexFixing(ONIndex1M,I2735,TRUE,_xll.ohTrigger(RecalcTrigger,Trigger1M)),NA())</f>
        <v>1.9370453946820909E-2</v>
      </c>
      <c r="O2735" s="44">
        <f>IFERROR(_xll.qlIndexFixing(ONIndex3M,I2735,TRUE,_xll.ohTrigger(RecalcTrigger,Trigger3M)),NA())</f>
        <v>1.9798346092563257E-2</v>
      </c>
      <c r="P2735" s="44">
        <f>IFERROR(_xll.qlIndexFixing(ONIndex6M,I2735,TRUE,_xll.ohTrigger(RecalcTrigger,Trigger6M)),NA())</f>
        <v>1.986713389394823E-2</v>
      </c>
      <c r="Q2735" s="183">
        <f>IFERROR(_xll.qlIndexFixing(ONIndex1Y,I2735,TRUE,_xll.ohTrigger(RecalcTrigger,Trigger1Y)),NA())</f>
        <v>1.9914677967806105E-2</v>
      </c>
    </row>
    <row r="2736" spans="2:17" x14ac:dyDescent="0.2">
      <c r="B2736" s="39" t="s">
        <v>42</v>
      </c>
      <c r="D2736" s="42">
        <f>_xll.qlCalendarAdvance(Calendar,$D2735,B2736,"f",FALSE)</f>
        <v>58488</v>
      </c>
      <c r="E2736" s="177">
        <f>_xll.qlInterestRateIndexValueDate(IndexON,D2736)</f>
        <v>58488</v>
      </c>
      <c r="F2736" s="193">
        <f>IFERROR(_xll.qlIndexFixing(IndexON,D2736,TRUE,_xll.ohTrigger(RecalcTrigger,TriggerON)),NA())</f>
        <v>1.9543742473356884E-2</v>
      </c>
      <c r="H2736" s="42">
        <f>_xll.qlCalendarAdvance(Calendar,$H2735,B2736,"f",FALSE)</f>
        <v>58488</v>
      </c>
      <c r="I2736" s="177">
        <f>_xll.qlInterestRateIndexValueDate(Index1M,$H2736)</f>
        <v>58488</v>
      </c>
      <c r="J2736" s="182">
        <f>IFERROR(_xll.qlIndexFixing(Index1M,$H2736,TRUE,_xll.ohTrigger(RecalcTrigger,Trigger1M)),NA())</f>
        <v>1.9394822022510531E-2</v>
      </c>
      <c r="K2736" s="44">
        <f>IFERROR(_xll.qlIndexFixing(Index3M,H2736,TRUE,_xll.ohTrigger(RecalcTrigger,Trigger3M)),NA())</f>
        <v>1.9871064823299308E-2</v>
      </c>
      <c r="L2736" s="44">
        <f>IFERROR(_xll.qlIndexFixing(Index6M,$H2736,TRUE,_xll.ohTrigger(RecalcTrigger,Trigger6M)),NA())</f>
        <v>2.001193308651503E-2</v>
      </c>
      <c r="M2736" s="183">
        <f>IFERROR(_xll.qlIndexFixing(Index1Y,$H2736,TRUE,_xll.ohTrigger(RecalcTrigger,Trigger1Y)),NA())</f>
        <v>2.0205509932370608E-2</v>
      </c>
      <c r="N2736" s="182">
        <f>IFERROR(_xll.qlIndexFixing(ONIndex1M,I2736,TRUE,_xll.ohTrigger(RecalcTrigger,Trigger1M)),NA())</f>
        <v>1.9373750764126729E-2</v>
      </c>
      <c r="O2736" s="44">
        <f>IFERROR(_xll.qlIndexFixing(ONIndex3M,I2736,TRUE,_xll.ohTrigger(RecalcTrigger,Trigger3M)),NA())</f>
        <v>1.9801645014722036E-2</v>
      </c>
      <c r="P2736" s="44">
        <f>IFERROR(_xll.qlIndexFixing(ONIndex6M,I2736,TRUE,_xll.ohTrigger(RecalcTrigger,Trigger6M)),NA())</f>
        <v>1.9870313469136924E-2</v>
      </c>
      <c r="Q2736" s="183">
        <f>IFERROR(_xll.qlIndexFixing(ONIndex1Y,I2736,TRUE,_xll.ohTrigger(RecalcTrigger,Trigger1Y)),NA())</f>
        <v>1.9917695986635398E-2</v>
      </c>
    </row>
    <row r="2737" spans="2:17" x14ac:dyDescent="0.2">
      <c r="B2737" s="39" t="s">
        <v>42</v>
      </c>
      <c r="D2737" s="42">
        <f>_xll.qlCalendarAdvance(Calendar,$D2736,B2737,"f",FALSE)</f>
        <v>58495</v>
      </c>
      <c r="E2737" s="177">
        <f>_xll.qlInterestRateIndexValueDate(IndexON,D2737)</f>
        <v>58495</v>
      </c>
      <c r="F2737" s="193">
        <f>IFERROR(_xll.qlIndexFixing(IndexON,D2737,TRUE,_xll.ohTrigger(RecalcTrigger,TriggerON)),NA())</f>
        <v>1.9547101589398874E-2</v>
      </c>
      <c r="H2737" s="42">
        <f>_xll.qlCalendarAdvance(Calendar,$H2736,B2737,"f",FALSE)</f>
        <v>58495</v>
      </c>
      <c r="I2737" s="177">
        <f>_xll.qlInterestRateIndexValueDate(Index1M,$H2737)</f>
        <v>58495</v>
      </c>
      <c r="J2737" s="182">
        <f>IFERROR(_xll.qlIndexFixing(Index1M,$H2737,TRUE,_xll.ohTrigger(RecalcTrigger,Trigger1M)),NA())</f>
        <v>1.9398175637715072E-2</v>
      </c>
      <c r="K2737" s="44">
        <f>IFERROR(_xll.qlIndexFixing(Index3M,H2737,TRUE,_xll.ohTrigger(RecalcTrigger,Trigger3M)),NA())</f>
        <v>1.9874492928528994E-2</v>
      </c>
      <c r="L2737" s="44">
        <f>IFERROR(_xll.qlIndexFixing(Index6M,$H2737,TRUE,_xll.ohTrigger(RecalcTrigger,Trigger6M)),NA())</f>
        <v>2.0015366712760309E-2</v>
      </c>
      <c r="M2737" s="183">
        <f>IFERROR(_xll.qlIndexFixing(Index1Y,$H2737,TRUE,_xll.ohTrigger(RecalcTrigger,Trigger1Y)),NA())</f>
        <v>2.020904515318548E-2</v>
      </c>
      <c r="N2737" s="182">
        <f>IFERROR(_xll.qlIndexFixing(ONIndex1M,I2737,TRUE,_xll.ohTrigger(RecalcTrigger,Trigger1M)),NA())</f>
        <v>1.9377064853286496E-2</v>
      </c>
      <c r="O2737" s="44">
        <f>IFERROR(_xll.qlIndexFixing(ONIndex3M,I2737,TRUE,_xll.ohTrigger(RecalcTrigger,Trigger3M)),NA())</f>
        <v>1.9804959248873599E-2</v>
      </c>
      <c r="P2737" s="44">
        <f>IFERROR(_xll.qlIndexFixing(ONIndex6M,I2737,TRUE,_xll.ohTrigger(RecalcTrigger,Trigger6M)),NA())</f>
        <v>1.9873508861479872E-2</v>
      </c>
      <c r="Q2737" s="183">
        <f>IFERROR(_xll.qlIndexFixing(ONIndex1Y,I2737,TRUE,_xll.ohTrigger(RecalcTrigger,Trigger1Y)),NA())</f>
        <v>1.9920730523993457E-2</v>
      </c>
    </row>
    <row r="2738" spans="2:17" x14ac:dyDescent="0.2">
      <c r="B2738" s="39" t="s">
        <v>42</v>
      </c>
      <c r="D2738" s="42">
        <f>_xll.qlCalendarAdvance(Calendar,$D2737,B2738,"f",FALSE)</f>
        <v>58502</v>
      </c>
      <c r="E2738" s="177">
        <f>_xll.qlInterestRateIndexValueDate(IndexON,D2738)</f>
        <v>58502</v>
      </c>
      <c r="F2738" s="193">
        <f>IFERROR(_xll.qlIndexFixing(IndexON,D2738,TRUE,_xll.ohTrigger(RecalcTrigger,TriggerON)),NA())</f>
        <v>1.9550474388484451E-2</v>
      </c>
      <c r="H2738" s="42">
        <f>_xll.qlCalendarAdvance(Calendar,$H2737,B2738,"f",FALSE)</f>
        <v>58502</v>
      </c>
      <c r="I2738" s="177">
        <f>_xll.qlInterestRateIndexValueDate(Index1M,$H2738)</f>
        <v>58502</v>
      </c>
      <c r="J2738" s="182">
        <f>IFERROR(_xll.qlIndexFixing(Index1M,$H2738,TRUE,_xll.ohTrigger(RecalcTrigger,Trigger1M)),NA())</f>
        <v>1.9403062133698641E-2</v>
      </c>
      <c r="K2738" s="44">
        <f>IFERROR(_xll.qlIndexFixing(Index3M,H2738,TRUE,_xll.ohTrigger(RecalcTrigger,Trigger3M)),NA())</f>
        <v>1.9879515252438012E-2</v>
      </c>
      <c r="L2738" s="44">
        <f>IFERROR(_xll.qlIndexFixing(Index6M,$H2738,TRUE,_xll.ohTrigger(RecalcTrigger,Trigger6M)),NA())</f>
        <v>2.0020414780499381E-2</v>
      </c>
      <c r="M2738" s="183">
        <f>IFERROR(_xll.qlIndexFixing(Index1Y,$H2738,TRUE,_xll.ohTrigger(RecalcTrigger,Trigger1Y)),NA())</f>
        <v>2.0211776595162823E-2</v>
      </c>
      <c r="N2738" s="182">
        <f>IFERROR(_xll.qlIndexFixing(ONIndex1M,I2738,TRUE,_xll.ohTrigger(RecalcTrigger,Trigger1M)),NA())</f>
        <v>1.9380396214219164E-2</v>
      </c>
      <c r="O2738" s="44">
        <f>IFERROR(_xll.qlIndexFixing(ONIndex3M,I2738,TRUE,_xll.ohTrigger(RecalcTrigger,Trigger3M)),NA())</f>
        <v>1.9808288794855855E-2</v>
      </c>
      <c r="P2738" s="44">
        <f>IFERROR(_xll.qlIndexFixing(ONIndex6M,I2738,TRUE,_xll.ohTrigger(RecalcTrigger,Trigger6M)),NA())</f>
        <v>1.9876720070977072E-2</v>
      </c>
      <c r="Q2738" s="183">
        <f>IFERROR(_xll.qlIndexFixing(ONIndex1Y,I2738,TRUE,_xll.ohTrigger(RecalcTrigger,Trigger1Y)),NA())</f>
        <v>1.9923781580042377E-2</v>
      </c>
    </row>
    <row r="2739" spans="2:17" x14ac:dyDescent="0.2">
      <c r="B2739" s="39" t="s">
        <v>42</v>
      </c>
      <c r="D2739" s="42">
        <f>_xll.qlCalendarAdvance(Calendar,$D2738,B2739,"f",FALSE)</f>
        <v>58509</v>
      </c>
      <c r="E2739" s="177">
        <f>_xll.qlInterestRateIndexValueDate(IndexON,D2739)</f>
        <v>58509</v>
      </c>
      <c r="F2739" s="193">
        <f>IFERROR(_xll.qlIndexFixing(IndexON,D2739,TRUE,_xll.ohTrigger(RecalcTrigger,TriggerON)),NA())</f>
        <v>1.9553860870370476E-2</v>
      </c>
      <c r="H2739" s="42">
        <f>_xll.qlCalendarAdvance(Calendar,$H2738,B2739,"f",FALSE)</f>
        <v>58509</v>
      </c>
      <c r="I2739" s="177">
        <f>_xll.qlInterestRateIndexValueDate(Index1M,$H2739)</f>
        <v>58509</v>
      </c>
      <c r="J2739" s="182">
        <f>IFERROR(_xll.qlIndexFixing(Index1M,$H2739,TRUE,_xll.ohTrigger(RecalcTrigger,Trigger1M)),NA())</f>
        <v>1.9406453177057584E-2</v>
      </c>
      <c r="K2739" s="44">
        <f>IFERROR(_xll.qlIndexFixing(Index3M,H2739,TRUE,_xll.ohTrigger(RecalcTrigger,Trigger3M)),NA())</f>
        <v>1.9882976710278045E-2</v>
      </c>
      <c r="L2739" s="44">
        <f>IFERROR(_xll.qlIndexFixing(Index6M,$H2739,TRUE,_xll.ohTrigger(RecalcTrigger,Trigger6M)),NA())</f>
        <v>2.0023883028072634E-2</v>
      </c>
      <c r="M2739" s="183">
        <f>IFERROR(_xll.qlIndexFixing(Index1Y,$H2739,TRUE,_xll.ohTrigger(RecalcTrigger,Trigger1Y)),NA())</f>
        <v>2.0215344145297243E-2</v>
      </c>
      <c r="N2739" s="182">
        <f>IFERROR(_xll.qlIndexFixing(ONIndex1M,I2739,TRUE,_xll.ohTrigger(RecalcTrigger,Trigger1M)),NA())</f>
        <v>1.9383744847086826E-2</v>
      </c>
      <c r="O2739" s="44">
        <f>IFERROR(_xll.qlIndexFixing(ONIndex3M,I2739,TRUE,_xll.ohTrigger(RecalcTrigger,Trigger3M)),NA())</f>
        <v>1.9811633652749849E-2</v>
      </c>
      <c r="P2739" s="44">
        <f>IFERROR(_xll.qlIndexFixing(ONIndex6M,I2739,TRUE,_xll.ohTrigger(RecalcTrigger,Trigger6M)),NA())</f>
        <v>1.9879947097547479E-2</v>
      </c>
      <c r="Q2739" s="183">
        <f>IFERROR(_xll.qlIndexFixing(ONIndex1Y,I2739,TRUE,_xll.ohTrigger(RecalcTrigger,Trigger1Y)),NA())</f>
        <v>1.992684915470111E-2</v>
      </c>
    </row>
    <row r="2740" spans="2:17" x14ac:dyDescent="0.2">
      <c r="B2740" s="39" t="s">
        <v>42</v>
      </c>
      <c r="D2740" s="42">
        <f>_xll.qlCalendarAdvance(Calendar,$D2739,B2740,"f",FALSE)</f>
        <v>58516</v>
      </c>
      <c r="E2740" s="177">
        <f>_xll.qlInterestRateIndexValueDate(IndexON,D2740)</f>
        <v>58516</v>
      </c>
      <c r="F2740" s="193">
        <f>IFERROR(_xll.qlIndexFixing(IndexON,D2740,TRUE,_xll.ohTrigger(RecalcTrigger,TriggerON)),NA())</f>
        <v>1.9557261035137996E-2</v>
      </c>
      <c r="H2740" s="42">
        <f>_xll.qlCalendarAdvance(Calendar,$H2739,B2740,"f",FALSE)</f>
        <v>58516</v>
      </c>
      <c r="I2740" s="177">
        <f>_xll.qlInterestRateIndexValueDate(Index1M,$H2740)</f>
        <v>58516</v>
      </c>
      <c r="J2740" s="182">
        <f>IFERROR(_xll.qlIndexFixing(Index1M,$H2740,TRUE,_xll.ohTrigger(RecalcTrigger,Trigger1M)),NA())</f>
        <v>1.9412905959248179E-2</v>
      </c>
      <c r="K2740" s="44">
        <f>IFERROR(_xll.qlIndexFixing(Index3M,H2740,TRUE,_xll.ohTrigger(RecalcTrigger,Trigger3M)),NA())</f>
        <v>1.9886453558941586E-2</v>
      </c>
      <c r="L2740" s="44">
        <f>IFERROR(_xll.qlIndexFixing(Index6M,$H2740,TRUE,_xll.ohTrigger(RecalcTrigger,Trigger6M)),NA())</f>
        <v>2.0027367257527146E-2</v>
      </c>
      <c r="M2740" s="183">
        <f>IFERROR(_xll.qlIndexFixing(Index1Y,$H2740,TRUE,_xll.ohTrigger(RecalcTrigger,Trigger1Y)),NA())</f>
        <v>2.0218928559525118E-2</v>
      </c>
      <c r="N2740" s="182">
        <f>IFERROR(_xll.qlIndexFixing(ONIndex1M,I2740,TRUE,_xll.ohTrigger(RecalcTrigger,Trigger1M)),NA())</f>
        <v>1.9387110751484249E-2</v>
      </c>
      <c r="O2740" s="44">
        <f>IFERROR(_xll.qlIndexFixing(ONIndex3M,I2740,TRUE,_xll.ohTrigger(RecalcTrigger,Trigger3M)),NA())</f>
        <v>1.9814993822636628E-2</v>
      </c>
      <c r="P2740" s="44">
        <f>IFERROR(_xll.qlIndexFixing(ONIndex6M,I2740,TRUE,_xll.ohTrigger(RecalcTrigger,Trigger6M)),NA())</f>
        <v>1.9883189941191093E-2</v>
      </c>
      <c r="Q2740" s="183">
        <f>IFERROR(_xll.qlIndexFixing(ONIndex1Y,I2740,TRUE,_xll.ohTrigger(RecalcTrigger,Trigger1Y)),NA())</f>
        <v>1.9929933247726517E-2</v>
      </c>
    </row>
    <row r="2741" spans="2:17" x14ac:dyDescent="0.2">
      <c r="B2741" s="39" t="s">
        <v>42</v>
      </c>
      <c r="D2741" s="42">
        <f>_xll.qlCalendarAdvance(Calendar,$D2740,B2741,"f",FALSE)</f>
        <v>58523</v>
      </c>
      <c r="E2741" s="177">
        <f>_xll.qlInterestRateIndexValueDate(IndexON,D2741)</f>
        <v>58523</v>
      </c>
      <c r="F2741" s="193">
        <f>IFERROR(_xll.qlIndexFixing(IndexON,D2741,TRUE,_xll.ohTrigger(RecalcTrigger,TriggerON)),NA())</f>
        <v>1.9560674882868057E-2</v>
      </c>
      <c r="H2741" s="42">
        <f>_xll.qlCalendarAdvance(Calendar,$H2740,B2741,"f",FALSE)</f>
        <v>58523</v>
      </c>
      <c r="I2741" s="177">
        <f>_xll.qlInterestRateIndexValueDate(Index1M,$H2741)</f>
        <v>58523</v>
      </c>
      <c r="J2741" s="182">
        <f>IFERROR(_xll.qlIndexFixing(Index1M,$H2741,TRUE,_xll.ohTrigger(RecalcTrigger,Trigger1M)),NA())</f>
        <v>1.941328716463199E-2</v>
      </c>
      <c r="K2741" s="44">
        <f>IFERROR(_xll.qlIndexFixing(Index3M,H2741,TRUE,_xll.ohTrigger(RecalcTrigger,Trigger3M)),NA())</f>
        <v>1.9889945798469155E-2</v>
      </c>
      <c r="L2741" s="44">
        <f>IFERROR(_xll.qlIndexFixing(Index6M,$H2741,TRUE,_xll.ohTrigger(RecalcTrigger,Trigger6M)),NA())</f>
        <v>2.0030867468947486E-2</v>
      </c>
      <c r="M2741" s="183">
        <f>IFERROR(_xll.qlIndexFixing(Index1Y,$H2741,TRUE,_xll.ohTrigger(RecalcTrigger,Trigger1Y)),NA())</f>
        <v>2.0222529838025416E-2</v>
      </c>
      <c r="N2741" s="182">
        <f>IFERROR(_xll.qlIndexFixing(ONIndex1M,I2741,TRUE,_xll.ohTrigger(RecalcTrigger,Trigger1M)),NA())</f>
        <v>1.9390493927897712E-2</v>
      </c>
      <c r="O2741" s="44">
        <f>IFERROR(_xll.qlIndexFixing(ONIndex3M,I2741,TRUE,_xll.ohTrigger(RecalcTrigger,Trigger3M)),NA())</f>
        <v>1.9818369304516192E-2</v>
      </c>
      <c r="P2741" s="44">
        <f>IFERROR(_xll.qlIndexFixing(ONIndex6M,I2741,TRUE,_xll.ohTrigger(RecalcTrigger,Trigger6M)),NA())</f>
        <v>1.9886448601907913E-2</v>
      </c>
      <c r="Q2741" s="183">
        <f>IFERROR(_xll.qlIndexFixing(ONIndex1Y,I2741,TRUE,_xll.ohTrigger(RecalcTrigger,Trigger1Y)),NA())</f>
        <v>1.9933033859442784E-2</v>
      </c>
    </row>
    <row r="2742" spans="2:17" x14ac:dyDescent="0.2">
      <c r="B2742" s="39" t="s">
        <v>42</v>
      </c>
      <c r="D2742" s="42">
        <f>_xll.qlCalendarAdvance(Calendar,$D2741,B2742,"f",FALSE)</f>
        <v>58530</v>
      </c>
      <c r="E2742" s="177">
        <f>_xll.qlInterestRateIndexValueDate(IndexON,D2742)</f>
        <v>58530</v>
      </c>
      <c r="F2742" s="193">
        <f>IFERROR(_xll.qlIndexFixing(IndexON,D2742,TRUE,_xll.ohTrigger(RecalcTrigger,TriggerON)),NA())</f>
        <v>1.9564102413560658E-2</v>
      </c>
      <c r="H2742" s="42">
        <f>_xll.qlCalendarAdvance(Calendar,$H2741,B2742,"f",FALSE)</f>
        <v>58530</v>
      </c>
      <c r="I2742" s="177">
        <f>_xll.qlInterestRateIndexValueDate(Index1M,$H2742)</f>
        <v>58530</v>
      </c>
      <c r="J2742" s="182">
        <f>IFERROR(_xll.qlIndexFixing(Index1M,$H2742,TRUE,_xll.ohTrigger(RecalcTrigger,Trigger1M)),NA())</f>
        <v>1.9416730108878823E-2</v>
      </c>
      <c r="K2742" s="44">
        <f>IFERROR(_xll.qlIndexFixing(Index3M,H2742,TRUE,_xll.ohTrigger(RecalcTrigger,Trigger3M)),NA())</f>
        <v>1.9893453428904802E-2</v>
      </c>
      <c r="L2742" s="44">
        <f>IFERROR(_xll.qlIndexFixing(Index6M,$H2742,TRUE,_xll.ohTrigger(RecalcTrigger,Trigger6M)),NA())</f>
        <v>2.0034383662417346E-2</v>
      </c>
      <c r="M2742" s="183">
        <f>IFERROR(_xll.qlIndexFixing(Index1Y,$H2742,TRUE,_xll.ohTrigger(RecalcTrigger,Trigger1Y)),NA())</f>
        <v>2.0226147980976439E-2</v>
      </c>
      <c r="N2742" s="182">
        <f>IFERROR(_xll.qlIndexFixing(ONIndex1M,I2742,TRUE,_xll.ohTrigger(RecalcTrigger,Trigger1M)),NA())</f>
        <v>1.9393894375921983E-2</v>
      </c>
      <c r="O2742" s="44">
        <f>IFERROR(_xll.qlIndexFixing(ONIndex3M,I2742,TRUE,_xll.ohTrigger(RecalcTrigger,Trigger3M)),NA())</f>
        <v>1.9821760098307495E-2</v>
      </c>
      <c r="P2742" s="44">
        <f>IFERROR(_xll.qlIndexFixing(ONIndex6M,I2742,TRUE,_xll.ohTrigger(RecalcTrigger,Trigger6M)),NA())</f>
        <v>1.9889723079616894E-2</v>
      </c>
      <c r="Q2742" s="183">
        <f>IFERROR(_xll.qlIndexFixing(ONIndex1Y,I2742,TRUE,_xll.ohTrigger(RecalcTrigger,Trigger1Y)),NA())</f>
        <v>1.993615098984991E-2</v>
      </c>
    </row>
    <row r="2743" spans="2:17" x14ac:dyDescent="0.2">
      <c r="B2743" s="39" t="s">
        <v>42</v>
      </c>
      <c r="D2743" s="42">
        <f>_xll.qlCalendarAdvance(Calendar,$D2742,B2743,"f",FALSE)</f>
        <v>58537</v>
      </c>
      <c r="E2743" s="177">
        <f>_xll.qlInterestRateIndexValueDate(IndexON,D2743)</f>
        <v>58537</v>
      </c>
      <c r="F2743" s="193">
        <f>IFERROR(_xll.qlIndexFixing(IndexON,D2743,TRUE,_xll.ohTrigger(RecalcTrigger,TriggerON)),NA())</f>
        <v>1.9567543627134754E-2</v>
      </c>
      <c r="H2743" s="42">
        <f>_xll.qlCalendarAdvance(Calendar,$H2742,B2743,"f",FALSE)</f>
        <v>58537</v>
      </c>
      <c r="I2743" s="177">
        <f>_xll.qlInterestRateIndexValueDate(Index1M,$H2743)</f>
        <v>58537</v>
      </c>
      <c r="J2743" s="182">
        <f>IFERROR(_xll.qlIndexFixing(Index1M,$H2743,TRUE,_xll.ohTrigger(RecalcTrigger,Trigger1M)),NA())</f>
        <v>1.9419425392909605E-2</v>
      </c>
      <c r="K2743" s="44">
        <f>IFERROR(_xll.qlIndexFixing(Index3M,H2743,TRUE,_xll.ohTrigger(RecalcTrigger,Trigger3M)),NA())</f>
        <v>1.9896180514310462E-2</v>
      </c>
      <c r="L2743" s="44">
        <f>IFERROR(_xll.qlIndexFixing(Index6M,$H2743,TRUE,_xll.ohTrigger(RecalcTrigger,Trigger6M)),NA())</f>
        <v>2.0037109866055339E-2</v>
      </c>
      <c r="M2743" s="183">
        <f>IFERROR(_xll.qlIndexFixing(Index1Y,$H2743,TRUE,_xll.ohTrigger(RecalcTrigger,Trigger1Y)),NA())</f>
        <v>2.0229782988556932E-2</v>
      </c>
      <c r="N2743" s="182">
        <f>IFERROR(_xll.qlIndexFixing(ONIndex1M,I2743,TRUE,_xll.ohTrigger(RecalcTrigger,Trigger1M)),NA())</f>
        <v>1.9397312095800201E-2</v>
      </c>
      <c r="O2743" s="44">
        <f>IFERROR(_xll.qlIndexFixing(ONIndex3M,I2743,TRUE,_xll.ohTrigger(RecalcTrigger,Trigger3M)),NA())</f>
        <v>1.982516620392949E-2</v>
      </c>
      <c r="P2743" s="44">
        <f>IFERROR(_xll.qlIndexFixing(ONIndex6M,I2743,TRUE,_xll.ohTrigger(RecalcTrigger,Trigger6M)),NA())</f>
        <v>1.9893013374561175E-2</v>
      </c>
      <c r="Q2743" s="183">
        <f>IFERROR(_xll.qlIndexFixing(ONIndex1Y,I2743,TRUE,_xll.ohTrigger(RecalcTrigger,Trigger1Y)),NA())</f>
        <v>1.9939284638623711E-2</v>
      </c>
    </row>
    <row r="2744" spans="2:17" x14ac:dyDescent="0.2">
      <c r="B2744" s="39" t="s">
        <v>42</v>
      </c>
      <c r="D2744" s="42">
        <f>_xll.qlCalendarAdvance(Calendar,$D2743,B2744,"f",FALSE)</f>
        <v>58544</v>
      </c>
      <c r="E2744" s="177">
        <f>_xll.qlInterestRateIndexValueDate(IndexON,D2744)</f>
        <v>58544</v>
      </c>
      <c r="F2744" s="193">
        <f>IFERROR(_xll.qlIndexFixing(IndexON,D2744,TRUE,_xll.ohTrigger(RecalcTrigger,TriggerON)),NA())</f>
        <v>1.9570998523509298E-2</v>
      </c>
      <c r="H2744" s="42">
        <f>_xll.qlCalendarAdvance(Calendar,$H2743,B2744,"f",FALSE)</f>
        <v>58544</v>
      </c>
      <c r="I2744" s="177">
        <f>_xll.qlInterestRateIndexValueDate(Index1M,$H2744)</f>
        <v>58544</v>
      </c>
      <c r="J2744" s="182">
        <f>IFERROR(_xll.qlIndexFixing(Index1M,$H2744,TRUE,_xll.ohTrigger(RecalcTrigger,Trigger1M)),NA())</f>
        <v>1.942290151726641E-2</v>
      </c>
      <c r="K2744" s="44">
        <f>IFERROR(_xll.qlIndexFixing(Index3M,H2744,TRUE,_xll.ohTrigger(RecalcTrigger,Trigger3M)),NA())</f>
        <v>1.9899717634964589E-2</v>
      </c>
      <c r="L2744" s="44">
        <f>IFERROR(_xll.qlIndexFixing(Index6M,$H2744,TRUE,_xll.ohTrigger(RecalcTrigger,Trigger6M)),NA())</f>
        <v>2.0040656688520637E-2</v>
      </c>
      <c r="M2744" s="183">
        <f>IFERROR(_xll.qlIndexFixing(Index1Y,$H2744,TRUE,_xll.ohTrigger(RecalcTrigger,Trigger1Y)),NA())</f>
        <v>2.0233434860947641E-2</v>
      </c>
      <c r="N2744" s="182">
        <f>IFERROR(_xll.qlIndexFixing(ONIndex1M,I2744,TRUE,_xll.ohTrigger(RecalcTrigger,Trigger1M)),NA())</f>
        <v>1.9400747087370274E-2</v>
      </c>
      <c r="O2744" s="44">
        <f>IFERROR(_xll.qlIndexFixing(ONIndex3M,I2744,TRUE,_xll.ohTrigger(RecalcTrigger,Trigger3M)),NA())</f>
        <v>1.9828587621625315E-2</v>
      </c>
      <c r="P2744" s="44">
        <f>IFERROR(_xll.qlIndexFixing(ONIndex6M,I2744,TRUE,_xll.ohTrigger(RecalcTrigger,Trigger6M)),NA())</f>
        <v>1.9896319486497616E-2</v>
      </c>
      <c r="Q2744" s="183">
        <f>IFERROR(_xll.qlIndexFixing(ONIndex1Y,I2744,TRUE,_xll.ohTrigger(RecalcTrigger,Trigger1Y)),NA())</f>
        <v>1.9942434806169418E-2</v>
      </c>
    </row>
    <row r="2745" spans="2:17" x14ac:dyDescent="0.2">
      <c r="B2745" s="39" t="s">
        <v>42</v>
      </c>
      <c r="D2745" s="42">
        <f>_xll.qlCalendarAdvance(Calendar,$D2744,B2745,"f",FALSE)</f>
        <v>58551</v>
      </c>
      <c r="E2745" s="177">
        <f>_xll.qlInterestRateIndexValueDate(IndexON,D2745)</f>
        <v>58551</v>
      </c>
      <c r="F2745" s="193">
        <f>IFERROR(_xll.qlIndexFixing(IndexON,D2745,TRUE,_xll.ohTrigger(RecalcTrigger,TriggerON)),NA())</f>
        <v>1.9574467102927429E-2</v>
      </c>
      <c r="H2745" s="42">
        <f>_xll.qlCalendarAdvance(Calendar,$H2744,B2745,"f",FALSE)</f>
        <v>58551</v>
      </c>
      <c r="I2745" s="177">
        <f>_xll.qlInterestRateIndexValueDate(Index1M,$H2745)</f>
        <v>58551</v>
      </c>
      <c r="J2745" s="182">
        <f>IFERROR(_xll.qlIndexFixing(Index1M,$H2745,TRUE,_xll.ohTrigger(RecalcTrigger,Trigger1M)),NA())</f>
        <v>1.9426394941027492E-2</v>
      </c>
      <c r="K2745" s="44">
        <f>IFERROR(_xll.qlIndexFixing(Index3M,H2745,TRUE,_xll.ohTrigger(RecalcTrigger,Trigger3M)),NA())</f>
        <v>1.9903270145770396E-2</v>
      </c>
      <c r="L2745" s="44">
        <f>IFERROR(_xll.qlIndexFixing(Index6M,$H2745,TRUE,_xll.ohTrigger(RecalcTrigger,Trigger6M)),NA())</f>
        <v>2.0044219492375382E-2</v>
      </c>
      <c r="M2745" s="183">
        <f>IFERROR(_xll.qlIndexFixing(Index1Y,$H2745,TRUE,_xll.ohTrigger(RecalcTrigger,Trigger1Y)),NA())</f>
        <v>2.0237103598329531E-2</v>
      </c>
      <c r="N2745" s="182">
        <f>IFERROR(_xll.qlIndexFixing(ONIndex1M,I2745,TRUE,_xll.ohTrigger(RecalcTrigger,Trigger1M)),NA())</f>
        <v>1.940419935087534E-2</v>
      </c>
      <c r="O2745" s="44">
        <f>IFERROR(_xll.qlIndexFixing(ONIndex3M,I2745,TRUE,_xll.ohTrigger(RecalcTrigger,Trigger3M)),NA())</f>
        <v>1.983202435123288E-2</v>
      </c>
      <c r="P2745" s="44">
        <f>IFERROR(_xll.qlIndexFixing(ONIndex6M,I2745,TRUE,_xll.ohTrigger(RecalcTrigger,Trigger6M)),NA())</f>
        <v>1.9899641415588309E-2</v>
      </c>
      <c r="Q2745" s="183">
        <f>IFERROR(_xll.qlIndexFixing(ONIndex1Y,I2745,TRUE,_xll.ohTrigger(RecalcTrigger,Trigger1Y)),NA())</f>
        <v>1.9945601492243892E-2</v>
      </c>
    </row>
    <row r="2746" spans="2:17" x14ac:dyDescent="0.2">
      <c r="B2746" s="39" t="s">
        <v>42</v>
      </c>
      <c r="D2746" s="42">
        <f>_xll.qlCalendarAdvance(Calendar,$D2745,B2746,"f",FALSE)</f>
        <v>58558</v>
      </c>
      <c r="E2746" s="177">
        <f>_xll.qlInterestRateIndexValueDate(IndexON,D2746)</f>
        <v>58558</v>
      </c>
      <c r="F2746" s="193">
        <f>IFERROR(_xll.qlIndexFixing(IndexON,D2746,TRUE,_xll.ohTrigger(RecalcTrigger,TriggerON)),NA())</f>
        <v>1.9577949365227054E-2</v>
      </c>
      <c r="H2746" s="42">
        <f>_xll.qlCalendarAdvance(Calendar,$H2745,B2746,"f",FALSE)</f>
        <v>58558</v>
      </c>
      <c r="I2746" s="177">
        <f>_xll.qlInterestRateIndexValueDate(Index1M,$H2746)</f>
        <v>58558</v>
      </c>
      <c r="J2746" s="182">
        <f>IFERROR(_xll.qlIndexFixing(Index1M,$H2746,TRUE,_xll.ohTrigger(RecalcTrigger,Trigger1M)),NA())</f>
        <v>1.9429905664209067E-2</v>
      </c>
      <c r="K2746" s="44">
        <f>IFERROR(_xll.qlIndexFixing(Index3M,H2746,TRUE,_xll.ohTrigger(RecalcTrigger,Trigger3M)),NA())</f>
        <v>1.9906838046771524E-2</v>
      </c>
      <c r="L2746" s="44">
        <f>IFERROR(_xll.qlIndexFixing(Index6M,$H2746,TRUE,_xll.ohTrigger(RecalcTrigger,Trigger6M)),NA())</f>
        <v>2.004779827770372E-2</v>
      </c>
      <c r="M2746" s="183">
        <f>IFERROR(_xll.qlIndexFixing(Index1Y,$H2746,TRUE,_xll.ohTrigger(RecalcTrigger,Trigger1Y)),NA())</f>
        <v>2.0240789200883791E-2</v>
      </c>
      <c r="N2746" s="182">
        <f>IFERROR(_xll.qlIndexFixing(ONIndex1M,I2746,TRUE,_xll.ohTrigger(RecalcTrigger,Trigger1M)),NA())</f>
        <v>1.9407668886153306E-2</v>
      </c>
      <c r="O2746" s="44">
        <f>IFERROR(_xll.qlIndexFixing(ONIndex3M,I2746,TRUE,_xll.ohTrigger(RecalcTrigger,Trigger3M)),NA())</f>
        <v>1.9835476392671136E-2</v>
      </c>
      <c r="P2746" s="44">
        <f>IFERROR(_xll.qlIndexFixing(ONIndex6M,I2746,TRUE,_xll.ohTrigger(RecalcTrigger,Trigger6M)),NA())</f>
        <v>1.9902979161833256E-2</v>
      </c>
      <c r="Q2746" s="183">
        <f>IFERROR(_xll.qlIndexFixing(ONIndex1Y,I2746,TRUE,_xll.ohTrigger(RecalcTrigger,Trigger1Y)),NA())</f>
        <v>1.9948784696766086E-2</v>
      </c>
    </row>
    <row r="2747" spans="2:17" x14ac:dyDescent="0.2">
      <c r="B2747" s="39" t="s">
        <v>42</v>
      </c>
      <c r="D2747" s="42">
        <f>_xll.qlCalendarAdvance(Calendar,$D2746,B2747,"f",FALSE)</f>
        <v>58565</v>
      </c>
      <c r="E2747" s="177">
        <f>_xll.qlInterestRateIndexValueDate(IndexON,D2747)</f>
        <v>58565</v>
      </c>
      <c r="F2747" s="193">
        <f>IFERROR(_xll.qlIndexFixing(IndexON,D2747,TRUE,_xll.ohTrigger(RecalcTrigger,TriggerON)),NA())</f>
        <v>1.9581445310327128E-2</v>
      </c>
      <c r="H2747" s="42">
        <f>_xll.qlCalendarAdvance(Calendar,$H2746,B2747,"f",FALSE)</f>
        <v>58565</v>
      </c>
      <c r="I2747" s="177">
        <f>_xll.qlInterestRateIndexValueDate(Index1M,$H2747)</f>
        <v>58565</v>
      </c>
      <c r="J2747" s="182">
        <f>IFERROR(_xll.qlIndexFixing(Index1M,$H2747,TRUE,_xll.ohTrigger(RecalcTrigger,Trigger1M)),NA())</f>
        <v>1.9434204335321066E-2</v>
      </c>
      <c r="K2747" s="44">
        <f>IFERROR(_xll.qlIndexFixing(Index3M,H2747,TRUE,_xll.ohTrigger(RecalcTrigger,Trigger3M)),NA())</f>
        <v>1.9911222446083742E-2</v>
      </c>
      <c r="L2747" s="44">
        <f>IFERROR(_xll.qlIndexFixing(Index6M,$H2747,TRUE,_xll.ohTrigger(RecalcTrigger,Trigger6M)),NA())</f>
        <v>2.0052204363466292E-2</v>
      </c>
      <c r="M2747" s="183">
        <f>IFERROR(_xll.qlIndexFixing(Index1Y,$H2747,TRUE,_xll.ohTrigger(RecalcTrigger,Trigger1Y)),NA())</f>
        <v>2.0244491668793829E-2</v>
      </c>
      <c r="N2747" s="182">
        <f>IFERROR(_xll.qlIndexFixing(ONIndex1M,I2747,TRUE,_xll.ohTrigger(RecalcTrigger,Trigger1M)),NA())</f>
        <v>1.9411155693042081E-2</v>
      </c>
      <c r="O2747" s="44">
        <f>IFERROR(_xll.qlIndexFixing(ONIndex3M,I2747,TRUE,_xll.ohTrigger(RecalcTrigger,Trigger3M)),NA())</f>
        <v>1.9838943746102178E-2</v>
      </c>
      <c r="P2747" s="44">
        <f>IFERROR(_xll.qlIndexFixing(ONIndex6M,I2747,TRUE,_xll.ohTrigger(RecalcTrigger,Trigger6M)),NA())</f>
        <v>1.9906332724989317E-2</v>
      </c>
      <c r="Q2747" s="183">
        <f>IFERROR(_xll.qlIndexFixing(ONIndex1Y,I2747,TRUE,_xll.ohTrigger(RecalcTrigger,Trigger1Y)),NA())</f>
        <v>1.9951984419979141E-2</v>
      </c>
    </row>
    <row r="2748" spans="2:17" x14ac:dyDescent="0.2">
      <c r="B2748" s="39" t="s">
        <v>42</v>
      </c>
      <c r="D2748" s="42">
        <f>_xll.qlCalendarAdvance(Calendar,$D2747,B2748,"f",FALSE)</f>
        <v>58572</v>
      </c>
      <c r="E2748" s="177">
        <f>_xll.qlInterestRateIndexValueDate(IndexON,D2748)</f>
        <v>58572</v>
      </c>
      <c r="F2748" s="193">
        <f>IFERROR(_xll.qlIndexFixing(IndexON,D2748,TRUE,_xll.ohTrigger(RecalcTrigger,TriggerON)),NA())</f>
        <v>1.9584954938470789E-2</v>
      </c>
      <c r="H2748" s="42">
        <f>_xll.qlCalendarAdvance(Calendar,$H2747,B2748,"f",FALSE)</f>
        <v>58572</v>
      </c>
      <c r="I2748" s="177">
        <f>_xll.qlInterestRateIndexValueDate(Index1M,$H2748)</f>
        <v>58572</v>
      </c>
      <c r="J2748" s="182">
        <f>IFERROR(_xll.qlIndexFixing(Index1M,$H2748,TRUE,_xll.ohTrigger(RecalcTrigger,Trigger1M)),NA())</f>
        <v>1.943775108175675E-2</v>
      </c>
      <c r="K2748" s="44">
        <f>IFERROR(_xll.qlIndexFixing(Index3M,H2748,TRUE,_xll.ohTrigger(RecalcTrigger,Trigger3M)),NA())</f>
        <v>1.9914822422809147E-2</v>
      </c>
      <c r="L2748" s="44">
        <f>IFERROR(_xll.qlIndexFixing(Index6M,$H2748,TRUE,_xll.ohTrigger(RecalcTrigger,Trigger6M)),NA())</f>
        <v>2.0055816451012756E-2</v>
      </c>
      <c r="M2748" s="183">
        <f>IFERROR(_xll.qlIndexFixing(Index1Y,$H2748,TRUE,_xll.ohTrigger(RecalcTrigger,Trigger1Y)),NA())</f>
        <v>2.0248211002243055E-2</v>
      </c>
      <c r="N2748" s="182">
        <f>IFERROR(_xll.qlIndexFixing(ONIndex1M,I2748,TRUE,_xll.ohTrigger(RecalcTrigger,Trigger1M)),NA())</f>
        <v>1.941465977186585E-2</v>
      </c>
      <c r="O2748" s="44">
        <f>IFERROR(_xll.qlIndexFixing(ONIndex3M,I2748,TRUE,_xll.ohTrigger(RecalcTrigger,Trigger3M)),NA())</f>
        <v>1.9842426411526004E-2</v>
      </c>
      <c r="P2748" s="44">
        <f>IFERROR(_xll.qlIndexFixing(ONIndex6M,I2748,TRUE,_xll.ohTrigger(RecalcTrigger,Trigger6M)),NA())</f>
        <v>1.9909702105380678E-2</v>
      </c>
      <c r="Q2748" s="183">
        <f>IFERROR(_xll.qlIndexFixing(ONIndex1Y,I2748,TRUE,_xll.ohTrigger(RecalcTrigger,Trigger1Y)),NA())</f>
        <v>1.9955200661802008E-2</v>
      </c>
    </row>
    <row r="2749" spans="2:17" x14ac:dyDescent="0.2">
      <c r="B2749" s="39" t="s">
        <v>42</v>
      </c>
      <c r="D2749" s="42">
        <f>_xll.qlCalendarAdvance(Calendar,$D2748,B2749,"f",FALSE)</f>
        <v>58579</v>
      </c>
      <c r="E2749" s="177">
        <f>_xll.qlInterestRateIndexValueDate(IndexON,D2749)</f>
        <v>58579</v>
      </c>
      <c r="F2749" s="193">
        <f>IFERROR(_xll.qlIndexFixing(IndexON,D2749,TRUE,_xll.ohTrigger(RecalcTrigger,TriggerON)),NA())</f>
        <v>1.958847824957699E-2</v>
      </c>
      <c r="H2749" s="42">
        <f>_xll.qlCalendarAdvance(Calendar,$H2748,B2749,"f",FALSE)</f>
        <v>58579</v>
      </c>
      <c r="I2749" s="177">
        <f>_xll.qlInterestRateIndexValueDate(Index1M,$H2749)</f>
        <v>58579</v>
      </c>
      <c r="J2749" s="182">
        <f>IFERROR(_xll.qlIndexFixing(Index1M,$H2749,TRUE,_xll.ohTrigger(RecalcTrigger,Trigger1M)),NA())</f>
        <v>1.9441315128613891E-2</v>
      </c>
      <c r="K2749" s="44">
        <f>IFERROR(_xll.qlIndexFixing(Index3M,H2749,TRUE,_xll.ohTrigger(RecalcTrigger,Trigger3M)),NA())</f>
        <v>1.9918437790728053E-2</v>
      </c>
      <c r="L2749" s="44">
        <f>IFERROR(_xll.qlIndexFixing(Index6M,$H2749,TRUE,_xll.ohTrigger(RecalcTrigger,Trigger6M)),NA())</f>
        <v>2.0059444521206456E-2</v>
      </c>
      <c r="M2749" s="183">
        <f>IFERROR(_xll.qlIndexFixing(Index1Y,$H2749,TRUE,_xll.ohTrigger(RecalcTrigger,Trigger1Y)),NA())</f>
        <v>2.0251947201415765E-2</v>
      </c>
      <c r="N2749" s="182">
        <f>IFERROR(_xll.qlIndexFixing(ONIndex1M,I2749,TRUE,_xll.ohTrigger(RecalcTrigger,Trigger1M)),NA())</f>
        <v>1.9418181122543565E-2</v>
      </c>
      <c r="O2749" s="44">
        <f>IFERROR(_xll.qlIndexFixing(ONIndex3M,I2749,TRUE,_xll.ohTrigger(RecalcTrigger,Trigger3M)),NA())</f>
        <v>1.9845924388861569E-2</v>
      </c>
      <c r="P2749" s="44">
        <f>IFERROR(_xll.qlIndexFixing(ONIndex6M,I2749,TRUE,_xll.ohTrigger(RecalcTrigger,Trigger6M)),NA())</f>
        <v>1.9913087302845245E-2</v>
      </c>
      <c r="Q2749" s="183">
        <f>IFERROR(_xll.qlIndexFixing(ONIndex1Y,I2749,TRUE,_xll.ohTrigger(RecalcTrigger,Trigger1Y)),NA())</f>
        <v>1.9958433422153643E-2</v>
      </c>
    </row>
    <row r="2750" spans="2:17" x14ac:dyDescent="0.2">
      <c r="B2750" s="39" t="s">
        <v>42</v>
      </c>
      <c r="D2750" s="42">
        <f>_xll.qlCalendarAdvance(Calendar,$D2749,B2750,"f",FALSE)</f>
        <v>58586</v>
      </c>
      <c r="E2750" s="177">
        <f>_xll.qlInterestRateIndexValueDate(IndexON,D2750)</f>
        <v>58586</v>
      </c>
      <c r="F2750" s="193">
        <f>IFERROR(_xll.qlIndexFixing(IndexON,D2750,TRUE,_xll.ohTrigger(RecalcTrigger,TriggerON)),NA())</f>
        <v>1.9592015243564687E-2</v>
      </c>
      <c r="H2750" s="42">
        <f>_xll.qlCalendarAdvance(Calendar,$H2749,B2750,"f",FALSE)</f>
        <v>58586</v>
      </c>
      <c r="I2750" s="177">
        <f>_xll.qlInterestRateIndexValueDate(Index1M,$H2750)</f>
        <v>58586</v>
      </c>
      <c r="J2750" s="182">
        <f>IFERROR(_xll.qlIndexFixing(Index1M,$H2750,TRUE,_xll.ohTrigger(RecalcTrigger,Trigger1M)),NA())</f>
        <v>1.9444896475902942E-2</v>
      </c>
      <c r="K2750" s="44">
        <f>IFERROR(_xll.qlIndexFixing(Index3M,H2750,TRUE,_xll.ohTrigger(RecalcTrigger,Trigger3M)),NA())</f>
        <v>1.9922068549882745E-2</v>
      </c>
      <c r="L2750" s="44">
        <f>IFERROR(_xll.qlIndexFixing(Index6M,$H2750,TRUE,_xll.ohTrigger(RecalcTrigger,Trigger6M)),NA())</f>
        <v>2.006308857413196E-2</v>
      </c>
      <c r="M2750" s="183">
        <f>IFERROR(_xll.qlIndexFixing(Index1Y,$H2750,TRUE,_xll.ohTrigger(RecalcTrigger,Trigger1Y)),NA())</f>
        <v>2.0255700266496701E-2</v>
      </c>
      <c r="N2750" s="182">
        <f>IFERROR(_xll.qlIndexFixing(ONIndex1M,I2750,TRUE,_xll.ohTrigger(RecalcTrigger,Trigger1M)),NA())</f>
        <v>1.9421719744913135E-2</v>
      </c>
      <c r="O2750" s="44">
        <f>IFERROR(_xll.qlIndexFixing(ONIndex3M,I2750,TRUE,_xll.ohTrigger(RecalcTrigger,Trigger3M)),NA())</f>
        <v>1.9849437678108872E-2</v>
      </c>
      <c r="P2750" s="44">
        <f>IFERROR(_xll.qlIndexFixing(ONIndex6M,I2750,TRUE,_xll.ohTrigger(RecalcTrigger,Trigger6M)),NA())</f>
        <v>1.9916488317383019E-2</v>
      </c>
      <c r="Q2750" s="183">
        <f>IFERROR(_xll.qlIndexFixing(ONIndex1Y,I2750,TRUE,_xll.ohTrigger(RecalcTrigger,Trigger1Y)),NA())</f>
        <v>1.9961682701115091E-2</v>
      </c>
    </row>
    <row r="2751" spans="2:17" x14ac:dyDescent="0.2">
      <c r="B2751" s="39" t="s">
        <v>42</v>
      </c>
      <c r="D2751" s="42">
        <f>_xll.qlCalendarAdvance(Calendar,$D2750,B2751,"f",FALSE)</f>
        <v>58593</v>
      </c>
      <c r="E2751" s="177">
        <f>_xll.qlInterestRateIndexValueDate(IndexON,D2751)</f>
        <v>58593</v>
      </c>
      <c r="F2751" s="193">
        <f>IFERROR(_xll.qlIndexFixing(IndexON,D2751,TRUE,_xll.ohTrigger(RecalcTrigger,TriggerON)),NA())</f>
        <v>1.9595565920271785E-2</v>
      </c>
      <c r="H2751" s="42">
        <f>_xll.qlCalendarAdvance(Calendar,$H2750,B2751,"f",FALSE)</f>
        <v>58593</v>
      </c>
      <c r="I2751" s="177">
        <f>_xll.qlInterestRateIndexValueDate(Index1M,$H2751)</f>
        <v>58593</v>
      </c>
      <c r="J2751" s="182">
        <f>IFERROR(_xll.qlIndexFixing(Index1M,$H2751,TRUE,_xll.ohTrigger(RecalcTrigger,Trigger1M)),NA())</f>
        <v>1.9447718771899734E-2</v>
      </c>
      <c r="K2751" s="44">
        <f>IFERROR(_xll.qlIndexFixing(Index3M,H2751,TRUE,_xll.ohTrigger(RecalcTrigger,Trigger3M)),NA())</f>
        <v>1.9925714700313745E-2</v>
      </c>
      <c r="L2751" s="44">
        <f>IFERROR(_xll.qlIndexFixing(Index6M,$H2751,TRUE,_xll.ohTrigger(RecalcTrigger,Trigger6M)),NA())</f>
        <v>2.0065931929453801E-2</v>
      </c>
      <c r="M2751" s="183">
        <f>IFERROR(_xll.qlIndexFixing(Index1Y,$H2751,TRUE,_xll.ohTrigger(RecalcTrigger,Trigger1Y)),NA())</f>
        <v>2.0259470197672602E-2</v>
      </c>
      <c r="N2751" s="182">
        <f>IFERROR(_xll.qlIndexFixing(ONIndex1M,I2751,TRUE,_xll.ohTrigger(RecalcTrigger,Trigger1M)),NA())</f>
        <v>1.9425275639055606E-2</v>
      </c>
      <c r="O2751" s="44">
        <f>IFERROR(_xll.qlIndexFixing(ONIndex3M,I2751,TRUE,_xll.ohTrigger(RecalcTrigger,Trigger3M)),NA())</f>
        <v>1.9852966279267914E-2</v>
      </c>
      <c r="P2751" s="44">
        <f>IFERROR(_xll.qlIndexFixing(ONIndex6M,I2751,TRUE,_xll.ohTrigger(RecalcTrigger,Trigger6M)),NA())</f>
        <v>1.9919905148993999E-2</v>
      </c>
      <c r="Q2751" s="183">
        <f>IFERROR(_xll.qlIndexFixing(ONIndex1Y,I2751,TRUE,_xll.ohTrigger(RecalcTrigger,Trigger1Y)),NA())</f>
        <v>1.996494849852426E-2</v>
      </c>
    </row>
    <row r="2752" spans="2:17" x14ac:dyDescent="0.2">
      <c r="B2752" s="39" t="s">
        <v>42</v>
      </c>
      <c r="D2752" s="42">
        <f>_xll.qlCalendarAdvance(Calendar,$D2751,B2752,"f",FALSE)</f>
        <v>58600</v>
      </c>
      <c r="E2752" s="177">
        <f>_xll.qlInterestRateIndexValueDate(IndexON,D2752)</f>
        <v>58600</v>
      </c>
      <c r="F2752" s="193">
        <f>IFERROR(_xll.qlIndexFixing(IndexON,D2752,TRUE,_xll.ohTrigger(RecalcTrigger,TriggerON)),NA())</f>
        <v>1.9599130280184562E-2</v>
      </c>
      <c r="H2752" s="42">
        <f>_xll.qlCalendarAdvance(Calendar,$H2751,B2752,"f",FALSE)</f>
        <v>58600</v>
      </c>
      <c r="I2752" s="177">
        <f>_xll.qlInterestRateIndexValueDate(Index1M,$H2752)</f>
        <v>58600</v>
      </c>
      <c r="J2752" s="182">
        <f>IFERROR(_xll.qlIndexFixing(Index1M,$H2752,TRUE,_xll.ohTrigger(RecalcTrigger,Trigger1M)),NA())</f>
        <v>1.9451333291901407E-2</v>
      </c>
      <c r="K2752" s="44">
        <f>IFERROR(_xll.qlIndexFixing(Index3M,H2752,TRUE,_xll.ohTrigger(RecalcTrigger,Trigger3M)),NA())</f>
        <v>1.9929376242064221E-2</v>
      </c>
      <c r="L2752" s="44">
        <f>IFERROR(_xll.qlIndexFixing(Index6M,$H2752,TRUE,_xll.ohTrigger(RecalcTrigger,Trigger6M)),NA())</f>
        <v>2.0069606605428426E-2</v>
      </c>
      <c r="M2752" s="183">
        <f>IFERROR(_xll.qlIndexFixing(Index1Y,$H2752,TRUE,_xll.ohTrigger(RecalcTrigger,Trigger1Y)),NA())</f>
        <v>2.0263256995129986E-2</v>
      </c>
      <c r="N2752" s="182">
        <f>IFERROR(_xll.qlIndexFixing(ONIndex1M,I2752,TRUE,_xll.ohTrigger(RecalcTrigger,Trigger1M)),NA())</f>
        <v>1.9428848805052024E-2</v>
      </c>
      <c r="O2752" s="44">
        <f>IFERROR(_xll.qlIndexFixing(ONIndex3M,I2752,TRUE,_xll.ohTrigger(RecalcTrigger,Trigger3M)),NA())</f>
        <v>1.9856510192419741E-2</v>
      </c>
      <c r="P2752" s="44">
        <f>IFERROR(_xll.qlIndexFixing(ONIndex6M,I2752,TRUE,_xll.ohTrigger(RecalcTrigger,Trigger6M)),NA())</f>
        <v>1.9923337797678187E-2</v>
      </c>
      <c r="Q2752" s="183">
        <f>IFERROR(_xll.qlIndexFixing(ONIndex1Y,I2752,TRUE,_xll.ohTrigger(RecalcTrigger,Trigger1Y)),NA())</f>
        <v>1.9968230814786381E-2</v>
      </c>
    </row>
    <row r="2753" spans="2:17" x14ac:dyDescent="0.2">
      <c r="B2753" s="39" t="s">
        <v>42</v>
      </c>
      <c r="D2753" s="42">
        <f>_xll.qlCalendarAdvance(Calendar,$D2752,B2753,"f",FALSE)</f>
        <v>58607</v>
      </c>
      <c r="E2753" s="177">
        <f>_xll.qlInterestRateIndexValueDate(IndexON,D2753)</f>
        <v>58607</v>
      </c>
      <c r="F2753" s="193">
        <f>IFERROR(_xll.qlIndexFixing(IndexON,D2753,TRUE,_xll.ohTrigger(RecalcTrigger,TriggerON)),NA())</f>
        <v>1.9602708322816742E-2</v>
      </c>
      <c r="H2753" s="42">
        <f>_xll.qlCalendarAdvance(Calendar,$H2752,B2753,"f",FALSE)</f>
        <v>58607</v>
      </c>
      <c r="I2753" s="177">
        <f>_xll.qlInterestRateIndexValueDate(Index1M,$H2753)</f>
        <v>58607</v>
      </c>
      <c r="J2753" s="182">
        <f>IFERROR(_xll.qlIndexFixing(Index1M,$H2753,TRUE,_xll.ohTrigger(RecalcTrigger,Trigger1M)),NA())</f>
        <v>1.9454965111431632E-2</v>
      </c>
      <c r="K2753" s="44">
        <f>IFERROR(_xll.qlIndexFixing(Index3M,H2753,TRUE,_xll.ohTrigger(RecalcTrigger,Trigger3M)),NA())</f>
        <v>1.9933053175177337E-2</v>
      </c>
      <c r="L2753" s="44">
        <f>IFERROR(_xll.qlIndexFixing(Index6M,$H2753,TRUE,_xll.ohTrigger(RecalcTrigger,Trigger6M)),NA())</f>
        <v>2.00732972634825E-2</v>
      </c>
      <c r="M2753" s="183">
        <f>IFERROR(_xll.qlIndexFixing(Index1Y,$H2753,TRUE,_xll.ohTrigger(RecalcTrigger,Trigger1Y)),NA())</f>
        <v>2.0267060659056257E-2</v>
      </c>
      <c r="N2753" s="182">
        <f>IFERROR(_xll.qlIndexFixing(ONIndex1M,I2753,TRUE,_xll.ohTrigger(RecalcTrigger,Trigger1M)),NA())</f>
        <v>1.9432439242740296E-2</v>
      </c>
      <c r="O2753" s="44">
        <f>IFERROR(_xll.qlIndexFixing(ONIndex3M,I2753,TRUE,_xll.ohTrigger(RecalcTrigger,Trigger3M)),NA())</f>
        <v>1.9860069417483306E-2</v>
      </c>
      <c r="P2753" s="44">
        <f>IFERROR(_xll.qlIndexFixing(ONIndex6M,I2753,TRUE,_xll.ohTrigger(RecalcTrigger,Trigger6M)),NA())</f>
        <v>1.9926786263597673E-2</v>
      </c>
      <c r="Q2753" s="183">
        <f>IFERROR(_xll.qlIndexFixing(ONIndex1Y,I2753,TRUE,_xll.ohTrigger(RecalcTrigger,Trigger1Y)),NA())</f>
        <v>1.9971529649496222E-2</v>
      </c>
    </row>
    <row r="2754" spans="2:17" x14ac:dyDescent="0.2">
      <c r="B2754" s="39" t="s">
        <v>42</v>
      </c>
      <c r="D2754" s="42">
        <f>_xll.qlCalendarAdvance(Calendar,$D2753,B2754,"f",FALSE)</f>
        <v>58614</v>
      </c>
      <c r="E2754" s="177">
        <f>_xll.qlInterestRateIndexValueDate(IndexON,D2754)</f>
        <v>58614</v>
      </c>
      <c r="F2754" s="193">
        <f>IFERROR(_xll.qlIndexFixing(IndexON,D2754,TRUE,_xll.ohTrigger(RecalcTrigger,TriggerON)),NA())</f>
        <v>1.9606300048492509E-2</v>
      </c>
      <c r="H2754" s="42">
        <f>_xll.qlCalendarAdvance(Calendar,$H2753,B2754,"f",FALSE)</f>
        <v>58614</v>
      </c>
      <c r="I2754" s="177">
        <f>_xll.qlInterestRateIndexValueDate(Index1M,$H2754)</f>
        <v>58614</v>
      </c>
      <c r="J2754" s="182">
        <f>IFERROR(_xll.qlIndexFixing(Index1M,$H2754,TRUE,_xll.ohTrigger(RecalcTrigger,Trigger1M)),NA())</f>
        <v>1.9458614230501214E-2</v>
      </c>
      <c r="K2754" s="44">
        <f>IFERROR(_xll.qlIndexFixing(Index3M,H2754,TRUE,_xll.ohTrigger(RecalcTrigger,Trigger3M)),NA())</f>
        <v>1.9936745499696262E-2</v>
      </c>
      <c r="L2754" s="44">
        <f>IFERROR(_xll.qlIndexFixing(Index6M,$H2754,TRUE,_xll.ohTrigger(RecalcTrigger,Trigger6M)),NA())</f>
        <v>2.0077003903701939E-2</v>
      </c>
      <c r="M2754" s="183">
        <f>IFERROR(_xll.qlIndexFixing(Index1Y,$H2754,TRUE,_xll.ohTrigger(RecalcTrigger,Trigger1Y)),NA())</f>
        <v>2.0270881189640377E-2</v>
      </c>
      <c r="N2754" s="182">
        <f>IFERROR(_xll.qlIndexFixing(ONIndex1M,I2754,TRUE,_xll.ohTrigger(RecalcTrigger,Trigger1M)),NA())</f>
        <v>1.9436046952282515E-2</v>
      </c>
      <c r="O2754" s="44">
        <f>IFERROR(_xll.qlIndexFixing(ONIndex3M,I2754,TRUE,_xll.ohTrigger(RecalcTrigger,Trigger3M)),NA())</f>
        <v>1.9863643954539656E-2</v>
      </c>
      <c r="P2754" s="44">
        <f>IFERROR(_xll.qlIndexFixing(ONIndex6M,I2754,TRUE,_xll.ohTrigger(RecalcTrigger,Trigger6M)),NA())</f>
        <v>1.9930250546428274E-2</v>
      </c>
      <c r="Q2754" s="183">
        <f>IFERROR(_xll.qlIndexFixing(ONIndex1Y,I2754,TRUE,_xll.ohTrigger(RecalcTrigger,Trigger1Y)),NA())</f>
        <v>1.9974845002653785E-2</v>
      </c>
    </row>
    <row r="2755" spans="2:17" x14ac:dyDescent="0.2">
      <c r="B2755" s="39" t="s">
        <v>42</v>
      </c>
      <c r="D2755" s="42">
        <f>_xll.qlCalendarAdvance(Calendar,$D2754,B2755,"f",FALSE)</f>
        <v>58621</v>
      </c>
      <c r="E2755" s="177">
        <f>_xll.qlInterestRateIndexValueDate(IndexON,D2755)</f>
        <v>58621</v>
      </c>
      <c r="F2755" s="193">
        <f>IFERROR(_xll.qlIndexFixing(IndexON,D2755,TRUE,_xll.ohTrigger(RecalcTrigger,TriggerON)),NA())</f>
        <v>1.9609905456968724E-2</v>
      </c>
      <c r="H2755" s="42">
        <f>_xll.qlCalendarAdvance(Calendar,$H2754,B2755,"f",FALSE)</f>
        <v>58621</v>
      </c>
      <c r="I2755" s="177">
        <f>_xll.qlInterestRateIndexValueDate(Index1M,$H2755)</f>
        <v>58621</v>
      </c>
      <c r="J2755" s="182">
        <f>IFERROR(_xll.qlIndexFixing(Index1M,$H2755,TRUE,_xll.ohTrigger(RecalcTrigger,Trigger1M)),NA())</f>
        <v>1.9462280649118258E-2</v>
      </c>
      <c r="K2755" s="44">
        <f>IFERROR(_xll.qlIndexFixing(Index3M,H2755,TRUE,_xll.ohTrigger(RecalcTrigger,Trigger3M)),NA())</f>
        <v>1.9940453215657992E-2</v>
      </c>
      <c r="L2755" s="44">
        <f>IFERROR(_xll.qlIndexFixing(Index6M,$H2755,TRUE,_xll.ohTrigger(RecalcTrigger,Trigger6M)),NA())</f>
        <v>2.0080726526175322E-2</v>
      </c>
      <c r="M2755" s="183">
        <f>IFERROR(_xll.qlIndexFixing(Index1Y,$H2755,TRUE,_xll.ohTrigger(RecalcTrigger,Trigger1Y)),NA())</f>
        <v>2.0274718587071527E-2</v>
      </c>
      <c r="N2755" s="182">
        <f>IFERROR(_xll.qlIndexFixing(ONIndex1M,I2755,TRUE,_xll.ohTrigger(RecalcTrigger,Trigger1M)),NA())</f>
        <v>1.9439671933597635E-2</v>
      </c>
      <c r="O2755" s="44">
        <f>IFERROR(_xll.qlIndexFixing(ONIndex3M,I2755,TRUE,_xll.ohTrigger(RecalcTrigger,Trigger3M)),NA())</f>
        <v>1.9867233803426698E-2</v>
      </c>
      <c r="P2755" s="44">
        <f>IFERROR(_xll.qlIndexFixing(ONIndex6M,I2755,TRUE,_xll.ohTrigger(RecalcTrigger,Trigger6M)),NA())</f>
        <v>1.9933730646332082E-2</v>
      </c>
      <c r="Q2755" s="183">
        <f>IFERROR(_xll.qlIndexFixing(ONIndex1Y,I2755,TRUE,_xll.ohTrigger(RecalcTrigger,Trigger1Y)),NA())</f>
        <v>1.9978176874502207E-2</v>
      </c>
    </row>
    <row r="2756" spans="2:17" x14ac:dyDescent="0.2">
      <c r="B2756" s="39" t="s">
        <v>42</v>
      </c>
      <c r="D2756" s="42">
        <f>_xll.qlCalendarAdvance(Calendar,$D2755,B2756,"f",FALSE)</f>
        <v>58628</v>
      </c>
      <c r="E2756" s="177">
        <f>_xll.qlInterestRateIndexValueDate(IndexON,D2756)</f>
        <v>58628</v>
      </c>
      <c r="F2756" s="193">
        <f>IFERROR(_xll.qlIndexFixing(IndexON,D2756,TRUE,_xll.ohTrigger(RecalcTrigger,TriggerON)),NA())</f>
        <v>1.9613524548407479E-2</v>
      </c>
      <c r="H2756" s="42">
        <f>_xll.qlCalendarAdvance(Calendar,$H2755,B2756,"f",FALSE)</f>
        <v>58628</v>
      </c>
      <c r="I2756" s="177">
        <f>_xll.qlInterestRateIndexValueDate(Index1M,$H2756)</f>
        <v>58628</v>
      </c>
      <c r="J2756" s="182">
        <f>IFERROR(_xll.qlIndexFixing(Index1M,$H2756,TRUE,_xll.ohTrigger(RecalcTrigger,Trigger1M)),NA())</f>
        <v>1.9466747869672094E-2</v>
      </c>
      <c r="K2756" s="44">
        <f>IFERROR(_xll.qlIndexFixing(Index3M,H2756,TRUE,_xll.ohTrigger(RecalcTrigger,Trigger3M)),NA())</f>
        <v>1.9944176323112739E-2</v>
      </c>
      <c r="L2756" s="44">
        <f>IFERROR(_xll.qlIndexFixing(Index6M,$H2756,TRUE,_xll.ohTrigger(RecalcTrigger,Trigger6M)),NA())</f>
        <v>2.0085288533989217E-2</v>
      </c>
      <c r="M2756" s="183">
        <f>IFERROR(_xll.qlIndexFixing(Index1Y,$H2756,TRUE,_xll.ohTrigger(RecalcTrigger,Trigger1Y)),NA())</f>
        <v>2.0278572851540444E-2</v>
      </c>
      <c r="N2756" s="182">
        <f>IFERROR(_xll.qlIndexFixing(ONIndex1M,I2756,TRUE,_xll.ohTrigger(RecalcTrigger,Trigger1M)),NA())</f>
        <v>1.9443314186766703E-2</v>
      </c>
      <c r="O2756" s="44">
        <f>IFERROR(_xll.qlIndexFixing(ONIndex3M,I2756,TRUE,_xll.ohTrigger(RecalcTrigger,Trigger3M)),NA())</f>
        <v>1.9870838964468618E-2</v>
      </c>
      <c r="P2756" s="44">
        <f>IFERROR(_xll.qlIndexFixing(ONIndex6M,I2756,TRUE,_xll.ohTrigger(RecalcTrigger,Trigger6M)),NA())</f>
        <v>1.9937226563552235E-2</v>
      </c>
      <c r="Q2756" s="183">
        <f>IFERROR(_xll.qlIndexFixing(ONIndex1Y,I2756,TRUE,_xll.ohTrigger(RecalcTrigger,Trigger1Y)),NA())</f>
        <v>1.9981525265122535E-2</v>
      </c>
    </row>
    <row r="2757" spans="2:17" x14ac:dyDescent="0.2">
      <c r="B2757" s="39" t="s">
        <v>42</v>
      </c>
      <c r="D2757" s="42">
        <f>_xll.qlCalendarAdvance(Calendar,$D2756,B2757,"f",FALSE)</f>
        <v>58635</v>
      </c>
      <c r="E2757" s="177">
        <f>_xll.qlInterestRateIndexValueDate(IndexON,D2757)</f>
        <v>58635</v>
      </c>
      <c r="F2757" s="193">
        <f>IFERROR(_xll.qlIndexFixing(IndexON,D2757,TRUE,_xll.ohTrigger(RecalcTrigger,TriggerON)),NA())</f>
        <v>1.9617157322889822E-2</v>
      </c>
      <c r="H2757" s="42">
        <f>_xll.qlCalendarAdvance(Calendar,$H2756,B2757,"f",FALSE)</f>
        <v>58635</v>
      </c>
      <c r="I2757" s="177">
        <f>_xll.qlInterestRateIndexValueDate(Index1M,$H2757)</f>
        <v>58635</v>
      </c>
      <c r="J2757" s="182">
        <f>IFERROR(_xll.qlIndexFixing(Index1M,$H2757,TRUE,_xll.ohTrigger(RecalcTrigger,Trigger1M)),NA())</f>
        <v>1.9470450320449889E-2</v>
      </c>
      <c r="K2757" s="44">
        <f>IFERROR(_xll.qlIndexFixing(Index3M,H2757,TRUE,_xll.ohTrigger(RecalcTrigger,Trigger3M)),NA())</f>
        <v>1.9947914822101034E-2</v>
      </c>
      <c r="L2757" s="44">
        <f>IFERROR(_xll.qlIndexFixing(Index6M,$H2757,TRUE,_xll.ohTrigger(RecalcTrigger,Trigger6M)),NA())</f>
        <v>2.0089044468509266E-2</v>
      </c>
      <c r="M2757" s="183">
        <f>IFERROR(_xll.qlIndexFixing(Index1Y,$H2757,TRUE,_xll.ohTrigger(RecalcTrigger,Trigger1Y)),NA())</f>
        <v>2.0282443983237197E-2</v>
      </c>
      <c r="N2757" s="182">
        <f>IFERROR(_xll.qlIndexFixing(ONIndex1M,I2757,TRUE,_xll.ohTrigger(RecalcTrigger,Trigger1M)),NA())</f>
        <v>1.9446973711627624E-2</v>
      </c>
      <c r="O2757" s="44">
        <f>IFERROR(_xll.qlIndexFixing(ONIndex3M,I2757,TRUE,_xll.ohTrigger(RecalcTrigger,Trigger3M)),NA())</f>
        <v>1.9874459437260183E-2</v>
      </c>
      <c r="P2757" s="44">
        <f>IFERROR(_xll.qlIndexFixing(ONIndex6M,I2757,TRUE,_xll.ohTrigger(RecalcTrigger,Trigger6M)),NA())</f>
        <v>1.9940738297764549E-2</v>
      </c>
      <c r="Q2757" s="183">
        <f>IFERROR(_xll.qlIndexFixing(ONIndex1Y,I2757,TRUE,_xll.ohTrigger(RecalcTrigger,Trigger1Y)),NA())</f>
        <v>1.9984890174109537E-2</v>
      </c>
    </row>
    <row r="2758" spans="2:17" x14ac:dyDescent="0.2">
      <c r="B2758" s="39" t="s">
        <v>42</v>
      </c>
      <c r="D2758" s="42">
        <f>_xll.qlCalendarAdvance(Calendar,$D2757,B2758,"f",FALSE)</f>
        <v>58642</v>
      </c>
      <c r="E2758" s="177">
        <f>_xll.qlInterestRateIndexValueDate(IndexON,D2758)</f>
        <v>58642</v>
      </c>
      <c r="F2758" s="193">
        <f>IFERROR(_xll.qlIndexFixing(IndexON,D2758,TRUE,_xll.ohTrigger(RecalcTrigger,TriggerON)),NA())</f>
        <v>1.9620803780091567E-2</v>
      </c>
      <c r="H2758" s="42">
        <f>_xll.qlCalendarAdvance(Calendar,$H2757,B2758,"f",FALSE)</f>
        <v>58642</v>
      </c>
      <c r="I2758" s="177">
        <f>_xll.qlInterestRateIndexValueDate(Index1M,$H2758)</f>
        <v>58642</v>
      </c>
      <c r="J2758" s="182">
        <f>IFERROR(_xll.qlIndexFixing(Index1M,$H2758,TRUE,_xll.ohTrigger(RecalcTrigger,Trigger1M)),NA())</f>
        <v>1.9474170071792928E-2</v>
      </c>
      <c r="K2758" s="44">
        <f>IFERROR(_xll.qlIndexFixing(Index3M,H2758,TRUE,_xll.ohTrigger(RecalcTrigger,Trigger3M)),NA())</f>
        <v>1.9951668712666033E-2</v>
      </c>
      <c r="L2758" s="44">
        <f>IFERROR(_xll.qlIndexFixing(Index6M,$H2758,TRUE,_xll.ohTrigger(RecalcTrigger,Trigger6M)),NA())</f>
        <v>2.0092816386469835E-2</v>
      </c>
      <c r="M2758" s="183">
        <f>IFERROR(_xll.qlIndexFixing(Index1Y,$H2758,TRUE,_xll.ohTrigger(RecalcTrigger,Trigger1Y)),NA())</f>
        <v>2.0286331982354522E-2</v>
      </c>
      <c r="N2758" s="182">
        <f>IFERROR(_xll.qlIndexFixing(ONIndex1M,I2758,TRUE,_xll.ohTrigger(RecalcTrigger,Trigger1M)),NA())</f>
        <v>1.9450650508342493E-2</v>
      </c>
      <c r="O2758" s="44">
        <f>IFERROR(_xll.qlIndexFixing(ONIndex3M,I2758,TRUE,_xll.ohTrigger(RecalcTrigger,Trigger3M)),NA())</f>
        <v>1.9878095222044534E-2</v>
      </c>
      <c r="P2758" s="44">
        <f>IFERROR(_xll.qlIndexFixing(ONIndex6M,I2758,TRUE,_xll.ohTrigger(RecalcTrigger,Trigger6M)),NA())</f>
        <v>1.9944265849050069E-2</v>
      </c>
      <c r="Q2758" s="183">
        <f>IFERROR(_xll.qlIndexFixing(ONIndex1Y,I2758,TRUE,_xll.ohTrigger(RecalcTrigger,Trigger1Y)),NA())</f>
        <v>1.9988271601706353E-2</v>
      </c>
    </row>
    <row r="2759" spans="2:17" x14ac:dyDescent="0.2">
      <c r="B2759" s="39" t="s">
        <v>42</v>
      </c>
      <c r="D2759" s="42">
        <f>_xll.qlCalendarAdvance(Calendar,$D2758,B2759,"f",FALSE)</f>
        <v>58649</v>
      </c>
      <c r="E2759" s="177">
        <f>_xll.qlInterestRateIndexValueDate(IndexON,D2759)</f>
        <v>58649</v>
      </c>
      <c r="F2759" s="193">
        <f>IFERROR(_xll.qlIndexFixing(IndexON,D2759,TRUE,_xll.ohTrigger(RecalcTrigger,TriggerON)),NA())</f>
        <v>1.9624463920255852E-2</v>
      </c>
      <c r="H2759" s="42">
        <f>_xll.qlCalendarAdvance(Calendar,$H2758,B2759,"f",FALSE)</f>
        <v>58649</v>
      </c>
      <c r="I2759" s="177">
        <f>_xll.qlInterestRateIndexValueDate(Index1M,$H2759)</f>
        <v>58649</v>
      </c>
      <c r="J2759" s="182">
        <f>IFERROR(_xll.qlIndexFixing(Index1M,$H2759,TRUE,_xll.ohTrigger(RecalcTrigger,Trigger1M)),NA())</f>
        <v>1.9477907123714285E-2</v>
      </c>
      <c r="K2759" s="44">
        <f>IFERROR(_xll.qlIndexFixing(Index3M,H2759,TRUE,_xll.ohTrigger(RecalcTrigger,Trigger3M)),NA())</f>
        <v>1.9955437994850028E-2</v>
      </c>
      <c r="L2759" s="44">
        <f>IFERROR(_xll.qlIndexFixing(Index6M,$H2759,TRUE,_xll.ohTrigger(RecalcTrigger,Trigger6M)),NA())</f>
        <v>2.0096604287961659E-2</v>
      </c>
      <c r="M2759" s="183">
        <f>IFERROR(_xll.qlIndexFixing(Index1Y,$H2759,TRUE,_xll.ohTrigger(RecalcTrigger,Trigger1Y)),NA())</f>
        <v>2.0290236849084486E-2</v>
      </c>
      <c r="N2759" s="182">
        <f>IFERROR(_xll.qlIndexFixing(ONIndex1M,I2759,TRUE,_xll.ohTrigger(RecalcTrigger,Trigger1M)),NA())</f>
        <v>1.9454344576830263E-2</v>
      </c>
      <c r="O2759" s="44">
        <f>IFERROR(_xll.qlIndexFixing(ONIndex3M,I2759,TRUE,_xll.ohTrigger(RecalcTrigger,Trigger3M)),NA())</f>
        <v>1.9881746318740623E-2</v>
      </c>
      <c r="P2759" s="44">
        <f>IFERROR(_xll.qlIndexFixing(ONIndex6M,I2759,TRUE,_xll.ohTrigger(RecalcTrigger,Trigger6M)),NA())</f>
        <v>1.9947809217408796E-2</v>
      </c>
      <c r="Q2759" s="183">
        <f>IFERROR(_xll.qlIndexFixing(ONIndex1Y,I2759,TRUE,_xll.ohTrigger(RecalcTrigger,Trigger1Y)),NA())</f>
        <v>1.9991669547831936E-2</v>
      </c>
    </row>
    <row r="2760" spans="2:17" x14ac:dyDescent="0.2">
      <c r="B2760" s="39" t="s">
        <v>42</v>
      </c>
      <c r="D2760" s="42">
        <f>_xll.qlCalendarAdvance(Calendar,$D2759,B2760,"f",FALSE)</f>
        <v>58656</v>
      </c>
      <c r="E2760" s="177">
        <f>_xll.qlInterestRateIndexValueDate(IndexON,D2760)</f>
        <v>58656</v>
      </c>
      <c r="F2760" s="193">
        <f>IFERROR(_xll.qlIndexFixing(IndexON,D2760,TRUE,_xll.ohTrigger(RecalcTrigger,TriggerON)),NA())</f>
        <v>1.9628137743544771E-2</v>
      </c>
      <c r="H2760" s="42">
        <f>_xll.qlCalendarAdvance(Calendar,$H2759,B2760,"f",FALSE)</f>
        <v>58656</v>
      </c>
      <c r="I2760" s="177">
        <f>_xll.qlInterestRateIndexValueDate(Index1M,$H2760)</f>
        <v>58656</v>
      </c>
      <c r="J2760" s="182">
        <f>IFERROR(_xll.qlIndexFixing(Index1M,$H2760,TRUE,_xll.ohTrigger(RecalcTrigger,Trigger1M)),NA())</f>
        <v>1.9481661476237488E-2</v>
      </c>
      <c r="K2760" s="44">
        <f>IFERROR(_xll.qlIndexFixing(Index3M,H2760,TRUE,_xll.ohTrigger(RecalcTrigger,Trigger3M)),NA())</f>
        <v>1.9959222668697943E-2</v>
      </c>
      <c r="L2760" s="44">
        <f>IFERROR(_xll.qlIndexFixing(Index6M,$H2760,TRUE,_xll.ohTrigger(RecalcTrigger,Trigger6M)),NA())</f>
        <v>2.0100408173075915E-2</v>
      </c>
      <c r="M2760" s="183">
        <f>IFERROR(_xll.qlIndexFixing(Index1Y,$H2760,TRUE,_xll.ohTrigger(RecalcTrigger,Trigger1Y)),NA())</f>
        <v>2.0294158583621158E-2</v>
      </c>
      <c r="N2760" s="182">
        <f>IFERROR(_xll.qlIndexFixing(ONIndex1M,I2760,TRUE,_xll.ohTrigger(RecalcTrigger,Trigger1M)),NA())</f>
        <v>1.9458055917171979E-2</v>
      </c>
      <c r="O2760" s="44">
        <f>IFERROR(_xll.qlIndexFixing(ONIndex3M,I2760,TRUE,_xll.ohTrigger(RecalcTrigger,Trigger3M)),NA())</f>
        <v>1.9885412727429497E-2</v>
      </c>
      <c r="P2760" s="44">
        <f>IFERROR(_xll.qlIndexFixing(ONIndex6M,I2760,TRUE,_xll.ohTrigger(RecalcTrigger,Trigger6M)),NA())</f>
        <v>1.9951368403002823E-2</v>
      </c>
      <c r="Q2760" s="183">
        <f>IFERROR(_xll.qlIndexFixing(ONIndex1Y,I2760,TRUE,_xll.ohTrigger(RecalcTrigger,Trigger1Y)),NA())</f>
        <v>1.9995084012729425E-2</v>
      </c>
    </row>
    <row r="2761" spans="2:17" x14ac:dyDescent="0.2">
      <c r="B2761" s="39" t="s">
        <v>42</v>
      </c>
      <c r="D2761" s="42">
        <f>_xll.qlCalendarAdvance(Calendar,$D2760,B2761,"f",FALSE)</f>
        <v>58663</v>
      </c>
      <c r="E2761" s="177">
        <f>_xll.qlInterestRateIndexValueDate(IndexON,D2761)</f>
        <v>58663</v>
      </c>
      <c r="F2761" s="193">
        <f>IFERROR(_xll.qlIndexFixing(IndexON,D2761,TRUE,_xll.ohTrigger(RecalcTrigger,TriggerON)),NA())</f>
        <v>1.9631825249553092E-2</v>
      </c>
      <c r="H2761" s="42">
        <f>_xll.qlCalendarAdvance(Calendar,$H2760,B2761,"f",FALSE)</f>
        <v>58663</v>
      </c>
      <c r="I2761" s="177">
        <f>_xll.qlInterestRateIndexValueDate(Index1M,$H2761)</f>
        <v>58663</v>
      </c>
      <c r="J2761" s="182">
        <f>IFERROR(_xll.qlIndexFixing(Index1M,$H2761,TRUE,_xll.ohTrigger(RecalcTrigger,Trigger1M)),NA())</f>
        <v>1.948543312936515E-2</v>
      </c>
      <c r="K2761" s="44">
        <f>IFERROR(_xll.qlIndexFixing(Index3M,H2761,TRUE,_xll.ohTrigger(RecalcTrigger,Trigger3M)),NA())</f>
        <v>1.9963022734253828E-2</v>
      </c>
      <c r="L2761" s="44">
        <f>IFERROR(_xll.qlIndexFixing(Index6M,$H2761,TRUE,_xll.ohTrigger(RecalcTrigger,Trigger6M)),NA())</f>
        <v>2.010422804190334E-2</v>
      </c>
      <c r="M2761" s="183">
        <f>IFERROR(_xll.qlIndexFixing(Index1Y,$H2761,TRUE,_xll.ohTrigger(RecalcTrigger,Trigger1Y)),NA())</f>
        <v>2.0298097186158603E-2</v>
      </c>
      <c r="N2761" s="182">
        <f>IFERROR(_xll.qlIndexFixing(ONIndex1M,I2761,TRUE,_xll.ohTrigger(RecalcTrigger,Trigger1M)),NA())</f>
        <v>1.946178452920555E-2</v>
      </c>
      <c r="O2761" s="44">
        <f>IFERROR(_xll.qlIndexFixing(ONIndex3M,I2761,TRUE,_xll.ohTrigger(RecalcTrigger,Trigger3M)),NA())</f>
        <v>1.9889094448030109E-2</v>
      </c>
      <c r="P2761" s="44">
        <f>IFERROR(_xll.qlIndexFixing(ONIndex6M,I2761,TRUE,_xll.ohTrigger(RecalcTrigger,Trigger6M)),NA())</f>
        <v>1.9954943405507963E-2</v>
      </c>
      <c r="Q2761" s="183">
        <f>IFERROR(_xll.qlIndexFixing(ONIndex1Y,I2761,TRUE,_xll.ohTrigger(RecalcTrigger,Trigger1Y)),NA())</f>
        <v>1.9998514995993588E-2</v>
      </c>
    </row>
    <row r="2762" spans="2:17" x14ac:dyDescent="0.2">
      <c r="B2762" s="39" t="s">
        <v>42</v>
      </c>
      <c r="D2762" s="42">
        <f>_xll.qlCalendarAdvance(Calendar,$D2761,B2762,"f",FALSE)</f>
        <v>58670</v>
      </c>
      <c r="E2762" s="177">
        <f>_xll.qlInterestRateIndexValueDate(IndexON,D2762)</f>
        <v>58670</v>
      </c>
      <c r="F2762" s="193">
        <f>IFERROR(_xll.qlIndexFixing(IndexON,D2762,TRUE,_xll.ohTrigger(RecalcTrigger,TriggerON)),NA())</f>
        <v>1.9635526438523954E-2</v>
      </c>
      <c r="H2762" s="42">
        <f>_xll.qlCalendarAdvance(Calendar,$H2761,B2762,"f",FALSE)</f>
        <v>58670</v>
      </c>
      <c r="I2762" s="177">
        <f>_xll.qlInterestRateIndexValueDate(Index1M,$H2762)</f>
        <v>58670</v>
      </c>
      <c r="J2762" s="182">
        <f>IFERROR(_xll.qlIndexFixing(Index1M,$H2762,TRUE,_xll.ohTrigger(RecalcTrigger,Trigger1M)),NA())</f>
        <v>1.948922208312865E-2</v>
      </c>
      <c r="K2762" s="44">
        <f>IFERROR(_xll.qlIndexFixing(Index3M,H2762,TRUE,_xll.ohTrigger(RecalcTrigger,Trigger3M)),NA())</f>
        <v>1.9966838191559089E-2</v>
      </c>
      <c r="L2762" s="44">
        <f>IFERROR(_xll.qlIndexFixing(Index6M,$H2762,TRUE,_xll.ohTrigger(RecalcTrigger,Trigger6M)),NA())</f>
        <v>2.0108063894534671E-2</v>
      </c>
      <c r="M2762" s="183">
        <f>IFERROR(_xll.qlIndexFixing(Index1Y,$H2762,TRUE,_xll.ohTrigger(RecalcTrigger,Trigger1Y)),NA())</f>
        <v>2.0302052656892222E-2</v>
      </c>
      <c r="N2762" s="182">
        <f>IFERROR(_xll.qlIndexFixing(ONIndex1M,I2762,TRUE,_xll.ohTrigger(RecalcTrigger,Trigger1M)),NA())</f>
        <v>1.9465530413093068E-2</v>
      </c>
      <c r="O2762" s="44">
        <f>IFERROR(_xll.qlIndexFixing(ONIndex3M,I2762,TRUE,_xll.ohTrigger(RecalcTrigger,Trigger3M)),NA())</f>
        <v>1.989279148054246E-2</v>
      </c>
      <c r="P2762" s="44">
        <f>IFERROR(_xll.qlIndexFixing(ONIndex6M,I2762,TRUE,_xll.ohTrigger(RecalcTrigger,Trigger6M)),NA())</f>
        <v>1.9958534225167357E-2</v>
      </c>
      <c r="Q2762" s="183">
        <f>IFERROR(_xll.qlIndexFixing(ONIndex1Y,I2762,TRUE,_xll.ohTrigger(RecalcTrigger,Trigger1Y)),NA())</f>
        <v>2.0001962497948611E-2</v>
      </c>
    </row>
    <row r="2763" spans="2:17" x14ac:dyDescent="0.2">
      <c r="B2763" s="39" t="s">
        <v>42</v>
      </c>
      <c r="D2763" s="42">
        <f>_xll.qlCalendarAdvance(Calendar,$D2762,B2763,"f",FALSE)</f>
        <v>58677</v>
      </c>
      <c r="E2763" s="177">
        <f>_xll.qlInterestRateIndexValueDate(IndexON,D2763)</f>
        <v>58677</v>
      </c>
      <c r="F2763" s="193">
        <f>IFERROR(_xll.qlIndexFixing(IndexON,D2763,TRUE,_xll.ohTrigger(RecalcTrigger,TriggerON)),NA())</f>
        <v>1.963924131037631E-2</v>
      </c>
      <c r="H2763" s="42">
        <f>_xll.qlCalendarAdvance(Calendar,$H2762,B2763,"f",FALSE)</f>
        <v>58677</v>
      </c>
      <c r="I2763" s="177">
        <f>_xll.qlInterestRateIndexValueDate(Index1M,$H2763)</f>
        <v>58677</v>
      </c>
      <c r="J2763" s="182">
        <f>IFERROR(_xll.qlIndexFixing(Index1M,$H2763,TRUE,_xll.ohTrigger(RecalcTrigger,Trigger1M)),NA())</f>
        <v>1.94930283375306E-2</v>
      </c>
      <c r="K2763" s="44">
        <f>IFERROR(_xll.qlIndexFixing(Index3M,H2763,TRUE,_xll.ohTrigger(RecalcTrigger,Trigger3M)),NA())</f>
        <v>1.9970669040663049E-2</v>
      </c>
      <c r="L2763" s="44">
        <f>IFERROR(_xll.qlIndexFixing(Index6M,$H2763,TRUE,_xll.ohTrigger(RecalcTrigger,Trigger6M)),NA())</f>
        <v>2.011191573106241E-2</v>
      </c>
      <c r="M2763" s="183">
        <f>IFERROR(_xll.qlIndexFixing(Index1Y,$H2763,TRUE,_xll.ohTrigger(RecalcTrigger,Trigger1Y)),NA())</f>
        <v>2.0306024996018079E-2</v>
      </c>
      <c r="N2763" s="182">
        <f>IFERROR(_xll.qlIndexFixing(ONIndex1M,I2763,TRUE,_xll.ohTrigger(RecalcTrigger,Trigger1M)),NA())</f>
        <v>1.9469293568753487E-2</v>
      </c>
      <c r="O2763" s="44">
        <f>IFERROR(_xll.qlIndexFixing(ONIndex3M,I2763,TRUE,_xll.ohTrigger(RecalcTrigger,Trigger3M)),NA())</f>
        <v>1.9896503825128642E-2</v>
      </c>
      <c r="P2763" s="44">
        <f>IFERROR(_xll.qlIndexFixing(ONIndex6M,I2763,TRUE,_xll.ohTrigger(RecalcTrigger,Trigger6M)),NA())</f>
        <v>1.996214086206205E-2</v>
      </c>
      <c r="Q2763" s="183">
        <f>IFERROR(_xll.qlIndexFixing(ONIndex1Y,I2763,TRUE,_xll.ohTrigger(RecalcTrigger,Trigger1Y)),NA())</f>
        <v>2.0005426518594494E-2</v>
      </c>
    </row>
    <row r="2764" spans="2:17" x14ac:dyDescent="0.2">
      <c r="B2764" s="39" t="s">
        <v>42</v>
      </c>
      <c r="D2764" s="42">
        <f>_xll.qlCalendarAdvance(Calendar,$D2763,B2764,"f",FALSE)</f>
        <v>58684</v>
      </c>
      <c r="E2764" s="177">
        <f>_xll.qlInterestRateIndexValueDate(IndexON,D2764)</f>
        <v>58684</v>
      </c>
      <c r="F2764" s="193">
        <f>IFERROR(_xll.qlIndexFixing(IndexON,D2764,TRUE,_xll.ohTrigger(RecalcTrigger,TriggerON)),NA())</f>
        <v>1.9642969865191207E-2</v>
      </c>
      <c r="H2764" s="42">
        <f>_xll.qlCalendarAdvance(Calendar,$H2763,B2764,"f",FALSE)</f>
        <v>58684</v>
      </c>
      <c r="I2764" s="177">
        <f>_xll.qlInterestRateIndexValueDate(Index1M,$H2764)</f>
        <v>58684</v>
      </c>
      <c r="J2764" s="182">
        <f>IFERROR(_xll.qlIndexFixing(Index1M,$H2764,TRUE,_xll.ohTrigger(RecalcTrigger,Trigger1M)),NA())</f>
        <v>1.9496056899303414E-2</v>
      </c>
      <c r="K2764" s="44">
        <f>IFERROR(_xll.qlIndexFixing(Index3M,H2764,TRUE,_xll.ohTrigger(RecalcTrigger,Trigger3M)),NA())</f>
        <v>1.9973692035424758E-2</v>
      </c>
      <c r="L2764" s="44">
        <f>IFERROR(_xll.qlIndexFixing(Index6M,$H2764,TRUE,_xll.ohTrigger(RecalcTrigger,Trigger6M)),NA())</f>
        <v>2.0113281410141563E-2</v>
      </c>
      <c r="M2764" s="183">
        <f>IFERROR(_xll.qlIndexFixing(Index1Y,$H2764,TRUE,_xll.ohTrigger(RecalcTrigger,Trigger1Y)),NA())</f>
        <v>2.0310014203733129E-2</v>
      </c>
      <c r="N2764" s="182">
        <f>IFERROR(_xll.qlIndexFixing(ONIndex1M,I2764,TRUE,_xll.ohTrigger(RecalcTrigger,Trigger1M)),NA())</f>
        <v>1.9473073996267853E-2</v>
      </c>
      <c r="O2764" s="44">
        <f>IFERROR(_xll.qlIndexFixing(ONIndex3M,I2764,TRUE,_xll.ohTrigger(RecalcTrigger,Trigger3M)),NA())</f>
        <v>1.9900231481707609E-2</v>
      </c>
      <c r="P2764" s="44">
        <f>IFERROR(_xll.qlIndexFixing(ONIndex6M,I2764,TRUE,_xll.ohTrigger(RecalcTrigger,Trigger6M)),NA())</f>
        <v>1.9965763315948903E-2</v>
      </c>
      <c r="Q2764" s="183">
        <f>IFERROR(_xll.qlIndexFixing(ONIndex1Y,I2764,TRUE,_xll.ohTrigger(RecalcTrigger,Trigger1Y)),NA())</f>
        <v>2.0008907057688097E-2</v>
      </c>
    </row>
    <row r="2765" spans="2:17" x14ac:dyDescent="0.2">
      <c r="B2765" s="39" t="s">
        <v>42</v>
      </c>
      <c r="D2765" s="42">
        <f>_xll.qlCalendarAdvance(Calendar,$D2764,B2765,"f",FALSE)</f>
        <v>58691</v>
      </c>
      <c r="E2765" s="177">
        <f>_xll.qlInterestRateIndexValueDate(IndexON,D2765)</f>
        <v>58691</v>
      </c>
      <c r="F2765" s="193">
        <f>IFERROR(_xll.qlIndexFixing(IndexON,D2765,TRUE,_xll.ohTrigger(RecalcTrigger,TriggerON)),NA())</f>
        <v>1.9646712102968644E-2</v>
      </c>
      <c r="H2765" s="42">
        <f>_xll.qlCalendarAdvance(Calendar,$H2764,B2765,"f",FALSE)</f>
        <v>58691</v>
      </c>
      <c r="I2765" s="177">
        <f>_xll.qlInterestRateIndexValueDate(Index1M,$H2765)</f>
        <v>58691</v>
      </c>
      <c r="J2765" s="182">
        <f>IFERROR(_xll.qlIndexFixing(Index1M,$H2765,TRUE,_xll.ohTrigger(RecalcTrigger,Trigger1M)),NA())</f>
        <v>1.9499896314348713E-2</v>
      </c>
      <c r="K2765" s="44">
        <f>IFERROR(_xll.qlIndexFixing(Index3M,H2765,TRUE,_xll.ohTrigger(RecalcTrigger,Trigger3M)),NA())</f>
        <v>1.9977552358078625E-2</v>
      </c>
      <c r="L2765" s="44">
        <f>IFERROR(_xll.qlIndexFixing(Index6M,$H2765,TRUE,_xll.ohTrigger(RecalcTrigger,Trigger6M)),NA())</f>
        <v>2.0117161151227959E-2</v>
      </c>
      <c r="M2765" s="183">
        <f>IFERROR(_xll.qlIndexFixing(Index1Y,$H2765,TRUE,_xll.ohTrigger(RecalcTrigger,Trigger1Y)),NA())</f>
        <v>2.0314020280235212E-2</v>
      </c>
      <c r="N2765" s="182">
        <f>IFERROR(_xll.qlIndexFixing(ONIndex1M,I2765,TRUE,_xll.ohTrigger(RecalcTrigger,Trigger1M)),NA())</f>
        <v>1.9476871695474074E-2</v>
      </c>
      <c r="O2765" s="44">
        <f>IFERROR(_xll.qlIndexFixing(ONIndex3M,I2765,TRUE,_xll.ohTrigger(RecalcTrigger,Trigger3M)),NA())</f>
        <v>1.9903974449955175E-2</v>
      </c>
      <c r="P2765" s="44">
        <f>IFERROR(_xll.qlIndexFixing(ONIndex6M,I2765,TRUE,_xll.ohTrigger(RecalcTrigger,Trigger6M)),NA())</f>
        <v>1.996940158699001E-2</v>
      </c>
      <c r="Q2765" s="183">
        <f>IFERROR(_xll.qlIndexFixing(ONIndex1Y,I2765,TRUE,_xll.ohTrigger(RecalcTrigger,Trigger1Y)),NA())</f>
        <v>2.0012404115391513E-2</v>
      </c>
    </row>
    <row r="2766" spans="2:17" x14ac:dyDescent="0.2">
      <c r="B2766" s="39" t="s">
        <v>42</v>
      </c>
      <c r="D2766" s="42">
        <f>_xll.qlCalendarAdvance(Calendar,$D2765,B2766,"f",FALSE)</f>
        <v>58698</v>
      </c>
      <c r="E2766" s="177">
        <f>_xll.qlInterestRateIndexValueDate(IndexON,D2766)</f>
        <v>58698</v>
      </c>
      <c r="F2766" s="193">
        <f>IFERROR(_xll.qlIndexFixing(IndexON,D2766,TRUE,_xll.ohTrigger(RecalcTrigger,TriggerON)),NA())</f>
        <v>1.9650468023627576E-2</v>
      </c>
      <c r="H2766" s="42">
        <f>_xll.qlCalendarAdvance(Calendar,$H2765,B2766,"f",FALSE)</f>
        <v>58698</v>
      </c>
      <c r="I2766" s="177">
        <f>_xll.qlInterestRateIndexValueDate(Index1M,$H2766)</f>
        <v>58698</v>
      </c>
      <c r="J2766" s="182">
        <f>IFERROR(_xll.qlIndexFixing(Index1M,$H2766,TRUE,_xll.ohTrigger(RecalcTrigger,Trigger1M)),NA())</f>
        <v>1.9503753029122477E-2</v>
      </c>
      <c r="K2766" s="44">
        <f>IFERROR(_xll.qlIndexFixing(Index3M,H2766,TRUE,_xll.ohTrigger(RecalcTrigger,Trigger3M)),NA())</f>
        <v>1.9981428071779248E-2</v>
      </c>
      <c r="L2766" s="44">
        <f>IFERROR(_xll.qlIndexFixing(Index6M,$H2766,TRUE,_xll.ohTrigger(RecalcTrigger,Trigger6M)),NA())</f>
        <v>2.0121056873714942E-2</v>
      </c>
      <c r="M2766" s="183">
        <f>IFERROR(_xll.qlIndexFixing(Index1Y,$H2766,TRUE,_xll.ohTrigger(RecalcTrigger,Trigger1Y)),NA())</f>
        <v>2.0318043225722171E-2</v>
      </c>
      <c r="N2766" s="182">
        <f>IFERROR(_xll.qlIndexFixing(ONIndex1M,I2766,TRUE,_xll.ohTrigger(RecalcTrigger,Trigger1M)),NA())</f>
        <v>1.9480686666534242E-2</v>
      </c>
      <c r="O2766" s="44">
        <f>IFERROR(_xll.qlIndexFixing(ONIndex3M,I2766,TRUE,_xll.ohTrigger(RecalcTrigger,Trigger3M)),NA())</f>
        <v>1.9907732730357619E-2</v>
      </c>
      <c r="P2766" s="44">
        <f>IFERROR(_xll.qlIndexFixing(ONIndex6M,I2766,TRUE,_xll.ohTrigger(RecalcTrigger,Trigger6M)),NA())</f>
        <v>1.9973055675023277E-2</v>
      </c>
      <c r="Q2766" s="183">
        <f>IFERROR(_xll.qlIndexFixing(ONIndex1Y,I2766,TRUE,_xll.ohTrigger(RecalcTrigger,Trigger1Y)),NA())</f>
        <v>2.0015917691704743E-2</v>
      </c>
    </row>
    <row r="2767" spans="2:17" x14ac:dyDescent="0.2">
      <c r="B2767" s="39" t="s">
        <v>42</v>
      </c>
      <c r="D2767" s="42">
        <f>_xll.qlCalendarAdvance(Calendar,$D2766,B2767,"f",FALSE)</f>
        <v>58705</v>
      </c>
      <c r="E2767" s="177">
        <f>_xll.qlInterestRateIndexValueDate(IndexON,D2767)</f>
        <v>58705</v>
      </c>
      <c r="F2767" s="193">
        <f>IFERROR(_xll.qlIndexFixing(IndexON,D2767,TRUE,_xll.ohTrigger(RecalcTrigger,TriggerON)),NA())</f>
        <v>1.9654237627249049E-2</v>
      </c>
      <c r="H2767" s="42">
        <f>_xll.qlCalendarAdvance(Calendar,$H2766,B2767,"f",FALSE)</f>
        <v>58705</v>
      </c>
      <c r="I2767" s="177">
        <f>_xll.qlInterestRateIndexValueDate(Index1M,$H2767)</f>
        <v>58705</v>
      </c>
      <c r="J2767" s="182">
        <f>IFERROR(_xll.qlIndexFixing(Index1M,$H2767,TRUE,_xll.ohTrigger(RecalcTrigger,Trigger1M)),NA())</f>
        <v>1.9507627043646319E-2</v>
      </c>
      <c r="K2767" s="44">
        <f>IFERROR(_xll.qlIndexFixing(Index3M,H2767,TRUE,_xll.ohTrigger(RecalcTrigger,Trigger3M)),NA())</f>
        <v>1.998531917656848E-2</v>
      </c>
      <c r="L2767" s="44">
        <f>IFERROR(_xll.qlIndexFixing(Index6M,$H2767,TRUE,_xll.ohTrigger(RecalcTrigger,Trigger6M)),NA())</f>
        <v>2.0124968577694753E-2</v>
      </c>
      <c r="M2767" s="183">
        <f>IFERROR(_xll.qlIndexFixing(Index1Y,$H2767,TRUE,_xll.ohTrigger(RecalcTrigger,Trigger1Y)),NA())</f>
        <v>2.0322083040394068E-2</v>
      </c>
      <c r="N2767" s="182">
        <f>IFERROR(_xll.qlIndexFixing(ONIndex1M,I2767,TRUE,_xll.ohTrigger(RecalcTrigger,Trigger1M)),NA())</f>
        <v>1.9484518909448356E-2</v>
      </c>
      <c r="O2767" s="44">
        <f>IFERROR(_xll.qlIndexFixing(ONIndex3M,I2767,TRUE,_xll.ohTrigger(RecalcTrigger,Trigger3M)),NA())</f>
        <v>1.9911506322752848E-2</v>
      </c>
      <c r="P2767" s="44">
        <f>IFERROR(_xll.qlIndexFixing(ONIndex6M,I2767,TRUE,_xll.ohTrigger(RecalcTrigger,Trigger6M)),NA())</f>
        <v>1.9976725580291843E-2</v>
      </c>
      <c r="Q2767" s="183">
        <f>IFERROR(_xll.qlIndexFixing(ONIndex1Y,I2767,TRUE,_xll.ohTrigger(RecalcTrigger,Trigger1Y)),NA())</f>
        <v>2.0019447786708833E-2</v>
      </c>
    </row>
    <row r="2768" spans="2:17" x14ac:dyDescent="0.2">
      <c r="B2768" s="39" t="s">
        <v>42</v>
      </c>
      <c r="D2768" s="42">
        <f>_xll.qlCalendarAdvance(Calendar,$D2767,B2768,"f",FALSE)</f>
        <v>58712</v>
      </c>
      <c r="E2768" s="177">
        <f>_xll.qlInterestRateIndexValueDate(IndexON,D2768)</f>
        <v>58712</v>
      </c>
      <c r="F2768" s="193">
        <f>IFERROR(_xll.qlIndexFixing(IndexON,D2768,TRUE,_xll.ohTrigger(RecalcTrigger,TriggerON)),NA())</f>
        <v>1.9658020913752017E-2</v>
      </c>
      <c r="H2768" s="42">
        <f>_xll.qlCalendarAdvance(Calendar,$H2767,B2768,"f",FALSE)</f>
        <v>58712</v>
      </c>
      <c r="I2768" s="177">
        <f>_xll.qlInterestRateIndexValueDate(Index1M,$H2768)</f>
        <v>58712</v>
      </c>
      <c r="J2768" s="182">
        <f>IFERROR(_xll.qlIndexFixing(Index1M,$H2768,TRUE,_xll.ohTrigger(RecalcTrigger,Trigger1M)),NA())</f>
        <v>1.9511518357933744E-2</v>
      </c>
      <c r="K2768" s="44">
        <f>IFERROR(_xll.qlIndexFixing(Index3M,H2768,TRUE,_xll.ohTrigger(RecalcTrigger,Trigger3M)),NA())</f>
        <v>1.9990054164668963E-2</v>
      </c>
      <c r="L2768" s="44">
        <f>IFERROR(_xll.qlIndexFixing(Index6M,$H2768,TRUE,_xll.ohTrigger(RecalcTrigger,Trigger6M)),NA())</f>
        <v>2.0128896263259182E-2</v>
      </c>
      <c r="M2768" s="183">
        <f>IFERROR(_xll.qlIndexFixing(Index1Y,$H2768,TRUE,_xll.ohTrigger(RecalcTrigger,Trigger1Y)),NA())</f>
        <v>2.0326139724451409E-2</v>
      </c>
      <c r="N2768" s="182">
        <f>IFERROR(_xll.qlIndexFixing(ONIndex1M,I2768,TRUE,_xll.ohTrigger(RecalcTrigger,Trigger1M)),NA())</f>
        <v>1.9488368424135372E-2</v>
      </c>
      <c r="O2768" s="44">
        <f>IFERROR(_xll.qlIndexFixing(ONIndex3M,I2768,TRUE,_xll.ohTrigger(RecalcTrigger,Trigger3M)),NA())</f>
        <v>1.9915295226897722E-2</v>
      </c>
      <c r="P2768" s="44">
        <f>IFERROR(_xll.qlIndexFixing(ONIndex6M,I2768,TRUE,_xll.ohTrigger(RecalcTrigger,Trigger6M)),NA())</f>
        <v>1.998041130255257E-2</v>
      </c>
      <c r="Q2768" s="183">
        <f>IFERROR(_xll.qlIndexFixing(ONIndex1Y,I2768,TRUE,_xll.ohTrigger(RecalcTrigger,Trigger1Y)),NA())</f>
        <v>2.0022994400241689E-2</v>
      </c>
    </row>
    <row r="2769" spans="2:17" x14ac:dyDescent="0.2">
      <c r="B2769" s="39" t="s">
        <v>42</v>
      </c>
      <c r="D2769" s="42">
        <f>_xll.qlCalendarAdvance(Calendar,$D2768,B2769,"f",FALSE)</f>
        <v>58719</v>
      </c>
      <c r="E2769" s="177">
        <f>_xll.qlInterestRateIndexValueDate(IndexON,D2769)</f>
        <v>58719</v>
      </c>
      <c r="F2769" s="193">
        <f>IFERROR(_xll.qlIndexFixing(IndexON,D2769,TRUE,_xll.ohTrigger(RecalcTrigger,TriggerON)),NA())</f>
        <v>1.9661817883136479E-2</v>
      </c>
      <c r="H2769" s="42">
        <f>_xll.qlCalendarAdvance(Calendar,$H2768,B2769,"f",FALSE)</f>
        <v>58719</v>
      </c>
      <c r="I2769" s="177">
        <f>_xll.qlInterestRateIndexValueDate(Index1M,$H2769)</f>
        <v>58719</v>
      </c>
      <c r="J2769" s="182">
        <f>IFERROR(_xll.qlIndexFixing(Index1M,$H2769,TRUE,_xll.ohTrigger(RecalcTrigger,Trigger1M)),NA())</f>
        <v>1.9516229178468673E-2</v>
      </c>
      <c r="K2769" s="44">
        <f>IFERROR(_xll.qlIndexFixing(Index3M,H2769,TRUE,_xll.ohTrigger(RecalcTrigger,Trigger3M)),NA())</f>
        <v>1.9993977365482214E-2</v>
      </c>
      <c r="L2769" s="44">
        <f>IFERROR(_xll.qlIndexFixing(Index6M,$H2769,TRUE,_xll.ohTrigger(RecalcTrigger,Trigger6M)),NA())</f>
        <v>2.0133680598885501E-2</v>
      </c>
      <c r="M2769" s="183">
        <f>IFERROR(_xll.qlIndexFixing(Index1Y,$H2769,TRUE,_xll.ohTrigger(RecalcTrigger,Trigger1Y)),NA())</f>
        <v>2.0330213278094478E-2</v>
      </c>
      <c r="N2769" s="182">
        <f>IFERROR(_xll.qlIndexFixing(ONIndex1M,I2769,TRUE,_xll.ohTrigger(RecalcTrigger,Trigger1M)),NA())</f>
        <v>1.9492235210433195E-2</v>
      </c>
      <c r="O2769" s="44">
        <f>IFERROR(_xll.qlIndexFixing(ONIndex3M,I2769,TRUE,_xll.ohTrigger(RecalcTrigger,Trigger3M)),NA())</f>
        <v>1.9919099443035382E-2</v>
      </c>
      <c r="P2769" s="44">
        <f>IFERROR(_xll.qlIndexFixing(ONIndex6M,I2769,TRUE,_xll.ohTrigger(RecalcTrigger,Trigger6M)),NA())</f>
        <v>1.9984112841805457E-2</v>
      </c>
      <c r="Q2769" s="183">
        <f>IFERROR(_xll.qlIndexFixing(ONIndex1Y,I2769,TRUE,_xll.ohTrigger(RecalcTrigger,Trigger1Y)),NA())</f>
        <v>2.0026557532303313E-2</v>
      </c>
    </row>
    <row r="2770" spans="2:17" x14ac:dyDescent="0.2">
      <c r="B2770" s="39" t="s">
        <v>42</v>
      </c>
      <c r="D2770" s="42">
        <f>_xll.qlCalendarAdvance(Calendar,$D2769,B2770,"f",FALSE)</f>
        <v>58726</v>
      </c>
      <c r="E2770" s="177">
        <f>_xll.qlInterestRateIndexValueDate(IndexON,D2770)</f>
        <v>58726</v>
      </c>
      <c r="F2770" s="193">
        <f>IFERROR(_xll.qlIndexFixing(IndexON,D2770,TRUE,_xll.ohTrigger(RecalcTrigger,TriggerON)),NA())</f>
        <v>1.9665628535564528E-2</v>
      </c>
      <c r="H2770" s="42">
        <f>_xll.qlCalendarAdvance(Calendar,$H2769,B2770,"f",FALSE)</f>
        <v>58726</v>
      </c>
      <c r="I2770" s="177">
        <f>_xll.qlInterestRateIndexValueDate(Index1M,$H2770)</f>
        <v>58726</v>
      </c>
      <c r="J2770" s="182">
        <f>IFERROR(_xll.qlIndexFixing(Index1M,$H2770,TRUE,_xll.ohTrigger(RecalcTrigger,Trigger1M)),NA())</f>
        <v>1.9520156537870485E-2</v>
      </c>
      <c r="K2770" s="44">
        <f>IFERROR(_xll.qlIndexFixing(Index3M,H2770,TRUE,_xll.ohTrigger(RecalcTrigger,Trigger3M)),NA())</f>
        <v>1.9997915958406023E-2</v>
      </c>
      <c r="L2770" s="44">
        <f>IFERROR(_xll.qlIndexFixing(Index6M,$H2770,TRUE,_xll.ohTrigger(RecalcTrigger,Trigger6M)),NA())</f>
        <v>2.0137641606883683E-2</v>
      </c>
      <c r="M2770" s="183">
        <f>IFERROR(_xll.qlIndexFixing(Index1Y,$H2770,TRUE,_xll.ohTrigger(RecalcTrigger,Trigger1Y)),NA())</f>
        <v>2.0334303701525558E-2</v>
      </c>
      <c r="N2770" s="182">
        <f>IFERROR(_xll.qlIndexFixing(ONIndex1M,I2770,TRUE,_xll.ohTrigger(RecalcTrigger,Trigger1M)),NA())</f>
        <v>1.9496119268747059E-2</v>
      </c>
      <c r="O2770" s="44">
        <f>IFERROR(_xll.qlIndexFixing(ONIndex3M,I2770,TRUE,_xll.ohTrigger(RecalcTrigger,Trigger3M)),NA())</f>
        <v>1.9922918971246872E-2</v>
      </c>
      <c r="P2770" s="44">
        <f>IFERROR(_xll.qlIndexFixing(ONIndex6M,I2770,TRUE,_xll.ohTrigger(RecalcTrigger,Trigger6M)),NA())</f>
        <v>1.9987830198455736E-2</v>
      </c>
      <c r="Q2770" s="183">
        <f>IFERROR(_xll.qlIndexFixing(ONIndex1Y,I2770,TRUE,_xll.ohTrigger(RecalcTrigger,Trigger1Y)),NA())</f>
        <v>2.0030137182893704E-2</v>
      </c>
    </row>
    <row r="2771" spans="2:17" x14ac:dyDescent="0.2">
      <c r="B2771" s="39" t="s">
        <v>42</v>
      </c>
      <c r="D2771" s="42">
        <f>_xll.qlCalendarAdvance(Calendar,$D2770,B2771,"f",FALSE)</f>
        <v>58733</v>
      </c>
      <c r="E2771" s="177">
        <f>_xll.qlInterestRateIndexValueDate(IndexON,D2771)</f>
        <v>58733</v>
      </c>
      <c r="F2771" s="193">
        <f>IFERROR(_xll.qlIndexFixing(IndexON,D2771,TRUE,_xll.ohTrigger(RecalcTrigger,TriggerON)),NA())</f>
        <v>1.9669452870793025E-2</v>
      </c>
      <c r="H2771" s="42">
        <f>_xll.qlCalendarAdvance(Calendar,$H2770,B2771,"f",FALSE)</f>
        <v>58733</v>
      </c>
      <c r="I2771" s="177">
        <f>_xll.qlInterestRateIndexValueDate(Index1M,$H2771)</f>
        <v>58733</v>
      </c>
      <c r="J2771" s="182">
        <f>IFERROR(_xll.qlIndexFixing(Index1M,$H2771,TRUE,_xll.ohTrigger(RecalcTrigger,Trigger1M)),NA())</f>
        <v>1.9524101198051921E-2</v>
      </c>
      <c r="K2771" s="44">
        <f>IFERROR(_xll.qlIndexFixing(Index3M,H2771,TRUE,_xll.ohTrigger(RecalcTrigger,Trigger3M)),NA())</f>
        <v>2.0001869943486194E-2</v>
      </c>
      <c r="L2771" s="44">
        <f>IFERROR(_xll.qlIndexFixing(Index6M,$H2771,TRUE,_xll.ohTrigger(RecalcTrigger,Trigger6M)),NA())</f>
        <v>2.0141618597672002E-2</v>
      </c>
      <c r="M2771" s="183">
        <f>IFERROR(_xll.qlIndexFixing(Index1Y,$H2771,TRUE,_xll.ohTrigger(RecalcTrigger,Trigger1Y)),NA())</f>
        <v>2.0338410994948042E-2</v>
      </c>
      <c r="N2771" s="182">
        <f>IFERROR(_xll.qlIndexFixing(ONIndex1M,I2771,TRUE,_xll.ohTrigger(RecalcTrigger,Trigger1M)),NA())</f>
        <v>1.9500020598833823E-2</v>
      </c>
      <c r="O2771" s="44">
        <f>IFERROR(_xll.qlIndexFixing(ONIndex3M,I2771,TRUE,_xll.ohTrigger(RecalcTrigger,Trigger3M)),NA())</f>
        <v>1.9926753811370101E-2</v>
      </c>
      <c r="P2771" s="44">
        <f>IFERROR(_xll.qlIndexFixing(ONIndex6M,I2771,TRUE,_xll.ohTrigger(RecalcTrigger,Trigger6M)),NA())</f>
        <v>1.9991563372098176E-2</v>
      </c>
      <c r="Q2771" s="183">
        <f>IFERROR(_xll.qlIndexFixing(ONIndex1Y,I2771,TRUE,_xll.ohTrigger(RecalcTrigger,Trigger1Y)),NA())</f>
        <v>2.0033733352256E-2</v>
      </c>
    </row>
    <row r="2772" spans="2:17" x14ac:dyDescent="0.2">
      <c r="B2772" s="39" t="s">
        <v>42</v>
      </c>
      <c r="D2772" s="42">
        <f>_xll.qlCalendarAdvance(Calendar,$D2771,B2772,"f",FALSE)</f>
        <v>58740</v>
      </c>
      <c r="E2772" s="177">
        <f>_xll.qlInterestRateIndexValueDate(IndexON,D2772)</f>
        <v>58740</v>
      </c>
      <c r="F2772" s="193">
        <f>IFERROR(_xll.qlIndexFixing(IndexON,D2772,TRUE,_xll.ohTrigger(RecalcTrigger,TriggerON)),NA())</f>
        <v>1.9673290889065109E-2</v>
      </c>
      <c r="H2772" s="42">
        <f>_xll.qlCalendarAdvance(Calendar,$H2771,B2772,"f",FALSE)</f>
        <v>58740</v>
      </c>
      <c r="I2772" s="177">
        <f>_xll.qlInterestRateIndexValueDate(Index1M,$H2772)</f>
        <v>58740</v>
      </c>
      <c r="J2772" s="182">
        <f>IFERROR(_xll.qlIndexFixing(Index1M,$H2772,TRUE,_xll.ohTrigger(RecalcTrigger,Trigger1M)),NA())</f>
        <v>1.952806315902867E-2</v>
      </c>
      <c r="K2772" s="44">
        <f>IFERROR(_xll.qlIndexFixing(Index3M,H2772,TRUE,_xll.ohTrigger(RecalcTrigger,Trigger3M)),NA())</f>
        <v>2.0005839320766779E-2</v>
      </c>
      <c r="L2772" s="44">
        <f>IFERROR(_xll.qlIndexFixing(Index6M,$H2772,TRUE,_xll.ohTrigger(RecalcTrigger,Trigger6M)),NA())</f>
        <v>2.0145611571344424E-2</v>
      </c>
      <c r="M2772" s="183">
        <f>IFERROR(_xll.qlIndexFixing(Index1Y,$H2772,TRUE,_xll.ohTrigger(RecalcTrigger,Trigger1Y)),NA())</f>
        <v>2.0342535158564434E-2</v>
      </c>
      <c r="N2772" s="182">
        <f>IFERROR(_xll.qlIndexFixing(ONIndex1M,I2772,TRUE,_xll.ohTrigger(RecalcTrigger,Trigger1M)),NA())</f>
        <v>1.9503939200612441E-2</v>
      </c>
      <c r="O2772" s="44">
        <f>IFERROR(_xll.qlIndexFixing(ONIndex3M,I2772,TRUE,_xll.ohTrigger(RecalcTrigger,Trigger3M)),NA())</f>
        <v>1.9930603963486115E-2</v>
      </c>
      <c r="P2772" s="44">
        <f>IFERROR(_xll.qlIndexFixing(ONIndex6M,I2772,TRUE,_xll.ohTrigger(RecalcTrigger,Trigger6M)),NA())</f>
        <v>1.9995312362732776E-2</v>
      </c>
      <c r="Q2772" s="183">
        <f>IFERROR(_xll.qlIndexFixing(ONIndex1Y,I2772,TRUE,_xll.ohTrigger(RecalcTrigger,Trigger1Y)),NA())</f>
        <v>2.0037346040066017E-2</v>
      </c>
    </row>
    <row r="2773" spans="2:17" x14ac:dyDescent="0.2">
      <c r="B2773" s="39" t="s">
        <v>42</v>
      </c>
      <c r="D2773" s="42">
        <f>_xll.qlCalendarAdvance(Calendar,$D2772,B2773,"f",FALSE)</f>
        <v>58747</v>
      </c>
      <c r="E2773" s="177">
        <f>_xll.qlInterestRateIndexValueDate(IndexON,D2773)</f>
        <v>58747</v>
      </c>
      <c r="F2773" s="193">
        <f>IFERROR(_xll.qlIndexFixing(IndexON,D2773,TRUE,_xll.ohTrigger(RecalcTrigger,TriggerON)),NA())</f>
        <v>1.9677142590137642E-2</v>
      </c>
      <c r="H2773" s="42">
        <f>_xll.qlCalendarAdvance(Calendar,$H2772,B2773,"f",FALSE)</f>
        <v>58747</v>
      </c>
      <c r="I2773" s="177">
        <f>_xll.qlInterestRateIndexValueDate(Index1M,$H2773)</f>
        <v>58747</v>
      </c>
      <c r="J2773" s="182">
        <f>IFERROR(_xll.qlIndexFixing(Index1M,$H2773,TRUE,_xll.ohTrigger(RecalcTrigger,Trigger1M)),NA())</f>
        <v>1.9531234426405475E-2</v>
      </c>
      <c r="K2773" s="44">
        <f>IFERROR(_xll.qlIndexFixing(Index3M,H2773,TRUE,_xll.ohTrigger(RecalcTrigger,Trigger3M)),NA())</f>
        <v>2.0009824090293588E-2</v>
      </c>
      <c r="L2773" s="44">
        <f>IFERROR(_xll.qlIndexFixing(Index6M,$H2773,TRUE,_xll.ohTrigger(RecalcTrigger,Trigger6M)),NA())</f>
        <v>2.0149620527994905E-2</v>
      </c>
      <c r="M2773" s="183">
        <f>IFERROR(_xll.qlIndexFixing(Index1Y,$H2773,TRUE,_xll.ohTrigger(RecalcTrigger,Trigger1Y)),NA())</f>
        <v>2.0346676192579904E-2</v>
      </c>
      <c r="N2773" s="182">
        <f>IFERROR(_xll.qlIndexFixing(ONIndex1M,I2773,TRUE,_xll.ohTrigger(RecalcTrigger,Trigger1M)),NA())</f>
        <v>1.9507875074326053E-2</v>
      </c>
      <c r="O2773" s="44">
        <f>IFERROR(_xll.qlIndexFixing(ONIndex3M,I2773,TRUE,_xll.ohTrigger(RecalcTrigger,Trigger3M)),NA())</f>
        <v>1.9934469427351775E-2</v>
      </c>
      <c r="P2773" s="44">
        <f>IFERROR(_xll.qlIndexFixing(ONIndex6M,I2773,TRUE,_xll.ohTrigger(RecalcTrigger,Trigger6M)),NA())</f>
        <v>1.9999077170521629E-2</v>
      </c>
      <c r="Q2773" s="183">
        <f>IFERROR(_xll.qlIndexFixing(ONIndex1Y,I2773,TRUE,_xll.ohTrigger(RecalcTrigger,Trigger1Y)),NA())</f>
        <v>2.0040975246566894E-2</v>
      </c>
    </row>
    <row r="2774" spans="2:17" x14ac:dyDescent="0.2">
      <c r="B2774" s="39" t="s">
        <v>42</v>
      </c>
      <c r="D2774" s="42">
        <f>_xll.qlCalendarAdvance(Calendar,$D2773,B2774,"f",FALSE)</f>
        <v>58754</v>
      </c>
      <c r="E2774" s="177">
        <f>_xll.qlInterestRateIndexValueDate(IndexON,D2774)</f>
        <v>58754</v>
      </c>
      <c r="F2774" s="193">
        <f>IFERROR(_xll.qlIndexFixing(IndexON,D2774,TRUE,_xll.ohTrigger(RecalcTrigger,TriggerON)),NA())</f>
        <v>1.9681007974253761E-2</v>
      </c>
      <c r="H2774" s="42">
        <f>_xll.qlCalendarAdvance(Calendar,$H2773,B2774,"f",FALSE)</f>
        <v>58754</v>
      </c>
      <c r="I2774" s="177">
        <f>_xll.qlInterestRateIndexValueDate(Index1M,$H2774)</f>
        <v>58754</v>
      </c>
      <c r="J2774" s="182">
        <f>IFERROR(_xll.qlIndexFixing(Index1M,$H2774,TRUE,_xll.ohTrigger(RecalcTrigger,Trigger1M)),NA())</f>
        <v>1.9535229539625609E-2</v>
      </c>
      <c r="K2774" s="44">
        <f>IFERROR(_xll.qlIndexFixing(Index3M,H2774,TRUE,_xll.ohTrigger(RecalcTrigger,Trigger3M)),NA())</f>
        <v>2.0013824252115949E-2</v>
      </c>
      <c r="L2774" s="44">
        <f>IFERROR(_xll.qlIndexFixing(Index6M,$H2774,TRUE,_xll.ohTrigger(RecalcTrigger,Trigger6M)),NA())</f>
        <v>2.0152797995129874E-2</v>
      </c>
      <c r="M2774" s="183">
        <f>IFERROR(_xll.qlIndexFixing(Index1Y,$H2774,TRUE,_xll.ohTrigger(RecalcTrigger,Trigger1Y)),NA())</f>
        <v>2.0350834097199177E-2</v>
      </c>
      <c r="N2774" s="182">
        <f>IFERROR(_xll.qlIndexFixing(ONIndex1M,I2774,TRUE,_xll.ohTrigger(RecalcTrigger,Trigger1M)),NA())</f>
        <v>1.951182821973152E-2</v>
      </c>
      <c r="O2774" s="44">
        <f>IFERROR(_xll.qlIndexFixing(ONIndex3M,I2774,TRUE,_xll.ohTrigger(RecalcTrigger,Trigger3M)),NA())</f>
        <v>1.9938350203372313E-2</v>
      </c>
      <c r="P2774" s="44">
        <f>IFERROR(_xll.qlIndexFixing(ONIndex6M,I2774,TRUE,_xll.ohTrigger(RecalcTrigger,Trigger6M)),NA())</f>
        <v>2.0002857795464735E-2</v>
      </c>
      <c r="Q2774" s="183">
        <f>IFERROR(_xll.qlIndexFixing(ONIndex1Y,I2774,TRUE,_xll.ohTrigger(RecalcTrigger,Trigger1Y)),NA())</f>
        <v>2.0044620971596538E-2</v>
      </c>
    </row>
    <row r="2775" spans="2:17" x14ac:dyDescent="0.2">
      <c r="B2775" s="39" t="s">
        <v>42</v>
      </c>
      <c r="D2775" s="42">
        <f>_xll.qlCalendarAdvance(Calendar,$D2774,B2775,"f",FALSE)</f>
        <v>58761</v>
      </c>
      <c r="E2775" s="177">
        <f>_xll.qlInterestRateIndexValueDate(IndexON,D2775)</f>
        <v>58761</v>
      </c>
      <c r="F2775" s="193">
        <f>IFERROR(_xll.qlIndexFixing(IndexON,D2775,TRUE,_xll.ohTrigger(RecalcTrigger,TriggerON)),NA())</f>
        <v>1.9684887041170329E-2</v>
      </c>
      <c r="H2775" s="42">
        <f>_xll.qlCalendarAdvance(Calendar,$H2774,B2775,"f",FALSE)</f>
        <v>58761</v>
      </c>
      <c r="I2775" s="177">
        <f>_xll.qlInterestRateIndexValueDate(Index1M,$H2775)</f>
        <v>58761</v>
      </c>
      <c r="J2775" s="182">
        <f>IFERROR(_xll.qlIndexFixing(Index1M,$H2775,TRUE,_xll.ohTrigger(RecalcTrigger,Trigger1M)),NA())</f>
        <v>1.9539241952725495E-2</v>
      </c>
      <c r="K2775" s="44">
        <f>IFERROR(_xll.qlIndexFixing(Index3M,H2775,TRUE,_xll.ohTrigger(RecalcTrigger,Trigger3M)),NA())</f>
        <v>2.001783980627703E-2</v>
      </c>
      <c r="L2775" s="44">
        <f>IFERROR(_xll.qlIndexFixing(Index6M,$H2775,TRUE,_xll.ohTrigger(RecalcTrigger,Trigger6M)),NA())</f>
        <v>2.0156837554397133E-2</v>
      </c>
      <c r="M2775" s="183">
        <f>IFERROR(_xll.qlIndexFixing(Index1Y,$H2775,TRUE,_xll.ohTrigger(RecalcTrigger,Trigger1Y)),NA())</f>
        <v>2.0355008872628977E-2</v>
      </c>
      <c r="N2775" s="182">
        <f>IFERROR(_xll.qlIndexFixing(ONIndex1M,I2775,TRUE,_xll.ohTrigger(RecalcTrigger,Trigger1M)),NA())</f>
        <v>1.9515798637071979E-2</v>
      </c>
      <c r="O2775" s="44">
        <f>IFERROR(_xll.qlIndexFixing(ONIndex3M,I2775,TRUE,_xll.ohTrigger(RecalcTrigger,Trigger3M)),NA())</f>
        <v>1.9942246291223542E-2</v>
      </c>
      <c r="P2775" s="44">
        <f>IFERROR(_xll.qlIndexFixing(ONIndex6M,I2775,TRUE,_xll.ohTrigger(RecalcTrigger,Trigger6M)),NA())</f>
        <v>2.0006654237481047E-2</v>
      </c>
      <c r="Q2775" s="183">
        <f>IFERROR(_xll.qlIndexFixing(ONIndex1Y,I2775,TRUE,_xll.ohTrigger(RecalcTrigger,Trigger1Y)),NA())</f>
        <v>2.0048283215235996E-2</v>
      </c>
    </row>
    <row r="2776" spans="2:17" x14ac:dyDescent="0.2">
      <c r="B2776" s="39" t="s">
        <v>42</v>
      </c>
      <c r="D2776" s="42">
        <f>_xll.qlCalendarAdvance(Calendar,$D2775,B2776,"f",FALSE)</f>
        <v>58768</v>
      </c>
      <c r="E2776" s="177">
        <f>_xll.qlInterestRateIndexValueDate(IndexON,D2776)</f>
        <v>58768</v>
      </c>
      <c r="F2776" s="193">
        <f>IFERROR(_xll.qlIndexFixing(IndexON,D2776,TRUE,_xll.ohTrigger(RecalcTrigger,TriggerON)),NA())</f>
        <v>1.9688779791130484E-2</v>
      </c>
      <c r="H2776" s="42">
        <f>_xll.qlCalendarAdvance(Calendar,$H2775,B2776,"f",FALSE)</f>
        <v>58768</v>
      </c>
      <c r="I2776" s="177">
        <f>_xll.qlInterestRateIndexValueDate(Index1M,$H2776)</f>
        <v>58768</v>
      </c>
      <c r="J2776" s="182">
        <f>IFERROR(_xll.qlIndexFixing(Index1M,$H2776,TRUE,_xll.ohTrigger(RecalcTrigger,Trigger1M)),NA())</f>
        <v>1.9543271665724043E-2</v>
      </c>
      <c r="K2776" s="44">
        <f>IFERROR(_xll.qlIndexFixing(Index3M,H2776,TRUE,_xll.ohTrigger(RecalcTrigger,Trigger3M)),NA())</f>
        <v>2.0021870752824401E-2</v>
      </c>
      <c r="L2776" s="44">
        <f>IFERROR(_xll.qlIndexFixing(Index6M,$H2776,TRUE,_xll.ohTrigger(RecalcTrigger,Trigger6M)),NA())</f>
        <v>2.0160893095999475E-2</v>
      </c>
      <c r="M2776" s="183">
        <f>IFERROR(_xll.qlIndexFixing(Index1Y,$H2776,TRUE,_xll.ohTrigger(RecalcTrigger,Trigger1Y)),NA())</f>
        <v>2.0359200519076026E-2</v>
      </c>
      <c r="N2776" s="182">
        <f>IFERROR(_xll.qlIndexFixing(ONIndex1M,I2776,TRUE,_xll.ohTrigger(RecalcTrigger,Trigger1M)),NA())</f>
        <v>1.9519786325942201E-2</v>
      </c>
      <c r="O2776" s="44">
        <f>IFERROR(_xll.qlIndexFixing(ONIndex3M,I2776,TRUE,_xll.ohTrigger(RecalcTrigger,Trigger3M)),NA())</f>
        <v>1.9946157691148603E-2</v>
      </c>
      <c r="P2776" s="44">
        <f>IFERROR(_xll.qlIndexFixing(ONIndex6M,I2776,TRUE,_xll.ohTrigger(RecalcTrigger,Trigger6M)),NA())</f>
        <v>2.0010466496651613E-2</v>
      </c>
      <c r="Q2776" s="183">
        <f>IFERROR(_xll.qlIndexFixing(ONIndex1Y,I2776,TRUE,_xll.ohTrigger(RecalcTrigger,Trigger1Y)),NA())</f>
        <v>2.0051961977485266E-2</v>
      </c>
    </row>
    <row r="2777" spans="2:17" x14ac:dyDescent="0.2">
      <c r="B2777" s="39" t="s">
        <v>42</v>
      </c>
      <c r="D2777" s="42">
        <f>_xll.qlCalendarAdvance(Calendar,$D2776,B2777,"f",FALSE)</f>
        <v>58775</v>
      </c>
      <c r="E2777" s="177">
        <f>_xll.qlInterestRateIndexValueDate(IndexON,D2777)</f>
        <v>58775</v>
      </c>
      <c r="F2777" s="193">
        <f>IFERROR(_xll.qlIndexFixing(IndexON,D2777,TRUE,_xll.ohTrigger(RecalcTrigger,TriggerON)),NA())</f>
        <v>1.9692686223972133E-2</v>
      </c>
      <c r="H2777" s="42">
        <f>_xll.qlCalendarAdvance(Calendar,$H2776,B2777,"f",FALSE)</f>
        <v>58775</v>
      </c>
      <c r="I2777" s="177">
        <f>_xll.qlInterestRateIndexValueDate(Index1M,$H2777)</f>
        <v>58775</v>
      </c>
      <c r="J2777" s="182">
        <f>IFERROR(_xll.qlIndexFixing(Index1M,$H2777,TRUE,_xll.ohTrigger(RecalcTrigger,Trigger1M)),NA())</f>
        <v>1.9548132476529697E-2</v>
      </c>
      <c r="K2777" s="44">
        <f>IFERROR(_xll.qlIndexFixing(Index3M,H2777,TRUE,_xll.ohTrigger(RecalcTrigger,Trigger3M)),NA())</f>
        <v>2.0024236553378101E-2</v>
      </c>
      <c r="L2777" s="44">
        <f>IFERROR(_xll.qlIndexFixing(Index6M,$H2777,TRUE,_xll.ohTrigger(RecalcTrigger,Trigger6M)),NA())</f>
        <v>2.0165816186287815E-2</v>
      </c>
      <c r="M2777" s="183">
        <f>IFERROR(_xll.qlIndexFixing(Index1Y,$H2777,TRUE,_xll.ohTrigger(RecalcTrigger,Trigger1Y)),NA())</f>
        <v>2.0363409036747937E-2</v>
      </c>
      <c r="N2777" s="182">
        <f>IFERROR(_xll.qlIndexFixing(ONIndex1M,I2777,TRUE,_xll.ohTrigger(RecalcTrigger,Trigger1M)),NA())</f>
        <v>1.9523791286909509E-2</v>
      </c>
      <c r="O2777" s="44">
        <f>IFERROR(_xll.qlIndexFixing(ONIndex3M,I2777,TRUE,_xll.ohTrigger(RecalcTrigger,Trigger3M)),NA())</f>
        <v>1.9950084402823309E-2</v>
      </c>
      <c r="P2777" s="44">
        <f>IFERROR(_xll.qlIndexFixing(ONIndex6M,I2777,TRUE,_xll.ohTrigger(RecalcTrigger,Trigger6M)),NA())</f>
        <v>2.0014294572895386E-2</v>
      </c>
      <c r="Q2777" s="183">
        <f>IFERROR(_xll.qlIndexFixing(ONIndex1Y,I2777,TRUE,_xll.ohTrigger(RecalcTrigger,Trigger1Y)),NA())</f>
        <v>2.005565725834435E-2</v>
      </c>
    </row>
    <row r="2778" spans="2:17" x14ac:dyDescent="0.2">
      <c r="B2778" s="39" t="s">
        <v>42</v>
      </c>
      <c r="D2778" s="42">
        <f>_xll.qlCalendarAdvance(Calendar,$D2777,B2778,"f",FALSE)</f>
        <v>58782</v>
      </c>
      <c r="E2778" s="177">
        <f>_xll.qlInterestRateIndexValueDate(IndexON,D2778)</f>
        <v>58782</v>
      </c>
      <c r="F2778" s="193">
        <f>IFERROR(_xll.qlIndexFixing(IndexON,D2778,TRUE,_xll.ohTrigger(RecalcTrigger,TriggerON)),NA())</f>
        <v>1.9696606339776324E-2</v>
      </c>
      <c r="H2778" s="42">
        <f>_xll.qlCalendarAdvance(Calendar,$H2777,B2778,"f",FALSE)</f>
        <v>58782</v>
      </c>
      <c r="I2778" s="177">
        <f>_xll.qlInterestRateIndexValueDate(Index1M,$H2778)</f>
        <v>58782</v>
      </c>
      <c r="J2778" s="182">
        <f>IFERROR(_xll.qlIndexFixing(Index1M,$H2778,TRUE,_xll.ohTrigger(RecalcTrigger,Trigger1M)),NA())</f>
        <v>1.9552198242673093E-2</v>
      </c>
      <c r="K2778" s="44">
        <f>IFERROR(_xll.qlIndexFixing(Index3M,H2778,TRUE,_xll.ohTrigger(RecalcTrigger,Trigger3M)),NA())</f>
        <v>2.0028295641560601E-2</v>
      </c>
      <c r="L2778" s="44">
        <f>IFERROR(_xll.qlIndexFixing(Index6M,$H2778,TRUE,_xll.ohTrigger(RecalcTrigger,Trigger6M)),NA())</f>
        <v>2.016990505926294E-2</v>
      </c>
      <c r="M2778" s="183">
        <f>IFERROR(_xll.qlIndexFixing(Index1Y,$H2778,TRUE,_xll.ohTrigger(RecalcTrigger,Trigger1Y)),NA())</f>
        <v>2.0367634425853209E-2</v>
      </c>
      <c r="N2778" s="182">
        <f>IFERROR(_xll.qlIndexFixing(ONIndex1M,I2778,TRUE,_xll.ohTrigger(RecalcTrigger,Trigger1M)),NA())</f>
        <v>1.9527813519649717E-2</v>
      </c>
      <c r="O2778" s="44">
        <f>IFERROR(_xll.qlIndexFixing(ONIndex3M,I2778,TRUE,_xll.ohTrigger(RecalcTrigger,Trigger3M)),NA())</f>
        <v>1.9954026426652893E-2</v>
      </c>
      <c r="P2778" s="44">
        <f>IFERROR(_xll.qlIndexFixing(ONIndex6M,I2778,TRUE,_xll.ohTrigger(RecalcTrigger,Trigger6M)),NA())</f>
        <v>2.0018138466212365E-2</v>
      </c>
      <c r="Q2778" s="183">
        <f>IFERROR(_xll.qlIndexFixing(ONIndex1Y,I2778,TRUE,_xll.ohTrigger(RecalcTrigger,Trigger1Y)),NA())</f>
        <v>2.0059369057813248E-2</v>
      </c>
    </row>
    <row r="2779" spans="2:17" x14ac:dyDescent="0.2">
      <c r="B2779" s="39" t="s">
        <v>42</v>
      </c>
      <c r="D2779" s="42">
        <f>_xll.qlCalendarAdvance(Calendar,$D2778,B2779,"f",FALSE)</f>
        <v>58789</v>
      </c>
      <c r="E2779" s="177">
        <f>_xll.qlInterestRateIndexValueDate(IndexON,D2779)</f>
        <v>58789</v>
      </c>
      <c r="F2779" s="193">
        <f>IFERROR(_xll.qlIndexFixing(IndexON,D2779,TRUE,_xll.ohTrigger(RecalcTrigger,TriggerON)),NA())</f>
        <v>1.9700540138462008E-2</v>
      </c>
      <c r="H2779" s="42">
        <f>_xll.qlCalendarAdvance(Calendar,$H2778,B2779,"f",FALSE)</f>
        <v>58789</v>
      </c>
      <c r="I2779" s="177">
        <f>_xll.qlInterestRateIndexValueDate(Index1M,$H2779)</f>
        <v>58789</v>
      </c>
      <c r="J2779" s="182">
        <f>IFERROR(_xll.qlIndexFixing(Index1M,$H2779,TRUE,_xll.ohTrigger(RecalcTrigger,Trigger1M)),NA())</f>
        <v>1.9556281309737297E-2</v>
      </c>
      <c r="K2779" s="44">
        <f>IFERROR(_xll.qlIndexFixing(Index3M,H2779,TRUE,_xll.ohTrigger(RecalcTrigger,Trigger3M)),NA())</f>
        <v>2.0032370120486753E-2</v>
      </c>
      <c r="L2779" s="44">
        <f>IFERROR(_xll.qlIndexFixing(Index6M,$H2779,TRUE,_xll.ohTrigger(RecalcTrigger,Trigger6M)),NA())</f>
        <v>2.0174009915791467E-2</v>
      </c>
      <c r="M2779" s="183">
        <f>IFERROR(_xll.qlIndexFixing(Index1Y,$H2779,TRUE,_xll.ohTrigger(RecalcTrigger,Trigger1Y)),NA())</f>
        <v>2.0371876686601675E-2</v>
      </c>
      <c r="N2779" s="182">
        <f>IFERROR(_xll.qlIndexFixing(ONIndex1M,I2779,TRUE,_xll.ohTrigger(RecalcTrigger,Trigger1M)),NA())</f>
        <v>1.9531853024000734E-2</v>
      </c>
      <c r="O2779" s="44">
        <f>IFERROR(_xll.qlIndexFixing(ONIndex3M,I2779,TRUE,_xll.ohTrigger(RecalcTrigger,Trigger3M)),NA())</f>
        <v>1.995798376231317E-2</v>
      </c>
      <c r="P2779" s="44">
        <f>IFERROR(_xll.qlIndexFixing(ONIndex6M,I2779,TRUE,_xll.ohTrigger(RecalcTrigger,Trigger6M)),NA())</f>
        <v>2.0021998176683597E-2</v>
      </c>
      <c r="Q2779" s="183">
        <f>IFERROR(_xll.qlIndexFixing(ONIndex1Y,I2779,TRUE,_xll.ohTrigger(RecalcTrigger,Trigger1Y)),NA())</f>
        <v>2.0063097375810912E-2</v>
      </c>
    </row>
    <row r="2780" spans="2:17" x14ac:dyDescent="0.2">
      <c r="B2780" s="39" t="s">
        <v>42</v>
      </c>
      <c r="D2780" s="42">
        <f>_xll.qlCalendarAdvance(Calendar,$D2779,B2780,"f",FALSE)</f>
        <v>58796</v>
      </c>
      <c r="E2780" s="177">
        <f>_xll.qlInterestRateIndexValueDate(IndexON,D2780)</f>
        <v>58796</v>
      </c>
      <c r="F2780" s="193">
        <f>IFERROR(_xll.qlIndexFixing(IndexON,D2780,TRUE,_xll.ohTrigger(RecalcTrigger,TriggerON)),NA())</f>
        <v>1.9704487620110234E-2</v>
      </c>
      <c r="H2780" s="42">
        <f>_xll.qlCalendarAdvance(Calendar,$H2779,B2780,"f",FALSE)</f>
        <v>58796</v>
      </c>
      <c r="I2780" s="177">
        <f>_xll.qlInterestRateIndexValueDate(Index1M,$H2780)</f>
        <v>58796</v>
      </c>
      <c r="J2780" s="182">
        <f>IFERROR(_xll.qlIndexFixing(Index1M,$H2780,TRUE,_xll.ohTrigger(RecalcTrigger,Trigger1M)),NA())</f>
        <v>1.9560381677745833E-2</v>
      </c>
      <c r="K2780" s="44">
        <f>IFERROR(_xll.qlIndexFixing(Index3M,H2780,TRUE,_xll.ohTrigger(RecalcTrigger,Trigger3M)),NA())</f>
        <v>2.003645999020609E-2</v>
      </c>
      <c r="L2780" s="44">
        <f>IFERROR(_xll.qlIndexFixing(Index6M,$H2780,TRUE,_xll.ohTrigger(RecalcTrigger,Trigger6M)),NA())</f>
        <v>2.0178130755970469E-2</v>
      </c>
      <c r="M2780" s="183">
        <f>IFERROR(_xll.qlIndexFixing(Index1Y,$H2780,TRUE,_xll.ohTrigger(RecalcTrigger,Trigger1Y)),NA())</f>
        <v>2.0376135819203611E-2</v>
      </c>
      <c r="N2780" s="182">
        <f>IFERROR(_xll.qlIndexFixing(ONIndex1M,I2780,TRUE,_xll.ohTrigger(RecalcTrigger,Trigger1M)),NA())</f>
        <v>1.9535909800286744E-2</v>
      </c>
      <c r="O2780" s="44">
        <f>IFERROR(_xll.qlIndexFixing(ONIndex3M,I2780,TRUE,_xll.ohTrigger(RecalcTrigger,Trigger3M)),NA())</f>
        <v>1.9961956409966231E-2</v>
      </c>
      <c r="P2780" s="44">
        <f>IFERROR(_xll.qlIndexFixing(ONIndex6M,I2780,TRUE,_xll.ohTrigger(RecalcTrigger,Trigger6M)),NA())</f>
        <v>2.0025873704309083E-2</v>
      </c>
      <c r="Q2780" s="183">
        <f>IFERROR(_xll.qlIndexFixing(ONIndex1Y,I2780,TRUE,_xll.ohTrigger(RecalcTrigger,Trigger1Y)),NA())</f>
        <v>2.006684221241839E-2</v>
      </c>
    </row>
    <row r="2781" spans="2:17" x14ac:dyDescent="0.2">
      <c r="B2781" s="39" t="s">
        <v>42</v>
      </c>
      <c r="D2781" s="42">
        <f>_xll.qlCalendarAdvance(Calendar,$D2780,B2781,"f",FALSE)</f>
        <v>58804</v>
      </c>
      <c r="E2781" s="177">
        <f>_xll.qlInterestRateIndexValueDate(IndexON,D2781)</f>
        <v>58804</v>
      </c>
      <c r="F2781" s="193">
        <f>IFERROR(_xll.qlIndexFixing(IndexON,D2781,TRUE,_xll.ohTrigger(RecalcTrigger,TriggerON)),NA())</f>
        <v>1.9709015782151118E-2</v>
      </c>
      <c r="H2781" s="42">
        <f>_xll.qlCalendarAdvance(Calendar,$H2780,B2781,"f",FALSE)</f>
        <v>58804</v>
      </c>
      <c r="I2781" s="177">
        <f>_xll.qlInterestRateIndexValueDate(Index1M,$H2781)</f>
        <v>58804</v>
      </c>
      <c r="J2781" s="182">
        <f>IFERROR(_xll.qlIndexFixing(Index1M,$H2781,TRUE,_xll.ohTrigger(RecalcTrigger,Trigger1M)),NA())</f>
        <v>1.9566729151794179E-2</v>
      </c>
      <c r="K2781" s="44">
        <f>IFERROR(_xll.qlIndexFixing(Index3M,H2781,TRUE,_xll.ohTrigger(RecalcTrigger,Trigger3M)),NA())</f>
        <v>2.0041152972952454E-2</v>
      </c>
      <c r="L2781" s="44">
        <f>IFERROR(_xll.qlIndexFixing(Index6M,$H2781,TRUE,_xll.ohTrigger(RecalcTrigger,Trigger6M)),NA())</f>
        <v>2.018285985954478E-2</v>
      </c>
      <c r="M2781" s="183">
        <f>IFERROR(_xll.qlIndexFixing(Index1Y,$H2781,TRUE,_xll.ohTrigger(RecalcTrigger,Trigger1Y)),NA())</f>
        <v>2.0381024059003217E-2</v>
      </c>
      <c r="N2781" s="182">
        <f>IFERROR(_xll.qlIndexFixing(ONIndex1M,I2781,TRUE,_xll.ohTrigger(RecalcTrigger,Trigger1M)),NA())</f>
        <v>1.9540567265103892E-2</v>
      </c>
      <c r="O2781" s="44">
        <f>IFERROR(_xll.qlIndexFixing(ONIndex3M,I2781,TRUE,_xll.ohTrigger(RecalcTrigger,Trigger3M)),NA())</f>
        <v>1.9966515328017076E-2</v>
      </c>
      <c r="P2781" s="44">
        <f>IFERROR(_xll.qlIndexFixing(ONIndex6M,I2781,TRUE,_xll.ohTrigger(RecalcTrigger,Trigger6M)),NA())</f>
        <v>2.0030322246321619E-2</v>
      </c>
      <c r="Q2781" s="183">
        <f>IFERROR(_xll.qlIndexFixing(ONIndex1Y,I2781,TRUE,_xll.ohTrigger(RecalcTrigger,Trigger1Y)),NA())</f>
        <v>2.0071142252520158E-2</v>
      </c>
    </row>
    <row r="2782" spans="2:17" x14ac:dyDescent="0.2">
      <c r="B2782" s="39" t="s">
        <v>42</v>
      </c>
      <c r="D2782" s="42">
        <f>_xll.qlCalendarAdvance(Calendar,$D2781,B2782,"f",FALSE)</f>
        <v>58811</v>
      </c>
      <c r="E2782" s="177">
        <f>_xll.qlInterestRateIndexValueDate(IndexON,D2782)</f>
        <v>58811</v>
      </c>
      <c r="F2782" s="193">
        <f>IFERROR(_xll.qlIndexFixing(IndexON,D2782,TRUE,_xll.ohTrigger(RecalcTrigger,TriggerON)),NA())</f>
        <v>1.9712992584398625E-2</v>
      </c>
      <c r="H2782" s="42">
        <f>_xll.qlCalendarAdvance(Calendar,$H2781,B2782,"f",FALSE)</f>
        <v>58811</v>
      </c>
      <c r="I2782" s="177">
        <f>_xll.qlInterestRateIndexValueDate(Index1M,$H2782)</f>
        <v>58811</v>
      </c>
      <c r="J2782" s="182">
        <f>IFERROR(_xll.qlIndexFixing(Index1M,$H2782,TRUE,_xll.ohTrigger(RecalcTrigger,Trigger1M)),NA())</f>
        <v>1.9570869508420314E-2</v>
      </c>
      <c r="K2782" s="44">
        <f>IFERROR(_xll.qlIndexFixing(Index3M,H2782,TRUE,_xll.ohTrigger(RecalcTrigger,Trigger3M)),NA())</f>
        <v>2.0045275823093286E-2</v>
      </c>
      <c r="L2782" s="44">
        <f>IFERROR(_xll.qlIndexFixing(Index6M,$H2782,TRUE,_xll.ohTrigger(RecalcTrigger,Trigger6M)),NA())</f>
        <v>2.0186156347265293E-2</v>
      </c>
      <c r="M2782" s="183">
        <f>IFERROR(_xll.qlIndexFixing(Index1Y,$H2782,TRUE,_xll.ohTrigger(RecalcTrigger,Trigger1Y)),NA())</f>
        <v>2.0385319346288178E-2</v>
      </c>
      <c r="N2782" s="182">
        <f>IFERROR(_xll.qlIndexFixing(ONIndex1M,I2782,TRUE,_xll.ohTrigger(RecalcTrigger,Trigger1M)),NA())</f>
        <v>1.9544661052470769E-2</v>
      </c>
      <c r="O2782" s="44">
        <f>IFERROR(_xll.qlIndexFixing(ONIndex3M,I2782,TRUE,_xll.ohTrigger(RecalcTrigger,Trigger3M)),NA())</f>
        <v>1.9970520787094825E-2</v>
      </c>
      <c r="P2782" s="44">
        <f>IFERROR(_xll.qlIndexFixing(ONIndex6M,I2782,TRUE,_xll.ohTrigger(RecalcTrigger,Trigger6M)),NA())</f>
        <v>2.0034231667744873E-2</v>
      </c>
      <c r="Q2782" s="183">
        <f>IFERROR(_xll.qlIndexFixing(ONIndex1Y,I2782,TRUE,_xll.ohTrigger(RecalcTrigger,Trigger1Y)),NA())</f>
        <v>2.007492248617182E-2</v>
      </c>
    </row>
    <row r="2783" spans="2:17" x14ac:dyDescent="0.2">
      <c r="B2783" s="39" t="s">
        <v>42</v>
      </c>
      <c r="D2783" s="42">
        <f>_xll.qlCalendarAdvance(Calendar,$D2782,B2783,"f",FALSE)</f>
        <v>58818</v>
      </c>
      <c r="E2783" s="177">
        <f>_xll.qlInterestRateIndexValueDate(IndexON,D2783)</f>
        <v>58818</v>
      </c>
      <c r="F2783" s="193">
        <f>IFERROR(_xll.qlIndexFixing(IndexON,D2783,TRUE,_xll.ohTrigger(RecalcTrigger,TriggerON)),NA())</f>
        <v>1.9716983069608673E-2</v>
      </c>
      <c r="H2783" s="42">
        <f>_xll.qlCalendarAdvance(Calendar,$H2782,B2783,"f",FALSE)</f>
        <v>58818</v>
      </c>
      <c r="I2783" s="177">
        <f>_xll.qlInterestRateIndexValueDate(Index1M,$H2783)</f>
        <v>58818</v>
      </c>
      <c r="J2783" s="182">
        <f>IFERROR(_xll.qlIndexFixing(Index1M,$H2783,TRUE,_xll.ohTrigger(RecalcTrigger,Trigger1M)),NA())</f>
        <v>1.9575027167987785E-2</v>
      </c>
      <c r="K2783" s="44">
        <f>IFERROR(_xll.qlIndexFixing(Index3M,H2783,TRUE,_xll.ohTrigger(RecalcTrigger,Trigger3M)),NA())</f>
        <v>2.0049414064171378E-2</v>
      </c>
      <c r="L2783" s="44">
        <f>IFERROR(_xll.qlIndexFixing(Index6M,$H2783,TRUE,_xll.ohTrigger(RecalcTrigger,Trigger6M)),NA())</f>
        <v>2.0190326051200119E-2</v>
      </c>
      <c r="M2783" s="183">
        <f>IFERROR(_xll.qlIndexFixing(Index1Y,$H2783,TRUE,_xll.ohTrigger(RecalcTrigger,Trigger1Y)),NA())</f>
        <v>2.0389631506092742E-2</v>
      </c>
      <c r="N2783" s="182">
        <f>IFERROR(_xll.qlIndexFixing(ONIndex1M,I2783,TRUE,_xll.ohTrigger(RecalcTrigger,Trigger1M)),NA())</f>
        <v>1.9548772111610546E-2</v>
      </c>
      <c r="O2783" s="44">
        <f>IFERROR(_xll.qlIndexFixing(ONIndex3M,I2783,TRUE,_xll.ohTrigger(RecalcTrigger,Trigger3M)),NA())</f>
        <v>1.9974541558003267E-2</v>
      </c>
      <c r="P2783" s="44">
        <f>IFERROR(_xll.qlIndexFixing(ONIndex6M,I2783,TRUE,_xll.ohTrigger(RecalcTrigger,Trigger6M)),NA())</f>
        <v>2.0038156906241333E-2</v>
      </c>
      <c r="Q2783" s="183">
        <f>IFERROR(_xll.qlIndexFixing(ONIndex1Y,I2783,TRUE,_xll.ohTrigger(RecalcTrigger,Trigger1Y)),NA())</f>
        <v>2.0078719238433296E-2</v>
      </c>
    </row>
    <row r="2784" spans="2:17" x14ac:dyDescent="0.2">
      <c r="B2784" s="39" t="s">
        <v>42</v>
      </c>
      <c r="D2784" s="42">
        <f>_xll.qlCalendarAdvance(Calendar,$D2783,B2784,"f",FALSE)</f>
        <v>58825</v>
      </c>
      <c r="E2784" s="177">
        <f>_xll.qlInterestRateIndexValueDate(IndexON,D2784)</f>
        <v>58825</v>
      </c>
      <c r="F2784" s="193">
        <f>IFERROR(_xll.qlIndexFixing(IndexON,D2784,TRUE,_xll.ohTrigger(RecalcTrigger,TriggerON)),NA())</f>
        <v>1.972098723761917E-2</v>
      </c>
      <c r="H2784" s="42">
        <f>_xll.qlCalendarAdvance(Calendar,$H2783,B2784,"f",FALSE)</f>
        <v>58825</v>
      </c>
      <c r="I2784" s="177">
        <f>_xll.qlInterestRateIndexValueDate(Index1M,$H2784)</f>
        <v>58825</v>
      </c>
      <c r="J2784" s="182">
        <f>IFERROR(_xll.qlIndexFixing(Index1M,$H2784,TRUE,_xll.ohTrigger(RecalcTrigger,Trigger1M)),NA())</f>
        <v>1.9579202130528515E-2</v>
      </c>
      <c r="K2784" s="44">
        <f>IFERROR(_xll.qlIndexFixing(Index3M,H2784,TRUE,_xll.ohTrigger(RecalcTrigger,Trigger3M)),NA())</f>
        <v>2.0053567696232667E-2</v>
      </c>
      <c r="L2784" s="44">
        <f>IFERROR(_xll.qlIndexFixing(Index6M,$H2784,TRUE,_xll.ohTrigger(RecalcTrigger,Trigger6M)),NA())</f>
        <v>2.0194511738257651E-2</v>
      </c>
      <c r="M2784" s="183">
        <f>IFERROR(_xll.qlIndexFixing(Index1Y,$H2784,TRUE,_xll.ohTrigger(RecalcTrigger,Trigger1Y)),NA())</f>
        <v>2.0393960538631406E-2</v>
      </c>
      <c r="N2784" s="182">
        <f>IFERROR(_xll.qlIndexFixing(ONIndex1M,I2784,TRUE,_xll.ohTrigger(RecalcTrigger,Trigger1M)),NA())</f>
        <v>1.9552900442442178E-2</v>
      </c>
      <c r="O2784" s="44">
        <f>IFERROR(_xll.qlIndexFixing(ONIndex3M,I2784,TRUE,_xll.ohTrigger(RecalcTrigger,Trigger3M)),NA())</f>
        <v>1.9978577640823447E-2</v>
      </c>
      <c r="P2784" s="44">
        <f>IFERROR(_xll.qlIndexFixing(ONIndex6M,I2784,TRUE,_xll.ohTrigger(RecalcTrigger,Trigger6M)),NA())</f>
        <v>2.0042097961892047E-2</v>
      </c>
      <c r="Q2784" s="183">
        <f>IFERROR(_xll.qlIndexFixing(ONIndex1Y,I2784,TRUE,_xll.ohTrigger(RecalcTrigger,Trigger1Y)),NA())</f>
        <v>2.0082532509223538E-2</v>
      </c>
    </row>
    <row r="2785" spans="2:17" x14ac:dyDescent="0.2">
      <c r="B2785" s="39" t="s">
        <v>42</v>
      </c>
      <c r="D2785" s="42">
        <f>_xll.qlCalendarAdvance(Calendar,$D2784,B2785,"f",FALSE)</f>
        <v>58832</v>
      </c>
      <c r="E2785" s="177">
        <f>_xll.qlInterestRateIndexValueDate(IndexON,D2785)</f>
        <v>58832</v>
      </c>
      <c r="F2785" s="193">
        <f>IFERROR(_xll.qlIndexFixing(IndexON,D2785,TRUE,_xll.ohTrigger(RecalcTrigger,TriggerON)),NA())</f>
        <v>1.9725005088592207E-2</v>
      </c>
      <c r="H2785" s="42">
        <f>_xll.qlCalendarAdvance(Calendar,$H2784,B2785,"f",FALSE)</f>
        <v>58832</v>
      </c>
      <c r="I2785" s="177">
        <f>_xll.qlInterestRateIndexValueDate(Index1M,$H2785)</f>
        <v>58832</v>
      </c>
      <c r="J2785" s="182">
        <f>IFERROR(_xll.qlIndexFixing(Index1M,$H2785,TRUE,_xll.ohTrigger(RecalcTrigger,Trigger1M)),NA())</f>
        <v>1.9583394396049877E-2</v>
      </c>
      <c r="K2785" s="44">
        <f>IFERROR(_xll.qlIndexFixing(Index3M,H2785,TRUE,_xll.ohTrigger(RecalcTrigger,Trigger3M)),NA())</f>
        <v>2.0057736719325772E-2</v>
      </c>
      <c r="L2785" s="44">
        <f>IFERROR(_xll.qlIndexFixing(Index6M,$H2785,TRUE,_xll.ohTrigger(RecalcTrigger,Trigger6M)),NA())</f>
        <v>2.0198713408536403E-2</v>
      </c>
      <c r="M2785" s="183">
        <f>IFERROR(_xll.qlIndexFixing(Index1Y,$H2785,TRUE,_xll.ohTrigger(RecalcTrigger,Trigger1Y)),NA())</f>
        <v>2.0398306444117553E-2</v>
      </c>
      <c r="N2785" s="182">
        <f>IFERROR(_xll.qlIndexFixing(ONIndex1M,I2785,TRUE,_xll.ohTrigger(RecalcTrigger,Trigger1M)),NA())</f>
        <v>1.9557046045127757E-2</v>
      </c>
      <c r="O2785" s="44">
        <f>IFERROR(_xll.qlIndexFixing(ONIndex3M,I2785,TRUE,_xll.ohTrigger(RecalcTrigger,Trigger3M)),NA())</f>
        <v>1.9982629035717459E-2</v>
      </c>
      <c r="P2785" s="44">
        <f>IFERROR(_xll.qlIndexFixing(ONIndex6M,I2785,TRUE,_xll.ohTrigger(RecalcTrigger,Trigger6M)),NA())</f>
        <v>2.0046054834534921E-2</v>
      </c>
      <c r="Q2785" s="183">
        <f>IFERROR(_xll.qlIndexFixing(ONIndex1Y,I2785,TRUE,_xll.ohTrigger(RecalcTrigger,Trigger1Y)),NA())</f>
        <v>2.0086362298704641E-2</v>
      </c>
    </row>
    <row r="2786" spans="2:17" x14ac:dyDescent="0.2">
      <c r="B2786" s="39" t="s">
        <v>42</v>
      </c>
      <c r="D2786" s="42">
        <f>_xll.qlCalendarAdvance(Calendar,$D2785,B2786,"f",FALSE)</f>
        <v>58839</v>
      </c>
      <c r="E2786" s="177">
        <f>_xll.qlInterestRateIndexValueDate(IndexON,D2786)</f>
        <v>58839</v>
      </c>
      <c r="F2786" s="193">
        <f>IFERROR(_xll.qlIndexFixing(IndexON,D2786,TRUE,_xll.ohTrigger(RecalcTrigger,TriggerON)),NA())</f>
        <v>1.9729036622446738E-2</v>
      </c>
      <c r="H2786" s="42">
        <f>_xll.qlCalendarAdvance(Calendar,$H2785,B2786,"f",FALSE)</f>
        <v>58839</v>
      </c>
      <c r="I2786" s="177">
        <f>_xll.qlInterestRateIndexValueDate(Index1M,$H2786)</f>
        <v>58839</v>
      </c>
      <c r="J2786" s="182">
        <f>IFERROR(_xll.qlIndexFixing(Index1M,$H2786,TRUE,_xll.ohTrigger(RecalcTrigger,Trigger1M)),NA())</f>
        <v>1.9583468357404446E-2</v>
      </c>
      <c r="K2786" s="44">
        <f>IFERROR(_xll.qlIndexFixing(Index3M,H2786,TRUE,_xll.ohTrigger(RecalcTrigger,Trigger3M)),NA())</f>
        <v>2.0061921133497525E-2</v>
      </c>
      <c r="L2786" s="44">
        <f>IFERROR(_xll.qlIndexFixing(Index6M,$H2786,TRUE,_xll.ohTrigger(RecalcTrigger,Trigger6M)),NA())</f>
        <v>2.0202931062135773E-2</v>
      </c>
      <c r="M2786" s="183">
        <f>IFERROR(_xll.qlIndexFixing(Index1Y,$H2786,TRUE,_xll.ohTrigger(RecalcTrigger,Trigger1Y)),NA())</f>
        <v>2.0402669222767456E-2</v>
      </c>
      <c r="N2786" s="182">
        <f>IFERROR(_xll.qlIndexFixing(ONIndex1M,I2786,TRUE,_xll.ohTrigger(RecalcTrigger,Trigger1M)),NA())</f>
        <v>1.9561208919667283E-2</v>
      </c>
      <c r="O2786" s="44">
        <f>IFERROR(_xll.qlIndexFixing(ONIndex3M,I2786,TRUE,_xll.ohTrigger(RecalcTrigger,Trigger3M)),NA())</f>
        <v>1.9986695742604255E-2</v>
      </c>
      <c r="P2786" s="44">
        <f>IFERROR(_xll.qlIndexFixing(ONIndex6M,I2786,TRUE,_xll.ohTrigger(RecalcTrigger,Trigger6M)),NA())</f>
        <v>2.0050027524332048E-2</v>
      </c>
      <c r="Q2786" s="183">
        <f>IFERROR(_xll.qlIndexFixing(ONIndex1Y,I2786,TRUE,_xll.ohTrigger(RecalcTrigger,Trigger1Y)),NA())</f>
        <v>2.009020860671451E-2</v>
      </c>
    </row>
    <row r="2787" spans="2:17" x14ac:dyDescent="0.2">
      <c r="B2787" s="39" t="s">
        <v>42</v>
      </c>
      <c r="D2787" s="42">
        <f>_xll.qlCalendarAdvance(Calendar,$D2786,B2787,"f",FALSE)</f>
        <v>58846</v>
      </c>
      <c r="E2787" s="177">
        <f>_xll.qlInterestRateIndexValueDate(IndexON,D2787)</f>
        <v>58846</v>
      </c>
      <c r="F2787" s="193">
        <f>IFERROR(_xll.qlIndexFixing(IndexON,D2787,TRUE,_xll.ohTrigger(RecalcTrigger,TriggerON)),NA())</f>
        <v>1.9733081839344857E-2</v>
      </c>
      <c r="H2787" s="42">
        <f>_xll.qlCalendarAdvance(Calendar,$H2786,B2787,"f",FALSE)</f>
        <v>58846</v>
      </c>
      <c r="I2787" s="177">
        <f>_xll.qlInterestRateIndexValueDate(Index1M,$H2787)</f>
        <v>58846</v>
      </c>
      <c r="J2787" s="182">
        <f>IFERROR(_xll.qlIndexFixing(Index1M,$H2787,TRUE,_xll.ohTrigger(RecalcTrigger,Trigger1M)),NA())</f>
        <v>1.958768791791838E-2</v>
      </c>
      <c r="K2787" s="44">
        <f>IFERROR(_xll.qlIndexFixing(Index3M,H2787,TRUE,_xll.ohTrigger(RecalcTrigger,Trigger3M)),NA())</f>
        <v>2.0065267460107068E-2</v>
      </c>
      <c r="L2787" s="44">
        <f>IFERROR(_xll.qlIndexFixing(Index6M,$H2787,TRUE,_xll.ohTrigger(RecalcTrigger,Trigger6M)),NA())</f>
        <v>2.0207164699153828E-2</v>
      </c>
      <c r="M2787" s="183">
        <f>IFERROR(_xll.qlIndexFixing(Index1Y,$H2787,TRUE,_xll.ohTrigger(RecalcTrigger,Trigger1Y)),NA())</f>
        <v>2.0407048874796718E-2</v>
      </c>
      <c r="N2787" s="182">
        <f>IFERROR(_xll.qlIndexFixing(ONIndex1M,I2787,TRUE,_xll.ohTrigger(RecalcTrigger,Trigger1M)),NA())</f>
        <v>1.9565389066060757E-2</v>
      </c>
      <c r="O2787" s="44">
        <f>IFERROR(_xll.qlIndexFixing(ONIndex3M,I2787,TRUE,_xll.ohTrigger(RecalcTrigger,Trigger3M)),NA())</f>
        <v>1.9990777761402789E-2</v>
      </c>
      <c r="P2787" s="44">
        <f>IFERROR(_xll.qlIndexFixing(ONIndex6M,I2787,TRUE,_xll.ohTrigger(RecalcTrigger,Trigger6M)),NA())</f>
        <v>2.0054016031202382E-2</v>
      </c>
      <c r="Q2787" s="183">
        <f>IFERROR(_xll.qlIndexFixing(ONIndex1Y,I2787,TRUE,_xll.ohTrigger(RecalcTrigger,Trigger1Y)),NA())</f>
        <v>2.0094071433253147E-2</v>
      </c>
    </row>
    <row r="2788" spans="2:17" x14ac:dyDescent="0.2">
      <c r="B2788" s="39" t="s">
        <v>42</v>
      </c>
      <c r="D2788" s="42">
        <f>_xll.qlCalendarAdvance(Calendar,$D2787,B2788,"f",FALSE)</f>
        <v>58853</v>
      </c>
      <c r="E2788" s="177">
        <f>_xll.qlInterestRateIndexValueDate(IndexON,D2788)</f>
        <v>58853</v>
      </c>
      <c r="F2788" s="193">
        <f>IFERROR(_xll.qlIndexFixing(IndexON,D2788,TRUE,_xll.ohTrigger(RecalcTrigger,TriggerON)),NA())</f>
        <v>1.973714073912447E-2</v>
      </c>
      <c r="H2788" s="42">
        <f>_xll.qlCalendarAdvance(Calendar,$H2787,B2788,"f",FALSE)</f>
        <v>58853</v>
      </c>
      <c r="I2788" s="177">
        <f>_xll.qlInterestRateIndexValueDate(Index1M,$H2788)</f>
        <v>58853</v>
      </c>
      <c r="J2788" s="182">
        <f>IFERROR(_xll.qlIndexFixing(Index1M,$H2788,TRUE,_xll.ohTrigger(RecalcTrigger,Trigger1M)),NA())</f>
        <v>1.9591924776582881E-2</v>
      </c>
      <c r="K2788" s="44">
        <f>IFERROR(_xll.qlIndexFixing(Index3M,H2788,TRUE,_xll.ohTrigger(RecalcTrigger,Trigger3M)),NA())</f>
        <v>2.0069481326087962E-2</v>
      </c>
      <c r="L2788" s="44">
        <f>IFERROR(_xll.qlIndexFixing(Index6M,$H2788,TRUE,_xll.ohTrigger(RecalcTrigger,Trigger6M)),NA())</f>
        <v>2.0211414319690868E-2</v>
      </c>
      <c r="M2788" s="183">
        <f>IFERROR(_xll.qlIndexFixing(Index1Y,$H2788,TRUE,_xll.ohTrigger(RecalcTrigger,Trigger1Y)),NA())</f>
        <v>2.0411445400423167E-2</v>
      </c>
      <c r="N2788" s="182">
        <f>IFERROR(_xll.qlIndexFixing(ONIndex1M,I2788,TRUE,_xll.ohTrigger(RecalcTrigger,Trigger1M)),NA())</f>
        <v>1.9569586484065038E-2</v>
      </c>
      <c r="O2788" s="44">
        <f>IFERROR(_xll.qlIndexFixing(ONIndex3M,I2788,TRUE,_xll.ohTrigger(RecalcTrigger,Trigger3M)),NA())</f>
        <v>1.9994875092113062E-2</v>
      </c>
      <c r="P2788" s="44">
        <f>IFERROR(_xll.qlIndexFixing(ONIndex6M,I2788,TRUE,_xll.ohTrigger(RecalcTrigger,Trigger6M)),NA())</f>
        <v>2.0058020355145922E-2</v>
      </c>
      <c r="Q2788" s="183">
        <f>IFERROR(_xll.qlIndexFixing(ONIndex1Y,I2788,TRUE,_xll.ohTrigger(RecalcTrigger,Trigger1Y)),NA())</f>
        <v>2.0097950778482643E-2</v>
      </c>
    </row>
    <row r="2789" spans="2:17" x14ac:dyDescent="0.2">
      <c r="B2789" s="39" t="s">
        <v>42</v>
      </c>
      <c r="D2789" s="42">
        <f>_xll.qlCalendarAdvance(Calendar,$D2788,B2789,"f",FALSE)</f>
        <v>58860</v>
      </c>
      <c r="E2789" s="177">
        <f>_xll.qlInterestRateIndexValueDate(IndexON,D2789)</f>
        <v>58860</v>
      </c>
      <c r="F2789" s="193">
        <f>IFERROR(_xll.qlIndexFixing(IndexON,D2789,TRUE,_xll.ohTrigger(RecalcTrigger,TriggerON)),NA())</f>
        <v>1.9741213321785578E-2</v>
      </c>
      <c r="H2789" s="42">
        <f>_xll.qlCalendarAdvance(Calendar,$H2788,B2789,"f",FALSE)</f>
        <v>58860</v>
      </c>
      <c r="I2789" s="177">
        <f>_xll.qlInterestRateIndexValueDate(Index1M,$H2789)</f>
        <v>58860</v>
      </c>
      <c r="J2789" s="182">
        <f>IFERROR(_xll.qlIndexFixing(Index1M,$H2789,TRUE,_xll.ohTrigger(RecalcTrigger,Trigger1M)),NA())</f>
        <v>1.9596178933426901E-2</v>
      </c>
      <c r="K2789" s="44">
        <f>IFERROR(_xll.qlIndexFixing(Index3M,H2789,TRUE,_xll.ohTrigger(RecalcTrigger,Trigger3M)),NA())</f>
        <v>2.0073710582392417E-2</v>
      </c>
      <c r="L2789" s="44">
        <f>IFERROR(_xll.qlIndexFixing(Index6M,$H2789,TRUE,_xll.ohTrigger(RecalcTrigger,Trigger6M)),NA())</f>
        <v>2.0215679923848085E-2</v>
      </c>
      <c r="M2789" s="183">
        <f>IFERROR(_xll.qlIndexFixing(Index1Y,$H2789,TRUE,_xll.ohTrigger(RecalcTrigger,Trigger1Y)),NA())</f>
        <v>2.0415858799864184E-2</v>
      </c>
      <c r="N2789" s="182">
        <f>IFERROR(_xll.qlIndexFixing(ONIndex1M,I2789,TRUE,_xll.ohTrigger(RecalcTrigger,Trigger1M)),NA())</f>
        <v>1.9573801174004313E-2</v>
      </c>
      <c r="O2789" s="44">
        <f>IFERROR(_xll.qlIndexFixing(ONIndex3M,I2789,TRUE,_xll.ohTrigger(RecalcTrigger,Trigger3M)),NA())</f>
        <v>1.9998987734735074E-2</v>
      </c>
      <c r="P2789" s="44">
        <f>IFERROR(_xll.qlIndexFixing(ONIndex6M,I2789,TRUE,_xll.ohTrigger(RecalcTrigger,Trigger6M)),NA())</f>
        <v>2.0062040496324762E-2</v>
      </c>
      <c r="Q2789" s="183">
        <f>IFERROR(_xll.qlIndexFixing(ONIndex1Y,I2789,TRUE,_xll.ohTrigger(RecalcTrigger,Trigger1Y)),NA())</f>
        <v>2.0101846642321952E-2</v>
      </c>
    </row>
    <row r="2790" spans="2:17" x14ac:dyDescent="0.2">
      <c r="B2790" s="39" t="s">
        <v>42</v>
      </c>
      <c r="D2790" s="42">
        <f>_xll.qlCalendarAdvance(Calendar,$D2789,B2790,"f",FALSE)</f>
        <v>58867</v>
      </c>
      <c r="E2790" s="177">
        <f>_xll.qlInterestRateIndexValueDate(IndexON,D2790)</f>
        <v>58867</v>
      </c>
      <c r="F2790" s="193">
        <f>IFERROR(_xll.qlIndexFixing(IndexON,D2790,TRUE,_xll.ohTrigger(RecalcTrigger,TriggerON)),NA())</f>
        <v>1.9745299587571319E-2</v>
      </c>
      <c r="H2790" s="42">
        <f>_xll.qlCalendarAdvance(Calendar,$H2789,B2790,"f",FALSE)</f>
        <v>58867</v>
      </c>
      <c r="I2790" s="177">
        <f>_xll.qlInterestRateIndexValueDate(Index1M,$H2790)</f>
        <v>58867</v>
      </c>
      <c r="J2790" s="182">
        <f>IFERROR(_xll.qlIndexFixing(Index1M,$H2790,TRUE,_xll.ohTrigger(RecalcTrigger,Trigger1M)),NA())</f>
        <v>1.960461526918153E-2</v>
      </c>
      <c r="K2790" s="44">
        <f>IFERROR(_xll.qlIndexFixing(Index3M,H2790,TRUE,_xll.ohTrigger(RecalcTrigger,Trigger3M)),NA())</f>
        <v>2.0080528123063445E-2</v>
      </c>
      <c r="L2790" s="44">
        <f>IFERROR(_xll.qlIndexFixing(Index6M,$H2790,TRUE,_xll.ohTrigger(RecalcTrigger,Trigger6M)),NA())</f>
        <v>2.0222570800573422E-2</v>
      </c>
      <c r="M2790" s="183">
        <f>IFERROR(_xll.qlIndexFixing(Index1Y,$H2790,TRUE,_xll.ohTrigger(RecalcTrigger,Trigger1Y)),NA())</f>
        <v>2.0420289073338704E-2</v>
      </c>
      <c r="N2790" s="182">
        <f>IFERROR(_xll.qlIndexFixing(ONIndex1M,I2790,TRUE,_xll.ohTrigger(RecalcTrigger,Trigger1M)),NA())</f>
        <v>1.9578033135797535E-2</v>
      </c>
      <c r="O2790" s="44">
        <f>IFERROR(_xll.qlIndexFixing(ONIndex3M,I2790,TRUE,_xll.ohTrigger(RecalcTrigger,Trigger3M)),NA())</f>
        <v>2.0003115689430917E-2</v>
      </c>
      <c r="P2790" s="44">
        <f>IFERROR(_xll.qlIndexFixing(ONIndex6M,I2790,TRUE,_xll.ohTrigger(RecalcTrigger,Trigger6M)),NA())</f>
        <v>2.0066076454657855E-2</v>
      </c>
      <c r="Q2790" s="183">
        <f>IFERROR(_xll.qlIndexFixing(ONIndex1Y,I2790,TRUE,_xll.ohTrigger(RecalcTrigger,Trigger1Y)),NA())</f>
        <v>2.0105759024690029E-2</v>
      </c>
    </row>
    <row r="2791" spans="2:17" x14ac:dyDescent="0.2">
      <c r="B2791" s="39" t="s">
        <v>42</v>
      </c>
      <c r="D2791" s="42">
        <f>_xll.qlCalendarAdvance(Calendar,$D2790,B2791,"f",FALSE)</f>
        <v>58874</v>
      </c>
      <c r="E2791" s="177">
        <f>_xll.qlInterestRateIndexValueDate(IndexON,D2791)</f>
        <v>58874</v>
      </c>
      <c r="F2791" s="193">
        <f>IFERROR(_xll.qlIndexFixing(IndexON,D2791,TRUE,_xll.ohTrigger(RecalcTrigger,TriggerON)),NA())</f>
        <v>1.9749399536076462E-2</v>
      </c>
      <c r="H2791" s="42">
        <f>_xll.qlCalendarAdvance(Calendar,$H2790,B2791,"f",FALSE)</f>
        <v>58874</v>
      </c>
      <c r="I2791" s="177">
        <f>_xll.qlInterestRateIndexValueDate(Index1M,$H2791)</f>
        <v>58874</v>
      </c>
      <c r="J2791" s="182">
        <f>IFERROR(_xll.qlIndexFixing(Index1M,$H2791,TRUE,_xll.ohTrigger(RecalcTrigger,Trigger1M)),NA())</f>
        <v>1.9609746304198872E-2</v>
      </c>
      <c r="K2791" s="44">
        <f>IFERROR(_xll.qlIndexFixing(Index3M,H2791,TRUE,_xll.ohTrigger(RecalcTrigger,Trigger3M)),NA())</f>
        <v>2.0084792160124772E-2</v>
      </c>
      <c r="L2791" s="44">
        <f>IFERROR(_xll.qlIndexFixing(Index6M,$H2791,TRUE,_xll.ohTrigger(RecalcTrigger,Trigger6M)),NA())</f>
        <v>2.0226872508815552E-2</v>
      </c>
      <c r="M2791" s="183">
        <f>IFERROR(_xll.qlIndexFixing(Index1Y,$H2791,TRUE,_xll.ohTrigger(RecalcTrigger,Trigger1Y)),NA())</f>
        <v>2.0424736221066331E-2</v>
      </c>
      <c r="N2791" s="182">
        <f>IFERROR(_xll.qlIndexFixing(ONIndex1M,I2791,TRUE,_xll.ohTrigger(RecalcTrigger,Trigger1M)),NA())</f>
        <v>1.9582282369363657E-2</v>
      </c>
      <c r="O2791" s="44">
        <f>IFERROR(_xll.qlIndexFixing(ONIndex3M,I2791,TRUE,_xll.ohTrigger(RecalcTrigger,Trigger3M)),NA())</f>
        <v>2.0007258956119545E-2</v>
      </c>
      <c r="P2791" s="44">
        <f>IFERROR(_xll.qlIndexFixing(ONIndex6M,I2791,TRUE,_xll.ohTrigger(RecalcTrigger,Trigger6M)),NA())</f>
        <v>2.0070128229983109E-2</v>
      </c>
      <c r="Q2791" s="183">
        <f>IFERROR(_xll.qlIndexFixing(ONIndex1Y,I2791,TRUE,_xll.ohTrigger(RecalcTrigger,Trigger1Y)),NA())</f>
        <v>2.0109687925667918E-2</v>
      </c>
    </row>
    <row r="2792" spans="2:17" x14ac:dyDescent="0.2">
      <c r="B2792" s="39" t="s">
        <v>42</v>
      </c>
      <c r="D2792" s="42">
        <f>_xll.qlCalendarAdvance(Calendar,$D2791,B2792,"f",FALSE)</f>
        <v>58881</v>
      </c>
      <c r="E2792" s="177">
        <f>_xll.qlInterestRateIndexValueDate(IndexON,D2792)</f>
        <v>58881</v>
      </c>
      <c r="F2792" s="193">
        <f>IFERROR(_xll.qlIndexFixing(IndexON,D2792,TRUE,_xll.ohTrigger(RecalcTrigger,TriggerON)),NA())</f>
        <v>1.9753513167625192E-2</v>
      </c>
      <c r="H2792" s="42">
        <f>_xll.qlCalendarAdvance(Calendar,$H2791,B2792,"f",FALSE)</f>
        <v>58881</v>
      </c>
      <c r="I2792" s="177">
        <f>_xll.qlInterestRateIndexValueDate(Index1M,$H2792)</f>
        <v>58881</v>
      </c>
      <c r="J2792" s="182">
        <f>IFERROR(_xll.qlIndexFixing(Index1M,$H2792,TRUE,_xll.ohTrigger(RecalcTrigger,Trigger1M)),NA())</f>
        <v>1.9613224740038338E-2</v>
      </c>
      <c r="K2792" s="44">
        <f>IFERROR(_xll.qlIndexFixing(Index3M,H2792,TRUE,_xll.ohTrigger(RecalcTrigger,Trigger3M)),NA())</f>
        <v>2.0089071590343212E-2</v>
      </c>
      <c r="L2792" s="44">
        <f>IFERROR(_xll.qlIndexFixing(Index6M,$H2792,TRUE,_xll.ohTrigger(RecalcTrigger,Trigger6M)),NA())</f>
        <v>2.0231190203795549E-2</v>
      </c>
      <c r="M2792" s="183">
        <f>IFERROR(_xll.qlIndexFixing(Index1Y,$H2792,TRUE,_xll.ohTrigger(RecalcTrigger,Trigger1Y)),NA())</f>
        <v>2.0429200243267998E-2</v>
      </c>
      <c r="N2792" s="182">
        <f>IFERROR(_xll.qlIndexFixing(ONIndex1M,I2792,TRUE,_xll.ohTrigger(RecalcTrigger,Trigger1M)),NA())</f>
        <v>1.9586548874783727E-2</v>
      </c>
      <c r="O2792" s="44">
        <f>IFERROR(_xll.qlIndexFixing(ONIndex3M,I2792,TRUE,_xll.ohTrigger(RecalcTrigger,Trigger3M)),NA())</f>
        <v>2.0011417534638865E-2</v>
      </c>
      <c r="P2792" s="44">
        <f>IFERROR(_xll.qlIndexFixing(ONIndex6M,I2792,TRUE,_xll.ohTrigger(RecalcTrigger,Trigger6M)),NA())</f>
        <v>2.0074195822462615E-2</v>
      </c>
      <c r="Q2792" s="183">
        <f>IFERROR(_xll.qlIndexFixing(ONIndex1Y,I2792,TRUE,_xll.ohTrigger(RecalcTrigger,Trigger1Y)),NA())</f>
        <v>2.0113633345336668E-2</v>
      </c>
    </row>
    <row r="2793" spans="2:17" x14ac:dyDescent="0.2">
      <c r="B2793" s="39" t="s">
        <v>42</v>
      </c>
      <c r="D2793" s="42">
        <f>_xll.qlCalendarAdvance(Calendar,$D2792,B2793,"f",FALSE)</f>
        <v>58888</v>
      </c>
      <c r="E2793" s="177">
        <f>_xll.qlInterestRateIndexValueDate(IndexON,D2793)</f>
        <v>58888</v>
      </c>
      <c r="F2793" s="193">
        <f>IFERROR(_xll.qlIndexFixing(IndexON,D2793,TRUE,_xll.ohTrigger(RecalcTrigger,TriggerON)),NA())</f>
        <v>1.9757640482055416E-2</v>
      </c>
      <c r="H2793" s="42">
        <f>_xll.qlCalendarAdvance(Calendar,$H2792,B2793,"f",FALSE)</f>
        <v>58888</v>
      </c>
      <c r="I2793" s="177">
        <f>_xll.qlInterestRateIndexValueDate(Index1M,$H2793)</f>
        <v>58888</v>
      </c>
      <c r="J2793" s="182">
        <f>IFERROR(_xll.qlIndexFixing(Index1M,$H2793,TRUE,_xll.ohTrigger(RecalcTrigger,Trigger1M)),NA())</f>
        <v>1.9617555430173458E-2</v>
      </c>
      <c r="K2793" s="44">
        <f>IFERROR(_xll.qlIndexFixing(Index3M,H2793,TRUE,_xll.ohTrigger(RecalcTrigger,Trigger3M)),NA())</f>
        <v>2.0093366413775141E-2</v>
      </c>
      <c r="L2793" s="44">
        <f>IFERROR(_xll.qlIndexFixing(Index6M,$H2793,TRUE,_xll.ohTrigger(RecalcTrigger,Trigger6M)),NA())</f>
        <v>2.0235523885616925E-2</v>
      </c>
      <c r="M2793" s="183">
        <f>IFERROR(_xll.qlIndexFixing(Index1Y,$H2793,TRUE,_xll.ohTrigger(RecalcTrigger,Trigger1Y)),NA())</f>
        <v>2.0433681140164195E-2</v>
      </c>
      <c r="N2793" s="182">
        <f>IFERROR(_xll.qlIndexFixing(ONIndex1M,I2793,TRUE,_xll.ohTrigger(RecalcTrigger,Trigger1M)),NA())</f>
        <v>1.9590832651976697E-2</v>
      </c>
      <c r="O2793" s="44">
        <f>IFERROR(_xll.qlIndexFixing(ONIndex3M,I2793,TRUE,_xll.ohTrigger(RecalcTrigger,Trigger3M)),NA())</f>
        <v>2.0015591425150969E-2</v>
      </c>
      <c r="P2793" s="44">
        <f>IFERROR(_xll.qlIndexFixing(ONIndex6M,I2793,TRUE,_xll.ohTrigger(RecalcTrigger,Trigger6M)),NA())</f>
        <v>2.0078279232015328E-2</v>
      </c>
      <c r="Q2793" s="183">
        <f>IFERROR(_xll.qlIndexFixing(ONIndex1Y,I2793,TRUE,_xll.ohTrigger(RecalcTrigger,Trigger1Y)),NA())</f>
        <v>2.0117595283615231E-2</v>
      </c>
    </row>
    <row r="2794" spans="2:17" x14ac:dyDescent="0.2">
      <c r="B2794" s="39" t="s">
        <v>42</v>
      </c>
      <c r="D2794" s="42">
        <f>_xll.qlCalendarAdvance(Calendar,$D2793,B2794,"f",FALSE)</f>
        <v>58895</v>
      </c>
      <c r="E2794" s="177">
        <f>_xll.qlInterestRateIndexValueDate(IndexON,D2794)</f>
        <v>58895</v>
      </c>
      <c r="F2794" s="193">
        <f>IFERROR(_xll.qlIndexFixing(IndexON,D2794,TRUE,_xll.ohTrigger(RecalcTrigger,TriggerON)),NA())</f>
        <v>1.9761781479448182E-2</v>
      </c>
      <c r="H2794" s="42">
        <f>_xll.qlCalendarAdvance(Calendar,$H2793,B2794,"f",FALSE)</f>
        <v>58895</v>
      </c>
      <c r="I2794" s="177">
        <f>_xll.qlInterestRateIndexValueDate(Index1M,$H2794)</f>
        <v>58895</v>
      </c>
      <c r="J2794" s="182">
        <f>IFERROR(_xll.qlIndexFixing(Index1M,$H2794,TRUE,_xll.ohTrigger(RecalcTrigger,Trigger1M)),NA())</f>
        <v>1.961938637371937E-2</v>
      </c>
      <c r="K2794" s="44">
        <f>IFERROR(_xll.qlIndexFixing(Index3M,H2794,TRUE,_xll.ohTrigger(RecalcTrigger,Trigger3M)),NA())</f>
        <v>2.0097676630466372E-2</v>
      </c>
      <c r="L2794" s="44">
        <f>IFERROR(_xll.qlIndexFixing(Index6M,$H2794,TRUE,_xll.ohTrigger(RecalcTrigger,Trigger6M)),NA())</f>
        <v>2.0239873554384957E-2</v>
      </c>
      <c r="M2794" s="183">
        <f>IFERROR(_xll.qlIndexFixing(Index1Y,$H2794,TRUE,_xll.ohTrigger(RecalcTrigger,Trigger1Y)),NA())</f>
        <v>2.0438178911977412E-2</v>
      </c>
      <c r="N2794" s="182">
        <f>IFERROR(_xll.qlIndexFixing(ONIndex1M,I2794,TRUE,_xll.ohTrigger(RecalcTrigger,Trigger1M)),NA())</f>
        <v>1.9595133700861522E-2</v>
      </c>
      <c r="O2794" s="44">
        <f>IFERROR(_xll.qlIndexFixing(ONIndex3M,I2794,TRUE,_xll.ohTrigger(RecalcTrigger,Trigger3M)),NA())</f>
        <v>2.0019780627655859E-2</v>
      </c>
      <c r="P2794" s="44">
        <f>IFERROR(_xll.qlIndexFixing(ONIndex6M,I2794,TRUE,_xll.ohTrigger(RecalcTrigger,Trigger6M)),NA())</f>
        <v>2.0082378458884387E-2</v>
      </c>
      <c r="Q2794" s="183">
        <f>IFERROR(_xll.qlIndexFixing(ONIndex1Y,I2794,TRUE,_xll.ohTrigger(RecalcTrigger,Trigger1Y)),NA())</f>
        <v>2.012157374042256E-2</v>
      </c>
    </row>
    <row r="2795" spans="2:17" x14ac:dyDescent="0.2">
      <c r="B2795" s="39" t="s">
        <v>42</v>
      </c>
      <c r="D2795" s="42">
        <f>_xll.qlCalendarAdvance(Calendar,$D2794,B2795,"f",FALSE)</f>
        <v>58902</v>
      </c>
      <c r="E2795" s="177">
        <f>_xll.qlInterestRateIndexValueDate(IndexON,D2795)</f>
        <v>58902</v>
      </c>
      <c r="F2795" s="193">
        <f>IFERROR(_xll.qlIndexFixing(IndexON,D2795,TRUE,_xll.ohTrigger(RecalcTrigger,TriggerON)),NA())</f>
        <v>1.9765936159722441E-2</v>
      </c>
      <c r="H2795" s="42">
        <f>_xll.qlCalendarAdvance(Calendar,$H2794,B2795,"f",FALSE)</f>
        <v>58902</v>
      </c>
      <c r="I2795" s="177">
        <f>_xll.qlInterestRateIndexValueDate(Index1M,$H2795)</f>
        <v>58902</v>
      </c>
      <c r="J2795" s="182">
        <f>IFERROR(_xll.qlIndexFixing(Index1M,$H2795,TRUE,_xll.ohTrigger(RecalcTrigger,Trigger1M)),NA())</f>
        <v>1.9623747259597406E-2</v>
      </c>
      <c r="K2795" s="44">
        <f>IFERROR(_xll.qlIndexFixing(Index3M,H2795,TRUE,_xll.ohTrigger(RecalcTrigger,Trigger3M)),NA())</f>
        <v>2.0101137774351633E-2</v>
      </c>
      <c r="L2795" s="44">
        <f>IFERROR(_xll.qlIndexFixing(Index6M,$H2795,TRUE,_xll.ohTrigger(RecalcTrigger,Trigger6M)),NA())</f>
        <v>2.0243362379272527E-2</v>
      </c>
      <c r="M2795" s="183">
        <f>IFERROR(_xll.qlIndexFixing(Index1Y,$H2795,TRUE,_xll.ohTrigger(RecalcTrigger,Trigger1Y)),NA())</f>
        <v>2.0442693558931024E-2</v>
      </c>
      <c r="N2795" s="182">
        <f>IFERROR(_xll.qlIndexFixing(ONIndex1M,I2795,TRUE,_xll.ohTrigger(RecalcTrigger,Trigger1M)),NA())</f>
        <v>1.9599452021600294E-2</v>
      </c>
      <c r="O2795" s="44">
        <f>IFERROR(_xll.qlIndexFixing(ONIndex3M,I2795,TRUE,_xll.ohTrigger(RecalcTrigger,Trigger3M)),NA())</f>
        <v>2.0023985142072487E-2</v>
      </c>
      <c r="P2795" s="44">
        <f>IFERROR(_xll.qlIndexFixing(ONIndex6M,I2795,TRUE,_xll.ohTrigger(RecalcTrigger,Trigger6M)),NA())</f>
        <v>2.0086493502583513E-2</v>
      </c>
      <c r="Q2795" s="183">
        <f>IFERROR(_xll.qlIndexFixing(ONIndex1Y,I2795,TRUE,_xll.ohTrigger(RecalcTrigger,Trigger1Y)),NA())</f>
        <v>2.0125568715839703E-2</v>
      </c>
    </row>
    <row r="2796" spans="2:17" x14ac:dyDescent="0.2">
      <c r="B2796" s="39" t="s">
        <v>42</v>
      </c>
      <c r="D2796" s="42">
        <f>_xll.qlCalendarAdvance(Calendar,$D2795,B2796,"f",FALSE)</f>
        <v>58909</v>
      </c>
      <c r="E2796" s="177">
        <f>_xll.qlInterestRateIndexValueDate(IndexON,D2796)</f>
        <v>58909</v>
      </c>
      <c r="F2796" s="193">
        <f>IFERROR(_xll.qlIndexFixing(IndexON,D2796,TRUE,_xll.ohTrigger(RecalcTrigger,TriggerON)),NA())</f>
        <v>1.9770104522959242E-2</v>
      </c>
      <c r="H2796" s="42">
        <f>_xll.qlCalendarAdvance(Calendar,$H2795,B2796,"f",FALSE)</f>
        <v>58909</v>
      </c>
      <c r="I2796" s="177">
        <f>_xll.qlInterestRateIndexValueDate(Index1M,$H2796)</f>
        <v>58909</v>
      </c>
      <c r="J2796" s="182">
        <f>IFERROR(_xll.qlIndexFixing(Index1M,$H2796,TRUE,_xll.ohTrigger(RecalcTrigger,Trigger1M)),NA())</f>
        <v>1.9628125445738814E-2</v>
      </c>
      <c r="K2796" s="44">
        <f>IFERROR(_xll.qlIndexFixing(Index3M,H2796,TRUE,_xll.ohTrigger(RecalcTrigger,Trigger3M)),NA())</f>
        <v>2.0105477439757758E-2</v>
      </c>
      <c r="L2796" s="44">
        <f>IFERROR(_xll.qlIndexFixing(Index6M,$H2796,TRUE,_xll.ohTrigger(RecalcTrigger,Trigger6M)),NA())</f>
        <v>2.024774263854591E-2</v>
      </c>
      <c r="M2796" s="183">
        <f>IFERROR(_xll.qlIndexFixing(Index1Y,$H2796,TRUE,_xll.ohTrigger(RecalcTrigger,Trigger1Y)),NA())</f>
        <v>2.0447225081247966E-2</v>
      </c>
      <c r="N2796" s="182">
        <f>IFERROR(_xll.qlIndexFixing(ONIndex1M,I2796,TRUE,_xll.ohTrigger(RecalcTrigger,Trigger1M)),NA())</f>
        <v>1.9603787614355106E-2</v>
      </c>
      <c r="O2796" s="44">
        <f>IFERROR(_xll.qlIndexFixing(ONIndex3M,I2796,TRUE,_xll.ohTrigger(RecalcTrigger,Trigger3M)),NA())</f>
        <v>2.0028204968400853E-2</v>
      </c>
      <c r="P2796" s="44">
        <f>IFERROR(_xll.qlIndexFixing(ONIndex6M,I2796,TRUE,_xll.ohTrigger(RecalcTrigger,Trigger6M)),NA())</f>
        <v>2.0090624363436893E-2</v>
      </c>
      <c r="Q2796" s="183">
        <f>IFERROR(_xll.qlIndexFixing(ONIndex1Y,I2796,TRUE,_xll.ohTrigger(RecalcTrigger,Trigger1Y)),NA())</f>
        <v>2.012958020986666E-2</v>
      </c>
    </row>
    <row r="2797" spans="2:17" x14ac:dyDescent="0.2">
      <c r="B2797" s="39" t="s">
        <v>42</v>
      </c>
      <c r="D2797" s="42">
        <f>_xll.qlCalendarAdvance(Calendar,$D2796,B2797,"f",FALSE)</f>
        <v>58916</v>
      </c>
      <c r="E2797" s="177">
        <f>_xll.qlInterestRateIndexValueDate(IndexON,D2797)</f>
        <v>58916</v>
      </c>
      <c r="F2797" s="193">
        <f>IFERROR(_xll.qlIndexFixing(IndexON,D2797,TRUE,_xll.ohTrigger(RecalcTrigger,TriggerON)),NA())</f>
        <v>1.977428656923963E-2</v>
      </c>
      <c r="H2797" s="42">
        <f>_xll.qlCalendarAdvance(Calendar,$H2796,B2797,"f",FALSE)</f>
        <v>58916</v>
      </c>
      <c r="I2797" s="177">
        <f>_xll.qlInterestRateIndexValueDate(Index1M,$H2797)</f>
        <v>58916</v>
      </c>
      <c r="J2797" s="182">
        <f>IFERROR(_xll.qlIndexFixing(Index1M,$H2797,TRUE,_xll.ohTrigger(RecalcTrigger,Trigger1M)),NA())</f>
        <v>1.9632520932151697E-2</v>
      </c>
      <c r="K2797" s="44">
        <f>IFERROR(_xll.qlIndexFixing(Index3M,H2797,TRUE,_xll.ohTrigger(RecalcTrigger,Trigger3M)),NA())</f>
        <v>2.0109832497673921E-2</v>
      </c>
      <c r="L2797" s="44">
        <f>IFERROR(_xll.qlIndexFixing(Index6M,$H2797,TRUE,_xll.ohTrigger(RecalcTrigger,Trigger6M)),NA())</f>
        <v>2.0252138884137062E-2</v>
      </c>
      <c r="M2797" s="183">
        <f>IFERROR(_xll.qlIndexFixing(Index1Y,$H2797,TRUE,_xll.ohTrigger(RecalcTrigger,Trigger1Y)),NA())</f>
        <v>2.0451773479153612E-2</v>
      </c>
      <c r="N2797" s="182">
        <f>IFERROR(_xll.qlIndexFixing(ONIndex1M,I2797,TRUE,_xll.ohTrigger(RecalcTrigger,Trigger1M)),NA())</f>
        <v>1.9608140478801772E-2</v>
      </c>
      <c r="O2797" s="44">
        <f>IFERROR(_xll.qlIndexFixing(ONIndex3M,I2797,TRUE,_xll.ohTrigger(RecalcTrigger,Trigger3M)),NA())</f>
        <v>2.0032440106884097E-2</v>
      </c>
      <c r="P2797" s="44">
        <f>IFERROR(_xll.qlIndexFixing(ONIndex6M,I2797,TRUE,_xll.ohTrigger(RecalcTrigger,Trigger6M)),NA())</f>
        <v>2.0094771041606618E-2</v>
      </c>
      <c r="Q2797" s="183">
        <f>IFERROR(_xll.qlIndexFixing(ONIndex1Y,I2797,TRUE,_xll.ohTrigger(RecalcTrigger,Trigger1Y)),NA())</f>
        <v>2.013360822250343E-2</v>
      </c>
    </row>
    <row r="2798" spans="2:17" x14ac:dyDescent="0.2">
      <c r="B2798" s="39" t="s">
        <v>42</v>
      </c>
      <c r="D2798" s="42">
        <f>_xll.qlCalendarAdvance(Calendar,$D2797,B2798,"f",FALSE)</f>
        <v>58923</v>
      </c>
      <c r="E2798" s="177">
        <f>_xll.qlInterestRateIndexValueDate(IndexON,D2798)</f>
        <v>58923</v>
      </c>
      <c r="F2798" s="193">
        <f>IFERROR(_xll.qlIndexFixing(IndexON,D2798,TRUE,_xll.ohTrigger(RecalcTrigger,TriggerON)),NA())</f>
        <v>1.9778482298320466E-2</v>
      </c>
      <c r="H2798" s="42">
        <f>_xll.qlCalendarAdvance(Calendar,$H2797,B2798,"f",FALSE)</f>
        <v>58923</v>
      </c>
      <c r="I2798" s="177">
        <f>_xll.qlInterestRateIndexValueDate(Index1M,$H2798)</f>
        <v>58923</v>
      </c>
      <c r="J2798" s="182">
        <f>IFERROR(_xll.qlIndexFixing(Index1M,$H2798,TRUE,_xll.ohTrigger(RecalcTrigger,Trigger1M)),NA())</f>
        <v>1.9636933718865768E-2</v>
      </c>
      <c r="K2798" s="44">
        <f>IFERROR(_xll.qlIndexFixing(Index3M,H2798,TRUE,_xll.ohTrigger(RecalcTrigger,Trigger3M)),NA())</f>
        <v>2.0114202948149997E-2</v>
      </c>
      <c r="L2798" s="44">
        <f>IFERROR(_xll.qlIndexFixing(Index6M,$H2798,TRUE,_xll.ohTrigger(RecalcTrigger,Trigger6M)),NA())</f>
        <v>2.0256551116148734E-2</v>
      </c>
      <c r="M2798" s="183">
        <f>IFERROR(_xll.qlIndexFixing(Index1Y,$H2798,TRUE,_xll.ohTrigger(RecalcTrigger,Trigger1Y)),NA())</f>
        <v>2.0456338752873116E-2</v>
      </c>
      <c r="N2798" s="182">
        <f>IFERROR(_xll.qlIndexFixing(ONIndex1M,I2798,TRUE,_xll.ohTrigger(RecalcTrigger,Trigger1M)),NA())</f>
        <v>1.9612510615021339E-2</v>
      </c>
      <c r="O2798" s="44">
        <f>IFERROR(_xll.qlIndexFixing(ONIndex3M,I2798,TRUE,_xll.ohTrigger(RecalcTrigger,Trigger3M)),NA())</f>
        <v>2.0036690557198034E-2</v>
      </c>
      <c r="P2798" s="44">
        <f>IFERROR(_xll.qlIndexFixing(ONIndex6M,I2798,TRUE,_xll.ohTrigger(RecalcTrigger,Trigger6M)),NA())</f>
        <v>2.0098933536687458E-2</v>
      </c>
      <c r="Q2798" s="183">
        <f>IFERROR(_xll.qlIndexFixing(ONIndex1Y,I2798,TRUE,_xll.ohTrigger(RecalcTrigger,Trigger1Y)),NA())</f>
        <v>2.0137652753668966E-2</v>
      </c>
    </row>
    <row r="2799" spans="2:17" x14ac:dyDescent="0.2">
      <c r="B2799" s="39" t="s">
        <v>42</v>
      </c>
      <c r="D2799" s="42">
        <f>_xll.qlCalendarAdvance(Calendar,$D2798,B2799,"f",FALSE)</f>
        <v>58930</v>
      </c>
      <c r="E2799" s="177">
        <f>_xll.qlInterestRateIndexValueDate(IndexON,D2799)</f>
        <v>58930</v>
      </c>
      <c r="F2799" s="193">
        <f>IFERROR(_xll.qlIndexFixing(IndexON,D2799,TRUE,_xll.ohTrigger(RecalcTrigger,TriggerON)),NA())</f>
        <v>1.9782691710363842E-2</v>
      </c>
      <c r="H2799" s="42">
        <f>_xll.qlCalendarAdvance(Calendar,$H2798,B2799,"f",FALSE)</f>
        <v>58930</v>
      </c>
      <c r="I2799" s="177">
        <f>_xll.qlInterestRateIndexValueDate(Index1M,$H2799)</f>
        <v>58930</v>
      </c>
      <c r="J2799" s="182">
        <f>IFERROR(_xll.qlIndexFixing(Index1M,$H2799,TRUE,_xll.ohTrigger(RecalcTrigger,Trigger1M)),NA())</f>
        <v>1.9643902938226539E-2</v>
      </c>
      <c r="K2799" s="44">
        <f>IFERROR(_xll.qlIndexFixing(Index3M,H2799,TRUE,_xll.ohTrigger(RecalcTrigger,Trigger3M)),NA())</f>
        <v>2.0119458614593282E-2</v>
      </c>
      <c r="L2799" s="44">
        <f>IFERROR(_xll.qlIndexFixing(Index6M,$H2799,TRUE,_xll.ohTrigger(RecalcTrigger,Trigger6M)),NA())</f>
        <v>2.0261861706058745E-2</v>
      </c>
      <c r="M2799" s="183">
        <f>IFERROR(_xll.qlIndexFixing(Index1Y,$H2799,TRUE,_xll.ohTrigger(RecalcTrigger,Trigger1Y)),NA())</f>
        <v>2.0460920902632962E-2</v>
      </c>
      <c r="N2799" s="182">
        <f>IFERROR(_xll.qlIndexFixing(ONIndex1M,I2799,TRUE,_xll.ohTrigger(RecalcTrigger,Trigger1M)),NA())</f>
        <v>1.9616898023175899E-2</v>
      </c>
      <c r="O2799" s="44">
        <f>IFERROR(_xll.qlIndexFixing(ONIndex3M,I2799,TRUE,_xll.ohTrigger(RecalcTrigger,Trigger3M)),NA())</f>
        <v>2.0040956319504755E-2</v>
      </c>
      <c r="P2799" s="44">
        <f>IFERROR(_xll.qlIndexFixing(ONIndex6M,I2799,TRUE,_xll.ohTrigger(RecalcTrigger,Trigger6M)),NA())</f>
        <v>2.0103111849084643E-2</v>
      </c>
      <c r="Q2799" s="183">
        <f>IFERROR(_xll.qlIndexFixing(ONIndex1Y,I2799,TRUE,_xll.ohTrigger(RecalcTrigger,Trigger1Y)),NA())</f>
        <v>2.0141713803525363E-2</v>
      </c>
    </row>
    <row r="2800" spans="2:17" x14ac:dyDescent="0.2">
      <c r="B2800" s="39" t="s">
        <v>42</v>
      </c>
      <c r="D2800" s="42">
        <f>_xll.qlCalendarAdvance(Calendar,$D2799,B2800,"f",FALSE)</f>
        <v>58937</v>
      </c>
      <c r="E2800" s="177">
        <f>_xll.qlInterestRateIndexValueDate(IndexON,D2800)</f>
        <v>58937</v>
      </c>
      <c r="F2800" s="193">
        <f>IFERROR(_xll.qlIndexFixing(IndexON,D2800,TRUE,_xll.ohTrigger(RecalcTrigger,TriggerON)),NA())</f>
        <v>1.978691480536976E-2</v>
      </c>
      <c r="H2800" s="42">
        <f>_xll.qlCalendarAdvance(Calendar,$H2799,B2800,"f",FALSE)</f>
        <v>58937</v>
      </c>
      <c r="I2800" s="177">
        <f>_xll.qlInterestRateIndexValueDate(Index1M,$H2800)</f>
        <v>58937</v>
      </c>
      <c r="J2800" s="182">
        <f>IFERROR(_xll.qlIndexFixing(Index1M,$H2800,TRUE,_xll.ohTrigger(RecalcTrigger,Trigger1M)),NA())</f>
        <v>1.9648354750959975E-2</v>
      </c>
      <c r="K2800" s="44">
        <f>IFERROR(_xll.qlIndexFixing(Index3M,H2800,TRUE,_xll.ohTrigger(RecalcTrigger,Trigger3M)),NA())</f>
        <v>2.0123861191903604E-2</v>
      </c>
      <c r="L2800" s="44">
        <f>IFERROR(_xll.qlIndexFixing(Index6M,$H2800,TRUE,_xll.ohTrigger(RecalcTrigger,Trigger6M)),NA())</f>
        <v>2.0266307298697578E-2</v>
      </c>
      <c r="M2800" s="183">
        <f>IFERROR(_xll.qlIndexFixing(Index1Y,$H2800,TRUE,_xll.ohTrigger(RecalcTrigger,Trigger1Y)),NA())</f>
        <v>2.0465519928660081E-2</v>
      </c>
      <c r="N2800" s="182">
        <f>IFERROR(_xll.qlIndexFixing(ONIndex1M,I2800,TRUE,_xll.ohTrigger(RecalcTrigger,Trigger1M)),NA())</f>
        <v>1.9621302702860222E-2</v>
      </c>
      <c r="O2800" s="44">
        <f>IFERROR(_xll.qlIndexFixing(ONIndex3M,I2800,TRUE,_xll.ohTrigger(RecalcTrigger,Trigger3M)),NA())</f>
        <v>2.0045237393723214E-2</v>
      </c>
      <c r="P2800" s="44">
        <f>IFERROR(_xll.qlIndexFixing(ONIndex6M,I2800,TRUE,_xll.ohTrigger(RecalcTrigger,Trigger6M)),NA())</f>
        <v>2.0107305978392942E-2</v>
      </c>
      <c r="Q2800" s="183">
        <f>IFERROR(_xll.qlIndexFixing(ONIndex1Y,I2800,TRUE,_xll.ohTrigger(RecalcTrigger,Trigger1Y)),NA())</f>
        <v>2.0145791372072619E-2</v>
      </c>
    </row>
    <row r="2801" spans="2:17" x14ac:dyDescent="0.2">
      <c r="B2801" s="39" t="s">
        <v>42</v>
      </c>
      <c r="D2801" s="42">
        <f>_xll.qlCalendarAdvance(Calendar,$D2800,B2801,"f",FALSE)</f>
        <v>58944</v>
      </c>
      <c r="E2801" s="177">
        <f>_xll.qlInterestRateIndexValueDate(IndexON,D2801)</f>
        <v>58944</v>
      </c>
      <c r="F2801" s="193">
        <f>IFERROR(_xll.qlIndexFixing(IndexON,D2801,TRUE,_xll.ohTrigger(RecalcTrigger,TriggerON)),NA())</f>
        <v>1.9791151583338218E-2</v>
      </c>
      <c r="H2801" s="42">
        <f>_xll.qlCalendarAdvance(Calendar,$H2800,B2801,"f",FALSE)</f>
        <v>58944</v>
      </c>
      <c r="I2801" s="177">
        <f>_xll.qlInterestRateIndexValueDate(Index1M,$H2801)</f>
        <v>58944</v>
      </c>
      <c r="J2801" s="182">
        <f>IFERROR(_xll.qlIndexFixing(Index1M,$H2801,TRUE,_xll.ohTrigger(RecalcTrigger,Trigger1M)),NA())</f>
        <v>1.9652823867010508E-2</v>
      </c>
      <c r="K2801" s="44">
        <f>IFERROR(_xll.qlIndexFixing(Index3M,H2801,TRUE,_xll.ohTrigger(RecalcTrigger,Trigger3M)),NA())</f>
        <v>2.0128279162827365E-2</v>
      </c>
      <c r="L2801" s="44">
        <f>IFERROR(_xll.qlIndexFixing(Index6M,$H2801,TRUE,_xll.ohTrigger(RecalcTrigger,Trigger6M)),NA())</f>
        <v>2.0270768879019085E-2</v>
      </c>
      <c r="M2801" s="183">
        <f>IFERROR(_xll.qlIndexFixing(Index1Y,$H2801,TRUE,_xll.ohTrigger(RecalcTrigger,Trigger1Y)),NA())</f>
        <v>2.047013583118229E-2</v>
      </c>
      <c r="N2801" s="182">
        <f>IFERROR(_xll.qlIndexFixing(ONIndex1M,I2801,TRUE,_xll.ohTrigger(RecalcTrigger,Trigger1M)),NA())</f>
        <v>1.962572465464163E-2</v>
      </c>
      <c r="O2801" s="44">
        <f>IFERROR(_xll.qlIndexFixing(ONIndex3M,I2801,TRUE,_xll.ohTrigger(RecalcTrigger,Trigger3M)),NA())</f>
        <v>2.0049533780015505E-2</v>
      </c>
      <c r="P2801" s="44">
        <f>IFERROR(_xll.qlIndexFixing(ONIndex6M,I2801,TRUE,_xll.ohTrigger(RecalcTrigger,Trigger6M)),NA())</f>
        <v>2.0111515925017587E-2</v>
      </c>
      <c r="Q2801" s="183">
        <f>IFERROR(_xll.qlIndexFixing(ONIndex1Y,I2801,TRUE,_xll.ohTrigger(RecalcTrigger,Trigger1Y)),NA())</f>
        <v>2.0149885459148642E-2</v>
      </c>
    </row>
    <row r="2802" spans="2:17" x14ac:dyDescent="0.2">
      <c r="B2802" s="39" t="s">
        <v>42</v>
      </c>
      <c r="D2802" s="42">
        <f>_xll.qlCalendarAdvance(Calendar,$D2801,B2802,"f",FALSE)</f>
        <v>58951</v>
      </c>
      <c r="E2802" s="177">
        <f>_xll.qlInterestRateIndexValueDate(IndexON,D2802)</f>
        <v>58951</v>
      </c>
      <c r="F2802" s="193">
        <f>IFERROR(_xll.qlIndexFixing(IndexON,D2802,TRUE,_xll.ohTrigger(RecalcTrigger,TriggerON)),NA())</f>
        <v>1.9795402044269217E-2</v>
      </c>
      <c r="H2802" s="42">
        <f>_xll.qlCalendarAdvance(Calendar,$H2801,B2802,"f",FALSE)</f>
        <v>58951</v>
      </c>
      <c r="I2802" s="177">
        <f>_xll.qlInterestRateIndexValueDate(Index1M,$H2802)</f>
        <v>58951</v>
      </c>
      <c r="J2802" s="182">
        <f>IFERROR(_xll.qlIndexFixing(Index1M,$H2802,TRUE,_xll.ohTrigger(RecalcTrigger,Trigger1M)),NA())</f>
        <v>1.9657310286390416E-2</v>
      </c>
      <c r="K2802" s="44">
        <f>IFERROR(_xll.qlIndexFixing(Index3M,H2802,TRUE,_xll.ohTrigger(RecalcTrigger,Trigger3M)),NA())</f>
        <v>2.0132712527418297E-2</v>
      </c>
      <c r="L2802" s="44">
        <f>IFERROR(_xll.qlIndexFixing(Index6M,$H2802,TRUE,_xll.ohTrigger(RecalcTrigger,Trigger6M)),NA())</f>
        <v>2.0275246447128099E-2</v>
      </c>
      <c r="M2802" s="183">
        <f>IFERROR(_xll.qlIndexFixing(Index1Y,$H2802,TRUE,_xll.ohTrigger(RecalcTrigger,Trigger1Y)),NA())</f>
        <v>2.0474768610429184E-2</v>
      </c>
      <c r="N2802" s="182">
        <f>IFERROR(_xll.qlIndexFixing(ONIndex1M,I2802,TRUE,_xll.ohTrigger(RecalcTrigger,Trigger1M)),NA())</f>
        <v>1.9630163878195939E-2</v>
      </c>
      <c r="O2802" s="44">
        <f>IFERROR(_xll.qlIndexFixing(ONIndex3M,I2802,TRUE,_xll.ohTrigger(RecalcTrigger,Trigger3M)),NA())</f>
        <v>2.0053845478219534E-2</v>
      </c>
      <c r="P2802" s="44">
        <f>IFERROR(_xll.qlIndexFixing(ONIndex6M,I2802,TRUE,_xll.ohTrigger(RecalcTrigger,Trigger6M)),NA())</f>
        <v>2.0115741688634392E-2</v>
      </c>
      <c r="Q2802" s="183">
        <f>IFERROR(_xll.qlIndexFixing(ONIndex1Y,I2802,TRUE,_xll.ohTrigger(RecalcTrigger,Trigger1Y)),NA())</f>
        <v>2.0153996064834478E-2</v>
      </c>
    </row>
    <row r="2803" spans="2:17" x14ac:dyDescent="0.2">
      <c r="B2803" s="39" t="s">
        <v>42</v>
      </c>
      <c r="D2803" s="42">
        <f>_xll.qlCalendarAdvance(Calendar,$D2802,B2803,"f",FALSE)</f>
        <v>58958</v>
      </c>
      <c r="E2803" s="177">
        <f>_xll.qlInterestRateIndexValueDate(IndexON,D2803)</f>
        <v>58958</v>
      </c>
      <c r="F2803" s="193">
        <f>IFERROR(_xll.qlIndexFixing(IndexON,D2803,TRUE,_xll.ohTrigger(RecalcTrigger,TriggerON)),NA())</f>
        <v>1.9799666188000664E-2</v>
      </c>
      <c r="H2803" s="42">
        <f>_xll.qlCalendarAdvance(Calendar,$H2802,B2803,"f",FALSE)</f>
        <v>58958</v>
      </c>
      <c r="I2803" s="177">
        <f>_xll.qlInterestRateIndexValueDate(Index1M,$H2803)</f>
        <v>58958</v>
      </c>
      <c r="J2803" s="182">
        <f>IFERROR(_xll.qlIndexFixing(Index1M,$H2803,TRUE,_xll.ohTrigger(RecalcTrigger,Trigger1M)),NA())</f>
        <v>1.965925715751593E-2</v>
      </c>
      <c r="K2803" s="44">
        <f>IFERROR(_xll.qlIndexFixing(Index3M,H2803,TRUE,_xll.ohTrigger(RecalcTrigger,Trigger3M)),NA())</f>
        <v>2.0137161285723976E-2</v>
      </c>
      <c r="L2803" s="44">
        <f>IFERROR(_xll.qlIndexFixing(Index6M,$H2803,TRUE,_xll.ohTrigger(RecalcTrigger,Trigger6M)),NA())</f>
        <v>2.0278852076215083E-2</v>
      </c>
      <c r="M2803" s="183">
        <f>IFERROR(_xll.qlIndexFixing(Index1Y,$H2803,TRUE,_xll.ohTrigger(RecalcTrigger,Trigger1Y)),NA())</f>
        <v>2.047941826662969E-2</v>
      </c>
      <c r="N2803" s="182">
        <f>IFERROR(_xll.qlIndexFixing(ONIndex1M,I2803,TRUE,_xll.ohTrigger(RecalcTrigger,Trigger1M)),NA())</f>
        <v>1.9634620373523148E-2</v>
      </c>
      <c r="O2803" s="44">
        <f>IFERROR(_xll.qlIndexFixing(ONIndex3M,I2803,TRUE,_xll.ohTrigger(RecalcTrigger,Trigger3M)),NA())</f>
        <v>2.0058172488335302E-2</v>
      </c>
      <c r="P2803" s="44">
        <f>IFERROR(_xll.qlIndexFixing(ONIndex6M,I2803,TRUE,_xll.ohTrigger(RecalcTrigger,Trigger6M)),NA())</f>
        <v>2.0119983269324404E-2</v>
      </c>
      <c r="Q2803" s="183">
        <f>IFERROR(_xll.qlIndexFixing(ONIndex1Y,I2803,TRUE,_xll.ohTrigger(RecalcTrigger,Trigger1Y)),NA())</f>
        <v>2.0158123188968036E-2</v>
      </c>
    </row>
    <row r="2804" spans="2:17" x14ac:dyDescent="0.2">
      <c r="B2804" s="39" t="s">
        <v>42</v>
      </c>
      <c r="D2804" s="42">
        <f>_xll.qlCalendarAdvance(Calendar,$D2803,B2804,"f",FALSE)</f>
        <v>58965</v>
      </c>
      <c r="E2804" s="177">
        <f>_xll.qlInterestRateIndexValueDate(IndexON,D2804)</f>
        <v>58965</v>
      </c>
      <c r="F2804" s="193">
        <f>IFERROR(_xll.qlIndexFixing(IndexON,D2804,TRUE,_xll.ohTrigger(RecalcTrigger,TriggerON)),NA())</f>
        <v>1.9803944014856745E-2</v>
      </c>
      <c r="H2804" s="42">
        <f>_xll.qlCalendarAdvance(Calendar,$H2803,B2804,"f",FALSE)</f>
        <v>58965</v>
      </c>
      <c r="I2804" s="177">
        <f>_xll.qlInterestRateIndexValueDate(Index1M,$H2804)</f>
        <v>58965</v>
      </c>
      <c r="J2804" s="182">
        <f>IFERROR(_xll.qlIndexFixing(Index1M,$H2804,TRUE,_xll.ohTrigger(RecalcTrigger,Trigger1M)),NA())</f>
        <v>1.9663773746396461E-2</v>
      </c>
      <c r="K2804" s="44">
        <f>IFERROR(_xll.qlIndexFixing(Index3M,H2804,TRUE,_xll.ohTrigger(RecalcTrigger,Trigger3M)),NA())</f>
        <v>2.0141625437797257E-2</v>
      </c>
      <c r="L2804" s="44">
        <f>IFERROR(_xll.qlIndexFixing(Index6M,$H2804,TRUE,_xll.ohTrigger(RecalcTrigger,Trigger6M)),NA())</f>
        <v>2.0283360228973094E-2</v>
      </c>
      <c r="M2804" s="183">
        <f>IFERROR(_xll.qlIndexFixing(Index1Y,$H2804,TRUE,_xll.ohTrigger(RecalcTrigger,Trigger1Y)),NA())</f>
        <v>2.0484084800014513E-2</v>
      </c>
      <c r="N2804" s="182">
        <f>IFERROR(_xll.qlIndexFixing(ONIndex1M,I2804,TRUE,_xll.ohTrigger(RecalcTrigger,Trigger1M)),NA())</f>
        <v>1.9639094140704305E-2</v>
      </c>
      <c r="O2804" s="44">
        <f>IFERROR(_xll.qlIndexFixing(ONIndex3M,I2804,TRUE,_xll.ohTrigger(RecalcTrigger,Trigger3M)),NA())</f>
        <v>2.0062514810524901E-2</v>
      </c>
      <c r="P2804" s="44">
        <f>IFERROR(_xll.qlIndexFixing(ONIndex6M,I2804,TRUE,_xll.ohTrigger(RecalcTrigger,Trigger6M)),NA())</f>
        <v>2.0124240667249715E-2</v>
      </c>
      <c r="Q2804" s="183">
        <f>IFERROR(_xll.qlIndexFixing(ONIndex1Y,I2804,TRUE,_xll.ohTrigger(RecalcTrigger,Trigger1Y)),NA())</f>
        <v>2.0162266831954545E-2</v>
      </c>
    </row>
    <row r="2805" spans="2:17" x14ac:dyDescent="0.2">
      <c r="B2805" s="39" t="s">
        <v>42</v>
      </c>
      <c r="D2805" s="42">
        <f>_xll.qlCalendarAdvance(Calendar,$D2804,B2805,"f",FALSE)</f>
        <v>58972</v>
      </c>
      <c r="E2805" s="177">
        <f>_xll.qlInterestRateIndexValueDate(IndexON,D2805)</f>
        <v>58972</v>
      </c>
      <c r="F2805" s="193">
        <f>IFERROR(_xll.qlIndexFixing(IndexON,D2805,TRUE,_xll.ohTrigger(RecalcTrigger,TriggerON)),NA())</f>
        <v>1.980823552459432E-2</v>
      </c>
      <c r="H2805" s="42">
        <f>_xll.qlCalendarAdvance(Calendar,$H2804,B2805,"f",FALSE)</f>
        <v>58972</v>
      </c>
      <c r="I2805" s="177">
        <f>_xll.qlInterestRateIndexValueDate(Index1M,$H2805)</f>
        <v>58972</v>
      </c>
      <c r="J2805" s="182">
        <f>IFERROR(_xll.qlIndexFixing(Index1M,$H2805,TRUE,_xll.ohTrigger(RecalcTrigger,Trigger1M)),NA())</f>
        <v>1.9668307635707854E-2</v>
      </c>
      <c r="K2805" s="44">
        <f>IFERROR(_xll.qlIndexFixing(Index3M,H2805,TRUE,_xll.ohTrigger(RecalcTrigger,Trigger3M)),NA())</f>
        <v>2.0146104983689232E-2</v>
      </c>
      <c r="L2805" s="44">
        <f>IFERROR(_xll.qlIndexFixing(Index6M,$H2805,TRUE,_xll.ohTrigger(RecalcTrigger,Trigger6M)),NA())</f>
        <v>2.0287884368894331E-2</v>
      </c>
      <c r="M2805" s="183">
        <f>IFERROR(_xll.qlIndexFixing(Index1Y,$H2805,TRUE,_xll.ohTrigger(RecalcTrigger,Trigger1Y)),NA())</f>
        <v>2.0488768210815467E-2</v>
      </c>
      <c r="N2805" s="182">
        <f>IFERROR(_xll.qlIndexFixing(ONIndex1M,I2805,TRUE,_xll.ohTrigger(RecalcTrigger,Trigger1M)),NA())</f>
        <v>1.9643585179739409E-2</v>
      </c>
      <c r="O2805" s="44">
        <f>IFERROR(_xll.qlIndexFixing(ONIndex3M,I2805,TRUE,_xll.ohTrigger(RecalcTrigger,Trigger3M)),NA())</f>
        <v>2.0066872444545192E-2</v>
      </c>
      <c r="P2805" s="44">
        <f>IFERROR(_xll.qlIndexFixing(ONIndex6M,I2805,TRUE,_xll.ohTrigger(RecalcTrigger,Trigger6M)),NA())</f>
        <v>2.0128513882248233E-2</v>
      </c>
      <c r="Q2805" s="183">
        <f>IFERROR(_xll.qlIndexFixing(ONIndex1Y,I2805,TRUE,_xll.ohTrigger(RecalcTrigger,Trigger1Y)),NA())</f>
        <v>2.0166426993550868E-2</v>
      </c>
    </row>
    <row r="2806" spans="2:17" x14ac:dyDescent="0.2">
      <c r="B2806" s="39" t="s">
        <v>42</v>
      </c>
      <c r="D2806" s="42">
        <f>_xll.qlCalendarAdvance(Calendar,$D2805,B2806,"f",FALSE)</f>
        <v>58979</v>
      </c>
      <c r="E2806" s="177">
        <f>_xll.qlInterestRateIndexValueDate(IndexON,D2806)</f>
        <v>58979</v>
      </c>
      <c r="F2806" s="193">
        <f>IFERROR(_xll.qlIndexFixing(IndexON,D2806,TRUE,_xll.ohTrigger(RecalcTrigger,TriggerON)),NA())</f>
        <v>1.9812540717213389E-2</v>
      </c>
      <c r="H2806" s="42">
        <f>_xll.qlCalendarAdvance(Calendar,$H2805,B2806,"f",FALSE)</f>
        <v>58979</v>
      </c>
      <c r="I2806" s="177">
        <f>_xll.qlInterestRateIndexValueDate(Index1M,$H2806)</f>
        <v>58979</v>
      </c>
      <c r="J2806" s="182">
        <f>IFERROR(_xll.qlIndexFixing(Index1M,$H2806,TRUE,_xll.ohTrigger(RecalcTrigger,Trigger1M)),NA())</f>
        <v>1.9672858825466322E-2</v>
      </c>
      <c r="K2806" s="44">
        <f>IFERROR(_xll.qlIndexFixing(Index3M,H2806,TRUE,_xll.ohTrigger(RecalcTrigger,Trigger3M)),NA())</f>
        <v>2.0150599923454523E-2</v>
      </c>
      <c r="L2806" s="44">
        <f>IFERROR(_xll.qlIndexFixing(Index6M,$H2806,TRUE,_xll.ohTrigger(RecalcTrigger,Trigger6M)),NA())</f>
        <v>2.0292424496088618E-2</v>
      </c>
      <c r="M2806" s="183">
        <f>IFERROR(_xll.qlIndexFixing(Index1Y,$H2806,TRUE,_xll.ohTrigger(RecalcTrigger,Trigger1Y)),NA())</f>
        <v>2.0493468499264145E-2</v>
      </c>
      <c r="N2806" s="182">
        <f>IFERROR(_xll.qlIndexFixing(ONIndex1M,I2806,TRUE,_xll.ohTrigger(RecalcTrigger,Trigger1M)),NA())</f>
        <v>1.9648093490466367E-2</v>
      </c>
      <c r="O2806" s="44">
        <f>IFERROR(_xll.qlIndexFixing(ONIndex3M,I2806,TRUE,_xll.ohTrigger(RecalcTrigger,Trigger3M)),NA())</f>
        <v>2.0071245390639314E-2</v>
      </c>
      <c r="P2806" s="44">
        <f>IFERROR(_xll.qlIndexFixing(ONIndex6M,I2806,TRUE,_xll.ohTrigger(RecalcTrigger,Trigger6M)),NA())</f>
        <v>2.0132802914482051E-2</v>
      </c>
      <c r="Q2806" s="183">
        <f>IFERROR(_xll.qlIndexFixing(ONIndex1Y,I2806,TRUE,_xll.ohTrigger(RecalcTrigger,Trigger1Y)),NA())</f>
        <v>2.0170603673594911E-2</v>
      </c>
    </row>
    <row r="2807" spans="2:17" x14ac:dyDescent="0.2">
      <c r="B2807" s="39" t="s">
        <v>42</v>
      </c>
      <c r="D2807" s="42">
        <f>_xll.qlCalendarAdvance(Calendar,$D2806,B2807,"f",FALSE)</f>
        <v>58986</v>
      </c>
      <c r="E2807" s="177">
        <f>_xll.qlInterestRateIndexValueDate(IndexON,D2807)</f>
        <v>58986</v>
      </c>
      <c r="F2807" s="193">
        <f>IFERROR(_xll.qlIndexFixing(IndexON,D2807,TRUE,_xll.ohTrigger(RecalcTrigger,TriggerON)),NA())</f>
        <v>1.9816859592713953E-2</v>
      </c>
      <c r="H2807" s="42">
        <f>_xll.qlCalendarAdvance(Calendar,$H2806,B2807,"f",FALSE)</f>
        <v>58986</v>
      </c>
      <c r="I2807" s="177">
        <f>_xll.qlInterestRateIndexValueDate(Index1M,$H2807)</f>
        <v>58986</v>
      </c>
      <c r="J2807" s="182">
        <f>IFERROR(_xll.qlIndexFixing(Index1M,$H2807,TRUE,_xll.ohTrigger(RecalcTrigger,Trigger1M)),NA())</f>
        <v>1.9677427315693479E-2</v>
      </c>
      <c r="K2807" s="44">
        <f>IFERROR(_xll.qlIndexFixing(Index3M,H2807,TRUE,_xll.ohTrigger(RecalcTrigger,Trigger3M)),NA())</f>
        <v>2.0155110257142457E-2</v>
      </c>
      <c r="L2807" s="44">
        <f>IFERROR(_xll.qlIndexFixing(Index6M,$H2807,TRUE,_xll.ohTrigger(RecalcTrigger,Trigger6M)),NA())</f>
        <v>2.0296980610661364E-2</v>
      </c>
      <c r="M2807" s="183">
        <f>IFERROR(_xll.qlIndexFixing(Index1Y,$H2807,TRUE,_xll.ohTrigger(RecalcTrigger,Trigger1Y)),NA())</f>
        <v>2.0498185665593693E-2</v>
      </c>
      <c r="N2807" s="182">
        <f>IFERROR(_xll.qlIndexFixing(ONIndex1M,I2807,TRUE,_xll.ohTrigger(RecalcTrigger,Trigger1M)),NA())</f>
        <v>1.9652619073128319E-2</v>
      </c>
      <c r="O2807" s="44">
        <f>IFERROR(_xll.qlIndexFixing(ONIndex3M,I2807,TRUE,_xll.ohTrigger(RecalcTrigger,Trigger3M)),NA())</f>
        <v>2.0075633648564128E-2</v>
      </c>
      <c r="P2807" s="44">
        <f>IFERROR(_xll.qlIndexFixing(ONIndex6M,I2807,TRUE,_xll.ohTrigger(RecalcTrigger,Trigger6M)),NA())</f>
        <v>2.0137107763545936E-2</v>
      </c>
      <c r="Q2807" s="183">
        <f>IFERROR(_xll.qlIndexFixing(ONIndex1Y,I2807,TRUE,_xll.ohTrigger(RecalcTrigger,Trigger1Y)),NA())</f>
        <v>2.0174796872248768E-2</v>
      </c>
    </row>
    <row r="2808" spans="2:17" x14ac:dyDescent="0.2">
      <c r="B2808" s="39" t="s">
        <v>42</v>
      </c>
      <c r="D2808" s="42">
        <f>_xll.qlCalendarAdvance(Calendar,$D2807,B2808,"f",FALSE)</f>
        <v>58993</v>
      </c>
      <c r="E2808" s="177">
        <f>_xll.qlInterestRateIndexValueDate(IndexON,D2808)</f>
        <v>58993</v>
      </c>
      <c r="F2808" s="193">
        <f>IFERROR(_xll.qlIndexFixing(IndexON,D2808,TRUE,_xll.ohTrigger(RecalcTrigger,TriggerON)),NA())</f>
        <v>1.9821192151339151E-2</v>
      </c>
      <c r="H2808" s="42">
        <f>_xll.qlCalendarAdvance(Calendar,$H2807,B2808,"f",FALSE)</f>
        <v>58993</v>
      </c>
      <c r="I2808" s="177">
        <f>_xll.qlInterestRateIndexValueDate(Index1M,$H2808)</f>
        <v>58993</v>
      </c>
      <c r="J2808" s="182">
        <f>IFERROR(_xll.qlIndexFixing(Index1M,$H2808,TRUE,_xll.ohTrigger(RecalcTrigger,Trigger1M)),NA())</f>
        <v>1.9684592173836814E-2</v>
      </c>
      <c r="K2808" s="44">
        <f>IFERROR(_xll.qlIndexFixing(Index3M,H2808,TRUE,_xll.ohTrigger(RecalcTrigger,Trigger3M)),NA())</f>
        <v>2.0159635984805014E-2</v>
      </c>
      <c r="L2808" s="44">
        <f>IFERROR(_xll.qlIndexFixing(Index6M,$H2808,TRUE,_xll.ohTrigger(RecalcTrigger,Trigger6M)),NA())</f>
        <v>2.0302447605372313E-2</v>
      </c>
      <c r="M2808" s="183">
        <f>IFERROR(_xll.qlIndexFixing(Index1Y,$H2808,TRUE,_xll.ohTrigger(RecalcTrigger,Trigger1Y)),NA())</f>
        <v>2.0502919710037482E-2</v>
      </c>
      <c r="N2808" s="182">
        <f>IFERROR(_xll.qlIndexFixing(ONIndex1M,I2808,TRUE,_xll.ohTrigger(RecalcTrigger,Trigger1M)),NA())</f>
        <v>1.9657161927563171E-2</v>
      </c>
      <c r="O2808" s="44">
        <f>IFERROR(_xll.qlIndexFixing(ONIndex3M,I2808,TRUE,_xll.ohTrigger(RecalcTrigger,Trigger3M)),NA())</f>
        <v>2.008003721864382E-2</v>
      </c>
      <c r="P2808" s="44">
        <f>IFERROR(_xll.qlIndexFixing(ONIndex6M,I2808,TRUE,_xll.ohTrigger(RecalcTrigger,Trigger6M)),NA())</f>
        <v>2.0141428430007213E-2</v>
      </c>
      <c r="Q2808" s="183">
        <f>IFERROR(_xll.qlIndexFixing(ONIndex1Y,I2808,TRUE,_xll.ohTrigger(RecalcTrigger,Trigger1Y)),NA())</f>
        <v>2.0179006589593484E-2</v>
      </c>
    </row>
    <row r="2809" spans="2:17" x14ac:dyDescent="0.2">
      <c r="B2809" s="39" t="s">
        <v>42</v>
      </c>
      <c r="D2809" s="42">
        <f>_xll.qlCalendarAdvance(Calendar,$D2808,B2809,"f",FALSE)</f>
        <v>59000</v>
      </c>
      <c r="E2809" s="177">
        <f>_xll.qlInterestRateIndexValueDate(IndexON,D2809)</f>
        <v>59000</v>
      </c>
      <c r="F2809" s="193">
        <f>IFERROR(_xll.qlIndexFixing(IndexON,D2809,TRUE,_xll.ohTrigger(RecalcTrigger,TriggerON)),NA())</f>
        <v>1.9825538392764797E-2</v>
      </c>
      <c r="H2809" s="42">
        <f>_xll.qlCalendarAdvance(Calendar,$H2808,B2809,"f",FALSE)</f>
        <v>59000</v>
      </c>
      <c r="I2809" s="177">
        <f>_xll.qlInterestRateIndexValueDate(Index1M,$H2809)</f>
        <v>59000</v>
      </c>
      <c r="J2809" s="182">
        <f>IFERROR(_xll.qlIndexFixing(Index1M,$H2809,TRUE,_xll.ohTrigger(RecalcTrigger,Trigger1M)),NA())</f>
        <v>1.9689199717136337E-2</v>
      </c>
      <c r="K2809" s="44">
        <f>IFERROR(_xll.qlIndexFixing(Index3M,H2809,TRUE,_xll.ohTrigger(RecalcTrigger,Trigger3M)),NA())</f>
        <v>2.0164177106496813E-2</v>
      </c>
      <c r="L2809" s="44">
        <f>IFERROR(_xll.qlIndexFixing(Index6M,$H2809,TRUE,_xll.ohTrigger(RecalcTrigger,Trigger6M)),NA())</f>
        <v>2.0307037091023862E-2</v>
      </c>
      <c r="M2809" s="183">
        <f>IFERROR(_xll.qlIndexFixing(Index1Y,$H2809,TRUE,_xll.ohTrigger(RecalcTrigger,Trigger1Y)),NA())</f>
        <v>2.0507670632831099E-2</v>
      </c>
      <c r="N2809" s="182">
        <f>IFERROR(_xll.qlIndexFixing(ONIndex1M,I2809,TRUE,_xll.ohTrigger(RecalcTrigger,Trigger1M)),NA())</f>
        <v>1.9661722053770925E-2</v>
      </c>
      <c r="O2809" s="44">
        <f>IFERROR(_xll.qlIndexFixing(ONIndex3M,I2809,TRUE,_xll.ohTrigger(RecalcTrigger,Trigger3M)),NA())</f>
        <v>2.0084456100635251E-2</v>
      </c>
      <c r="P2809" s="44">
        <f>IFERROR(_xll.qlIndexFixing(ONIndex6M,I2809,TRUE,_xll.ohTrigger(RecalcTrigger,Trigger6M)),NA())</f>
        <v>2.0145764913541697E-2</v>
      </c>
      <c r="Q2809" s="183">
        <f>IFERROR(_xll.qlIndexFixing(ONIndex1Y,I2809,TRUE,_xll.ohTrigger(RecalcTrigger,Trigger1Y)),NA())</f>
        <v>2.0183232825548014E-2</v>
      </c>
    </row>
    <row r="2810" spans="2:17" x14ac:dyDescent="0.2">
      <c r="B2810" s="39" t="s">
        <v>42</v>
      </c>
      <c r="D2810" s="42">
        <f>_xll.qlCalendarAdvance(Calendar,$D2809,B2810,"f",FALSE)</f>
        <v>59007</v>
      </c>
      <c r="E2810" s="177">
        <f>_xll.qlInterestRateIndexValueDate(IndexON,D2810)</f>
        <v>59007</v>
      </c>
      <c r="F2810" s="193">
        <f>IFERROR(_xll.qlIndexFixing(IndexON,D2810,TRUE,_xll.ohTrigger(RecalcTrigger,TriggerON)),NA())</f>
        <v>1.9829898317071937E-2</v>
      </c>
      <c r="H2810" s="42">
        <f>_xll.qlCalendarAdvance(Calendar,$H2809,B2810,"f",FALSE)</f>
        <v>59007</v>
      </c>
      <c r="I2810" s="177">
        <f>_xll.qlInterestRateIndexValueDate(Index1M,$H2810)</f>
        <v>59007</v>
      </c>
      <c r="J2810" s="182">
        <f>IFERROR(_xll.qlIndexFixing(Index1M,$H2810,TRUE,_xll.ohTrigger(RecalcTrigger,Trigger1M)),NA())</f>
        <v>1.9693824563939605E-2</v>
      </c>
      <c r="K2810" s="44">
        <f>IFERROR(_xll.qlIndexFixing(Index3M,H2810,TRUE,_xll.ohTrigger(RecalcTrigger,Trigger3M)),NA())</f>
        <v>2.0168733622268065E-2</v>
      </c>
      <c r="L2810" s="44">
        <f>IFERROR(_xll.qlIndexFixing(Index6M,$H2810,TRUE,_xll.ohTrigger(RecalcTrigger,Trigger6M)),NA())</f>
        <v>2.0311642565330641E-2</v>
      </c>
      <c r="M2810" s="183">
        <f>IFERROR(_xll.qlIndexFixing(Index1Y,$H2810,TRUE,_xll.ohTrigger(RecalcTrigger,Trigger1Y)),NA())</f>
        <v>2.0512438434209912E-2</v>
      </c>
      <c r="N2810" s="182">
        <f>IFERROR(_xll.qlIndexFixing(ONIndex1M,I2810,TRUE,_xll.ohTrigger(RecalcTrigger,Trigger1M)),NA())</f>
        <v>1.9666299451832625E-2</v>
      </c>
      <c r="O2810" s="44">
        <f>IFERROR(_xll.qlIndexFixing(ONIndex3M,I2810,TRUE,_xll.ohTrigger(RecalcTrigger,Trigger3M)),NA())</f>
        <v>2.008889029453842E-2</v>
      </c>
      <c r="P2810" s="44">
        <f>IFERROR(_xll.qlIndexFixing(ONIndex6M,I2810,TRUE,_xll.ohTrigger(RecalcTrigger,Trigger6M)),NA())</f>
        <v>2.0150117213987295E-2</v>
      </c>
      <c r="Q2810" s="183">
        <f>IFERROR(_xll.qlIndexFixing(ONIndex1Y,I2810,TRUE,_xll.ohTrigger(RecalcTrigger,Trigger1Y)),NA())</f>
        <v>2.0187475580112357E-2</v>
      </c>
    </row>
    <row r="2811" spans="2:17" x14ac:dyDescent="0.2">
      <c r="B2811" s="39" t="s">
        <v>42</v>
      </c>
      <c r="D2811" s="42">
        <f>_xll.qlCalendarAdvance(Calendar,$D2810,B2811,"f",FALSE)</f>
        <v>59014</v>
      </c>
      <c r="E2811" s="177">
        <f>_xll.qlInterestRateIndexValueDate(IndexON,D2811)</f>
        <v>59014</v>
      </c>
      <c r="F2811" s="193">
        <f>IFERROR(_xll.qlIndexFixing(IndexON,D2811,TRUE,_xll.ohTrigger(RecalcTrigger,TriggerON)),NA())</f>
        <v>1.983427192450371E-2</v>
      </c>
      <c r="H2811" s="42">
        <f>_xll.qlCalendarAdvance(Calendar,$H2810,B2811,"f",FALSE)</f>
        <v>59014</v>
      </c>
      <c r="I2811" s="177">
        <f>_xll.qlInterestRateIndexValueDate(Index1M,$H2811)</f>
        <v>59014</v>
      </c>
      <c r="J2811" s="182">
        <f>IFERROR(_xll.qlIndexFixing(Index1M,$H2811,TRUE,_xll.ohTrigger(RecalcTrigger,Trigger1M)),NA())</f>
        <v>1.9699331203905556E-2</v>
      </c>
      <c r="K2811" s="44">
        <f>IFERROR(_xll.qlIndexFixing(Index3M,H2811,TRUE,_xll.ohTrigger(RecalcTrigger,Trigger3M)),NA())</f>
        <v>2.0173305532173384E-2</v>
      </c>
      <c r="L2811" s="44">
        <f>IFERROR(_xll.qlIndexFixing(Index6M,$H2811,TRUE,_xll.ohTrigger(RecalcTrigger,Trigger6M)),NA())</f>
        <v>2.0316264028404089E-2</v>
      </c>
      <c r="M2811" s="183">
        <f>IFERROR(_xll.qlIndexFixing(Index1Y,$H2811,TRUE,_xll.ohTrigger(RecalcTrigger,Trigger1Y)),NA())</f>
        <v>2.0517223114409511E-2</v>
      </c>
      <c r="N2811" s="182">
        <f>IFERROR(_xll.qlIndexFixing(ONIndex1M,I2811,TRUE,_xll.ohTrigger(RecalcTrigger,Trigger1M)),NA())</f>
        <v>1.9670894121667226E-2</v>
      </c>
      <c r="O2811" s="44">
        <f>IFERROR(_xll.qlIndexFixing(ONIndex3M,I2811,TRUE,_xll.ohTrigger(RecalcTrigger,Trigger3M)),NA())</f>
        <v>2.0093339800434373E-2</v>
      </c>
      <c r="P2811" s="44">
        <f>IFERROR(_xll.qlIndexFixing(ONIndex6M,I2811,TRUE,_xll.ohTrigger(RecalcTrigger,Trigger6M)),NA())</f>
        <v>2.0154485331749239E-2</v>
      </c>
      <c r="Q2811" s="183">
        <f>IFERROR(_xll.qlIndexFixing(ONIndex1Y,I2811,TRUE,_xll.ohTrigger(RecalcTrigger,Trigger1Y)),NA())</f>
        <v>2.0191734853286514E-2</v>
      </c>
    </row>
    <row r="2812" spans="2:17" x14ac:dyDescent="0.2">
      <c r="B2812" s="39" t="s">
        <v>42</v>
      </c>
      <c r="D2812" s="42">
        <f>_xll.qlCalendarAdvance(Calendar,$D2811,B2812,"f",FALSE)</f>
        <v>59021</v>
      </c>
      <c r="E2812" s="177">
        <f>_xll.qlInterestRateIndexValueDate(IndexON,D2812)</f>
        <v>59021</v>
      </c>
      <c r="F2812" s="193">
        <f>IFERROR(_xll.qlIndexFixing(IndexON,D2812,TRUE,_xll.ohTrigger(RecalcTrigger,TriggerON)),NA())</f>
        <v>1.9838659214735932E-2</v>
      </c>
      <c r="H2812" s="42">
        <f>_xll.qlCalendarAdvance(Calendar,$H2811,B2812,"f",FALSE)</f>
        <v>59021</v>
      </c>
      <c r="I2812" s="177">
        <f>_xll.qlInterestRateIndexValueDate(Index1M,$H2812)</f>
        <v>59021</v>
      </c>
      <c r="J2812" s="182">
        <f>IFERROR(_xll.qlIndexFixing(Index1M,$H2812,TRUE,_xll.ohTrigger(RecalcTrigger,Trigger1M)),NA())</f>
        <v>1.9703126168135979E-2</v>
      </c>
      <c r="K2812" s="44">
        <f>IFERROR(_xll.qlIndexFixing(Index3M,H2812,TRUE,_xll.ohTrigger(RecalcTrigger,Trigger3M)),NA())</f>
        <v>2.0177892836263873E-2</v>
      </c>
      <c r="L2812" s="44">
        <f>IFERROR(_xll.qlIndexFixing(Index6M,$H2812,TRUE,_xll.ohTrigger(RecalcTrigger,Trigger6M)),NA())</f>
        <v>2.0320901480355646E-2</v>
      </c>
      <c r="M2812" s="183">
        <f>IFERROR(_xll.qlIndexFixing(Index1Y,$H2812,TRUE,_xll.ohTrigger(RecalcTrigger,Trigger1Y)),NA())</f>
        <v>2.0522024673668371E-2</v>
      </c>
      <c r="N2812" s="182">
        <f>IFERROR(_xll.qlIndexFixing(ONIndex1M,I2812,TRUE,_xll.ohTrigger(RecalcTrigger,Trigger1M)),NA())</f>
        <v>1.9675506063517867E-2</v>
      </c>
      <c r="O2812" s="44">
        <f>IFERROR(_xll.qlIndexFixing(ONIndex3M,I2812,TRUE,_xll.ohTrigger(RecalcTrigger,Trigger3M)),NA())</f>
        <v>2.0097804618242066E-2</v>
      </c>
      <c r="P2812" s="44">
        <f>IFERROR(_xll.qlIndexFixing(ONIndex6M,I2812,TRUE,_xll.ohTrigger(RecalcTrigger,Trigger6M)),NA())</f>
        <v>2.0158869266746482E-2</v>
      </c>
      <c r="Q2812" s="183">
        <f>IFERROR(_xll.qlIndexFixing(ONIndex1Y,I2812,TRUE,_xll.ohTrigger(RecalcTrigger,Trigger1Y)),NA())</f>
        <v>2.019601064515153E-2</v>
      </c>
    </row>
    <row r="2813" spans="2:17" x14ac:dyDescent="0.2">
      <c r="B2813" s="39" t="s">
        <v>42</v>
      </c>
      <c r="D2813" s="42">
        <f>_xll.qlCalendarAdvance(Calendar,$D2812,B2813,"f",FALSE)</f>
        <v>59028</v>
      </c>
      <c r="E2813" s="177">
        <f>_xll.qlInterestRateIndexValueDate(IndexON,D2813)</f>
        <v>59028</v>
      </c>
      <c r="F2813" s="193">
        <f>IFERROR(_xll.qlIndexFixing(IndexON,D2813,TRUE,_xll.ohTrigger(RecalcTrigger,TriggerON)),NA())</f>
        <v>1.9843060188011741E-2</v>
      </c>
      <c r="H2813" s="42">
        <f>_xll.qlCalendarAdvance(Calendar,$H2812,B2813,"f",FALSE)</f>
        <v>59028</v>
      </c>
      <c r="I2813" s="177">
        <f>_xll.qlInterestRateIndexValueDate(Index1M,$H2813)</f>
        <v>59028</v>
      </c>
      <c r="J2813" s="182">
        <f>IFERROR(_xll.qlIndexFixing(Index1M,$H2813,TRUE,_xll.ohTrigger(RecalcTrigger,Trigger1M)),NA())</f>
        <v>1.9707802925575744E-2</v>
      </c>
      <c r="K2813" s="44">
        <f>IFERROR(_xll.qlIndexFixing(Index3M,H2813,TRUE,_xll.ohTrigger(RecalcTrigger,Trigger3M)),NA())</f>
        <v>2.0182495534595904E-2</v>
      </c>
      <c r="L2813" s="44">
        <f>IFERROR(_xll.qlIndexFixing(Index6M,$H2813,TRUE,_xll.ohTrigger(RecalcTrigger,Trigger6M)),NA())</f>
        <v>2.0325554921294547E-2</v>
      </c>
      <c r="M2813" s="183">
        <f>IFERROR(_xll.qlIndexFixing(Index1Y,$H2813,TRUE,_xll.ohTrigger(RecalcTrigger,Trigger1Y)),NA())</f>
        <v>2.052684311222297E-2</v>
      </c>
      <c r="N2813" s="182">
        <f>IFERROR(_xll.qlIndexFixing(ONIndex1M,I2813,TRUE,_xll.ohTrigger(RecalcTrigger,Trigger1M)),NA())</f>
        <v>1.9680135277060362E-2</v>
      </c>
      <c r="O2813" s="44">
        <f>IFERROR(_xll.qlIndexFixing(ONIndex3M,I2813,TRUE,_xll.ohTrigger(RecalcTrigger,Trigger3M)),NA())</f>
        <v>2.0102284748123589E-2</v>
      </c>
      <c r="P2813" s="44">
        <f>IFERROR(_xll.qlIndexFixing(ONIndex6M,I2813,TRUE,_xll.ohTrigger(RecalcTrigger,Trigger6M)),NA())</f>
        <v>2.0163269018735885E-2</v>
      </c>
      <c r="Q2813" s="183">
        <f>IFERROR(_xll.qlIndexFixing(ONIndex1Y,I2813,TRUE,_xll.ohTrigger(RecalcTrigger,Trigger1Y)),NA())</f>
        <v>2.0200302955464267E-2</v>
      </c>
    </row>
    <row r="2814" spans="2:17" x14ac:dyDescent="0.2">
      <c r="B2814" s="39" t="s">
        <v>42</v>
      </c>
      <c r="D2814" s="42">
        <f>_xll.qlCalendarAdvance(Calendar,$D2813,B2814,"f",FALSE)</f>
        <v>59035</v>
      </c>
      <c r="E2814" s="177">
        <f>_xll.qlInterestRateIndexValueDate(IndexON,D2814)</f>
        <v>59035</v>
      </c>
      <c r="F2814" s="193">
        <f>IFERROR(_xll.qlIndexFixing(IndexON,D2814,TRUE,_xll.ohTrigger(RecalcTrigger,TriggerON)),NA())</f>
        <v>1.9847474844169044E-2</v>
      </c>
      <c r="H2814" s="42">
        <f>_xll.qlCalendarAdvance(Calendar,$H2813,B2814,"f",FALSE)</f>
        <v>59035</v>
      </c>
      <c r="I2814" s="177">
        <f>_xll.qlInterestRateIndexValueDate(Index1M,$H2814)</f>
        <v>59035</v>
      </c>
      <c r="J2814" s="182">
        <f>IFERROR(_xll.qlIndexFixing(Index1M,$H2814,TRUE,_xll.ohTrigger(RecalcTrigger,Trigger1M)),NA())</f>
        <v>1.9712496986605214E-2</v>
      </c>
      <c r="K2814" s="44">
        <f>IFERROR(_xll.qlIndexFixing(Index3M,H2814,TRUE,_xll.ohTrigger(RecalcTrigger,Trigger3M)),NA())</f>
        <v>2.0187113627219699E-2</v>
      </c>
      <c r="L2814" s="44">
        <f>IFERROR(_xll.qlIndexFixing(Index6M,$H2814,TRUE,_xll.ohTrigger(RecalcTrigger,Trigger6M)),NA())</f>
        <v>2.0330224351332672E-2</v>
      </c>
      <c r="M2814" s="183">
        <f>IFERROR(_xll.qlIndexFixing(Index1Y,$H2814,TRUE,_xll.ohTrigger(RecalcTrigger,Trigger1Y)),NA())</f>
        <v>2.053167843031356E-2</v>
      </c>
      <c r="N2814" s="182">
        <f>IFERROR(_xll.qlIndexFixing(ONIndex1M,I2814,TRUE,_xll.ohTrigger(RecalcTrigger,Trigger1M)),NA())</f>
        <v>1.9684781762294712E-2</v>
      </c>
      <c r="O2814" s="44">
        <f>IFERROR(_xll.qlIndexFixing(ONIndex3M,I2814,TRUE,_xll.ohTrigger(RecalcTrigger,Trigger3M)),NA())</f>
        <v>2.0106780189835805E-2</v>
      </c>
      <c r="P2814" s="44">
        <f>IFERROR(_xll.qlIndexFixing(ONIndex6M,I2814,TRUE,_xll.ohTrigger(RecalcTrigger,Trigger6M)),NA())</f>
        <v>2.0167684587798496E-2</v>
      </c>
      <c r="Q2814" s="183">
        <f>IFERROR(_xll.qlIndexFixing(ONIndex1Y,I2814,TRUE,_xll.ohTrigger(RecalcTrigger,Trigger1Y)),NA())</f>
        <v>2.0204611784548909E-2</v>
      </c>
    </row>
    <row r="2815" spans="2:17" x14ac:dyDescent="0.2">
      <c r="B2815" s="39" t="s">
        <v>42</v>
      </c>
      <c r="D2815" s="42">
        <f>_xll.qlCalendarAdvance(Calendar,$D2814,B2815,"f",FALSE)</f>
        <v>59042</v>
      </c>
      <c r="E2815" s="177">
        <f>_xll.qlInterestRateIndexValueDate(IndexON,D2815)</f>
        <v>59042</v>
      </c>
      <c r="F2815" s="193">
        <f>IFERROR(_xll.qlIndexFixing(IndexON,D2815,TRUE,_xll.ohTrigger(RecalcTrigger,TriggerON)),NA())</f>
        <v>1.9851903183369934E-2</v>
      </c>
      <c r="H2815" s="42">
        <f>_xll.qlCalendarAdvance(Calendar,$H2814,B2815,"f",FALSE)</f>
        <v>59042</v>
      </c>
      <c r="I2815" s="177">
        <f>_xll.qlInterestRateIndexValueDate(Index1M,$H2815)</f>
        <v>59042</v>
      </c>
      <c r="J2815" s="182">
        <f>IFERROR(_xll.qlIndexFixing(Index1M,$H2815,TRUE,_xll.ohTrigger(RecalcTrigger,Trigger1M)),NA())</f>
        <v>1.9717208351246494E-2</v>
      </c>
      <c r="K2815" s="44">
        <f>IFERROR(_xll.qlIndexFixing(Index3M,H2815,TRUE,_xll.ohTrigger(RecalcTrigger,Trigger3M)),NA())</f>
        <v>2.0191747114189869E-2</v>
      </c>
      <c r="L2815" s="44">
        <f>IFERROR(_xll.qlIndexFixing(Index6M,$H2815,TRUE,_xll.ohTrigger(RecalcTrigger,Trigger6M)),NA())</f>
        <v>2.0334909770582339E-2</v>
      </c>
      <c r="M2815" s="183">
        <f>IFERROR(_xll.qlIndexFixing(Index1Y,$H2815,TRUE,_xll.ohTrigger(RecalcTrigger,Trigger1Y)),NA())</f>
        <v>2.0536530628179062E-2</v>
      </c>
      <c r="N2815" s="182">
        <f>IFERROR(_xll.qlIndexFixing(ONIndex1M,I2815,TRUE,_xll.ohTrigger(RecalcTrigger,Trigger1M)),NA())</f>
        <v>1.9689445519626148E-2</v>
      </c>
      <c r="O2815" s="44">
        <f>IFERROR(_xll.qlIndexFixing(ONIndex3M,I2815,TRUE,_xll.ohTrigger(RecalcTrigger,Trigger3M)),NA())</f>
        <v>2.011129094386499E-2</v>
      </c>
      <c r="P2815" s="44">
        <f>IFERROR(_xll.qlIndexFixing(ONIndex6M,I2815,TRUE,_xll.ohTrigger(RecalcTrigger,Trigger6M)),NA())</f>
        <v>2.0172115974015359E-2</v>
      </c>
      <c r="Q2815" s="183">
        <f>IFERROR(_xll.qlIndexFixing(ONIndex1Y,I2815,TRUE,_xll.ohTrigger(RecalcTrigger,Trigger1Y)),NA())</f>
        <v>2.0208937132162319E-2</v>
      </c>
    </row>
    <row r="2816" spans="2:17" x14ac:dyDescent="0.2">
      <c r="B2816" s="39" t="s">
        <v>42</v>
      </c>
      <c r="D2816" s="42">
        <f>_xll.qlCalendarAdvance(Calendar,$D2815,B2816,"f",FALSE)</f>
        <v>59049</v>
      </c>
      <c r="E2816" s="177">
        <f>_xll.qlInterestRateIndexValueDate(IndexON,D2816)</f>
        <v>59049</v>
      </c>
      <c r="F2816" s="193">
        <f>IFERROR(_xll.qlIndexFixing(IndexON,D2816,TRUE,_xll.ohTrigger(RecalcTrigger,TriggerON)),NA())</f>
        <v>1.9856345205452319E-2</v>
      </c>
      <c r="H2816" s="42">
        <f>_xll.qlCalendarAdvance(Calendar,$H2815,B2816,"f",FALSE)</f>
        <v>59049</v>
      </c>
      <c r="I2816" s="177">
        <f>_xll.qlInterestRateIndexValueDate(Index1M,$H2816)</f>
        <v>59049</v>
      </c>
      <c r="J2816" s="182">
        <f>IFERROR(_xll.qlIndexFixing(Index1M,$H2816,TRUE,_xll.ohTrigger(RecalcTrigger,Trigger1M)),NA())</f>
        <v>1.971932225200853E-2</v>
      </c>
      <c r="K2816" s="44">
        <f>IFERROR(_xll.qlIndexFixing(Index3M,H2816,TRUE,_xll.ohTrigger(RecalcTrigger,Trigger3M)),NA())</f>
        <v>2.0195503242375141E-2</v>
      </c>
      <c r="L2816" s="44">
        <f>IFERROR(_xll.qlIndexFixing(Index6M,$H2816,TRUE,_xll.ohTrigger(RecalcTrigger,Trigger6M)),NA())</f>
        <v>2.0336893419879237E-2</v>
      </c>
      <c r="M2816" s="183">
        <f>IFERROR(_xll.qlIndexFixing(Index1Y,$H2816,TRUE,_xll.ohTrigger(RecalcTrigger,Trigger1Y)),NA())</f>
        <v>2.0541399706060171E-2</v>
      </c>
      <c r="N2816" s="182">
        <f>IFERROR(_xll.qlIndexFixing(ONIndex1M,I2816,TRUE,_xll.ohTrigger(RecalcTrigger,Trigger1M)),NA())</f>
        <v>1.9694126548649438E-2</v>
      </c>
      <c r="O2816" s="44">
        <f>IFERROR(_xll.qlIndexFixing(ONIndex3M,I2816,TRUE,_xll.ohTrigger(RecalcTrigger,Trigger3M)),NA())</f>
        <v>2.0115817009562775E-2</v>
      </c>
      <c r="P2816" s="44">
        <f>IFERROR(_xll.qlIndexFixing(ONIndex6M,I2816,TRUE,_xll.ohTrigger(RecalcTrigger,Trigger6M)),NA())</f>
        <v>2.0176563177467521E-2</v>
      </c>
      <c r="Q2816" s="183">
        <f>IFERROR(_xll.qlIndexFixing(ONIndex1Y,I2816,TRUE,_xll.ohTrigger(RecalcTrigger,Trigger1Y)),NA())</f>
        <v>2.0213278998385542E-2</v>
      </c>
    </row>
    <row r="2817" spans="2:17" x14ac:dyDescent="0.2">
      <c r="B2817" s="39" t="s">
        <v>42</v>
      </c>
      <c r="D2817" s="42">
        <f>_xll.qlCalendarAdvance(Calendar,$D2816,B2817,"f",FALSE)</f>
        <v>59056</v>
      </c>
      <c r="E2817" s="177">
        <f>_xll.qlInterestRateIndexValueDate(IndexON,D2817)</f>
        <v>59056</v>
      </c>
      <c r="F2817" s="193">
        <f>IFERROR(_xll.qlIndexFixing(IndexON,D2817,TRUE,_xll.ohTrigger(RecalcTrigger,TriggerON)),NA())</f>
        <v>1.9860800910416199E-2</v>
      </c>
      <c r="H2817" s="42">
        <f>_xll.qlCalendarAdvance(Calendar,$H2816,B2817,"f",FALSE)</f>
        <v>59056</v>
      </c>
      <c r="I2817" s="177">
        <f>_xll.qlInterestRateIndexValueDate(Index1M,$H2817)</f>
        <v>59056</v>
      </c>
      <c r="J2817" s="182">
        <f>IFERROR(_xll.qlIndexFixing(Index1M,$H2817,TRUE,_xll.ohTrigger(RecalcTrigger,Trigger1M)),NA())</f>
        <v>1.9724063747986964E-2</v>
      </c>
      <c r="K2817" s="44">
        <f>IFERROR(_xll.qlIndexFixing(Index3M,H2817,TRUE,_xll.ohTrigger(RecalcTrigger,Trigger3M)),NA())</f>
        <v>2.0200166161200864E-2</v>
      </c>
      <c r="L2817" s="44">
        <f>IFERROR(_xll.qlIndexFixing(Index6M,$H2817,TRUE,_xll.ohTrigger(RecalcTrigger,Trigger6M)),NA())</f>
        <v>2.0341606607505246E-2</v>
      </c>
      <c r="M2817" s="183">
        <f>IFERROR(_xll.qlIndexFixing(Index1Y,$H2817,TRUE,_xll.ohTrigger(RecalcTrigger,Trigger1Y)),NA())</f>
        <v>2.0546285664198471E-2</v>
      </c>
      <c r="N2817" s="182">
        <f>IFERROR(_xll.qlIndexFixing(ONIndex1M,I2817,TRUE,_xll.ohTrigger(RecalcTrigger,Trigger1M)),NA())</f>
        <v>1.9698824849445629E-2</v>
      </c>
      <c r="O2817" s="44">
        <f>IFERROR(_xll.qlIndexFixing(ONIndex3M,I2817,TRUE,_xll.ohTrigger(RecalcTrigger,Trigger3M)),NA())</f>
        <v>2.0120358387172299E-2</v>
      </c>
      <c r="P2817" s="44">
        <f>IFERROR(_xll.qlIndexFixing(ONIndex6M,I2817,TRUE,_xll.ohTrigger(RecalcTrigger,Trigger6M)),NA())</f>
        <v>2.0181026197992891E-2</v>
      </c>
      <c r="Q2817" s="183">
        <f>IFERROR(_xll.qlIndexFixing(ONIndex1Y,I2817,TRUE,_xll.ohTrigger(RecalcTrigger,Trigger1Y)),NA())</f>
        <v>2.0217637383137532E-2</v>
      </c>
    </row>
    <row r="2818" spans="2:17" x14ac:dyDescent="0.2">
      <c r="B2818" s="39" t="s">
        <v>42</v>
      </c>
      <c r="D2818" s="42">
        <f>_xll.qlCalendarAdvance(Calendar,$D2817,B2818,"f",FALSE)</f>
        <v>59063</v>
      </c>
      <c r="E2818" s="177">
        <f>_xll.qlInterestRateIndexValueDate(IndexON,D2818)</f>
        <v>59063</v>
      </c>
      <c r="F2818" s="193">
        <f>IFERROR(_xll.qlIndexFixing(IndexON,D2818,TRUE,_xll.ohTrigger(RecalcTrigger,TriggerON)),NA())</f>
        <v>1.9865270298423665E-2</v>
      </c>
      <c r="H2818" s="42">
        <f>_xll.qlCalendarAdvance(Calendar,$H2817,B2818,"f",FALSE)</f>
        <v>59063</v>
      </c>
      <c r="I2818" s="177">
        <f>_xll.qlInterestRateIndexValueDate(Index1M,$H2818)</f>
        <v>59063</v>
      </c>
      <c r="J2818" s="182">
        <f>IFERROR(_xll.qlIndexFixing(Index1M,$H2818,TRUE,_xll.ohTrigger(RecalcTrigger,Trigger1M)),NA())</f>
        <v>1.9728822544658318E-2</v>
      </c>
      <c r="K2818" s="44">
        <f>IFERROR(_xll.qlIndexFixing(Index3M,H2818,TRUE,_xll.ohTrigger(RecalcTrigger,Trigger3M)),NA())</f>
        <v>2.0204844473619619E-2</v>
      </c>
      <c r="L2818" s="44">
        <f>IFERROR(_xll.qlIndexFixing(Index6M,$H2818,TRUE,_xll.ohTrigger(RecalcTrigger,Trigger6M)),NA())</f>
        <v>2.0346335781812833E-2</v>
      </c>
      <c r="M2818" s="183">
        <f>IFERROR(_xll.qlIndexFixing(Index1Y,$H2818,TRUE,_xll.ohTrigger(RecalcTrigger,Trigger1Y)),NA())</f>
        <v>2.0551188502835993E-2</v>
      </c>
      <c r="N2818" s="182">
        <f>IFERROR(_xll.qlIndexFixing(ONIndex1M,I2818,TRUE,_xll.ohTrigger(RecalcTrigger,Trigger1M)),NA())</f>
        <v>1.9703540422176813E-2</v>
      </c>
      <c r="O2818" s="44">
        <f>IFERROR(_xll.qlIndexFixing(ONIndex3M,I2818,TRUE,_xll.ohTrigger(RecalcTrigger,Trigger3M)),NA())</f>
        <v>2.0124915076855654E-2</v>
      </c>
      <c r="P2818" s="44">
        <f>IFERROR(_xll.qlIndexFixing(ONIndex6M,I2818,TRUE,_xll.ohTrigger(RecalcTrigger,Trigger6M)),NA())</f>
        <v>2.0185505035429374E-2</v>
      </c>
      <c r="Q2818" s="183">
        <f>IFERROR(_xll.qlIndexFixing(ONIndex1Y,I2818,TRUE,_xll.ohTrigger(RecalcTrigger,Trigger1Y)),NA())</f>
        <v>2.0222012286661428E-2</v>
      </c>
    </row>
    <row r="2819" spans="2:17" x14ac:dyDescent="0.2">
      <c r="B2819" s="39" t="s">
        <v>42</v>
      </c>
      <c r="D2819" s="42">
        <f>_xll.qlCalendarAdvance(Calendar,$D2818,B2819,"f",FALSE)</f>
        <v>59070</v>
      </c>
      <c r="E2819" s="177">
        <f>_xll.qlInterestRateIndexValueDate(IndexON,D2819)</f>
        <v>59070</v>
      </c>
      <c r="F2819" s="193">
        <f>IFERROR(_xll.qlIndexFixing(IndexON,D2819,TRUE,_xll.ohTrigger(RecalcTrigger,TriggerON)),NA())</f>
        <v>1.9869753369393672E-2</v>
      </c>
      <c r="H2819" s="42">
        <f>_xll.qlCalendarAdvance(Calendar,$H2818,B2819,"f",FALSE)</f>
        <v>59070</v>
      </c>
      <c r="I2819" s="177">
        <f>_xll.qlInterestRateIndexValueDate(Index1M,$H2819)</f>
        <v>59070</v>
      </c>
      <c r="J2819" s="182">
        <f>IFERROR(_xll.qlIndexFixing(Index1M,$H2819,TRUE,_xll.ohTrigger(RecalcTrigger,Trigger1M)),NA())</f>
        <v>1.9733598642036092E-2</v>
      </c>
      <c r="K2819" s="44">
        <f>IFERROR(_xll.qlIndexFixing(Index3M,H2819,TRUE,_xll.ohTrigger(RecalcTrigger,Trigger3M)),NA())</f>
        <v>2.0209538179689294E-2</v>
      </c>
      <c r="L2819" s="44">
        <f>IFERROR(_xll.qlIndexFixing(Index6M,$H2819,TRUE,_xll.ohTrigger(RecalcTrigger,Trigger6M)),NA())</f>
        <v>2.0351080942916627E-2</v>
      </c>
      <c r="M2819" s="183">
        <f>IFERROR(_xll.qlIndexFixing(Index1Y,$H2819,TRUE,_xll.ohTrigger(RecalcTrigger,Trigger1Y)),NA())</f>
        <v>2.0556108222216096E-2</v>
      </c>
      <c r="N2819" s="182">
        <f>IFERROR(_xll.qlIndexFixing(ONIndex1M,I2819,TRUE,_xll.ohTrigger(RecalcTrigger,Trigger1M)),NA())</f>
        <v>1.9708273266680898E-2</v>
      </c>
      <c r="O2819" s="44">
        <f>IFERROR(_xll.qlIndexFixing(ONIndex3M,I2819,TRUE,_xll.ohTrigger(RecalcTrigger,Trigger3M)),NA())</f>
        <v>2.0129487078693886E-2</v>
      </c>
      <c r="P2819" s="44">
        <f>IFERROR(_xll.qlIndexFixing(ONIndex6M,I2819,TRUE,_xll.ohTrigger(RecalcTrigger,Trigger6M)),NA())</f>
        <v>2.0189999690425342E-2</v>
      </c>
      <c r="Q2819" s="183">
        <f>IFERROR(_xll.qlIndexFixing(ONIndex1Y,I2819,TRUE,_xll.ohTrigger(RecalcTrigger,Trigger1Y)),NA())</f>
        <v>2.0226403708876184E-2</v>
      </c>
    </row>
    <row r="2820" spans="2:17" x14ac:dyDescent="0.2">
      <c r="B2820" s="39" t="s">
        <v>42</v>
      </c>
      <c r="D2820" s="42">
        <f>_xll.qlCalendarAdvance(Calendar,$D2819,B2820,"f",FALSE)</f>
        <v>59077</v>
      </c>
      <c r="E2820" s="177">
        <f>_xll.qlInterestRateIndexValueDate(IndexON,D2820)</f>
        <v>59077</v>
      </c>
      <c r="F2820" s="193">
        <f>IFERROR(_xll.qlIndexFixing(IndexON,D2820,TRUE,_xll.ohTrigger(RecalcTrigger,TriggerON)),NA())</f>
        <v>1.9874250123245174E-2</v>
      </c>
      <c r="H2820" s="42">
        <f>_xll.qlCalendarAdvance(Calendar,$H2819,B2820,"f",FALSE)</f>
        <v>59077</v>
      </c>
      <c r="I2820" s="177">
        <f>_xll.qlInterestRateIndexValueDate(Index1M,$H2820)</f>
        <v>59077</v>
      </c>
      <c r="J2820" s="182">
        <f>IFERROR(_xll.qlIndexFixing(Index1M,$H2820,TRUE,_xll.ohTrigger(RecalcTrigger,Trigger1M)),NA())</f>
        <v>1.9738392040136499E-2</v>
      </c>
      <c r="K2820" s="44">
        <f>IFERROR(_xll.qlIndexFixing(Index3M,H2820,TRUE,_xll.ohTrigger(RecalcTrigger,Trigger3M)),NA())</f>
        <v>2.0214247279458874E-2</v>
      </c>
      <c r="L2820" s="44">
        <f>IFERROR(_xll.qlIndexFixing(Index6M,$H2820,TRUE,_xll.ohTrigger(RecalcTrigger,Trigger6M)),NA())</f>
        <v>2.0355842090925887E-2</v>
      </c>
      <c r="M2820" s="183">
        <f>IFERROR(_xll.qlIndexFixing(Index1Y,$H2820,TRUE,_xll.ohTrigger(RecalcTrigger,Trigger1Y)),NA())</f>
        <v>2.0561044822582364E-2</v>
      </c>
      <c r="N2820" s="182">
        <f>IFERROR(_xll.qlIndexFixing(ONIndex1M,I2820,TRUE,_xll.ohTrigger(RecalcTrigger,Trigger1M)),NA())</f>
        <v>1.971302338303893E-2</v>
      </c>
      <c r="O2820" s="44">
        <f>IFERROR(_xll.qlIndexFixing(ONIndex3M,I2820,TRUE,_xll.ohTrigger(RecalcTrigger,Trigger3M)),NA())</f>
        <v>2.0134074392362811E-2</v>
      </c>
      <c r="P2820" s="44">
        <f>IFERROR(_xll.qlIndexFixing(ONIndex6M,I2820,TRUE,_xll.ohTrigger(RecalcTrigger,Trigger6M)),NA())</f>
        <v>2.0194510162170332E-2</v>
      </c>
      <c r="Q2820" s="183">
        <f>IFERROR(_xll.qlIndexFixing(ONIndex1Y,I2820,TRUE,_xll.ohTrigger(RecalcTrigger,Trigger1Y)),NA())</f>
        <v>2.023081164953866E-2</v>
      </c>
    </row>
    <row r="2821" spans="2:17" x14ac:dyDescent="0.2">
      <c r="B2821" s="39" t="s">
        <v>42</v>
      </c>
      <c r="D2821" s="42">
        <f>_xll.qlCalendarAdvance(Calendar,$D2820,B2821,"f",FALSE)</f>
        <v>59084</v>
      </c>
      <c r="E2821" s="177">
        <f>_xll.qlInterestRateIndexValueDate(IndexON,D2821)</f>
        <v>59084</v>
      </c>
      <c r="F2821" s="193">
        <f>IFERROR(_xll.qlIndexFixing(IndexON,D2821,TRUE,_xll.ohTrigger(RecalcTrigger,TriggerON)),NA())</f>
        <v>1.987876055997817E-2</v>
      </c>
      <c r="H2821" s="42">
        <f>_xll.qlCalendarAdvance(Calendar,$H2820,B2821,"f",FALSE)</f>
        <v>59084</v>
      </c>
      <c r="I2821" s="177">
        <f>_xll.qlInterestRateIndexValueDate(Index1M,$H2821)</f>
        <v>59084</v>
      </c>
      <c r="J2821" s="182">
        <f>IFERROR(_xll.qlIndexFixing(Index1M,$H2821,TRUE,_xll.ohTrigger(RecalcTrigger,Trigger1M)),NA())</f>
        <v>1.9745839916184886E-2</v>
      </c>
      <c r="K2821" s="44">
        <f>IFERROR(_xll.qlIndexFixing(Index3M,H2821,TRUE,_xll.ohTrigger(RecalcTrigger,Trigger3M)),NA())</f>
        <v>2.0219871320294094E-2</v>
      </c>
      <c r="L2821" s="44">
        <f>IFERROR(_xll.qlIndexFixing(Index6M,$H2821,TRUE,_xll.ohTrigger(RecalcTrigger,Trigger6M)),NA())</f>
        <v>2.0361532004357981E-2</v>
      </c>
      <c r="M2821" s="183">
        <f>IFERROR(_xll.qlIndexFixing(Index1Y,$H2821,TRUE,_xll.ohTrigger(RecalcTrigger,Trigger1Y)),NA())</f>
        <v>2.0565998304179711E-2</v>
      </c>
      <c r="N2821" s="182">
        <f>IFERROR(_xll.qlIndexFixing(ONIndex1M,I2821,TRUE,_xll.ohTrigger(RecalcTrigger,Trigger1M)),NA())</f>
        <v>1.9717790771250909E-2</v>
      </c>
      <c r="O2821" s="44">
        <f>IFERROR(_xll.qlIndexFixing(ONIndex3M,I2821,TRUE,_xll.ohTrigger(RecalcTrigger,Trigger3M)),NA())</f>
        <v>2.0138677017862427E-2</v>
      </c>
      <c r="P2821" s="44">
        <f>IFERROR(_xll.qlIndexFixing(ONIndex6M,I2821,TRUE,_xll.ohTrigger(RecalcTrigger,Trigger6M)),NA())</f>
        <v>2.0199036451312713E-2</v>
      </c>
      <c r="Q2821" s="183">
        <f>IFERROR(_xll.qlIndexFixing(ONIndex1Y,I2821,TRUE,_xll.ohTrigger(RecalcTrigger,Trigger1Y)),NA())</f>
        <v>2.023523610881095E-2</v>
      </c>
    </row>
    <row r="2822" spans="2:17" x14ac:dyDescent="0.2">
      <c r="B2822" s="39" t="s">
        <v>42</v>
      </c>
      <c r="D2822" s="42">
        <f>_xll.qlCalendarAdvance(Calendar,$D2821,B2822,"f",FALSE)</f>
        <v>59091</v>
      </c>
      <c r="E2822" s="177">
        <f>_xll.qlInterestRateIndexValueDate(IndexON,D2822)</f>
        <v>59091</v>
      </c>
      <c r="F2822" s="193">
        <f>IFERROR(_xll.qlIndexFixing(IndexON,D2822,TRUE,_xll.ohTrigger(RecalcTrigger,TriggerON)),NA())</f>
        <v>1.9883284679754754E-2</v>
      </c>
      <c r="H2822" s="42">
        <f>_xll.qlCalendarAdvance(Calendar,$H2821,B2822,"f",FALSE)</f>
        <v>59091</v>
      </c>
      <c r="I2822" s="177">
        <f>_xll.qlInterestRateIndexValueDate(Index1M,$H2822)</f>
        <v>59091</v>
      </c>
      <c r="J2822" s="182">
        <f>IFERROR(_xll.qlIndexFixing(Index1M,$H2822,TRUE,_xll.ohTrigger(RecalcTrigger,Trigger1M)),NA())</f>
        <v>1.9750672406732644E-2</v>
      </c>
      <c r="K2822" s="44">
        <f>IFERROR(_xll.qlIndexFixing(Index3M,H2822,TRUE,_xll.ohTrigger(RecalcTrigger,Trigger3M)),NA())</f>
        <v>2.0224612569199715E-2</v>
      </c>
      <c r="L2822" s="44">
        <f>IFERROR(_xll.qlIndexFixing(Index6M,$H2822,TRUE,_xll.ohTrigger(RecalcTrigger,Trigger6M)),NA())</f>
        <v>2.036632653460781E-2</v>
      </c>
      <c r="M2822" s="183">
        <f>IFERROR(_xll.qlIndexFixing(Index1Y,$H2822,TRUE,_xll.ohTrigger(RecalcTrigger,Trigger1Y)),NA())</f>
        <v>2.0570968667253497E-2</v>
      </c>
      <c r="N2822" s="182">
        <f>IFERROR(_xll.qlIndexFixing(ONIndex1M,I2822,TRUE,_xll.ohTrigger(RecalcTrigger,Trigger1M)),NA())</f>
        <v>1.9722575431397882E-2</v>
      </c>
      <c r="O2822" s="44">
        <f>IFERROR(_xll.qlIndexFixing(ONIndex3M,I2822,TRUE,_xll.ohTrigger(RecalcTrigger,Trigger3M)),NA())</f>
        <v>2.0143294955516922E-2</v>
      </c>
      <c r="P2822" s="44">
        <f>IFERROR(_xll.qlIndexFixing(ONIndex6M,I2822,TRUE,_xll.ohTrigger(RecalcTrigger,Trigger6M)),NA())</f>
        <v>2.0203578557366209E-2</v>
      </c>
      <c r="Q2822" s="183">
        <f>IFERROR(_xll.qlIndexFixing(ONIndex1Y,I2822,TRUE,_xll.ohTrigger(RecalcTrigger,Trigger1Y)),NA())</f>
        <v>2.0239677086855146E-2</v>
      </c>
    </row>
    <row r="2823" spans="2:17" x14ac:dyDescent="0.2">
      <c r="B2823" s="39" t="s">
        <v>42</v>
      </c>
      <c r="D2823" s="42">
        <f>_xll.qlCalendarAdvance(Calendar,$D2822,B2823,"f",FALSE)</f>
        <v>59098</v>
      </c>
      <c r="E2823" s="177">
        <f>_xll.qlInterestRateIndexValueDate(IndexON,D2823)</f>
        <v>59098</v>
      </c>
      <c r="F2823" s="193">
        <f>IFERROR(_xll.qlIndexFixing(IndexON,D2823,TRUE,_xll.ohTrigger(RecalcTrigger,TriggerON)),NA())</f>
        <v>1.9887822482493878E-2</v>
      </c>
      <c r="H2823" s="42">
        <f>_xll.qlCalendarAdvance(Calendar,$H2822,B2823,"f",FALSE)</f>
        <v>59098</v>
      </c>
      <c r="I2823" s="177">
        <f>_xll.qlInterestRateIndexValueDate(Index1M,$H2823)</f>
        <v>59098</v>
      </c>
      <c r="J2823" s="182">
        <f>IFERROR(_xll.qlIndexFixing(Index1M,$H2823,TRUE,_xll.ohTrigger(RecalcTrigger,Trigger1M)),NA())</f>
        <v>1.9755522201066585E-2</v>
      </c>
      <c r="K2823" s="44">
        <f>IFERROR(_xll.qlIndexFixing(Index3M,H2823,TRUE,_xll.ohTrigger(RecalcTrigger,Trigger3M)),NA())</f>
        <v>2.0229369212885134E-2</v>
      </c>
      <c r="L2823" s="44">
        <f>IFERROR(_xll.qlIndexFixing(Index6M,$H2823,TRUE,_xll.ohTrigger(RecalcTrigger,Trigger6M)),NA())</f>
        <v>2.037113705305962E-2</v>
      </c>
      <c r="M2823" s="183">
        <f>IFERROR(_xll.qlIndexFixing(Index1Y,$H2823,TRUE,_xll.ohTrigger(RecalcTrigger,Trigger1Y)),NA())</f>
        <v>2.0575955912050414E-2</v>
      </c>
      <c r="N2823" s="182">
        <f>IFERROR(_xll.qlIndexFixing(ONIndex1M,I2823,TRUE,_xll.ohTrigger(RecalcTrigger,Trigger1M)),NA())</f>
        <v>1.9727377363155663E-2</v>
      </c>
      <c r="O2823" s="44">
        <f>IFERROR(_xll.qlIndexFixing(ONIndex3M,I2823,TRUE,_xll.ohTrigger(RecalcTrigger,Trigger3M)),NA())</f>
        <v>2.0147928205083154E-2</v>
      </c>
      <c r="P2823" s="44">
        <f>IFERROR(_xll.qlIndexFixing(ONIndex6M,I2823,TRUE,_xll.ohTrigger(RecalcTrigger,Trigger6M)),NA())</f>
        <v>2.0208136480655003E-2</v>
      </c>
      <c r="Q2823" s="183">
        <f>IFERROR(_xll.qlIndexFixing(ONIndex1Y,I2823,TRUE,_xll.ohTrigger(RecalcTrigger,Trigger1Y)),NA())</f>
        <v>2.0244134583347062E-2</v>
      </c>
    </row>
    <row r="2824" spans="2:17" x14ac:dyDescent="0.2">
      <c r="B2824" s="39" t="s">
        <v>42</v>
      </c>
      <c r="D2824" s="42">
        <f>_xll.qlCalendarAdvance(Calendar,$D2823,B2824,"f",FALSE)</f>
        <v>59105</v>
      </c>
      <c r="E2824" s="177">
        <f>_xll.qlInterestRateIndexValueDate(IndexON,D2824)</f>
        <v>59105</v>
      </c>
      <c r="F2824" s="193">
        <f>IFERROR(_xll.qlIndexFixing(IndexON,D2824,TRUE,_xll.ohTrigger(RecalcTrigger,TriggerON)),NA())</f>
        <v>1.9892373968114496E-2</v>
      </c>
      <c r="H2824" s="42">
        <f>_xll.qlCalendarAdvance(Calendar,$H2823,B2824,"f",FALSE)</f>
        <v>59105</v>
      </c>
      <c r="I2824" s="177">
        <f>_xll.qlInterestRateIndexValueDate(Index1M,$H2824)</f>
        <v>59105</v>
      </c>
      <c r="J2824" s="182">
        <f>IFERROR(_xll.qlIndexFixing(Index1M,$H2824,TRUE,_xll.ohTrigger(RecalcTrigger,Trigger1M)),NA())</f>
        <v>1.9760389299218632E-2</v>
      </c>
      <c r="K2824" s="44">
        <f>IFERROR(_xll.qlIndexFixing(Index3M,H2824,TRUE,_xll.ohTrigger(RecalcTrigger,Trigger3M)),NA())</f>
        <v>2.0234141251407611E-2</v>
      </c>
      <c r="L2824" s="44">
        <f>IFERROR(_xll.qlIndexFixing(Index6M,$H2824,TRUE,_xll.ohTrigger(RecalcTrigger,Trigger6M)),NA())</f>
        <v>2.0375963559826078E-2</v>
      </c>
      <c r="M2824" s="183">
        <f>IFERROR(_xll.qlIndexFixing(Index1Y,$H2824,TRUE,_xll.ohTrigger(RecalcTrigger,Trigger1Y)),NA())</f>
        <v>2.0580960038817597E-2</v>
      </c>
      <c r="N2824" s="182">
        <f>IFERROR(_xll.qlIndexFixing(ONIndex1M,I2824,TRUE,_xll.ohTrigger(RecalcTrigger,Trigger1M)),NA())</f>
        <v>1.9732196566686344E-2</v>
      </c>
      <c r="O2824" s="44">
        <f>IFERROR(_xll.qlIndexFixing(ONIndex3M,I2824,TRUE,_xll.ohTrigger(RecalcTrigger,Trigger3M)),NA())</f>
        <v>2.0152576766723218E-2</v>
      </c>
      <c r="P2824" s="44">
        <f>IFERROR(_xll.qlIndexFixing(ONIndex6M,I2824,TRUE,_xll.ohTrigger(RecalcTrigger,Trigger6M)),NA())</f>
        <v>2.0212710221098051E-2</v>
      </c>
      <c r="Q2824" s="183">
        <f>IFERROR(_xll.qlIndexFixing(ONIndex1Y,I2824,TRUE,_xll.ohTrigger(RecalcTrigger,Trigger1Y)),NA())</f>
        <v>2.0248608598610884E-2</v>
      </c>
    </row>
    <row r="2825" spans="2:17" x14ac:dyDescent="0.2">
      <c r="B2825" s="39" t="s">
        <v>42</v>
      </c>
      <c r="D2825" s="42">
        <f>_xll.qlCalendarAdvance(Calendar,$D2824,B2825,"f",FALSE)</f>
        <v>59112</v>
      </c>
      <c r="E2825" s="177">
        <f>_xll.qlInterestRateIndexValueDate(IndexON,D2825)</f>
        <v>59112</v>
      </c>
      <c r="F2825" s="193">
        <f>IFERROR(_xll.qlIndexFixing(IndexON,D2825,TRUE,_xll.ohTrigger(RecalcTrigger,TriggerON)),NA())</f>
        <v>1.9896939136778702E-2</v>
      </c>
      <c r="H2825" s="42">
        <f>_xll.qlCalendarAdvance(Calendar,$H2824,B2825,"f",FALSE)</f>
        <v>59112</v>
      </c>
      <c r="I2825" s="177">
        <f>_xll.qlInterestRateIndexValueDate(Index1M,$H2825)</f>
        <v>59112</v>
      </c>
      <c r="J2825" s="182">
        <f>IFERROR(_xll.qlIndexFixing(Index1M,$H2825,TRUE,_xll.ohTrigger(RecalcTrigger,Trigger1M)),NA())</f>
        <v>1.9762618542253363E-2</v>
      </c>
      <c r="K2825" s="44">
        <f>IFERROR(_xll.qlIndexFixing(Index3M,H2825,TRUE,_xll.ohTrigger(RecalcTrigger,Trigger3M)),NA())</f>
        <v>2.0238928684819125E-2</v>
      </c>
      <c r="L2825" s="44">
        <f>IFERROR(_xll.qlIndexFixing(Index6M,$H2825,TRUE,_xll.ohTrigger(RecalcTrigger,Trigger6M)),NA())</f>
        <v>2.0379887638498108E-2</v>
      </c>
      <c r="M2825" s="183">
        <f>IFERROR(_xll.qlIndexFixing(Index1Y,$H2825,TRUE,_xll.ohTrigger(RecalcTrigger,Trigger1Y)),NA())</f>
        <v>2.058598104780307E-2</v>
      </c>
      <c r="N2825" s="182">
        <f>IFERROR(_xll.qlIndexFixing(ONIndex1M,I2825,TRUE,_xll.ohTrigger(RecalcTrigger,Trigger1M)),NA())</f>
        <v>1.9737033042233065E-2</v>
      </c>
      <c r="O2825" s="44">
        <f>IFERROR(_xll.qlIndexFixing(ONIndex3M,I2825,TRUE,_xll.ohTrigger(RecalcTrigger,Trigger3M)),NA())</f>
        <v>2.0157240640193974E-2</v>
      </c>
      <c r="P2825" s="44">
        <f>IFERROR(_xll.qlIndexFixing(ONIndex6M,I2825,TRUE,_xll.ohTrigger(RecalcTrigger,Trigger6M)),NA())</f>
        <v>2.021729977853326E-2</v>
      </c>
      <c r="Q2825" s="183">
        <f>IFERROR(_xll.qlIndexFixing(ONIndex1Y,I2825,TRUE,_xll.ohTrigger(RecalcTrigger,Trigger1Y)),NA())</f>
        <v>2.0253099132322427E-2</v>
      </c>
    </row>
    <row r="2826" spans="2:17" x14ac:dyDescent="0.2">
      <c r="B2826" s="39" t="s">
        <v>42</v>
      </c>
      <c r="D2826" s="42">
        <f>_xll.qlCalendarAdvance(Calendar,$D2825,B2826,"f",FALSE)</f>
        <v>59119</v>
      </c>
      <c r="E2826" s="177">
        <f>_xll.qlInterestRateIndexValueDate(IndexON,D2826)</f>
        <v>59119</v>
      </c>
      <c r="F2826" s="193">
        <f>IFERROR(_xll.qlIndexFixing(IndexON,D2826,TRUE,_xll.ohTrigger(RecalcTrigger,TriggerON)),NA())</f>
        <v>1.9901517988324402E-2</v>
      </c>
      <c r="H2826" s="42">
        <f>_xll.qlCalendarAdvance(Calendar,$H2825,B2826,"f",FALSE)</f>
        <v>59119</v>
      </c>
      <c r="I2826" s="177">
        <f>_xll.qlInterestRateIndexValueDate(Index1M,$H2826)</f>
        <v>59119</v>
      </c>
      <c r="J2826" s="182">
        <f>IFERROR(_xll.qlIndexFixing(Index1M,$H2826,TRUE,_xll.ohTrigger(RecalcTrigger,Trigger1M)),NA())</f>
        <v>1.9767515745143426E-2</v>
      </c>
      <c r="K2826" s="44">
        <f>IFERROR(_xll.qlIndexFixing(Index3M,H2826,TRUE,_xll.ohTrigger(RecalcTrigger,Trigger3M)),NA())</f>
        <v>2.0243731513176051E-2</v>
      </c>
      <c r="L2826" s="44">
        <f>IFERROR(_xll.qlIndexFixing(Index6M,$H2826,TRUE,_xll.ohTrigger(RecalcTrigger,Trigger6M)),NA())</f>
        <v>2.0384744710310196E-2</v>
      </c>
      <c r="M2826" s="183">
        <f>IFERROR(_xll.qlIndexFixing(Index1Y,$H2826,TRUE,_xll.ohTrigger(RecalcTrigger,Trigger1Y)),NA())</f>
        <v>2.0591018939255967E-2</v>
      </c>
      <c r="N2826" s="182">
        <f>IFERROR(_xll.qlIndexFixing(ONIndex1M,I2826,TRUE,_xll.ohTrigger(RecalcTrigger,Trigger1M)),NA())</f>
        <v>1.9741886789633734E-2</v>
      </c>
      <c r="O2826" s="44">
        <f>IFERROR(_xll.qlIndexFixing(ONIndex3M,I2826,TRUE,_xll.ohTrigger(RecalcTrigger,Trigger3M)),NA())</f>
        <v>2.0161919825738561E-2</v>
      </c>
      <c r="P2826" s="44">
        <f>IFERROR(_xll.qlIndexFixing(ONIndex6M,I2826,TRUE,_xll.ohTrigger(RecalcTrigger,Trigger6M)),NA())</f>
        <v>2.0221905153284814E-2</v>
      </c>
      <c r="Q2826" s="183">
        <f>IFERROR(_xll.qlIndexFixing(ONIndex1Y,I2826,TRUE,_xll.ohTrigger(RecalcTrigger,Trigger1Y)),NA())</f>
        <v>2.0257606184886923E-2</v>
      </c>
    </row>
    <row r="2827" spans="2:17" x14ac:dyDescent="0.2">
      <c r="B2827" s="39" t="s">
        <v>42</v>
      </c>
      <c r="D2827" s="42">
        <f>_xll.qlCalendarAdvance(Calendar,$D2826,B2827,"f",FALSE)</f>
        <v>59126</v>
      </c>
      <c r="E2827" s="177">
        <f>_xll.qlInterestRateIndexValueDate(IndexON,D2827)</f>
        <v>59126</v>
      </c>
      <c r="F2827" s="193">
        <f>IFERROR(_xll.qlIndexFixing(IndexON,D2827,TRUE,_xll.ohTrigger(RecalcTrigger,TriggerON)),NA())</f>
        <v>1.9906110522832643E-2</v>
      </c>
      <c r="H2827" s="42">
        <f>_xll.qlCalendarAdvance(Calendar,$H2826,B2827,"f",FALSE)</f>
        <v>59126</v>
      </c>
      <c r="I2827" s="177">
        <f>_xll.qlInterestRateIndexValueDate(Index1M,$H2827)</f>
        <v>59126</v>
      </c>
      <c r="J2827" s="182">
        <f>IFERROR(_xll.qlIndexFixing(Index1M,$H2827,TRUE,_xll.ohTrigger(RecalcTrigger,Trigger1M)),NA())</f>
        <v>1.9772430248904703E-2</v>
      </c>
      <c r="K2827" s="44">
        <f>IFERROR(_xll.qlIndexFixing(Index3M,H2827,TRUE,_xll.ohTrigger(RecalcTrigger,Trigger3M)),NA())</f>
        <v>2.0248549736535656E-2</v>
      </c>
      <c r="L2827" s="44">
        <f>IFERROR(_xll.qlIndexFixing(Index6M,$H2827,TRUE,_xll.ohTrigger(RecalcTrigger,Trigger6M)),NA())</f>
        <v>2.0389617769820751E-2</v>
      </c>
      <c r="M2827" s="183">
        <f>IFERROR(_xll.qlIndexFixing(Index1Y,$H2827,TRUE,_xll.ohTrigger(RecalcTrigger,Trigger1Y)),NA())</f>
        <v>2.0596073713425866E-2</v>
      </c>
      <c r="N2827" s="182">
        <f>IFERROR(_xll.qlIndexFixing(ONIndex1M,I2827,TRUE,_xll.ohTrigger(RecalcTrigger,Trigger1M)),NA())</f>
        <v>1.9746757808888349E-2</v>
      </c>
      <c r="O2827" s="44">
        <f>IFERROR(_xll.qlIndexFixing(ONIndex3M,I2827,TRUE,_xll.ohTrigger(RecalcTrigger,Trigger3M)),NA())</f>
        <v>2.0166614323275933E-2</v>
      </c>
      <c r="P2827" s="44">
        <f>IFERROR(_xll.qlIndexFixing(ONIndex6M,I2827,TRUE,_xll.ohTrigger(RecalcTrigger,Trigger6M)),NA())</f>
        <v>2.0226526345109574E-2</v>
      </c>
      <c r="Q2827" s="183">
        <f>IFERROR(_xll.qlIndexFixing(ONIndex1Y,I2827,TRUE,_xll.ohTrigger(RecalcTrigger,Trigger1Y)),NA())</f>
        <v>2.0262129755980185E-2</v>
      </c>
    </row>
    <row r="2828" spans="2:17" x14ac:dyDescent="0.2">
      <c r="B2828" s="39" t="s">
        <v>42</v>
      </c>
      <c r="D2828" s="42">
        <f>_xll.qlCalendarAdvance(Calendar,$D2827,B2828,"f",FALSE)</f>
        <v>59133</v>
      </c>
      <c r="E2828" s="177">
        <f>_xll.qlInterestRateIndexValueDate(IndexON,D2828)</f>
        <v>59133</v>
      </c>
      <c r="F2828" s="193">
        <f>IFERROR(_xll.qlIndexFixing(IndexON,D2828,TRUE,_xll.ohTrigger(RecalcTrigger,TriggerON)),NA())</f>
        <v>1.9910716740384471E-2</v>
      </c>
      <c r="H2828" s="42">
        <f>_xll.qlCalendarAdvance(Calendar,$H2827,B2828,"f",FALSE)</f>
        <v>59133</v>
      </c>
      <c r="I2828" s="177">
        <f>_xll.qlInterestRateIndexValueDate(Index1M,$H2828)</f>
        <v>59133</v>
      </c>
      <c r="J2828" s="182">
        <f>IFERROR(_xll.qlIndexFixing(Index1M,$H2828,TRUE,_xll.ohTrigger(RecalcTrigger,Trigger1M)),NA())</f>
        <v>1.977736205355881E-2</v>
      </c>
      <c r="K2828" s="44">
        <f>IFERROR(_xll.qlIndexFixing(Index3M,H2828,TRUE,_xll.ohTrigger(RecalcTrigger,Trigger3M)),NA())</f>
        <v>2.0253383354952557E-2</v>
      </c>
      <c r="L2828" s="44">
        <f>IFERROR(_xll.qlIndexFixing(Index6M,$H2828,TRUE,_xll.ohTrigger(RecalcTrigger,Trigger6M)),NA())</f>
        <v>2.0394506817144397E-2</v>
      </c>
      <c r="M2828" s="183">
        <f>IFERROR(_xll.qlIndexFixing(Index1Y,$H2828,TRUE,_xll.ohTrigger(RecalcTrigger,Trigger1Y)),NA())</f>
        <v>2.0601145370563234E-2</v>
      </c>
      <c r="N2828" s="182">
        <f>IFERROR(_xll.qlIndexFixing(ONIndex1M,I2828,TRUE,_xll.ohTrigger(RecalcTrigger,Trigger1M)),NA())</f>
        <v>1.9751646099753772E-2</v>
      </c>
      <c r="O2828" s="44">
        <f>IFERROR(_xll.qlIndexFixing(ONIndex3M,I2828,TRUE,_xll.ohTrigger(RecalcTrigger,Trigger3M)),NA())</f>
        <v>2.0171324132643997E-2</v>
      </c>
      <c r="P2828" s="44">
        <f>IFERROR(_xll.qlIndexFixing(ONIndex6M,I2828,TRUE,_xll.ohTrigger(RecalcTrigger,Trigger6M)),NA())</f>
        <v>2.0231163353926496E-2</v>
      </c>
      <c r="Q2828" s="183">
        <f>IFERROR(_xll.qlIndexFixing(ONIndex1Y,I2828,TRUE,_xll.ohTrigger(RecalcTrigger,Trigger1Y)),NA())</f>
        <v>2.0266669845602214E-2</v>
      </c>
    </row>
    <row r="2829" spans="2:17" x14ac:dyDescent="0.2">
      <c r="B2829" s="39" t="s">
        <v>42</v>
      </c>
      <c r="D2829" s="42">
        <f>_xll.qlCalendarAdvance(Calendar,$D2828,B2829,"f",FALSE)</f>
        <v>59140</v>
      </c>
      <c r="E2829" s="177">
        <f>_xll.qlInterestRateIndexValueDate(IndexON,D2829)</f>
        <v>59140</v>
      </c>
      <c r="F2829" s="193">
        <f>IFERROR(_xll.qlIndexFixing(IndexON,D2829,TRUE,_xll.ohTrigger(RecalcTrigger,TriggerON)),NA())</f>
        <v>1.9915336640736747E-2</v>
      </c>
      <c r="H2829" s="42">
        <f>_xll.qlCalendarAdvance(Calendar,$H2828,B2829,"f",FALSE)</f>
        <v>59140</v>
      </c>
      <c r="I2829" s="177">
        <f>_xll.qlInterestRateIndexValueDate(Index1M,$H2829)</f>
        <v>59140</v>
      </c>
      <c r="J2829" s="182">
        <f>IFERROR(_xll.qlIndexFixing(Index1M,$H2829,TRUE,_xll.ohTrigger(RecalcTrigger,Trigger1M)),NA())</f>
        <v>1.9782311159121956E-2</v>
      </c>
      <c r="K2829" s="44">
        <f>IFERROR(_xll.qlIndexFixing(Index3M,H2829,TRUE,_xll.ohTrigger(RecalcTrigger,Trigger3M)),NA())</f>
        <v>2.02564116014688E-2</v>
      </c>
      <c r="L2829" s="44">
        <f>IFERROR(_xll.qlIndexFixing(Index6M,$H2829,TRUE,_xll.ohTrigger(RecalcTrigger,Trigger6M)),NA())</f>
        <v>2.0400335922404547E-2</v>
      </c>
      <c r="M2829" s="183">
        <f>IFERROR(_xll.qlIndexFixing(Index1Y,$H2829,TRUE,_xll.ohTrigger(RecalcTrigger,Trigger1Y)),NA())</f>
        <v>2.0606233910919647E-2</v>
      </c>
      <c r="N2829" s="182">
        <f>IFERROR(_xll.qlIndexFixing(ONIndex1M,I2829,TRUE,_xll.ohTrigger(RecalcTrigger,Trigger1M)),NA())</f>
        <v>1.9756551662554189E-2</v>
      </c>
      <c r="O2829" s="44">
        <f>IFERROR(_xll.qlIndexFixing(ONIndex3M,I2829,TRUE,_xll.ohTrigger(RecalcTrigger,Trigger3M)),NA())</f>
        <v>2.0176049254166939E-2</v>
      </c>
      <c r="P2829" s="44">
        <f>IFERROR(_xll.qlIndexFixing(ONIndex6M,I2829,TRUE,_xll.ohTrigger(RecalcTrigger,Trigger6M)),NA())</f>
        <v>2.0235816180059762E-2</v>
      </c>
      <c r="Q2829" s="183">
        <f>IFERROR(_xll.qlIndexFixing(ONIndex1Y,I2829,TRUE,_xll.ohTrigger(RecalcTrigger,Trigger1Y)),NA())</f>
        <v>2.0271226453915103E-2</v>
      </c>
    </row>
    <row r="2830" spans="2:17" x14ac:dyDescent="0.2">
      <c r="B2830" s="39" t="s">
        <v>42</v>
      </c>
      <c r="D2830" s="42">
        <f>_xll.qlCalendarAdvance(Calendar,$D2829,B2830,"f",FALSE)</f>
        <v>59147</v>
      </c>
      <c r="E2830" s="177">
        <f>_xll.qlInterestRateIndexValueDate(IndexON,D2830)</f>
        <v>59147</v>
      </c>
      <c r="F2830" s="193">
        <f>IFERROR(_xll.qlIndexFixing(IndexON,D2830,TRUE,_xll.ohTrigger(RecalcTrigger,TriggerON)),NA())</f>
        <v>1.9919970224051564E-2</v>
      </c>
      <c r="H2830" s="42">
        <f>_xll.qlCalendarAdvance(Calendar,$H2829,B2830,"f",FALSE)</f>
        <v>59147</v>
      </c>
      <c r="I2830" s="177">
        <f>_xll.qlInterestRateIndexValueDate(Index1M,$H2830)</f>
        <v>59147</v>
      </c>
      <c r="J2830" s="182">
        <f>IFERROR(_xll.qlIndexFixing(Index1M,$H2830,TRUE,_xll.ohTrigger(RecalcTrigger,Trigger1M)),NA())</f>
        <v>1.9789955269482698E-2</v>
      </c>
      <c r="K2830" s="44">
        <f>IFERROR(_xll.qlIndexFixing(Index3M,H2830,TRUE,_xll.ohTrigger(RecalcTrigger,Trigger3M)),NA())</f>
        <v>2.0261273272483383E-2</v>
      </c>
      <c r="L2830" s="44">
        <f>IFERROR(_xll.qlIndexFixing(Index6M,$H2830,TRUE,_xll.ohTrigger(RecalcTrigger,Trigger6M)),NA())</f>
        <v>2.0405258361476469E-2</v>
      </c>
      <c r="M2830" s="183">
        <f>IFERROR(_xll.qlIndexFixing(Index1Y,$H2830,TRUE,_xll.ohTrigger(RecalcTrigger,Trigger1Y)),NA())</f>
        <v>2.0611339334747347E-2</v>
      </c>
      <c r="N2830" s="182">
        <f>IFERROR(_xll.qlIndexFixing(ONIndex1M,I2830,TRUE,_xll.ohTrigger(RecalcTrigger,Trigger1M)),NA())</f>
        <v>1.9761474497289599E-2</v>
      </c>
      <c r="O2830" s="44">
        <f>IFERROR(_xll.qlIndexFixing(ONIndex3M,I2830,TRUE,_xll.ohTrigger(RecalcTrigger,Trigger3M)),NA())</f>
        <v>2.0180789687682665E-2</v>
      </c>
      <c r="P2830" s="44">
        <f>IFERROR(_xll.qlIndexFixing(ONIndex6M,I2830,TRUE,_xll.ohTrigger(RecalcTrigger,Trigger6M)),NA())</f>
        <v>2.0240484823347282E-2</v>
      </c>
      <c r="Q2830" s="183">
        <f>IFERROR(_xll.qlIndexFixing(ONIndex1Y,I2830,TRUE,_xll.ohTrigger(RecalcTrigger,Trigger1Y)),NA())</f>
        <v>2.0275799580837806E-2</v>
      </c>
    </row>
    <row r="2831" spans="2:17" x14ac:dyDescent="0.2">
      <c r="B2831" s="39" t="s">
        <v>42</v>
      </c>
      <c r="D2831" s="42">
        <f>_xll.qlCalendarAdvance(Calendar,$D2830,B2831,"f",FALSE)</f>
        <v>59154</v>
      </c>
      <c r="E2831" s="177">
        <f>_xll.qlInterestRateIndexValueDate(IndexON,D2831)</f>
        <v>59154</v>
      </c>
      <c r="F2831" s="193">
        <f>IFERROR(_xll.qlIndexFixing(IndexON,D2831,TRUE,_xll.ohTrigger(RecalcTrigger,TriggerON)),NA())</f>
        <v>1.9924617490491014E-2</v>
      </c>
      <c r="H2831" s="42">
        <f>_xll.qlCalendarAdvance(Calendar,$H2830,B2831,"f",FALSE)</f>
        <v>59154</v>
      </c>
      <c r="I2831" s="177">
        <f>_xll.qlInterestRateIndexValueDate(Index1M,$H2831)</f>
        <v>59154</v>
      </c>
      <c r="J2831" s="182">
        <f>IFERROR(_xll.qlIndexFixing(Index1M,$H2831,TRUE,_xll.ohTrigger(RecalcTrigger,Trigger1M)),NA())</f>
        <v>1.9794943494970584E-2</v>
      </c>
      <c r="K2831" s="44">
        <f>IFERROR(_xll.qlIndexFixing(Index3M,H2831,TRUE,_xll.ohTrigger(RecalcTrigger,Trigger3M)),NA())</f>
        <v>2.0266150336880125E-2</v>
      </c>
      <c r="L2831" s="44">
        <f>IFERROR(_xll.qlIndexFixing(Index6M,$H2831,TRUE,_xll.ohTrigger(RecalcTrigger,Trigger6M)),NA())</f>
        <v>2.0410196789671715E-2</v>
      </c>
      <c r="M2831" s="183">
        <f>IFERROR(_xll.qlIndexFixing(Index1Y,$H2831,TRUE,_xll.ohTrigger(RecalcTrigger,Trigger1Y)),NA())</f>
        <v>2.0616461642299688E-2</v>
      </c>
      <c r="N2831" s="182">
        <f>IFERROR(_xll.qlIndexFixing(ONIndex1M,I2831,TRUE,_xll.ohTrigger(RecalcTrigger,Trigger1M)),NA())</f>
        <v>1.9766414603878957E-2</v>
      </c>
      <c r="O2831" s="44">
        <f>IFERROR(_xll.qlIndexFixing(ONIndex3M,I2831,TRUE,_xll.ohTrigger(RecalcTrigger,Trigger3M)),NA())</f>
        <v>2.018554543311013E-2</v>
      </c>
      <c r="P2831" s="44">
        <f>IFERROR(_xll.qlIndexFixing(ONIndex6M,I2831,TRUE,_xll.ohTrigger(RecalcTrigger,Trigger6M)),NA())</f>
        <v>2.0245169283626963E-2</v>
      </c>
      <c r="Q2831" s="183">
        <f>IFERROR(_xll.qlIndexFixing(ONIndex1Y,I2831,TRUE,_xll.ohTrigger(RecalcTrigger,Trigger1Y)),NA())</f>
        <v>2.0280389226451367E-2</v>
      </c>
    </row>
    <row r="2832" spans="2:17" x14ac:dyDescent="0.2">
      <c r="B2832" s="39" t="s">
        <v>42</v>
      </c>
      <c r="D2832" s="42">
        <f>_xll.qlCalendarAdvance(Calendar,$D2831,B2832,"f",FALSE)</f>
        <v>59161</v>
      </c>
      <c r="E2832" s="177">
        <f>_xll.qlInterestRateIndexValueDate(IndexON,D2832)</f>
        <v>59161</v>
      </c>
      <c r="F2832" s="193">
        <f>IFERROR(_xll.qlIndexFixing(IndexON,D2832,TRUE,_xll.ohTrigger(RecalcTrigger,TriggerON)),NA())</f>
        <v>1.9929278439649867E-2</v>
      </c>
      <c r="H2832" s="42">
        <f>_xll.qlCalendarAdvance(Calendar,$H2831,B2832,"f",FALSE)</f>
        <v>59161</v>
      </c>
      <c r="I2832" s="177">
        <f>_xll.qlInterestRateIndexValueDate(Index1M,$H2832)</f>
        <v>59161</v>
      </c>
      <c r="J2832" s="182">
        <f>IFERROR(_xll.qlIndexFixing(Index1M,$H2832,TRUE,_xll.ohTrigger(RecalcTrigger,Trigger1M)),NA())</f>
        <v>1.9799949024450952E-2</v>
      </c>
      <c r="K2832" s="44">
        <f>IFERROR(_xll.qlIndexFixing(Index3M,H2832,TRUE,_xll.ohTrigger(RecalcTrigger,Trigger3M)),NA())</f>
        <v>2.0271042794717562E-2</v>
      </c>
      <c r="L2832" s="44">
        <f>IFERROR(_xll.qlIndexFixing(Index6M,$H2832,TRUE,_xll.ohTrigger(RecalcTrigger,Trigger6M)),NA())</f>
        <v>2.0415151207106075E-2</v>
      </c>
      <c r="M2832" s="183">
        <f>IFERROR(_xll.qlIndexFixing(Index1Y,$H2832,TRUE,_xll.ohTrigger(RecalcTrigger,Trigger1Y)),NA())</f>
        <v>2.0621600833830467E-2</v>
      </c>
      <c r="N2832" s="182">
        <f>IFERROR(_xll.qlIndexFixing(ONIndex1M,I2832,TRUE,_xll.ohTrigger(RecalcTrigger,Trigger1M)),NA())</f>
        <v>1.9771371982160169E-2</v>
      </c>
      <c r="O2832" s="44">
        <f>IFERROR(_xll.qlIndexFixing(ONIndex3M,I2832,TRUE,_xll.ohTrigger(RecalcTrigger,Trigger3M)),NA())</f>
        <v>2.0190316490449334E-2</v>
      </c>
      <c r="P2832" s="44">
        <f>IFERROR(_xll.qlIndexFixing(ONIndex6M,I2832,TRUE,_xll.ohTrigger(RecalcTrigger,Trigger6M)),NA())</f>
        <v>2.0249869561141942E-2</v>
      </c>
      <c r="Q2832" s="183">
        <f>IFERROR(_xll.qlIndexFixing(ONIndex1Y,I2832,TRUE,_xll.ohTrigger(RecalcTrigger,Trigger1Y)),NA())</f>
        <v>2.028499539051265E-2</v>
      </c>
    </row>
    <row r="2833" spans="2:17" x14ac:dyDescent="0.2">
      <c r="B2833" s="39" t="s">
        <v>42</v>
      </c>
      <c r="D2833" s="42">
        <f>_xll.qlCalendarAdvance(Calendar,$D2832,B2833,"f",FALSE)</f>
        <v>59168</v>
      </c>
      <c r="E2833" s="177">
        <f>_xll.qlInterestRateIndexValueDate(IndexON,D2833)</f>
        <v>59168</v>
      </c>
      <c r="F2833" s="193">
        <f>IFERROR(_xll.qlIndexFixing(IndexON,D2833,TRUE,_xll.ohTrigger(RecalcTrigger,TriggerON)),NA())</f>
        <v>1.9933953071933352E-2</v>
      </c>
      <c r="H2833" s="42">
        <f>_xll.qlCalendarAdvance(Calendar,$H2832,B2833,"f",FALSE)</f>
        <v>59168</v>
      </c>
      <c r="I2833" s="177">
        <f>_xll.qlInterestRateIndexValueDate(Index1M,$H2833)</f>
        <v>59168</v>
      </c>
      <c r="J2833" s="182">
        <f>IFERROR(_xll.qlIndexFixing(Index1M,$H2833,TRUE,_xll.ohTrigger(RecalcTrigger,Trigger1M)),NA())</f>
        <v>1.9804971857955728E-2</v>
      </c>
      <c r="K2833" s="44">
        <f>IFERROR(_xll.qlIndexFixing(Index3M,H2833,TRUE,_xll.ohTrigger(RecalcTrigger,Trigger3M)),NA())</f>
        <v>2.0275950646047026E-2</v>
      </c>
      <c r="L2833" s="44">
        <f>IFERROR(_xll.qlIndexFixing(Index6M,$H2833,TRUE,_xll.ohTrigger(RecalcTrigger,Trigger6M)),NA())</f>
        <v>2.0420121613897991E-2</v>
      </c>
      <c r="M2833" s="183">
        <f>IFERROR(_xll.qlIndexFixing(Index1Y,$H2833,TRUE,_xll.ohTrigger(RecalcTrigger,Trigger1Y)),NA())</f>
        <v>2.0626756909594368E-2</v>
      </c>
      <c r="N2833" s="182">
        <f>IFERROR(_xll.qlIndexFixing(ONIndex1M,I2833,TRUE,_xll.ohTrigger(RecalcTrigger,Trigger1M)),NA())</f>
        <v>1.9776346632295327E-2</v>
      </c>
      <c r="O2833" s="44">
        <f>IFERROR(_xll.qlIndexFixing(ONIndex3M,I2833,TRUE,_xll.ohTrigger(RecalcTrigger,Trigger3M)),NA())</f>
        <v>2.0195102859862368E-2</v>
      </c>
      <c r="P2833" s="44">
        <f>IFERROR(_xll.qlIndexFixing(ONIndex6M,I2833,TRUE,_xll.ohTrigger(RecalcTrigger,Trigger6M)),NA())</f>
        <v>2.0254585655730128E-2</v>
      </c>
      <c r="Q2833" s="183">
        <f>IFERROR(_xll.qlIndexFixing(ONIndex1Y,I2833,TRUE,_xll.ohTrigger(RecalcTrigger,Trigger1Y)),NA())</f>
        <v>2.0289618073507931E-2</v>
      </c>
    </row>
    <row r="2834" spans="2:17" x14ac:dyDescent="0.2">
      <c r="B2834" s="39" t="s">
        <v>42</v>
      </c>
      <c r="D2834" s="42">
        <f>_xll.qlCalendarAdvance(Calendar,$D2833,B2834,"f",FALSE)</f>
        <v>59175</v>
      </c>
      <c r="E2834" s="177">
        <f>_xll.qlInterestRateIndexValueDate(IndexON,D2834)</f>
        <v>59175</v>
      </c>
      <c r="F2834" s="193">
        <f>IFERROR(_xll.qlIndexFixing(IndexON,D2834,TRUE,_xll.ohTrigger(RecalcTrigger,TriggerON)),NA())</f>
        <v>1.9938641387260425E-2</v>
      </c>
      <c r="H2834" s="42">
        <f>_xll.qlCalendarAdvance(Calendar,$H2833,B2834,"f",FALSE)</f>
        <v>59175</v>
      </c>
      <c r="I2834" s="177">
        <f>_xll.qlInterestRateIndexValueDate(Index1M,$H2834)</f>
        <v>59175</v>
      </c>
      <c r="J2834" s="182">
        <f>IFERROR(_xll.qlIndexFixing(Index1M,$H2834,TRUE,_xll.ohTrigger(RecalcTrigger,Trigger1M)),NA())</f>
        <v>1.9810011995509472E-2</v>
      </c>
      <c r="K2834" s="44">
        <f>IFERROR(_xll.qlIndexFixing(Index3M,H2834,TRUE,_xll.ohTrigger(RecalcTrigger,Trigger3M)),NA())</f>
        <v>2.0280873890927944E-2</v>
      </c>
      <c r="L2834" s="44">
        <f>IFERROR(_xll.qlIndexFixing(Index6M,$H2834,TRUE,_xll.ohTrigger(RecalcTrigger,Trigger6M)),NA())</f>
        <v>2.0424176851631053E-2</v>
      </c>
      <c r="M2834" s="183">
        <f>IFERROR(_xll.qlIndexFixing(Index1Y,$H2834,TRUE,_xll.ohTrigger(RecalcTrigger,Trigger1Y)),NA())</f>
        <v>2.063192986984741E-2</v>
      </c>
      <c r="N2834" s="182">
        <f>IFERROR(_xll.qlIndexFixing(ONIndex1M,I2834,TRUE,_xll.ohTrigger(RecalcTrigger,Trigger1M)),NA())</f>
        <v>1.9781338554527572E-2</v>
      </c>
      <c r="O2834" s="44">
        <f>IFERROR(_xll.qlIndexFixing(ONIndex3M,I2834,TRUE,_xll.ohTrigger(RecalcTrigger,Trigger3M)),NA())</f>
        <v>2.0199904541268188E-2</v>
      </c>
      <c r="P2834" s="44">
        <f>IFERROR(_xll.qlIndexFixing(ONIndex6M,I2834,TRUE,_xll.ohTrigger(RecalcTrigger,Trigger6M)),NA())</f>
        <v>2.0259317567553614E-2</v>
      </c>
      <c r="Q2834" s="183">
        <f>IFERROR(_xll.qlIndexFixing(ONIndex1Y,I2834,TRUE,_xll.ohTrigger(RecalcTrigger,Trigger1Y)),NA())</f>
        <v>2.0294257274788841E-2</v>
      </c>
    </row>
    <row r="2835" spans="2:17" x14ac:dyDescent="0.2">
      <c r="B2835" s="39" t="s">
        <v>42</v>
      </c>
      <c r="D2835" s="42">
        <f>_xll.qlCalendarAdvance(Calendar,$D2834,B2835,"f",FALSE)</f>
        <v>59182</v>
      </c>
      <c r="E2835" s="177">
        <f>_xll.qlInterestRateIndexValueDate(IndexON,D2835)</f>
        <v>59182</v>
      </c>
      <c r="F2835" s="193">
        <f>IFERROR(_xll.qlIndexFixing(IndexON,D2835,TRUE,_xll.ohTrigger(RecalcTrigger,TriggerON)),NA())</f>
        <v>1.9943343385225853E-2</v>
      </c>
      <c r="H2835" s="42">
        <f>_xll.qlCalendarAdvance(Calendar,$H2834,B2835,"f",FALSE)</f>
        <v>59182</v>
      </c>
      <c r="I2835" s="177">
        <f>_xll.qlInterestRateIndexValueDate(Index1M,$H2835)</f>
        <v>59182</v>
      </c>
      <c r="J2835" s="182">
        <f>IFERROR(_xll.qlIndexFixing(Index1M,$H2835,TRUE,_xll.ohTrigger(RecalcTrigger,Trigger1M)),NA())</f>
        <v>1.9815069437129375E-2</v>
      </c>
      <c r="K2835" s="44">
        <f>IFERROR(_xll.qlIndexFixing(Index3M,H2835,TRUE,_xll.ohTrigger(RecalcTrigger,Trigger3M)),NA())</f>
        <v>2.0285812529416157E-2</v>
      </c>
      <c r="L2835" s="44">
        <f>IFERROR(_xll.qlIndexFixing(Index6M,$H2835,TRUE,_xll.ohTrigger(RecalcTrigger,Trigger6M)),NA())</f>
        <v>2.042917781688865E-2</v>
      </c>
      <c r="M2835" s="183">
        <f>IFERROR(_xll.qlIndexFixing(Index1Y,$H2835,TRUE,_xll.ohTrigger(RecalcTrigger,Trigger1Y)),NA())</f>
        <v>2.0637119714845387E-2</v>
      </c>
      <c r="N2835" s="182">
        <f>IFERROR(_xll.qlIndexFixing(ONIndex1M,I2835,TRUE,_xll.ohTrigger(RecalcTrigger,Trigger1M)),NA())</f>
        <v>1.9786347748208533E-2</v>
      </c>
      <c r="O2835" s="44">
        <f>IFERROR(_xll.qlIndexFixing(ONIndex3M,I2835,TRUE,_xll.ohTrigger(RecalcTrigger,Trigger3M)),NA())</f>
        <v>2.0204721534585746E-2</v>
      </c>
      <c r="P2835" s="44">
        <f>IFERROR(_xll.qlIndexFixing(ONIndex6M,I2835,TRUE,_xll.ohTrigger(RecalcTrigger,Trigger6M)),NA())</f>
        <v>2.026406529636926E-2</v>
      </c>
      <c r="Q2835" s="183">
        <f>IFERROR(_xll.qlIndexFixing(ONIndex1Y,I2835,TRUE,_xll.ohTrigger(RecalcTrigger,Trigger1Y)),NA())</f>
        <v>2.029891299476061E-2</v>
      </c>
    </row>
    <row r="2836" spans="2:17" x14ac:dyDescent="0.2">
      <c r="B2836" s="39" t="s">
        <v>42</v>
      </c>
      <c r="D2836" s="42">
        <f>_xll.qlCalendarAdvance(Calendar,$D2835,B2836,"f",FALSE)</f>
        <v>59189</v>
      </c>
      <c r="E2836" s="177">
        <f>_xll.qlInterestRateIndexValueDate(IndexON,D2836)</f>
        <v>59189</v>
      </c>
      <c r="F2836" s="193">
        <f>IFERROR(_xll.qlIndexFixing(IndexON,D2836,TRUE,_xll.ohTrigger(RecalcTrigger,TriggerON)),NA())</f>
        <v>1.9948059066396961E-2</v>
      </c>
      <c r="H2836" s="42">
        <f>_xll.qlCalendarAdvance(Calendar,$H2835,B2836,"f",FALSE)</f>
        <v>59189</v>
      </c>
      <c r="I2836" s="177">
        <f>_xll.qlInterestRateIndexValueDate(Index1M,$H2836)</f>
        <v>59189</v>
      </c>
      <c r="J2836" s="182">
        <f>IFERROR(_xll.qlIndexFixing(Index1M,$H2836,TRUE,_xll.ohTrigger(RecalcTrigger,Trigger1M)),NA())</f>
        <v>1.9820144182837542E-2</v>
      </c>
      <c r="K2836" s="44">
        <f>IFERROR(_xll.qlIndexFixing(Index3M,H2836,TRUE,_xll.ohTrigger(RecalcTrigger,Trigger3M)),NA())</f>
        <v>2.0290766561562985E-2</v>
      </c>
      <c r="L2836" s="44">
        <f>IFERROR(_xll.qlIndexFixing(Index6M,$H2836,TRUE,_xll.ohTrigger(RecalcTrigger,Trigger6M)),NA())</f>
        <v>2.0434194770891149E-2</v>
      </c>
      <c r="M2836" s="183">
        <f>IFERROR(_xll.qlIndexFixing(Index1Y,$H2836,TRUE,_xll.ohTrigger(RecalcTrigger,Trigger1Y)),NA())</f>
        <v>2.0642326444846315E-2</v>
      </c>
      <c r="N2836" s="182">
        <f>IFERROR(_xll.qlIndexFixing(ONIndex1M,I2836,TRUE,_xll.ohTrigger(RecalcTrigger,Trigger1M)),NA())</f>
        <v>1.9791374213905533E-2</v>
      </c>
      <c r="O2836" s="44">
        <f>IFERROR(_xll.qlIndexFixing(ONIndex3M,I2836,TRUE,_xll.ohTrigger(RecalcTrigger,Trigger3M)),NA())</f>
        <v>2.0209553839815042E-2</v>
      </c>
      <c r="P2836" s="44">
        <f>IFERROR(_xll.qlIndexFixing(ONIndex6M,I2836,TRUE,_xll.ohTrigger(RecalcTrigger,Trigger6M)),NA())</f>
        <v>2.0268828842501252E-2</v>
      </c>
      <c r="Q2836" s="183">
        <f>IFERROR(_xll.qlIndexFixing(ONIndex1Y,I2836,TRUE,_xll.ohTrigger(RecalcTrigger,Trigger1Y)),NA())</f>
        <v>2.0303585233585331E-2</v>
      </c>
    </row>
    <row r="2837" spans="2:17" x14ac:dyDescent="0.2">
      <c r="B2837" s="39" t="s">
        <v>42</v>
      </c>
      <c r="D2837" s="42">
        <f>_xll.qlCalendarAdvance(Calendar,$D2836,B2837,"f",FALSE)</f>
        <v>59196</v>
      </c>
      <c r="E2837" s="177">
        <f>_xll.qlInterestRateIndexValueDate(IndexON,D2837)</f>
        <v>59196</v>
      </c>
      <c r="F2837" s="193">
        <f>IFERROR(_xll.qlIndexFixing(IndexON,D2837,TRUE,_xll.ohTrigger(RecalcTrigger,TriggerON)),NA())</f>
        <v>1.9952788430449564E-2</v>
      </c>
      <c r="H2837" s="42">
        <f>_xll.qlCalendarAdvance(Calendar,$H2836,B2837,"f",FALSE)</f>
        <v>59196</v>
      </c>
      <c r="I2837" s="177">
        <f>_xll.qlInterestRateIndexValueDate(Index1M,$H2837)</f>
        <v>59196</v>
      </c>
      <c r="J2837" s="182">
        <f>IFERROR(_xll.qlIndexFixing(Index1M,$H2837,TRUE,_xll.ohTrigger(RecalcTrigger,Trigger1M)),NA())</f>
        <v>1.9825236232668356E-2</v>
      </c>
      <c r="K2837" s="44">
        <f>IFERROR(_xll.qlIndexFixing(Index3M,H2837,TRUE,_xll.ohTrigger(RecalcTrigger,Trigger3M)),NA())</f>
        <v>2.029573598743057E-2</v>
      </c>
      <c r="L2837" s="44">
        <f>IFERROR(_xll.qlIndexFixing(Index6M,$H2837,TRUE,_xll.ohTrigger(RecalcTrigger,Trigger6M)),NA())</f>
        <v>2.0439227713755864E-2</v>
      </c>
      <c r="M2837" s="183">
        <f>IFERROR(_xll.qlIndexFixing(Index1Y,$H2837,TRUE,_xll.ohTrigger(RecalcTrigger,Trigger1Y)),NA())</f>
        <v>2.0647550060107989E-2</v>
      </c>
      <c r="N2837" s="182">
        <f>IFERROR(_xll.qlIndexFixing(ONIndex1M,I2837,TRUE,_xll.ohTrigger(RecalcTrigger,Trigger1M)),NA())</f>
        <v>1.9796417951537526E-2</v>
      </c>
      <c r="O2837" s="44">
        <f>IFERROR(_xll.qlIndexFixing(ONIndex3M,I2837,TRUE,_xll.ohTrigger(RecalcTrigger,Trigger3M)),NA())</f>
        <v>2.0214401457280262E-2</v>
      </c>
      <c r="P2837" s="44">
        <f>IFERROR(_xll.qlIndexFixing(ONIndex6M,I2837,TRUE,_xll.ohTrigger(RecalcTrigger,Trigger6M)),NA())</f>
        <v>2.0273608205625404E-2</v>
      </c>
      <c r="Q2837" s="183">
        <f>IFERROR(_xll.qlIndexFixing(ONIndex1Y,I2837,TRUE,_xll.ohTrigger(RecalcTrigger,Trigger1Y)),NA())</f>
        <v>2.0308273990938819E-2</v>
      </c>
    </row>
    <row r="2838" spans="2:17" x14ac:dyDescent="0.2">
      <c r="B2838" s="39" t="s">
        <v>42</v>
      </c>
      <c r="D2838" s="42">
        <f>_xll.qlCalendarAdvance(Calendar,$D2837,B2838,"f",FALSE)</f>
        <v>59203</v>
      </c>
      <c r="E2838" s="177">
        <f>_xll.qlInterestRateIndexValueDate(IndexON,D2838)</f>
        <v>59203</v>
      </c>
      <c r="F2838" s="193">
        <f>IFERROR(_xll.qlIndexFixing(IndexON,D2838,TRUE,_xll.ohTrigger(RecalcTrigger,TriggerON)),NA())</f>
        <v>1.9957531477464707E-2</v>
      </c>
      <c r="H2838" s="42">
        <f>_xll.qlCalendarAdvance(Calendar,$H2837,B2838,"f",FALSE)</f>
        <v>59203</v>
      </c>
      <c r="I2838" s="177">
        <f>_xll.qlInterestRateIndexValueDate(Index1M,$H2838)</f>
        <v>59203</v>
      </c>
      <c r="J2838" s="182">
        <f>IFERROR(_xll.qlIndexFixing(Index1M,$H2838,TRUE,_xll.ohTrigger(RecalcTrigger,Trigger1M)),NA())</f>
        <v>1.9825823249818415E-2</v>
      </c>
      <c r="K2838" s="44">
        <f>IFERROR(_xll.qlIndexFixing(Index3M,H2838,TRUE,_xll.ohTrigger(RecalcTrigger,Trigger3M)),NA())</f>
        <v>2.030072080707114E-2</v>
      </c>
      <c r="L2838" s="44">
        <f>IFERROR(_xll.qlIndexFixing(Index6M,$H2838,TRUE,_xll.ohTrigger(RecalcTrigger,Trigger6M)),NA())</f>
        <v>2.044427664560056E-2</v>
      </c>
      <c r="M2838" s="183">
        <f>IFERROR(_xll.qlIndexFixing(Index1Y,$H2838,TRUE,_xll.ohTrigger(RecalcTrigger,Trigger1Y)),NA())</f>
        <v>2.0652790560889311E-2</v>
      </c>
      <c r="N2838" s="182">
        <f>IFERROR(_xll.qlIndexFixing(ONIndex1M,I2838,TRUE,_xll.ohTrigger(RecalcTrigger,Trigger1M)),NA())</f>
        <v>1.980147896094242E-2</v>
      </c>
      <c r="O2838" s="44">
        <f>IFERROR(_xll.qlIndexFixing(ONIndex3M,I2838,TRUE,_xll.ohTrigger(RecalcTrigger,Trigger3M)),NA())</f>
        <v>2.0219264386576175E-2</v>
      </c>
      <c r="P2838" s="44">
        <f>IFERROR(_xll.qlIndexFixing(ONIndex6M,I2838,TRUE,_xll.ohTrigger(RecalcTrigger,Trigger6M)),NA())</f>
        <v>2.0278403385984856E-2</v>
      </c>
      <c r="Q2838" s="183">
        <f>IFERROR(_xll.qlIndexFixing(ONIndex1Y,I2838,TRUE,_xll.ohTrigger(RecalcTrigger,Trigger1Y)),NA())</f>
        <v>2.0312979266983167E-2</v>
      </c>
    </row>
    <row r="2839" spans="2:17" x14ac:dyDescent="0.2">
      <c r="B2839" s="39" t="s">
        <v>42</v>
      </c>
      <c r="D2839" s="42">
        <f>_xll.qlCalendarAdvance(Calendar,$D2838,B2839,"f",FALSE)</f>
        <v>59210</v>
      </c>
      <c r="E2839" s="177">
        <f>_xll.qlInterestRateIndexValueDate(IndexON,D2839)</f>
        <v>59210</v>
      </c>
      <c r="F2839" s="193">
        <f>IFERROR(_xll.qlIndexFixing(IndexON,D2839,TRUE,_xll.ohTrigger(RecalcTrigger,TriggerON)),NA())</f>
        <v>1.9962288207442391E-2</v>
      </c>
      <c r="H2839" s="42">
        <f>_xll.qlCalendarAdvance(Calendar,$H2838,B2839,"f",FALSE)</f>
        <v>59210</v>
      </c>
      <c r="I2839" s="177">
        <f>_xll.qlInterestRateIndexValueDate(Index1M,$H2839)</f>
        <v>59210</v>
      </c>
      <c r="J2839" s="182">
        <f>IFERROR(_xll.qlIndexFixing(Index1M,$H2839,TRUE,_xll.ohTrigger(RecalcTrigger,Trigger1M)),NA())</f>
        <v>1.9830942338299341E-2</v>
      </c>
      <c r="K2839" s="44">
        <f>IFERROR(_xll.qlIndexFixing(Index3M,H2839,TRUE,_xll.ohTrigger(RecalcTrigger,Trigger3M)),NA())</f>
        <v>2.0304797155399807E-2</v>
      </c>
      <c r="L2839" s="44">
        <f>IFERROR(_xll.qlIndexFixing(Index6M,$H2839,TRUE,_xll.ohTrigger(RecalcTrigger,Trigger6M)),NA())</f>
        <v>2.0449341566544793E-2</v>
      </c>
      <c r="M2839" s="183">
        <f>IFERROR(_xll.qlIndexFixing(Index1Y,$H2839,TRUE,_xll.ohTrigger(RecalcTrigger,Trigger1Y)),NA())</f>
        <v>2.0658047947450076E-2</v>
      </c>
      <c r="N2839" s="182">
        <f>IFERROR(_xll.qlIndexFixing(ONIndex1M,I2839,TRUE,_xll.ohTrigger(RecalcTrigger,Trigger1M)),NA())</f>
        <v>1.9806557242201261E-2</v>
      </c>
      <c r="O2839" s="44">
        <f>IFERROR(_xll.qlIndexFixing(ONIndex3M,I2839,TRUE,_xll.ohTrigger(RecalcTrigger,Trigger3M)),NA())</f>
        <v>2.0224142627864872E-2</v>
      </c>
      <c r="P2839" s="44">
        <f>IFERROR(_xll.qlIndexFixing(ONIndex6M,I2839,TRUE,_xll.ohTrigger(RecalcTrigger,Trigger6M)),NA())</f>
        <v>2.0283214383336468E-2</v>
      </c>
      <c r="Q2839" s="183">
        <f>IFERROR(_xll.qlIndexFixing(ONIndex1Y,I2839,TRUE,_xll.ohTrigger(RecalcTrigger,Trigger1Y)),NA())</f>
        <v>2.0317701061475235E-2</v>
      </c>
    </row>
    <row r="2840" spans="2:17" x14ac:dyDescent="0.2">
      <c r="B2840" s="39" t="s">
        <v>42</v>
      </c>
      <c r="D2840" s="42">
        <f>_xll.qlCalendarAdvance(Calendar,$D2839,B2840,"f",FALSE)</f>
        <v>59217</v>
      </c>
      <c r="E2840" s="177">
        <f>_xll.qlInterestRateIndexValueDate(IndexON,D2840)</f>
        <v>59217</v>
      </c>
      <c r="F2840" s="193">
        <f>IFERROR(_xll.qlIndexFixing(IndexON,D2840,TRUE,_xll.ohTrigger(RecalcTrigger,TriggerON)),NA())</f>
        <v>1.996705862030157E-2</v>
      </c>
      <c r="H2840" s="42">
        <f>_xll.qlCalendarAdvance(Calendar,$H2839,B2840,"f",FALSE)</f>
        <v>59217</v>
      </c>
      <c r="I2840" s="177">
        <f>_xll.qlInterestRateIndexValueDate(Index1M,$H2840)</f>
        <v>59217</v>
      </c>
      <c r="J2840" s="182">
        <f>IFERROR(_xll.qlIndexFixing(Index1M,$H2840,TRUE,_xll.ohTrigger(RecalcTrigger,Trigger1M)),NA())</f>
        <v>1.9836078725903396E-2</v>
      </c>
      <c r="K2840" s="44">
        <f>IFERROR(_xll.qlIndexFixing(Index3M,H2840,TRUE,_xll.ohTrigger(RecalcTrigger,Trigger3M)),NA())</f>
        <v>2.0309811384895977E-2</v>
      </c>
      <c r="L2840" s="44">
        <f>IFERROR(_xll.qlIndexFixing(Index6M,$H2840,TRUE,_xll.ohTrigger(RecalcTrigger,Trigger6M)),NA())</f>
        <v>2.0454422476708558E-2</v>
      </c>
      <c r="M2840" s="183">
        <f>IFERROR(_xll.qlIndexFixing(Index1Y,$H2840,TRUE,_xll.ohTrigger(RecalcTrigger,Trigger1Y)),NA())</f>
        <v>2.0663322220051183E-2</v>
      </c>
      <c r="N2840" s="182">
        <f>IFERROR(_xll.qlIndexFixing(ONIndex1M,I2840,TRUE,_xll.ohTrigger(RecalcTrigger,Trigger1M)),NA())</f>
        <v>1.981165279531405E-2</v>
      </c>
      <c r="O2840" s="44">
        <f>IFERROR(_xll.qlIndexFixing(ONIndex3M,I2840,TRUE,_xll.ohTrigger(RecalcTrigger,Trigger3M)),NA())</f>
        <v>2.0229036181065307E-2</v>
      </c>
      <c r="P2840" s="44">
        <f>IFERROR(_xll.qlIndexFixing(ONIndex6M,I2840,TRUE,_xll.ohTrigger(RecalcTrigger,Trigger6M)),NA())</f>
        <v>2.0288041198004425E-2</v>
      </c>
      <c r="Q2840" s="183">
        <f>IFERROR(_xll.qlIndexFixing(ONIndex1Y,I2840,TRUE,_xll.ohTrigger(RecalcTrigger,Trigger1Y)),NA())</f>
        <v>2.0322439374658163E-2</v>
      </c>
    </row>
    <row r="2841" spans="2:17" x14ac:dyDescent="0.2">
      <c r="B2841" s="39" t="s">
        <v>42</v>
      </c>
      <c r="D2841" s="42">
        <f>_xll.qlCalendarAdvance(Calendar,$D2840,B2841,"f",FALSE)</f>
        <v>59224</v>
      </c>
      <c r="E2841" s="177">
        <f>_xll.qlInterestRateIndexValueDate(IndexON,D2841)</f>
        <v>59224</v>
      </c>
      <c r="F2841" s="193">
        <f>IFERROR(_xll.qlIndexFixing(IndexON,D2841,TRUE,_xll.ohTrigger(RecalcTrigger,TriggerON)),NA())</f>
        <v>1.9971842716285382E-2</v>
      </c>
      <c r="H2841" s="42">
        <f>_xll.qlCalendarAdvance(Calendar,$H2840,B2841,"f",FALSE)</f>
        <v>59224</v>
      </c>
      <c r="I2841" s="177">
        <f>_xll.qlInterestRateIndexValueDate(Index1M,$H2841)</f>
        <v>59224</v>
      </c>
      <c r="J2841" s="182">
        <f>IFERROR(_xll.qlIndexFixing(Index1M,$H2841,TRUE,_xll.ohTrigger(RecalcTrigger,Trigger1M)),NA())</f>
        <v>1.9841232412650834E-2</v>
      </c>
      <c r="K2841" s="44">
        <f>IFERROR(_xll.qlIndexFixing(Index3M,H2841,TRUE,_xll.ohTrigger(RecalcTrigger,Trigger3M)),NA())</f>
        <v>2.0314841007412092E-2</v>
      </c>
      <c r="L2841" s="44">
        <f>IFERROR(_xll.qlIndexFixing(Index6M,$H2841,TRUE,_xll.ohTrigger(RecalcTrigger,Trigger6M)),NA())</f>
        <v>2.0459519376210076E-2</v>
      </c>
      <c r="M2841" s="183">
        <f>IFERROR(_xll.qlIndexFixing(Index1Y,$H2841,TRUE,_xll.ohTrigger(RecalcTrigger,Trigger1Y)),NA())</f>
        <v>2.0668613378954204E-2</v>
      </c>
      <c r="N2841" s="182">
        <f>IFERROR(_xll.qlIndexFixing(ONIndex1M,I2841,TRUE,_xll.ohTrigger(RecalcTrigger,Trigger1M)),NA())</f>
        <v>1.9816765620280785E-2</v>
      </c>
      <c r="O2841" s="44">
        <f>IFERROR(_xll.qlIndexFixing(ONIndex3M,I2841,TRUE,_xll.ohTrigger(RecalcTrigger,Trigger3M)),NA())</f>
        <v>2.0233945046339574E-2</v>
      </c>
      <c r="P2841" s="44">
        <f>IFERROR(_xll.qlIndexFixing(ONIndex6M,I2841,TRUE,_xll.ohTrigger(RecalcTrigger,Trigger6M)),NA())</f>
        <v>2.0292883829745589E-2</v>
      </c>
      <c r="Q2841" s="183">
        <f>IFERROR(_xll.qlIndexFixing(ONIndex1Y,I2841,TRUE,_xll.ohTrigger(RecalcTrigger,Trigger1Y)),NA())</f>
        <v>2.0327194206531951E-2</v>
      </c>
    </row>
    <row r="2842" spans="2:17" x14ac:dyDescent="0.2">
      <c r="B2842" s="39" t="s">
        <v>42</v>
      </c>
      <c r="D2842" s="42">
        <f>_xll.qlCalendarAdvance(Calendar,$D2841,B2842,"f",FALSE)</f>
        <v>59231</v>
      </c>
      <c r="E2842" s="177">
        <f>_xll.qlInterestRateIndexValueDate(IndexON,D2842)</f>
        <v>59231</v>
      </c>
      <c r="F2842" s="193">
        <f>IFERROR(_xll.qlIndexFixing(IndexON,D2842,TRUE,_xll.ohTrigger(RecalcTrigger,TriggerON)),NA())</f>
        <v>1.9976640495150688E-2</v>
      </c>
      <c r="H2842" s="42">
        <f>_xll.qlCalendarAdvance(Calendar,$H2841,B2842,"f",FALSE)</f>
        <v>59231</v>
      </c>
      <c r="I2842" s="177">
        <f>_xll.qlInterestRateIndexValueDate(Index1M,$H2842)</f>
        <v>59231</v>
      </c>
      <c r="J2842" s="182">
        <f>IFERROR(_xll.qlIndexFixing(Index1M,$H2842,TRUE,_xll.ohTrigger(RecalcTrigger,Trigger1M)),NA())</f>
        <v>1.9850956044386629E-2</v>
      </c>
      <c r="K2842" s="44">
        <f>IFERROR(_xll.qlIndexFixing(Index3M,H2842,TRUE,_xll.ohTrigger(RecalcTrigger,Trigger3M)),NA())</f>
        <v>2.032267052550293E-2</v>
      </c>
      <c r="L2842" s="44">
        <f>IFERROR(_xll.qlIndexFixing(Index6M,$H2842,TRUE,_xll.ohTrigger(RecalcTrigger,Trigger6M)),NA())</f>
        <v>2.0467460430814419E-2</v>
      </c>
      <c r="M2842" s="183">
        <f>IFERROR(_xll.qlIndexFixing(Index1Y,$H2842,TRUE,_xll.ohTrigger(RecalcTrigger,Trigger1Y)),NA())</f>
        <v>2.0673921424421149E-2</v>
      </c>
      <c r="N2842" s="182">
        <f>IFERROR(_xll.qlIndexFixing(ONIndex1M,I2842,TRUE,_xll.ohTrigger(RecalcTrigger,Trigger1M)),NA())</f>
        <v>1.9821895716939375E-2</v>
      </c>
      <c r="O2842" s="44">
        <f>IFERROR(_xll.qlIndexFixing(ONIndex3M,I2842,TRUE,_xll.ohTrigger(RecalcTrigger,Trigger3M)),NA())</f>
        <v>2.0238869223687672E-2</v>
      </c>
      <c r="P2842" s="44">
        <f>IFERROR(_xll.qlIndexFixing(ONIndex6M,I2842,TRUE,_xll.ohTrigger(RecalcTrigger,Trigger6M)),NA())</f>
        <v>2.0297742278641007E-2</v>
      </c>
      <c r="Q2842" s="183">
        <f>IFERROR(_xll.qlIndexFixing(ONIndex1Y,I2842,TRUE,_xll.ohTrigger(RecalcTrigger,Trigger1Y)),NA())</f>
        <v>2.0331965557015552E-2</v>
      </c>
    </row>
    <row r="2843" spans="2:17" x14ac:dyDescent="0.2">
      <c r="B2843" s="39" t="s">
        <v>42</v>
      </c>
      <c r="D2843" s="42">
        <f>_xll.qlCalendarAdvance(Calendar,$D2842,B2843,"f",FALSE)</f>
        <v>59238</v>
      </c>
      <c r="E2843" s="177">
        <f>_xll.qlInterestRateIndexValueDate(IndexON,D2843)</f>
        <v>59238</v>
      </c>
      <c r="F2843" s="193">
        <f>IFERROR(_xll.qlIndexFixing(IndexON,D2843,TRUE,_xll.ohTrigger(RecalcTrigger,TriggerON)),NA())</f>
        <v>1.9981451956897489E-2</v>
      </c>
      <c r="H2843" s="42">
        <f>_xll.qlCalendarAdvance(Calendar,$H2842,B2843,"f",FALSE)</f>
        <v>59238</v>
      </c>
      <c r="I2843" s="177">
        <f>_xll.qlInterestRateIndexValueDate(Index1M,$H2843)</f>
        <v>59238</v>
      </c>
      <c r="J2843" s="182">
        <f>IFERROR(_xll.qlIndexFixing(Index1M,$H2843,TRUE,_xll.ohTrigger(RecalcTrigger,Trigger1M)),NA())</f>
        <v>1.9856151919412587E-2</v>
      </c>
      <c r="K2843" s="44">
        <f>IFERROR(_xll.qlIndexFixing(Index3M,H2843,TRUE,_xll.ohTrigger(RecalcTrigger,Trigger3M)),NA())</f>
        <v>2.0327735076600344E-2</v>
      </c>
      <c r="L2843" s="44">
        <f>IFERROR(_xll.qlIndexFixing(Index6M,$H2843,TRUE,_xll.ohTrigger(RecalcTrigger,Trigger6M)),NA())</f>
        <v>2.0472593594884896E-2</v>
      </c>
      <c r="M2843" s="183">
        <f>IFERROR(_xll.qlIndexFixing(Index1Y,$H2843,TRUE,_xll.ohTrigger(RecalcTrigger,Trigger1Y)),NA())</f>
        <v>2.0679246356715142E-2</v>
      </c>
      <c r="N2843" s="182">
        <f>IFERROR(_xll.qlIndexFixing(ONIndex1M,I2843,TRUE,_xll.ohTrigger(RecalcTrigger,Trigger1M)),NA())</f>
        <v>1.9827043085614005E-2</v>
      </c>
      <c r="O2843" s="44">
        <f>IFERROR(_xll.qlIndexFixing(ONIndex3M,I2843,TRUE,_xll.ohTrigger(RecalcTrigger,Trigger3M)),NA())</f>
        <v>2.0243808712947509E-2</v>
      </c>
      <c r="P2843" s="44">
        <f>IFERROR(_xll.qlIndexFixing(ONIndex6M,I2843,TRUE,_xll.ohTrigger(RecalcTrigger,Trigger6M)),NA())</f>
        <v>2.0302616544609631E-2</v>
      </c>
      <c r="Q2843" s="183">
        <f>IFERROR(_xll.qlIndexFixing(ONIndex1Y,I2843,TRUE,_xll.ohTrigger(RecalcTrigger,Trigger1Y)),NA())</f>
        <v>2.0336753426108967E-2</v>
      </c>
    </row>
    <row r="2844" spans="2:17" x14ac:dyDescent="0.2">
      <c r="B2844" s="39" t="s">
        <v>42</v>
      </c>
      <c r="D2844" s="42">
        <f>_xll.qlCalendarAdvance(Calendar,$D2843,B2844,"f",FALSE)</f>
        <v>59245</v>
      </c>
      <c r="E2844" s="177">
        <f>_xll.qlInterestRateIndexValueDate(IndexON,D2844)</f>
        <v>59245</v>
      </c>
      <c r="F2844" s="193">
        <f>IFERROR(_xll.qlIndexFixing(IndexON,D2844,TRUE,_xll.ohTrigger(RecalcTrigger,TriggerON)),NA())</f>
        <v>1.9986277101768923E-2</v>
      </c>
      <c r="H2844" s="42">
        <f>_xll.qlCalendarAdvance(Calendar,$H2843,B2844,"f",FALSE)</f>
        <v>59245</v>
      </c>
      <c r="I2844" s="177">
        <f>_xll.qlInterestRateIndexValueDate(Index1M,$H2844)</f>
        <v>59245</v>
      </c>
      <c r="J2844" s="182">
        <f>IFERROR(_xll.qlIndexFixing(Index1M,$H2844,TRUE,_xll.ohTrigger(RecalcTrigger,Trigger1M)),NA())</f>
        <v>1.9861365098723282E-2</v>
      </c>
      <c r="K2844" s="44">
        <f>IFERROR(_xll.qlIndexFixing(Index3M,H2844,TRUE,_xll.ohTrigger(RecalcTrigger,Trigger3M)),NA())</f>
        <v>2.0332815023670348E-2</v>
      </c>
      <c r="L2844" s="44">
        <f>IFERROR(_xll.qlIndexFixing(Index6M,$H2844,TRUE,_xll.ohTrigger(RecalcTrigger,Trigger6M)),NA())</f>
        <v>2.0477742751573061E-2</v>
      </c>
      <c r="M2844" s="183">
        <f>IFERROR(_xll.qlIndexFixing(Index1Y,$H2844,TRUE,_xll.ohTrigger(RecalcTrigger,Trigger1Y)),NA())</f>
        <v>2.0684588176100194E-2</v>
      </c>
      <c r="N2844" s="182">
        <f>IFERROR(_xll.qlIndexFixing(ONIndex1M,I2844,TRUE,_xll.ohTrigger(RecalcTrigger,Trigger1M)),NA())</f>
        <v>1.9832207725980489E-2</v>
      </c>
      <c r="O2844" s="44">
        <f>IFERROR(_xll.qlIndexFixing(ONIndex3M,I2844,TRUE,_xll.ohTrigger(RecalcTrigger,Trigger3M)),NA())</f>
        <v>2.0248763514119084E-2</v>
      </c>
      <c r="P2844" s="44">
        <f>IFERROR(_xll.qlIndexFixing(ONIndex6M,I2844,TRUE,_xll.ohTrigger(RecalcTrigger,Trigger6M)),NA())</f>
        <v>2.0307506627813554E-2</v>
      </c>
      <c r="Q2844" s="183">
        <f>IFERROR(_xll.qlIndexFixing(ONIndex1Y,I2844,TRUE,_xll.ohTrigger(RecalcTrigger,Trigger1Y)),NA())</f>
        <v>2.0341557813812194E-2</v>
      </c>
    </row>
    <row r="2845" spans="2:17" x14ac:dyDescent="0.2">
      <c r="B2845" s="39" t="s">
        <v>42</v>
      </c>
      <c r="D2845" s="42">
        <f>_xll.qlCalendarAdvance(Calendar,$D2844,B2845,"f",FALSE)</f>
        <v>59252</v>
      </c>
      <c r="E2845" s="177">
        <f>_xll.qlInterestRateIndexValueDate(IndexON,D2845)</f>
        <v>59252</v>
      </c>
      <c r="F2845" s="193">
        <f>IFERROR(_xll.qlIndexFixing(IndexON,D2845,TRUE,_xll.ohTrigger(RecalcTrigger,TriggerON)),NA())</f>
        <v>1.9991115929440806E-2</v>
      </c>
      <c r="H2845" s="42">
        <f>_xll.qlCalendarAdvance(Calendar,$H2844,B2845,"f",FALSE)</f>
        <v>59252</v>
      </c>
      <c r="I2845" s="177">
        <f>_xll.qlInterestRateIndexValueDate(Index1M,$H2845)</f>
        <v>59252</v>
      </c>
      <c r="J2845" s="182">
        <f>IFERROR(_xll.qlIndexFixing(Index1M,$H2845,TRUE,_xll.ohTrigger(RecalcTrigger,Trigger1M)),NA())</f>
        <v>1.9866595582343275E-2</v>
      </c>
      <c r="K2845" s="44">
        <f>IFERROR(_xll.qlIndexFixing(Index3M,H2845,TRUE,_xll.ohTrigger(RecalcTrigger,Trigger3M)),NA())</f>
        <v>2.0337910366775482E-2</v>
      </c>
      <c r="L2845" s="44">
        <f>IFERROR(_xll.qlIndexFixing(Index6M,$H2845,TRUE,_xll.ohTrigger(RecalcTrigger,Trigger6M)),NA())</f>
        <v>2.0482907901001365E-2</v>
      </c>
      <c r="M2845" s="183">
        <f>IFERROR(_xll.qlIndexFixing(Index1Y,$H2845,TRUE,_xll.ohTrigger(RecalcTrigger,Trigger1Y)),NA())</f>
        <v>2.0689946882842092E-2</v>
      </c>
      <c r="N2845" s="182">
        <f>IFERROR(_xll.qlIndexFixing(ONIndex1M,I2845,TRUE,_xll.ohTrigger(RecalcTrigger,Trigger1M)),NA())</f>
        <v>1.9837389638363012E-2</v>
      </c>
      <c r="O2845" s="44">
        <f>IFERROR(_xll.qlIndexFixing(ONIndex3M,I2845,TRUE,_xll.ohTrigger(RecalcTrigger,Trigger3M)),NA())</f>
        <v>2.025373362736449E-2</v>
      </c>
      <c r="P2845" s="44">
        <f>IFERROR(_xll.qlIndexFixing(ONIndex6M,I2845,TRUE,_xll.ohTrigger(RecalcTrigger,Trigger6M)),NA())</f>
        <v>2.031241252817173E-2</v>
      </c>
      <c r="Q2845" s="183">
        <f>IFERROR(_xll.qlIndexFixing(ONIndex1Y,I2845,TRUE,_xll.ohTrigger(RecalcTrigger,Trigger1Y)),NA())</f>
        <v>2.0346378720206282E-2</v>
      </c>
    </row>
    <row r="2846" spans="2:17" x14ac:dyDescent="0.2">
      <c r="B2846" s="39" t="s">
        <v>42</v>
      </c>
      <c r="D2846" s="42">
        <f>_xll.qlCalendarAdvance(Calendar,$D2845,B2846,"f",FALSE)</f>
        <v>59259</v>
      </c>
      <c r="E2846" s="177">
        <f>_xll.qlInterestRateIndexValueDate(IndexON,D2846)</f>
        <v>59259</v>
      </c>
      <c r="F2846" s="193">
        <f>IFERROR(_xll.qlIndexFixing(IndexON,D2846,TRUE,_xll.ohTrigger(RecalcTrigger,TriggerON)),NA())</f>
        <v>1.9995968440075229E-2</v>
      </c>
      <c r="H2846" s="42">
        <f>_xll.qlCalendarAdvance(Calendar,$H2845,B2846,"f",FALSE)</f>
        <v>59259</v>
      </c>
      <c r="I2846" s="177">
        <f>_xll.qlInterestRateIndexValueDate(Index1M,$H2846)</f>
        <v>59259</v>
      </c>
      <c r="J2846" s="182">
        <f>IFERROR(_xll.qlIndexFixing(Index1M,$H2846,TRUE,_xll.ohTrigger(RecalcTrigger,Trigger1M)),NA())</f>
        <v>1.9869093014053006E-2</v>
      </c>
      <c r="K2846" s="44">
        <f>IFERROR(_xll.qlIndexFixing(Index3M,H2846,TRUE,_xll.ohTrigger(RecalcTrigger,Trigger3M)),NA())</f>
        <v>2.0343021105971255E-2</v>
      </c>
      <c r="L2846" s="44">
        <f>IFERROR(_xll.qlIndexFixing(Index6M,$H2846,TRUE,_xll.ohTrigger(RecalcTrigger,Trigger6M)),NA())</f>
        <v>2.0488089043294022E-2</v>
      </c>
      <c r="M2846" s="183">
        <f>IFERROR(_xll.qlIndexFixing(Index1Y,$H2846,TRUE,_xll.ohTrigger(RecalcTrigger,Trigger1Y)),NA())</f>
        <v>2.0695322477205291E-2</v>
      </c>
      <c r="N2846" s="182">
        <f>IFERROR(_xll.qlIndexFixing(ONIndex1M,I2846,TRUE,_xll.ohTrigger(RecalcTrigger,Trigger1M)),NA())</f>
        <v>1.984258882243739E-2</v>
      </c>
      <c r="O2846" s="44">
        <f>IFERROR(_xll.qlIndexFixing(ONIndex3M,I2846,TRUE,_xll.ohTrigger(RecalcTrigger,Trigger3M)),NA())</f>
        <v>2.0258719052521634E-2</v>
      </c>
      <c r="P2846" s="44">
        <f>IFERROR(_xll.qlIndexFixing(ONIndex6M,I2846,TRUE,_xll.ohTrigger(RecalcTrigger,Trigger6M)),NA())</f>
        <v>2.0317334245522067E-2</v>
      </c>
      <c r="Q2846" s="183">
        <f>IFERROR(_xll.qlIndexFixing(ONIndex1Y,I2846,TRUE,_xll.ohTrigger(RecalcTrigger,Trigger1Y)),NA())</f>
        <v>2.0351216145129136E-2</v>
      </c>
    </row>
    <row r="2847" spans="2:17" x14ac:dyDescent="0.2">
      <c r="B2847" s="39" t="s">
        <v>42</v>
      </c>
      <c r="D2847" s="42">
        <f>_xll.qlCalendarAdvance(Calendar,$D2846,B2847,"f",FALSE)</f>
        <v>59266</v>
      </c>
      <c r="E2847" s="177">
        <f>_xll.qlInterestRateIndexValueDate(IndexON,D2847)</f>
        <v>59266</v>
      </c>
      <c r="F2847" s="193">
        <f>IFERROR(_xll.qlIndexFixing(IndexON,D2847,TRUE,_xll.ohTrigger(RecalcTrigger,TriggerON)),NA())</f>
        <v>2.0000834633753239E-2</v>
      </c>
      <c r="H2847" s="42">
        <f>_xll.qlCalendarAdvance(Calendar,$H2846,B2847,"f",FALSE)</f>
        <v>59266</v>
      </c>
      <c r="I2847" s="177">
        <f>_xll.qlInterestRateIndexValueDate(Index1M,$H2847)</f>
        <v>59266</v>
      </c>
      <c r="J2847" s="182">
        <f>IFERROR(_xll.qlIndexFixing(Index1M,$H2847,TRUE,_xll.ohTrigger(RecalcTrigger,Trigger1M)),NA())</f>
        <v>1.9874353539717782E-2</v>
      </c>
      <c r="K2847" s="44">
        <f>IFERROR(_xll.qlIndexFixing(Index3M,H2847,TRUE,_xll.ohTrigger(RecalcTrigger,Trigger3M)),NA())</f>
        <v>2.0347211993807939E-2</v>
      </c>
      <c r="L2847" s="44">
        <f>IFERROR(_xll.qlIndexFixing(Index6M,$H2847,TRUE,_xll.ohTrigger(RecalcTrigger,Trigger6M)),NA())</f>
        <v>2.0492336132199952E-2</v>
      </c>
      <c r="M2847" s="183">
        <f>IFERROR(_xll.qlIndexFixing(Index1Y,$H2847,TRUE,_xll.ohTrigger(RecalcTrigger,Trigger1Y)),NA())</f>
        <v>2.0700714959457134E-2</v>
      </c>
      <c r="N2847" s="182">
        <f>IFERROR(_xll.qlIndexFixing(ONIndex1M,I2847,TRUE,_xll.ohTrigger(RecalcTrigger,Trigger1M)),NA())</f>
        <v>1.9847805278365716E-2</v>
      </c>
      <c r="O2847" s="44">
        <f>IFERROR(_xll.qlIndexFixing(ONIndex3M,I2847,TRUE,_xll.ohTrigger(RecalcTrigger,Trigger3M)),NA())</f>
        <v>2.0263719789671564E-2</v>
      </c>
      <c r="P2847" s="44">
        <f>IFERROR(_xll.qlIndexFixing(ONIndex6M,I2847,TRUE,_xll.ohTrigger(RecalcTrigger,Trigger6M)),NA())</f>
        <v>2.0322271780269796E-2</v>
      </c>
      <c r="Q2847" s="183">
        <f>IFERROR(_xll.qlIndexFixing(ONIndex1Y,I2847,TRUE,_xll.ohTrigger(RecalcTrigger,Trigger1Y)),NA())</f>
        <v>2.0356070088904943E-2</v>
      </c>
    </row>
    <row r="2848" spans="2:17" x14ac:dyDescent="0.2">
      <c r="B2848" s="39" t="s">
        <v>42</v>
      </c>
      <c r="D2848" s="42">
        <f>_xll.qlCalendarAdvance(Calendar,$D2847,B2848,"f",FALSE)</f>
        <v>59273</v>
      </c>
      <c r="E2848" s="177">
        <f>_xll.qlInterestRateIndexValueDate(IndexON,D2848)</f>
        <v>59273</v>
      </c>
      <c r="F2848" s="193">
        <f>IFERROR(_xll.qlIndexFixing(IndexON,D2848,TRUE,_xll.ohTrigger(RecalcTrigger,TriggerON)),NA())</f>
        <v>2.0005714510312744E-2</v>
      </c>
      <c r="H2848" s="42">
        <f>_xll.qlCalendarAdvance(Calendar,$H2847,B2848,"f",FALSE)</f>
        <v>59273</v>
      </c>
      <c r="I2848" s="177">
        <f>_xll.qlInterestRateIndexValueDate(Index1M,$H2848)</f>
        <v>59273</v>
      </c>
      <c r="J2848" s="182">
        <f>IFERROR(_xll.qlIndexFixing(Index1M,$H2848,TRUE,_xll.ohTrigger(RecalcTrigger,Trigger1M)),NA())</f>
        <v>1.987963136671304E-2</v>
      </c>
      <c r="K2848" s="44">
        <f>IFERROR(_xll.qlIndexFixing(Index3M,H2848,TRUE,_xll.ohTrigger(RecalcTrigger,Trigger3M)),NA())</f>
        <v>2.0352352139772507E-2</v>
      </c>
      <c r="L2848" s="44">
        <f>IFERROR(_xll.qlIndexFixing(Index6M,$H2848,TRUE,_xll.ohTrigger(RecalcTrigger,Trigger6M)),NA())</f>
        <v>2.0497547827056539E-2</v>
      </c>
      <c r="M2848" s="183">
        <f>IFERROR(_xll.qlIndexFixing(Index1Y,$H2848,TRUE,_xll.ohTrigger(RecalcTrigger,Trigger1Y)),NA())</f>
        <v>2.0706124329864073E-2</v>
      </c>
      <c r="N2848" s="182">
        <f>IFERROR(_xll.qlIndexFixing(ONIndex1M,I2848,TRUE,_xll.ohTrigger(RecalcTrigger,Trigger1M)),NA())</f>
        <v>1.985303900631008E-2</v>
      </c>
      <c r="O2848" s="44">
        <f>IFERROR(_xll.qlIndexFixing(ONIndex3M,I2848,TRUE,_xll.ohTrigger(RecalcTrigger,Trigger3M)),NA())</f>
        <v>2.0268735838976371E-2</v>
      </c>
      <c r="P2848" s="44">
        <f>IFERROR(_xll.qlIndexFixing(ONIndex6M,I2848,TRUE,_xll.ohTrigger(RecalcTrigger,Trigger6M)),NA())</f>
        <v>2.0327225132009685E-2</v>
      </c>
      <c r="Q2848" s="183">
        <f>IFERROR(_xll.qlIndexFixing(ONIndex1Y,I2848,TRUE,_xll.ohTrigger(RecalcTrigger,Trigger1Y)),NA())</f>
        <v>2.036094055112847E-2</v>
      </c>
    </row>
    <row r="2849" spans="2:17" x14ac:dyDescent="0.2">
      <c r="B2849" s="39" t="s">
        <v>42</v>
      </c>
      <c r="D2849" s="42">
        <f>_xll.qlCalendarAdvance(Calendar,$D2848,B2849,"f",FALSE)</f>
        <v>59280</v>
      </c>
      <c r="E2849" s="177">
        <f>_xll.qlInterestRateIndexValueDate(IndexON,D2849)</f>
        <v>59280</v>
      </c>
      <c r="F2849" s="193">
        <f>IFERROR(_xll.qlIndexFixing(IndexON,D2849,TRUE,_xll.ohTrigger(RecalcTrigger,TriggerON)),NA())</f>
        <v>2.0010608069915836E-2</v>
      </c>
      <c r="H2849" s="42">
        <f>_xll.qlCalendarAdvance(Calendar,$H2848,B2849,"f",FALSE)</f>
        <v>59280</v>
      </c>
      <c r="I2849" s="177">
        <f>_xll.qlInterestRateIndexValueDate(Index1M,$H2849)</f>
        <v>59280</v>
      </c>
      <c r="J2849" s="182">
        <f>IFERROR(_xll.qlIndexFixing(Index1M,$H2849,TRUE,_xll.ohTrigger(RecalcTrigger,Trigger1M)),NA())</f>
        <v>1.9884926495054987E-2</v>
      </c>
      <c r="K2849" s="44">
        <f>IFERROR(_xll.qlIndexFixing(Index3M,H2849,TRUE,_xll.ohTrigger(RecalcTrigger,Trigger3M)),NA())</f>
        <v>2.0357507681073937E-2</v>
      </c>
      <c r="L2849" s="44">
        <f>IFERROR(_xll.qlIndexFixing(Index6M,$H2849,TRUE,_xll.ohTrigger(RecalcTrigger,Trigger6M)),NA())</f>
        <v>2.050277551417385E-2</v>
      </c>
      <c r="M2849" s="183">
        <f>IFERROR(_xll.qlIndexFixing(Index1Y,$H2849,TRUE,_xll.ohTrigger(RecalcTrigger,Trigger1Y)),NA())</f>
        <v>2.0711550588695227E-2</v>
      </c>
      <c r="N2849" s="182">
        <f>IFERROR(_xll.qlIndexFixing(ONIndex1M,I2849,TRUE,_xll.ohTrigger(RecalcTrigger,Trigger1M)),NA())</f>
        <v>1.9858290006108392E-2</v>
      </c>
      <c r="O2849" s="44">
        <f>IFERROR(_xll.qlIndexFixing(ONIndex3M,I2849,TRUE,_xll.ohTrigger(RecalcTrigger,Trigger3M)),NA())</f>
        <v>2.0273767200273962E-2</v>
      </c>
      <c r="P2849" s="44">
        <f>IFERROR(_xll.qlIndexFixing(ONIndex6M,I2849,TRUE,_xll.ohTrigger(RecalcTrigger,Trigger6M)),NA())</f>
        <v>2.0332194300822781E-2</v>
      </c>
      <c r="Q2849" s="183">
        <f>IFERROR(_xll.qlIndexFixing(ONIndex1Y,I2849,TRUE,_xll.ohTrigger(RecalcTrigger,Trigger1Y)),NA())</f>
        <v>2.0365827532042857E-2</v>
      </c>
    </row>
    <row r="2850" spans="2:17" x14ac:dyDescent="0.2">
      <c r="B2850" s="39" t="s">
        <v>42</v>
      </c>
      <c r="D2850" s="42">
        <f>_xll.qlCalendarAdvance(Calendar,$D2849,B2850,"f",FALSE)</f>
        <v>59287</v>
      </c>
      <c r="E2850" s="177">
        <f>_xll.qlInterestRateIndexValueDate(IndexON,D2850)</f>
        <v>59287</v>
      </c>
      <c r="F2850" s="193">
        <f>IFERROR(_xll.qlIndexFixing(IndexON,D2850,TRUE,_xll.ohTrigger(RecalcTrigger,TriggerON)),NA())</f>
        <v>2.0015515312481469E-2</v>
      </c>
      <c r="H2850" s="42">
        <f>_xll.qlCalendarAdvance(Calendar,$H2849,B2850,"f",FALSE)</f>
        <v>59287</v>
      </c>
      <c r="I2850" s="177">
        <f>_xll.qlInterestRateIndexValueDate(Index1M,$H2850)</f>
        <v>59287</v>
      </c>
      <c r="J2850" s="182">
        <f>IFERROR(_xll.qlIndexFixing(Index1M,$H2850,TRUE,_xll.ohTrigger(RecalcTrigger,Trigger1M)),NA())</f>
        <v>1.9890238924762531E-2</v>
      </c>
      <c r="K2850" s="44">
        <f>IFERROR(_xll.qlIndexFixing(Index3M,H2850,TRUE,_xll.ohTrigger(RecalcTrigger,Trigger3M)),NA())</f>
        <v>2.036267861777101E-2</v>
      </c>
      <c r="L2850" s="44">
        <f>IFERROR(_xll.qlIndexFixing(Index6M,$H2850,TRUE,_xll.ohTrigger(RecalcTrigger,Trigger6M)),NA())</f>
        <v>2.0508019193676331E-2</v>
      </c>
      <c r="M2850" s="183">
        <f>IFERROR(_xll.qlIndexFixing(Index1Y,$H2850,TRUE,_xll.ohTrigger(RecalcTrigger,Trigger1Y)),NA())</f>
        <v>2.0716993736219269E-2</v>
      </c>
      <c r="N2850" s="182">
        <f>IFERROR(_xll.qlIndexFixing(ONIndex1M,I2850,TRUE,_xll.ohTrigger(RecalcTrigger,Trigger1M)),NA())</f>
        <v>1.9863558277598559E-2</v>
      </c>
      <c r="O2850" s="44">
        <f>IFERROR(_xll.qlIndexFixing(ONIndex3M,I2850,TRUE,_xll.ohTrigger(RecalcTrigger,Trigger3M)),NA())</f>
        <v>2.0278813873402246E-2</v>
      </c>
      <c r="P2850" s="44">
        <f>IFERROR(_xll.qlIndexFixing(ONIndex6M,I2850,TRUE,_xll.ohTrigger(RecalcTrigger,Trigger6M)),NA())</f>
        <v>2.0337179286952223E-2</v>
      </c>
      <c r="Q2850" s="183">
        <f>IFERROR(_xll.qlIndexFixing(ONIndex1Y,I2850,TRUE,_xll.ohTrigger(RecalcTrigger,Trigger1Y)),NA())</f>
        <v>2.0370731031567058E-2</v>
      </c>
    </row>
    <row r="2851" spans="2:17" x14ac:dyDescent="0.2">
      <c r="B2851" s="39" t="s">
        <v>42</v>
      </c>
      <c r="D2851" s="42">
        <f>_xll.qlCalendarAdvance(Calendar,$D2850,B2851,"f",FALSE)</f>
        <v>59294</v>
      </c>
      <c r="E2851" s="177">
        <f>_xll.qlInterestRateIndexValueDate(IndexON,D2851)</f>
        <v>59294</v>
      </c>
      <c r="F2851" s="193">
        <f>IFERROR(_xll.qlIndexFixing(IndexON,D2851,TRUE,_xll.ohTrigger(RecalcTrigger,TriggerON)),NA())</f>
        <v>2.0020436238009642E-2</v>
      </c>
      <c r="H2851" s="42">
        <f>_xll.qlCalendarAdvance(Calendar,$H2850,B2851,"f",FALSE)</f>
        <v>59294</v>
      </c>
      <c r="I2851" s="177">
        <f>_xll.qlInterestRateIndexValueDate(Index1M,$H2851)</f>
        <v>59294</v>
      </c>
      <c r="J2851" s="182">
        <f>IFERROR(_xll.qlIndexFixing(Index1M,$H2851,TRUE,_xll.ohTrigger(RecalcTrigger,Trigger1M)),NA())</f>
        <v>1.9898341875943661E-2</v>
      </c>
      <c r="K2851" s="44">
        <f>IFERROR(_xll.qlIndexFixing(Index3M,H2851,TRUE,_xll.ohTrigger(RecalcTrigger,Trigger3M)),NA())</f>
        <v>2.0368805745415948E-2</v>
      </c>
      <c r="L2851" s="44">
        <f>IFERROR(_xll.qlIndexFixing(Index6M,$H2851,TRUE,_xll.ohTrigger(RecalcTrigger,Trigger6M)),NA())</f>
        <v>2.0514234652071767E-2</v>
      </c>
      <c r="M2851" s="183">
        <f>IFERROR(_xll.qlIndexFixing(Index1Y,$H2851,TRUE,_xll.ohTrigger(RecalcTrigger,Trigger1Y)),NA())</f>
        <v>2.0722453772706428E-2</v>
      </c>
      <c r="N2851" s="182">
        <f>IFERROR(_xll.qlIndexFixing(ONIndex1M,I2851,TRUE,_xll.ohTrigger(RecalcTrigger,Trigger1M)),NA())</f>
        <v>1.9868843821023718E-2</v>
      </c>
      <c r="O2851" s="44">
        <f>IFERROR(_xll.qlIndexFixing(ONIndex3M,I2851,TRUE,_xll.ohTrigger(RecalcTrigger,Trigger3M)),NA())</f>
        <v>2.0283875858523315E-2</v>
      </c>
      <c r="P2851" s="44">
        <f>IFERROR(_xll.qlIndexFixing(ONIndex6M,I2851,TRUE,_xll.ohTrigger(RecalcTrigger,Trigger6M)),NA())</f>
        <v>2.0342180090154871E-2</v>
      </c>
      <c r="Q2851" s="183">
        <f>IFERROR(_xll.qlIndexFixing(ONIndex1Y,I2851,TRUE,_xll.ohTrigger(RecalcTrigger,Trigger1Y)),NA())</f>
        <v>2.0375651049863164E-2</v>
      </c>
    </row>
    <row r="2852" spans="2:17" x14ac:dyDescent="0.2">
      <c r="B2852" s="39" t="s">
        <v>42</v>
      </c>
      <c r="D2852" s="42">
        <f>_xll.qlCalendarAdvance(Calendar,$D2851,B2852,"f",FALSE)</f>
        <v>59301</v>
      </c>
      <c r="E2852" s="177">
        <f>_xll.qlInterestRateIndexValueDate(IndexON,D2852)</f>
        <v>59301</v>
      </c>
      <c r="F2852" s="193">
        <f>IFERROR(_xll.qlIndexFixing(IndexON,D2852,TRUE,_xll.ohTrigger(RecalcTrigger,TriggerON)),NA())</f>
        <v>2.002537084641931E-2</v>
      </c>
      <c r="H2852" s="42">
        <f>_xll.qlCalendarAdvance(Calendar,$H2851,B2852,"f",FALSE)</f>
        <v>59301</v>
      </c>
      <c r="I2852" s="177">
        <f>_xll.qlInterestRateIndexValueDate(Index1M,$H2852)</f>
        <v>59301</v>
      </c>
      <c r="J2852" s="182">
        <f>IFERROR(_xll.qlIndexFixing(Index1M,$H2852,TRUE,_xll.ohTrigger(RecalcTrigger,Trigger1M)),NA())</f>
        <v>1.9903693490418865E-2</v>
      </c>
      <c r="K2852" s="44">
        <f>IFERROR(_xll.qlIndexFixing(Index3M,H2852,TRUE,_xll.ohTrigger(RecalcTrigger,Trigger3M)),NA())</f>
        <v>2.0374008862416144E-2</v>
      </c>
      <c r="L2852" s="44">
        <f>IFERROR(_xll.qlIndexFixing(Index6M,$H2852,TRUE,_xll.ohTrigger(RecalcTrigger,Trigger6M)),NA())</f>
        <v>2.0519511754166036E-2</v>
      </c>
      <c r="M2852" s="183">
        <f>IFERROR(_xll.qlIndexFixing(Index1Y,$H2852,TRUE,_xll.ohTrigger(RecalcTrigger,Trigger1Y)),NA())</f>
        <v>2.0727930698426711E-2</v>
      </c>
      <c r="N2852" s="182">
        <f>IFERROR(_xll.qlIndexFixing(ONIndex1M,I2852,TRUE,_xll.ohTrigger(RecalcTrigger,Trigger1M)),NA())</f>
        <v>1.9874146636140733E-2</v>
      </c>
      <c r="O2852" s="44">
        <f>IFERROR(_xll.qlIndexFixing(ONIndex3M,I2852,TRUE,_xll.ohTrigger(RecalcTrigger,Trigger3M)),NA())</f>
        <v>2.0288953155799261E-2</v>
      </c>
      <c r="P2852" s="44">
        <f>IFERROR(_xll.qlIndexFixing(ONIndex6M,I2852,TRUE,_xll.ohTrigger(RecalcTrigger,Trigger6M)),NA())</f>
        <v>2.0347196710592819E-2</v>
      </c>
      <c r="Q2852" s="183">
        <f>IFERROR(_xll.qlIndexFixing(ONIndex1Y,I2852,TRUE,_xll.ohTrigger(RecalcTrigger,Trigger1Y)),NA())</f>
        <v>2.0380587586688037E-2</v>
      </c>
    </row>
    <row r="2853" spans="2:17" x14ac:dyDescent="0.2">
      <c r="B2853" s="39" t="s">
        <v>42</v>
      </c>
      <c r="D2853" s="42">
        <f>_xll.qlCalendarAdvance(Calendar,$D2852,B2853,"f",FALSE)</f>
        <v>59308</v>
      </c>
      <c r="E2853" s="177">
        <f>_xll.qlInterestRateIndexValueDate(IndexON,D2853)</f>
        <v>59308</v>
      </c>
      <c r="F2853" s="193">
        <f>IFERROR(_xll.qlIndexFixing(IndexON,D2853,TRUE,_xll.ohTrigger(RecalcTrigger,TriggerON)),NA())</f>
        <v>2.0030319137872565E-2</v>
      </c>
      <c r="H2853" s="42">
        <f>_xll.qlCalendarAdvance(Calendar,$H2852,B2853,"f",FALSE)</f>
        <v>59308</v>
      </c>
      <c r="I2853" s="177">
        <f>_xll.qlInterestRateIndexValueDate(Index1M,$H2853)</f>
        <v>59308</v>
      </c>
      <c r="J2853" s="182">
        <f>IFERROR(_xll.qlIndexFixing(Index1M,$H2853,TRUE,_xll.ohTrigger(RecalcTrigger,Trigger1M)),NA())</f>
        <v>1.9909062409402298E-2</v>
      </c>
      <c r="K2853" s="44">
        <f>IFERROR(_xll.qlIndexFixing(Index3M,H2853,TRUE,_xll.ohTrigger(RecalcTrigger,Trigger3M)),NA())</f>
        <v>2.0379227375924545E-2</v>
      </c>
      <c r="L2853" s="44">
        <f>IFERROR(_xll.qlIndexFixing(Index6M,$H2853,TRUE,_xll.ohTrigger(RecalcTrigger,Trigger6M)),NA())</f>
        <v>2.052480484999987E-2</v>
      </c>
      <c r="M2853" s="183">
        <f>IFERROR(_xll.qlIndexFixing(Index1Y,$H2853,TRUE,_xll.ohTrigger(RecalcTrigger,Trigger1Y)),NA())</f>
        <v>2.0733424513651899E-2</v>
      </c>
      <c r="N2853" s="182">
        <f>IFERROR(_xll.qlIndexFixing(ONIndex1M,I2853,TRUE,_xll.ohTrigger(RecalcTrigger,Trigger1M)),NA())</f>
        <v>1.9879466723354833E-2</v>
      </c>
      <c r="O2853" s="44">
        <f>IFERROR(_xll.qlIndexFixing(ONIndex3M,I2853,TRUE,_xll.ohTrigger(RecalcTrigger,Trigger3M)),NA())</f>
        <v>2.0294045764905899E-2</v>
      </c>
      <c r="P2853" s="44">
        <f>IFERROR(_xll.qlIndexFixing(ONIndex6M,I2853,TRUE,_xll.ohTrigger(RecalcTrigger,Trigger6M)),NA())</f>
        <v>2.035222914794188E-2</v>
      </c>
      <c r="Q2853" s="183">
        <f>IFERROR(_xll.qlIndexFixing(ONIndex1Y,I2853,TRUE,_xll.ohTrigger(RecalcTrigger,Trigger1Y)),NA())</f>
        <v>2.0385540641960631E-2</v>
      </c>
    </row>
    <row r="2854" spans="2:17" x14ac:dyDescent="0.2">
      <c r="B2854" s="39" t="s">
        <v>42</v>
      </c>
      <c r="D2854" s="42">
        <f>_xll.qlCalendarAdvance(Calendar,$D2853,B2854,"f",FALSE)</f>
        <v>59315</v>
      </c>
      <c r="E2854" s="177">
        <f>_xll.qlInterestRateIndexValueDate(IndexON,D2854)</f>
        <v>59315</v>
      </c>
      <c r="F2854" s="193">
        <f>IFERROR(_xll.qlIndexFixing(IndexON,D2854,TRUE,_xll.ohTrigger(RecalcTrigger,TriggerON)),NA())</f>
        <v>2.0035281112369407E-2</v>
      </c>
      <c r="H2854" s="42">
        <f>_xll.qlCalendarAdvance(Calendar,$H2853,B2854,"f",FALSE)</f>
        <v>59315</v>
      </c>
      <c r="I2854" s="177">
        <f>_xll.qlInterestRateIndexValueDate(Index1M,$H2854)</f>
        <v>59315</v>
      </c>
      <c r="J2854" s="182">
        <f>IFERROR(_xll.qlIndexFixing(Index1M,$H2854,TRUE,_xll.ohTrigger(RecalcTrigger,Trigger1M)),NA())</f>
        <v>1.9914448632920981E-2</v>
      </c>
      <c r="K2854" s="44">
        <f>IFERROR(_xll.qlIndexFixing(Index3M,H2854,TRUE,_xll.ohTrigger(RecalcTrigger,Trigger3M)),NA())</f>
        <v>2.0384461286005448E-2</v>
      </c>
      <c r="L2854" s="44">
        <f>IFERROR(_xll.qlIndexFixing(Index6M,$H2854,TRUE,_xll.ohTrigger(RecalcTrigger,Trigger6M)),NA())</f>
        <v>2.0530113939700563E-2</v>
      </c>
      <c r="M2854" s="183">
        <f>IFERROR(_xll.qlIndexFixing(Index1Y,$H2854,TRUE,_xll.ohTrigger(RecalcTrigger,Trigger1Y)),NA())</f>
        <v>2.0738935218655108E-2</v>
      </c>
      <c r="N2854" s="182">
        <f>IFERROR(_xll.qlIndexFixing(ONIndex1M,I2854,TRUE,_xll.ohTrigger(RecalcTrigger,Trigger1M)),NA())</f>
        <v>1.9884804082341834E-2</v>
      </c>
      <c r="O2854" s="44">
        <f>IFERROR(_xll.qlIndexFixing(ONIndex3M,I2854,TRUE,_xll.ohTrigger(RecalcTrigger,Trigger3M)),NA())</f>
        <v>2.0299153686086369E-2</v>
      </c>
      <c r="P2854" s="44">
        <f>IFERROR(_xll.qlIndexFixing(ONIndex6M,I2854,TRUE,_xll.ohTrigger(RecalcTrigger,Trigger6M)),NA())</f>
        <v>2.0357277402526242E-2</v>
      </c>
      <c r="Q2854" s="183">
        <f>IFERROR(_xll.qlIndexFixing(ONIndex1Y,I2854,TRUE,_xll.ohTrigger(RecalcTrigger,Trigger1Y)),NA())</f>
        <v>2.0390510216167224E-2</v>
      </c>
    </row>
    <row r="2855" spans="2:17" x14ac:dyDescent="0.2">
      <c r="B2855" s="39" t="s">
        <v>42</v>
      </c>
      <c r="D2855" s="42">
        <f>_xll.qlCalendarAdvance(Calendar,$D2854,B2855,"f",FALSE)</f>
        <v>59322</v>
      </c>
      <c r="E2855" s="177">
        <f>_xll.qlInterestRateIndexValueDate(IndexON,D2855)</f>
        <v>59322</v>
      </c>
      <c r="F2855" s="193">
        <f>IFERROR(_xll.qlIndexFixing(IndexON,D2855,TRUE,_xll.ohTrigger(RecalcTrigger,TriggerON)),NA())</f>
        <v>2.0040256769747744E-2</v>
      </c>
      <c r="H2855" s="42">
        <f>_xll.qlCalendarAdvance(Calendar,$H2854,B2855,"f",FALSE)</f>
        <v>59322</v>
      </c>
      <c r="I2855" s="177">
        <f>_xll.qlInterestRateIndexValueDate(Index1M,$H2855)</f>
        <v>59322</v>
      </c>
      <c r="J2855" s="182">
        <f>IFERROR(_xll.qlIndexFixing(Index1M,$H2855,TRUE,_xll.ohTrigger(RecalcTrigger,Trigger1M)),NA())</f>
        <v>1.9917060594670355E-2</v>
      </c>
      <c r="K2855" s="44">
        <f>IFERROR(_xll.qlIndexFixing(Index3M,H2855,TRUE,_xll.ohTrigger(RecalcTrigger,Trigger3M)),NA())</f>
        <v>2.0389710592717884E-2</v>
      </c>
      <c r="L2855" s="44">
        <f>IFERROR(_xll.qlIndexFixing(Index6M,$H2855,TRUE,_xll.ohTrigger(RecalcTrigger,Trigger6M)),NA())</f>
        <v>2.0534477481348082E-2</v>
      </c>
      <c r="M2855" s="183">
        <f>IFERROR(_xll.qlIndexFixing(Index1Y,$H2855,TRUE,_xll.ohTrigger(RecalcTrigger,Trigger1Y)),NA())</f>
        <v>2.0744462813708786E-2</v>
      </c>
      <c r="N2855" s="182">
        <f>IFERROR(_xll.qlIndexFixing(ONIndex1M,I2855,TRUE,_xll.ohTrigger(RecalcTrigger,Trigger1M)),NA())</f>
        <v>1.9890158713182782E-2</v>
      </c>
      <c r="O2855" s="44">
        <f>IFERROR(_xll.qlIndexFixing(ONIndex3M,I2855,TRUE,_xll.ohTrigger(RecalcTrigger,Trigger3M)),NA())</f>
        <v>2.0304276919259623E-2</v>
      </c>
      <c r="P2855" s="44">
        <f>IFERROR(_xll.qlIndexFixing(ONIndex6M,I2855,TRUE,_xll.ohTrigger(RecalcTrigger,Trigger6M)),NA())</f>
        <v>2.0362341474345902E-2</v>
      </c>
      <c r="Q2855" s="183">
        <f>IFERROR(_xll.qlIndexFixing(ONIndex1Y,I2855,TRUE,_xll.ohTrigger(RecalcTrigger,Trigger1Y)),NA())</f>
        <v>2.0395496309064676E-2</v>
      </c>
    </row>
    <row r="2856" spans="2:17" x14ac:dyDescent="0.2">
      <c r="B2856" s="39" t="s">
        <v>42</v>
      </c>
      <c r="D2856" s="42">
        <f>_xll.qlCalendarAdvance(Calendar,$D2855,B2856,"f",FALSE)</f>
        <v>59329</v>
      </c>
      <c r="E2856" s="177">
        <f>_xll.qlInterestRateIndexValueDate(IndexON,D2856)</f>
        <v>59329</v>
      </c>
      <c r="F2856" s="193">
        <f>IFERROR(_xll.qlIndexFixing(IndexON,D2856,TRUE,_xll.ohTrigger(RecalcTrigger,TriggerON)),NA())</f>
        <v>2.0045246110007575E-2</v>
      </c>
      <c r="H2856" s="42">
        <f>_xll.qlCalendarAdvance(Calendar,$H2855,B2856,"f",FALSE)</f>
        <v>59329</v>
      </c>
      <c r="I2856" s="177">
        <f>_xll.qlInterestRateIndexValueDate(Index1M,$H2856)</f>
        <v>59329</v>
      </c>
      <c r="J2856" s="182">
        <f>IFERROR(_xll.qlIndexFixing(Index1M,$H2856,TRUE,_xll.ohTrigger(RecalcTrigger,Trigger1M)),NA())</f>
        <v>1.9922476833087493E-2</v>
      </c>
      <c r="K2856" s="44">
        <f>IFERROR(_xll.qlIndexFixing(Index3M,H2856,TRUE,_xll.ohTrigger(RecalcTrigger,Trigger3M)),NA())</f>
        <v>2.039497529612087E-2</v>
      </c>
      <c r="L2856" s="44">
        <f>IFERROR(_xll.qlIndexFixing(Index6M,$H2856,TRUE,_xll.ohTrigger(RecalcTrigger,Trigger6M)),NA())</f>
        <v>2.0539817117795806E-2</v>
      </c>
      <c r="M2856" s="183">
        <f>IFERROR(_xll.qlIndexFixing(Index1Y,$H2856,TRUE,_xll.ohTrigger(RecalcTrigger,Trigger1Y)),NA())</f>
        <v>2.0750007299087159E-2</v>
      </c>
      <c r="N2856" s="182">
        <f>IFERROR(_xll.qlIndexFixing(ONIndex1M,I2856,TRUE,_xll.ohTrigger(RecalcTrigger,Trigger1M)),NA())</f>
        <v>1.9895530615877677E-2</v>
      </c>
      <c r="O2856" s="44">
        <f>IFERROR(_xll.qlIndexFixing(ONIndex3M,I2856,TRUE,_xll.ohTrigger(RecalcTrigger,Trigger3M)),NA())</f>
        <v>2.0309415464344616E-2</v>
      </c>
      <c r="P2856" s="44">
        <f>IFERROR(_xll.qlIndexFixing(ONIndex6M,I2856,TRUE,_xll.ohTrigger(RecalcTrigger,Trigger6M)),NA())</f>
        <v>2.0367421363400862E-2</v>
      </c>
      <c r="Q2856" s="183">
        <f>IFERROR(_xll.qlIndexFixing(ONIndex1Y,I2856,TRUE,_xll.ohTrigger(RecalcTrigger,Trigger1Y)),NA())</f>
        <v>2.0400498920328802E-2</v>
      </c>
    </row>
    <row r="2857" spans="2:17" x14ac:dyDescent="0.2">
      <c r="B2857" s="39" t="s">
        <v>42</v>
      </c>
      <c r="D2857" s="42">
        <f>_xll.qlCalendarAdvance(Calendar,$D2856,B2857,"f",FALSE)</f>
        <v>59336</v>
      </c>
      <c r="E2857" s="177">
        <f>_xll.qlInterestRateIndexValueDate(IndexON,D2857)</f>
        <v>59336</v>
      </c>
      <c r="F2857" s="193">
        <f>IFERROR(_xll.qlIndexFixing(IndexON,D2857,TRUE,_xll.ohTrigger(RecalcTrigger,TriggerON)),NA())</f>
        <v>2.0050249133229947E-2</v>
      </c>
      <c r="H2857" s="42">
        <f>_xll.qlCalendarAdvance(Calendar,$H2856,B2857,"f",FALSE)</f>
        <v>59336</v>
      </c>
      <c r="I2857" s="177">
        <f>_xll.qlInterestRateIndexValueDate(Index1M,$H2857)</f>
        <v>59336</v>
      </c>
      <c r="J2857" s="182">
        <f>IFERROR(_xll.qlIndexFixing(Index1M,$H2857,TRUE,_xll.ohTrigger(RecalcTrigger,Trigger1M)),NA())</f>
        <v>1.9927910373024216E-2</v>
      </c>
      <c r="K2857" s="44">
        <f>IFERROR(_xll.qlIndexFixing(Index3M,H2857,TRUE,_xll.ohTrigger(RecalcTrigger,Trigger3M)),NA())</f>
        <v>2.0400255396276077E-2</v>
      </c>
      <c r="L2857" s="44">
        <f>IFERROR(_xll.qlIndexFixing(Index6M,$H2857,TRUE,_xll.ohTrigger(RecalcTrigger,Trigger6M)),NA())</f>
        <v>2.0545172747509135E-2</v>
      </c>
      <c r="M2857" s="183">
        <f>IFERROR(_xll.qlIndexFixing(Index1Y,$H2857,TRUE,_xll.ohTrigger(RecalcTrigger,Trigger1Y)),NA())</f>
        <v>2.0755568675065117E-2</v>
      </c>
      <c r="N2857" s="182">
        <f>IFERROR(_xll.qlIndexFixing(ONIndex1M,I2857,TRUE,_xll.ohTrigger(RecalcTrigger,Trigger1M)),NA())</f>
        <v>1.9900919790264426E-2</v>
      </c>
      <c r="O2857" s="44">
        <f>IFERROR(_xll.qlIndexFixing(ONIndex3M,I2857,TRUE,_xll.ohTrigger(RecalcTrigger,Trigger3M)),NA())</f>
        <v>2.031456932150344E-2</v>
      </c>
      <c r="P2857" s="44">
        <f>IFERROR(_xll.qlIndexFixing(ONIndex6M,I2857,TRUE,_xll.ohTrigger(RecalcTrigger,Trigger6M)),NA())</f>
        <v>2.0372517069366936E-2</v>
      </c>
      <c r="Q2857" s="183">
        <f>IFERROR(_xll.qlIndexFixing(ONIndex1Y,I2857,TRUE,_xll.ohTrigger(RecalcTrigger,Trigger1Y)),NA())</f>
        <v>2.0405518050364835E-2</v>
      </c>
    </row>
    <row r="2858" spans="2:17" x14ac:dyDescent="0.2">
      <c r="B2858" s="39" t="s">
        <v>42</v>
      </c>
      <c r="D2858" s="42">
        <f>_xll.qlCalendarAdvance(Calendar,$D2857,B2858,"f",FALSE)</f>
        <v>59343</v>
      </c>
      <c r="E2858" s="177">
        <f>_xll.qlInterestRateIndexValueDate(IndexON,D2858)</f>
        <v>59343</v>
      </c>
      <c r="F2858" s="193">
        <f>IFERROR(_xll.qlIndexFixing(IndexON,D2858,TRUE,_xll.ohTrigger(RecalcTrigger,TriggerON)),NA())</f>
        <v>2.0055265839576952E-2</v>
      </c>
      <c r="H2858" s="42">
        <f>_xll.qlCalendarAdvance(Calendar,$H2857,B2858,"f",FALSE)</f>
        <v>59343</v>
      </c>
      <c r="I2858" s="177">
        <f>_xll.qlInterestRateIndexValueDate(Index1M,$H2858)</f>
        <v>59343</v>
      </c>
      <c r="J2858" s="182">
        <f>IFERROR(_xll.qlIndexFixing(Index1M,$H2858,TRUE,_xll.ohTrigger(RecalcTrigger,Trigger1M)),NA())</f>
        <v>1.9933361214523753E-2</v>
      </c>
      <c r="K2858" s="44">
        <f>IFERROR(_xll.qlIndexFixing(Index3M,H2858,TRUE,_xll.ohTrigger(RecalcTrigger,Trigger3M)),NA())</f>
        <v>2.0405550893246929E-2</v>
      </c>
      <c r="L2858" s="44">
        <f>IFERROR(_xll.qlIndexFixing(Index6M,$H2858,TRUE,_xll.ohTrigger(RecalcTrigger,Trigger6M)),NA())</f>
        <v>2.0550544370617832E-2</v>
      </c>
      <c r="M2858" s="183">
        <f>IFERROR(_xll.qlIndexFixing(Index1Y,$H2858,TRUE,_xll.ohTrigger(RecalcTrigger,Trigger1Y)),NA())</f>
        <v>2.0761146941918218E-2</v>
      </c>
      <c r="N2858" s="182">
        <f>IFERROR(_xll.qlIndexFixing(ONIndex1M,I2858,TRUE,_xll.ohTrigger(RecalcTrigger,Trigger1M)),NA())</f>
        <v>1.9906326236748262E-2</v>
      </c>
      <c r="O2858" s="44">
        <f>IFERROR(_xll.qlIndexFixing(ONIndex3M,I2858,TRUE,_xll.ohTrigger(RecalcTrigger,Trigger3M)),NA())</f>
        <v>2.0319738490655048E-2</v>
      </c>
      <c r="P2858" s="44">
        <f>IFERROR(_xll.qlIndexFixing(ONIndex6M,I2858,TRUE,_xll.ohTrigger(RecalcTrigger,Trigger6M)),NA())</f>
        <v>2.0377628592649355E-2</v>
      </c>
      <c r="Q2858" s="183">
        <f>IFERROR(_xll.qlIndexFixing(ONIndex1Y,I2858,TRUE,_xll.ohTrigger(RecalcTrigger,Trigger1Y)),NA())</f>
        <v>2.0410553699010681E-2</v>
      </c>
    </row>
    <row r="2859" spans="2:17" x14ac:dyDescent="0.2">
      <c r="B2859" s="39" t="s">
        <v>42</v>
      </c>
      <c r="D2859" s="42">
        <f>_xll.qlCalendarAdvance(Calendar,$D2858,B2859,"f",FALSE)</f>
        <v>59350</v>
      </c>
      <c r="E2859" s="177">
        <f>_xll.qlInterestRateIndexValueDate(IndexON,D2859)</f>
        <v>59350</v>
      </c>
      <c r="F2859" s="193">
        <f>IFERROR(_xll.qlIndexFixing(IndexON,D2859,TRUE,_xll.ohTrigger(RecalcTrigger,TriggerON)),NA())</f>
        <v>2.0060296228805452E-2</v>
      </c>
      <c r="H2859" s="42">
        <f>_xll.qlCalendarAdvance(Calendar,$H2858,B2859,"f",FALSE)</f>
        <v>59350</v>
      </c>
      <c r="I2859" s="177">
        <f>_xll.qlInterestRateIndexValueDate(Index1M,$H2859)</f>
        <v>59350</v>
      </c>
      <c r="J2859" s="182">
        <f>IFERROR(_xll.qlIndexFixing(Index1M,$H2859,TRUE,_xll.ohTrigger(RecalcTrigger,Trigger1M)),NA())</f>
        <v>1.9938829357591503E-2</v>
      </c>
      <c r="K2859" s="44">
        <f>IFERROR(_xll.qlIndexFixing(Index3M,H2859,TRUE,_xll.ohTrigger(RecalcTrigger,Trigger3M)),NA())</f>
        <v>2.0410861787093334E-2</v>
      </c>
      <c r="L2859" s="44">
        <f>IFERROR(_xll.qlIndexFixing(Index6M,$H2859,TRUE,_xll.ohTrigger(RecalcTrigger,Trigger6M)),NA())</f>
        <v>2.0555931987247679E-2</v>
      </c>
      <c r="M2859" s="183">
        <f>IFERROR(_xll.qlIndexFixing(Index1Y,$H2859,TRUE,_xll.ohTrigger(RecalcTrigger,Trigger1Y)),NA())</f>
        <v>2.0766742099924018E-2</v>
      </c>
      <c r="N2859" s="182">
        <f>IFERROR(_xll.qlIndexFixing(ONIndex1M,I2859,TRUE,_xll.ohTrigger(RecalcTrigger,Trigger1M)),NA())</f>
        <v>1.9911749954923952E-2</v>
      </c>
      <c r="O2859" s="44">
        <f>IFERROR(_xll.qlIndexFixing(ONIndex3M,I2859,TRUE,_xll.ohTrigger(RecalcTrigger,Trigger3M)),NA())</f>
        <v>2.0324922971880488E-2</v>
      </c>
      <c r="P2859" s="44">
        <f>IFERROR(_xll.qlIndexFixing(ONIndex6M,I2859,TRUE,_xll.ohTrigger(RecalcTrigger,Trigger6M)),NA())</f>
        <v>2.0382755933167074E-2</v>
      </c>
      <c r="Q2859" s="183">
        <f>IFERROR(_xll.qlIndexFixing(ONIndex1Y,I2859,TRUE,_xll.ohTrigger(RecalcTrigger,Trigger1Y)),NA())</f>
        <v>2.0415605866428432E-2</v>
      </c>
    </row>
    <row r="2860" spans="2:17" x14ac:dyDescent="0.2">
      <c r="B2860" s="39" t="s">
        <v>42</v>
      </c>
      <c r="D2860" s="42">
        <f>_xll.qlCalendarAdvance(Calendar,$D2859,B2860,"f",FALSE)</f>
        <v>59357</v>
      </c>
      <c r="E2860" s="177">
        <f>_xll.qlInterestRateIndexValueDate(IndexON,D2860)</f>
        <v>59357</v>
      </c>
      <c r="F2860" s="193">
        <f>IFERROR(_xll.qlIndexFixing(IndexON,D2860,TRUE,_xll.ohTrigger(RecalcTrigger,TriggerON)),NA())</f>
        <v>2.0065340301077539E-2</v>
      </c>
      <c r="H2860" s="42">
        <f>_xll.qlCalendarAdvance(Calendar,$H2859,B2860,"f",FALSE)</f>
        <v>59357</v>
      </c>
      <c r="I2860" s="177">
        <f>_xll.qlInterestRateIndexValueDate(Index1M,$H2860)</f>
        <v>59357</v>
      </c>
      <c r="J2860" s="182">
        <f>IFERROR(_xll.qlIndexFixing(Index1M,$H2860,TRUE,_xll.ohTrigger(RecalcTrigger,Trigger1M)),NA())</f>
        <v>1.9947129370619088E-2</v>
      </c>
      <c r="K2860" s="44">
        <f>IFERROR(_xll.qlIndexFixing(Index3M,H2860,TRUE,_xll.ohTrigger(RecalcTrigger,Trigger3M)),NA())</f>
        <v>2.0416188077877831E-2</v>
      </c>
      <c r="L2860" s="44">
        <f>IFERROR(_xll.qlIndexFixing(Index6M,$H2860,TRUE,_xll.ohTrigger(RecalcTrigger,Trigger6M)),NA())</f>
        <v>2.0562304356241713E-2</v>
      </c>
      <c r="M2860" s="183">
        <f>IFERROR(_xll.qlIndexFixing(Index1Y,$H2860,TRUE,_xll.ohTrigger(RecalcTrigger,Trigger1Y)),NA())</f>
        <v>2.077235414935874E-2</v>
      </c>
      <c r="N2860" s="182">
        <f>IFERROR(_xll.qlIndexFixing(ONIndex1M,I2860,TRUE,_xll.ohTrigger(RecalcTrigger,Trigger1M)),NA())</f>
        <v>1.9917190945196728E-2</v>
      </c>
      <c r="O2860" s="44">
        <f>IFERROR(_xll.qlIndexFixing(ONIndex3M,I2860,TRUE,_xll.ohTrigger(RecalcTrigger,Trigger3M)),NA())</f>
        <v>2.0330122765017666E-2</v>
      </c>
      <c r="P2860" s="44">
        <f>IFERROR(_xll.qlIndexFixing(ONIndex6M,I2860,TRUE,_xll.ohTrigger(RecalcTrigger,Trigger6M)),NA())</f>
        <v>2.0387899090757999E-2</v>
      </c>
      <c r="Q2860" s="183">
        <f>IFERROR(_xll.qlIndexFixing(ONIndex1Y,I2860,TRUE,_xll.ohTrigger(RecalcTrigger,Trigger1Y)),NA())</f>
        <v>2.0420674552374951E-2</v>
      </c>
    </row>
    <row r="2861" spans="2:17" x14ac:dyDescent="0.2">
      <c r="B2861" s="39" t="s">
        <v>42</v>
      </c>
      <c r="D2861" s="42">
        <f>_xll.qlCalendarAdvance(Calendar,$D2860,B2861,"f",FALSE)</f>
        <v>59364</v>
      </c>
      <c r="E2861" s="177">
        <f>_xll.qlInterestRateIndexValueDate(IndexON,D2861)</f>
        <v>59364</v>
      </c>
      <c r="F2861" s="193">
        <f>IFERROR(_xll.qlIndexFixing(IndexON,D2861,TRUE,_xll.ohTrigger(RecalcTrigger,TriggerON)),NA())</f>
        <v>2.0070398056150074E-2</v>
      </c>
      <c r="H2861" s="42">
        <f>_xll.qlCalendarAdvance(Calendar,$H2860,B2861,"f",FALSE)</f>
        <v>59364</v>
      </c>
      <c r="I2861" s="177">
        <f>_xll.qlInterestRateIndexValueDate(Index1M,$H2861)</f>
        <v>59364</v>
      </c>
      <c r="J2861" s="182">
        <f>IFERROR(_xll.qlIndexFixing(Index1M,$H2861,TRUE,_xll.ohTrigger(RecalcTrigger,Trigger1M)),NA())</f>
        <v>1.9952636726574612E-2</v>
      </c>
      <c r="K2861" s="44">
        <f>IFERROR(_xll.qlIndexFixing(Index3M,H2861,TRUE,_xll.ohTrigger(RecalcTrigger,Trigger3M)),NA())</f>
        <v>2.042152976565945E-2</v>
      </c>
      <c r="L2861" s="44">
        <f>IFERROR(_xll.qlIndexFixing(Index6M,$H2861,TRUE,_xll.ohTrigger(RecalcTrigger,Trigger6M)),NA())</f>
        <v>2.0567725406586145E-2</v>
      </c>
      <c r="M2861" s="183">
        <f>IFERROR(_xll.qlIndexFixing(Index1Y,$H2861,TRUE,_xll.ohTrigger(RecalcTrigger,Trigger1Y)),NA())</f>
        <v>2.0777983090501495E-2</v>
      </c>
      <c r="N2861" s="182">
        <f>IFERROR(_xll.qlIndexFixing(ONIndex1M,I2861,TRUE,_xll.ohTrigger(RecalcTrigger,Trigger1M)),NA())</f>
        <v>1.9922649207080312E-2</v>
      </c>
      <c r="O2861" s="44">
        <f>IFERROR(_xll.qlIndexFixing(ONIndex3M,I2861,TRUE,_xll.ohTrigger(RecalcTrigger,Trigger3M)),NA())</f>
        <v>2.033533787014763E-2</v>
      </c>
      <c r="P2861" s="44">
        <f>IFERROR(_xll.qlIndexFixing(ONIndex6M,I2861,TRUE,_xll.ohTrigger(RecalcTrigger,Trigger6M)),NA())</f>
        <v>2.0393058065341085E-2</v>
      </c>
      <c r="Q2861" s="183">
        <f>IFERROR(_xll.qlIndexFixing(ONIndex1Y,I2861,TRUE,_xll.ohTrigger(RecalcTrigger,Trigger1Y)),NA())</f>
        <v>2.0425759756931283E-2</v>
      </c>
    </row>
    <row r="2862" spans="2:17" x14ac:dyDescent="0.2">
      <c r="B2862" s="39" t="s">
        <v>42</v>
      </c>
      <c r="D2862" s="42">
        <f>_xll.qlCalendarAdvance(Calendar,$D2861,B2862,"f",FALSE)</f>
        <v>59371</v>
      </c>
      <c r="E2862" s="177">
        <f>_xll.qlInterestRateIndexValueDate(IndexON,D2862)</f>
        <v>59371</v>
      </c>
      <c r="F2862" s="193">
        <f>IFERROR(_xll.qlIndexFixing(IndexON,D2862,TRUE,_xll.ohTrigger(RecalcTrigger,TriggerON)),NA())</f>
        <v>2.0075469494347242E-2</v>
      </c>
      <c r="H2862" s="42">
        <f>_xll.qlCalendarAdvance(Calendar,$H2861,B2862,"f",FALSE)</f>
        <v>59371</v>
      </c>
      <c r="I2862" s="177">
        <f>_xll.qlInterestRateIndexValueDate(Index1M,$H2862)</f>
        <v>59371</v>
      </c>
      <c r="J2862" s="182">
        <f>IFERROR(_xll.qlIndexFixing(Index1M,$H2862,TRUE,_xll.ohTrigger(RecalcTrigger,Trigger1M)),NA())</f>
        <v>1.9958161387261857E-2</v>
      </c>
      <c r="K2862" s="44">
        <f>IFERROR(_xll.qlIndexFixing(Index3M,H2862,TRUE,_xll.ohTrigger(RecalcTrigger,Trigger3M)),NA())</f>
        <v>2.0426886850501615E-2</v>
      </c>
      <c r="L2862" s="44">
        <f>IFERROR(_xll.qlIndexFixing(Index6M,$H2862,TRUE,_xll.ohTrigger(RecalcTrigger,Trigger6M)),NA())</f>
        <v>2.057316245182373E-2</v>
      </c>
      <c r="M2862" s="183">
        <f>IFERROR(_xll.qlIndexFixing(Index1Y,$H2862,TRUE,_xll.ohTrigger(RecalcTrigger,Trigger1Y)),NA())</f>
        <v>2.0783628923630504E-2</v>
      </c>
      <c r="N2862" s="182">
        <f>IFERROR(_xll.qlIndexFixing(ONIndex1M,I2862,TRUE,_xll.ohTrigger(RecalcTrigger,Trigger1M)),NA())</f>
        <v>1.9928124740898889E-2</v>
      </c>
      <c r="O2862" s="44">
        <f>IFERROR(_xll.qlIndexFixing(ONIndex3M,I2862,TRUE,_xll.ohTrigger(RecalcTrigger,Trigger3M)),NA())</f>
        <v>2.034056828743247E-2</v>
      </c>
      <c r="P2862" s="44">
        <f>IFERROR(_xll.qlIndexFixing(ONIndex6M,I2862,TRUE,_xll.ohTrigger(RecalcTrigger,Trigger6M)),NA())</f>
        <v>2.0398232857321563E-2</v>
      </c>
      <c r="Q2862" s="183">
        <f>IFERROR(_xll.qlIndexFixing(ONIndex1Y,I2862,TRUE,_xll.ohTrigger(RecalcTrigger,Trigger1Y)),NA())</f>
        <v>2.0430861480259521E-2</v>
      </c>
    </row>
    <row r="2863" spans="2:17" x14ac:dyDescent="0.2">
      <c r="B2863" s="39" t="s">
        <v>42</v>
      </c>
      <c r="D2863" s="42">
        <f>_xll.qlCalendarAdvance(Calendar,$D2862,B2863,"f",FALSE)</f>
        <v>59378</v>
      </c>
      <c r="E2863" s="177">
        <f>_xll.qlInterestRateIndexValueDate(IndexON,D2863)</f>
        <v>59378</v>
      </c>
      <c r="F2863" s="193">
        <f>IFERROR(_xll.qlIndexFixing(IndexON,D2863,TRUE,_xll.ohTrigger(RecalcTrigger,TriggerON)),NA())</f>
        <v>2.0080554615587998E-2</v>
      </c>
      <c r="H2863" s="42">
        <f>_xll.qlCalendarAdvance(Calendar,$H2862,B2863,"f",FALSE)</f>
        <v>59378</v>
      </c>
      <c r="I2863" s="177">
        <f>_xll.qlInterestRateIndexValueDate(Index1M,$H2863)</f>
        <v>59378</v>
      </c>
      <c r="J2863" s="182">
        <f>IFERROR(_xll.qlIndexFixing(Index1M,$H2863,TRUE,_xll.ohTrigger(RecalcTrigger,Trigger1M)),NA())</f>
        <v>1.9964646516952188E-2</v>
      </c>
      <c r="K2863" s="44">
        <f>IFERROR(_xll.qlIndexFixing(Index3M,H2863,TRUE,_xll.ohTrigger(RecalcTrigger,Trigger3M)),NA())</f>
        <v>2.0432259332465993E-2</v>
      </c>
      <c r="L2863" s="44">
        <f>IFERROR(_xll.qlIndexFixing(Index6M,$H2863,TRUE,_xll.ohTrigger(RecalcTrigger,Trigger6M)),NA())</f>
        <v>2.0578615492086165E-2</v>
      </c>
      <c r="M2863" s="183">
        <f>IFERROR(_xll.qlIndexFixing(Index1Y,$H2863,TRUE,_xll.ohTrigger(RecalcTrigger,Trigger1Y)),NA())</f>
        <v>2.0789291649027097E-2</v>
      </c>
      <c r="N2863" s="182">
        <f>IFERROR(_xll.qlIndexFixing(ONIndex1M,I2863,TRUE,_xll.ohTrigger(RecalcTrigger,Trigger1M)),NA())</f>
        <v>1.9933617546571414E-2</v>
      </c>
      <c r="O2863" s="44">
        <f>IFERROR(_xll.qlIndexFixing(ONIndex3M,I2863,TRUE,_xll.ohTrigger(RecalcTrigger,Trigger3M)),NA())</f>
        <v>2.0345814016548003E-2</v>
      </c>
      <c r="P2863" s="44">
        <f>IFERROR(_xll.qlIndexFixing(ONIndex6M,I2863,TRUE,_xll.ohTrigger(RecalcTrigger,Trigger6M)),NA())</f>
        <v>2.0403423466294202E-2</v>
      </c>
      <c r="Q2863" s="183">
        <f>IFERROR(_xll.qlIndexFixing(ONIndex1Y,I2863,TRUE,_xll.ohTrigger(RecalcTrigger,Trigger1Y)),NA())</f>
        <v>2.0435979722116526E-2</v>
      </c>
    </row>
    <row r="2864" spans="2:17" x14ac:dyDescent="0.2">
      <c r="B2864" s="39" t="s">
        <v>42</v>
      </c>
      <c r="D2864" s="42">
        <f>_xll.qlCalendarAdvance(Calendar,$D2863,B2864,"f",FALSE)</f>
        <v>59385</v>
      </c>
      <c r="E2864" s="177">
        <f>_xll.qlInterestRateIndexValueDate(IndexON,D2864)</f>
        <v>59385</v>
      </c>
      <c r="F2864" s="193">
        <f>IFERROR(_xll.qlIndexFixing(IndexON,D2864,TRUE,_xll.ohTrigger(RecalcTrigger,TriggerON)),NA())</f>
        <v>2.0085653419548155E-2</v>
      </c>
      <c r="H2864" s="42">
        <f>_xll.qlCalendarAdvance(Calendar,$H2863,B2864,"f",FALSE)</f>
        <v>59385</v>
      </c>
      <c r="I2864" s="177">
        <f>_xll.qlInterestRateIndexValueDate(Index1M,$H2864)</f>
        <v>59385</v>
      </c>
      <c r="J2864" s="182">
        <f>IFERROR(_xll.qlIndexFixing(Index1M,$H2864,TRUE,_xll.ohTrigger(RecalcTrigger,Trigger1M)),NA())</f>
        <v>1.9969262622964133E-2</v>
      </c>
      <c r="K2864" s="44">
        <f>IFERROR(_xll.qlIndexFixing(Index3M,H2864,TRUE,_xll.ohTrigger(RecalcTrigger,Trigger3M)),NA())</f>
        <v>2.0437647211617772E-2</v>
      </c>
      <c r="L2864" s="44">
        <f>IFERROR(_xll.qlIndexFixing(Index6M,$H2864,TRUE,_xll.ohTrigger(RecalcTrigger,Trigger6M)),NA())</f>
        <v>2.0584084527501628E-2</v>
      </c>
      <c r="M2864" s="183">
        <f>IFERROR(_xll.qlIndexFixing(Index1Y,$H2864,TRUE,_xll.ohTrigger(RecalcTrigger,Trigger1Y)),NA())</f>
        <v>2.0794971266970386E-2</v>
      </c>
      <c r="N2864" s="182">
        <f>IFERROR(_xll.qlIndexFixing(ONIndex1M,I2864,TRUE,_xll.ohTrigger(RecalcTrigger,Trigger1M)),NA())</f>
        <v>1.9939127624016839E-2</v>
      </c>
      <c r="O2864" s="44">
        <f>IFERROR(_xll.qlIndexFixing(ONIndex3M,I2864,TRUE,_xll.ohTrigger(RecalcTrigger,Trigger3M)),NA())</f>
        <v>2.0351075057737367E-2</v>
      </c>
      <c r="P2864" s="44">
        <f>IFERROR(_xll.qlIndexFixing(ONIndex6M,I2864,TRUE,_xll.ohTrigger(RecalcTrigger,Trigger6M)),NA())</f>
        <v>2.0408629892502139E-2</v>
      </c>
      <c r="Q2864" s="183">
        <f>IFERROR(_xll.qlIndexFixing(ONIndex1Y,I2864,TRUE,_xll.ohTrigger(RecalcTrigger,Trigger1Y)),NA())</f>
        <v>2.0441114482583345E-2</v>
      </c>
    </row>
    <row r="2865" spans="2:17" x14ac:dyDescent="0.2">
      <c r="B2865" s="39" t="s">
        <v>42</v>
      </c>
      <c r="D2865" s="42">
        <f>_xll.qlCalendarAdvance(Calendar,$D2864,B2865,"f",FALSE)</f>
        <v>59392</v>
      </c>
      <c r="E2865" s="177">
        <f>_xll.qlInterestRateIndexValueDate(IndexON,D2865)</f>
        <v>59392</v>
      </c>
      <c r="F2865" s="193">
        <f>IFERROR(_xll.qlIndexFixing(IndexON,D2865,TRUE,_xll.ohTrigger(RecalcTrigger,TriggerON)),NA())</f>
        <v>2.0090765906632946E-2</v>
      </c>
      <c r="H2865" s="42">
        <f>_xll.qlCalendarAdvance(Calendar,$H2864,B2865,"f",FALSE)</f>
        <v>59392</v>
      </c>
      <c r="I2865" s="177">
        <f>_xll.qlInterestRateIndexValueDate(Index1M,$H2865)</f>
        <v>59392</v>
      </c>
      <c r="J2865" s="182">
        <f>IFERROR(_xll.qlIndexFixing(Index1M,$H2865,TRUE,_xll.ohTrigger(RecalcTrigger,Trigger1M)),NA())</f>
        <v>1.9974839198020917E-2</v>
      </c>
      <c r="K2865" s="44">
        <f>IFERROR(_xll.qlIndexFixing(Index3M,H2865,TRUE,_xll.ohTrigger(RecalcTrigger,Trigger3M)),NA())</f>
        <v>2.0443050488014217E-2</v>
      </c>
      <c r="L2865" s="44">
        <f>IFERROR(_xll.qlIndexFixing(Index6M,$H2865,TRUE,_xll.ohTrigger(RecalcTrigger,Trigger6M)),NA())</f>
        <v>2.0589569558202701E-2</v>
      </c>
      <c r="M2865" s="183">
        <f>IFERROR(_xll.qlIndexFixing(Index1Y,$H2865,TRUE,_xll.ohTrigger(RecalcTrigger,Trigger1Y)),NA())</f>
        <v>2.0800667777743476E-2</v>
      </c>
      <c r="N2865" s="182">
        <f>IFERROR(_xll.qlIndexFixing(ONIndex1M,I2865,TRUE,_xll.ohTrigger(RecalcTrigger,Trigger1M)),NA())</f>
        <v>1.9944654973478304E-2</v>
      </c>
      <c r="O2865" s="44">
        <f>IFERROR(_xll.qlIndexFixing(ONIndex3M,I2865,TRUE,_xll.ohTrigger(RecalcTrigger,Trigger3M)),NA())</f>
        <v>2.0356351410838469E-2</v>
      </c>
      <c r="P2865" s="44">
        <f>IFERROR(_xll.qlIndexFixing(ONIndex6M,I2865,TRUE,_xll.ohTrigger(RecalcTrigger,Trigger6M)),NA())</f>
        <v>2.041385213586433E-2</v>
      </c>
      <c r="Q2865" s="183">
        <f>IFERROR(_xll.qlIndexFixing(ONIndex1Y,I2865,TRUE,_xll.ohTrigger(RecalcTrigger,Trigger1Y)),NA())</f>
        <v>2.0446265761822069E-2</v>
      </c>
    </row>
    <row r="2866" spans="2:17" x14ac:dyDescent="0.2">
      <c r="B2866" s="39" t="s">
        <v>42</v>
      </c>
      <c r="D2866" s="42">
        <f>_xll.qlCalendarAdvance(Calendar,$D2865,B2866,"f",FALSE)</f>
        <v>59399</v>
      </c>
      <c r="E2866" s="177">
        <f>_xll.qlInterestRateIndexValueDate(IndexON,D2866)</f>
        <v>59399</v>
      </c>
      <c r="F2866" s="193">
        <f>IFERROR(_xll.qlIndexFixing(IndexON,D2866,TRUE,_xll.ohTrigger(RecalcTrigger,TriggerON)),NA())</f>
        <v>2.0095892076761324E-2</v>
      </c>
      <c r="H2866" s="42">
        <f>_xll.qlCalendarAdvance(Calendar,$H2865,B2866,"f",FALSE)</f>
        <v>59399</v>
      </c>
      <c r="I2866" s="177">
        <f>_xll.qlInterestRateIndexValueDate(Index1M,$H2866)</f>
        <v>59399</v>
      </c>
      <c r="J2866" s="182">
        <f>IFERROR(_xll.qlIndexFixing(Index1M,$H2866,TRUE,_xll.ohTrigger(RecalcTrigger,Trigger1M)),NA())</f>
        <v>1.998043307791748E-2</v>
      </c>
      <c r="K2866" s="44">
        <f>IFERROR(_xll.qlIndexFixing(Index3M,H2866,TRUE,_xll.ohTrigger(RecalcTrigger,Trigger3M)),NA())</f>
        <v>2.044846916172139E-2</v>
      </c>
      <c r="L2866" s="44">
        <f>IFERROR(_xll.qlIndexFixing(Index6M,$H2866,TRUE,_xll.ohTrigger(RecalcTrigger,Trigger6M)),NA())</f>
        <v>2.0595070584319322E-2</v>
      </c>
      <c r="M2866" s="183">
        <f>IFERROR(_xll.qlIndexFixing(Index1Y,$H2866,TRUE,_xll.ohTrigger(RecalcTrigger,Trigger1Y)),NA())</f>
        <v>2.080638118162792E-2</v>
      </c>
      <c r="N2866" s="182">
        <f>IFERROR(_xll.qlIndexFixing(ONIndex1M,I2866,TRUE,_xll.ohTrigger(RecalcTrigger,Trigger1M)),NA())</f>
        <v>1.9950199594793716E-2</v>
      </c>
      <c r="O2866" s="44">
        <f>IFERROR(_xll.qlIndexFixing(ONIndex3M,I2866,TRUE,_xll.ohTrigger(RecalcTrigger,Trigger3M)),NA())</f>
        <v>2.0361643076094449E-2</v>
      </c>
      <c r="P2866" s="44">
        <f>IFERROR(_xll.qlIndexFixing(ONIndex6M,I2866,TRUE,_xll.ohTrigger(RecalcTrigger,Trigger6M)),NA())</f>
        <v>2.041909019646182E-2</v>
      </c>
      <c r="Q2866" s="183">
        <f>IFERROR(_xll.qlIndexFixing(ONIndex1Y,I2866,TRUE,_xll.ohTrigger(RecalcTrigger,Trigger1Y)),NA())</f>
        <v>2.0451433559751653E-2</v>
      </c>
    </row>
    <row r="2867" spans="2:17" x14ac:dyDescent="0.2">
      <c r="B2867" s="39" t="s">
        <v>42</v>
      </c>
      <c r="D2867" s="42">
        <f>_xll.qlCalendarAdvance(Calendar,$D2866,B2867,"f",FALSE)</f>
        <v>59406</v>
      </c>
      <c r="E2867" s="177">
        <f>_xll.qlInterestRateIndexValueDate(IndexON,D2867)</f>
        <v>59406</v>
      </c>
      <c r="F2867" s="193">
        <f>IFERROR(_xll.qlIndexFixing(IndexON,D2867,TRUE,_xll.ohTrigger(RecalcTrigger,TriggerON)),NA())</f>
        <v>2.010103192969015E-2</v>
      </c>
      <c r="H2867" s="42">
        <f>_xll.qlCalendarAdvance(Calendar,$H2866,B2867,"f",FALSE)</f>
        <v>59406</v>
      </c>
      <c r="I2867" s="177">
        <f>_xll.qlInterestRateIndexValueDate(Index1M,$H2867)</f>
        <v>59406</v>
      </c>
      <c r="J2867" s="182">
        <f>IFERROR(_xll.qlIndexFixing(Index1M,$H2867,TRUE,_xll.ohTrigger(RecalcTrigger,Trigger1M)),NA())</f>
        <v>1.9986044262685757E-2</v>
      </c>
      <c r="K2867" s="44">
        <f>IFERROR(_xll.qlIndexFixing(Index3M,H2867,TRUE,_xll.ohTrigger(RecalcTrigger,Trigger3M)),NA())</f>
        <v>2.0453903232800965E-2</v>
      </c>
      <c r="L2867" s="44">
        <f>IFERROR(_xll.qlIndexFixing(Index6M,$H2867,TRUE,_xll.ohTrigger(RecalcTrigger,Trigger6M)),NA())</f>
        <v>2.0600587605983631E-2</v>
      </c>
      <c r="M2867" s="183">
        <f>IFERROR(_xll.qlIndexFixing(Index1Y,$H2867,TRUE,_xll.ohTrigger(RecalcTrigger,Trigger1Y)),NA())</f>
        <v>2.0812111478907047E-2</v>
      </c>
      <c r="N2867" s="182">
        <f>IFERROR(_xll.qlIndexFixing(ONIndex1M,I2867,TRUE,_xll.ohTrigger(RecalcTrigger,Trigger1M)),NA())</f>
        <v>1.9955761487882029E-2</v>
      </c>
      <c r="O2867" s="44">
        <f>IFERROR(_xll.qlIndexFixing(ONIndex3M,I2867,TRUE,_xll.ohTrigger(RecalcTrigger,Trigger3M)),NA())</f>
        <v>2.0366950053262167E-2</v>
      </c>
      <c r="P2867" s="44">
        <f>IFERROR(_xll.qlIndexFixing(ONIndex6M,I2867,TRUE,_xll.ohTrigger(RecalcTrigger,Trigger6M)),NA())</f>
        <v>2.042434407405147E-2</v>
      </c>
      <c r="Q2867" s="183">
        <f>IFERROR(_xll.qlIndexFixing(ONIndex1Y,I2867,TRUE,_xll.ohTrigger(RecalcTrigger,Trigger1Y)),NA())</f>
        <v>2.0456617876210004E-2</v>
      </c>
    </row>
    <row r="2868" spans="2:17" x14ac:dyDescent="0.2">
      <c r="B2868" s="39" t="s">
        <v>42</v>
      </c>
      <c r="D2868" s="42">
        <f>_xll.qlCalendarAdvance(Calendar,$D2867,B2868,"f",FALSE)</f>
        <v>59413</v>
      </c>
      <c r="E2868" s="177">
        <f>_xll.qlInterestRateIndexValueDate(IndexON,D2868)</f>
        <v>59413</v>
      </c>
      <c r="F2868" s="193">
        <f>IFERROR(_xll.qlIndexFixing(IndexON,D2868,TRUE,_xll.ohTrigger(RecalcTrigger,TriggerON)),NA())</f>
        <v>2.0106185465662563E-2</v>
      </c>
      <c r="H2868" s="42">
        <f>_xll.qlCalendarAdvance(Calendar,$H2867,B2868,"f",FALSE)</f>
        <v>59413</v>
      </c>
      <c r="I2868" s="177">
        <f>_xll.qlInterestRateIndexValueDate(Index1M,$H2868)</f>
        <v>59413</v>
      </c>
      <c r="J2868" s="182">
        <f>IFERROR(_xll.qlIndexFixing(Index1M,$H2868,TRUE,_xll.ohTrigger(RecalcTrigger,Trigger1M)),NA())</f>
        <v>1.9988821220085311E-2</v>
      </c>
      <c r="K2868" s="44">
        <f>IFERROR(_xll.qlIndexFixing(Index3M,H2868,TRUE,_xll.ohTrigger(RecalcTrigger,Trigger3M)),NA())</f>
        <v>2.0459352701314604E-2</v>
      </c>
      <c r="L2868" s="44">
        <f>IFERROR(_xll.qlIndexFixing(Index6M,$H2868,TRUE,_xll.ohTrigger(RecalcTrigger,Trigger6M)),NA())</f>
        <v>2.0604160085545765E-2</v>
      </c>
      <c r="M2868" s="183">
        <f>IFERROR(_xll.qlIndexFixing(Index1Y,$H2868,TRUE,_xll.ohTrigger(RecalcTrigger,Trigger1Y)),NA())</f>
        <v>2.0817858669865519E-2</v>
      </c>
      <c r="N2868" s="182">
        <f>IFERROR(_xll.qlIndexFixing(ONIndex1M,I2868,TRUE,_xll.ohTrigger(RecalcTrigger,Trigger1M)),NA())</f>
        <v>1.9961340652905335E-2</v>
      </c>
      <c r="O2868" s="44">
        <f>IFERROR(_xll.qlIndexFixing(ONIndex3M,I2868,TRUE,_xll.ohTrigger(RecalcTrigger,Trigger3M)),NA())</f>
        <v>2.0372272342503717E-2</v>
      </c>
      <c r="P2868" s="44">
        <f>IFERROR(_xll.qlIndexFixing(ONIndex6M,I2868,TRUE,_xll.ohTrigger(RecalcTrigger,Trigger6M)),NA())</f>
        <v>2.0429613768795374E-2</v>
      </c>
      <c r="Q2868" s="183">
        <f>IFERROR(_xll.qlIndexFixing(ONIndex1Y,I2868,TRUE,_xll.ohTrigger(RecalcTrigger,Trigger1Y)),NA())</f>
        <v>2.0461818711359214E-2</v>
      </c>
    </row>
    <row r="2869" spans="2:17" x14ac:dyDescent="0.2">
      <c r="B2869" s="39" t="s">
        <v>42</v>
      </c>
      <c r="D2869" s="42">
        <f>_xll.qlCalendarAdvance(Calendar,$D2868,B2869,"f",FALSE)</f>
        <v>59420</v>
      </c>
      <c r="E2869" s="177">
        <f>_xll.qlInterestRateIndexValueDate(IndexON,D2869)</f>
        <v>59420</v>
      </c>
      <c r="F2869" s="193">
        <f>IFERROR(_xll.qlIndexFixing(IndexON,D2869,TRUE,_xll.ohTrigger(RecalcTrigger,TriggerON)),NA())</f>
        <v>2.0111352684678563E-2</v>
      </c>
      <c r="H2869" s="42">
        <f>_xll.qlCalendarAdvance(Calendar,$H2868,B2869,"f",FALSE)</f>
        <v>59420</v>
      </c>
      <c r="I2869" s="177">
        <f>_xll.qlInterestRateIndexValueDate(Index1M,$H2869)</f>
        <v>59420</v>
      </c>
      <c r="J2869" s="182">
        <f>IFERROR(_xll.qlIndexFixing(Index1M,$H2869,TRUE,_xll.ohTrigger(RecalcTrigger,Trigger1M)),NA())</f>
        <v>1.9994462380218403E-2</v>
      </c>
      <c r="K2869" s="44">
        <f>IFERROR(_xll.qlIndexFixing(Index3M,H2869,TRUE,_xll.ohTrigger(RecalcTrigger,Trigger3M)),NA())</f>
        <v>2.0463851620199636E-2</v>
      </c>
      <c r="L2869" s="44">
        <f>IFERROR(_xll.qlIndexFixing(Index6M,$H2869,TRUE,_xll.ohTrigger(RecalcTrigger,Trigger6M)),NA())</f>
        <v>2.0608724730946507E-2</v>
      </c>
      <c r="M2869" s="183">
        <f>IFERROR(_xll.qlIndexFixing(Index1Y,$H2869,TRUE,_xll.ohTrigger(RecalcTrigger,Trigger1Y)),NA())</f>
        <v>2.0823622754787774E-2</v>
      </c>
      <c r="N2869" s="182">
        <f>IFERROR(_xll.qlIndexFixing(ONIndex1M,I2869,TRUE,_xll.ohTrigger(RecalcTrigger,Trigger1M)),NA())</f>
        <v>1.9966937089782588E-2</v>
      </c>
      <c r="O2869" s="44">
        <f>IFERROR(_xll.qlIndexFixing(ONIndex3M,I2869,TRUE,_xll.ohTrigger(RecalcTrigger,Trigger3M)),NA())</f>
        <v>2.0377609943575958E-2</v>
      </c>
      <c r="P2869" s="44">
        <f>IFERROR(_xll.qlIndexFixing(ONIndex6M,I2869,TRUE,_xll.ohTrigger(RecalcTrigger,Trigger6M)),NA())</f>
        <v>2.0434899280774577E-2</v>
      </c>
      <c r="Q2869" s="183">
        <f>IFERROR(_xll.qlIndexFixing(ONIndex1Y,I2869,TRUE,_xll.ohTrigger(RecalcTrigger,Trigger1Y)),NA())</f>
        <v>2.0467036065199284E-2</v>
      </c>
    </row>
    <row r="2870" spans="2:17" x14ac:dyDescent="0.2">
      <c r="B2870" s="39" t="s">
        <v>42</v>
      </c>
      <c r="D2870" s="42">
        <f>_xll.qlCalendarAdvance(Calendar,$D2869,B2870,"f",FALSE)</f>
        <v>59427</v>
      </c>
      <c r="E2870" s="177">
        <f>_xll.qlInterestRateIndexValueDate(IndexON,D2870)</f>
        <v>59427</v>
      </c>
      <c r="F2870" s="193">
        <f>IFERROR(_xll.qlIndexFixing(IndexON,D2870,TRUE,_xll.ohTrigger(RecalcTrigger,TriggerON)),NA())</f>
        <v>2.0116533586657104E-2</v>
      </c>
      <c r="H2870" s="42">
        <f>_xll.qlCalendarAdvance(Calendar,$H2869,B2870,"f",FALSE)</f>
        <v>59427</v>
      </c>
      <c r="I2870" s="177">
        <f>_xll.qlInterestRateIndexValueDate(Index1M,$H2870)</f>
        <v>59427</v>
      </c>
      <c r="J2870" s="182">
        <f>IFERROR(_xll.qlIndexFixing(Index1M,$H2870,TRUE,_xll.ohTrigger(RecalcTrigger,Trigger1M)),NA())</f>
        <v>2.0000120842195268E-2</v>
      </c>
      <c r="K2870" s="44">
        <f>IFERROR(_xll.qlIndexFixing(Index3M,H2870,TRUE,_xll.ohTrigger(RecalcTrigger,Trigger3M)),NA())</f>
        <v>2.0469330477500863E-2</v>
      </c>
      <c r="L2870" s="44">
        <f>IFERROR(_xll.qlIndexFixing(Index6M,$H2870,TRUE,_xll.ohTrigger(RecalcTrigger,Trigger6M)),NA())</f>
        <v>2.0614285374968795E-2</v>
      </c>
      <c r="M2870" s="183">
        <f>IFERROR(_xll.qlIndexFixing(Index1Y,$H2870,TRUE,_xll.ohTrigger(RecalcTrigger,Trigger1Y)),NA())</f>
        <v>2.0829403733959806E-2</v>
      </c>
      <c r="N2870" s="182">
        <f>IFERROR(_xll.qlIndexFixing(ONIndex1M,I2870,TRUE,_xll.ohTrigger(RecalcTrigger,Trigger1M)),NA())</f>
        <v>1.9972550798513788E-2</v>
      </c>
      <c r="O2870" s="44">
        <f>IFERROR(_xll.qlIndexFixing(ONIndex3M,I2870,TRUE,_xll.ohTrigger(RecalcTrigger,Trigger3M)),NA())</f>
        <v>2.0382962856722031E-2</v>
      </c>
      <c r="P2870" s="44">
        <f>IFERROR(_xll.qlIndexFixing(ONIndex6M,I2870,TRUE,_xll.ohTrigger(RecalcTrigger,Trigger6M)),NA())</f>
        <v>2.0440200609989079E-2</v>
      </c>
      <c r="Q2870" s="183">
        <f>IFERROR(_xll.qlIndexFixing(ONIndex1Y,I2870,TRUE,_xll.ohTrigger(RecalcTrigger,Trigger1Y)),NA())</f>
        <v>2.0472269937568122E-2</v>
      </c>
    </row>
    <row r="2871" spans="2:17" x14ac:dyDescent="0.2">
      <c r="B2871" s="39" t="s">
        <v>42</v>
      </c>
      <c r="D2871" s="42">
        <f>_xll.qlCalendarAdvance(Calendar,$D2870,B2871,"f",FALSE)</f>
        <v>59434</v>
      </c>
      <c r="E2871" s="177">
        <f>_xll.qlInterestRateIndexValueDate(IndexON,D2871)</f>
        <v>59434</v>
      </c>
      <c r="F2871" s="193">
        <f>IFERROR(_xll.qlIndexFixing(IndexON,D2871,TRUE,_xll.ohTrigger(RecalcTrigger,TriggerON)),NA())</f>
        <v>2.0121728171517139E-2</v>
      </c>
      <c r="H2871" s="42">
        <f>_xll.qlCalendarAdvance(Calendar,$H2870,B2871,"f",FALSE)</f>
        <v>59434</v>
      </c>
      <c r="I2871" s="177">
        <f>_xll.qlInterestRateIndexValueDate(Index1M,$H2871)</f>
        <v>59434</v>
      </c>
      <c r="J2871" s="182">
        <f>IFERROR(_xll.qlIndexFixing(Index1M,$H2871,TRUE,_xll.ohTrigger(RecalcTrigger,Trigger1M)),NA())</f>
        <v>2.0005796606032116E-2</v>
      </c>
      <c r="K2871" s="44">
        <f>IFERROR(_xll.qlIndexFixing(Index3M,H2871,TRUE,_xll.ohTrigger(RecalcTrigger,Trigger3M)),NA())</f>
        <v>2.0474824731479331E-2</v>
      </c>
      <c r="L2871" s="44">
        <f>IFERROR(_xll.qlIndexFixing(Index6M,$H2871,TRUE,_xll.ohTrigger(RecalcTrigger,Trigger6M)),NA())</f>
        <v>2.0619862012092333E-2</v>
      </c>
      <c r="M2871" s="183">
        <f>IFERROR(_xll.qlIndexFixing(Index1Y,$H2871,TRUE,_xll.ohTrigger(RecalcTrigger,Trigger1Y)),NA())</f>
        <v>2.0835201607668274E-2</v>
      </c>
      <c r="N2871" s="182">
        <f>IFERROR(_xll.qlIndexFixing(ONIndex1M,I2871,TRUE,_xll.ohTrigger(RecalcTrigger,Trigger1M)),NA())</f>
        <v>1.9978181779179982E-2</v>
      </c>
      <c r="O2871" s="44">
        <f>IFERROR(_xll.qlIndexFixing(ONIndex3M,I2871,TRUE,_xll.ohTrigger(RecalcTrigger,Trigger3M)),NA())</f>
        <v>2.0388331081941935E-2</v>
      </c>
      <c r="P2871" s="44">
        <f>IFERROR(_xll.qlIndexFixing(ONIndex6M,I2871,TRUE,_xll.ohTrigger(RecalcTrigger,Trigger6M)),NA())</f>
        <v>2.0445517756276788E-2</v>
      </c>
      <c r="Q2871" s="183">
        <f>IFERROR(_xll.qlIndexFixing(ONIndex1Y,I2871,TRUE,_xll.ohTrigger(RecalcTrigger,Trigger1Y)),NA())</f>
        <v>2.0477520328708865E-2</v>
      </c>
    </row>
    <row r="2872" spans="2:17" x14ac:dyDescent="0.2">
      <c r="B2872" s="39" t="s">
        <v>42</v>
      </c>
      <c r="D2872" s="42">
        <f>_xll.qlCalendarAdvance(Calendar,$D2871,B2872,"f",FALSE)</f>
        <v>59441</v>
      </c>
      <c r="E2872" s="177">
        <f>_xll.qlInterestRateIndexValueDate(IndexON,D2872)</f>
        <v>59441</v>
      </c>
      <c r="F2872" s="193">
        <f>IFERROR(_xll.qlIndexFixing(IndexON,D2872,TRUE,_xll.ohTrigger(RecalcTrigger,TriggerON)),NA())</f>
        <v>2.0126936439339715E-2</v>
      </c>
      <c r="H2872" s="42">
        <f>_xll.qlCalendarAdvance(Calendar,$H2871,B2872,"f",FALSE)</f>
        <v>59441</v>
      </c>
      <c r="I2872" s="177">
        <f>_xll.qlInterestRateIndexValueDate(Index1M,$H2872)</f>
        <v>59441</v>
      </c>
      <c r="J2872" s="182">
        <f>IFERROR(_xll.qlIndexFixing(Index1M,$H2872,TRUE,_xll.ohTrigger(RecalcTrigger,Trigger1M)),NA())</f>
        <v>2.0011489671747856E-2</v>
      </c>
      <c r="K2872" s="44">
        <f>IFERROR(_xll.qlIndexFixing(Index3M,H2872,TRUE,_xll.ohTrigger(RecalcTrigger,Trigger3M)),NA())</f>
        <v>2.0480334382197388E-2</v>
      </c>
      <c r="L2872" s="44">
        <f>IFERROR(_xll.qlIndexFixing(Index6M,$H2872,TRUE,_xll.ohTrigger(RecalcTrigger,Trigger6M)),NA())</f>
        <v>2.0625454642446975E-2</v>
      </c>
      <c r="M2872" s="183">
        <f>IFERROR(_xll.qlIndexFixing(Index1Y,$H2872,TRUE,_xll.ohTrigger(RecalcTrigger,Trigger1Y)),NA())</f>
        <v>2.0841016376200949E-2</v>
      </c>
      <c r="N2872" s="182">
        <f>IFERROR(_xll.qlIndexFixing(ONIndex1M,I2872,TRUE,_xll.ohTrigger(RecalcTrigger,Trigger1M)),NA())</f>
        <v>1.998383003153803E-2</v>
      </c>
      <c r="O2872" s="44">
        <f>IFERROR(_xll.qlIndexFixing(ONIndex3M,I2872,TRUE,_xll.ohTrigger(RecalcTrigger,Trigger3M)),NA())</f>
        <v>2.0393714619154624E-2</v>
      </c>
      <c r="P2872" s="44">
        <f>IFERROR(_xll.qlIndexFixing(ONIndex6M,I2872,TRUE,_xll.ohTrigger(RecalcTrigger,Trigger6M)),NA())</f>
        <v>2.0450850719637703E-2</v>
      </c>
      <c r="Q2872" s="183">
        <f>IFERROR(_xll.qlIndexFixing(ONIndex1Y,I2872,TRUE,_xll.ohTrigger(RecalcTrigger,Trigger1Y)),NA())</f>
        <v>2.0482787238378375E-2</v>
      </c>
    </row>
    <row r="2873" spans="2:17" x14ac:dyDescent="0.2">
      <c r="B2873" s="39" t="s">
        <v>42</v>
      </c>
      <c r="D2873" s="42">
        <f>_xll.qlCalendarAdvance(Calendar,$D2872,B2873,"f",FALSE)</f>
        <v>59448</v>
      </c>
      <c r="E2873" s="177">
        <f>_xll.qlInterestRateIndexValueDate(IndexON,D2873)</f>
        <v>59448</v>
      </c>
      <c r="F2873" s="193">
        <f>IFERROR(_xll.qlIndexFixing(IndexON,D2873,TRUE,_xll.ohTrigger(RecalcTrigger,TriggerON)),NA())</f>
        <v>2.0132158390286925E-2</v>
      </c>
      <c r="H2873" s="42">
        <f>_xll.qlCalendarAdvance(Calendar,$H2872,B2873,"f",FALSE)</f>
        <v>59448</v>
      </c>
      <c r="I2873" s="177">
        <f>_xll.qlInterestRateIndexValueDate(Index1M,$H2873)</f>
        <v>59448</v>
      </c>
      <c r="J2873" s="182">
        <f>IFERROR(_xll.qlIndexFixing(Index1M,$H2873,TRUE,_xll.ohTrigger(RecalcTrigger,Trigger1M)),NA())</f>
        <v>2.0020074774957021E-2</v>
      </c>
      <c r="K2873" s="44">
        <f>IFERROR(_xll.qlIndexFixing(Index3M,H2873,TRUE,_xll.ohTrigger(RecalcTrigger,Trigger3M)),NA())</f>
        <v>2.0486831007634872E-2</v>
      </c>
      <c r="L2873" s="44">
        <f>IFERROR(_xll.qlIndexFixing(Index6M,$H2873,TRUE,_xll.ohTrigger(RecalcTrigger,Trigger6M)),NA())</f>
        <v>2.0632050551120731E-2</v>
      </c>
      <c r="M2873" s="183">
        <f>IFERROR(_xll.qlIndexFixing(Index1Y,$H2873,TRUE,_xll.ohTrigger(RecalcTrigger,Trigger1Y)),NA())</f>
        <v>2.08468480398456E-2</v>
      </c>
      <c r="N2873" s="182">
        <f>IFERROR(_xll.qlIndexFixing(ONIndex1M,I2873,TRUE,_xll.ohTrigger(RecalcTrigger,Trigger1M)),NA())</f>
        <v>1.9989495555912118E-2</v>
      </c>
      <c r="O2873" s="44">
        <f>IFERROR(_xll.qlIndexFixing(ONIndex3M,I2873,TRUE,_xll.ohTrigger(RecalcTrigger,Trigger3M)),NA())</f>
        <v>2.0399113468360097E-2</v>
      </c>
      <c r="P2873" s="44">
        <f>IFERROR(_xll.qlIndexFixing(ONIndex6M,I2873,TRUE,_xll.ohTrigger(RecalcTrigger,Trigger6M)),NA())</f>
        <v>2.0456199500477057E-2</v>
      </c>
      <c r="Q2873" s="183">
        <f>IFERROR(_xll.qlIndexFixing(ONIndex1Y,I2873,TRUE,_xll.ohTrigger(RecalcTrigger,Trigger1Y)),NA())</f>
        <v>2.0488070666819791E-2</v>
      </c>
    </row>
    <row r="2874" spans="2:17" x14ac:dyDescent="0.2">
      <c r="B2874" s="39" t="s">
        <v>42</v>
      </c>
      <c r="D2874" s="42">
        <f>_xll.qlCalendarAdvance(Calendar,$D2873,B2874,"f",FALSE)</f>
        <v>59455</v>
      </c>
      <c r="E2874" s="177">
        <f>_xll.qlInterestRateIndexValueDate(IndexON,D2874)</f>
        <v>59455</v>
      </c>
      <c r="F2874" s="193">
        <f>IFERROR(_xll.qlIndexFixing(IndexON,D2874,TRUE,_xll.ohTrigger(RecalcTrigger,TriggerON)),NA())</f>
        <v>2.0137394024196675E-2</v>
      </c>
      <c r="H2874" s="42">
        <f>_xll.qlCalendarAdvance(Calendar,$H2873,B2874,"f",FALSE)</f>
        <v>59455</v>
      </c>
      <c r="I2874" s="177">
        <f>_xll.qlInterestRateIndexValueDate(Index1M,$H2874)</f>
        <v>59455</v>
      </c>
      <c r="J2874" s="182">
        <f>IFERROR(_xll.qlIndexFixing(Index1M,$H2874,TRUE,_xll.ohTrigger(RecalcTrigger,Trigger1M)),NA())</f>
        <v>2.0025807094532128E-2</v>
      </c>
      <c r="K2874" s="44">
        <f>IFERROR(_xll.qlIndexFixing(Index3M,H2874,TRUE,_xll.ohTrigger(RecalcTrigger,Trigger3M)),NA())</f>
        <v>2.0492372862093686E-2</v>
      </c>
      <c r="L2874" s="44">
        <f>IFERROR(_xll.qlIndexFixing(Index6M,$H2874,TRUE,_xll.ohTrigger(RecalcTrigger,Trigger6M)),NA())</f>
        <v>2.0637676627177283E-2</v>
      </c>
      <c r="M2874" s="183">
        <f>IFERROR(_xll.qlIndexFixing(Index1Y,$H2874,TRUE,_xll.ohTrigger(RecalcTrigger,Trigger1Y)),NA())</f>
        <v>2.0852696598891773E-2</v>
      </c>
      <c r="N2874" s="182">
        <f>IFERROR(_xll.qlIndexFixing(ONIndex1M,I2874,TRUE,_xll.ohTrigger(RecalcTrigger,Trigger1M)),NA())</f>
        <v>1.9995178352059106E-2</v>
      </c>
      <c r="O2874" s="44">
        <f>IFERROR(_xll.qlIndexFixing(ONIndex3M,I2874,TRUE,_xll.ohTrigger(RecalcTrigger,Trigger3M)),NA())</f>
        <v>2.0404527629639402E-2</v>
      </c>
      <c r="P2874" s="44">
        <f>IFERROR(_xll.qlIndexFixing(ONIndex6M,I2874,TRUE,_xll.ohTrigger(RecalcTrigger,Trigger6M)),NA())</f>
        <v>2.0461564098227525E-2</v>
      </c>
      <c r="Q2874" s="183">
        <f>IFERROR(_xll.qlIndexFixing(ONIndex1Y,I2874,TRUE,_xll.ohTrigger(RecalcTrigger,Trigger1Y)),NA())</f>
        <v>2.049337061387102E-2</v>
      </c>
    </row>
    <row r="2875" spans="2:17" x14ac:dyDescent="0.2">
      <c r="B2875" s="39" t="s">
        <v>42</v>
      </c>
      <c r="D2875" s="42">
        <f>_xll.qlCalendarAdvance(Calendar,$D2874,B2875,"f",FALSE)</f>
        <v>59462</v>
      </c>
      <c r="E2875" s="177">
        <f>_xll.qlInterestRateIndexValueDate(IndexON,D2875)</f>
        <v>59462</v>
      </c>
      <c r="F2875" s="193">
        <f>IFERROR(_xll.qlIndexFixing(IndexON,D2875,TRUE,_xll.ohTrigger(RecalcTrigger,TriggerON)),NA())</f>
        <v>2.0142643340906874E-2</v>
      </c>
      <c r="H2875" s="42">
        <f>_xll.qlCalendarAdvance(Calendar,$H2874,B2875,"f",FALSE)</f>
        <v>59462</v>
      </c>
      <c r="I2875" s="177">
        <f>_xll.qlInterestRateIndexValueDate(Index1M,$H2875)</f>
        <v>59462</v>
      </c>
      <c r="J2875" s="182">
        <f>IFERROR(_xll.qlIndexFixing(Index1M,$H2875,TRUE,_xll.ohTrigger(RecalcTrigger,Trigger1M)),NA())</f>
        <v>2.0031556719187701E-2</v>
      </c>
      <c r="K2875" s="44">
        <f>IFERROR(_xll.qlIndexFixing(Index3M,H2875,TRUE,_xll.ohTrigger(RecalcTrigger,Trigger3M)),NA())</f>
        <v>2.0497930114432319E-2</v>
      </c>
      <c r="L2875" s="44">
        <f>IFERROR(_xll.qlIndexFixing(Index6M,$H2875,TRUE,_xll.ohTrigger(RecalcTrigger,Trigger6M)),NA())</f>
        <v>2.0643318697856732E-2</v>
      </c>
      <c r="M2875" s="183">
        <f>IFERROR(_xll.qlIndexFixing(Index1Y,$H2875,TRUE,_xll.ohTrigger(RecalcTrigger,Trigger1Y)),NA())</f>
        <v>2.0858562053629237E-2</v>
      </c>
      <c r="N2875" s="182">
        <f>IFERROR(_xll.qlIndexFixing(ONIndex1M,I2875,TRUE,_xll.ohTrigger(RecalcTrigger,Trigger1M)),NA())</f>
        <v>2.0000878420060042E-2</v>
      </c>
      <c r="O2875" s="44">
        <f>IFERROR(_xll.qlIndexFixing(ONIndex3M,I2875,TRUE,_xll.ohTrigger(RecalcTrigger,Trigger3M)),NA())</f>
        <v>2.0409957102830445E-2</v>
      </c>
      <c r="P2875" s="44">
        <f>IFERROR(_xll.qlIndexFixing(ONIndex6M,I2875,TRUE,_xll.ohTrigger(RecalcTrigger,Trigger6M)),NA())</f>
        <v>2.0466944513213292E-2</v>
      </c>
      <c r="Q2875" s="183">
        <f>IFERROR(_xll.qlIndexFixing(ONIndex1Y,I2875,TRUE,_xll.ohTrigger(RecalcTrigger,Trigger1Y)),NA())</f>
        <v>2.0498687079532063E-2</v>
      </c>
    </row>
    <row r="2876" spans="2:17" x14ac:dyDescent="0.2">
      <c r="B2876" s="39" t="s">
        <v>42</v>
      </c>
      <c r="D2876" s="42">
        <f>_xll.qlCalendarAdvance(Calendar,$D2875,B2876,"f",FALSE)</f>
        <v>59469</v>
      </c>
      <c r="E2876" s="177">
        <f>_xll.qlInterestRateIndexValueDate(IndexON,D2876)</f>
        <v>59469</v>
      </c>
      <c r="F2876" s="193">
        <f>IFERROR(_xll.qlIndexFixing(IndexON,D2876,TRUE,_xll.ohTrigger(RecalcTrigger,TriggerON)),NA())</f>
        <v>2.0147906340741706E-2</v>
      </c>
      <c r="H2876" s="42">
        <f>_xll.qlCalendarAdvance(Calendar,$H2875,B2876,"f",FALSE)</f>
        <v>59469</v>
      </c>
      <c r="I2876" s="177">
        <f>_xll.qlInterestRateIndexValueDate(Index1M,$H2876)</f>
        <v>59469</v>
      </c>
      <c r="J2876" s="182">
        <f>IFERROR(_xll.qlIndexFixing(Index1M,$H2876,TRUE,_xll.ohTrigger(RecalcTrigger,Trigger1M)),NA())</f>
        <v>2.0037323648948304E-2</v>
      </c>
      <c r="K2876" s="44">
        <f>IFERROR(_xll.qlIndexFixing(Index3M,H2876,TRUE,_xll.ohTrigger(RecalcTrigger,Trigger3M)),NA())</f>
        <v>2.0503502764716838E-2</v>
      </c>
      <c r="L2876" s="44">
        <f>IFERROR(_xll.qlIndexFixing(Index6M,$H2876,TRUE,_xll.ohTrigger(RecalcTrigger,Trigger6M)),NA())</f>
        <v>2.0648976763293116E-2</v>
      </c>
      <c r="M2876" s="183">
        <f>IFERROR(_xll.qlIndexFixing(Index1Y,$H2876,TRUE,_xll.ohTrigger(RecalcTrigger,Trigger1Y)),NA())</f>
        <v>2.0864444404349314E-2</v>
      </c>
      <c r="N2876" s="182">
        <f>IFERROR(_xll.qlIndexFixing(ONIndex1M,I2876,TRUE,_xll.ohTrigger(RecalcTrigger,Trigger1M)),NA())</f>
        <v>2.0006595760077017E-2</v>
      </c>
      <c r="O2876" s="44">
        <f>IFERROR(_xll.qlIndexFixing(ONIndex3M,I2876,TRUE,_xll.ohTrigger(RecalcTrigger,Trigger3M)),NA())</f>
        <v>2.0415401888014273E-2</v>
      </c>
      <c r="P2876" s="44">
        <f>IFERROR(_xll.qlIndexFixing(ONIndex6M,I2876,TRUE,_xll.ohTrigger(RecalcTrigger,Trigger6M)),NA())</f>
        <v>2.0472340745353312E-2</v>
      </c>
      <c r="Q2876" s="183">
        <f>IFERROR(_xll.qlIndexFixing(ONIndex1Y,I2876,TRUE,_xll.ohTrigger(RecalcTrigger,Trigger1Y)),NA())</f>
        <v>2.0504020063965012E-2</v>
      </c>
    </row>
    <row r="2877" spans="2:17" x14ac:dyDescent="0.2">
      <c r="B2877" s="39" t="s">
        <v>42</v>
      </c>
      <c r="D2877" s="42">
        <f>_xll.qlCalendarAdvance(Calendar,$D2876,B2877,"f",FALSE)</f>
        <v>59476</v>
      </c>
      <c r="E2877" s="177">
        <f>_xll.qlInterestRateIndexValueDate(IndexON,D2877)</f>
        <v>59476</v>
      </c>
      <c r="F2877" s="193">
        <f>IFERROR(_xll.qlIndexFixing(IndexON,D2877,TRUE,_xll.ohTrigger(RecalcTrigger,TriggerON)),NA())</f>
        <v>2.0153183023458032E-2</v>
      </c>
      <c r="H2877" s="42">
        <f>_xll.qlCalendarAdvance(Calendar,$H2876,B2877,"f",FALSE)</f>
        <v>59476</v>
      </c>
      <c r="I2877" s="177">
        <f>_xll.qlInterestRateIndexValueDate(Index1M,$H2877)</f>
        <v>59476</v>
      </c>
      <c r="J2877" s="182">
        <f>IFERROR(_xll.qlIndexFixing(Index1M,$H2877,TRUE,_xll.ohTrigger(RecalcTrigger,Trigger1M)),NA())</f>
        <v>2.0040214529474392E-2</v>
      </c>
      <c r="K2877" s="44">
        <f>IFERROR(_xll.qlIndexFixing(Index3M,H2877,TRUE,_xll.ohTrigger(RecalcTrigger,Trigger3M)),NA())</f>
        <v>2.0509090813010677E-2</v>
      </c>
      <c r="L2877" s="44">
        <f>IFERROR(_xll.qlIndexFixing(Index6M,$H2877,TRUE,_xll.ohTrigger(RecalcTrigger,Trigger6M)),NA())</f>
        <v>2.0653657697326536E-2</v>
      </c>
      <c r="M2877" s="183">
        <f>IFERROR(_xll.qlIndexFixing(Index1Y,$H2877,TRUE,_xll.ohTrigger(RecalcTrigger,Trigger1Y)),NA())</f>
        <v>2.0870343651343326E-2</v>
      </c>
      <c r="N2877" s="182">
        <f>IFERROR(_xll.qlIndexFixing(ONIndex1M,I2877,TRUE,_xll.ohTrigger(RecalcTrigger,Trigger1M)),NA())</f>
        <v>2.001233037194794E-2</v>
      </c>
      <c r="O2877" s="44">
        <f>IFERROR(_xll.qlIndexFixing(ONIndex3M,I2877,TRUE,_xll.ohTrigger(RecalcTrigger,Trigger3M)),NA())</f>
        <v>2.0420861985434025E-2</v>
      </c>
      <c r="P2877" s="44">
        <f>IFERROR(_xll.qlIndexFixing(ONIndex6M,I2877,TRUE,_xll.ohTrigger(RecalcTrigger,Trigger6M)),NA())</f>
        <v>2.0477752794728632E-2</v>
      </c>
      <c r="Q2877" s="183">
        <f>IFERROR(_xll.qlIndexFixing(ONIndex1Y,I2877,TRUE,_xll.ohTrigger(RecalcTrigger,Trigger1Y)),NA())</f>
        <v>2.0509369567007774E-2</v>
      </c>
    </row>
    <row r="2878" spans="2:17" x14ac:dyDescent="0.2">
      <c r="B2878" s="39" t="s">
        <v>42</v>
      </c>
      <c r="D2878" s="42">
        <f>_xll.qlCalendarAdvance(Calendar,$D2877,B2878,"f",FALSE)</f>
        <v>59483</v>
      </c>
      <c r="E2878" s="177">
        <f>_xll.qlInterestRateIndexValueDate(IndexON,D2878)</f>
        <v>59483</v>
      </c>
      <c r="F2878" s="193">
        <f>IFERROR(_xll.qlIndexFixing(IndexON,D2878,TRUE,_xll.ohTrigger(RecalcTrigger,TriggerON)),NA())</f>
        <v>2.0158473389217946E-2</v>
      </c>
      <c r="H2878" s="42">
        <f>_xll.qlCalendarAdvance(Calendar,$H2877,B2878,"f",FALSE)</f>
        <v>59483</v>
      </c>
      <c r="I2878" s="177">
        <f>_xll.qlInterestRateIndexValueDate(Index1M,$H2878)</f>
        <v>59483</v>
      </c>
      <c r="J2878" s="182">
        <f>IFERROR(_xll.qlIndexFixing(Index1M,$H2878,TRUE,_xll.ohTrigger(RecalcTrigger,Trigger1M)),NA())</f>
        <v>2.0046011407020004E-2</v>
      </c>
      <c r="K2878" s="44">
        <f>IFERROR(_xll.qlIndexFixing(Index3M,H2878,TRUE,_xll.ohTrigger(RecalcTrigger,Trigger3M)),NA())</f>
        <v>2.0514694259380784E-2</v>
      </c>
      <c r="L2878" s="44">
        <f>IFERROR(_xll.qlIndexFixing(Index6M,$H2878,TRUE,_xll.ohTrigger(RecalcTrigger,Trigger6M)),NA())</f>
        <v>2.0659346289852033E-2</v>
      </c>
      <c r="M2878" s="183">
        <f>IFERROR(_xll.qlIndexFixing(Index1Y,$H2878,TRUE,_xll.ohTrigger(RecalcTrigger,Trigger1Y)),NA())</f>
        <v>2.0876259794903484E-2</v>
      </c>
      <c r="N2878" s="182">
        <f>IFERROR(_xll.qlIndexFixing(ONIndex1M,I2878,TRUE,_xll.ohTrigger(RecalcTrigger,Trigger1M)),NA())</f>
        <v>2.0018082255672809E-2</v>
      </c>
      <c r="O2878" s="44">
        <f>IFERROR(_xll.qlIndexFixing(ONIndex3M,I2878,TRUE,_xll.ohTrigger(RecalcTrigger,Trigger3M)),NA())</f>
        <v>2.0426337394684468E-2</v>
      </c>
      <c r="P2878" s="44">
        <f>IFERROR(_xll.qlIndexFixing(ONIndex6M,I2878,TRUE,_xll.ohTrigger(RecalcTrigger,Trigger6M)),NA())</f>
        <v>2.0483180661096112E-2</v>
      </c>
      <c r="Q2878" s="183">
        <f>IFERROR(_xll.qlIndexFixing(ONIndex1Y,I2878,TRUE,_xll.ohTrigger(RecalcTrigger,Trigger1Y)),NA())</f>
        <v>2.0514735588660349E-2</v>
      </c>
    </row>
    <row r="2879" spans="2:17" x14ac:dyDescent="0.2">
      <c r="B2879" s="39" t="s">
        <v>42</v>
      </c>
      <c r="D2879" s="42">
        <f>_xll.qlCalendarAdvance(Calendar,$D2878,B2879,"f",FALSE)</f>
        <v>59490</v>
      </c>
      <c r="E2879" s="177">
        <f>_xll.qlInterestRateIndexValueDate(IndexON,D2879)</f>
        <v>59490</v>
      </c>
      <c r="F2879" s="193">
        <f>IFERROR(_xll.qlIndexFixing(IndexON,D2879,TRUE,_xll.ohTrigger(RecalcTrigger,TriggerON)),NA())</f>
        <v>2.01637774379404E-2</v>
      </c>
      <c r="H2879" s="42">
        <f>_xll.qlCalendarAdvance(Calendar,$H2878,B2879,"f",FALSE)</f>
        <v>59490</v>
      </c>
      <c r="I2879" s="177">
        <f>_xll.qlInterestRateIndexValueDate(Index1M,$H2879)</f>
        <v>59490</v>
      </c>
      <c r="J2879" s="182">
        <f>IFERROR(_xll.qlIndexFixing(Index1M,$H2879,TRUE,_xll.ohTrigger(RecalcTrigger,Trigger1M)),NA())</f>
        <v>2.0051825586620109E-2</v>
      </c>
      <c r="K2879" s="44">
        <f>IFERROR(_xll.qlIndexFixing(Index3M,H2879,TRUE,_xll.ohTrigger(RecalcTrigger,Trigger3M)),NA())</f>
        <v>2.0520313103887942E-2</v>
      </c>
      <c r="L2879" s="44">
        <f>IFERROR(_xll.qlIndexFixing(Index6M,$H2879,TRUE,_xll.ohTrigger(RecalcTrigger,Trigger6M)),NA())</f>
        <v>2.0665050876538204E-2</v>
      </c>
      <c r="M2879" s="183">
        <f>IFERROR(_xll.qlIndexFixing(Index1Y,$H2879,TRUE,_xll.ohTrigger(RecalcTrigger,Trigger1Y)),NA())</f>
        <v>2.0882192835323776E-2</v>
      </c>
      <c r="N2879" s="182">
        <f>IFERROR(_xll.qlIndexFixing(ONIndex1M,I2879,TRUE,_xll.ohTrigger(RecalcTrigger,Trigger1M)),NA())</f>
        <v>2.0023851411089533E-2</v>
      </c>
      <c r="O2879" s="44">
        <f>IFERROR(_xll.qlIndexFixing(ONIndex3M,I2879,TRUE,_xll.ohTrigger(RecalcTrigger,Trigger3M)),NA())</f>
        <v>2.0431828115927697E-2</v>
      </c>
      <c r="P2879" s="44">
        <f>IFERROR(_xll.qlIndexFixing(ONIndex6M,I2879,TRUE,_xll.ohTrigger(RecalcTrigger,Trigger6M)),NA())</f>
        <v>2.0488624344698891E-2</v>
      </c>
      <c r="Q2879" s="183">
        <f>IFERROR(_xll.qlIndexFixing(ONIndex1Y,I2879,TRUE,_xll.ohTrigger(RecalcTrigger,Trigger1Y)),NA())</f>
        <v>2.0520118129003784E-2</v>
      </c>
    </row>
    <row r="2880" spans="2:17" x14ac:dyDescent="0.2">
      <c r="B2880" s="39" t="s">
        <v>42</v>
      </c>
      <c r="D2880" s="42">
        <f>_xll.qlCalendarAdvance(Calendar,$D2879,B2880,"f",FALSE)</f>
        <v>59497</v>
      </c>
      <c r="E2880" s="177">
        <f>_xll.qlInterestRateIndexValueDate(IndexON,D2880)</f>
        <v>59497</v>
      </c>
      <c r="F2880" s="193">
        <f>IFERROR(_xll.qlIndexFixing(IndexON,D2880,TRUE,_xll.ohTrigger(RecalcTrigger,TriggerON)),NA())</f>
        <v>2.0169095169625395E-2</v>
      </c>
      <c r="H2880" s="42">
        <f>_xll.qlCalendarAdvance(Calendar,$H2879,B2880,"f",FALSE)</f>
        <v>59497</v>
      </c>
      <c r="I2880" s="177">
        <f>_xll.qlInterestRateIndexValueDate(Index1M,$H2880)</f>
        <v>59497</v>
      </c>
      <c r="J2880" s="182">
        <f>IFERROR(_xll.qlIndexFixing(Index1M,$H2880,TRUE,_xll.ohTrigger(RecalcTrigger,Trigger1M)),NA())</f>
        <v>2.0057657068299022E-2</v>
      </c>
      <c r="K2880" s="44">
        <f>IFERROR(_xll.qlIndexFixing(Index3M,H2880,TRUE,_xll.ohTrigger(RecalcTrigger,Trigger3M)),NA())</f>
        <v>2.052594734660175E-2</v>
      </c>
      <c r="L2880" s="44">
        <f>IFERROR(_xll.qlIndexFixing(Index6M,$H2880,TRUE,_xll.ohTrigger(RecalcTrigger,Trigger6M)),NA())</f>
        <v>2.0670771457521619E-2</v>
      </c>
      <c r="M2880" s="183">
        <f>IFERROR(_xll.qlIndexFixing(Index1Y,$H2880,TRUE,_xll.ohTrigger(RecalcTrigger,Trigger1Y)),NA())</f>
        <v>2.0888142772898188E-2</v>
      </c>
      <c r="N2880" s="182">
        <f>IFERROR(_xll.qlIndexFixing(ONIndex1M,I2880,TRUE,_xll.ohTrigger(RecalcTrigger,Trigger1M)),NA())</f>
        <v>2.0029637838603342E-2</v>
      </c>
      <c r="O2880" s="44">
        <f>IFERROR(_xll.qlIndexFixing(ONIndex3M,I2880,TRUE,_xll.ohTrigger(RecalcTrigger,Trigger3M)),NA())</f>
        <v>2.0437334149244757E-2</v>
      </c>
      <c r="P2880" s="44">
        <f>IFERROR(_xll.qlIndexFixing(ONIndex6M,I2880,TRUE,_xll.ohTrigger(RecalcTrigger,Trigger6M)),NA())</f>
        <v>2.049408384553697E-2</v>
      </c>
      <c r="Q2880" s="183">
        <f>IFERROR(_xll.qlIndexFixing(ONIndex1Y,I2880,TRUE,_xll.ohTrigger(RecalcTrigger,Trigger1Y)),NA())</f>
        <v>2.0525517188038078E-2</v>
      </c>
    </row>
    <row r="2881" spans="2:17" x14ac:dyDescent="0.2">
      <c r="B2881" s="39" t="s">
        <v>42</v>
      </c>
      <c r="D2881" s="42">
        <f>_xll.qlCalendarAdvance(Calendar,$D2880,B2881,"f",FALSE)</f>
        <v>59504</v>
      </c>
      <c r="E2881" s="177">
        <f>_xll.qlInterestRateIndexValueDate(IndexON,D2881)</f>
        <v>59504</v>
      </c>
      <c r="F2881" s="193">
        <f>IFERROR(_xll.qlIndexFixing(IndexON,D2881,TRUE,_xll.ohTrigger(RecalcTrigger,TriggerON)),NA())</f>
        <v>2.0174426584353977E-2</v>
      </c>
      <c r="H2881" s="42">
        <f>_xll.qlCalendarAdvance(Calendar,$H2880,B2881,"f",FALSE)</f>
        <v>59504</v>
      </c>
      <c r="I2881" s="177">
        <f>_xll.qlInterestRateIndexValueDate(Index1M,$H2881)</f>
        <v>59504</v>
      </c>
      <c r="J2881" s="182">
        <f>IFERROR(_xll.qlIndexFixing(Index1M,$H2881,TRUE,_xll.ohTrigger(RecalcTrigger,Trigger1M)),NA())</f>
        <v>2.0063505852091861E-2</v>
      </c>
      <c r="K2881" s="44">
        <f>IFERROR(_xll.qlIndexFixing(Index3M,H2881,TRUE,_xll.ohTrigger(RecalcTrigger,Trigger3M)),NA())</f>
        <v>2.0530614102453184E-2</v>
      </c>
      <c r="L2881" s="44">
        <f>IFERROR(_xll.qlIndexFixing(Index6M,$H2881,TRUE,_xll.ohTrigger(RecalcTrigger,Trigger6M)),NA())</f>
        <v>2.067650803293437E-2</v>
      </c>
      <c r="M2881" s="183">
        <f>IFERROR(_xll.qlIndexFixing(Index1Y,$H2881,TRUE,_xll.ohTrigger(RecalcTrigger,Trigger1Y)),NA())</f>
        <v>2.0894109607921596E-2</v>
      </c>
      <c r="N2881" s="182">
        <f>IFERROR(_xll.qlIndexFixing(ONIndex1M,I2881,TRUE,_xll.ohTrigger(RecalcTrigger,Trigger1M)),NA())</f>
        <v>2.0035441537890053E-2</v>
      </c>
      <c r="O2881" s="44">
        <f>IFERROR(_xll.qlIndexFixing(ONIndex3M,I2881,TRUE,_xll.ohTrigger(RecalcTrigger,Trigger3M)),NA())</f>
        <v>2.0442855494554601E-2</v>
      </c>
      <c r="P2881" s="44">
        <f>IFERROR(_xll.qlIndexFixing(ONIndex6M,I2881,TRUE,_xll.ohTrigger(RecalcTrigger,Trigger6M)),NA())</f>
        <v>2.0499559163529302E-2</v>
      </c>
      <c r="Q2881" s="183">
        <f>IFERROR(_xll.qlIndexFixing(ONIndex1Y,I2881,TRUE,_xll.ohTrigger(RecalcTrigger,Trigger1Y)),NA())</f>
        <v>2.0530932765682186E-2</v>
      </c>
    </row>
    <row r="2882" spans="2:17" x14ac:dyDescent="0.2">
      <c r="B2882" s="39" t="s">
        <v>42</v>
      </c>
      <c r="D2882" s="42">
        <f>_xll.qlCalendarAdvance(Calendar,$D2881,B2882,"f",FALSE)</f>
        <v>59511</v>
      </c>
      <c r="E2882" s="177">
        <f>_xll.qlInterestRateIndexValueDate(IndexON,D2882)</f>
        <v>59511</v>
      </c>
      <c r="F2882" s="193">
        <f>IFERROR(_xll.qlIndexFixing(IndexON,D2882,TRUE,_xll.ohTrigger(RecalcTrigger,TriggerON)),NA())</f>
        <v>2.0179771681964054E-2</v>
      </c>
      <c r="H2882" s="42">
        <f>_xll.qlCalendarAdvance(Calendar,$H2881,B2882,"f",FALSE)</f>
        <v>59511</v>
      </c>
      <c r="I2882" s="177">
        <f>_xll.qlInterestRateIndexValueDate(Index1M,$H2882)</f>
        <v>59511</v>
      </c>
      <c r="J2882" s="182">
        <f>IFERROR(_xll.qlIndexFixing(Index1M,$H2882,TRUE,_xll.ohTrigger(RecalcTrigger,Trigger1M)),NA())</f>
        <v>2.0072288636264687E-2</v>
      </c>
      <c r="K2882" s="44">
        <f>IFERROR(_xll.qlIndexFixing(Index3M,H2882,TRUE,_xll.ohTrigger(RecalcTrigger,Trigger3M)),NA())</f>
        <v>2.0535293593300554E-2</v>
      </c>
      <c r="L2882" s="44">
        <f>IFERROR(_xll.qlIndexFixing(Index6M,$H2882,TRUE,_xll.ohTrigger(RecalcTrigger,Trigger6M)),NA())</f>
        <v>2.0683261053331892E-2</v>
      </c>
      <c r="M2882" s="183">
        <f>IFERROR(_xll.qlIndexFixing(Index1Y,$H2882,TRUE,_xll.ohTrigger(RecalcTrigger,Trigger1Y)),NA())</f>
        <v>2.0900093340689541E-2</v>
      </c>
      <c r="N2882" s="182">
        <f>IFERROR(_xll.qlIndexFixing(ONIndex1M,I2882,TRUE,_xll.ohTrigger(RecalcTrigger,Trigger1M)),NA())</f>
        <v>2.0041262509111757E-2</v>
      </c>
      <c r="O2882" s="44">
        <f>IFERROR(_xll.qlIndexFixing(ONIndex3M,I2882,TRUE,_xll.ohTrigger(RecalcTrigger,Trigger3M)),NA())</f>
        <v>2.0448392151776185E-2</v>
      </c>
      <c r="P2882" s="44">
        <f>IFERROR(_xll.qlIndexFixing(ONIndex6M,I2882,TRUE,_xll.ohTrigger(RecalcTrigger,Trigger6M)),NA())</f>
        <v>2.050505029859484E-2</v>
      </c>
      <c r="Q2882" s="183">
        <f>IFERROR(_xll.qlIndexFixing(ONIndex1Y,I2882,TRUE,_xll.ohTrigger(RecalcTrigger,Trigger1Y)),NA())</f>
        <v>2.0536364861855061E-2</v>
      </c>
    </row>
    <row r="2883" spans="2:17" x14ac:dyDescent="0.2">
      <c r="B2883" s="39" t="s">
        <v>42</v>
      </c>
      <c r="D2883" s="42">
        <f>_xll.qlCalendarAdvance(Calendar,$D2882,B2883,"f",FALSE)</f>
        <v>59518</v>
      </c>
      <c r="E2883" s="177">
        <f>_xll.qlInterestRateIndexValueDate(IndexON,D2883)</f>
        <v>59518</v>
      </c>
      <c r="F2883" s="193">
        <f>IFERROR(_xll.qlIndexFixing(IndexON,D2883,TRUE,_xll.ohTrigger(RecalcTrigger,TriggerON)),NA())</f>
        <v>2.0185130462698764E-2</v>
      </c>
      <c r="H2883" s="42">
        <f>_xll.qlCalendarAdvance(Calendar,$H2882,B2883,"f",FALSE)</f>
        <v>59518</v>
      </c>
      <c r="I2883" s="177">
        <f>_xll.qlInterestRateIndexValueDate(Index1M,$H2883)</f>
        <v>59518</v>
      </c>
      <c r="J2883" s="182">
        <f>IFERROR(_xll.qlIndexFixing(Index1M,$H2883,TRUE,_xll.ohTrigger(RecalcTrigger,Trigger1M)),NA())</f>
        <v>2.0078176702526724E-2</v>
      </c>
      <c r="K2883" s="44">
        <f>IFERROR(_xll.qlIndexFixing(Index3M,H2883,TRUE,_xll.ohTrigger(RecalcTrigger,Trigger3M)),NA())</f>
        <v>2.0540971193868551E-2</v>
      </c>
      <c r="L2883" s="44">
        <f>IFERROR(_xll.qlIndexFixing(Index6M,$H2883,TRUE,_xll.ohTrigger(RecalcTrigger,Trigger6M)),NA())</f>
        <v>2.0689031085837702E-2</v>
      </c>
      <c r="M2883" s="183">
        <f>IFERROR(_xll.qlIndexFixing(Index1Y,$H2883,TRUE,_xll.ohTrigger(RecalcTrigger,Trigger1Y)),NA())</f>
        <v>2.0906093971499784E-2</v>
      </c>
      <c r="N2883" s="182">
        <f>IFERROR(_xll.qlIndexFixing(ONIndex1M,I2883,TRUE,_xll.ohTrigger(RecalcTrigger,Trigger1M)),NA())</f>
        <v>2.0047100752106362E-2</v>
      </c>
      <c r="O2883" s="44">
        <f>IFERROR(_xll.qlIndexFixing(ONIndex3M,I2883,TRUE,_xll.ohTrigger(RecalcTrigger,Trigger3M)),NA())</f>
        <v>2.0453944121233691E-2</v>
      </c>
      <c r="P2883" s="44">
        <f>IFERROR(_xll.qlIndexFixing(ONIndex6M,I2883,TRUE,_xll.ohTrigger(RecalcTrigger,Trigger6M)),NA())</f>
        <v>2.0510557250895678E-2</v>
      </c>
      <c r="Q2883" s="183">
        <f>IFERROR(_xll.qlIndexFixing(ONIndex1Y,I2883,TRUE,_xll.ohTrigger(RecalcTrigger,Trigger1Y)),NA())</f>
        <v>2.0541813476880888E-2</v>
      </c>
    </row>
    <row r="2884" spans="2:17" x14ac:dyDescent="0.2">
      <c r="B2884" s="39" t="s">
        <v>42</v>
      </c>
      <c r="D2884" s="42">
        <f>_xll.qlCalendarAdvance(Calendar,$D2883,B2884,"f",FALSE)</f>
        <v>59525</v>
      </c>
      <c r="E2884" s="177">
        <f>_xll.qlInterestRateIndexValueDate(IndexON,D2884)</f>
        <v>59525</v>
      </c>
      <c r="F2884" s="193">
        <f>IFERROR(_xll.qlIndexFixing(IndexON,D2884,TRUE,_xll.ohTrigger(RecalcTrigger,TriggerON)),NA())</f>
        <v>2.0190502926396015E-2</v>
      </c>
      <c r="H2884" s="42">
        <f>_xll.qlCalendarAdvance(Calendar,$H2883,B2884,"f",FALSE)</f>
        <v>59525</v>
      </c>
      <c r="I2884" s="177">
        <f>_xll.qlInterestRateIndexValueDate(Index1M,$H2884)</f>
        <v>59525</v>
      </c>
      <c r="J2884" s="182">
        <f>IFERROR(_xll.qlIndexFixing(Index1M,$H2884,TRUE,_xll.ohTrigger(RecalcTrigger,Trigger1M)),NA())</f>
        <v>2.0084082074119734E-2</v>
      </c>
      <c r="K2884" s="44">
        <f>IFERROR(_xll.qlIndexFixing(Index3M,H2884,TRUE,_xll.ohTrigger(RecalcTrigger,Trigger3M)),NA())</f>
        <v>2.0546664190990323E-2</v>
      </c>
      <c r="L2884" s="44">
        <f>IFERROR(_xll.qlIndexFixing(Index6M,$H2884,TRUE,_xll.ohTrigger(RecalcTrigger,Trigger6M)),NA())</f>
        <v>2.0694817114181654E-2</v>
      </c>
      <c r="M2884" s="183">
        <f>IFERROR(_xll.qlIndexFixing(Index1Y,$H2884,TRUE,_xll.ohTrigger(RecalcTrigger,Trigger1Y)),NA())</f>
        <v>2.09121115006492E-2</v>
      </c>
      <c r="N2884" s="182">
        <f>IFERROR(_xll.qlIndexFixing(ONIndex1M,I2884,TRUE,_xll.ohTrigger(RecalcTrigger,Trigger1M)),NA())</f>
        <v>2.0052956267117006E-2</v>
      </c>
      <c r="O2884" s="44">
        <f>IFERROR(_xll.qlIndexFixing(ONIndex3M,I2884,TRUE,_xll.ohTrigger(RecalcTrigger,Trigger3M)),NA())</f>
        <v>2.0459511402683983E-2</v>
      </c>
      <c r="P2884" s="44">
        <f>IFERROR(_xll.qlIndexFixing(ONIndex6M,I2884,TRUE,_xll.ohTrigger(RecalcTrigger,Trigger6M)),NA())</f>
        <v>2.0516080020431815E-2</v>
      </c>
      <c r="Q2884" s="183">
        <f>IFERROR(_xll.qlIndexFixing(ONIndex1Y,I2884,TRUE,_xll.ohTrigger(RecalcTrigger,Trigger1Y)),NA())</f>
        <v>2.0547278610516528E-2</v>
      </c>
    </row>
    <row r="2885" spans="2:17" x14ac:dyDescent="0.2">
      <c r="B2885" s="39" t="s">
        <v>42</v>
      </c>
      <c r="D2885" s="42">
        <f>_xll.qlCalendarAdvance(Calendar,$D2884,B2885,"f",FALSE)</f>
        <v>59532</v>
      </c>
      <c r="E2885" s="177">
        <f>_xll.qlInterestRateIndexValueDate(IndexON,D2885)</f>
        <v>59532</v>
      </c>
      <c r="F2885" s="193">
        <f>IFERROR(_xll.qlIndexFixing(IndexON,D2885,TRUE,_xll.ohTrigger(RecalcTrigger,TriggerON)),NA())</f>
        <v>2.0195889073055806E-2</v>
      </c>
      <c r="H2885" s="42">
        <f>_xll.qlCalendarAdvance(Calendar,$H2884,B2885,"f",FALSE)</f>
        <v>59532</v>
      </c>
      <c r="I2885" s="177">
        <f>_xll.qlInterestRateIndexValueDate(Index1M,$H2885)</f>
        <v>59532</v>
      </c>
      <c r="J2885" s="182">
        <f>IFERROR(_xll.qlIndexFixing(Index1M,$H2885,TRUE,_xll.ohTrigger(RecalcTrigger,Trigger1M)),NA())</f>
        <v>2.0090004751068275E-2</v>
      </c>
      <c r="K2885" s="44">
        <f>IFERROR(_xll.qlIndexFixing(Index3M,H2885,TRUE,_xll.ohTrigger(RecalcTrigger,Trigger3M)),NA())</f>
        <v>2.0552372584726197E-2</v>
      </c>
      <c r="L2885" s="44">
        <f>IFERROR(_xll.qlIndexFixing(Index6M,$H2885,TRUE,_xll.ohTrigger(RecalcTrigger,Trigger6M)),NA())</f>
        <v>2.0700619138502248E-2</v>
      </c>
      <c r="M2885" s="183">
        <f>IFERROR(_xll.qlIndexFixing(Index1Y,$H2885,TRUE,_xll.ohTrigger(RecalcTrigger,Trigger1Y)),NA())</f>
        <v>2.0918145928435994E-2</v>
      </c>
      <c r="N2885" s="182">
        <f>IFERROR(_xll.qlIndexFixing(ONIndex1M,I2885,TRUE,_xll.ohTrigger(RecalcTrigger,Trigger1M)),NA())</f>
        <v>2.0058829053981597E-2</v>
      </c>
      <c r="O2885" s="44">
        <f>IFERROR(_xll.qlIndexFixing(ONIndex3M,I2885,TRUE,_xll.ohTrigger(RecalcTrigger,Trigger3M)),NA())</f>
        <v>2.0465093995883921E-2</v>
      </c>
      <c r="P2885" s="44">
        <f>IFERROR(_xll.qlIndexFixing(ONIndex6M,I2885,TRUE,_xll.ohTrigger(RecalcTrigger,Trigger6M)),NA())</f>
        <v>2.0521618607122205E-2</v>
      </c>
      <c r="Q2885" s="183">
        <f>IFERROR(_xll.qlIndexFixing(ONIndex1Y,I2885,TRUE,_xll.ohTrigger(RecalcTrigger,Trigger1Y)),NA())</f>
        <v>2.0552760262843028E-2</v>
      </c>
    </row>
    <row r="2886" spans="2:17" x14ac:dyDescent="0.2">
      <c r="B2886" s="39" t="s">
        <v>42</v>
      </c>
      <c r="D2886" s="42">
        <f>_xll.qlCalendarAdvance(Calendar,$D2885,B2886,"f",FALSE)</f>
        <v>59539</v>
      </c>
      <c r="E2886" s="177">
        <f>_xll.qlInterestRateIndexValueDate(IndexON,D2886)</f>
        <v>59539</v>
      </c>
      <c r="F2886" s="193">
        <f>IFERROR(_xll.qlIndexFixing(IndexON,D2886,TRUE,_xll.ohTrigger(RecalcTrigger,TriggerON)),NA())</f>
        <v>2.0201288902516046E-2</v>
      </c>
      <c r="H2886" s="42">
        <f>_xll.qlCalendarAdvance(Calendar,$H2885,B2886,"f",FALSE)</f>
        <v>59539</v>
      </c>
      <c r="I2886" s="177">
        <f>_xll.qlInterestRateIndexValueDate(Index1M,$H2886)</f>
        <v>59539</v>
      </c>
      <c r="J2886" s="182">
        <f>IFERROR(_xll.qlIndexFixing(Index1M,$H2886,TRUE,_xll.ohTrigger(RecalcTrigger,Trigger1M)),NA())</f>
        <v>2.0095944733387081E-2</v>
      </c>
      <c r="K2886" s="44">
        <f>IFERROR(_xll.qlIndexFixing(Index3M,H2886,TRUE,_xll.ohTrigger(RecalcTrigger,Trigger3M)),NA())</f>
        <v>2.0558096375144622E-2</v>
      </c>
      <c r="L2886" s="44">
        <f>IFERROR(_xll.qlIndexFixing(Index6M,$H2886,TRUE,_xll.ohTrigger(RecalcTrigger,Trigger6M)),NA())</f>
        <v>2.0705430831192567E-2</v>
      </c>
      <c r="M2886" s="183">
        <f>IFERROR(_xll.qlIndexFixing(Index1Y,$H2886,TRUE,_xll.ohTrigger(RecalcTrigger,Trigger1Y)),NA())</f>
        <v>2.0924197255159926E-2</v>
      </c>
      <c r="N2886" s="182">
        <f>IFERROR(_xll.qlIndexFixing(ONIndex1M,I2886,TRUE,_xll.ohTrigger(RecalcTrigger,Trigger1M)),NA())</f>
        <v>2.0064719112619089E-2</v>
      </c>
      <c r="O2886" s="44">
        <f>IFERROR(_xll.qlIndexFixing(ONIndex3M,I2886,TRUE,_xll.ohTrigger(RecalcTrigger,Trigger3M)),NA())</f>
        <v>2.0470691901238736E-2</v>
      </c>
      <c r="P2886" s="44">
        <f>IFERROR(_xll.qlIndexFixing(ONIndex6M,I2886,TRUE,_xll.ohTrigger(RecalcTrigger,Trigger6M)),NA())</f>
        <v>2.0527173010804756E-2</v>
      </c>
      <c r="Q2886" s="183">
        <f>IFERROR(_xll.qlIndexFixing(ONIndex1Y,I2886,TRUE,_xll.ohTrigger(RecalcTrigger,Trigger1Y)),NA())</f>
        <v>2.0558258433779342E-2</v>
      </c>
    </row>
    <row r="2887" spans="2:17" x14ac:dyDescent="0.2">
      <c r="B2887" s="39" t="s">
        <v>42</v>
      </c>
      <c r="D2887" s="42">
        <f>_xll.qlCalendarAdvance(Calendar,$D2886,B2887,"f",FALSE)</f>
        <v>59546</v>
      </c>
      <c r="E2887" s="177">
        <f>_xll.qlInterestRateIndexValueDate(IndexON,D2887)</f>
        <v>59546</v>
      </c>
      <c r="F2887" s="193">
        <f>IFERROR(_xll.qlIndexFixing(IndexON,D2887,TRUE,_xll.ohTrigger(RecalcTrigger,TriggerON)),NA())</f>
        <v>2.0206702415263011E-2</v>
      </c>
      <c r="H2887" s="42">
        <f>_xll.qlCalendarAdvance(Calendar,$H2886,B2887,"f",FALSE)</f>
        <v>59546</v>
      </c>
      <c r="I2887" s="177">
        <f>_xll.qlInterestRateIndexValueDate(Index1M,$H2887)</f>
        <v>59546</v>
      </c>
      <c r="J2887" s="182">
        <f>IFERROR(_xll.qlIndexFixing(Index1M,$H2887,TRUE,_xll.ohTrigger(RecalcTrigger,Trigger1M)),NA())</f>
        <v>2.0101902021117911E-2</v>
      </c>
      <c r="K2887" s="44">
        <f>IFERROR(_xll.qlIndexFixing(Index3M,H2887,TRUE,_xll.ohTrigger(RecalcTrigger,Trigger3M)),NA())</f>
        <v>2.0563835562307727E-2</v>
      </c>
      <c r="L2887" s="44">
        <f>IFERROR(_xll.qlIndexFixing(Index6M,$H2887,TRUE,_xll.ohTrigger(RecalcTrigger,Trigger6M)),NA())</f>
        <v>2.0711263376036307E-2</v>
      </c>
      <c r="M2887" s="183">
        <f>IFERROR(_xll.qlIndexFixing(Index1Y,$H2887,TRUE,_xll.ohTrigger(RecalcTrigger,Trigger1Y)),NA())</f>
        <v>2.0930265481120758E-2</v>
      </c>
      <c r="N2887" s="182">
        <f>IFERROR(_xll.qlIndexFixing(ONIndex1M,I2887,TRUE,_xll.ohTrigger(RecalcTrigger,Trigger1M)),NA())</f>
        <v>2.0070626443191575E-2</v>
      </c>
      <c r="O2887" s="44">
        <f>IFERROR(_xll.qlIndexFixing(ONIndex3M,I2887,TRUE,_xll.ohTrigger(RecalcTrigger,Trigger3M)),NA())</f>
        <v>2.0476305118667382E-2</v>
      </c>
      <c r="P2887" s="44">
        <f>IFERROR(_xll.qlIndexFixing(ONIndex6M,I2887,TRUE,_xll.ohTrigger(RecalcTrigger,Trigger6M)),NA())</f>
        <v>2.0532743231884698E-2</v>
      </c>
      <c r="Q2887" s="183">
        <f>IFERROR(_xll.qlIndexFixing(ONIndex1Y,I2887,TRUE,_xll.ohTrigger(RecalcTrigger,Trigger1Y)),NA())</f>
        <v>2.0563773123487561E-2</v>
      </c>
    </row>
    <row r="2888" spans="2:17" x14ac:dyDescent="0.2">
      <c r="B2888" s="39" t="s">
        <v>42</v>
      </c>
      <c r="D2888" s="42">
        <f>_xll.qlCalendarAdvance(Calendar,$D2887,B2888,"f",FALSE)</f>
        <v>59553</v>
      </c>
      <c r="E2888" s="177">
        <f>_xll.qlInterestRateIndexValueDate(IndexON,D2888)</f>
        <v>59553</v>
      </c>
      <c r="F2888" s="193">
        <f>IFERROR(_xll.qlIndexFixing(IndexON,D2888,TRUE,_xll.ohTrigger(RecalcTrigger,TriggerON)),NA())</f>
        <v>2.0212129610729379E-2</v>
      </c>
      <c r="H2888" s="42">
        <f>_xll.qlCalendarAdvance(Calendar,$H2887,B2888,"f",FALSE)</f>
        <v>59553</v>
      </c>
      <c r="I2888" s="177">
        <f>_xll.qlInterestRateIndexValueDate(Index1M,$H2888)</f>
        <v>59553</v>
      </c>
      <c r="J2888" s="182">
        <f>IFERROR(_xll.qlIndexFixing(Index1M,$H2888,TRUE,_xll.ohTrigger(RecalcTrigger,Trigger1M)),NA())</f>
        <v>2.0107876614285317E-2</v>
      </c>
      <c r="K2888" s="44">
        <f>IFERROR(_xll.qlIndexFixing(Index3M,H2888,TRUE,_xll.ohTrigger(RecalcTrigger,Trigger3M)),NA())</f>
        <v>2.0569590146284851E-2</v>
      </c>
      <c r="L2888" s="44">
        <f>IFERROR(_xll.qlIndexFixing(Index6M,$H2888,TRUE,_xll.ohTrigger(RecalcTrigger,Trigger6M)),NA())</f>
        <v>2.0717111916264474E-2</v>
      </c>
      <c r="M2888" s="183">
        <f>IFERROR(_xll.qlIndexFixing(Index1Y,$H2888,TRUE,_xll.ohTrigger(RecalcTrigger,Trigger1Y)),NA())</f>
        <v>2.0936350606619136E-2</v>
      </c>
      <c r="N2888" s="182">
        <f>IFERROR(_xll.qlIndexFixing(ONIndex1M,I2888,TRUE,_xll.ohTrigger(RecalcTrigger,Trigger1M)),NA())</f>
        <v>2.0076551045699054E-2</v>
      </c>
      <c r="O2888" s="44">
        <f>IFERROR(_xll.qlIndexFixing(ONIndex3M,I2888,TRUE,_xll.ohTrigger(RecalcTrigger,Trigger3M)),NA())</f>
        <v>2.0481933648250905E-2</v>
      </c>
      <c r="P2888" s="44">
        <f>IFERROR(_xll.qlIndexFixing(ONIndex6M,I2888,TRUE,_xll.ohTrigger(RecalcTrigger,Trigger6M)),NA())</f>
        <v>2.0538329270118894E-2</v>
      </c>
      <c r="Q2888" s="183">
        <f>IFERROR(_xll.qlIndexFixing(ONIndex1Y,I2888,TRUE,_xll.ohTrigger(RecalcTrigger,Trigger1Y)),NA())</f>
        <v>2.0569304331724547E-2</v>
      </c>
    </row>
    <row r="2889" spans="2:17" x14ac:dyDescent="0.2">
      <c r="B2889" s="39" t="s">
        <v>42</v>
      </c>
      <c r="D2889" s="42">
        <f>_xll.qlCalendarAdvance(Calendar,$D2888,B2889,"f",FALSE)</f>
        <v>59560</v>
      </c>
      <c r="E2889" s="177">
        <f>_xll.qlInterestRateIndexValueDate(IndexON,D2889)</f>
        <v>59560</v>
      </c>
      <c r="F2889" s="193">
        <f>IFERROR(_xll.qlIndexFixing(IndexON,D2889,TRUE,_xll.ohTrigger(RecalcTrigger,TriggerON)),NA())</f>
        <v>2.0217570489401426E-2</v>
      </c>
      <c r="H2889" s="42">
        <f>_xll.qlCalendarAdvance(Calendar,$H2888,B2889,"f",FALSE)</f>
        <v>59560</v>
      </c>
      <c r="I2889" s="177">
        <f>_xll.qlInterestRateIndexValueDate(Index1M,$H2889)</f>
        <v>59560</v>
      </c>
      <c r="J2889" s="182">
        <f>IFERROR(_xll.qlIndexFixing(Index1M,$H2889,TRUE,_xll.ohTrigger(RecalcTrigger,Trigger1M)),NA())</f>
        <v>2.011386851292123E-2</v>
      </c>
      <c r="K2889" s="44">
        <f>IFERROR(_xll.qlIndexFixing(Index3M,H2889,TRUE,_xll.ohTrigger(RecalcTrigger,Trigger3M)),NA())</f>
        <v>2.0575360127135432E-2</v>
      </c>
      <c r="L2889" s="44">
        <f>IFERROR(_xll.qlIndexFixing(Index6M,$H2889,TRUE,_xll.ohTrigger(RecalcTrigger,Trigger6M)),NA())</f>
        <v>2.0722976452012296E-2</v>
      </c>
      <c r="M2889" s="183">
        <f>IFERROR(_xll.qlIndexFixing(Index1Y,$H2889,TRUE,_xll.ohTrigger(RecalcTrigger,Trigger1Y)),NA())</f>
        <v>2.0942452631957265E-2</v>
      </c>
      <c r="N2889" s="182">
        <f>IFERROR(_xll.qlIndexFixing(ONIndex1M,I2889,TRUE,_xll.ohTrigger(RecalcTrigger,Trigger1M)),NA())</f>
        <v>2.008249292006048E-2</v>
      </c>
      <c r="O2889" s="44">
        <f>IFERROR(_xll.qlIndexFixing(ONIndex3M,I2889,TRUE,_xll.ohTrigger(RecalcTrigger,Trigger3M)),NA())</f>
        <v>2.0487577489584075E-2</v>
      </c>
      <c r="P2889" s="44">
        <f>IFERROR(_xll.qlIndexFixing(ONIndex6M,I2889,TRUE,_xll.ohTrigger(RecalcTrigger,Trigger6M)),NA())</f>
        <v>2.0543931125507342E-2</v>
      </c>
      <c r="Q2889" s="183">
        <f>IFERROR(_xll.qlIndexFixing(ONIndex1Y,I2889,TRUE,_xll.ohTrigger(RecalcTrigger,Trigger1Y)),NA())</f>
        <v>2.0574852058733439E-2</v>
      </c>
    </row>
    <row r="2890" spans="2:17" x14ac:dyDescent="0.2">
      <c r="B2890" s="39" t="s">
        <v>42</v>
      </c>
      <c r="D2890" s="42">
        <f>_xll.qlCalendarAdvance(Calendar,$D2889,B2890,"f",FALSE)</f>
        <v>59567</v>
      </c>
      <c r="E2890" s="177">
        <f>_xll.qlInterestRateIndexValueDate(IndexON,D2890)</f>
        <v>59567</v>
      </c>
      <c r="F2890" s="193">
        <f>IFERROR(_xll.qlIndexFixing(IndexON,D2890,TRUE,_xll.ohTrigger(RecalcTrigger,TriggerON)),NA())</f>
        <v>2.0223025050873922E-2</v>
      </c>
      <c r="H2890" s="42">
        <f>_xll.qlCalendarAdvance(Calendar,$H2889,B2890,"f",FALSE)</f>
        <v>59567</v>
      </c>
      <c r="I2890" s="177">
        <f>_xll.qlInterestRateIndexValueDate(Index1M,$H2890)</f>
        <v>59567</v>
      </c>
      <c r="J2890" s="182">
        <f>IFERROR(_xll.qlIndexFixing(Index1M,$H2890,TRUE,_xll.ohTrigger(RecalcTrigger,Trigger1M)),NA())</f>
        <v>2.0114954957734677E-2</v>
      </c>
      <c r="K2890" s="44">
        <f>IFERROR(_xll.qlIndexFixing(Index3M,H2890,TRUE,_xll.ohTrigger(RecalcTrigger,Trigger3M)),NA())</f>
        <v>2.0580150172603395E-2</v>
      </c>
      <c r="L2890" s="44">
        <f>IFERROR(_xll.qlIndexFixing(Index6M,$H2890,TRUE,_xll.ohTrigger(RecalcTrigger,Trigger6M)),NA())</f>
        <v>2.072885698341858E-2</v>
      </c>
      <c r="M2890" s="183">
        <f>IFERROR(_xll.qlIndexFixing(Index1Y,$H2890,TRUE,_xll.ohTrigger(RecalcTrigger,Trigger1Y)),NA())</f>
        <v>2.094857155743779E-2</v>
      </c>
      <c r="N2890" s="182">
        <f>IFERROR(_xll.qlIndexFixing(ONIndex1M,I2890,TRUE,_xll.ohTrigger(RecalcTrigger,Trigger1M)),NA())</f>
        <v>2.008845206611376E-2</v>
      </c>
      <c r="O2890" s="44">
        <f>IFERROR(_xll.qlIndexFixing(ONIndex3M,I2890,TRUE,_xll.ohTrigger(RecalcTrigger,Trigger3M)),NA())</f>
        <v>2.0493236642991075E-2</v>
      </c>
      <c r="P2890" s="44">
        <f>IFERROR(_xll.qlIndexFixing(ONIndex6M,I2890,TRUE,_xll.ohTrigger(RecalcTrigger,Trigger6M)),NA())</f>
        <v>2.0549548797887951E-2</v>
      </c>
      <c r="Q2890" s="183">
        <f>IFERROR(_xll.qlIndexFixing(ONIndex1Y,I2890,TRUE,_xll.ohTrigger(RecalcTrigger,Trigger1Y)),NA())</f>
        <v>2.0580416304271099E-2</v>
      </c>
    </row>
    <row r="2891" spans="2:17" x14ac:dyDescent="0.2">
      <c r="B2891" s="39" t="s">
        <v>42</v>
      </c>
      <c r="D2891" s="42">
        <f>_xll.qlCalendarAdvance(Calendar,$D2890,B2891,"f",FALSE)</f>
        <v>59574</v>
      </c>
      <c r="E2891" s="177">
        <f>_xll.qlInterestRateIndexValueDate(IndexON,D2891)</f>
        <v>59574</v>
      </c>
      <c r="F2891" s="193">
        <f>IFERROR(_xll.qlIndexFixing(IndexON,D2891,TRUE,_xll.ohTrigger(RecalcTrigger,TriggerON)),NA())</f>
        <v>2.0228493295390004E-2</v>
      </c>
      <c r="H2891" s="42">
        <f>_xll.qlCalendarAdvance(Calendar,$H2890,B2891,"f",FALSE)</f>
        <v>59574</v>
      </c>
      <c r="I2891" s="177">
        <f>_xll.qlInterestRateIndexValueDate(Index1M,$H2891)</f>
        <v>59574</v>
      </c>
      <c r="J2891" s="182">
        <f>IFERROR(_xll.qlIndexFixing(Index1M,$H2891,TRUE,_xll.ohTrigger(RecalcTrigger,Trigger1M)),NA())</f>
        <v>2.0120973629201445E-2</v>
      </c>
      <c r="K2891" s="44">
        <f>IFERROR(_xll.qlIndexFixing(Index3M,H2891,TRUE,_xll.ohTrigger(RecalcTrigger,Trigger3M)),NA())</f>
        <v>2.0586946279729814E-2</v>
      </c>
      <c r="L2891" s="44">
        <f>IFERROR(_xll.qlIndexFixing(Index6M,$H2891,TRUE,_xll.ohTrigger(RecalcTrigger,Trigger6M)),NA())</f>
        <v>2.0734753510624374E-2</v>
      </c>
      <c r="M2891" s="183">
        <f>IFERROR(_xll.qlIndexFixing(Index1Y,$H2891,TRUE,_xll.ohTrigger(RecalcTrigger,Trigger1Y)),NA())</f>
        <v>2.0954707383363802E-2</v>
      </c>
      <c r="N2891" s="182">
        <f>IFERROR(_xll.qlIndexFixing(ONIndex1M,I2891,TRUE,_xll.ohTrigger(RecalcTrigger,Trigger1M)),NA())</f>
        <v>2.009442848418308E-2</v>
      </c>
      <c r="O2891" s="44">
        <f>IFERROR(_xll.qlIndexFixing(ONIndex3M,I2891,TRUE,_xll.ohTrigger(RecalcTrigger,Trigger3M)),NA())</f>
        <v>2.0498911108552953E-2</v>
      </c>
      <c r="P2891" s="44">
        <f>IFERROR(_xll.qlIndexFixing(ONIndex6M,I2891,TRUE,_xll.ohTrigger(RecalcTrigger,Trigger6M)),NA())</f>
        <v>2.0555182287665952E-2</v>
      </c>
      <c r="Q2891" s="183">
        <f>IFERROR(_xll.qlIndexFixing(ONIndex1Y,I2891,TRUE,_xll.ohTrigger(RecalcTrigger,Trigger1Y)),NA())</f>
        <v>2.0585997068580664E-2</v>
      </c>
    </row>
    <row r="2892" spans="2:17" x14ac:dyDescent="0.2">
      <c r="B2892" s="39" t="s">
        <v>42</v>
      </c>
      <c r="D2892" s="42">
        <f>_xll.qlCalendarAdvance(Calendar,$D2891,B2892,"f",FALSE)</f>
        <v>59581</v>
      </c>
      <c r="E2892" s="177">
        <f>_xll.qlInterestRateIndexValueDate(IndexON,D2892)</f>
        <v>59581</v>
      </c>
      <c r="F2892" s="193">
        <f>IFERROR(_xll.qlIndexFixing(IndexON,D2892,TRUE,_xll.ohTrigger(RecalcTrigger,TriggerON)),NA())</f>
        <v>2.023397522303072E-2</v>
      </c>
      <c r="H2892" s="42">
        <f>_xll.qlCalendarAdvance(Calendar,$H2891,B2892,"f",FALSE)</f>
        <v>59581</v>
      </c>
      <c r="I2892" s="177">
        <f>_xll.qlInterestRateIndexValueDate(Index1M,$H2892)</f>
        <v>59581</v>
      </c>
      <c r="J2892" s="182">
        <f>IFERROR(_xll.qlIndexFixing(Index1M,$H2892,TRUE,_xll.ohTrigger(RecalcTrigger,Trigger1M)),NA())</f>
        <v>2.0127009600949142E-2</v>
      </c>
      <c r="K2892" s="44">
        <f>IFERROR(_xll.qlIndexFixing(Index3M,H2892,TRUE,_xll.ohTrigger(RecalcTrigger,Trigger3M)),NA())</f>
        <v>2.0591764266277124E-2</v>
      </c>
      <c r="L2892" s="44">
        <f>IFERROR(_xll.qlIndexFixing(Index6M,$H2892,TRUE,_xll.ohTrigger(RecalcTrigger,Trigger6M)),NA())</f>
        <v>2.0740666033765801E-2</v>
      </c>
      <c r="M2892" s="183">
        <f>IFERROR(_xll.qlIndexFixing(Index1Y,$H2892,TRUE,_xll.ohTrigger(RecalcTrigger,Trigger1Y)),NA())</f>
        <v>2.0960860110039947E-2</v>
      </c>
      <c r="N2892" s="182">
        <f>IFERROR(_xll.qlIndexFixing(ONIndex1M,I2892,TRUE,_xll.ohTrigger(RecalcTrigger,Trigger1M)),NA())</f>
        <v>2.0100422174349486E-2</v>
      </c>
      <c r="O2892" s="44">
        <f>IFERROR(_xll.qlIndexFixing(ONIndex3M,I2892,TRUE,_xll.ohTrigger(RecalcTrigger,Trigger3M)),NA())</f>
        <v>2.0504600885945523E-2</v>
      </c>
      <c r="P2892" s="44">
        <f>IFERROR(_xll.qlIndexFixing(ONIndex6M,I2892,TRUE,_xll.ohTrigger(RecalcTrigger,Trigger6M)),NA())</f>
        <v>2.0560831594436113E-2</v>
      </c>
      <c r="Q2892" s="183">
        <f>IFERROR(_xll.qlIndexFixing(ONIndex1Y,I2892,TRUE,_xll.ohTrigger(RecalcTrigger,Trigger1Y)),NA())</f>
        <v>2.0591594351581088E-2</v>
      </c>
    </row>
    <row r="2893" spans="2:17" x14ac:dyDescent="0.2">
      <c r="B2893" s="39" t="s">
        <v>42</v>
      </c>
      <c r="D2893" s="42">
        <f>_xll.qlCalendarAdvance(Calendar,$D2892,B2893,"f",FALSE)</f>
        <v>59588</v>
      </c>
      <c r="E2893" s="177">
        <f>_xll.qlInterestRateIndexValueDate(IndexON,D2893)</f>
        <v>59588</v>
      </c>
      <c r="F2893" s="193">
        <f>IFERROR(_xll.qlIndexFixing(IndexON,D2893,TRUE,_xll.ohTrigger(RecalcTrigger,TriggerON)),NA())</f>
        <v>2.0239470833471884E-2</v>
      </c>
      <c r="H2893" s="42">
        <f>_xll.qlCalendarAdvance(Calendar,$H2892,B2893,"f",FALSE)</f>
        <v>59588</v>
      </c>
      <c r="I2893" s="177">
        <f>_xll.qlInterestRateIndexValueDate(Index1M,$H2893)</f>
        <v>59588</v>
      </c>
      <c r="J2893" s="182">
        <f>IFERROR(_xll.qlIndexFixing(Index1M,$H2893,TRUE,_xll.ohTrigger(RecalcTrigger,Trigger1M)),NA())</f>
        <v>2.0133062872995138E-2</v>
      </c>
      <c r="K2893" s="44">
        <f>IFERROR(_xll.qlIndexFixing(Index3M,H2893,TRUE,_xll.ohTrigger(RecalcTrigger,Trigger3M)),NA())</f>
        <v>2.0597594407342761E-2</v>
      </c>
      <c r="L2893" s="44">
        <f>IFERROR(_xll.qlIndexFixing(Index6M,$H2893,TRUE,_xll.ohTrigger(RecalcTrigger,Trigger6M)),NA())</f>
        <v>2.0746594552981668E-2</v>
      </c>
      <c r="M2893" s="183">
        <f>IFERROR(_xll.qlIndexFixing(Index1Y,$H2893,TRUE,_xll.ohTrigger(RecalcTrigger,Trigger1Y)),NA())</f>
        <v>2.0967029737770648E-2</v>
      </c>
      <c r="N2893" s="182">
        <f>IFERROR(_xll.qlIndexFixing(ONIndex1M,I2893,TRUE,_xll.ohTrigger(RecalcTrigger,Trigger1M)),NA())</f>
        <v>2.0106433136207746E-2</v>
      </c>
      <c r="O2893" s="44">
        <f>IFERROR(_xll.qlIndexFixing(ONIndex3M,I2893,TRUE,_xll.ohTrigger(RecalcTrigger,Trigger3M)),NA())</f>
        <v>2.0510305975492971E-2</v>
      </c>
      <c r="P2893" s="44">
        <f>IFERROR(_xll.qlIndexFixing(ONIndex6M,I2893,TRUE,_xll.ohTrigger(RecalcTrigger,Trigger6M)),NA())</f>
        <v>2.0566496718441574E-2</v>
      </c>
      <c r="Q2893" s="183">
        <f>IFERROR(_xll.qlIndexFixing(ONIndex1Y,I2893,TRUE,_xll.ohTrigger(RecalcTrigger,Trigger1Y)),NA())</f>
        <v>2.059720815311028E-2</v>
      </c>
    </row>
    <row r="2894" spans="2:17" x14ac:dyDescent="0.2">
      <c r="B2894" s="39" t="s">
        <v>42</v>
      </c>
      <c r="D2894" s="42">
        <f>_xll.qlCalendarAdvance(Calendar,$D2893,B2894,"f",FALSE)</f>
        <v>59595</v>
      </c>
      <c r="E2894" s="177">
        <f>_xll.qlInterestRateIndexValueDate(IndexON,D2894)</f>
        <v>59595</v>
      </c>
      <c r="F2894" s="193">
        <f>IFERROR(_xll.qlIndexFixing(IndexON,D2894,TRUE,_xll.ohTrigger(RecalcTrigger,TriggerON)),NA())</f>
        <v>2.0244980126956635E-2</v>
      </c>
      <c r="H2894" s="42">
        <f>_xll.qlCalendarAdvance(Calendar,$H2893,B2894,"f",FALSE)</f>
        <v>59595</v>
      </c>
      <c r="I2894" s="177">
        <f>_xll.qlInterestRateIndexValueDate(Index1M,$H2894)</f>
        <v>59595</v>
      </c>
      <c r="J2894" s="182">
        <f>IFERROR(_xll.qlIndexFixing(Index1M,$H2894,TRUE,_xll.ohTrigger(RecalcTrigger,Trigger1M)),NA())</f>
        <v>2.0141114544434496E-2</v>
      </c>
      <c r="K2894" s="44">
        <f>IFERROR(_xll.qlIndexFixing(Index3M,H2894,TRUE,_xll.ohTrigger(RecalcTrigger,Trigger3M)),NA())</f>
        <v>2.0606443592899457E-2</v>
      </c>
      <c r="L2894" s="44">
        <f>IFERROR(_xll.qlIndexFixing(Index6M,$H2894,TRUE,_xll.ohTrigger(RecalcTrigger,Trigger6M)),NA())</f>
        <v>2.075559399942313E-2</v>
      </c>
      <c r="M2894" s="183">
        <f>IFERROR(_xll.qlIndexFixing(Index1Y,$H2894,TRUE,_xll.ohTrigger(RecalcTrigger,Trigger1Y)),NA())</f>
        <v>2.0974267728970104E-2</v>
      </c>
      <c r="N2894" s="182">
        <f>IFERROR(_xll.qlIndexFixing(ONIndex1M,I2894,TRUE,_xll.ohTrigger(RecalcTrigger,Trigger1M)),NA())</f>
        <v>2.0112461369838908E-2</v>
      </c>
      <c r="O2894" s="44">
        <f>IFERROR(_xll.qlIndexFixing(ONIndex3M,I2894,TRUE,_xll.ohTrigger(RecalcTrigger,Trigger3M)),NA())</f>
        <v>2.0516026376952157E-2</v>
      </c>
      <c r="P2894" s="44">
        <f>IFERROR(_xll.qlIndexFixing(ONIndex6M,I2894,TRUE,_xll.ohTrigger(RecalcTrigger,Trigger6M)),NA())</f>
        <v>2.057217765976338E-2</v>
      </c>
      <c r="Q2894" s="183">
        <f>IFERROR(_xll.qlIndexFixing(ONIndex1Y,I2894,TRUE,_xll.ohTrigger(RecalcTrigger,Trigger1Y)),NA())</f>
        <v>2.0602838473411378E-2</v>
      </c>
    </row>
    <row r="2895" spans="2:17" x14ac:dyDescent="0.2">
      <c r="B2895" s="39" t="s">
        <v>42</v>
      </c>
      <c r="D2895" s="42">
        <f>_xll.qlCalendarAdvance(Calendar,$D2894,B2895,"f",FALSE)</f>
        <v>59602</v>
      </c>
      <c r="E2895" s="177">
        <f>_xll.qlInterestRateIndexValueDate(IndexON,D2895)</f>
        <v>59602</v>
      </c>
      <c r="F2895" s="193">
        <f>IFERROR(_xll.qlIndexFixing(IndexON,D2895,TRUE,_xll.ohTrigger(RecalcTrigger,TriggerON)),NA())</f>
        <v>2.0250503103484974E-2</v>
      </c>
      <c r="H2895" s="42">
        <f>_xll.qlCalendarAdvance(Calendar,$H2894,B2895,"f",FALSE)</f>
        <v>59602</v>
      </c>
      <c r="I2895" s="177">
        <f>_xll.qlInterestRateIndexValueDate(Index1M,$H2895)</f>
        <v>59602</v>
      </c>
      <c r="J2895" s="182">
        <f>IFERROR(_xll.qlIndexFixing(Index1M,$H2895,TRUE,_xll.ohTrigger(RecalcTrigger,Trigger1M)),NA())</f>
        <v>2.0150183321029257E-2</v>
      </c>
      <c r="K2895" s="44">
        <f>IFERROR(_xll.qlIndexFixing(Index3M,H2895,TRUE,_xll.ohTrigger(RecalcTrigger,Trigger3M)),NA())</f>
        <v>2.0612308816608815E-2</v>
      </c>
      <c r="L2895" s="44">
        <f>IFERROR(_xll.qlIndexFixing(Index6M,$H2895,TRUE,_xll.ohTrigger(RecalcTrigger,Trigger6M)),NA())</f>
        <v>2.0761558951419221E-2</v>
      </c>
      <c r="M2895" s="183">
        <f>IFERROR(_xll.qlIndexFixing(Index1Y,$H2895,TRUE,_xll.ohTrigger(RecalcTrigger,Trigger1Y)),NA())</f>
        <v>2.0980472719973192E-2</v>
      </c>
      <c r="N2895" s="182">
        <f>IFERROR(_xll.qlIndexFixing(ONIndex1M,I2895,TRUE,_xll.ohTrigger(RecalcTrigger,Trigger1M)),NA())</f>
        <v>2.0118506875648201E-2</v>
      </c>
      <c r="O2895" s="44">
        <f>IFERROR(_xll.qlIndexFixing(ONIndex3M,I2895,TRUE,_xll.ohTrigger(RecalcTrigger,Trigger3M)),NA())</f>
        <v>2.0521762090647266E-2</v>
      </c>
      <c r="P2895" s="44">
        <f>IFERROR(_xll.qlIndexFixing(ONIndex6M,I2895,TRUE,_xll.ohTrigger(RecalcTrigger,Trigger6M)),NA())</f>
        <v>2.0577874418239439E-2</v>
      </c>
      <c r="Q2895" s="183">
        <f>IFERROR(_xll.qlIndexFixing(ONIndex1Y,I2895,TRUE,_xll.ohTrigger(RecalcTrigger,Trigger1Y)),NA())</f>
        <v>2.0608485312322289E-2</v>
      </c>
    </row>
    <row r="2896" spans="2:17" x14ac:dyDescent="0.2">
      <c r="B2896" s="39" t="s">
        <v>42</v>
      </c>
      <c r="D2896" s="42">
        <f>_xll.qlCalendarAdvance(Calendar,$D2895,B2896,"f",FALSE)</f>
        <v>59609</v>
      </c>
      <c r="E2896" s="177">
        <f>_xll.qlInterestRateIndexValueDate(IndexON,D2896)</f>
        <v>59609</v>
      </c>
      <c r="F2896" s="193">
        <f>IFERROR(_xll.qlIndexFixing(IndexON,D2896,TRUE,_xll.ohTrigger(RecalcTrigger,TriggerON)),NA())</f>
        <v>2.0256039763056899E-2</v>
      </c>
      <c r="H2896" s="42">
        <f>_xll.qlCalendarAdvance(Calendar,$H2895,B2896,"f",FALSE)</f>
        <v>59609</v>
      </c>
      <c r="I2896" s="177">
        <f>_xll.qlInterestRateIndexValueDate(Index1M,$H2896)</f>
        <v>59609</v>
      </c>
      <c r="J2896" s="182">
        <f>IFERROR(_xll.qlIndexFixing(Index1M,$H2896,TRUE,_xll.ohTrigger(RecalcTrigger,Trigger1M)),NA())</f>
        <v>2.0157290891722305E-2</v>
      </c>
      <c r="K2896" s="44">
        <f>IFERROR(_xll.qlIndexFixing(Index3M,H2896,TRUE,_xll.ohTrigger(RecalcTrigger,Trigger3M)),NA())</f>
        <v>2.061818943958723E-2</v>
      </c>
      <c r="L2896" s="44">
        <f>IFERROR(_xll.qlIndexFixing(Index6M,$H2896,TRUE,_xll.ohTrigger(RecalcTrigger,Trigger6M)),NA())</f>
        <v>2.0767539902945279E-2</v>
      </c>
      <c r="M2896" s="183">
        <f>IFERROR(_xll.qlIndexFixing(Index1Y,$H2896,TRUE,_xll.ohTrigger(RecalcTrigger,Trigger1Y)),NA())</f>
        <v>2.0986694614039094E-2</v>
      </c>
      <c r="N2896" s="182">
        <f>IFERROR(_xll.qlIndexFixing(ONIndex1M,I2896,TRUE,_xll.ohTrigger(RecalcTrigger,Trigger1M)),NA())</f>
        <v>2.0124569653149349E-2</v>
      </c>
      <c r="O2896" s="44">
        <f>IFERROR(_xll.qlIndexFixing(ONIndex3M,I2896,TRUE,_xll.ohTrigger(RecalcTrigger,Trigger3M)),NA())</f>
        <v>2.0527513116335161E-2</v>
      </c>
      <c r="P2896" s="44">
        <f>IFERROR(_xll.qlIndexFixing(ONIndex6M,I2896,TRUE,_xll.ohTrigger(RecalcTrigger,Trigger6M)),NA())</f>
        <v>2.0583586993707659E-2</v>
      </c>
      <c r="Q2896" s="183">
        <f>IFERROR(_xll.qlIndexFixing(ONIndex1Y,I2896,TRUE,_xll.ohTrigger(RecalcTrigger,Trigger1Y)),NA())</f>
        <v>2.0614148670005106E-2</v>
      </c>
    </row>
    <row r="2897" spans="2:17" x14ac:dyDescent="0.2">
      <c r="B2897" s="39" t="s">
        <v>42</v>
      </c>
      <c r="D2897" s="42">
        <f>_xll.qlCalendarAdvance(Calendar,$D2896,B2897,"f",FALSE)</f>
        <v>59616</v>
      </c>
      <c r="E2897" s="177">
        <f>_xll.qlInterestRateIndexValueDate(IndexON,D2897)</f>
        <v>59616</v>
      </c>
      <c r="F2897" s="193">
        <f>IFERROR(_xll.qlIndexFixing(IndexON,D2897,TRUE,_xll.ohTrigger(RecalcTrigger,TriggerON)),NA())</f>
        <v>2.0261590105429272E-2</v>
      </c>
      <c r="H2897" s="42">
        <f>_xll.qlCalendarAdvance(Calendar,$H2896,B2897,"f",FALSE)</f>
        <v>59616</v>
      </c>
      <c r="I2897" s="177">
        <f>_xll.qlInterestRateIndexValueDate(Index1M,$H2897)</f>
        <v>59616</v>
      </c>
      <c r="J2897" s="182">
        <f>IFERROR(_xll.qlIndexFixing(Index1M,$H2897,TRUE,_xll.ohTrigger(RecalcTrigger,Trigger1M)),NA())</f>
        <v>2.0162426702060116E-2</v>
      </c>
      <c r="K2897" s="44">
        <f>IFERROR(_xll.qlIndexFixing(Index3M,H2897,TRUE,_xll.ohTrigger(RecalcTrigger,Trigger3M)),NA())</f>
        <v>2.0624085461900771E-2</v>
      </c>
      <c r="L2897" s="44">
        <f>IFERROR(_xll.qlIndexFixing(Index6M,$H2897,TRUE,_xll.ohTrigger(RecalcTrigger,Trigger6M)),NA())</f>
        <v>2.0773536854147102E-2</v>
      </c>
      <c r="M2897" s="183">
        <f>IFERROR(_xll.qlIndexFixing(Index1Y,$H2897,TRUE,_xll.ohTrigger(RecalcTrigger,Trigger1Y)),NA())</f>
        <v>2.0992933411476265E-2</v>
      </c>
      <c r="N2897" s="182">
        <f>IFERROR(_xll.qlIndexFixing(ONIndex1M,I2897,TRUE,_xll.ohTrigger(RecalcTrigger,Trigger1M)),NA())</f>
        <v>2.0130649702423398E-2</v>
      </c>
      <c r="O2897" s="44">
        <f>IFERROR(_xll.qlIndexFixing(ONIndex3M,I2897,TRUE,_xll.ohTrigger(RecalcTrigger,Trigger3M)),NA())</f>
        <v>2.0533279453934794E-2</v>
      </c>
      <c r="P2897" s="44">
        <f>IFERROR(_xll.qlIndexFixing(ONIndex6M,I2897,TRUE,_xll.ohTrigger(RecalcTrigger,Trigger6M)),NA())</f>
        <v>2.058931538657327E-2</v>
      </c>
      <c r="Q2897" s="183">
        <f>IFERROR(_xll.qlIndexFixing(ONIndex1Y,I2897,TRUE,_xll.ohTrigger(RecalcTrigger,Trigger1Y)),NA())</f>
        <v>2.0619828546297736E-2</v>
      </c>
    </row>
    <row r="2898" spans="2:17" x14ac:dyDescent="0.2">
      <c r="B2898" s="39" t="s">
        <v>42</v>
      </c>
      <c r="D2898" s="42">
        <f>_xll.qlCalendarAdvance(Calendar,$D2897,B2898,"f",FALSE)</f>
        <v>59623</v>
      </c>
      <c r="E2898" s="177">
        <f>_xll.qlInterestRateIndexValueDate(IndexON,D2898)</f>
        <v>59623</v>
      </c>
      <c r="F2898" s="193">
        <f>IFERROR(_xll.qlIndexFixing(IndexON,D2898,TRUE,_xll.ohTrigger(RecalcTrigger,TriggerON)),NA())</f>
        <v>2.0267154131007326E-2</v>
      </c>
      <c r="H2898" s="42">
        <f>_xll.qlCalendarAdvance(Calendar,$H2897,B2898,"f",FALSE)</f>
        <v>59623</v>
      </c>
      <c r="I2898" s="177">
        <f>_xll.qlInterestRateIndexValueDate(Index1M,$H2898)</f>
        <v>59623</v>
      </c>
      <c r="J2898" s="182">
        <f>IFERROR(_xll.qlIndexFixing(Index1M,$H2898,TRUE,_xll.ohTrigger(RecalcTrigger,Trigger1M)),NA())</f>
        <v>2.0168574351143012E-2</v>
      </c>
      <c r="K2898" s="44">
        <f>IFERROR(_xll.qlIndexFixing(Index3M,H2898,TRUE,_xll.ohTrigger(RecalcTrigger,Trigger3M)),NA())</f>
        <v>2.0629996883622562E-2</v>
      </c>
      <c r="L2898" s="44">
        <f>IFERROR(_xll.qlIndexFixing(Index6M,$H2898,TRUE,_xll.ohTrigger(RecalcTrigger,Trigger6M)),NA())</f>
        <v>2.0779549805166955E-2</v>
      </c>
      <c r="M2898" s="183">
        <f>IFERROR(_xll.qlIndexFixing(Index1Y,$H2898,TRUE,_xll.ohTrigger(RecalcTrigger,Trigger1Y)),NA())</f>
        <v>2.0999189112596277E-2</v>
      </c>
      <c r="N2898" s="182">
        <f>IFERROR(_xll.qlIndexFixing(ONIndex1M,I2898,TRUE,_xll.ohTrigger(RecalcTrigger,Trigger1M)),NA())</f>
        <v>2.0136747023875579E-2</v>
      </c>
      <c r="O2898" s="44">
        <f>IFERROR(_xll.qlIndexFixing(ONIndex3M,I2898,TRUE,_xll.ohTrigger(RecalcTrigger,Trigger3M)),NA())</f>
        <v>2.0539061103527212E-2</v>
      </c>
      <c r="P2898" s="44">
        <f>IFERROR(_xll.qlIndexFixing(ONIndex6M,I2898,TRUE,_xll.ohTrigger(RecalcTrigger,Trigger6M)),NA())</f>
        <v>2.0595059596512089E-2</v>
      </c>
      <c r="Q2898" s="183">
        <f>IFERROR(_xll.qlIndexFixing(ONIndex1Y,I2898,TRUE,_xll.ohTrigger(RecalcTrigger,Trigger1Y)),NA())</f>
        <v>2.0625524941281226E-2</v>
      </c>
    </row>
    <row r="2899" spans="2:17" x14ac:dyDescent="0.2">
      <c r="B2899" s="39" t="s">
        <v>42</v>
      </c>
      <c r="D2899" s="42">
        <f>_xll.qlCalendarAdvance(Calendar,$D2898,B2899,"f",FALSE)</f>
        <v>59630</v>
      </c>
      <c r="E2899" s="177">
        <f>_xll.qlInterestRateIndexValueDate(IndexON,D2899)</f>
        <v>59630</v>
      </c>
      <c r="F2899" s="193">
        <f>IFERROR(_xll.qlIndexFixing(IndexON,D2899,TRUE,_xll.ohTrigger(RecalcTrigger,TriggerON)),NA())</f>
        <v>2.0272731839385827E-2</v>
      </c>
      <c r="H2899" s="42">
        <f>_xll.qlCalendarAdvance(Calendar,$H2898,B2899,"f",FALSE)</f>
        <v>59630</v>
      </c>
      <c r="I2899" s="177">
        <f>_xll.qlInterestRateIndexValueDate(Index1M,$H2899)</f>
        <v>59630</v>
      </c>
      <c r="J2899" s="182">
        <f>IFERROR(_xll.qlIndexFixing(Index1M,$H2899,TRUE,_xll.ohTrigger(RecalcTrigger,Trigger1M)),NA())</f>
        <v>2.0171742649200262E-2</v>
      </c>
      <c r="K2899" s="44">
        <f>IFERROR(_xll.qlIndexFixing(Index3M,H2899,TRUE,_xll.ohTrigger(RecalcTrigger,Trigger3M)),NA())</f>
        <v>2.0634915154217948E-2</v>
      </c>
      <c r="L2899" s="44">
        <f>IFERROR(_xll.qlIndexFixing(Index6M,$H2899,TRUE,_xll.ohTrigger(RecalcTrigger,Trigger6M)),NA())</f>
        <v>2.0784552854836609E-2</v>
      </c>
      <c r="M2899" s="183">
        <f>IFERROR(_xll.qlIndexFixing(Index1Y,$H2899,TRUE,_xll.ohTrigger(RecalcTrigger,Trigger1Y)),NA())</f>
        <v>2.1009700715456235E-2</v>
      </c>
      <c r="N2899" s="182">
        <f>IFERROR(_xll.qlIndexFixing(ONIndex1M,I2899,TRUE,_xll.ohTrigger(RecalcTrigger,Trigger1M)),NA())</f>
        <v>2.014286161710066E-2</v>
      </c>
      <c r="O2899" s="44">
        <f>IFERROR(_xll.qlIndexFixing(ONIndex3M,I2899,TRUE,_xll.ohTrigger(RecalcTrigger,Trigger3M)),NA())</f>
        <v>2.0544858065193461E-2</v>
      </c>
      <c r="P2899" s="44">
        <f>IFERROR(_xll.qlIndexFixing(ONIndex6M,I2899,TRUE,_xll.ohTrigger(RecalcTrigger,Trigger6M)),NA())</f>
        <v>2.0600819623686206E-2</v>
      </c>
      <c r="Q2899" s="183">
        <f>IFERROR(_xll.qlIndexFixing(ONIndex1Y,I2899,TRUE,_xll.ohTrigger(RecalcTrigger,Trigger1Y)),NA())</f>
        <v>2.0631237854955575E-2</v>
      </c>
    </row>
    <row r="2900" spans="2:17" x14ac:dyDescent="0.2">
      <c r="B2900" s="39" t="s">
        <v>42</v>
      </c>
      <c r="D2900" s="42">
        <f>_xll.qlCalendarAdvance(Calendar,$D2899,B2900,"f",FALSE)</f>
        <v>59637</v>
      </c>
      <c r="E2900" s="177">
        <f>_xll.qlInterestRateIndexValueDate(IndexON,D2900)</f>
        <v>59637</v>
      </c>
      <c r="F2900" s="193">
        <f>IFERROR(_xll.qlIndexFixing(IndexON,D2900,TRUE,_xll.ohTrigger(RecalcTrigger,TriggerON)),NA())</f>
        <v>2.0278323230888962E-2</v>
      </c>
      <c r="H2900" s="42">
        <f>_xll.qlCalendarAdvance(Calendar,$H2899,B2900,"f",FALSE)</f>
        <v>59637</v>
      </c>
      <c r="I2900" s="177">
        <f>_xll.qlInterestRateIndexValueDate(Index1M,$H2900)</f>
        <v>59637</v>
      </c>
      <c r="J2900" s="182">
        <f>IFERROR(_xll.qlIndexFixing(Index1M,$H2900,TRUE,_xll.ohTrigger(RecalcTrigger,Trigger1M)),NA())</f>
        <v>2.0177920177820573E-2</v>
      </c>
      <c r="K2900" s="44">
        <f>IFERROR(_xll.qlIndexFixing(Index3M,H2900,TRUE,_xll.ohTrigger(RecalcTrigger,Trigger3M)),NA())</f>
        <v>2.0640855939929214E-2</v>
      </c>
      <c r="L2900" s="44">
        <f>IFERROR(_xll.qlIndexFixing(Index6M,$H2900,TRUE,_xll.ohTrigger(RecalcTrigger,Trigger6M)),NA())</f>
        <v>2.0790596320621111E-2</v>
      </c>
      <c r="M2900" s="183">
        <f>IFERROR(_xll.qlIndexFixing(Index1Y,$H2900,TRUE,_xll.ohTrigger(RecalcTrigger,Trigger1Y)),NA())</f>
        <v>2.1011751227127739E-2</v>
      </c>
      <c r="N2900" s="182">
        <f>IFERROR(_xll.qlIndexFixing(ONIndex1M,I2900,TRUE,_xll.ohTrigger(RecalcTrigger,Trigger1M)),NA())</f>
        <v>2.0148993482179689E-2</v>
      </c>
      <c r="O2900" s="44">
        <f>IFERROR(_xll.qlIndexFixing(ONIndex3M,I2900,TRUE,_xll.ohTrigger(RecalcTrigger,Trigger3M)),NA())</f>
        <v>2.0550670338852495E-2</v>
      </c>
      <c r="P2900" s="44">
        <f>IFERROR(_xll.qlIndexFixing(ONIndex6M,I2900,TRUE,_xll.ohTrigger(RecalcTrigger,Trigger6M)),NA())</f>
        <v>2.0606595467852484E-2</v>
      </c>
      <c r="Q2900" s="183">
        <f>IFERROR(_xll.qlIndexFixing(ONIndex1Y,I2900,TRUE,_xll.ohTrigger(RecalcTrigger,Trigger1Y)),NA())</f>
        <v>2.0636967287158692E-2</v>
      </c>
    </row>
    <row r="2901" spans="2:17" x14ac:dyDescent="0.2">
      <c r="B2901" s="39" t="s">
        <v>42</v>
      </c>
      <c r="D2901" s="42">
        <f>_xll.qlCalendarAdvance(Calendar,$D2900,B2901,"f",FALSE)</f>
        <v>59644</v>
      </c>
      <c r="E2901" s="177">
        <f>_xll.qlInterestRateIndexValueDate(IndexON,D2901)</f>
        <v>59644</v>
      </c>
      <c r="F2901" s="193">
        <f>IFERROR(_xll.qlIndexFixing(IndexON,D2901,TRUE,_xll.ohTrigger(RecalcTrigger,TriggerON)),NA())</f>
        <v>2.0283928305354637E-2</v>
      </c>
      <c r="H2901" s="42">
        <f>_xll.qlCalendarAdvance(Calendar,$H2900,B2901,"f",FALSE)</f>
        <v>59644</v>
      </c>
      <c r="I2901" s="177">
        <f>_xll.qlInterestRateIndexValueDate(Index1M,$H2901)</f>
        <v>59644</v>
      </c>
      <c r="J2901" s="182">
        <f>IFERROR(_xll.qlIndexFixing(Index1M,$H2901,TRUE,_xll.ohTrigger(RecalcTrigger,Trigger1M)),NA())</f>
        <v>2.0184115009062698E-2</v>
      </c>
      <c r="K2901" s="44">
        <f>IFERROR(_xll.qlIndexFixing(Index3M,H2901,TRUE,_xll.ohTrigger(RecalcTrigger,Trigger3M)),NA())</f>
        <v>2.06468121242851E-2</v>
      </c>
      <c r="L2901" s="44">
        <f>IFERROR(_xll.qlIndexFixing(Index6M,$H2901,TRUE,_xll.ohTrigger(RecalcTrigger,Trigger6M)),NA())</f>
        <v>2.0796655785641629E-2</v>
      </c>
      <c r="M2901" s="183">
        <f>IFERROR(_xll.qlIndexFixing(Index1Y,$H2901,TRUE,_xll.ohTrigger(RecalcTrigger,Trigger1Y)),NA())</f>
        <v>2.1018057641164534E-2</v>
      </c>
      <c r="N2901" s="182">
        <f>IFERROR(_xll.qlIndexFixing(ONIndex1M,I2901,TRUE,_xll.ohTrigger(RecalcTrigger,Trigger1M)),NA())</f>
        <v>2.0155142619112665E-2</v>
      </c>
      <c r="O2901" s="44">
        <f>IFERROR(_xll.qlIndexFixing(ONIndex3M,I2901,TRUE,_xll.ohTrigger(RecalcTrigger,Trigger3M)),NA())</f>
        <v>2.055649792458536E-2</v>
      </c>
      <c r="P2901" s="44">
        <f>IFERROR(_xll.qlIndexFixing(ONIndex6M,I2901,TRUE,_xll.ohTrigger(RecalcTrigger,Trigger6M)),NA())</f>
        <v>2.0612387129416154E-2</v>
      </c>
      <c r="Q2901" s="183">
        <f>IFERROR(_xll.qlIndexFixing(ONIndex1Y,I2901,TRUE,_xll.ohTrigger(RecalcTrigger,Trigger1Y)),NA())</f>
        <v>2.064271323821476E-2</v>
      </c>
    </row>
    <row r="2902" spans="2:17" x14ac:dyDescent="0.2">
      <c r="B2902" s="39" t="s">
        <v>42</v>
      </c>
      <c r="D2902" s="42">
        <f>_xll.qlCalendarAdvance(Calendar,$D2901,B2902,"f",FALSE)</f>
        <v>59651</v>
      </c>
      <c r="E2902" s="177">
        <f>_xll.qlInterestRateIndexValueDate(IndexON,D2902)</f>
        <v>59651</v>
      </c>
      <c r="F2902" s="193">
        <f>IFERROR(_xll.qlIndexFixing(IndexON,D2902,TRUE,_xll.ohTrigger(RecalcTrigger,TriggerON)),NA())</f>
        <v>2.02895470628639E-2</v>
      </c>
      <c r="H2902" s="42">
        <f>_xll.qlCalendarAdvance(Calendar,$H2901,B2902,"f",FALSE)</f>
        <v>59651</v>
      </c>
      <c r="I2902" s="177">
        <f>_xll.qlInterestRateIndexValueDate(Index1M,$H2902)</f>
        <v>59651</v>
      </c>
      <c r="J2902" s="182">
        <f>IFERROR(_xll.qlIndexFixing(Index1M,$H2902,TRUE,_xll.ohTrigger(RecalcTrigger,Trigger1M)),NA())</f>
        <v>2.0190327142950958E-2</v>
      </c>
      <c r="K2902" s="44">
        <f>IFERROR(_xll.qlIndexFixing(Index3M,H2902,TRUE,_xll.ohTrigger(RecalcTrigger,Trigger3M)),NA())</f>
        <v>2.0652783707350617E-2</v>
      </c>
      <c r="L2902" s="44">
        <f>IFERROR(_xll.qlIndexFixing(Index6M,$H2902,TRUE,_xll.ohTrigger(RecalcTrigger,Trigger6M)),NA())</f>
        <v>2.0802731250040327E-2</v>
      </c>
      <c r="M2902" s="183">
        <f>IFERROR(_xll.qlIndexFixing(Index1Y,$H2902,TRUE,_xll.ohTrigger(RecalcTrigger,Trigger1Y)),NA())</f>
        <v>2.1024380960132632E-2</v>
      </c>
      <c r="N2902" s="182">
        <f>IFERROR(_xll.qlIndexFixing(ONIndex1M,I2902,TRUE,_xll.ohTrigger(RecalcTrigger,Trigger1M)),NA())</f>
        <v>2.016130902806168E-2</v>
      </c>
      <c r="O2902" s="44">
        <f>IFERROR(_xll.qlIndexFixing(ONIndex3M,I2902,TRUE,_xll.ohTrigger(RecalcTrigger,Trigger3M)),NA())</f>
        <v>2.0562340822473102E-2</v>
      </c>
      <c r="P2902" s="44">
        <f>IFERROR(_xll.qlIndexFixing(ONIndex6M,I2902,TRUE,_xll.ohTrigger(RecalcTrigger,Trigger6M)),NA())</f>
        <v>2.0618194608215124E-2</v>
      </c>
      <c r="Q2902" s="183">
        <f>IFERROR(_xll.qlIndexFixing(ONIndex1Y,I2902,TRUE,_xll.ohTrigger(RecalcTrigger,Trigger1Y)),NA())</f>
        <v>2.0648475707880642E-2</v>
      </c>
    </row>
    <row r="2903" spans="2:17" x14ac:dyDescent="0.2">
      <c r="B2903" s="39" t="s">
        <v>42</v>
      </c>
      <c r="D2903" s="42">
        <f>_xll.qlCalendarAdvance(Calendar,$D2902,B2903,"f",FALSE)</f>
        <v>59658</v>
      </c>
      <c r="E2903" s="177">
        <f>_xll.qlInterestRateIndexValueDate(IndexON,D2903)</f>
        <v>59658</v>
      </c>
      <c r="F2903" s="193">
        <f>IFERROR(_xll.qlIndexFixing(IndexON,D2903,TRUE,_xll.ohTrigger(RecalcTrigger,TriggerON)),NA())</f>
        <v>2.0295179503335703E-2</v>
      </c>
      <c r="H2903" s="42">
        <f>_xll.qlCalendarAdvance(Calendar,$H2902,B2903,"f",FALSE)</f>
        <v>59658</v>
      </c>
      <c r="I2903" s="177">
        <f>_xll.qlInterestRateIndexValueDate(Index1M,$H2903)</f>
        <v>59658</v>
      </c>
      <c r="J2903" s="182">
        <f>IFERROR(_xll.qlIndexFixing(Index1M,$H2903,TRUE,_xll.ohTrigger(RecalcTrigger,Trigger1M)),NA())</f>
        <v>2.0199572183349626E-2</v>
      </c>
      <c r="K2903" s="44">
        <f>IFERROR(_xll.qlIndexFixing(Index3M,H2903,TRUE,_xll.ohTrigger(RecalcTrigger,Trigger3M)),NA())</f>
        <v>2.065978498572316E-2</v>
      </c>
      <c r="L2903" s="44">
        <f>IFERROR(_xll.qlIndexFixing(Index6M,$H2903,TRUE,_xll.ohTrigger(RecalcTrigger,Trigger6M)),NA())</f>
        <v>2.0809854562583645E-2</v>
      </c>
      <c r="M2903" s="183">
        <f>IFERROR(_xll.qlIndexFixing(Index1Y,$H2903,TRUE,_xll.ohTrigger(RecalcTrigger,Trigger1Y)),NA())</f>
        <v>2.1030721184346918E-2</v>
      </c>
      <c r="N2903" s="182">
        <f>IFERROR(_xll.qlIndexFixing(ONIndex1M,I2903,TRUE,_xll.ohTrigger(RecalcTrigger,Trigger1M)),NA())</f>
        <v>2.0167492708783596E-2</v>
      </c>
      <c r="O2903" s="44">
        <f>IFERROR(_xll.qlIndexFixing(ONIndex3M,I2903,TRUE,_xll.ohTrigger(RecalcTrigger,Trigger3M)),NA())</f>
        <v>2.0568199032191536E-2</v>
      </c>
      <c r="P2903" s="44">
        <f>IFERROR(_xll.qlIndexFixing(ONIndex6M,I2903,TRUE,_xll.ohTrigger(RecalcTrigger,Trigger6M)),NA())</f>
        <v>2.06240179040873E-2</v>
      </c>
      <c r="Q2903" s="183">
        <f>IFERROR(_xll.qlIndexFixing(ONIndex1Y,I2903,TRUE,_xll.ohTrigger(RecalcTrigger,Trigger1Y)),NA())</f>
        <v>2.0654254696237384E-2</v>
      </c>
    </row>
    <row r="2904" spans="2:17" x14ac:dyDescent="0.2">
      <c r="B2904" s="39" t="s">
        <v>42</v>
      </c>
      <c r="D2904" s="42">
        <f>_xll.qlCalendarAdvance(Calendar,$D2903,B2904,"f",FALSE)</f>
        <v>59665</v>
      </c>
      <c r="E2904" s="177">
        <f>_xll.qlInterestRateIndexValueDate(IndexON,D2904)</f>
        <v>59665</v>
      </c>
      <c r="F2904" s="193">
        <f>IFERROR(_xll.qlIndexFixing(IndexON,D2904,TRUE,_xll.ohTrigger(RecalcTrigger,TriggerON)),NA())</f>
        <v>2.0300825626689001E-2</v>
      </c>
      <c r="H2904" s="42">
        <f>_xll.qlCalendarAdvance(Calendar,$H2903,B2904,"f",FALSE)</f>
        <v>59665</v>
      </c>
      <c r="I2904" s="177">
        <f>_xll.qlInterestRateIndexValueDate(Index1M,$H2904)</f>
        <v>59665</v>
      </c>
      <c r="J2904" s="182">
        <f>IFERROR(_xll.qlIndexFixing(Index1M,$H2904,TRUE,_xll.ohTrigger(RecalcTrigger,Trigger1M)),NA())</f>
        <v>2.0205823667355675E-2</v>
      </c>
      <c r="K2904" s="44">
        <f>IFERROR(_xll.qlIndexFixing(Index3M,H2904,TRUE,_xll.ohTrigger(RecalcTrigger,Trigger3M)),NA())</f>
        <v>2.0665788805323305E-2</v>
      </c>
      <c r="L2904" s="44">
        <f>IFERROR(_xll.qlIndexFixing(Index6M,$H2904,TRUE,_xll.ohTrigger(RecalcTrigger,Trigger6M)),NA())</f>
        <v>2.0815963515545658E-2</v>
      </c>
      <c r="M2904" s="183">
        <f>IFERROR(_xll.qlIndexFixing(Index1Y,$H2904,TRUE,_xll.ohTrigger(RecalcTrigger,Trigger1Y)),NA())</f>
        <v>2.1037078314122278E-2</v>
      </c>
      <c r="N2904" s="182">
        <f>IFERROR(_xll.qlIndexFixing(ONIndex1M,I2904,TRUE,_xll.ohTrigger(RecalcTrigger,Trigger1M)),NA())</f>
        <v>2.0173693661521552E-2</v>
      </c>
      <c r="O2904" s="44">
        <f>IFERROR(_xll.qlIndexFixing(ONIndex3M,I2904,TRUE,_xll.ohTrigger(RecalcTrigger,Trigger3M)),NA())</f>
        <v>2.0574072553983802E-2</v>
      </c>
      <c r="P2904" s="44">
        <f>IFERROR(_xll.qlIndexFixing(ONIndex6M,I2904,TRUE,_xll.ohTrigger(RecalcTrigger,Trigger6M)),NA())</f>
        <v>2.0629857017032682E-2</v>
      </c>
      <c r="Q2904" s="183">
        <f>IFERROR(_xll.qlIndexFixing(ONIndex1Y,I2904,TRUE,_xll.ohTrigger(RecalcTrigger,Trigger1Y)),NA())</f>
        <v>2.0660050203203939E-2</v>
      </c>
    </row>
    <row r="2905" spans="2:17" x14ac:dyDescent="0.2">
      <c r="B2905" s="39" t="s">
        <v>42</v>
      </c>
      <c r="D2905" s="42">
        <f>_xll.qlCalendarAdvance(Calendar,$D2904,B2905,"f",FALSE)</f>
        <v>59672</v>
      </c>
      <c r="E2905" s="177">
        <f>_xll.qlInterestRateIndexValueDate(IndexON,D2905)</f>
        <v>59672</v>
      </c>
      <c r="F2905" s="193">
        <f>IFERROR(_xll.qlIndexFixing(IndexON,D2905,TRUE,_xll.ohTrigger(RecalcTrigger,TriggerON)),NA())</f>
        <v>2.0306485433166932E-2</v>
      </c>
      <c r="H2905" s="42">
        <f>_xll.qlCalendarAdvance(Calendar,$H2904,B2905,"f",FALSE)</f>
        <v>59672</v>
      </c>
      <c r="I2905" s="177">
        <f>_xll.qlInterestRateIndexValueDate(Index1M,$H2905)</f>
        <v>59672</v>
      </c>
      <c r="J2905" s="182">
        <f>IFERROR(_xll.qlIndexFixing(Index1M,$H2905,TRUE,_xll.ohTrigger(RecalcTrigger,Trigger1M)),NA())</f>
        <v>2.0212092457284579E-2</v>
      </c>
      <c r="K2905" s="44">
        <f>IFERROR(_xll.qlIndexFixing(Index3M,H2905,TRUE,_xll.ohTrigger(RecalcTrigger,Trigger3M)),NA())</f>
        <v>2.0671808024813571E-2</v>
      </c>
      <c r="L2905" s="44">
        <f>IFERROR(_xll.qlIndexFixing(Index6M,$H2905,TRUE,_xll.ohTrigger(RecalcTrigger,Trigger6M)),NA())</f>
        <v>2.0822088469341866E-2</v>
      </c>
      <c r="M2905" s="183">
        <f>IFERROR(_xll.qlIndexFixing(Index1Y,$H2905,TRUE,_xll.ohTrigger(RecalcTrigger,Trigger1Y)),NA())</f>
        <v>2.1043452349775369E-2</v>
      </c>
      <c r="N2905" s="182">
        <f>IFERROR(_xll.qlIndexFixing(ONIndex1M,I2905,TRUE,_xll.ohTrigger(RecalcTrigger,Trigger1M)),NA())</f>
        <v>2.0179911886113455E-2</v>
      </c>
      <c r="O2905" s="44">
        <f>IFERROR(_xll.qlIndexFixing(ONIndex3M,I2905,TRUE,_xll.ohTrigger(RecalcTrigger,Trigger3M)),NA())</f>
        <v>2.0579961387930945E-2</v>
      </c>
      <c r="P2905" s="44">
        <f>IFERROR(_xll.qlIndexFixing(ONIndex6M,I2905,TRUE,_xll.ohTrigger(RecalcTrigger,Trigger6M)),NA())</f>
        <v>2.0635711947294411E-2</v>
      </c>
      <c r="Q2905" s="183">
        <f>IFERROR(_xll.qlIndexFixing(ONIndex1Y,I2905,TRUE,_xll.ohTrigger(RecalcTrigger,Trigger1Y)),NA())</f>
        <v>2.0665862229023446E-2</v>
      </c>
    </row>
    <row r="2906" spans="2:17" x14ac:dyDescent="0.2">
      <c r="B2906" s="39" t="s">
        <v>42</v>
      </c>
      <c r="D2906" s="42">
        <f>_xll.qlCalendarAdvance(Calendar,$D2905,B2906,"f",FALSE)</f>
        <v>59679</v>
      </c>
      <c r="E2906" s="177">
        <f>_xll.qlInterestRateIndexValueDate(IndexON,D2906)</f>
        <v>59679</v>
      </c>
      <c r="F2906" s="193">
        <f>IFERROR(_xll.qlIndexFixing(IndexON,D2906,TRUE,_xll.ohTrigger(RecalcTrigger,TriggerON)),NA())</f>
        <v>2.0312158922526358E-2</v>
      </c>
      <c r="H2906" s="42">
        <f>_xll.qlCalendarAdvance(Calendar,$H2905,B2906,"f",FALSE)</f>
        <v>59679</v>
      </c>
      <c r="I2906" s="177">
        <f>_xll.qlInterestRateIndexValueDate(Index1M,$H2906)</f>
        <v>59679</v>
      </c>
      <c r="J2906" s="182">
        <f>IFERROR(_xll.qlIndexFixing(Index1M,$H2906,TRUE,_xll.ohTrigger(RecalcTrigger,Trigger1M)),NA())</f>
        <v>2.0218378553163358E-2</v>
      </c>
      <c r="K2906" s="44">
        <f>IFERROR(_xll.qlIndexFixing(Index3M,H2906,TRUE,_xll.ohTrigger(RecalcTrigger,Trigger3M)),NA())</f>
        <v>2.0677842644262669E-2</v>
      </c>
      <c r="L2906" s="44">
        <f>IFERROR(_xll.qlIndexFixing(Index6M,$H2906,TRUE,_xll.ohTrigger(RecalcTrigger,Trigger6M)),NA())</f>
        <v>2.0828229424117623E-2</v>
      </c>
      <c r="M2906" s="183">
        <f>IFERROR(_xll.qlIndexFixing(Index1Y,$H2906,TRUE,_xll.ohTrigger(RecalcTrigger,Trigger1Y)),NA())</f>
        <v>2.1049843291622846E-2</v>
      </c>
      <c r="N2906" s="182">
        <f>IFERROR(_xll.qlIndexFixing(ONIndex1M,I2906,TRUE,_xll.ohTrigger(RecalcTrigger,Trigger1M)),NA())</f>
        <v>2.0186147382559305E-2</v>
      </c>
      <c r="O2906" s="44">
        <f>IFERROR(_xll.qlIndexFixing(ONIndex3M,I2906,TRUE,_xll.ohTrigger(RecalcTrigger,Trigger3M)),NA())</f>
        <v>2.0585865533789827E-2</v>
      </c>
      <c r="P2906" s="44">
        <f>IFERROR(_xll.qlIndexFixing(ONIndex6M,I2906,TRUE,_xll.ohTrigger(RecalcTrigger,Trigger6M)),NA())</f>
        <v>2.0641582694791438E-2</v>
      </c>
      <c r="Q2906" s="183">
        <f>IFERROR(_xll.qlIndexFixing(ONIndex1Y,I2906,TRUE,_xll.ohTrigger(RecalcTrigger,Trigger1Y)),NA())</f>
        <v>2.0671690773452767E-2</v>
      </c>
    </row>
    <row r="2907" spans="2:17" x14ac:dyDescent="0.2">
      <c r="B2907" s="39" t="s">
        <v>42</v>
      </c>
      <c r="D2907" s="42">
        <f>_xll.qlCalendarAdvance(Calendar,$D2906,B2907,"f",FALSE)</f>
        <v>59686</v>
      </c>
      <c r="E2907" s="177">
        <f>_xll.qlInterestRateIndexValueDate(IndexON,D2907)</f>
        <v>59686</v>
      </c>
      <c r="F2907" s="193">
        <f>IFERROR(_xll.qlIndexFixing(IndexON,D2907,TRUE,_xll.ohTrigger(RecalcTrigger,TriggerON)),NA())</f>
        <v>2.031784609492937E-2</v>
      </c>
      <c r="H2907" s="42">
        <f>_xll.qlCalendarAdvance(Calendar,$H2906,B2907,"f",FALSE)</f>
        <v>59686</v>
      </c>
      <c r="I2907" s="177">
        <f>_xll.qlInterestRateIndexValueDate(Index1M,$H2907)</f>
        <v>59686</v>
      </c>
      <c r="J2907" s="182">
        <f>IFERROR(_xll.qlIndexFixing(Index1M,$H2907,TRUE,_xll.ohTrigger(RecalcTrigger,Trigger1M)),NA())</f>
        <v>2.0221647352989224E-2</v>
      </c>
      <c r="K2907" s="44">
        <f>IFERROR(_xll.qlIndexFixing(Index3M,H2907,TRUE,_xll.ohTrigger(RecalcTrigger,Trigger3M)),NA())</f>
        <v>2.0683892663741956E-2</v>
      </c>
      <c r="L2907" s="44">
        <f>IFERROR(_xll.qlIndexFixing(Index6M,$H2907,TRUE,_xll.ohTrigger(RecalcTrigger,Trigger6M)),NA())</f>
        <v>2.0834386380019613E-2</v>
      </c>
      <c r="M2907" s="183">
        <f>IFERROR(_xll.qlIndexFixing(Index1Y,$H2907,TRUE,_xll.ohTrigger(RecalcTrigger,Trigger1Y)),NA())</f>
        <v>2.1056251139982027E-2</v>
      </c>
      <c r="N2907" s="182">
        <f>IFERROR(_xll.qlIndexFixing(ONIndex1M,I2907,TRUE,_xll.ohTrigger(RecalcTrigger,Trigger1M)),NA())</f>
        <v>2.0192400150940149E-2</v>
      </c>
      <c r="O2907" s="44">
        <f>IFERROR(_xll.qlIndexFixing(ONIndex3M,I2907,TRUE,_xll.ohTrigger(RecalcTrigger,Trigger3M)),NA())</f>
        <v>2.0591784991722539E-2</v>
      </c>
      <c r="P2907" s="44">
        <f>IFERROR(_xll.qlIndexFixing(ONIndex6M,I2907,TRUE,_xll.ohTrigger(RecalcTrigger,Trigger6M)),NA())</f>
        <v>2.0647469259361673E-2</v>
      </c>
      <c r="Q2907" s="183">
        <f>IFERROR(_xll.qlIndexFixing(ONIndex1Y,I2907,TRUE,_xll.ohTrigger(RecalcTrigger,Trigger1Y)),NA())</f>
        <v>2.0677535836329808E-2</v>
      </c>
    </row>
    <row r="2908" spans="2:17" x14ac:dyDescent="0.2">
      <c r="B2908" s="39" t="s">
        <v>42</v>
      </c>
      <c r="D2908" s="42">
        <f>_xll.qlCalendarAdvance(Calendar,$D2907,B2908,"f",FALSE)</f>
        <v>59693</v>
      </c>
      <c r="E2908" s="177">
        <f>_xll.qlInterestRateIndexValueDate(IndexON,D2908)</f>
        <v>59693</v>
      </c>
      <c r="F2908" s="193">
        <f>IFERROR(_xll.qlIndexFixing(IndexON,D2908,TRUE,_xll.ohTrigger(RecalcTrigger,TriggerON)),NA())</f>
        <v>2.032354695037597E-2</v>
      </c>
      <c r="H2908" s="42">
        <f>_xll.qlCalendarAdvance(Calendar,$H2907,B2908,"f",FALSE)</f>
        <v>59693</v>
      </c>
      <c r="I2908" s="177">
        <f>_xll.qlInterestRateIndexValueDate(Index1M,$H2908)</f>
        <v>59693</v>
      </c>
      <c r="J2908" s="182">
        <f>IFERROR(_xll.qlIndexFixing(Index1M,$H2908,TRUE,_xll.ohTrigger(RecalcTrigger,Trigger1M)),NA())</f>
        <v>2.0227963303297274E-2</v>
      </c>
      <c r="K2908" s="44">
        <f>IFERROR(_xll.qlIndexFixing(Index3M,H2908,TRUE,_xll.ohTrigger(RecalcTrigger,Trigger3M)),NA())</f>
        <v>2.0689958083317504E-2</v>
      </c>
      <c r="L2908" s="44">
        <f>IFERROR(_xll.qlIndexFixing(Index6M,$H2908,TRUE,_xll.ohTrigger(RecalcTrigger,Trigger6M)),NA())</f>
        <v>2.0839520031509018E-2</v>
      </c>
      <c r="M2908" s="183">
        <f>IFERROR(_xll.qlIndexFixing(Index1Y,$H2908,TRUE,_xll.ohTrigger(RecalcTrigger,Trigger1Y)),NA())</f>
        <v>2.1062675895172675E-2</v>
      </c>
      <c r="N2908" s="182">
        <f>IFERROR(_xll.qlIndexFixing(ONIndex1M,I2908,TRUE,_xll.ohTrigger(RecalcTrigger,Trigger1M)),NA())</f>
        <v>2.0198670191093893E-2</v>
      </c>
      <c r="O2908" s="44">
        <f>IFERROR(_xll.qlIndexFixing(ONIndex3M,I2908,TRUE,_xll.ohTrigger(RecalcTrigger,Trigger3M)),NA())</f>
        <v>2.0597719761729083E-2</v>
      </c>
      <c r="P2908" s="44">
        <f>IFERROR(_xll.qlIndexFixing(ONIndex6M,I2908,TRUE,_xll.ohTrigger(RecalcTrigger,Trigger6M)),NA())</f>
        <v>2.065337164108616E-2</v>
      </c>
      <c r="Q2908" s="183">
        <f>IFERROR(_xll.qlIndexFixing(ONIndex1Y,I2908,TRUE,_xll.ohTrigger(RecalcTrigger,Trigger1Y)),NA())</f>
        <v>2.0683397418140848E-2</v>
      </c>
    </row>
    <row r="2909" spans="2:17" x14ac:dyDescent="0.2">
      <c r="B2909" s="39" t="s">
        <v>42</v>
      </c>
      <c r="D2909" s="42">
        <f>_xll.qlCalendarAdvance(Calendar,$D2908,B2909,"f",FALSE)</f>
        <v>59700</v>
      </c>
      <c r="E2909" s="177">
        <f>_xll.qlInterestRateIndexValueDate(IndexON,D2909)</f>
        <v>59700</v>
      </c>
      <c r="F2909" s="193">
        <f>IFERROR(_xll.qlIndexFixing(IndexON,D2909,TRUE,_xll.ohTrigger(RecalcTrigger,TriggerON)),NA())</f>
        <v>2.0329261488947203E-2</v>
      </c>
      <c r="H2909" s="42">
        <f>_xll.qlCalendarAdvance(Calendar,$H2908,B2909,"f",FALSE)</f>
        <v>59700</v>
      </c>
      <c r="I2909" s="177">
        <f>_xll.qlInterestRateIndexValueDate(Index1M,$H2909)</f>
        <v>59700</v>
      </c>
      <c r="J2909" s="182">
        <f>IFERROR(_xll.qlIndexFixing(Index1M,$H2909,TRUE,_xll.ohTrigger(RecalcTrigger,Trigger1M)),NA())</f>
        <v>2.0234296556443265E-2</v>
      </c>
      <c r="K2909" s="44">
        <f>IFERROR(_xll.qlIndexFixing(Index3M,H2909,TRUE,_xll.ohTrigger(RecalcTrigger,Trigger3M)),NA())</f>
        <v>2.0696038903061542E-2</v>
      </c>
      <c r="L2909" s="44">
        <f>IFERROR(_xll.qlIndexFixing(Index6M,$H2909,TRUE,_xll.ohTrigger(RecalcTrigger,Trigger6M)),NA())</f>
        <v>2.0845707495628103E-2</v>
      </c>
      <c r="M2909" s="183">
        <f>IFERROR(_xll.qlIndexFixing(Index1Y,$H2909,TRUE,_xll.ohTrigger(RecalcTrigger,Trigger1Y)),NA())</f>
        <v>2.1069117557513433E-2</v>
      </c>
      <c r="N2909" s="182">
        <f>IFERROR(_xll.qlIndexFixing(ONIndex1M,I2909,TRUE,_xll.ohTrigger(RecalcTrigger,Trigger1M)),NA())</f>
        <v>2.0204957503263676E-2</v>
      </c>
      <c r="O2909" s="44">
        <f>IFERROR(_xll.qlIndexFixing(ONIndex3M,I2909,TRUE,_xll.ohTrigger(RecalcTrigger,Trigger3M)),NA())</f>
        <v>2.0603669843566319E-2</v>
      </c>
      <c r="P2909" s="44">
        <f>IFERROR(_xll.qlIndexFixing(ONIndex6M,I2909,TRUE,_xll.ohTrigger(RecalcTrigger,Trigger6M)),NA())</f>
        <v>2.0659289840126993E-2</v>
      </c>
      <c r="Q2909" s="183">
        <f>IFERROR(_xll.qlIndexFixing(ONIndex1Y,I2909,TRUE,_xll.ohTrigger(RecalcTrigger,Trigger1Y)),NA())</f>
        <v>2.0689275518561701E-2</v>
      </c>
    </row>
    <row r="2910" spans="2:17" x14ac:dyDescent="0.2">
      <c r="B2910" s="39" t="s">
        <v>42</v>
      </c>
      <c r="D2910" s="42">
        <f>_xll.qlCalendarAdvance(Calendar,$D2909,B2910,"f",FALSE)</f>
        <v>59707</v>
      </c>
      <c r="E2910" s="177">
        <f>_xll.qlInterestRateIndexValueDate(IndexON,D2910)</f>
        <v>59707</v>
      </c>
      <c r="F2910" s="193">
        <f>IFERROR(_xll.qlIndexFixing(IndexON,D2910,TRUE,_xll.ohTrigger(RecalcTrigger,TriggerON)),NA())</f>
        <v>2.0334989710318885E-2</v>
      </c>
      <c r="H2910" s="42">
        <f>_xll.qlCalendarAdvance(Calendar,$H2909,B2910,"f",FALSE)</f>
        <v>59707</v>
      </c>
      <c r="I2910" s="177">
        <f>_xll.qlInterestRateIndexValueDate(Index1M,$H2910)</f>
        <v>59707</v>
      </c>
      <c r="J2910" s="182">
        <f>IFERROR(_xll.qlIndexFixing(Index1M,$H2910,TRUE,_xll.ohTrigger(RecalcTrigger,Trigger1M)),NA())</f>
        <v>2.0240647112451514E-2</v>
      </c>
      <c r="K2910" s="44">
        <f>IFERROR(_xll.qlIndexFixing(Index3M,H2910,TRUE,_xll.ohTrigger(RecalcTrigger,Trigger3M)),NA())</f>
        <v>2.0702135123047197E-2</v>
      </c>
      <c r="L2910" s="44">
        <f>IFERROR(_xll.qlIndexFixing(Index6M,$H2910,TRUE,_xll.ohTrigger(RecalcTrigger,Trigger6M)),NA())</f>
        <v>2.0851910960294113E-2</v>
      </c>
      <c r="M2910" s="183">
        <f>IFERROR(_xll.qlIndexFixing(Index1Y,$H2910,TRUE,_xll.ohTrigger(RecalcTrigger,Trigger1Y)),NA())</f>
        <v>2.1075576127324944E-2</v>
      </c>
      <c r="N2910" s="182">
        <f>IFERROR(_xll.qlIndexFixing(ONIndex1M,I2910,TRUE,_xll.ohTrigger(RecalcTrigger,Trigger1M)),NA())</f>
        <v>2.0211262087287407E-2</v>
      </c>
      <c r="O2910" s="44">
        <f>IFERROR(_xll.qlIndexFixing(ONIndex3M,I2910,TRUE,_xll.ohTrigger(RecalcTrigger,Trigger3M)),NA())</f>
        <v>2.0609635237720525E-2</v>
      </c>
      <c r="P2910" s="44">
        <f>IFERROR(_xll.qlIndexFixing(ONIndex6M,I2910,TRUE,_xll.ohTrigger(RecalcTrigger,Trigger6M)),NA())</f>
        <v>2.0665223856403125E-2</v>
      </c>
      <c r="Q2910" s="183">
        <f>IFERROR(_xll.qlIndexFixing(ONIndex1Y,I2910,TRUE,_xll.ohTrigger(RecalcTrigger,Trigger1Y)),NA())</f>
        <v>2.0695170137592367E-2</v>
      </c>
    </row>
    <row r="2911" spans="2:17" x14ac:dyDescent="0.2">
      <c r="B2911" s="39" t="s">
        <v>42</v>
      </c>
      <c r="D2911" s="42">
        <f>_xll.qlCalendarAdvance(Calendar,$D2910,B2911,"f",FALSE)</f>
        <v>59714</v>
      </c>
      <c r="E2911" s="177">
        <f>_xll.qlInterestRateIndexValueDate(IndexON,D2911)</f>
        <v>59714</v>
      </c>
      <c r="F2911" s="193">
        <f>IFERROR(_xll.qlIndexFixing(IndexON,D2911,TRUE,_xll.ohTrigger(RecalcTrigger,TriggerON)),NA())</f>
        <v>2.0340731614653107E-2</v>
      </c>
      <c r="H2911" s="42">
        <f>_xll.qlCalendarAdvance(Calendar,$H2910,B2911,"f",FALSE)</f>
        <v>59714</v>
      </c>
      <c r="I2911" s="177">
        <f>_xll.qlInterestRateIndexValueDate(Index1M,$H2911)</f>
        <v>59714</v>
      </c>
      <c r="J2911" s="182">
        <f>IFERROR(_xll.qlIndexFixing(Index1M,$H2911,TRUE,_xll.ohTrigger(RecalcTrigger,Trigger1M)),NA())</f>
        <v>2.0247014971338222E-2</v>
      </c>
      <c r="K2911" s="44">
        <f>IFERROR(_xll.qlIndexFixing(Index3M,H2911,TRUE,_xll.ohTrigger(RecalcTrigger,Trigger3M)),NA())</f>
        <v>2.0708246743341416E-2</v>
      </c>
      <c r="L2911" s="44">
        <f>IFERROR(_xll.qlIndexFixing(Index6M,$H2911,TRUE,_xll.ohTrigger(RecalcTrigger,Trigger6M)),NA())</f>
        <v>2.0858130425652315E-2</v>
      </c>
      <c r="M2911" s="183">
        <f>IFERROR(_xll.qlIndexFixing(Index1Y,$H2911,TRUE,_xll.ohTrigger(RecalcTrigger,Trigger1Y)),NA())</f>
        <v>2.1082051604928518E-2</v>
      </c>
      <c r="N2911" s="182">
        <f>IFERROR(_xll.qlIndexFixing(ONIndex1M,I2911,TRUE,_xll.ohTrigger(RecalcTrigger,Trigger1M)),NA())</f>
        <v>2.0217583943165085E-2</v>
      </c>
      <c r="O2911" s="44">
        <f>IFERROR(_xll.qlIndexFixing(ONIndex3M,I2911,TRUE,_xll.ohTrigger(RecalcTrigger,Trigger3M)),NA())</f>
        <v>2.0615615943705423E-2</v>
      </c>
      <c r="P2911" s="44">
        <f>IFERROR(_xll.qlIndexFixing(ONIndex6M,I2911,TRUE,_xll.ohTrigger(RecalcTrigger,Trigger6M)),NA())</f>
        <v>2.0671173689671418E-2</v>
      </c>
      <c r="Q2911" s="183">
        <f>IFERROR(_xll.qlIndexFixing(ONIndex1Y,I2911,TRUE,_xll.ohTrigger(RecalcTrigger,Trigger1Y)),NA())</f>
        <v>2.0701081275394939E-2</v>
      </c>
    </row>
    <row r="2912" spans="2:17" x14ac:dyDescent="0.2">
      <c r="B2912" s="39" t="s">
        <v>42</v>
      </c>
      <c r="D2912" s="42">
        <f>_xll.qlCalendarAdvance(Calendar,$D2911,B2912,"f",FALSE)</f>
        <v>59721</v>
      </c>
      <c r="E2912" s="177">
        <f>_xll.qlInterestRateIndexValueDate(IndexON,D2912)</f>
        <v>59721</v>
      </c>
      <c r="F2912" s="193">
        <f>IFERROR(_xll.qlIndexFixing(IndexON,D2912,TRUE,_xll.ohTrigger(RecalcTrigger,TriggerON)),NA())</f>
        <v>2.0346487202030916E-2</v>
      </c>
      <c r="H2912" s="42">
        <f>_xll.qlCalendarAdvance(Calendar,$H2911,B2912,"f",FALSE)</f>
        <v>59721</v>
      </c>
      <c r="I2912" s="177">
        <f>_xll.qlInterestRateIndexValueDate(Index1M,$H2912)</f>
        <v>59721</v>
      </c>
      <c r="J2912" s="182">
        <f>IFERROR(_xll.qlIndexFixing(Index1M,$H2912,TRUE,_xll.ohTrigger(RecalcTrigger,Trigger1M)),NA())</f>
        <v>2.0256458555095117E-2</v>
      </c>
      <c r="K2912" s="44">
        <f>IFERROR(_xll.qlIndexFixing(Index3M,H2912,TRUE,_xll.ohTrigger(RecalcTrigger,Trigger3M)),NA())</f>
        <v>2.0714373764015557E-2</v>
      </c>
      <c r="L2912" s="44">
        <f>IFERROR(_xll.qlIndexFixing(Index6M,$H2912,TRUE,_xll.ohTrigger(RecalcTrigger,Trigger6M)),NA())</f>
        <v>2.0865411181601987E-2</v>
      </c>
      <c r="M2912" s="183">
        <f>IFERROR(_xll.qlIndexFixing(Index1Y,$H2912,TRUE,_xll.ohTrigger(RecalcTrigger,Trigger1Y)),NA())</f>
        <v>2.1088543990645681E-2</v>
      </c>
      <c r="N2912" s="182">
        <f>IFERROR(_xll.qlIndexFixing(ONIndex1M,I2912,TRUE,_xll.ohTrigger(RecalcTrigger,Trigger1M)),NA())</f>
        <v>2.0223923071139849E-2</v>
      </c>
      <c r="O2912" s="44">
        <f>IFERROR(_xll.qlIndexFixing(ONIndex3M,I2912,TRUE,_xll.ohTrigger(RecalcTrigger,Trigger3M)),NA())</f>
        <v>2.0621611961764152E-2</v>
      </c>
      <c r="P2912" s="44">
        <f>IFERROR(_xll.qlIndexFixing(ONIndex6M,I2912,TRUE,_xll.ohTrigger(RecalcTrigger,Trigger6M)),NA())</f>
        <v>2.0677139340337103E-2</v>
      </c>
      <c r="Q2912" s="183">
        <f>IFERROR(_xll.qlIndexFixing(ONIndex1Y,I2912,TRUE,_xll.ohTrigger(RecalcTrigger,Trigger1Y)),NA())</f>
        <v>2.0707008931726278E-2</v>
      </c>
    </row>
    <row r="2913" spans="2:17" x14ac:dyDescent="0.2">
      <c r="B2913" s="39" t="s">
        <v>42</v>
      </c>
      <c r="D2913" s="42">
        <f>_xll.qlCalendarAdvance(Calendar,$D2912,B2913,"f",FALSE)</f>
        <v>59728</v>
      </c>
      <c r="E2913" s="177">
        <f>_xll.qlInterestRateIndexValueDate(IndexON,D2913)</f>
        <v>59728</v>
      </c>
      <c r="F2913" s="193">
        <f>IFERROR(_xll.qlIndexFixing(IndexON,D2913,TRUE,_xll.ohTrigger(RecalcTrigger,TriggerON)),NA())</f>
        <v>2.0352256472614405E-2</v>
      </c>
      <c r="H2913" s="42">
        <f>_xll.qlCalendarAdvance(Calendar,$H2912,B2913,"f",FALSE)</f>
        <v>59728</v>
      </c>
      <c r="I2913" s="177">
        <f>_xll.qlInterestRateIndexValueDate(Index1M,$H2913)</f>
        <v>59728</v>
      </c>
      <c r="J2913" s="182">
        <f>IFERROR(_xll.qlIndexFixing(Index1M,$H2913,TRUE,_xll.ohTrigger(RecalcTrigger,Trigger1M)),NA())</f>
        <v>2.0262865793470298E-2</v>
      </c>
      <c r="K2913" s="44">
        <f>IFERROR(_xll.qlIndexFixing(Index3M,H2913,TRUE,_xll.ohTrigger(RecalcTrigger,Trigger3M)),NA())</f>
        <v>2.0720516185142732E-2</v>
      </c>
      <c r="L2913" s="44">
        <f>IFERROR(_xll.qlIndexFixing(Index6M,$H2913,TRUE,_xll.ohTrigger(RecalcTrigger,Trigger6M)),NA())</f>
        <v>2.0871664147372366E-2</v>
      </c>
      <c r="M2913" s="183">
        <f>IFERROR(_xll.qlIndexFixing(Index1Y,$H2913,TRUE,_xll.ohTrigger(RecalcTrigger,Trigger1Y)),NA())</f>
        <v>2.1095053284800176E-2</v>
      </c>
      <c r="N2913" s="182">
        <f>IFERROR(_xll.qlIndexFixing(ONIndex1M,I2913,TRUE,_xll.ohTrigger(RecalcTrigger,Trigger1M)),NA())</f>
        <v>2.0230279470887513E-2</v>
      </c>
      <c r="O2913" s="44">
        <f>IFERROR(_xll.qlIndexFixing(ONIndex3M,I2913,TRUE,_xll.ohTrigger(RecalcTrigger,Trigger3M)),NA())</f>
        <v>2.0627623291896713E-2</v>
      </c>
      <c r="P2913" s="44">
        <f>IFERROR(_xll.qlIndexFixing(ONIndex6M,I2913,TRUE,_xll.ohTrigger(RecalcTrigger,Trigger6M)),NA())</f>
        <v>2.0683120808075994E-2</v>
      </c>
      <c r="Q2913" s="183">
        <f>IFERROR(_xll.qlIndexFixing(ONIndex1Y,I2913,TRUE,_xll.ohTrigger(RecalcTrigger,Trigger1Y)),NA())</f>
        <v>2.0712953107072662E-2</v>
      </c>
    </row>
    <row r="2914" spans="2:17" x14ac:dyDescent="0.2">
      <c r="B2914" s="39" t="s">
        <v>42</v>
      </c>
      <c r="D2914" s="42">
        <f>_xll.qlCalendarAdvance(Calendar,$D2913,B2914,"f",FALSE)</f>
        <v>59735</v>
      </c>
      <c r="E2914" s="177">
        <f>_xll.qlInterestRateIndexValueDate(IndexON,D2914)</f>
        <v>59735</v>
      </c>
      <c r="F2914" s="193">
        <f>IFERROR(_xll.qlIndexFixing(IndexON,D2914,TRUE,_xll.ohTrigger(RecalcTrigger,TriggerON)),NA())</f>
        <v>2.0358039426079388E-2</v>
      </c>
      <c r="H2914" s="42">
        <f>_xll.qlCalendarAdvance(Calendar,$H2913,B2914,"f",FALSE)</f>
        <v>59735</v>
      </c>
      <c r="I2914" s="177">
        <f>_xll.qlInterestRateIndexValueDate(Index1M,$H2914)</f>
        <v>59735</v>
      </c>
      <c r="J2914" s="182">
        <f>IFERROR(_xll.qlIndexFixing(Index1M,$H2914,TRUE,_xll.ohTrigger(RecalcTrigger,Trigger1M)),NA())</f>
        <v>2.0269290338036035E-2</v>
      </c>
      <c r="K2914" s="44">
        <f>IFERROR(_xll.qlIndexFixing(Index3M,H2914,TRUE,_xll.ohTrigger(RecalcTrigger,Trigger3M)),NA())</f>
        <v>2.0726674006792543E-2</v>
      </c>
      <c r="L2914" s="44">
        <f>IFERROR(_xll.qlIndexFixing(Index6M,$H2914,TRUE,_xll.ohTrigger(RecalcTrigger,Trigger6M)),NA())</f>
        <v>2.0877933115308042E-2</v>
      </c>
      <c r="M2914" s="183">
        <f>IFERROR(_xll.qlIndexFixing(Index1Y,$H2914,TRUE,_xll.ohTrigger(RecalcTrigger,Trigger1Y)),NA())</f>
        <v>2.1101579487714853E-2</v>
      </c>
      <c r="N2914" s="182">
        <f>IFERROR(_xll.qlIndexFixing(ONIndex1M,I2914,TRUE,_xll.ohTrigger(RecalcTrigger,Trigger1M)),NA())</f>
        <v>2.0236653142570171E-2</v>
      </c>
      <c r="O2914" s="44">
        <f>IFERROR(_xll.qlIndexFixing(ONIndex3M,I2914,TRUE,_xll.ohTrigger(RecalcTrigger,Trigger3M)),NA())</f>
        <v>2.0633649934103104E-2</v>
      </c>
      <c r="P2914" s="44">
        <f>IFERROR(_xll.qlIndexFixing(ONIndex6M,I2914,TRUE,_xll.ohTrigger(RecalcTrigger,Trigger6M)),NA())</f>
        <v>2.0689118093050185E-2</v>
      </c>
      <c r="Q2914" s="183">
        <f>IFERROR(_xll.qlIndexFixing(ONIndex1Y,I2914,TRUE,_xll.ohTrigger(RecalcTrigger,Trigger1Y)),NA())</f>
        <v>2.0718913800785721E-2</v>
      </c>
    </row>
    <row r="2915" spans="2:17" x14ac:dyDescent="0.2">
      <c r="B2915" s="39" t="s">
        <v>42</v>
      </c>
      <c r="D2915" s="42">
        <f>_xll.qlCalendarAdvance(Calendar,$D2914,B2915,"f",FALSE)</f>
        <v>59742</v>
      </c>
      <c r="E2915" s="177">
        <f>_xll.qlInterestRateIndexValueDate(IndexON,D2915)</f>
        <v>59742</v>
      </c>
      <c r="F2915" s="193">
        <f>IFERROR(_xll.qlIndexFixing(IndexON,D2915,TRUE,_xll.ohTrigger(RecalcTrigger,TriggerON)),NA())</f>
        <v>2.0363836062425866E-2</v>
      </c>
      <c r="H2915" s="42">
        <f>_xll.qlCalendarAdvance(Calendar,$H2914,B2915,"f",FALSE)</f>
        <v>59742</v>
      </c>
      <c r="I2915" s="177">
        <f>_xll.qlInterestRateIndexValueDate(Index1M,$H2915)</f>
        <v>59742</v>
      </c>
      <c r="J2915" s="182">
        <f>IFERROR(_xll.qlIndexFixing(Index1M,$H2915,TRUE,_xll.ohTrigger(RecalcTrigger,Trigger1M)),NA())</f>
        <v>2.0276756819225479E-2</v>
      </c>
      <c r="K2915" s="44">
        <f>IFERROR(_xll.qlIndexFixing(Index3M,H2915,TRUE,_xll.ohTrigger(RecalcTrigger,Trigger3M)),NA())</f>
        <v>2.0732847229035463E-2</v>
      </c>
      <c r="L2915" s="44">
        <f>IFERROR(_xll.qlIndexFixing(Index6M,$H2915,TRUE,_xll.ohTrigger(RecalcTrigger,Trigger6M)),NA())</f>
        <v>2.0884218085559653E-2</v>
      </c>
      <c r="M2915" s="183">
        <f>IFERROR(_xll.qlIndexFixing(Index1Y,$H2915,TRUE,_xll.ohTrigger(RecalcTrigger,Trigger1Y)),NA())</f>
        <v>2.1108122599714129E-2</v>
      </c>
      <c r="N2915" s="182">
        <f>IFERROR(_xll.qlIndexFixing(ONIndex1M,I2915,TRUE,_xll.ohTrigger(RecalcTrigger,Trigger1M)),NA())</f>
        <v>2.024304408602573E-2</v>
      </c>
      <c r="O2915" s="44">
        <f>IFERROR(_xll.qlIndexFixing(ONIndex3M,I2915,TRUE,_xll.ohTrigger(RecalcTrigger,Trigger3M)),NA())</f>
        <v>2.0639691888221234E-2</v>
      </c>
      <c r="P2915" s="44">
        <f>IFERROR(_xll.qlIndexFixing(ONIndex6M,I2915,TRUE,_xll.ohTrigger(RecalcTrigger,Trigger6M)),NA())</f>
        <v>2.0695131195097582E-2</v>
      </c>
      <c r="Q2915" s="183">
        <f>IFERROR(_xll.qlIndexFixing(ONIndex1Y,I2915,TRUE,_xll.ohTrigger(RecalcTrigger,Trigger1Y)),NA())</f>
        <v>2.0724891013270685E-2</v>
      </c>
    </row>
    <row r="2916" spans="2:17" x14ac:dyDescent="0.2">
      <c r="B2916" s="39" t="s">
        <v>42</v>
      </c>
      <c r="D2916" s="42">
        <f>_xll.qlCalendarAdvance(Calendar,$D2915,B2916,"f",FALSE)</f>
        <v>59749</v>
      </c>
      <c r="E2916" s="177">
        <f>_xll.qlInterestRateIndexValueDate(IndexON,D2916)</f>
        <v>59749</v>
      </c>
      <c r="F2916" s="193">
        <f>IFERROR(_xll.qlIndexFixing(IndexON,D2916,TRUE,_xll.ohTrigger(RecalcTrigger,TriggerON)),NA())</f>
        <v>2.0369646381896978E-2</v>
      </c>
      <c r="H2916" s="42">
        <f>_xll.qlCalendarAdvance(Calendar,$H2915,B2916,"f",FALSE)</f>
        <v>59749</v>
      </c>
      <c r="I2916" s="177">
        <f>_xll.qlInterestRateIndexValueDate(Index1M,$H2916)</f>
        <v>59749</v>
      </c>
      <c r="J2916" s="182">
        <f>IFERROR(_xll.qlIndexFixing(Index1M,$H2916,TRUE,_xll.ohTrigger(RecalcTrigger,Trigger1M)),NA())</f>
        <v>2.02821913458546E-2</v>
      </c>
      <c r="K2916" s="44">
        <f>IFERROR(_xll.qlIndexFixing(Index3M,H2916,TRUE,_xll.ohTrigger(RecalcTrigger,Trigger3M)),NA())</f>
        <v>2.0739035851943723E-2</v>
      </c>
      <c r="L2916" s="44">
        <f>IFERROR(_xll.qlIndexFixing(Index6M,$H2916,TRUE,_xll.ohTrigger(RecalcTrigger,Trigger6M)),NA())</f>
        <v>2.0890519058278715E-2</v>
      </c>
      <c r="M2916" s="183">
        <f>IFERROR(_xll.qlIndexFixing(Index1Y,$H2916,TRUE,_xll.ohTrigger(RecalcTrigger,Trigger1Y)),NA())</f>
        <v>2.111468262112462E-2</v>
      </c>
      <c r="N2916" s="182">
        <f>IFERROR(_xll.qlIndexFixing(ONIndex1M,I2916,TRUE,_xll.ohTrigger(RecalcTrigger,Trigger1M)),NA())</f>
        <v>2.0249452301659421E-2</v>
      </c>
      <c r="O2916" s="44">
        <f>IFERROR(_xll.qlIndexFixing(ONIndex3M,I2916,TRUE,_xll.ohTrigger(RecalcTrigger,Trigger3M)),NA())</f>
        <v>2.0645749154575288E-2</v>
      </c>
      <c r="P2916" s="44">
        <f>IFERROR(_xll.qlIndexFixing(ONIndex6M,I2916,TRUE,_xll.ohTrigger(RecalcTrigger,Trigger6M)),NA())</f>
        <v>2.0701160114623418E-2</v>
      </c>
      <c r="Q2916" s="183">
        <f>IFERROR(_xll.qlIndexFixing(ONIndex1Y,I2916,TRUE,_xll.ohTrigger(RecalcTrigger,Trigger1Y)),NA())</f>
        <v>2.0730884744527556E-2</v>
      </c>
    </row>
    <row r="2917" spans="2:17" x14ac:dyDescent="0.2">
      <c r="B2917" s="39" t="s">
        <v>42</v>
      </c>
      <c r="D2917" s="42">
        <f>_xll.qlCalendarAdvance(Calendar,$D2916,B2917,"f",FALSE)</f>
        <v>59756</v>
      </c>
      <c r="E2917" s="177">
        <f>_xll.qlInterestRateIndexValueDate(IndexON,D2917)</f>
        <v>59756</v>
      </c>
      <c r="F2917" s="193">
        <f>IFERROR(_xll.qlIndexFixing(IndexON,D2917,TRUE,_xll.ohTrigger(RecalcTrigger,TriggerON)),NA())</f>
        <v>2.0375470384411676E-2</v>
      </c>
      <c r="H2917" s="42">
        <f>_xll.qlCalendarAdvance(Calendar,$H2916,B2917,"f",FALSE)</f>
        <v>59756</v>
      </c>
      <c r="I2917" s="177">
        <f>_xll.qlInterestRateIndexValueDate(Index1M,$H2917)</f>
        <v>59756</v>
      </c>
      <c r="J2917" s="182">
        <f>IFERROR(_xll.qlIndexFixing(Index1M,$H2917,TRUE,_xll.ohTrigger(RecalcTrigger,Trigger1M)),NA())</f>
        <v>2.0288667809168829E-2</v>
      </c>
      <c r="K2917" s="44">
        <f>IFERROR(_xll.qlIndexFixing(Index3M,H2917,TRUE,_xll.ohTrigger(RecalcTrigger,Trigger3M)),NA())</f>
        <v>2.0745239875591331E-2</v>
      </c>
      <c r="L2917" s="44">
        <f>IFERROR(_xll.qlIndexFixing(Index6M,$H2917,TRUE,_xll.ohTrigger(RecalcTrigger,Trigger6M)),NA())</f>
        <v>2.0896836033614991E-2</v>
      </c>
      <c r="M2917" s="183">
        <f>IFERROR(_xll.qlIndexFixing(Index1Y,$H2917,TRUE,_xll.ohTrigger(RecalcTrigger,Trigger1Y)),NA())</f>
        <v>2.1121259552271173E-2</v>
      </c>
      <c r="N2917" s="182">
        <f>IFERROR(_xll.qlIndexFixing(ONIndex1M,I2917,TRUE,_xll.ohTrigger(RecalcTrigger,Trigger1M)),NA())</f>
        <v>2.0255877788984966E-2</v>
      </c>
      <c r="O2917" s="44">
        <f>IFERROR(_xll.qlIndexFixing(ONIndex3M,I2917,TRUE,_xll.ohTrigger(RecalcTrigger,Trigger3M)),NA())</f>
        <v>2.065182173284108E-2</v>
      </c>
      <c r="P2917" s="44">
        <f>IFERROR(_xll.qlIndexFixing(ONIndex6M,I2917,TRUE,_xll.ohTrigger(RecalcTrigger,Trigger6M)),NA())</f>
        <v>2.0707204851141414E-2</v>
      </c>
      <c r="Q2917" s="183">
        <f>IFERROR(_xll.qlIndexFixing(ONIndex1Y,I2917,TRUE,_xll.ohTrigger(RecalcTrigger,Trigger1Y)),NA())</f>
        <v>2.0736894994475286E-2</v>
      </c>
    </row>
    <row r="2918" spans="2:17" x14ac:dyDescent="0.2">
      <c r="B2918" s="39" t="s">
        <v>42</v>
      </c>
      <c r="D2918" s="42">
        <f>_xll.qlCalendarAdvance(Calendar,$D2917,B2918,"f",FALSE)</f>
        <v>59763</v>
      </c>
      <c r="E2918" s="177">
        <f>_xll.qlInterestRateIndexValueDate(IndexON,D2918)</f>
        <v>59763</v>
      </c>
      <c r="F2918" s="193">
        <f>IFERROR(_xll.qlIndexFixing(IndexON,D2918,TRUE,_xll.ohTrigger(RecalcTrigger,TriggerON)),NA())</f>
        <v>2.0381308069726822E-2</v>
      </c>
      <c r="H2918" s="42">
        <f>_xll.qlCalendarAdvance(Calendar,$H2917,B2918,"f",FALSE)</f>
        <v>59763</v>
      </c>
      <c r="I2918" s="177">
        <f>_xll.qlInterestRateIndexValueDate(Index1M,$H2918)</f>
        <v>59763</v>
      </c>
      <c r="J2918" s="182">
        <f>IFERROR(_xll.qlIndexFixing(Index1M,$H2918,TRUE,_xll.ohTrigger(RecalcTrigger,Trigger1M)),NA())</f>
        <v>2.0295161578798866E-2</v>
      </c>
      <c r="K2918" s="44">
        <f>IFERROR(_xll.qlIndexFixing(Index3M,H2918,TRUE,_xll.ohTrigger(RecalcTrigger,Trigger3M)),NA())</f>
        <v>2.0751459300046991E-2</v>
      </c>
      <c r="L2918" s="44">
        <f>IFERROR(_xll.qlIndexFixing(Index6M,$H2918,TRUE,_xll.ohTrigger(RecalcTrigger,Trigger6M)),NA())</f>
        <v>2.0903169011719566E-2</v>
      </c>
      <c r="M2918" s="183">
        <f>IFERROR(_xll.qlIndexFixing(Index1Y,$H2918,TRUE,_xll.ohTrigger(RecalcTrigger,Trigger1Y)),NA())</f>
        <v>2.1127853393481517E-2</v>
      </c>
      <c r="N2918" s="182">
        <f>IFERROR(_xll.qlIndexFixing(ONIndex1M,I2918,TRUE,_xll.ohTrigger(RecalcTrigger,Trigger1M)),NA())</f>
        <v>2.0262320548245505E-2</v>
      </c>
      <c r="O2918" s="44">
        <f>IFERROR(_xll.qlIndexFixing(ONIndex3M,I2918,TRUE,_xll.ohTrigger(RecalcTrigger,Trigger3M)),NA())</f>
        <v>2.0657909623180704E-2</v>
      </c>
      <c r="P2918" s="44">
        <f>IFERROR(_xll.qlIndexFixing(ONIndex6M,I2918,TRUE,_xll.ohTrigger(RecalcTrigger,Trigger6M)),NA())</f>
        <v>2.071326540489471E-2</v>
      </c>
      <c r="Q2918" s="183">
        <f>IFERROR(_xll.qlIndexFixing(ONIndex1Y,I2918,TRUE,_xll.ohTrigger(RecalcTrigger,Trigger1Y)),NA())</f>
        <v>2.0742921763032829E-2</v>
      </c>
    </row>
    <row r="2919" spans="2:17" x14ac:dyDescent="0.2">
      <c r="B2919" s="39" t="s">
        <v>42</v>
      </c>
      <c r="D2919" s="42">
        <f>_xll.qlCalendarAdvance(Calendar,$D2918,B2919,"f",FALSE)</f>
        <v>59770</v>
      </c>
      <c r="E2919" s="177">
        <f>_xll.qlInterestRateIndexValueDate(IndexON,D2919)</f>
        <v>59770</v>
      </c>
      <c r="F2919" s="193">
        <f>IFERROR(_xll.qlIndexFixing(IndexON,D2919,TRUE,_xll.ohTrigger(RecalcTrigger,TriggerON)),NA())</f>
        <v>2.0387159438166602E-2</v>
      </c>
      <c r="H2919" s="42">
        <f>_xll.qlCalendarAdvance(Calendar,$H2918,B2919,"f",FALSE)</f>
        <v>59770</v>
      </c>
      <c r="I2919" s="177">
        <f>_xll.qlInterestRateIndexValueDate(Index1M,$H2919)</f>
        <v>59770</v>
      </c>
      <c r="J2919" s="182">
        <f>IFERROR(_xll.qlIndexFixing(Index1M,$H2919,TRUE,_xll.ohTrigger(RecalcTrigger,Trigger1M)),NA())</f>
        <v>2.0301672654766813E-2</v>
      </c>
      <c r="K2919" s="44">
        <f>IFERROR(_xll.qlIndexFixing(Index3M,H2919,TRUE,_xll.ohTrigger(RecalcTrigger,Trigger3M)),NA())</f>
        <v>2.0757694125382066E-2</v>
      </c>
      <c r="L2919" s="44">
        <f>IFERROR(_xll.qlIndexFixing(Index6M,$H2919,TRUE,_xll.ohTrigger(RecalcTrigger,Trigger6M)),NA())</f>
        <v>2.0909517992743515E-2</v>
      </c>
      <c r="M2919" s="183">
        <f>IFERROR(_xll.qlIndexFixing(Index1Y,$H2919,TRUE,_xll.ohTrigger(RecalcTrigger,Trigger1Y)),NA())</f>
        <v>2.1134464145083607E-2</v>
      </c>
      <c r="N2919" s="182">
        <f>IFERROR(_xll.qlIndexFixing(ONIndex1M,I2919,TRUE,_xll.ohTrigger(RecalcTrigger,Trigger1M)),NA())</f>
        <v>2.0268780579441037E-2</v>
      </c>
      <c r="O2919" s="44">
        <f>IFERROR(_xll.qlIndexFixing(ONIndex3M,I2919,TRUE,_xll.ohTrigger(RecalcTrigger,Trigger3M)),NA())</f>
        <v>2.0664012825432065E-2</v>
      </c>
      <c r="P2919" s="44">
        <f>IFERROR(_xll.qlIndexFixing(ONIndex6M,I2919,TRUE,_xll.ohTrigger(RecalcTrigger,Trigger6M)),NA())</f>
        <v>2.0719341775721212E-2</v>
      </c>
      <c r="Q2919" s="183">
        <f>IFERROR(_xll.qlIndexFixing(ONIndex1Y,I2919,TRUE,_xll.ohTrigger(RecalcTrigger,Trigger1Y)),NA())</f>
        <v>2.0748965050200185E-2</v>
      </c>
    </row>
    <row r="2920" spans="2:17" x14ac:dyDescent="0.2">
      <c r="B2920" s="39" t="s">
        <v>42</v>
      </c>
      <c r="D2920" s="42">
        <f>_xll.qlCalendarAdvance(Calendar,$D2919,B2920,"f",FALSE)</f>
        <v>59777</v>
      </c>
      <c r="E2920" s="177">
        <f>_xll.qlInterestRateIndexValueDate(IndexON,D2920)</f>
        <v>59777</v>
      </c>
      <c r="F2920" s="193">
        <f>IFERROR(_xll.qlIndexFixing(IndexON,D2920,TRUE,_xll.ohTrigger(RecalcTrigger,TriggerON)),NA())</f>
        <v>2.0393024489649969E-2</v>
      </c>
      <c r="H2920" s="42">
        <f>_xll.qlCalendarAdvance(Calendar,$H2919,B2920,"f",FALSE)</f>
        <v>59777</v>
      </c>
      <c r="I2920" s="177">
        <f>_xll.qlInterestRateIndexValueDate(Index1M,$H2920)</f>
        <v>59777</v>
      </c>
      <c r="J2920" s="182">
        <f>IFERROR(_xll.qlIndexFixing(Index1M,$H2920,TRUE,_xll.ohTrigger(RecalcTrigger,Trigger1M)),NA())</f>
        <v>2.0305104335696027E-2</v>
      </c>
      <c r="K2920" s="44">
        <f>IFERROR(_xll.qlIndexFixing(Index3M,H2920,TRUE,_xll.ohTrigger(RecalcTrigger,Trigger3M)),NA())</f>
        <v>2.0763944351672312E-2</v>
      </c>
      <c r="L2920" s="44">
        <f>IFERROR(_xll.qlIndexFixing(Index6M,$H2920,TRUE,_xll.ohTrigger(RecalcTrigger,Trigger6M)),NA())</f>
        <v>2.0915882976839682E-2</v>
      </c>
      <c r="M2920" s="183">
        <f>IFERROR(_xll.qlIndexFixing(Index1Y,$H2920,TRUE,_xll.ohTrigger(RecalcTrigger,Trigger1Y)),NA())</f>
        <v>2.114109180740583E-2</v>
      </c>
      <c r="N2920" s="182">
        <f>IFERROR(_xll.qlIndexFixing(ONIndex1M,I2920,TRUE,_xll.ohTrigger(RecalcTrigger,Trigger1M)),NA())</f>
        <v>2.0275257882571562E-2</v>
      </c>
      <c r="O2920" s="44">
        <f>IFERROR(_xll.qlIndexFixing(ONIndex3M,I2920,TRUE,_xll.ohTrigger(RecalcTrigger,Trigger3M)),NA())</f>
        <v>2.0670131340081443E-2</v>
      </c>
      <c r="P2920" s="44">
        <f>IFERROR(_xll.qlIndexFixing(ONIndex6M,I2920,TRUE,_xll.ohTrigger(RecalcTrigger,Trigger6M)),NA())</f>
        <v>2.0725433963864059E-2</v>
      </c>
      <c r="Q2920" s="183">
        <f>IFERROR(_xll.qlIndexFixing(ONIndex1Y,I2920,TRUE,_xll.ohTrigger(RecalcTrigger,Trigger1Y)),NA())</f>
        <v>2.075502485630154E-2</v>
      </c>
    </row>
    <row r="2921" spans="2:17" x14ac:dyDescent="0.2">
      <c r="B2921" s="39" t="s">
        <v>42</v>
      </c>
      <c r="D2921" s="42">
        <f>_xll.qlCalendarAdvance(Calendar,$D2920,B2921,"f",FALSE)</f>
        <v>59784</v>
      </c>
      <c r="E2921" s="177">
        <f>_xll.qlInterestRateIndexValueDate(IndexON,D2921)</f>
        <v>59784</v>
      </c>
      <c r="F2921" s="193">
        <f>IFERROR(_xll.qlIndexFixing(IndexON,D2921,TRUE,_xll.ohTrigger(RecalcTrigger,TriggerON)),NA())</f>
        <v>2.0398903224176923E-2</v>
      </c>
      <c r="H2921" s="42">
        <f>_xll.qlCalendarAdvance(Calendar,$H2920,B2921,"f",FALSE)</f>
        <v>59784</v>
      </c>
      <c r="I2921" s="177">
        <f>_xll.qlInterestRateIndexValueDate(Index1M,$H2921)</f>
        <v>59784</v>
      </c>
      <c r="J2921" s="182">
        <f>IFERROR(_xll.qlIndexFixing(Index1M,$H2921,TRUE,_xll.ohTrigger(RecalcTrigger,Trigger1M)),NA())</f>
        <v>2.0311645224945073E-2</v>
      </c>
      <c r="K2921" s="44">
        <f>IFERROR(_xll.qlIndexFixing(Index3M,H2921,TRUE,_xll.ohTrigger(RecalcTrigger,Trigger3M)),NA())</f>
        <v>2.0769169632550502E-2</v>
      </c>
      <c r="L2921" s="44">
        <f>IFERROR(_xll.qlIndexFixing(Index6M,$H2921,TRUE,_xll.ohTrigger(RecalcTrigger,Trigger6M)),NA())</f>
        <v>2.0920146520297073E-2</v>
      </c>
      <c r="M2921" s="183">
        <f>IFERROR(_xll.qlIndexFixing(Index1Y,$H2921,TRUE,_xll.ohTrigger(RecalcTrigger,Trigger1Y)),NA())</f>
        <v>2.114773638077835E-2</v>
      </c>
      <c r="N2921" s="182">
        <f>IFERROR(_xll.qlIndexFixing(ONIndex1M,I2921,TRUE,_xll.ohTrigger(RecalcTrigger,Trigger1M)),NA())</f>
        <v>2.0281752457556035E-2</v>
      </c>
      <c r="O2921" s="44">
        <f>IFERROR(_xll.qlIndexFixing(ONIndex3M,I2921,TRUE,_xll.ohTrigger(RecalcTrigger,Trigger3M)),NA())</f>
        <v>2.0676265166399421E-2</v>
      </c>
      <c r="P2921" s="44">
        <f>IFERROR(_xll.qlIndexFixing(ONIndex6M,I2921,TRUE,_xll.ohTrigger(RecalcTrigger,Trigger6M)),NA())</f>
        <v>2.0731541969242206E-2</v>
      </c>
      <c r="Q2921" s="183">
        <f>IFERROR(_xll.qlIndexFixing(ONIndex1Y,I2921,TRUE,_xll.ohTrigger(RecalcTrigger,Trigger1Y)),NA())</f>
        <v>2.0761101180931663E-2</v>
      </c>
    </row>
    <row r="2922" spans="2:17" x14ac:dyDescent="0.2">
      <c r="B2922" s="39" t="s">
        <v>42</v>
      </c>
      <c r="D2922" s="42">
        <f>_xll.qlCalendarAdvance(Calendar,$D2921,B2922,"f",FALSE)</f>
        <v>59791</v>
      </c>
      <c r="E2922" s="177">
        <f>_xll.qlInterestRateIndexValueDate(IndexON,D2922)</f>
        <v>59791</v>
      </c>
      <c r="F2922" s="193">
        <f>IFERROR(_xll.qlIndexFixing(IndexON,D2922,TRUE,_xll.ohTrigger(RecalcTrigger,TriggerON)),NA())</f>
        <v>2.0404795641585372E-2</v>
      </c>
      <c r="H2922" s="42">
        <f>_xll.qlCalendarAdvance(Calendar,$H2921,B2922,"f",FALSE)</f>
        <v>59791</v>
      </c>
      <c r="I2922" s="177">
        <f>_xll.qlInterestRateIndexValueDate(Index1M,$H2922)</f>
        <v>59791</v>
      </c>
      <c r="J2922" s="182">
        <f>IFERROR(_xll.qlIndexFixing(Index1M,$H2922,TRUE,_xll.ohTrigger(RecalcTrigger,Trigger1M)),NA())</f>
        <v>2.0318203417383256E-2</v>
      </c>
      <c r="K2922" s="44">
        <f>IFERROR(_xll.qlIndexFixing(Index3M,H2922,TRUE,_xll.ohTrigger(RecalcTrigger,Trigger3M)),NA())</f>
        <v>2.0775449204418393E-2</v>
      </c>
      <c r="L2922" s="44">
        <f>IFERROR(_xll.qlIndexFixing(Index6M,$H2922,TRUE,_xll.ohTrigger(RecalcTrigger,Trigger6M)),NA())</f>
        <v>2.0926540495453082E-2</v>
      </c>
      <c r="M2922" s="183">
        <f>IFERROR(_xll.qlIndexFixing(Index1Y,$H2922,TRUE,_xll.ohTrigger(RecalcTrigger,Trigger1Y)),NA())</f>
        <v>2.1154397865530892E-2</v>
      </c>
      <c r="N2922" s="182">
        <f>IFERROR(_xll.qlIndexFixing(ONIndex1M,I2922,TRUE,_xll.ohTrigger(RecalcTrigger,Trigger1M)),NA())</f>
        <v>2.0288264304394454E-2</v>
      </c>
      <c r="O2922" s="44">
        <f>IFERROR(_xll.qlIndexFixing(ONIndex3M,I2922,TRUE,_xll.ohTrigger(RecalcTrigger,Trigger3M)),NA())</f>
        <v>2.0682414304872276E-2</v>
      </c>
      <c r="P2922" s="44">
        <f>IFERROR(_xll.qlIndexFixing(ONIndex6M,I2922,TRUE,_xll.ohTrigger(RecalcTrigger,Trigger6M)),NA())</f>
        <v>2.0737665791774607E-2</v>
      </c>
      <c r="Q2922" s="183">
        <f>IFERROR(_xll.qlIndexFixing(ONIndex1Y,I2922,TRUE,_xll.ohTrigger(RecalcTrigger,Trigger1Y)),NA())</f>
        <v>2.0767194024090552E-2</v>
      </c>
    </row>
    <row r="2923" spans="2:17" x14ac:dyDescent="0.2">
      <c r="B2923" s="39" t="s">
        <v>42</v>
      </c>
      <c r="D2923" s="42">
        <f>_xll.qlCalendarAdvance(Calendar,$D2922,B2923,"f",FALSE)</f>
        <v>59798</v>
      </c>
      <c r="E2923" s="177">
        <f>_xll.qlInterestRateIndexValueDate(IndexON,D2923)</f>
        <v>59798</v>
      </c>
      <c r="F2923" s="193">
        <f>IFERROR(_xll.qlIndexFixing(IndexON,D2923,TRUE,_xll.ohTrigger(RecalcTrigger,TriggerON)),NA())</f>
        <v>2.0410701742037407E-2</v>
      </c>
      <c r="H2923" s="42">
        <f>_xll.qlCalendarAdvance(Calendar,$H2922,B2923,"f",FALSE)</f>
        <v>59798</v>
      </c>
      <c r="I2923" s="177">
        <f>_xll.qlInterestRateIndexValueDate(Index1M,$H2923)</f>
        <v>59798</v>
      </c>
      <c r="J2923" s="182">
        <f>IFERROR(_xll.qlIndexFixing(Index1M,$H2923,TRUE,_xll.ohTrigger(RecalcTrigger,Trigger1M)),NA())</f>
        <v>2.0324778913034896E-2</v>
      </c>
      <c r="K2923" s="44">
        <f>IFERROR(_xll.qlIndexFixing(Index3M,H2923,TRUE,_xll.ohTrigger(RecalcTrigger,Trigger3M)),NA())</f>
        <v>2.0781744176469004E-2</v>
      </c>
      <c r="L2923" s="44">
        <f>IFERROR(_xll.qlIndexFixing(Index6M,$H2923,TRUE,_xll.ohTrigger(RecalcTrigger,Trigger6M)),NA())</f>
        <v>2.0932950472069268E-2</v>
      </c>
      <c r="M2923" s="183">
        <f>IFERROR(_xll.qlIndexFixing(Index1Y,$H2923,TRUE,_xll.ohTrigger(RecalcTrigger,Trigger1Y)),NA())</f>
        <v>2.1161076261995607E-2</v>
      </c>
      <c r="N2923" s="182">
        <f>IFERROR(_xll.qlIndexFixing(ONIndex1M,I2923,TRUE,_xll.ohTrigger(RecalcTrigger,Trigger1M)),NA())</f>
        <v>2.0294793423248914E-2</v>
      </c>
      <c r="O2923" s="44">
        <f>IFERROR(_xll.qlIndexFixing(ONIndex3M,I2923,TRUE,_xll.ohTrigger(RecalcTrigger,Trigger3M)),NA())</f>
        <v>2.0688578755418963E-2</v>
      </c>
      <c r="P2923" s="44">
        <f>IFERROR(_xll.qlIndexFixing(ONIndex6M,I2923,TRUE,_xll.ohTrigger(RecalcTrigger,Trigger6M)),NA())</f>
        <v>2.0743805431299167E-2</v>
      </c>
      <c r="Q2923" s="183">
        <f>IFERROR(_xll.qlIndexFixing(ONIndex1Y,I2923,TRUE,_xll.ohTrigger(RecalcTrigger,Trigger1Y)),NA())</f>
        <v>2.0773303386102393E-2</v>
      </c>
    </row>
    <row r="2924" spans="2:17" x14ac:dyDescent="0.2">
      <c r="B2924" s="39" t="s">
        <v>42</v>
      </c>
      <c r="D2924" s="42">
        <f>_xll.qlCalendarAdvance(Calendar,$D2923,B2924,"f",FALSE)</f>
        <v>59805</v>
      </c>
      <c r="E2924" s="177">
        <f>_xll.qlInterestRateIndexValueDate(IndexON,D2924)</f>
        <v>59805</v>
      </c>
      <c r="F2924" s="193">
        <f>IFERROR(_xll.qlIndexFixing(IndexON,D2924,TRUE,_xll.ohTrigger(RecalcTrigger,TriggerON)),NA())</f>
        <v>2.0416621525614076E-2</v>
      </c>
      <c r="H2924" s="42">
        <f>_xll.qlCalendarAdvance(Calendar,$H2923,B2924,"f",FALSE)</f>
        <v>59805</v>
      </c>
      <c r="I2924" s="177">
        <f>_xll.qlInterestRateIndexValueDate(Index1M,$H2924)</f>
        <v>59805</v>
      </c>
      <c r="J2924" s="182">
        <f>IFERROR(_xll.qlIndexFixing(Index1M,$H2924,TRUE,_xll.ohTrigger(RecalcTrigger,Trigger1M)),NA())</f>
        <v>2.033137171193241E-2</v>
      </c>
      <c r="K2924" s="44">
        <f>IFERROR(_xll.qlIndexFixing(Index3M,H2924,TRUE,_xll.ohTrigger(RecalcTrigger,Trigger3M)),NA())</f>
        <v>2.0789099267812153E-2</v>
      </c>
      <c r="L2924" s="44">
        <f>IFERROR(_xll.qlIndexFixing(Index6M,$H2924,TRUE,_xll.ohTrigger(RecalcTrigger,Trigger6M)),NA())</f>
        <v>2.0939376450298371E-2</v>
      </c>
      <c r="M2924" s="183">
        <f>IFERROR(_xll.qlIndexFixing(Index1Y,$H2924,TRUE,_xll.ohTrigger(RecalcTrigger,Trigger1Y)),NA())</f>
        <v>2.1167771570504215E-2</v>
      </c>
      <c r="N2924" s="182">
        <f>IFERROR(_xll.qlIndexFixing(ONIndex1M,I2924,TRUE,_xll.ohTrigger(RecalcTrigger,Trigger1M)),NA())</f>
        <v>2.0301339814119412E-2</v>
      </c>
      <c r="O2924" s="44">
        <f>IFERROR(_xll.qlIndexFixing(ONIndex3M,I2924,TRUE,_xll.ohTrigger(RecalcTrigger,Trigger3M)),NA())</f>
        <v>2.0694758518120526E-2</v>
      </c>
      <c r="P2924" s="44">
        <f>IFERROR(_xll.qlIndexFixing(ONIndex6M,I2924,TRUE,_xll.ohTrigger(RecalcTrigger,Trigger6M)),NA())</f>
        <v>2.0749960888464258E-2</v>
      </c>
      <c r="Q2924" s="183">
        <f>IFERROR(_xll.qlIndexFixing(ONIndex1Y,I2924,TRUE,_xll.ohTrigger(RecalcTrigger,Trigger1Y)),NA())</f>
        <v>2.077942926688614E-2</v>
      </c>
    </row>
    <row r="2925" spans="2:17" x14ac:dyDescent="0.2">
      <c r="B2925" s="39" t="s">
        <v>42</v>
      </c>
      <c r="D2925" s="42">
        <f>_xll.qlCalendarAdvance(Calendar,$D2924,B2925,"f",FALSE)</f>
        <v>59812</v>
      </c>
      <c r="E2925" s="177">
        <f>_xll.qlInterestRateIndexValueDate(IndexON,D2925)</f>
        <v>59812</v>
      </c>
      <c r="F2925" s="193">
        <f>IFERROR(_xll.qlIndexFixing(IndexON,D2925,TRUE,_xll.ohTrigger(RecalcTrigger,TriggerON)),NA())</f>
        <v>2.0422554992072239E-2</v>
      </c>
      <c r="H2925" s="42">
        <f>_xll.qlCalendarAdvance(Calendar,$H2924,B2925,"f",FALSE)</f>
        <v>59812</v>
      </c>
      <c r="I2925" s="177">
        <f>_xll.qlInterestRateIndexValueDate(Index1M,$H2925)</f>
        <v>59812</v>
      </c>
      <c r="J2925" s="182">
        <f>IFERROR(_xll.qlIndexFixing(Index1M,$H2925,TRUE,_xll.ohTrigger(RecalcTrigger,Trigger1M)),NA())</f>
        <v>2.0341102545456114E-2</v>
      </c>
      <c r="K2925" s="44">
        <f>IFERROR(_xll.qlIndexFixing(Index3M,H2925,TRUE,_xll.ohTrigger(RecalcTrigger,Trigger3M)),NA())</f>
        <v>2.0795426499957415E-2</v>
      </c>
      <c r="L2925" s="44">
        <f>IFERROR(_xll.qlIndexFixing(Index6M,$H2925,TRUE,_xll.ohTrigger(RecalcTrigger,Trigger6M)),NA())</f>
        <v>2.094688309710133E-2</v>
      </c>
      <c r="M2925" s="183">
        <f>IFERROR(_xll.qlIndexFixing(Index1Y,$H2925,TRUE,_xll.ohTrigger(RecalcTrigger,Trigger1Y)),NA())</f>
        <v>2.1174483791389757E-2</v>
      </c>
      <c r="N2925" s="182">
        <f>IFERROR(_xll.qlIndexFixing(ONIndex1M,I2925,TRUE,_xll.ohTrigger(RecalcTrigger,Trigger1M)),NA())</f>
        <v>2.0307903476762812E-2</v>
      </c>
      <c r="O2925" s="44">
        <f>IFERROR(_xll.qlIndexFixing(ONIndex3M,I2925,TRUE,_xll.ohTrigger(RecalcTrigger,Trigger3M)),NA())</f>
        <v>2.0700953592571736E-2</v>
      </c>
      <c r="P2925" s="44">
        <f>IFERROR(_xll.qlIndexFixing(ONIndex6M,I2925,TRUE,_xll.ohTrigger(RecalcTrigger,Trigger6M)),NA())</f>
        <v>2.0756132162540464E-2</v>
      </c>
      <c r="Q2925" s="183">
        <f>IFERROR(_xll.qlIndexFixing(ONIndex1Y,I2925,TRUE,_xll.ohTrigger(RecalcTrigger,Trigger1Y)),NA())</f>
        <v>2.0785571666360747E-2</v>
      </c>
    </row>
    <row r="2926" spans="2:17" x14ac:dyDescent="0.2">
      <c r="B2926" s="39" t="s">
        <v>42</v>
      </c>
      <c r="D2926" s="42">
        <f>_xll.qlCalendarAdvance(Calendar,$D2925,B2926,"f",FALSE)</f>
        <v>59819</v>
      </c>
      <c r="E2926" s="177">
        <f>_xll.qlInterestRateIndexValueDate(IndexON,D2926)</f>
        <v>59819</v>
      </c>
      <c r="F2926" s="193">
        <f>IFERROR(_xll.qlIndexFixing(IndexON,D2926,TRUE,_xll.ohTrigger(RecalcTrigger,TriggerON)),NA())</f>
        <v>2.0428502141492944E-2</v>
      </c>
      <c r="H2926" s="42">
        <f>_xll.qlCalendarAdvance(Calendar,$H2925,B2926,"f",FALSE)</f>
        <v>59819</v>
      </c>
      <c r="I2926" s="177">
        <f>_xll.qlInterestRateIndexValueDate(Index1M,$H2926)</f>
        <v>59819</v>
      </c>
      <c r="J2926" s="182">
        <f>IFERROR(_xll.qlIndexFixing(Index1M,$H2926,TRUE,_xll.ohTrigger(RecalcTrigger,Trigger1M)),NA())</f>
        <v>2.0347734766671129E-2</v>
      </c>
      <c r="K2926" s="44">
        <f>IFERROR(_xll.qlIndexFixing(Index3M,H2926,TRUE,_xll.ohTrigger(RecalcTrigger,Trigger3M)),NA())</f>
        <v>2.0801769133492149E-2</v>
      </c>
      <c r="L2926" s="44">
        <f>IFERROR(_xll.qlIndexFixing(Index6M,$H2926,TRUE,_xll.ohTrigger(RecalcTrigger,Trigger6M)),NA())</f>
        <v>2.0953342590841331E-2</v>
      </c>
      <c r="M2926" s="183">
        <f>IFERROR(_xll.qlIndexFixing(Index1Y,$H2926,TRUE,_xll.ohTrigger(RecalcTrigger,Trigger1Y)),NA())</f>
        <v>2.118121292498527E-2</v>
      </c>
      <c r="N2926" s="182">
        <f>IFERROR(_xll.qlIndexFixing(ONIndex1M,I2926,TRUE,_xll.ohTrigger(RecalcTrigger,Trigger1M)),NA())</f>
        <v>2.0314484411260159E-2</v>
      </c>
      <c r="O2926" s="44">
        <f>IFERROR(_xll.qlIndexFixing(ONIndex3M,I2926,TRUE,_xll.ohTrigger(RecalcTrigger,Trigger3M)),NA())</f>
        <v>2.0707163979258869E-2</v>
      </c>
      <c r="P2926" s="44">
        <f>IFERROR(_xll.qlIndexFixing(ONIndex6M,I2926,TRUE,_xll.ohTrigger(RecalcTrigger,Trigger6M)),NA())</f>
        <v>2.0762319253851969E-2</v>
      </c>
      <c r="Q2926" s="183">
        <f>IFERROR(_xll.qlIndexFixing(ONIndex1Y,I2926,TRUE,_xll.ohTrigger(RecalcTrigger,Trigger1Y)),NA())</f>
        <v>2.0791730584364121E-2</v>
      </c>
    </row>
    <row r="2927" spans="2:17" x14ac:dyDescent="0.2">
      <c r="B2927" s="39" t="s">
        <v>42</v>
      </c>
      <c r="D2927" s="42">
        <f>_xll.qlCalendarAdvance(Calendar,$D2926,B2927,"f",FALSE)</f>
        <v>59826</v>
      </c>
      <c r="E2927" s="177">
        <f>_xll.qlInterestRateIndexValueDate(IndexON,D2927)</f>
        <v>59826</v>
      </c>
      <c r="F2927" s="193">
        <f>IFERROR(_xll.qlIndexFixing(IndexON,D2927,TRUE,_xll.ohTrigger(RecalcTrigger,TriggerON)),NA())</f>
        <v>2.0434462974119327E-2</v>
      </c>
      <c r="H2927" s="42">
        <f>_xll.qlCalendarAdvance(Calendar,$H2926,B2927,"f",FALSE)</f>
        <v>59826</v>
      </c>
      <c r="I2927" s="177">
        <f>_xll.qlInterestRateIndexValueDate(Index1M,$H2927)</f>
        <v>59826</v>
      </c>
      <c r="J2927" s="182">
        <f>IFERROR(_xll.qlIndexFixing(Index1M,$H2927,TRUE,_xll.ohTrigger(RecalcTrigger,Trigger1M)),NA())</f>
        <v>2.0354384294472106E-2</v>
      </c>
      <c r="K2927" s="44">
        <f>IFERROR(_xll.qlIndexFixing(Index3M,H2927,TRUE,_xll.ohTrigger(RecalcTrigger,Trigger3M)),NA())</f>
        <v>2.0808127168492122E-2</v>
      </c>
      <c r="L2927" s="44">
        <f>IFERROR(_xll.qlIndexFixing(Index6M,$H2927,TRUE,_xll.ohTrigger(RecalcTrigger,Trigger6M)),NA())</f>
        <v>2.0959818087689409E-2</v>
      </c>
      <c r="M2927" s="183">
        <f>IFERROR(_xll.qlIndexFixing(Index1Y,$H2927,TRUE,_xll.ohTrigger(RecalcTrigger,Trigger1Y)),NA())</f>
        <v>2.1187958971626685E-2</v>
      </c>
      <c r="N2927" s="182">
        <f>IFERROR(_xll.qlIndexFixing(ONIndex1M,I2927,TRUE,_xll.ohTrigger(RecalcTrigger,Trigger1M)),NA())</f>
        <v>2.0321082617692499E-2</v>
      </c>
      <c r="O2927" s="44">
        <f>IFERROR(_xll.qlIndexFixing(ONIndex3M,I2927,TRUE,_xll.ohTrigger(RecalcTrigger,Trigger3M)),NA())</f>
        <v>2.071338967810088E-2</v>
      </c>
      <c r="P2927" s="44">
        <f>IFERROR(_xll.qlIndexFixing(ONIndex6M,I2927,TRUE,_xll.ohTrigger(RecalcTrigger,Trigger6M)),NA())</f>
        <v>2.0768522162479819E-2</v>
      </c>
      <c r="Q2927" s="183">
        <f>IFERROR(_xll.qlIndexFixing(ONIndex1Y,I2927,TRUE,_xll.ohTrigger(RecalcTrigger,Trigger1Y)),NA())</f>
        <v>2.0797906021301493E-2</v>
      </c>
    </row>
    <row r="2928" spans="2:17" x14ac:dyDescent="0.2">
      <c r="B2928" s="39" t="s">
        <v>42</v>
      </c>
      <c r="D2928" s="42">
        <f>_xll.qlCalendarAdvance(Calendar,$D2927,B2928,"f",FALSE)</f>
        <v>59833</v>
      </c>
      <c r="E2928" s="177">
        <f>_xll.qlInterestRateIndexValueDate(IndexON,D2928)</f>
        <v>59833</v>
      </c>
      <c r="F2928" s="193">
        <f>IFERROR(_xll.qlIndexFixing(IndexON,D2928,TRUE,_xll.ohTrigger(RecalcTrigger,TriggerON)),NA())</f>
        <v>2.0440437489627206E-2</v>
      </c>
      <c r="H2928" s="42">
        <f>_xll.qlCalendarAdvance(Calendar,$H2927,B2928,"f",FALSE)</f>
        <v>59833</v>
      </c>
      <c r="I2928" s="177">
        <f>_xll.qlInterestRateIndexValueDate(Index1M,$H2928)</f>
        <v>59833</v>
      </c>
      <c r="J2928" s="182">
        <f>IFERROR(_xll.qlIndexFixing(Index1M,$H2928,TRUE,_xll.ohTrigger(RecalcTrigger,Trigger1M)),NA())</f>
        <v>2.0361051128898338E-2</v>
      </c>
      <c r="K2928" s="44">
        <f>IFERROR(_xll.qlIndexFixing(Index3M,H2928,TRUE,_xll.ohTrigger(RecalcTrigger,Trigger3M)),NA())</f>
        <v>2.0814500605027805E-2</v>
      </c>
      <c r="L2928" s="44">
        <f>IFERROR(_xll.qlIndexFixing(Index6M,$H2928,TRUE,_xll.ohTrigger(RecalcTrigger,Trigger6M)),NA())</f>
        <v>2.0966309587799249E-2</v>
      </c>
      <c r="M2928" s="183">
        <f>IFERROR(_xll.qlIndexFixing(Index1Y,$H2928,TRUE,_xll.ohTrigger(RecalcTrigger,Trigger1Y)),NA())</f>
        <v>2.1194721931648588E-2</v>
      </c>
      <c r="N2928" s="182">
        <f>IFERROR(_xll.qlIndexFixing(ONIndex1M,I2928,TRUE,_xll.ohTrigger(RecalcTrigger,Trigger1M)),NA())</f>
        <v>2.0327698096221924E-2</v>
      </c>
      <c r="O2928" s="44">
        <f>IFERROR(_xll.qlIndexFixing(ONIndex3M,I2928,TRUE,_xll.ohTrigger(RecalcTrigger,Trigger3M)),NA())</f>
        <v>2.0719630688854629E-2</v>
      </c>
      <c r="P2928" s="44">
        <f>IFERROR(_xll.qlIndexFixing(ONIndex6M,I2928,TRUE,_xll.ohTrigger(RecalcTrigger,Trigger6M)),NA())</f>
        <v>2.0774740888180876E-2</v>
      </c>
      <c r="Q2928" s="183">
        <f>IFERROR(_xll.qlIndexFixing(ONIndex1Y,I2928,TRUE,_xll.ohTrigger(RecalcTrigger,Trigger1Y)),NA())</f>
        <v>2.0804097976686586E-2</v>
      </c>
    </row>
    <row r="2929" spans="2:17" x14ac:dyDescent="0.2">
      <c r="B2929" s="39" t="s">
        <v>42</v>
      </c>
      <c r="D2929" s="42">
        <f>_xll.qlCalendarAdvance(Calendar,$D2928,B2929,"f",FALSE)</f>
        <v>59840</v>
      </c>
      <c r="E2929" s="177">
        <f>_xll.qlInterestRateIndexValueDate(IndexON,D2929)</f>
        <v>59840</v>
      </c>
      <c r="F2929" s="193">
        <f>IFERROR(_xll.qlIndexFixing(IndexON,D2929,TRUE,_xll.ohTrigger(RecalcTrigger,TriggerON)),NA())</f>
        <v>2.0446425688178671E-2</v>
      </c>
      <c r="H2929" s="42">
        <f>_xll.qlCalendarAdvance(Calendar,$H2928,B2929,"f",FALSE)</f>
        <v>59840</v>
      </c>
      <c r="I2929" s="177">
        <f>_xll.qlInterestRateIndexValueDate(Index1M,$H2929)</f>
        <v>59840</v>
      </c>
      <c r="J2929" s="182">
        <f>IFERROR(_xll.qlIndexFixing(Index1M,$H2929,TRUE,_xll.ohTrigger(RecalcTrigger,Trigger1M)),NA())</f>
        <v>2.0364595256061713E-2</v>
      </c>
      <c r="K2929" s="44">
        <f>IFERROR(_xll.qlIndexFixing(Index3M,H2929,TRUE,_xll.ohTrigger(RecalcTrigger,Trigger3M)),NA())</f>
        <v>2.0820889443175842E-2</v>
      </c>
      <c r="L2929" s="44">
        <f>IFERROR(_xll.qlIndexFixing(Index6M,$H2929,TRUE,_xll.ohTrigger(RecalcTrigger,Trigger6M)),NA())</f>
        <v>2.0971746370957292E-2</v>
      </c>
      <c r="M2929" s="183">
        <f>IFERROR(_xll.qlIndexFixing(Index1Y,$H2929,TRUE,_xll.ohTrigger(RecalcTrigger,Trigger1Y)),NA())</f>
        <v>2.1201501805387785E-2</v>
      </c>
      <c r="N2929" s="182">
        <f>IFERROR(_xll.qlIndexFixing(ONIndex1M,I2929,TRUE,_xll.ohTrigger(RecalcTrigger,Trigger1M)),NA())</f>
        <v>2.0334330846524251E-2</v>
      </c>
      <c r="O2929" s="44">
        <f>IFERROR(_xll.qlIndexFixing(ONIndex3M,I2929,TRUE,_xll.ohTrigger(RecalcTrigger,Trigger3M)),NA())</f>
        <v>2.0725887011601163E-2</v>
      </c>
      <c r="P2929" s="44">
        <f>IFERROR(_xll.qlIndexFixing(ONIndex6M,I2929,TRUE,_xll.ohTrigger(RecalcTrigger,Trigger6M)),NA())</f>
        <v>2.0780975431117232E-2</v>
      </c>
      <c r="Q2929" s="183">
        <f>IFERROR(_xll.qlIndexFixing(ONIndex1Y,I2929,TRUE,_xll.ohTrigger(RecalcTrigger,Trigger1Y)),NA())</f>
        <v>2.0810306450924632E-2</v>
      </c>
    </row>
    <row r="2930" spans="2:17" x14ac:dyDescent="0.2">
      <c r="B2930" s="39" t="s">
        <v>42</v>
      </c>
      <c r="D2930" s="42">
        <f>_xll.qlCalendarAdvance(Calendar,$D2929,B2930,"f",FALSE)</f>
        <v>59847</v>
      </c>
      <c r="E2930" s="177">
        <f>_xll.qlInterestRateIndexValueDate(IndexON,D2930)</f>
        <v>59847</v>
      </c>
      <c r="F2930" s="193">
        <f>IFERROR(_xll.qlIndexFixing(IndexON,D2930,TRUE,_xll.ohTrigger(RecalcTrigger,TriggerON)),NA())</f>
        <v>2.0452427569773723E-2</v>
      </c>
      <c r="H2930" s="42">
        <f>_xll.qlCalendarAdvance(Calendar,$H2929,B2930,"f",FALSE)</f>
        <v>59847</v>
      </c>
      <c r="I2930" s="177">
        <f>_xll.qlInterestRateIndexValueDate(Index1M,$H2930)</f>
        <v>59847</v>
      </c>
      <c r="J2930" s="182">
        <f>IFERROR(_xll.qlIndexFixing(Index1M,$H2930,TRUE,_xll.ohTrigger(RecalcTrigger,Trigger1M)),NA())</f>
        <v>2.0371291875015296E-2</v>
      </c>
      <c r="K2930" s="44">
        <f>IFERROR(_xll.qlIndexFixing(Index3M,H2930,TRUE,_xll.ohTrigger(RecalcTrigger,Trigger3M)),NA())</f>
        <v>2.0827293683007585E-2</v>
      </c>
      <c r="L2930" s="44">
        <f>IFERROR(_xll.qlIndexFixing(Index6M,$H2930,TRUE,_xll.ohTrigger(RecalcTrigger,Trigger6M)),NA())</f>
        <v>2.0978268362064775E-2</v>
      </c>
      <c r="M2930" s="183">
        <f>IFERROR(_xll.qlIndexFixing(Index1Y,$H2930,TRUE,_xll.ohTrigger(RecalcTrigger,Trigger1Y)),NA())</f>
        <v>2.1208298593181091E-2</v>
      </c>
      <c r="N2930" s="182">
        <f>IFERROR(_xll.qlIndexFixing(ONIndex1M,I2930,TRUE,_xll.ohTrigger(RecalcTrigger,Trigger1M)),NA())</f>
        <v>2.0340980868761571E-2</v>
      </c>
      <c r="O2930" s="44">
        <f>IFERROR(_xll.qlIndexFixing(ONIndex3M,I2930,TRUE,_xll.ohTrigger(RecalcTrigger,Trigger3M)),NA())</f>
        <v>2.0732158646583621E-2</v>
      </c>
      <c r="P2930" s="44">
        <f>IFERROR(_xll.qlIndexFixing(ONIndex6M,I2930,TRUE,_xll.ohTrigger(RecalcTrigger,Trigger6M)),NA())</f>
        <v>2.0787225791207842E-2</v>
      </c>
      <c r="Q2930" s="183">
        <f>IFERROR(_xll.qlIndexFixing(ONIndex1Y,I2930,TRUE,_xll.ohTrigger(RecalcTrigger,Trigger1Y)),NA())</f>
        <v>2.081653144377249E-2</v>
      </c>
    </row>
    <row r="2931" spans="2:17" x14ac:dyDescent="0.2">
      <c r="B2931" s="39" t="s">
        <v>42</v>
      </c>
      <c r="D2931" s="42">
        <f>_xll.qlCalendarAdvance(Calendar,$D2930,B2931,"f",FALSE)</f>
        <v>59854</v>
      </c>
      <c r="E2931" s="177">
        <f>_xll.qlInterestRateIndexValueDate(IndexON,D2931)</f>
        <v>59854</v>
      </c>
      <c r="F2931" s="193">
        <f>IFERROR(_xll.qlIndexFixing(IndexON,D2931,TRUE,_xll.ohTrigger(RecalcTrigger,TriggerON)),NA())</f>
        <v>2.0458443134331317E-2</v>
      </c>
      <c r="H2931" s="42">
        <f>_xll.qlCalendarAdvance(Calendar,$H2930,B2931,"f",FALSE)</f>
        <v>59854</v>
      </c>
      <c r="I2931" s="177">
        <f>_xll.qlInterestRateIndexValueDate(Index1M,$H2931)</f>
        <v>59854</v>
      </c>
      <c r="J2931" s="182">
        <f>IFERROR(_xll.qlIndexFixing(Index1M,$H2931,TRUE,_xll.ohTrigger(RecalcTrigger,Trigger1M)),NA())</f>
        <v>2.0378005797409265E-2</v>
      </c>
      <c r="K2931" s="44">
        <f>IFERROR(_xll.qlIndexFixing(Index3M,H2931,TRUE,_xll.ohTrigger(RecalcTrigger,Trigger3M)),NA())</f>
        <v>2.0833713324598799E-2</v>
      </c>
      <c r="L2931" s="44">
        <f>IFERROR(_xll.qlIndexFixing(Index6M,$H2931,TRUE,_xll.ohTrigger(RecalcTrigger,Trigger6M)),NA())</f>
        <v>2.0984806355857477E-2</v>
      </c>
      <c r="M2931" s="183">
        <f>IFERROR(_xll.qlIndexFixing(Index1Y,$H2931,TRUE,_xll.ohTrigger(RecalcTrigger,Trigger1Y)),NA())</f>
        <v>2.1215112295367076E-2</v>
      </c>
      <c r="N2931" s="182">
        <f>IFERROR(_xll.qlIndexFixing(ONIndex1M,I2931,TRUE,_xll.ohTrigger(RecalcTrigger,Trigger1M)),NA())</f>
        <v>2.0347648162933885E-2</v>
      </c>
      <c r="O2931" s="44">
        <f>IFERROR(_xll.qlIndexFixing(ONIndex3M,I2931,TRUE,_xll.ohTrigger(RecalcTrigger,Trigger3M)),NA())</f>
        <v>2.0738445593477817E-2</v>
      </c>
      <c r="P2931" s="44">
        <f>IFERROR(_xll.qlIndexFixing(ONIndex6M,I2931,TRUE,_xll.ohTrigger(RecalcTrigger,Trigger6M)),NA())</f>
        <v>2.0793491968695843E-2</v>
      </c>
      <c r="Q2931" s="183">
        <f>IFERROR(_xll.qlIndexFixing(ONIndex1Y,I2931,TRUE,_xll.ohTrigger(RecalcTrigger,Trigger1Y)),NA())</f>
        <v>2.0822772955473301E-2</v>
      </c>
    </row>
    <row r="2932" spans="2:17" x14ac:dyDescent="0.2">
      <c r="B2932" s="39" t="s">
        <v>42</v>
      </c>
      <c r="D2932" s="42">
        <f>_xll.qlCalendarAdvance(Calendar,$D2931,B2932,"f",FALSE)</f>
        <v>59861</v>
      </c>
      <c r="E2932" s="177">
        <f>_xll.qlInterestRateIndexValueDate(IndexON,D2932)</f>
        <v>59861</v>
      </c>
      <c r="F2932" s="193">
        <f>IFERROR(_xll.qlIndexFixing(IndexON,D2932,TRUE,_xll.ohTrigger(RecalcTrigger,TriggerON)),NA())</f>
        <v>2.0464472381851451E-2</v>
      </c>
      <c r="H2932" s="42">
        <f>_xll.qlCalendarAdvance(Calendar,$H2931,B2932,"f",FALSE)</f>
        <v>59861</v>
      </c>
      <c r="I2932" s="177">
        <f>_xll.qlInterestRateIndexValueDate(Index1M,$H2932)</f>
        <v>59861</v>
      </c>
      <c r="J2932" s="182">
        <f>IFERROR(_xll.qlIndexFixing(Index1M,$H2932,TRUE,_xll.ohTrigger(RecalcTrigger,Trigger1M)),NA())</f>
        <v>2.0384737023276034E-2</v>
      </c>
      <c r="K2932" s="44">
        <f>IFERROR(_xll.qlIndexFixing(Index3M,H2932,TRUE,_xll.ohTrigger(RecalcTrigger,Trigger3M)),NA())</f>
        <v>2.0840148368024364E-2</v>
      </c>
      <c r="L2932" s="44">
        <f>IFERROR(_xll.qlIndexFixing(Index6M,$H2932,TRUE,_xll.ohTrigger(RecalcTrigger,Trigger6M)),NA())</f>
        <v>2.0991360352490371E-2</v>
      </c>
      <c r="M2932" s="183">
        <f>IFERROR(_xll.qlIndexFixing(Index1Y,$H2932,TRUE,_xll.ohTrigger(RecalcTrigger,Trigger1Y)),NA())</f>
        <v>2.1221942912283881E-2</v>
      </c>
      <c r="N2932" s="182">
        <f>IFERROR(_xll.qlIndexFixing(ONIndex1M,I2932,TRUE,_xll.ohTrigger(RecalcTrigger,Trigger1M)),NA())</f>
        <v>2.0354332728960145E-2</v>
      </c>
      <c r="O2932" s="44">
        <f>IFERROR(_xll.qlIndexFixing(ONIndex3M,I2932,TRUE,_xll.ohTrigger(RecalcTrigger,Trigger3M)),NA())</f>
        <v>2.0744747852364798E-2</v>
      </c>
      <c r="P2932" s="44">
        <f>IFERROR(_xll.qlIndexFixing(ONIndex6M,I2932,TRUE,_xll.ohTrigger(RecalcTrigger,Trigger6M)),NA())</f>
        <v>2.0799773963257051E-2</v>
      </c>
      <c r="Q2932" s="183">
        <f>IFERROR(_xll.qlIndexFixing(ONIndex1Y,I2932,TRUE,_xll.ohTrigger(RecalcTrigger,Trigger1Y)),NA())</f>
        <v>2.0829030985702879E-2</v>
      </c>
    </row>
    <row r="2933" spans="2:17" x14ac:dyDescent="0.2">
      <c r="B2933" s="39" t="s">
        <v>42</v>
      </c>
      <c r="D2933" s="42">
        <f>_xll.qlCalendarAdvance(Calendar,$D2932,B2933,"f",FALSE)</f>
        <v>59868</v>
      </c>
      <c r="E2933" s="177">
        <f>_xll.qlInterestRateIndexValueDate(IndexON,D2933)</f>
        <v>59868</v>
      </c>
      <c r="F2933" s="193">
        <f>IFERROR(_xll.qlIndexFixing(IndexON,D2933,TRUE,_xll.ohTrigger(RecalcTrigger,TriggerON)),NA())</f>
        <v>2.0470515312415172E-2</v>
      </c>
      <c r="H2933" s="42">
        <f>_xll.qlCalendarAdvance(Calendar,$H2932,B2933,"f",FALSE)</f>
        <v>59868</v>
      </c>
      <c r="I2933" s="177">
        <f>_xll.qlInterestRateIndexValueDate(Index1M,$H2933)</f>
        <v>59868</v>
      </c>
      <c r="J2933" s="182">
        <f>IFERROR(_xll.qlIndexFixing(Index1M,$H2933,TRUE,_xll.ohTrigger(RecalcTrigger,Trigger1M)),NA())</f>
        <v>2.0391485552637222E-2</v>
      </c>
      <c r="K2933" s="44">
        <f>IFERROR(_xll.qlIndexFixing(Index3M,H2933,TRUE,_xll.ohTrigger(RecalcTrigger,Trigger3M)),NA())</f>
        <v>2.0846598813356512E-2</v>
      </c>
      <c r="L2933" s="44">
        <f>IFERROR(_xll.qlIndexFixing(Index6M,$H2933,TRUE,_xll.ohTrigger(RecalcTrigger,Trigger6M)),NA())</f>
        <v>2.0997930352116639E-2</v>
      </c>
      <c r="M2933" s="183">
        <f>IFERROR(_xll.qlIndexFixing(Index1Y,$H2933,TRUE,_xll.ohTrigger(RecalcTrigger,Trigger1Y)),NA())</f>
        <v>2.1228790444271631E-2</v>
      </c>
      <c r="N2933" s="182">
        <f>IFERROR(_xll.qlIndexFixing(ONIndex1M,I2933,TRUE,_xll.ohTrigger(RecalcTrigger,Trigger1M)),NA())</f>
        <v>2.0361034566921399E-2</v>
      </c>
      <c r="O2933" s="44">
        <f>IFERROR(_xll.qlIndexFixing(ONIndex3M,I2933,TRUE,_xll.ohTrigger(RecalcTrigger,Trigger3M)),NA())</f>
        <v>2.0751065423406656E-2</v>
      </c>
      <c r="P2933" s="44">
        <f>IFERROR(_xll.qlIndexFixing(ONIndex6M,I2933,TRUE,_xll.ohTrigger(RecalcTrigger,Trigger6M)),NA())</f>
        <v>2.0806071774891466E-2</v>
      </c>
      <c r="Q2933" s="183">
        <f>IFERROR(_xll.qlIndexFixing(ONIndex1Y,I2933,TRUE,_xll.ohTrigger(RecalcTrigger,Trigger1Y)),NA())</f>
        <v>2.0835305534623316E-2</v>
      </c>
    </row>
    <row r="2934" spans="2:17" x14ac:dyDescent="0.2">
      <c r="B2934" s="39" t="s">
        <v>42</v>
      </c>
      <c r="D2934" s="42">
        <f>_xll.qlCalendarAdvance(Calendar,$D2933,B2934,"f",FALSE)</f>
        <v>59875</v>
      </c>
      <c r="E2934" s="177">
        <f>_xll.qlInterestRateIndexValueDate(IndexON,D2934)</f>
        <v>59875</v>
      </c>
      <c r="F2934" s="193">
        <f>IFERROR(_xll.qlIndexFixing(IndexON,D2934,TRUE,_xll.ohTrigger(RecalcTrigger,TriggerON)),NA())</f>
        <v>2.047657192602248E-2</v>
      </c>
      <c r="H2934" s="42">
        <f>_xll.qlCalendarAdvance(Calendar,$H2933,B2934,"f",FALSE)</f>
        <v>59875</v>
      </c>
      <c r="I2934" s="177">
        <f>_xll.qlInterestRateIndexValueDate(Index1M,$H2934)</f>
        <v>59875</v>
      </c>
      <c r="J2934" s="182">
        <f>IFERROR(_xll.qlIndexFixing(Index1M,$H2934,TRUE,_xll.ohTrigger(RecalcTrigger,Trigger1M)),NA())</f>
        <v>2.0401415576182514E-2</v>
      </c>
      <c r="K2934" s="44">
        <f>IFERROR(_xll.qlIndexFixing(Index3M,H2934,TRUE,_xll.ohTrigger(RecalcTrigger,Trigger3M)),NA())</f>
        <v>2.0852005301901403E-2</v>
      </c>
      <c r="L2934" s="44">
        <f>IFERROR(_xll.qlIndexFixing(Index6M,$H2934,TRUE,_xll.ohTrigger(RecalcTrigger,Trigger6M)),NA())</f>
        <v>2.1005594665631563E-2</v>
      </c>
      <c r="M2934" s="183">
        <f>IFERROR(_xll.qlIndexFixing(Index1Y,$H2934,TRUE,_xll.ohTrigger(RecalcTrigger,Trigger1Y)),NA())</f>
        <v>2.1235654891671122E-2</v>
      </c>
      <c r="N2934" s="182">
        <f>IFERROR(_xll.qlIndexFixing(ONIndex1M,I2934,TRUE,_xll.ohTrigger(RecalcTrigger,Trigger1M)),NA())</f>
        <v>2.0367753676979738E-2</v>
      </c>
      <c r="O2934" s="44">
        <f>IFERROR(_xll.qlIndexFixing(ONIndex3M,I2934,TRUE,_xll.ohTrigger(RecalcTrigger,Trigger3M)),NA())</f>
        <v>2.0757398306603392E-2</v>
      </c>
      <c r="P2934" s="44">
        <f>IFERROR(_xll.qlIndexFixing(ONIndex6M,I2934,TRUE,_xll.ohTrigger(RecalcTrigger,Trigger6M)),NA())</f>
        <v>2.0812385404085365E-2</v>
      </c>
      <c r="Q2934" s="183">
        <f>IFERROR(_xll.qlIndexFixing(ONIndex1Y,I2934,TRUE,_xll.ohTrigger(RecalcTrigger,Trigger1Y)),NA())</f>
        <v>2.084159660231566E-2</v>
      </c>
    </row>
    <row r="2935" spans="2:17" x14ac:dyDescent="0.2">
      <c r="B2935" s="39" t="s">
        <v>42</v>
      </c>
      <c r="D2935" s="42">
        <f>_xll.qlCalendarAdvance(Calendar,$D2934,B2935,"f",FALSE)</f>
        <v>59882</v>
      </c>
      <c r="E2935" s="177">
        <f>_xll.qlInterestRateIndexValueDate(IndexON,D2935)</f>
        <v>59882</v>
      </c>
      <c r="F2935" s="193">
        <f>IFERROR(_xll.qlIndexFixing(IndexON,D2935,TRUE,_xll.ohTrigger(RecalcTrigger,TriggerON)),NA())</f>
        <v>2.0482642222754421E-2</v>
      </c>
      <c r="H2935" s="42">
        <f>_xll.qlCalendarAdvance(Calendar,$H2934,B2935,"f",FALSE)</f>
        <v>59882</v>
      </c>
      <c r="I2935" s="177">
        <f>_xll.qlInterestRateIndexValueDate(Index1M,$H2935)</f>
        <v>59882</v>
      </c>
      <c r="J2935" s="182">
        <f>IFERROR(_xll.qlIndexFixing(Index1M,$H2935,TRUE,_xll.ohTrigger(RecalcTrigger,Trigger1M)),NA())</f>
        <v>2.0408203557815661E-2</v>
      </c>
      <c r="K2935" s="44">
        <f>IFERROR(_xll.qlIndexFixing(Index3M,H2935,TRUE,_xll.ohTrigger(RecalcTrigger,Trigger3M)),NA())</f>
        <v>2.0858485081831208E-2</v>
      </c>
      <c r="L2935" s="44">
        <f>IFERROR(_xll.qlIndexFixing(Index6M,$H2935,TRUE,_xll.ohTrigger(RecalcTrigger,Trigger6M)),NA())</f>
        <v>2.101219819292097E-2</v>
      </c>
      <c r="M2935" s="183">
        <f>IFERROR(_xll.qlIndexFixing(Index1Y,$H2935,TRUE,_xll.ohTrigger(RecalcTrigger,Trigger1Y)),NA())</f>
        <v>2.1242536254823367E-2</v>
      </c>
      <c r="N2935" s="182">
        <f>IFERROR(_xll.qlIndexFixing(ONIndex1M,I2935,TRUE,_xll.ohTrigger(RecalcTrigger,Trigger1M)),NA())</f>
        <v>2.0374490058810979E-2</v>
      </c>
      <c r="O2935" s="44">
        <f>IFERROR(_xll.qlIndexFixing(ONIndex3M,I2935,TRUE,_xll.ohTrigger(RecalcTrigger,Trigger3M)),NA())</f>
        <v>2.0763746501711866E-2</v>
      </c>
      <c r="P2935" s="44">
        <f>IFERROR(_xll.qlIndexFixing(ONIndex6M,I2935,TRUE,_xll.ohTrigger(RecalcTrigger,Trigger6M)),NA())</f>
        <v>2.0818714850271425E-2</v>
      </c>
      <c r="Q2935" s="183">
        <f>IFERROR(_xll.qlIndexFixing(ONIndex1Y,I2935,TRUE,_xll.ohTrigger(RecalcTrigger,Trigger1Y)),NA())</f>
        <v>2.0847904188698863E-2</v>
      </c>
    </row>
    <row r="2936" spans="2:17" x14ac:dyDescent="0.2">
      <c r="B2936" s="39" t="s">
        <v>42</v>
      </c>
      <c r="D2936" s="42">
        <f>_xll.qlCalendarAdvance(Calendar,$D2935,B2936,"f",FALSE)</f>
        <v>59889</v>
      </c>
      <c r="E2936" s="177">
        <f>_xll.qlInterestRateIndexValueDate(IndexON,D2936)</f>
        <v>59889</v>
      </c>
      <c r="F2936" s="193">
        <f>IFERROR(_xll.qlIndexFixing(IndexON,D2936,TRUE,_xll.ohTrigger(RecalcTrigger,TriggerON)),NA())</f>
        <v>2.0488726202367857E-2</v>
      </c>
      <c r="H2936" s="42">
        <f>_xll.qlCalendarAdvance(Calendar,$H2935,B2936,"f",FALSE)</f>
        <v>59889</v>
      </c>
      <c r="I2936" s="177">
        <f>_xll.qlInterestRateIndexValueDate(Index1M,$H2936)</f>
        <v>59889</v>
      </c>
      <c r="J2936" s="182">
        <f>IFERROR(_xll.qlIndexFixing(Index1M,$H2936,TRUE,_xll.ohTrigger(RecalcTrigger,Trigger1M)),NA())</f>
        <v>2.0415008846322115E-2</v>
      </c>
      <c r="K2936" s="44">
        <f>IFERROR(_xll.qlIndexFixing(Index3M,H2936,TRUE,_xll.ohTrigger(RecalcTrigger,Trigger3M)),NA())</f>
        <v>2.0864980262895801E-2</v>
      </c>
      <c r="L2936" s="44">
        <f>IFERROR(_xll.qlIndexFixing(Index6M,$H2936,TRUE,_xll.ohTrigger(RecalcTrigger,Trigger6M)),NA())</f>
        <v>2.1018817724718836E-2</v>
      </c>
      <c r="M2936" s="183">
        <f>IFERROR(_xll.qlIndexFixing(Index1Y,$H2936,TRUE,_xll.ohTrigger(RecalcTrigger,Trigger1Y)),NA())</f>
        <v>2.1249434534070931E-2</v>
      </c>
      <c r="N2936" s="182">
        <f>IFERROR(_xll.qlIndexFixing(ONIndex1M,I2936,TRUE,_xll.ohTrigger(RecalcTrigger,Trigger1M)),NA())</f>
        <v>2.0381243712658259E-2</v>
      </c>
      <c r="O2936" s="44">
        <f>IFERROR(_xll.qlIndexFixing(ONIndex3M,I2936,TRUE,_xll.ohTrigger(RecalcTrigger,Trigger3M)),NA())</f>
        <v>2.0770110008975218E-2</v>
      </c>
      <c r="P2936" s="44">
        <f>IFERROR(_xll.qlIndexFixing(ONIndex6M,I2936,TRUE,_xll.ohTrigger(RecalcTrigger,Trigger6M)),NA())</f>
        <v>2.0825060113692784E-2</v>
      </c>
      <c r="Q2936" s="183">
        <f>IFERROR(_xll.qlIndexFixing(ONIndex1Y,I2936,TRUE,_xll.ohTrigger(RecalcTrigger,Trigger1Y)),NA())</f>
        <v>2.0854228293853971E-2</v>
      </c>
    </row>
    <row r="2937" spans="2:17" x14ac:dyDescent="0.2">
      <c r="B2937" s="39" t="s">
        <v>42</v>
      </c>
      <c r="D2937" s="42">
        <f>_xll.qlCalendarAdvance(Calendar,$D2936,B2937,"f",FALSE)</f>
        <v>59897</v>
      </c>
      <c r="E2937" s="177">
        <f>_xll.qlInterestRateIndexValueDate(IndexON,D2937)</f>
        <v>59897</v>
      </c>
      <c r="F2937" s="193">
        <f>IFERROR(_xll.qlIndexFixing(IndexON,D2937,TRUE,_xll.ohTrigger(RecalcTrigger,TriggerON)),NA())</f>
        <v>2.0495696076670011E-2</v>
      </c>
      <c r="H2937" s="42">
        <f>_xll.qlCalendarAdvance(Calendar,$H2936,B2937,"f",FALSE)</f>
        <v>59897</v>
      </c>
      <c r="I2937" s="177">
        <f>_xll.qlInterestRateIndexValueDate(Index1M,$H2937)</f>
        <v>59897</v>
      </c>
      <c r="J2937" s="182">
        <f>IFERROR(_xll.qlIndexFixing(Index1M,$H2937,TRUE,_xll.ohTrigger(RecalcTrigger,Trigger1M)),NA())</f>
        <v>2.0421747507555522E-2</v>
      </c>
      <c r="K2937" s="44">
        <f>IFERROR(_xll.qlIndexFixing(Index3M,H2937,TRUE,_xll.ohTrigger(RecalcTrigger,Trigger3M)),NA())</f>
        <v>2.0872422185597907E-2</v>
      </c>
      <c r="L2937" s="44">
        <f>IFERROR(_xll.qlIndexFixing(Index6M,$H2937,TRUE,_xll.ohTrigger(RecalcTrigger,Trigger6M)),NA())</f>
        <v>2.1026402501474983E-2</v>
      </c>
      <c r="M2937" s="183">
        <f>IFERROR(_xll.qlIndexFixing(Index1Y,$H2937,TRUE,_xll.ohTrigger(RecalcTrigger,Trigger1Y)),NA())</f>
        <v>2.1259579137878255E-2</v>
      </c>
      <c r="N2937" s="182">
        <f>IFERROR(_xll.qlIndexFixing(ONIndex1M,I2937,TRUE,_xll.ohTrigger(RecalcTrigger,Trigger1M)),NA())</f>
        <v>2.0388983323282872E-2</v>
      </c>
      <c r="O2937" s="44">
        <f>IFERROR(_xll.qlIndexFixing(ONIndex3M,I2937,TRUE,_xll.ohTrigger(RecalcTrigger,Trigger3M)),NA())</f>
        <v>2.0777401338113455E-2</v>
      </c>
      <c r="P2937" s="44">
        <f>IFERROR(_xll.qlIndexFixing(ONIndex6M,I2937,TRUE,_xll.ohTrigger(RecalcTrigger,Trigger6M)),NA())</f>
        <v>2.0832331211328992E-2</v>
      </c>
      <c r="Q2937" s="183">
        <f>IFERROR(_xll.qlIndexFixing(ONIndex1Y,I2937,TRUE,_xll.ohTrigger(RecalcTrigger,Trigger1Y)),NA())</f>
        <v>2.0861476069531371E-2</v>
      </c>
    </row>
    <row r="2938" spans="2:17" x14ac:dyDescent="0.2">
      <c r="B2938" s="39" t="s">
        <v>42</v>
      </c>
      <c r="D2938" s="42">
        <f>_xll.qlCalendarAdvance(Calendar,$D2937,B2938,"f",FALSE)</f>
        <v>59904</v>
      </c>
      <c r="E2938" s="177">
        <f>_xll.qlInterestRateIndexValueDate(IndexON,D2938)</f>
        <v>59904</v>
      </c>
      <c r="F2938" s="193">
        <f>IFERROR(_xll.qlIndexFixing(IndexON,D2938,TRUE,_xll.ohTrigger(RecalcTrigger,TriggerON)),NA())</f>
        <v>2.0501809377044822E-2</v>
      </c>
      <c r="H2938" s="42">
        <f>_xll.qlCalendarAdvance(Calendar,$H2937,B2938,"f",FALSE)</f>
        <v>59904</v>
      </c>
      <c r="I2938" s="177">
        <f>_xll.qlInterestRateIndexValueDate(Index1M,$H2938)</f>
        <v>59904</v>
      </c>
      <c r="J2938" s="182">
        <f>IFERROR(_xll.qlIndexFixing(Index1M,$H2938,TRUE,_xll.ohTrigger(RecalcTrigger,Trigger1M)),NA())</f>
        <v>2.0428588263633925E-2</v>
      </c>
      <c r="K2938" s="44">
        <f>IFERROR(_xll.qlIndexFixing(Index3M,H2938,TRUE,_xll.ohTrigger(RecalcTrigger,Trigger3M)),NA())</f>
        <v>2.0878950369343049E-2</v>
      </c>
      <c r="L2938" s="44">
        <f>IFERROR(_xll.qlIndexFixing(Index6M,$H2938,TRUE,_xll.ohTrigger(RecalcTrigger,Trigger6M)),NA())</f>
        <v>2.1031971709484072E-2</v>
      </c>
      <c r="M2938" s="183">
        <f>IFERROR(_xll.qlIndexFixing(Index1Y,$H2938,TRUE,_xll.ohTrigger(RecalcTrigger,Trigger1Y)),NA())</f>
        <v>2.1266516883645736E-2</v>
      </c>
      <c r="N2938" s="182">
        <f>IFERROR(_xll.qlIndexFixing(ONIndex1M,I2938,TRUE,_xll.ohTrigger(RecalcTrigger,Trigger1M)),NA())</f>
        <v>2.0395773988373112E-2</v>
      </c>
      <c r="O2938" s="44">
        <f>IFERROR(_xll.qlIndexFixing(ONIndex3M,I2938,TRUE,_xll.ohTrigger(RecalcTrigger,Trigger3M)),NA())</f>
        <v>2.0783797656720449E-2</v>
      </c>
      <c r="P2938" s="44">
        <f>IFERROR(_xll.qlIndexFixing(ONIndex6M,I2938,TRUE,_xll.ohTrigger(RecalcTrigger,Trigger6M)),NA())</f>
        <v>2.0838710368710212E-2</v>
      </c>
      <c r="Q2938" s="183">
        <f>IFERROR(_xll.qlIndexFixing(ONIndex1Y,I2938,TRUE,_xll.ohTrigger(RecalcTrigger,Trigger1Y)),NA())</f>
        <v>2.086783557181171E-2</v>
      </c>
    </row>
    <row r="2939" spans="2:17" x14ac:dyDescent="0.2">
      <c r="B2939" s="39" t="s">
        <v>42</v>
      </c>
      <c r="D2939" s="42">
        <f>_xll.qlCalendarAdvance(Calendar,$D2938,B2939,"f",FALSE)</f>
        <v>59911</v>
      </c>
      <c r="E2939" s="177">
        <f>_xll.qlInterestRateIndexValueDate(IndexON,D2939)</f>
        <v>59911</v>
      </c>
      <c r="F2939" s="193">
        <f>IFERROR(_xll.qlIndexFixing(IndexON,D2939,TRUE,_xll.ohTrigger(RecalcTrigger,TriggerON)),NA())</f>
        <v>2.0507936360544265E-2</v>
      </c>
      <c r="H2939" s="42">
        <f>_xll.qlCalendarAdvance(Calendar,$H2938,B2939,"f",FALSE)</f>
        <v>59911</v>
      </c>
      <c r="I2939" s="177">
        <f>_xll.qlInterestRateIndexValueDate(Index1M,$H2939)</f>
        <v>59911</v>
      </c>
      <c r="J2939" s="182">
        <f>IFERROR(_xll.qlIndexFixing(Index1M,$H2939,TRUE,_xll.ohTrigger(RecalcTrigger,Trigger1M)),NA())</f>
        <v>2.0435446325582918E-2</v>
      </c>
      <c r="K2939" s="44">
        <f>IFERROR(_xll.qlIndexFixing(Index3M,H2939,TRUE,_xll.ohTrigger(RecalcTrigger,Trigger3M)),NA())</f>
        <v>2.0885493954459884E-2</v>
      </c>
      <c r="L2939" s="44">
        <f>IFERROR(_xll.qlIndexFixing(Index6M,$H2939,TRUE,_xll.ohTrigger(RecalcTrigger,Trigger6M)),NA())</f>
        <v>2.1038640016645835E-2</v>
      </c>
      <c r="M2939" s="183">
        <f>IFERROR(_xll.qlIndexFixing(Index1Y,$H2939,TRUE,_xll.ohTrigger(RecalcTrigger,Trigger1Y)),NA())</f>
        <v>2.1273471548849305E-2</v>
      </c>
      <c r="N2939" s="182">
        <f>IFERROR(_xll.qlIndexFixing(ONIndex1M,I2939,TRUE,_xll.ohTrigger(RecalcTrigger,Trigger1M)),NA())</f>
        <v>2.0402581925317298E-2</v>
      </c>
      <c r="O2939" s="44">
        <f>IFERROR(_xll.qlIndexFixing(ONIndex3M,I2939,TRUE,_xll.ohTrigger(RecalcTrigger,Trigger3M)),NA())</f>
        <v>2.0790209287563366E-2</v>
      </c>
      <c r="P2939" s="44">
        <f>IFERROR(_xll.qlIndexFixing(ONIndex6M,I2939,TRUE,_xll.ohTrigger(RecalcTrigger,Trigger6M)),NA())</f>
        <v>2.0845105343488823E-2</v>
      </c>
      <c r="Q2939" s="183">
        <f>IFERROR(_xll.qlIndexFixing(ONIndex1Y,I2939,TRUE,_xll.ohTrigger(RecalcTrigger,Trigger1Y)),NA())</f>
        <v>2.087421159278291E-2</v>
      </c>
    </row>
    <row r="2940" spans="2:17" x14ac:dyDescent="0.2">
      <c r="B2940" s="39" t="s">
        <v>42</v>
      </c>
      <c r="D2940" s="42">
        <f>_xll.qlCalendarAdvance(Calendar,$D2939,B2940,"f",FALSE)</f>
        <v>59918</v>
      </c>
      <c r="E2940" s="177">
        <f>_xll.qlInterestRateIndexValueDate(IndexON,D2940)</f>
        <v>59918</v>
      </c>
      <c r="F2940" s="193">
        <f>IFERROR(_xll.qlIndexFixing(IndexON,D2940,TRUE,_xll.ohTrigger(RecalcTrigger,TriggerON)),NA())</f>
        <v>2.051407702700625E-2</v>
      </c>
      <c r="H2940" s="42">
        <f>_xll.qlCalendarAdvance(Calendar,$H2939,B2940,"f",FALSE)</f>
        <v>59918</v>
      </c>
      <c r="I2940" s="177">
        <f>_xll.qlInterestRateIndexValueDate(Index1M,$H2940)</f>
        <v>59918</v>
      </c>
      <c r="J2940" s="182">
        <f>IFERROR(_xll.qlIndexFixing(Index1M,$H2940,TRUE,_xll.ohTrigger(RecalcTrigger,Trigger1M)),NA())</f>
        <v>2.0442321693443025E-2</v>
      </c>
      <c r="K2940" s="44">
        <f>IFERROR(_xll.qlIndexFixing(Index3M,H2940,TRUE,_xll.ohTrigger(RecalcTrigger,Trigger3M)),NA())</f>
        <v>2.0892052941019663E-2</v>
      </c>
      <c r="L2940" s="44">
        <f>IFERROR(_xll.qlIndexFixing(Index6M,$H2940,TRUE,_xll.ohTrigger(RecalcTrigger,Trigger6M)),NA())</f>
        <v>2.1045324327921368E-2</v>
      </c>
      <c r="M2940" s="183">
        <f>IFERROR(_xll.qlIndexFixing(Index1Y,$H2940,TRUE,_xll.ohTrigger(RecalcTrigger,Trigger1Y)),NA())</f>
        <v>2.1280443133835831E-2</v>
      </c>
      <c r="N2940" s="182">
        <f>IFERROR(_xll.qlIndexFixing(ONIndex1M,I2940,TRUE,_xll.ohTrigger(RecalcTrigger,Trigger1M)),NA())</f>
        <v>2.040940713435857E-2</v>
      </c>
      <c r="O2940" s="44">
        <f>IFERROR(_xll.qlIndexFixing(ONIndex3M,I2940,TRUE,_xll.ohTrigger(RecalcTrigger,Trigger3M)),NA())</f>
        <v>2.0796636230480114E-2</v>
      </c>
      <c r="P2940" s="44">
        <f>IFERROR(_xll.qlIndexFixing(ONIndex6M,I2940,TRUE,_xll.ohTrigger(RecalcTrigger,Trigger6M)),NA())</f>
        <v>2.0851516135178549E-2</v>
      </c>
      <c r="Q2940" s="183">
        <f>IFERROR(_xll.qlIndexFixing(ONIndex1Y,I2940,TRUE,_xll.ohTrigger(RecalcTrigger,Trigger1Y)),NA())</f>
        <v>2.0880604132607061E-2</v>
      </c>
    </row>
    <row r="2941" spans="2:17" x14ac:dyDescent="0.2">
      <c r="B2941" s="39" t="s">
        <v>42</v>
      </c>
      <c r="D2941" s="42">
        <f>_xll.qlCalendarAdvance(Calendar,$D2940,B2941,"f",FALSE)</f>
        <v>59925</v>
      </c>
      <c r="E2941" s="177">
        <f>_xll.qlInterestRateIndexValueDate(IndexON,D2941)</f>
        <v>59925</v>
      </c>
      <c r="F2941" s="193">
        <f>IFERROR(_xll.qlIndexFixing(IndexON,D2941,TRUE,_xll.ohTrigger(RecalcTrigger,TriggerON)),NA())</f>
        <v>2.0520231376349729E-2</v>
      </c>
      <c r="H2941" s="42">
        <f>_xll.qlCalendarAdvance(Calendar,$H2940,B2941,"f",FALSE)</f>
        <v>59925</v>
      </c>
      <c r="I2941" s="177">
        <f>_xll.qlInterestRateIndexValueDate(Index1M,$H2941)</f>
        <v>59925</v>
      </c>
      <c r="J2941" s="182">
        <f>IFERROR(_xll.qlIndexFixing(Index1M,$H2941,TRUE,_xll.ohTrigger(RecalcTrigger,Trigger1M)),NA())</f>
        <v>2.0449214367234507E-2</v>
      </c>
      <c r="K2941" s="44">
        <f>IFERROR(_xll.qlIndexFixing(Index3M,H2941,TRUE,_xll.ohTrigger(RecalcTrigger,Trigger3M)),NA())</f>
        <v>2.0898627329099865E-2</v>
      </c>
      <c r="L2941" s="44">
        <f>IFERROR(_xll.qlIndexFixing(Index6M,$H2941,TRUE,_xll.ohTrigger(RecalcTrigger,Trigger6M)),NA())</f>
        <v>2.1052024643469652E-2</v>
      </c>
      <c r="M2941" s="183">
        <f>IFERROR(_xll.qlIndexFixing(Index1Y,$H2941,TRUE,_xll.ohTrigger(RecalcTrigger,Trigger1Y)),NA())</f>
        <v>2.1287431638954163E-2</v>
      </c>
      <c r="N2941" s="182">
        <f>IFERROR(_xll.qlIndexFixing(ONIndex1M,I2941,TRUE,_xll.ohTrigger(RecalcTrigger,Trigger1M)),NA())</f>
        <v>2.0416249615091697E-2</v>
      </c>
      <c r="O2941" s="44">
        <f>IFERROR(_xll.qlIndexFixing(ONIndex3M,I2941,TRUE,_xll.ohTrigger(RecalcTrigger,Trigger3M)),NA())</f>
        <v>2.0803078485389648E-2</v>
      </c>
      <c r="P2941" s="44">
        <f>IFERROR(_xll.qlIndexFixing(ONIndex6M,I2941,TRUE,_xll.ohTrigger(RecalcTrigger,Trigger6M)),NA())</f>
        <v>2.0857942744265667E-2</v>
      </c>
      <c r="Q2941" s="183">
        <f>IFERROR(_xll.qlIndexFixing(ONIndex1Y,I2941,TRUE,_xll.ohTrigger(RecalcTrigger,Trigger1Y)),NA())</f>
        <v>2.0887013191041026E-2</v>
      </c>
    </row>
    <row r="2942" spans="2:17" x14ac:dyDescent="0.2">
      <c r="B2942" s="39" t="s">
        <v>42</v>
      </c>
      <c r="D2942" s="42">
        <f>_xll.qlCalendarAdvance(Calendar,$D2941,B2942,"f",FALSE)</f>
        <v>59932</v>
      </c>
      <c r="E2942" s="177">
        <f>_xll.qlInterestRateIndexValueDate(IndexON,D2942)</f>
        <v>59932</v>
      </c>
      <c r="F2942" s="193">
        <f>IFERROR(_xll.qlIndexFixing(IndexON,D2942,TRUE,_xll.ohTrigger(RecalcTrigger,TriggerON)),NA())</f>
        <v>2.0526399408817841E-2</v>
      </c>
      <c r="H2942" s="42">
        <f>_xll.qlCalendarAdvance(Calendar,$H2941,B2942,"f",FALSE)</f>
        <v>59932</v>
      </c>
      <c r="I2942" s="177">
        <f>_xll.qlInterestRateIndexValueDate(Index1M,$H2942)</f>
        <v>59932</v>
      </c>
      <c r="J2942" s="182">
        <f>IFERROR(_xll.qlIndexFixing(Index1M,$H2942,TRUE,_xll.ohTrigger(RecalcTrigger,Trigger1M)),NA())</f>
        <v>2.0452921190578528E-2</v>
      </c>
      <c r="K2942" s="44">
        <f>IFERROR(_xll.qlIndexFixing(Index3M,H2942,TRUE,_xll.ohTrigger(RecalcTrigger,Trigger3M)),NA())</f>
        <v>2.090414594709341E-2</v>
      </c>
      <c r="L2942" s="44">
        <f>IFERROR(_xll.qlIndexFixing(Index6M,$H2942,TRUE,_xll.ohTrigger(RecalcTrigger,Trigger6M)),NA())</f>
        <v>2.1058740963446985E-2</v>
      </c>
      <c r="M2942" s="183">
        <f>IFERROR(_xll.qlIndexFixing(Index1Y,$H2942,TRUE,_xll.ohTrigger(RecalcTrigger,Trigger1Y)),NA())</f>
        <v>2.1291052989846015E-2</v>
      </c>
      <c r="N2942" s="182">
        <f>IFERROR(_xll.qlIndexFixing(ONIndex1M,I2942,TRUE,_xll.ohTrigger(RecalcTrigger,Trigger1M)),NA())</f>
        <v>2.0423109367840864E-2</v>
      </c>
      <c r="O2942" s="44">
        <f>IFERROR(_xll.qlIndexFixing(ONIndex3M,I2942,TRUE,_xll.ohTrigger(RecalcTrigger,Trigger3M)),NA())</f>
        <v>2.0809536052291966E-2</v>
      </c>
      <c r="P2942" s="44">
        <f>IFERROR(_xll.qlIndexFixing(ONIndex6M,I2942,TRUE,_xll.ohTrigger(RecalcTrigger,Trigger6M)),NA())</f>
        <v>2.0864385170588085E-2</v>
      </c>
      <c r="Q2942" s="183">
        <f>IFERROR(_xll.qlIndexFixing(ONIndex1Y,I2942,TRUE,_xll.ohTrigger(RecalcTrigger,Trigger1Y)),NA())</f>
        <v>2.0893438768084804E-2</v>
      </c>
    </row>
    <row r="2943" spans="2:17" x14ac:dyDescent="0.2">
      <c r="B2943" s="39" t="s">
        <v>42</v>
      </c>
      <c r="D2943" s="42">
        <f>_xll.qlCalendarAdvance(Calendar,$D2942,B2943,"f",FALSE)</f>
        <v>59939</v>
      </c>
      <c r="E2943" s="177">
        <f>_xll.qlInterestRateIndexValueDate(IndexON,D2943)</f>
        <v>59939</v>
      </c>
      <c r="F2943" s="193">
        <f>IFERROR(_xll.qlIndexFixing(IndexON,D2943,TRUE,_xll.ohTrigger(RecalcTrigger,TriggerON)),NA())</f>
        <v>2.0532581124410587E-2</v>
      </c>
      <c r="H2943" s="42">
        <f>_xll.qlCalendarAdvance(Calendar,$H2942,B2943,"f",FALSE)</f>
        <v>59939</v>
      </c>
      <c r="I2943" s="177">
        <f>_xll.qlInterestRateIndexValueDate(Index1M,$H2943)</f>
        <v>59939</v>
      </c>
      <c r="J2943" s="182">
        <f>IFERROR(_xll.qlIndexFixing(Index1M,$H2943,TRUE,_xll.ohTrigger(RecalcTrigger,Trigger1M)),NA())</f>
        <v>2.0459843604854963E-2</v>
      </c>
      <c r="K2943" s="44">
        <f>IFERROR(_xll.qlIndexFixing(Index3M,H2943,TRUE,_xll.ohTrigger(RecalcTrigger,Trigger3M)),NA())</f>
        <v>2.0910749661007751E-2</v>
      </c>
      <c r="L2943" s="44">
        <f>IFERROR(_xll.qlIndexFixing(Index6M,$H2943,TRUE,_xll.ohTrigger(RecalcTrigger,Trigger6M)),NA())</f>
        <v>2.1065473288014131E-2</v>
      </c>
      <c r="M2943" s="183">
        <f>IFERROR(_xll.qlIndexFixing(Index1Y,$H2943,TRUE,_xll.ohTrigger(RecalcTrigger,Trigger1Y)),NA())</f>
        <v>2.1301459410984526E-2</v>
      </c>
      <c r="N2943" s="182">
        <f>IFERROR(_xll.qlIndexFixing(ONIndex1M,I2943,TRUE,_xll.ohTrigger(RecalcTrigger,Trigger1M)),NA())</f>
        <v>2.0429986392525024E-2</v>
      </c>
      <c r="O2943" s="44">
        <f>IFERROR(_xll.qlIndexFixing(ONIndex3M,I2943,TRUE,_xll.ohTrigger(RecalcTrigger,Trigger3M)),NA())</f>
        <v>2.0816008931430208E-2</v>
      </c>
      <c r="P2943" s="44">
        <f>IFERROR(_xll.qlIndexFixing(ONIndex6M,I2943,TRUE,_xll.ohTrigger(RecalcTrigger,Trigger6M)),NA())</f>
        <v>2.0870843414145801E-2</v>
      </c>
      <c r="Q2943" s="183">
        <f>IFERROR(_xll.qlIndexFixing(ONIndex1Y,I2943,TRUE,_xll.ohTrigger(RecalcTrigger,Trigger1Y)),NA())</f>
        <v>2.0899880864062581E-2</v>
      </c>
    </row>
    <row r="2944" spans="2:17" x14ac:dyDescent="0.2">
      <c r="B2944" s="39" t="s">
        <v>42</v>
      </c>
      <c r="D2944" s="42">
        <f>_xll.qlCalendarAdvance(Calendar,$D2943,B2944,"f",FALSE)</f>
        <v>59946</v>
      </c>
      <c r="E2944" s="177">
        <f>_xll.qlInterestRateIndexValueDate(IndexON,D2944)</f>
        <v>59946</v>
      </c>
      <c r="F2944" s="193">
        <f>IFERROR(_xll.qlIndexFixing(IndexON,D2944,TRUE,_xll.ohTrigger(RecalcTrigger,TriggerON)),NA())</f>
        <v>2.0538776522965874E-2</v>
      </c>
      <c r="H2944" s="42">
        <f>_xll.qlCalendarAdvance(Calendar,$H2943,B2944,"f",FALSE)</f>
        <v>59946</v>
      </c>
      <c r="I2944" s="177">
        <f>_xll.qlInterestRateIndexValueDate(Index1M,$H2944)</f>
        <v>59946</v>
      </c>
      <c r="J2944" s="182">
        <f>IFERROR(_xll.qlIndexFixing(Index1M,$H2944,TRUE,_xll.ohTrigger(RecalcTrigger,Trigger1M)),NA())</f>
        <v>2.0466783321847211E-2</v>
      </c>
      <c r="K2944" s="44">
        <f>IFERROR(_xll.qlIndexFixing(Index3M,H2944,TRUE,_xll.ohTrigger(RecalcTrigger,Trigger3M)),NA())</f>
        <v>2.0917368775662356E-2</v>
      </c>
      <c r="L2944" s="44">
        <f>IFERROR(_xll.qlIndexFixing(Index6M,$H2944,TRUE,_xll.ohTrigger(RecalcTrigger,Trigger6M)),NA())</f>
        <v>2.1072221617330501E-2</v>
      </c>
      <c r="M2944" s="183">
        <f>IFERROR(_xll.qlIndexFixing(Index1Y,$H2944,TRUE,_xll.ohTrigger(RecalcTrigger,Trigger1Y)),NA())</f>
        <v>2.130849867859844E-2</v>
      </c>
      <c r="N2944" s="182">
        <f>IFERROR(_xll.qlIndexFixing(ONIndex1M,I2944,TRUE,_xll.ohTrigger(RecalcTrigger,Trigger1M)),NA())</f>
        <v>2.0436880689144177E-2</v>
      </c>
      <c r="O2944" s="44">
        <f>IFERROR(_xll.qlIndexFixing(ONIndex3M,I2944,TRUE,_xll.ohTrigger(RecalcTrigger,Trigger3M)),NA())</f>
        <v>2.0822497122480188E-2</v>
      </c>
      <c r="P2944" s="44">
        <f>IFERROR(_xll.qlIndexFixing(ONIndex6M,I2944,TRUE,_xll.ohTrigger(RecalcTrigger,Trigger6M)),NA())</f>
        <v>2.0877317474857771E-2</v>
      </c>
      <c r="Q2944" s="183">
        <f>IFERROR(_xll.qlIndexFixing(ONIndex1Y,I2944,TRUE,_xll.ohTrigger(RecalcTrigger,Trigger1Y)),NA())</f>
        <v>2.0906339478569125E-2</v>
      </c>
    </row>
    <row r="2945" spans="2:17" x14ac:dyDescent="0.2">
      <c r="B2945" s="39" t="s">
        <v>42</v>
      </c>
      <c r="D2945" s="42">
        <f>_xll.qlCalendarAdvance(Calendar,$D2944,B2945,"f",FALSE)</f>
        <v>59953</v>
      </c>
      <c r="E2945" s="177">
        <f>_xll.qlInterestRateIndexValueDate(IndexON,D2945)</f>
        <v>59953</v>
      </c>
      <c r="F2945" s="193">
        <f>IFERROR(_xll.qlIndexFixing(IndexON,D2945,TRUE,_xll.ohTrigger(RecalcTrigger,TriggerON)),NA())</f>
        <v>2.0544985604321608E-2</v>
      </c>
      <c r="H2945" s="42">
        <f>_xll.qlCalendarAdvance(Calendar,$H2944,B2945,"f",FALSE)</f>
        <v>59953</v>
      </c>
      <c r="I2945" s="177">
        <f>_xll.qlInterestRateIndexValueDate(Index1M,$H2945)</f>
        <v>59953</v>
      </c>
      <c r="J2945" s="182">
        <f>IFERROR(_xll.qlIndexFixing(Index1M,$H2945,TRUE,_xll.ohTrigger(RecalcTrigger,Trigger1M)),NA())</f>
        <v>2.0473740341591603E-2</v>
      </c>
      <c r="K2945" s="44">
        <f>IFERROR(_xll.qlIndexFixing(Index3M,H2945,TRUE,_xll.ohTrigger(RecalcTrigger,Trigger3M)),NA())</f>
        <v>2.0924003291133766E-2</v>
      </c>
      <c r="L2945" s="44">
        <f>IFERROR(_xll.qlIndexFixing(Index6M,$H2945,TRUE,_xll.ohTrigger(RecalcTrigger,Trigger6M)),NA())</f>
        <v>2.1078985951555523E-2</v>
      </c>
      <c r="M2945" s="183">
        <f>IFERROR(_xll.qlIndexFixing(Index1Y,$H2945,TRUE,_xll.ohTrigger(RecalcTrigger,Trigger1Y)),NA())</f>
        <v>2.1315554867746618E-2</v>
      </c>
      <c r="N2945" s="182">
        <f>IFERROR(_xll.qlIndexFixing(ONIndex1M,I2945,TRUE,_xll.ohTrigger(RecalcTrigger,Trigger1M)),NA())</f>
        <v>2.0443792257698323E-2</v>
      </c>
      <c r="O2945" s="44">
        <f>IFERROR(_xll.qlIndexFixing(ONIndex3M,I2945,TRUE,_xll.ohTrigger(RecalcTrigger,Trigger3M)),NA())</f>
        <v>2.0829000625522953E-2</v>
      </c>
      <c r="P2945" s="44">
        <f>IFERROR(_xll.qlIndexFixing(ONIndex6M,I2945,TRUE,_xll.ohTrigger(RecalcTrigger,Trigger6M)),NA())</f>
        <v>2.0883807352805039E-2</v>
      </c>
      <c r="Q2945" s="183">
        <f>IFERROR(_xll.qlIndexFixing(ONIndex1Y,I2945,TRUE,_xll.ohTrigger(RecalcTrigger,Trigger1Y)),NA())</f>
        <v>2.0912814611847574E-2</v>
      </c>
    </row>
    <row r="2946" spans="2:17" x14ac:dyDescent="0.2">
      <c r="B2946" s="39" t="s">
        <v>42</v>
      </c>
      <c r="D2946" s="42">
        <f>_xll.qlCalendarAdvance(Calendar,$D2945,B2946,"f",FALSE)</f>
        <v>59960</v>
      </c>
      <c r="E2946" s="177">
        <f>_xll.qlInterestRateIndexValueDate(IndexON,D2946)</f>
        <v>59960</v>
      </c>
      <c r="F2946" s="193">
        <f>IFERROR(_xll.qlIndexFixing(IndexON,D2946,TRUE,_xll.ohTrigger(RecalcTrigger,TriggerON)),NA())</f>
        <v>2.0551208368883023E-2</v>
      </c>
      <c r="H2946" s="42">
        <f>_xll.qlCalendarAdvance(Calendar,$H2945,B2946,"f",FALSE)</f>
        <v>59960</v>
      </c>
      <c r="I2946" s="177">
        <f>_xll.qlInterestRateIndexValueDate(Index1M,$H2946)</f>
        <v>59960</v>
      </c>
      <c r="J2946" s="182">
        <f>IFERROR(_xll.qlIndexFixing(Index1M,$H2946,TRUE,_xll.ohTrigger(RecalcTrigger,Trigger1M)),NA())</f>
        <v>2.0480714664116082E-2</v>
      </c>
      <c r="K2946" s="44">
        <f>IFERROR(_xll.qlIndexFixing(Index3M,H2946,TRUE,_xll.ohTrigger(RecalcTrigger,Trigger3M)),NA())</f>
        <v>2.0930653207497627E-2</v>
      </c>
      <c r="L2946" s="44">
        <f>IFERROR(_xll.qlIndexFixing(Index6M,$H2946,TRUE,_xll.ohTrigger(RecalcTrigger,Trigger6M)),NA())</f>
        <v>2.1085766290849062E-2</v>
      </c>
      <c r="M2946" s="183">
        <f>IFERROR(_xll.qlIndexFixing(Index1Y,$H2946,TRUE,_xll.ohTrigger(RecalcTrigger,Trigger1Y)),NA())</f>
        <v>2.1319224517313717E-2</v>
      </c>
      <c r="N2946" s="182">
        <f>IFERROR(_xll.qlIndexFixing(ONIndex1M,I2946,TRUE,_xll.ohTrigger(RecalcTrigger,Trigger1M)),NA())</f>
        <v>2.0450721098106417E-2</v>
      </c>
      <c r="O2946" s="44">
        <f>IFERROR(_xll.qlIndexFixing(ONIndex3M,I2946,TRUE,_xll.ohTrigger(RecalcTrigger,Trigger3M)),NA())</f>
        <v>2.0835519440801642E-2</v>
      </c>
      <c r="P2946" s="44">
        <f>IFERROR(_xll.qlIndexFixing(ONIndex6M,I2946,TRUE,_xll.ohTrigger(RecalcTrigger,Trigger6M)),NA())</f>
        <v>2.0890313047987608E-2</v>
      </c>
      <c r="Q2946" s="183">
        <f>IFERROR(_xll.qlIndexFixing(ONIndex1Y,I2946,TRUE,_xll.ohTrigger(RecalcTrigger,Trigger1Y)),NA())</f>
        <v>2.0919306263816884E-2</v>
      </c>
    </row>
    <row r="2947" spans="2:17" x14ac:dyDescent="0.2">
      <c r="B2947" s="39" t="s">
        <v>42</v>
      </c>
      <c r="D2947" s="42">
        <f>_xll.qlCalendarAdvance(Calendar,$D2946,B2947,"f",FALSE)</f>
        <v>59967</v>
      </c>
      <c r="E2947" s="177">
        <f>_xll.qlInterestRateIndexValueDate(IndexON,D2947)</f>
        <v>59967</v>
      </c>
      <c r="F2947" s="193">
        <f>IFERROR(_xll.qlIndexFixing(IndexON,D2947,TRUE,_xll.ohTrigger(RecalcTrigger,TriggerON)),NA())</f>
        <v>2.055744481656907E-2</v>
      </c>
      <c r="H2947" s="42">
        <f>_xll.qlCalendarAdvance(Calendar,$H2946,B2947,"f",FALSE)</f>
        <v>59967</v>
      </c>
      <c r="I2947" s="177">
        <f>_xll.qlInterestRateIndexValueDate(Index1M,$H2947)</f>
        <v>59967</v>
      </c>
      <c r="J2947" s="182">
        <f>IFERROR(_xll.qlIndexFixing(Index1M,$H2947,TRUE,_xll.ohTrigger(RecalcTrigger,Trigger1M)),NA())</f>
        <v>2.0492010076243714E-2</v>
      </c>
      <c r="K2947" s="44">
        <f>IFERROR(_xll.qlIndexFixing(Index3M,H2947,TRUE,_xll.ohTrigger(RecalcTrigger,Trigger3M)),NA())</f>
        <v>2.0939475845056062E-2</v>
      </c>
      <c r="L2947" s="44">
        <f>IFERROR(_xll.qlIndexFixing(Index6M,$H2947,TRUE,_xll.ohTrigger(RecalcTrigger,Trigger6M)),NA())</f>
        <v>2.1096957317127536E-2</v>
      </c>
      <c r="M2947" s="183">
        <f>IFERROR(_xll.qlIndexFixing(Index1Y,$H2947,TRUE,_xll.ohTrigger(RecalcTrigger,Trigger1Y)),NA())</f>
        <v>2.1326309695375745E-2</v>
      </c>
      <c r="N2947" s="182">
        <f>IFERROR(_xll.qlIndexFixing(ONIndex1M,I2947,TRUE,_xll.ohTrigger(RecalcTrigger,Trigger1M)),NA())</f>
        <v>2.045766721053055E-2</v>
      </c>
      <c r="O2947" s="44">
        <f>IFERROR(_xll.qlIndexFixing(ONIndex3M,I2947,TRUE,_xll.ohTrigger(RecalcTrigger,Trigger3M)),NA())</f>
        <v>2.0842053568154162E-2</v>
      </c>
      <c r="P2947" s="44">
        <f>IFERROR(_xll.qlIndexFixing(ONIndex6M,I2947,TRUE,_xll.ohTrigger(RecalcTrigger,Trigger6M)),NA())</f>
        <v>2.0896834560405475E-2</v>
      </c>
      <c r="Q2947" s="183">
        <f>IFERROR(_xll.qlIndexFixing(ONIndex1Y,I2947,TRUE,_xll.ohTrigger(RecalcTrigger,Trigger1Y)),NA())</f>
        <v>2.0925814434558099E-2</v>
      </c>
    </row>
    <row r="2948" spans="2:17" x14ac:dyDescent="0.2">
      <c r="B2948" s="39" t="s">
        <v>42</v>
      </c>
      <c r="D2948" s="42">
        <f>_xll.qlCalendarAdvance(Calendar,$D2947,B2948,"f",FALSE)</f>
        <v>59974</v>
      </c>
      <c r="E2948" s="177">
        <f>_xll.qlInterestRateIndexValueDate(IndexON,D2948)</f>
        <v>59974</v>
      </c>
      <c r="F2948" s="193">
        <f>IFERROR(_xll.qlIndexFixing(IndexON,D2948,TRUE,_xll.ohTrigger(RecalcTrigger,TriggerON)),NA())</f>
        <v>2.0563694947136613E-2</v>
      </c>
      <c r="H2948" s="42">
        <f>_xll.qlCalendarAdvance(Calendar,$H2947,B2948,"f",FALSE)</f>
        <v>59974</v>
      </c>
      <c r="I2948" s="177">
        <f>_xll.qlInterestRateIndexValueDate(Index1M,$H2948)</f>
        <v>59974</v>
      </c>
      <c r="J2948" s="182">
        <f>IFERROR(_xll.qlIndexFixing(Index1M,$H2948,TRUE,_xll.ohTrigger(RecalcTrigger,Trigger1M)),NA())</f>
        <v>2.0497947652611502E-2</v>
      </c>
      <c r="K2948" s="44">
        <f>IFERROR(_xll.qlIndexFixing(Index3M,H2948,TRUE,_xll.ohTrigger(RecalcTrigger,Trigger3M)),NA())</f>
        <v>2.0946159528518277E-2</v>
      </c>
      <c r="L2948" s="44">
        <f>IFERROR(_xll.qlIndexFixing(Index6M,$H2948,TRUE,_xll.ohTrigger(RecalcTrigger,Trigger6M)),NA())</f>
        <v>2.1103775808196404E-2</v>
      </c>
      <c r="M2948" s="183">
        <f>IFERROR(_xll.qlIndexFixing(Index1Y,$H2948,TRUE,_xll.ohTrigger(RecalcTrigger,Trigger1Y)),NA())</f>
        <v>2.1333411792616941E-2</v>
      </c>
      <c r="N2948" s="182">
        <f>IFERROR(_xll.qlIndexFixing(ONIndex1M,I2948,TRUE,_xll.ohTrigger(RecalcTrigger,Trigger1M)),NA())</f>
        <v>2.0464630594970723E-2</v>
      </c>
      <c r="O2948" s="44">
        <f>IFERROR(_xll.qlIndexFixing(ONIndex3M,I2948,TRUE,_xll.ohTrigger(RecalcTrigger,Trigger3M)),NA())</f>
        <v>2.0848603007499467E-2</v>
      </c>
      <c r="P2948" s="44">
        <f>IFERROR(_xll.qlIndexFixing(ONIndex6M,I2948,TRUE,_xll.ohTrigger(RecalcTrigger,Trigger6M)),NA())</f>
        <v>2.0903371890139688E-2</v>
      </c>
      <c r="Q2948" s="183">
        <f>IFERROR(_xll.qlIndexFixing(ONIndex1Y,I2948,TRUE,_xll.ohTrigger(RecalcTrigger,Trigger1Y)),NA())</f>
        <v>2.0932339123909127E-2</v>
      </c>
    </row>
    <row r="2949" spans="2:17" x14ac:dyDescent="0.2">
      <c r="B2949" s="39" t="s">
        <v>42</v>
      </c>
      <c r="D2949" s="42">
        <f>_xll.qlCalendarAdvance(Calendar,$D2948,B2949,"f",FALSE)</f>
        <v>59981</v>
      </c>
      <c r="E2949" s="177">
        <f>_xll.qlInterestRateIndexValueDate(IndexON,D2949)</f>
        <v>59981</v>
      </c>
      <c r="F2949" s="193">
        <f>IFERROR(_xll.qlIndexFixing(IndexON,D2949,TRUE,_xll.ohTrigger(RecalcTrigger,TriggerON)),NA())</f>
        <v>2.0569958760828788E-2</v>
      </c>
      <c r="H2949" s="42">
        <f>_xll.qlCalendarAdvance(Calendar,$H2948,B2949,"f",FALSE)</f>
        <v>59981</v>
      </c>
      <c r="I2949" s="177">
        <f>_xll.qlInterestRateIndexValueDate(Index1M,$H2949)</f>
        <v>59981</v>
      </c>
      <c r="J2949" s="182">
        <f>IFERROR(_xll.qlIndexFixing(Index1M,$H2949,TRUE,_xll.ohTrigger(RecalcTrigger,Trigger1M)),NA())</f>
        <v>2.0504978775013963E-2</v>
      </c>
      <c r="K2949" s="44">
        <f>IFERROR(_xll.qlIndexFixing(Index3M,H2949,TRUE,_xll.ohTrigger(RecalcTrigger,Trigger3M)),NA())</f>
        <v>2.0952858615113343E-2</v>
      </c>
      <c r="L2949" s="44">
        <f>IFERROR(_xll.qlIndexFixing(Index6M,$H2949,TRUE,_xll.ohTrigger(RecalcTrigger,Trigger6M)),NA())</f>
        <v>2.1110610309049108E-2</v>
      </c>
      <c r="M2949" s="183">
        <f>IFERROR(_xll.qlIndexFixing(Index1Y,$H2949,TRUE,_xll.ohTrigger(RecalcTrigger,Trigger1Y)),NA())</f>
        <v>2.1340530809390579E-2</v>
      </c>
      <c r="N2949" s="182">
        <f>IFERROR(_xll.qlIndexFixing(ONIndex1M,I2949,TRUE,_xll.ohTrigger(RecalcTrigger,Trigger1M)),NA())</f>
        <v>2.0471611251183797E-2</v>
      </c>
      <c r="O2949" s="44">
        <f>IFERROR(_xll.qlIndexFixing(ONIndex3M,I2949,TRUE,_xll.ohTrigger(RecalcTrigger,Trigger3M)),NA())</f>
        <v>2.0855167758918602E-2</v>
      </c>
      <c r="P2949" s="44">
        <f>IFERROR(_xll.qlIndexFixing(ONIndex6M,I2949,TRUE,_xll.ohTrigger(RecalcTrigger,Trigger6M)),NA())</f>
        <v>2.0909925036785015E-2</v>
      </c>
      <c r="Q2949" s="183">
        <f>IFERROR(_xll.qlIndexFixing(ONIndex1Y,I2949,TRUE,_xll.ohTrigger(RecalcTrigger,Trigger1Y)),NA())</f>
        <v>2.0938880331951015E-2</v>
      </c>
    </row>
    <row r="2950" spans="2:17" x14ac:dyDescent="0.2">
      <c r="B2950" s="39" t="s">
        <v>42</v>
      </c>
      <c r="D2950" s="42">
        <f>_xll.qlCalendarAdvance(Calendar,$D2949,B2950,"f",FALSE)</f>
        <v>59988</v>
      </c>
      <c r="E2950" s="177">
        <f>_xll.qlInterestRateIndexValueDate(IndexON,D2950)</f>
        <v>59988</v>
      </c>
      <c r="F2950" s="193">
        <f>IFERROR(_xll.qlIndexFixing(IndexON,D2950,TRUE,_xll.ohTrigger(RecalcTrigger,TriggerON)),NA())</f>
        <v>2.0576236257483504E-2</v>
      </c>
      <c r="H2950" s="42">
        <f>_xll.qlCalendarAdvance(Calendar,$H2949,B2950,"f",FALSE)</f>
        <v>59988</v>
      </c>
      <c r="I2950" s="177">
        <f>_xll.qlInterestRateIndexValueDate(Index1M,$H2950)</f>
        <v>59988</v>
      </c>
      <c r="J2950" s="182">
        <f>IFERROR(_xll.qlIndexFixing(Index1M,$H2950,TRUE,_xll.ohTrigger(RecalcTrigger,Trigger1M)),NA())</f>
        <v>2.0512027203646657E-2</v>
      </c>
      <c r="K2950" s="44">
        <f>IFERROR(_xll.qlIndexFixing(Index3M,H2950,TRUE,_xll.ohTrigger(RecalcTrigger,Trigger3M)),NA())</f>
        <v>2.0959573104921424E-2</v>
      </c>
      <c r="L2950" s="44">
        <f>IFERROR(_xll.qlIndexFixing(Index6M,$H2950,TRUE,_xll.ohTrigger(RecalcTrigger,Trigger6M)),NA())</f>
        <v>2.1117460819853398E-2</v>
      </c>
      <c r="M2950" s="183">
        <f>IFERROR(_xll.qlIndexFixing(Index1Y,$H2950,TRUE,_xll.ohTrigger(RecalcTrigger,Trigger1Y)),NA())</f>
        <v>2.1352231015166961E-2</v>
      </c>
      <c r="N2950" s="182">
        <f>IFERROR(_xll.qlIndexFixing(ONIndex1M,I2950,TRUE,_xll.ohTrigger(RecalcTrigger,Trigger1M)),NA())</f>
        <v>2.0478609179493956E-2</v>
      </c>
      <c r="O2950" s="44">
        <f>IFERROR(_xll.qlIndexFixing(ONIndex3M,I2950,TRUE,_xll.ohTrigger(RecalcTrigger,Trigger3M)),NA())</f>
        <v>2.0861747822330523E-2</v>
      </c>
      <c r="P2950" s="44">
        <f>IFERROR(_xll.qlIndexFixing(ONIndex6M,I2950,TRUE,_xll.ohTrigger(RecalcTrigger,Trigger6M)),NA())</f>
        <v>2.0916494000908781E-2</v>
      </c>
      <c r="Q2950" s="183">
        <f>IFERROR(_xll.qlIndexFixing(ONIndex1Y,I2950,TRUE,_xll.ohTrigger(RecalcTrigger,Trigger1Y)),NA())</f>
        <v>2.0945438058926902E-2</v>
      </c>
    </row>
    <row r="2951" spans="2:17" x14ac:dyDescent="0.2">
      <c r="B2951" s="39" t="s">
        <v>42</v>
      </c>
      <c r="D2951" s="42">
        <f>_xll.qlCalendarAdvance(Calendar,$D2950,B2951,"f",FALSE)</f>
        <v>59995</v>
      </c>
      <c r="E2951" s="177">
        <f>_xll.qlInterestRateIndexValueDate(IndexON,D2951)</f>
        <v>59995</v>
      </c>
      <c r="F2951" s="193">
        <f>IFERROR(_xll.qlIndexFixing(IndexON,D2951,TRUE,_xll.ohTrigger(RecalcTrigger,TriggerON)),NA())</f>
        <v>2.0586649564050319E-2</v>
      </c>
      <c r="H2951" s="42">
        <f>_xll.qlCalendarAdvance(Calendar,$H2950,B2951,"f",FALSE)</f>
        <v>59995</v>
      </c>
      <c r="I2951" s="177">
        <f>_xll.qlInterestRateIndexValueDate(Index1M,$H2951)</f>
        <v>59995</v>
      </c>
      <c r="J2951" s="182">
        <f>IFERROR(_xll.qlIndexFixing(Index1M,$H2951,TRUE,_xll.ohTrigger(RecalcTrigger,Trigger1M)),NA())</f>
        <v>2.0520175703883797E-2</v>
      </c>
      <c r="K2951" s="44">
        <f>IFERROR(_xll.qlIndexFixing(Index3M,H2951,TRUE,_xll.ohTrigger(RecalcTrigger,Trigger3M)),NA())</f>
        <v>2.0965218310107701E-2</v>
      </c>
      <c r="L2951" s="44">
        <f>IFERROR(_xll.qlIndexFixing(Index6M,$H2951,TRUE,_xll.ohTrigger(RecalcTrigger,Trigger6M)),NA())</f>
        <v>2.1121012602938239E-2</v>
      </c>
      <c r="M2951" s="183">
        <f>IFERROR(_xll.qlIndexFixing(Index1Y,$H2951,TRUE,_xll.ohTrigger(RecalcTrigger,Trigger1Y)),NA())</f>
        <v>2.1354819602946051E-2</v>
      </c>
      <c r="N2951" s="182">
        <f>IFERROR(_xll.qlIndexFixing(ONIndex1M,I2951,TRUE,_xll.ohTrigger(RecalcTrigger,Trigger1M)),NA())</f>
        <v>2.0489932338564998E-2</v>
      </c>
      <c r="O2951" s="44">
        <f>IFERROR(_xll.qlIndexFixing(ONIndex3M,I2951,TRUE,_xll.ohTrigger(RecalcTrigger,Trigger3M)),NA())</f>
        <v>2.0872617518286063E-2</v>
      </c>
      <c r="P2951" s="44">
        <f>IFERROR(_xll.qlIndexFixing(ONIndex6M,I2951,TRUE,_xll.ohTrigger(RecalcTrigger,Trigger6M)),NA())</f>
        <v>2.0927362714340259E-2</v>
      </c>
      <c r="Q2951" s="183">
        <f>IFERROR(_xll.qlIndexFixing(ONIndex1Y,I2951,TRUE,_xll.ohTrigger(RecalcTrigger,Trigger1Y)),NA())</f>
        <v>2.0956300008867945E-2</v>
      </c>
    </row>
    <row r="2952" spans="2:17" x14ac:dyDescent="0.2">
      <c r="B2952" s="39" t="s">
        <v>42</v>
      </c>
      <c r="D2952" s="42">
        <f>_xll.qlCalendarAdvance(Calendar,$D2951,B2952,"f",FALSE)</f>
        <v>60002</v>
      </c>
      <c r="E2952" s="177">
        <f>_xll.qlInterestRateIndexValueDate(IndexON,D2952)</f>
        <v>60002</v>
      </c>
      <c r="F2952" s="193">
        <f>IFERROR(_xll.qlIndexFixing(IndexON,D2952,TRUE,_xll.ohTrigger(RecalcTrigger,TriggerON)),NA())</f>
        <v>2.0588832299842652E-2</v>
      </c>
      <c r="H2952" s="42">
        <f>_xll.qlCalendarAdvance(Calendar,$H2951,B2952,"f",FALSE)</f>
        <v>60002</v>
      </c>
      <c r="I2952" s="177">
        <f>_xll.qlInterestRateIndexValueDate(Index1M,$H2952)</f>
        <v>60002</v>
      </c>
      <c r="J2952" s="182">
        <f>IFERROR(_xll.qlIndexFixing(Index1M,$H2952,TRUE,_xll.ohTrigger(RecalcTrigger,Trigger1M)),NA())</f>
        <v>2.0526175979693924E-2</v>
      </c>
      <c r="K2952" s="44">
        <f>IFERROR(_xll.qlIndexFixing(Index3M,H2952,TRUE,_xll.ohTrigger(RecalcTrigger,Trigger3M)),NA())</f>
        <v>2.0971962119908059E-2</v>
      </c>
      <c r="L2952" s="44">
        <f>IFERROR(_xll.qlIndexFixing(Index6M,$H2952,TRUE,_xll.ohTrigger(RecalcTrigger,Trigger6M)),NA())</f>
        <v>2.1127890515294855E-2</v>
      </c>
      <c r="M2952" s="183">
        <f>IFERROR(_xll.qlIndexFixing(Index1Y,$H2952,TRUE,_xll.ohTrigger(RecalcTrigger,Trigger1Y)),NA())</f>
        <v>2.1361989380437096E-2</v>
      </c>
      <c r="N2952" s="182">
        <f>IFERROR(_xll.qlIndexFixing(ONIndex1M,I2952,TRUE,_xll.ohTrigger(RecalcTrigger,Trigger1M)),NA())</f>
        <v>2.0492656851757163E-2</v>
      </c>
      <c r="O2952" s="44">
        <f>IFERROR(_xll.qlIndexFixing(ONIndex3M,I2952,TRUE,_xll.ohTrigger(RecalcTrigger,Trigger3M)),NA())</f>
        <v>2.087495388553795E-2</v>
      </c>
      <c r="P2952" s="44">
        <f>IFERROR(_xll.qlIndexFixing(ONIndex6M,I2952,TRUE,_xll.ohTrigger(RecalcTrigger,Trigger6M)),NA())</f>
        <v>2.0929679380781163E-2</v>
      </c>
      <c r="Q2952" s="183">
        <f>IFERROR(_xll.qlIndexFixing(ONIndex1Y,I2952,TRUE,_xll.ohTrigger(RecalcTrigger,Trigger1Y)),NA())</f>
        <v>2.0958603068627069E-2</v>
      </c>
    </row>
    <row r="2953" spans="2:17" x14ac:dyDescent="0.2">
      <c r="B2953" s="39" t="s">
        <v>42</v>
      </c>
      <c r="D2953" s="42">
        <f>_xll.qlCalendarAdvance(Calendar,$D2952,B2953,"f",FALSE)</f>
        <v>60009</v>
      </c>
      <c r="E2953" s="177">
        <f>_xll.qlInterestRateIndexValueDate(IndexON,D2953)</f>
        <v>60009</v>
      </c>
      <c r="F2953" s="193">
        <f>IFERROR(_xll.qlIndexFixing(IndexON,D2953,TRUE,_xll.ohTrigger(RecalcTrigger,TriggerON)),NA())</f>
        <v>2.059515084562813E-2</v>
      </c>
      <c r="H2953" s="42">
        <f>_xll.qlCalendarAdvance(Calendar,$H2952,B2953,"f",FALSE)</f>
        <v>60009</v>
      </c>
      <c r="I2953" s="177">
        <f>_xll.qlInterestRateIndexValueDate(Index1M,$H2953)</f>
        <v>60009</v>
      </c>
      <c r="J2953" s="182">
        <f>IFERROR(_xll.qlIndexFixing(Index1M,$H2953,TRUE,_xll.ohTrigger(RecalcTrigger,Trigger1M)),NA())</f>
        <v>2.0533276327174346E-2</v>
      </c>
      <c r="K2953" s="44">
        <f>IFERROR(_xll.qlIndexFixing(Index3M,H2953,TRUE,_xll.ohTrigger(RecalcTrigger,Trigger3M)),NA())</f>
        <v>2.0978721332142621E-2</v>
      </c>
      <c r="L2953" s="44">
        <f>IFERROR(_xll.qlIndexFixing(Index6M,$H2953,TRUE,_xll.ohTrigger(RecalcTrigger,Trigger6M)),NA())</f>
        <v>2.1134784434913283E-2</v>
      </c>
      <c r="M2953" s="183">
        <f>IFERROR(_xll.qlIndexFixing(Index1Y,$H2953,TRUE,_xll.ohTrigger(RecalcTrigger,Trigger1Y)),NA())</f>
        <v>2.1369176078877228E-2</v>
      </c>
      <c r="N2953" s="182">
        <f>IFERROR(_xll.qlIndexFixing(ONIndex1M,I2953,TRUE,_xll.ohTrigger(RecalcTrigger,Trigger1M)),NA())</f>
        <v>2.049970659571021E-2</v>
      </c>
      <c r="O2953" s="44">
        <f>IFERROR(_xll.qlIndexFixing(ONIndex3M,I2953,TRUE,_xll.ohTrigger(RecalcTrigger,Trigger3M)),NA())</f>
        <v>2.0881579885333457E-2</v>
      </c>
      <c r="P2953" s="44">
        <f>IFERROR(_xll.qlIndexFixing(ONIndex6M,I2953,TRUE,_xll.ohTrigger(RecalcTrigger,Trigger6M)),NA())</f>
        <v>2.0936295796448734E-2</v>
      </c>
      <c r="Q2953" s="183">
        <f>IFERROR(_xll.qlIndexFixing(ONIndex1Y,I2953,TRUE,_xll.ohTrigger(RecalcTrigger,Trigger1Y)),NA())</f>
        <v>2.0965210351675534E-2</v>
      </c>
    </row>
    <row r="2954" spans="2:17" x14ac:dyDescent="0.2">
      <c r="B2954" s="39" t="s">
        <v>42</v>
      </c>
      <c r="D2954" s="42">
        <f>_xll.qlCalendarAdvance(Calendar,$D2953,B2954,"f",FALSE)</f>
        <v>60016</v>
      </c>
      <c r="E2954" s="177">
        <f>_xll.qlInterestRateIndexValueDate(IndexON,D2954)</f>
        <v>60016</v>
      </c>
      <c r="F2954" s="193">
        <f>IFERROR(_xll.qlIndexFixing(IndexON,D2954,TRUE,_xll.ohTrigger(RecalcTrigger,TriggerON)),NA())</f>
        <v>2.060148307453824E-2</v>
      </c>
      <c r="H2954" s="42">
        <f>_xll.qlCalendarAdvance(Calendar,$H2953,B2954,"f",FALSE)</f>
        <v>60016</v>
      </c>
      <c r="I2954" s="177">
        <f>_xll.qlInterestRateIndexValueDate(Index1M,$H2954)</f>
        <v>60016</v>
      </c>
      <c r="J2954" s="182">
        <f>IFERROR(_xll.qlIndexFixing(Index1M,$H2954,TRUE,_xll.ohTrigger(RecalcTrigger,Trigger1M)),NA())</f>
        <v>2.0541481652155986E-2</v>
      </c>
      <c r="K2954" s="44">
        <f>IFERROR(_xll.qlIndexFixing(Index3M,H2954,TRUE,_xll.ohTrigger(RecalcTrigger,Trigger3M)),NA())</f>
        <v>2.0985495946889754E-2</v>
      </c>
      <c r="L2954" s="44">
        <f>IFERROR(_xll.qlIndexFixing(Index6M,$H2954,TRUE,_xll.ohTrigger(RecalcTrigger,Trigger6M)),NA())</f>
        <v>2.1141694361957831E-2</v>
      </c>
      <c r="M2954" s="183">
        <f>IFERROR(_xll.qlIndexFixing(Index1Y,$H2954,TRUE,_xll.ohTrigger(RecalcTrigger,Trigger1Y)),NA())</f>
        <v>2.1376379698623493E-2</v>
      </c>
      <c r="N2954" s="182">
        <f>IFERROR(_xll.qlIndexFixing(ONIndex1M,I2954,TRUE,_xll.ohTrigger(RecalcTrigger,Trigger1M)),NA())</f>
        <v>2.0506773611841389E-2</v>
      </c>
      <c r="O2954" s="44">
        <f>IFERROR(_xll.qlIndexFixing(ONIndex3M,I2954,TRUE,_xll.ohTrigger(RecalcTrigger,Trigger3M)),NA())</f>
        <v>2.0888221197040702E-2</v>
      </c>
      <c r="P2954" s="44">
        <f>IFERROR(_xll.qlIndexFixing(ONIndex6M,I2954,TRUE,_xll.ohTrigger(RecalcTrigger,Trigger6M)),NA())</f>
        <v>2.0942928029351604E-2</v>
      </c>
      <c r="Q2954" s="183">
        <f>IFERROR(_xll.qlIndexFixing(ONIndex1Y,I2954,TRUE,_xll.ohTrigger(RecalcTrigger,Trigger1Y)),NA())</f>
        <v>2.0971834153414859E-2</v>
      </c>
    </row>
    <row r="2955" spans="2:17" x14ac:dyDescent="0.2">
      <c r="B2955" s="39" t="s">
        <v>42</v>
      </c>
      <c r="D2955" s="42">
        <f>_xll.qlCalendarAdvance(Calendar,$D2954,B2955,"f",FALSE)</f>
        <v>60023</v>
      </c>
      <c r="E2955" s="177">
        <f>_xll.qlInterestRateIndexValueDate(IndexON,D2955)</f>
        <v>60023</v>
      </c>
      <c r="F2955" s="193">
        <f>IFERROR(_xll.qlIndexFixing(IndexON,D2955,TRUE,_xll.ohTrigger(RecalcTrigger,TriggerON)),NA())</f>
        <v>2.0607828986329846E-2</v>
      </c>
      <c r="H2955" s="42">
        <f>_xll.qlCalendarAdvance(Calendar,$H2954,B2955,"f",FALSE)</f>
        <v>60023</v>
      </c>
      <c r="I2955" s="177">
        <f>_xll.qlInterestRateIndexValueDate(Index1M,$H2955)</f>
        <v>60023</v>
      </c>
      <c r="J2955" s="182">
        <f>IFERROR(_xll.qlIndexFixing(Index1M,$H2955,TRUE,_xll.ohTrigger(RecalcTrigger,Trigger1M)),NA())</f>
        <v>2.054752894121846E-2</v>
      </c>
      <c r="K2955" s="44">
        <f>IFERROR(_xll.qlIndexFixing(Index3M,H2955,TRUE,_xll.ohTrigger(RecalcTrigger,Trigger3M)),NA())</f>
        <v>2.0993376604895041E-2</v>
      </c>
      <c r="L2955" s="44">
        <f>IFERROR(_xll.qlIndexFixing(Index6M,$H2955,TRUE,_xll.ohTrigger(RecalcTrigger,Trigger6M)),NA())</f>
        <v>2.1151953528943963E-2</v>
      </c>
      <c r="M2955" s="183">
        <f>IFERROR(_xll.qlIndexFixing(Index1Y,$H2955,TRUE,_xll.ohTrigger(RecalcTrigger,Trigger1Y)),NA())</f>
        <v>2.1383600240032719E-2</v>
      </c>
      <c r="N2955" s="182">
        <f>IFERROR(_xll.qlIndexFixing(ONIndex1M,I2955,TRUE,_xll.ohTrigger(RecalcTrigger,Trigger1M)),NA())</f>
        <v>2.0513857899826515E-2</v>
      </c>
      <c r="O2955" s="44">
        <f>IFERROR(_xll.qlIndexFixing(ONIndex3M,I2955,TRUE,_xll.ohTrigger(RecalcTrigger,Trigger3M)),NA())</f>
        <v>2.0894877820902824E-2</v>
      </c>
      <c r="P2955" s="44">
        <f>IFERROR(_xll.qlIndexFixing(ONIndex6M,I2955,TRUE,_xll.ohTrigger(RecalcTrigger,Trigger6M)),NA())</f>
        <v>2.0949576079651866E-2</v>
      </c>
      <c r="Q2955" s="183">
        <f>IFERROR(_xll.qlIndexFixing(ONIndex1Y,I2955,TRUE,_xll.ohTrigger(RecalcTrigger,Trigger1Y)),NA())</f>
        <v>2.0978474473845043E-2</v>
      </c>
    </row>
    <row r="2956" spans="2:17" x14ac:dyDescent="0.2">
      <c r="B2956" s="39" t="s">
        <v>42</v>
      </c>
      <c r="D2956" s="42">
        <f>_xll.qlCalendarAdvance(Calendar,$D2955,B2956,"f",FALSE)</f>
        <v>60030</v>
      </c>
      <c r="E2956" s="177">
        <f>_xll.qlInterestRateIndexValueDate(IndexON,D2956)</f>
        <v>60030</v>
      </c>
      <c r="F2956" s="193">
        <f>IFERROR(_xll.qlIndexFixing(IndexON,D2956,TRUE,_xll.ohTrigger(RecalcTrigger,TriggerON)),NA())</f>
        <v>2.0614188581083992E-2</v>
      </c>
      <c r="H2956" s="42">
        <f>_xll.qlCalendarAdvance(Calendar,$H2955,B2956,"f",FALSE)</f>
        <v>60030</v>
      </c>
      <c r="I2956" s="177">
        <f>_xll.qlInterestRateIndexValueDate(Index1M,$H2956)</f>
        <v>60030</v>
      </c>
      <c r="J2956" s="182">
        <f>IFERROR(_xll.qlIndexFixing(Index1M,$H2956,TRUE,_xll.ohTrigger(RecalcTrigger,Trigger1M)),NA())</f>
        <v>2.0554681207840403E-2</v>
      </c>
      <c r="K2956" s="44">
        <f>IFERROR(_xll.qlIndexFixing(Index3M,H2956,TRUE,_xll.ohTrigger(RecalcTrigger,Trigger3M)),NA())</f>
        <v>2.1000183515623293E-2</v>
      </c>
      <c r="L2956" s="44">
        <f>IFERROR(_xll.qlIndexFixing(Index6M,$H2956,TRUE,_xll.ohTrigger(RecalcTrigger,Trigger6M)),NA())</f>
        <v>2.1158900102944096E-2</v>
      </c>
      <c r="M2956" s="183">
        <f>IFERROR(_xll.qlIndexFixing(Index1Y,$H2956,TRUE,_xll.ohTrigger(RecalcTrigger,Trigger1Y)),NA())</f>
        <v>2.1390837703463061E-2</v>
      </c>
      <c r="N2956" s="182">
        <f>IFERROR(_xll.qlIndexFixing(ONIndex1M,I2956,TRUE,_xll.ohTrigger(RecalcTrigger,Trigger1M)),NA())</f>
        <v>2.0520959459503496E-2</v>
      </c>
      <c r="O2956" s="44">
        <f>IFERROR(_xll.qlIndexFixing(ONIndex3M,I2956,TRUE,_xll.ohTrigger(RecalcTrigger,Trigger3M)),NA())</f>
        <v>2.0901549756757731E-2</v>
      </c>
      <c r="P2956" s="44">
        <f>IFERROR(_xll.qlIndexFixing(ONIndex6M,I2956,TRUE,_xll.ohTrigger(RecalcTrigger,Trigger6M)),NA())</f>
        <v>2.0956239946944288E-2</v>
      </c>
      <c r="Q2956" s="183">
        <f>IFERROR(_xll.qlIndexFixing(ONIndex1Y,I2956,TRUE,_xll.ohTrigger(RecalcTrigger,Trigger1Y)),NA())</f>
        <v>2.0985131312885041E-2</v>
      </c>
    </row>
    <row r="2957" spans="2:17" x14ac:dyDescent="0.2">
      <c r="B2957" s="39" t="s">
        <v>42</v>
      </c>
      <c r="D2957" s="42">
        <f>_xll.qlCalendarAdvance(Calendar,$D2956,B2957,"f",FALSE)</f>
        <v>60037</v>
      </c>
      <c r="E2957" s="177">
        <f>_xll.qlInterestRateIndexValueDate(IndexON,D2957)</f>
        <v>60037</v>
      </c>
      <c r="F2957" s="193">
        <f>IFERROR(_xll.qlIndexFixing(IndexON,D2957,TRUE,_xll.ohTrigger(RecalcTrigger,TriggerON)),NA())</f>
        <v>2.0620561859043818E-2</v>
      </c>
      <c r="H2957" s="42">
        <f>_xll.qlCalendarAdvance(Calendar,$H2956,B2957,"f",FALSE)</f>
        <v>60037</v>
      </c>
      <c r="I2957" s="177">
        <f>_xll.qlInterestRateIndexValueDate(Index1M,$H2957)</f>
        <v>60037</v>
      </c>
      <c r="J2957" s="182">
        <f>IFERROR(_xll.qlIndexFixing(Index1M,$H2957,TRUE,_xll.ohTrigger(RecalcTrigger,Trigger1M)),NA())</f>
        <v>2.0561850780907859E-2</v>
      </c>
      <c r="K2957" s="44">
        <f>IFERROR(_xll.qlIndexFixing(Index3M,H2957,TRUE,_xll.ohTrigger(RecalcTrigger,Trigger3M)),NA())</f>
        <v>2.1007005830112502E-2</v>
      </c>
      <c r="L2957" s="44">
        <f>IFERROR(_xll.qlIndexFixing(Index6M,$H2957,TRUE,_xll.ohTrigger(RecalcTrigger,Trigger6M)),NA())</f>
        <v>2.116586268806445E-2</v>
      </c>
      <c r="M2957" s="183">
        <f>IFERROR(_xll.qlIndexFixing(Index1Y,$H2957,TRUE,_xll.ohTrigger(RecalcTrigger,Trigger1Y)),NA())</f>
        <v>2.1398092089274234E-2</v>
      </c>
      <c r="N2957" s="182">
        <f>IFERROR(_xll.qlIndexFixing(ONIndex1M,I2957,TRUE,_xll.ohTrigger(RecalcTrigger,Trigger1M)),NA())</f>
        <v>2.0528078291358609E-2</v>
      </c>
      <c r="O2957" s="44">
        <f>IFERROR(_xll.qlIndexFixing(ONIndex3M,I2957,TRUE,_xll.ohTrigger(RecalcTrigger,Trigger3M)),NA())</f>
        <v>2.0908237004767516E-2</v>
      </c>
      <c r="P2957" s="44">
        <f>IFERROR(_xll.qlIndexFixing(ONIndex6M,I2957,TRUE,_xll.ohTrigger(RecalcTrigger,Trigger6M)),NA())</f>
        <v>2.0962919631796195E-2</v>
      </c>
      <c r="Q2957" s="183">
        <f>IFERROR(_xll.qlIndexFixing(ONIndex1Y,I2957,TRUE,_xll.ohTrigger(RecalcTrigger,Trigger1Y)),NA())</f>
        <v>2.0991804670859038E-2</v>
      </c>
    </row>
    <row r="2958" spans="2:17" x14ac:dyDescent="0.2">
      <c r="B2958" s="39" t="s">
        <v>42</v>
      </c>
      <c r="D2958" s="42">
        <f>_xll.qlCalendarAdvance(Calendar,$D2957,B2958,"f",FALSE)</f>
        <v>60044</v>
      </c>
      <c r="E2958" s="177">
        <f>_xll.qlInterestRateIndexValueDate(IndexON,D2958)</f>
        <v>60044</v>
      </c>
      <c r="F2958" s="193">
        <f>IFERROR(_xll.qlIndexFixing(IndexON,D2958,TRUE,_xll.ohTrigger(RecalcTrigger,TriggerON)),NA())</f>
        <v>2.0626948819966184E-2</v>
      </c>
      <c r="H2958" s="42">
        <f>_xll.qlCalendarAdvance(Calendar,$H2957,B2958,"f",FALSE)</f>
        <v>60044</v>
      </c>
      <c r="I2958" s="177">
        <f>_xll.qlInterestRateIndexValueDate(Index1M,$H2958)</f>
        <v>60044</v>
      </c>
      <c r="J2958" s="182">
        <f>IFERROR(_xll.qlIndexFixing(Index1M,$H2958,TRUE,_xll.ohTrigger(RecalcTrigger,Trigger1M)),NA())</f>
        <v>2.0569037660461351E-2</v>
      </c>
      <c r="K2958" s="44">
        <f>IFERROR(_xll.qlIndexFixing(Index3M,H2958,TRUE,_xll.ohTrigger(RecalcTrigger,Trigger3M)),NA())</f>
        <v>2.1013843548442837E-2</v>
      </c>
      <c r="L2958" s="44">
        <f>IFERROR(_xll.qlIndexFixing(Index6M,$H2958,TRUE,_xll.ohTrigger(RecalcTrigger,Trigger6M)),NA())</f>
        <v>2.1172841284470178E-2</v>
      </c>
      <c r="M2958" s="183">
        <f>IFERROR(_xll.qlIndexFixing(Index1Y,$H2958,TRUE,_xll.ohTrigger(RecalcTrigger,Trigger1Y)),NA())</f>
        <v>2.1405363397825505E-2</v>
      </c>
      <c r="N2958" s="182">
        <f>IFERROR(_xll.qlIndexFixing(ONIndex1M,I2958,TRUE,_xll.ohTrigger(RecalcTrigger,Trigger1M)),NA())</f>
        <v>2.0535214395229762E-2</v>
      </c>
      <c r="O2958" s="44">
        <f>IFERROR(_xll.qlIndexFixing(ONIndex3M,I2958,TRUE,_xll.ohTrigger(RecalcTrigger,Trigger3M)),NA())</f>
        <v>2.0914939564851132E-2</v>
      </c>
      <c r="P2958" s="44">
        <f>IFERROR(_xll.qlIndexFixing(ONIndex6M,I2958,TRUE,_xll.ohTrigger(RecalcTrigger,Trigger6M)),NA())</f>
        <v>2.0969615133559216E-2</v>
      </c>
      <c r="Q2958" s="183">
        <f>IFERROR(_xll.qlIndexFixing(ONIndex1Y,I2958,TRUE,_xll.ohTrigger(RecalcTrigger,Trigger1Y)),NA())</f>
        <v>2.0998494547442847E-2</v>
      </c>
    </row>
    <row r="2959" spans="2:17" x14ac:dyDescent="0.2">
      <c r="B2959" s="39" t="s">
        <v>42</v>
      </c>
      <c r="D2959" s="42">
        <f>_xll.qlCalendarAdvance(Calendar,$D2958,B2959,"f",FALSE)</f>
        <v>60051</v>
      </c>
      <c r="E2959" s="177">
        <f>_xll.qlInterestRateIndexValueDate(IndexON,D2959)</f>
        <v>60051</v>
      </c>
      <c r="F2959" s="193">
        <f>IFERROR(_xll.qlIndexFixing(IndexON,D2959,TRUE,_xll.ohTrigger(RecalcTrigger,TriggerON)),NA())</f>
        <v>2.0633349463770045E-2</v>
      </c>
      <c r="H2959" s="42">
        <f>_xll.qlCalendarAdvance(Calendar,$H2958,B2959,"f",FALSE)</f>
        <v>60051</v>
      </c>
      <c r="I2959" s="177">
        <f>_xll.qlInterestRateIndexValueDate(Index1M,$H2959)</f>
        <v>60051</v>
      </c>
      <c r="J2959" s="182">
        <f>IFERROR(_xll.qlIndexFixing(Index1M,$H2959,TRUE,_xll.ohTrigger(RecalcTrigger,Trigger1M)),NA())</f>
        <v>2.0576241846518607E-2</v>
      </c>
      <c r="K2959" s="44">
        <f>IFERROR(_xll.qlIndexFixing(Index3M,H2959,TRUE,_xll.ohTrigger(RecalcTrigger,Trigger3M)),NA())</f>
        <v>2.1020696670693582E-2</v>
      </c>
      <c r="L2959" s="44">
        <f>IFERROR(_xll.qlIndexFixing(Index6M,$H2959,TRUE,_xll.ohTrigger(RecalcTrigger,Trigger6M)),NA())</f>
        <v>2.1176484114341254E-2</v>
      </c>
      <c r="M2959" s="183">
        <f>IFERROR(_xll.qlIndexFixing(Index1Y,$H2959,TRUE,_xll.ohTrigger(RecalcTrigger,Trigger1Y)),NA())</f>
        <v>2.1412651629477253E-2</v>
      </c>
      <c r="N2959" s="182">
        <f>IFERROR(_xll.qlIndexFixing(ONIndex1M,I2959,TRUE,_xll.ohTrigger(RecalcTrigger,Trigger1M)),NA())</f>
        <v>2.0542367770873815E-2</v>
      </c>
      <c r="O2959" s="44">
        <f>IFERROR(_xll.qlIndexFixing(ONIndex3M,I2959,TRUE,_xll.ohTrigger(RecalcTrigger,Trigger3M)),NA())</f>
        <v>2.0921657436927532E-2</v>
      </c>
      <c r="P2959" s="44">
        <f>IFERROR(_xll.qlIndexFixing(ONIndex6M,I2959,TRUE,_xll.ohTrigger(RecalcTrigger,Trigger6M)),NA())</f>
        <v>2.0976326452719629E-2</v>
      </c>
      <c r="Q2959" s="183">
        <f>IFERROR(_xll.qlIndexFixing(ONIndex1Y,I2959,TRUE,_xll.ohTrigger(RecalcTrigger,Trigger1Y)),NA())</f>
        <v>2.1005200942717517E-2</v>
      </c>
    </row>
    <row r="2960" spans="2:17" x14ac:dyDescent="0.2">
      <c r="B2960" s="39" t="s">
        <v>42</v>
      </c>
      <c r="D2960" s="42">
        <f>_xll.qlCalendarAdvance(Calendar,$D2959,B2960,"f",FALSE)</f>
        <v>60058</v>
      </c>
      <c r="E2960" s="177">
        <f>_xll.qlInterestRateIndexValueDate(IndexON,D2960)</f>
        <v>60058</v>
      </c>
      <c r="F2960" s="193">
        <f>IFERROR(_xll.qlIndexFixing(IndexON,D2960,TRUE,_xll.ohTrigger(RecalcTrigger,TriggerON)),NA())</f>
        <v>2.063976379069854E-2</v>
      </c>
      <c r="H2960" s="42">
        <f>_xll.qlCalendarAdvance(Calendar,$H2959,B2960,"f",FALSE)</f>
        <v>60058</v>
      </c>
      <c r="I2960" s="177">
        <f>_xll.qlInterestRateIndexValueDate(Index1M,$H2960)</f>
        <v>60058</v>
      </c>
      <c r="J2960" s="182">
        <f>IFERROR(_xll.qlIndexFixing(Index1M,$H2960,TRUE,_xll.ohTrigger(RecalcTrigger,Trigger1M)),NA())</f>
        <v>2.0583463339122685E-2</v>
      </c>
      <c r="K2960" s="44">
        <f>IFERROR(_xll.qlIndexFixing(Index3M,H2960,TRUE,_xll.ohTrigger(RecalcTrigger,Trigger3M)),NA())</f>
        <v>2.1027565196941381E-2</v>
      </c>
      <c r="L2960" s="44">
        <f>IFERROR(_xll.qlIndexFixing(Index6M,$H2960,TRUE,_xll.ohTrigger(RecalcTrigger,Trigger6M)),NA())</f>
        <v>2.1183490089409791E-2</v>
      </c>
      <c r="M2960" s="183">
        <f>IFERROR(_xll.qlIndexFixing(Index1Y,$H2960,TRUE,_xll.ohTrigger(RecalcTrigger,Trigger1Y)),NA())</f>
        <v>2.1419956784591854E-2</v>
      </c>
      <c r="N2960" s="182">
        <f>IFERROR(_xll.qlIndexFixing(ONIndex1M,I2960,TRUE,_xll.ohTrigger(RecalcTrigger,Trigger1M)),NA())</f>
        <v>2.0549538418452862E-2</v>
      </c>
      <c r="O2960" s="44">
        <f>IFERROR(_xll.qlIndexFixing(ONIndex3M,I2960,TRUE,_xll.ohTrigger(RecalcTrigger,Trigger3M)),NA())</f>
        <v>2.0928390621077764E-2</v>
      </c>
      <c r="P2960" s="44">
        <f>IFERROR(_xll.qlIndexFixing(ONIndex6M,I2960,TRUE,_xll.ohTrigger(RecalcTrigger,Trigger6M)),NA())</f>
        <v>2.0983053589034295E-2</v>
      </c>
      <c r="Q2960" s="183">
        <f>IFERROR(_xll.qlIndexFixing(ONIndex1Y,I2960,TRUE,_xll.ohTrigger(RecalcTrigger,Trigger1Y)),NA())</f>
        <v>2.1011923856764092E-2</v>
      </c>
    </row>
    <row r="2961" spans="2:17" x14ac:dyDescent="0.2">
      <c r="B2961" s="39" t="s">
        <v>42</v>
      </c>
      <c r="D2961" s="42">
        <f>_xll.qlCalendarAdvance(Calendar,$D2960,B2961,"f",FALSE)</f>
        <v>60065</v>
      </c>
      <c r="E2961" s="177">
        <f>_xll.qlInterestRateIndexValueDate(IndexON,D2961)</f>
        <v>60065</v>
      </c>
      <c r="F2961" s="193">
        <f>IFERROR(_xll.qlIndexFixing(IndexON,D2961,TRUE,_xll.ohTrigger(RecalcTrigger,TriggerON)),NA())</f>
        <v>2.0646191800832714E-2</v>
      </c>
      <c r="H2961" s="42">
        <f>_xll.qlCalendarAdvance(Calendar,$H2960,B2961,"f",FALSE)</f>
        <v>60065</v>
      </c>
      <c r="I2961" s="177">
        <f>_xll.qlInterestRateIndexValueDate(Index1M,$H2961)</f>
        <v>60065</v>
      </c>
      <c r="J2961" s="182">
        <f>IFERROR(_xll.qlIndexFixing(Index1M,$H2961,TRUE,_xll.ohTrigger(RecalcTrigger,Trigger1M)),NA())</f>
        <v>2.0590702138306508E-2</v>
      </c>
      <c r="K2961" s="44">
        <f>IFERROR(_xll.qlIndexFixing(Index3M,H2961,TRUE,_xll.ohTrigger(RecalcTrigger,Trigger3M)),NA())</f>
        <v>2.1034449127267277E-2</v>
      </c>
      <c r="L2961" s="44">
        <f>IFERROR(_xll.qlIndexFixing(Index6M,$H2961,TRUE,_xll.ohTrigger(RecalcTrigger,Trigger6M)),NA())</f>
        <v>2.1190512073063012E-2</v>
      </c>
      <c r="M2961" s="183">
        <f>IFERROR(_xll.qlIndexFixing(Index1Y,$H2961,TRUE,_xll.ohTrigger(RecalcTrigger,Trigger1Y)),NA())</f>
        <v>2.1427278863530796E-2</v>
      </c>
      <c r="N2961" s="182">
        <f>IFERROR(_xll.qlIndexFixing(ONIndex1M,I2961,TRUE,_xll.ohTrigger(RecalcTrigger,Trigger1M)),NA())</f>
        <v>2.0556726338210041E-2</v>
      </c>
      <c r="O2961" s="44">
        <f>IFERROR(_xll.qlIndexFixing(ONIndex3M,I2961,TRUE,_xll.ohTrigger(RecalcTrigger,Trigger3M)),NA())</f>
        <v>2.0935139117463919E-2</v>
      </c>
      <c r="P2961" s="44">
        <f>IFERROR(_xll.qlIndexFixing(ONIndex6M,I2961,TRUE,_xll.ohTrigger(RecalcTrigger,Trigger6M)),NA())</f>
        <v>2.098979654258426E-2</v>
      </c>
      <c r="Q2961" s="183">
        <f>IFERROR(_xll.qlIndexFixing(ONIndex1Y,I2961,TRUE,_xll.ohTrigger(RecalcTrigger,Trigger1Y)),NA())</f>
        <v>2.1018663289501527E-2</v>
      </c>
    </row>
    <row r="2962" spans="2:17" x14ac:dyDescent="0.2">
      <c r="B2962" s="39" t="s">
        <v>42</v>
      </c>
      <c r="D2962" s="42">
        <f>_xll.qlCalendarAdvance(Calendar,$D2961,B2962,"f",FALSE)</f>
        <v>60072</v>
      </c>
      <c r="E2962" s="177">
        <f>_xll.qlInterestRateIndexValueDate(IndexON,D2962)</f>
        <v>60072</v>
      </c>
      <c r="F2962" s="193">
        <f>IFERROR(_xll.qlIndexFixing(IndexON,D2962,TRUE,_xll.ohTrigger(RecalcTrigger,TriggerON)),NA())</f>
        <v>2.0652633493929429E-2</v>
      </c>
      <c r="H2962" s="42">
        <f>_xll.qlCalendarAdvance(Calendar,$H2961,B2962,"f",FALSE)</f>
        <v>60072</v>
      </c>
      <c r="I2962" s="177">
        <f>_xll.qlInterestRateIndexValueDate(Index1M,$H2962)</f>
        <v>60072</v>
      </c>
      <c r="J2962" s="182">
        <f>IFERROR(_xll.qlIndexFixing(Index1M,$H2962,TRUE,_xll.ohTrigger(RecalcTrigger,Trigger1M)),NA())</f>
        <v>2.0597958244095403E-2</v>
      </c>
      <c r="K2962" s="44">
        <f>IFERROR(_xll.qlIndexFixing(Index3M,H2962,TRUE,_xll.ohTrigger(RecalcTrigger,Trigger3M)),NA())</f>
        <v>2.1041348461752315E-2</v>
      </c>
      <c r="L2962" s="44">
        <f>IFERROR(_xll.qlIndexFixing(Index6M,$H2962,TRUE,_xll.ohTrigger(RecalcTrigger,Trigger6M)),NA())</f>
        <v>2.1197550065468765E-2</v>
      </c>
      <c r="M2962" s="183">
        <f>IFERROR(_xll.qlIndexFixing(Index1Y,$H2962,TRUE,_xll.ohTrigger(RecalcTrigger,Trigger1Y)),NA())</f>
        <v>2.143461786665779E-2</v>
      </c>
      <c r="N2962" s="182">
        <f>IFERROR(_xll.qlIndexFixing(ONIndex1M,I2962,TRUE,_xll.ohTrigger(RecalcTrigger,Trigger1M)),NA())</f>
        <v>2.056393152974012E-2</v>
      </c>
      <c r="O2962" s="44">
        <f>IFERROR(_xll.qlIndexFixing(ONIndex3M,I2962,TRUE,_xll.ohTrigger(RecalcTrigger,Trigger3M)),NA())</f>
        <v>2.0941902925680767E-2</v>
      </c>
      <c r="P2962" s="44">
        <f>IFERROR(_xll.qlIndexFixing(ONIndex6M,I2962,TRUE,_xll.ohTrigger(RecalcTrigger,Trigger6M)),NA())</f>
        <v>2.0996555313369525E-2</v>
      </c>
      <c r="Q2962" s="183">
        <f>IFERROR(_xll.qlIndexFixing(ONIndex1Y,I2962,TRUE,_xll.ohTrigger(RecalcTrigger,Trigger1Y)),NA())</f>
        <v>2.1025419241010868E-2</v>
      </c>
    </row>
    <row r="2963" spans="2:17" x14ac:dyDescent="0.2">
      <c r="B2963" s="39" t="s">
        <v>42</v>
      </c>
      <c r="D2963" s="42">
        <f>_xll.qlCalendarAdvance(Calendar,$D2962,B2963,"f",FALSE)</f>
        <v>60079</v>
      </c>
      <c r="E2963" s="177">
        <f>_xll.qlInterestRateIndexValueDate(IndexON,D2963)</f>
        <v>60079</v>
      </c>
      <c r="F2963" s="193">
        <f>IFERROR(_xll.qlIndexFixing(IndexON,D2963,TRUE,_xll.ohTrigger(RecalcTrigger,TriggerON)),NA())</f>
        <v>2.0659088869907638E-2</v>
      </c>
      <c r="H2963" s="42">
        <f>_xll.qlCalendarAdvance(Calendar,$H2962,B2963,"f",FALSE)</f>
        <v>60079</v>
      </c>
      <c r="I2963" s="177">
        <f>_xll.qlInterestRateIndexValueDate(Index1M,$H2963)</f>
        <v>60079</v>
      </c>
      <c r="J2963" s="182">
        <f>IFERROR(_xll.qlIndexFixing(Index1M,$H2963,TRUE,_xll.ohTrigger(RecalcTrigger,Trigger1M)),NA())</f>
        <v>2.0605231656527362E-2</v>
      </c>
      <c r="K2963" s="44">
        <f>IFERROR(_xll.qlIndexFixing(Index3M,H2963,TRUE,_xll.ohTrigger(RecalcTrigger,Trigger3M)),NA())</f>
        <v>2.1048263200476661E-2</v>
      </c>
      <c r="L2963" s="44">
        <f>IFERROR(_xll.qlIndexFixing(Index6M,$H2963,TRUE,_xll.ohTrigger(RecalcTrigger,Trigger6M)),NA())</f>
        <v>2.1207974441733175E-2</v>
      </c>
      <c r="M2963" s="183">
        <f>IFERROR(_xll.qlIndexFixing(Index1Y,$H2963,TRUE,_xll.ohTrigger(RecalcTrigger,Trigger1Y)),NA())</f>
        <v>2.1441973794040337E-2</v>
      </c>
      <c r="N2963" s="182">
        <f>IFERROR(_xll.qlIndexFixing(ONIndex1M,I2963,TRUE,_xll.ohTrigger(RecalcTrigger,Trigger1M)),NA())</f>
        <v>2.0571153993205193E-2</v>
      </c>
      <c r="O2963" s="44">
        <f>IFERROR(_xll.qlIndexFixing(ONIndex3M,I2963,TRUE,_xll.ohTrigger(RecalcTrigger,Trigger3M)),NA())</f>
        <v>2.0948682046133538E-2</v>
      </c>
      <c r="P2963" s="44">
        <f>IFERROR(_xll.qlIndexFixing(ONIndex6M,I2963,TRUE,_xll.ohTrigger(RecalcTrigger,Trigger6M)),NA())</f>
        <v>2.1003329901309042E-2</v>
      </c>
      <c r="Q2963" s="183">
        <f>IFERROR(_xll.qlIndexFixing(ONIndex1Y,I2963,TRUE,_xll.ohTrigger(RecalcTrigger,Trigger1Y)),NA())</f>
        <v>2.1032191711292114E-2</v>
      </c>
    </row>
    <row r="2964" spans="2:17" x14ac:dyDescent="0.2">
      <c r="B2964" s="39" t="s">
        <v>42</v>
      </c>
      <c r="D2964" s="42">
        <f>_xll.qlCalendarAdvance(Calendar,$D2963,B2964,"f",FALSE)</f>
        <v>60086</v>
      </c>
      <c r="E2964" s="177">
        <f>_xll.qlInterestRateIndexValueDate(IndexON,D2964)</f>
        <v>60086</v>
      </c>
      <c r="F2964" s="193">
        <f>IFERROR(_xll.qlIndexFixing(IndexON,D2964,TRUE,_xll.ohTrigger(RecalcTrigger,TriggerON)),NA())</f>
        <v>2.0665557929010481E-2</v>
      </c>
      <c r="H2964" s="42">
        <f>_xll.qlCalendarAdvance(Calendar,$H2963,B2964,"f",FALSE)</f>
        <v>60086</v>
      </c>
      <c r="I2964" s="177">
        <f>_xll.qlInterestRateIndexValueDate(Index1M,$H2964)</f>
        <v>60086</v>
      </c>
      <c r="J2964" s="182">
        <f>IFERROR(_xll.qlIndexFixing(Index1M,$H2964,TRUE,_xll.ohTrigger(RecalcTrigger,Trigger1M)),NA())</f>
        <v>2.0612522375635309E-2</v>
      </c>
      <c r="K2964" s="44">
        <f>IFERROR(_xll.qlIndexFixing(Index3M,H2964,TRUE,_xll.ohTrigger(RecalcTrigger,Trigger3M)),NA())</f>
        <v>2.1055193343517842E-2</v>
      </c>
      <c r="L2964" s="44">
        <f>IFERROR(_xll.qlIndexFixing(Index6M,$H2964,TRUE,_xll.ohTrigger(RecalcTrigger,Trigger6M)),NA())</f>
        <v>2.1215049109421499E-2</v>
      </c>
      <c r="M2964" s="183">
        <f>IFERROR(_xll.qlIndexFixing(Index1Y,$H2964,TRUE,_xll.ohTrigger(RecalcTrigger,Trigger1Y)),NA())</f>
        <v>2.1449346495082233E-2</v>
      </c>
      <c r="N2964" s="182">
        <f>IFERROR(_xll.qlIndexFixing(ONIndex1M,I2964,TRUE,_xll.ohTrigger(RecalcTrigger,Trigger1M)),NA())</f>
        <v>2.057839372860526E-2</v>
      </c>
      <c r="O2964" s="44">
        <f>IFERROR(_xll.qlIndexFixing(ONIndex3M,I2964,TRUE,_xll.ohTrigger(RecalcTrigger,Trigger3M)),NA())</f>
        <v>2.095547647866014E-2</v>
      </c>
      <c r="P2964" s="44">
        <f>IFERROR(_xll.qlIndexFixing(ONIndex6M,I2964,TRUE,_xll.ohTrigger(RecalcTrigger,Trigger6M)),NA())</f>
        <v>2.1010120306564906E-2</v>
      </c>
      <c r="Q2964" s="183">
        <f>IFERROR(_xll.qlIndexFixing(ONIndex1Y,I2964,TRUE,_xll.ohTrigger(RecalcTrigger,Trigger1Y)),NA())</f>
        <v>2.1038980700102128E-2</v>
      </c>
    </row>
    <row r="2965" spans="2:17" x14ac:dyDescent="0.2">
      <c r="B2965" s="39" t="s">
        <v>42</v>
      </c>
      <c r="D2965" s="42">
        <f>_xll.qlCalendarAdvance(Calendar,$D2964,B2965,"f",FALSE)</f>
        <v>60093</v>
      </c>
      <c r="E2965" s="177">
        <f>_xll.qlInterestRateIndexValueDate(IndexON,D2965)</f>
        <v>60093</v>
      </c>
      <c r="F2965" s="193">
        <f>IFERROR(_xll.qlIndexFixing(IndexON,D2965,TRUE,_xll.ohTrigger(RecalcTrigger,TriggerON)),NA())</f>
        <v>2.067204067115691E-2</v>
      </c>
      <c r="H2965" s="42">
        <f>_xll.qlCalendarAdvance(Calendar,$H2964,B2965,"f",FALSE)</f>
        <v>60093</v>
      </c>
      <c r="I2965" s="177">
        <f>_xll.qlInterestRateIndexValueDate(Index1M,$H2965)</f>
        <v>60093</v>
      </c>
      <c r="J2965" s="182">
        <f>IFERROR(_xll.qlIndexFixing(Index1M,$H2965,TRUE,_xll.ohTrigger(RecalcTrigger,Trigger1M)),NA())</f>
        <v>2.0619830401454702E-2</v>
      </c>
      <c r="K2965" s="44">
        <f>IFERROR(_xll.qlIndexFixing(Index3M,H2965,TRUE,_xll.ohTrigger(RecalcTrigger,Trigger3M)),NA())</f>
        <v>2.1062138890957781E-2</v>
      </c>
      <c r="L2965" s="44">
        <f>IFERROR(_xll.qlIndexFixing(Index6M,$H2965,TRUE,_xll.ohTrigger(RecalcTrigger,Trigger6M)),NA())</f>
        <v>2.1222139789587362E-2</v>
      </c>
      <c r="M2965" s="183">
        <f>IFERROR(_xll.qlIndexFixing(Index1Y,$H2965,TRUE,_xll.ohTrigger(RecalcTrigger,Trigger1Y)),NA())</f>
        <v>2.1456735423836415E-2</v>
      </c>
      <c r="N2965" s="182">
        <f>IFERROR(_xll.qlIndexFixing(ONIndex1M,I2965,TRUE,_xll.ohTrigger(RecalcTrigger,Trigger1M)),NA())</f>
        <v>2.0585650736183458E-2</v>
      </c>
      <c r="O2965" s="44">
        <f>IFERROR(_xll.qlIndexFixing(ONIndex3M,I2965,TRUE,_xll.ohTrigger(RecalcTrigger,Trigger3M)),NA())</f>
        <v>2.0962286223260573E-2</v>
      </c>
      <c r="P2965" s="44">
        <f>IFERROR(_xll.qlIndexFixing(ONIndex6M,I2965,TRUE,_xll.ohTrigger(RecalcTrigger,Trigger6M)),NA())</f>
        <v>2.1016926529218161E-2</v>
      </c>
      <c r="Q2965" s="183">
        <f>IFERROR(_xll.qlIndexFixing(ONIndex1Y,I2965,TRUE,_xll.ohTrigger(RecalcTrigger,Trigger1Y)),NA())</f>
        <v>2.104578620784614E-2</v>
      </c>
    </row>
    <row r="2966" spans="2:17" x14ac:dyDescent="0.2">
      <c r="B2966" s="39" t="s">
        <v>42</v>
      </c>
      <c r="D2966" s="42">
        <f>_xll.qlCalendarAdvance(Calendar,$D2965,B2966,"f",FALSE)</f>
        <v>60100</v>
      </c>
      <c r="E2966" s="177">
        <f>_xll.qlInterestRateIndexValueDate(IndexON,D2966)</f>
        <v>60100</v>
      </c>
      <c r="F2966" s="193">
        <f>IFERROR(_xll.qlIndexFixing(IndexON,D2966,TRUE,_xll.ohTrigger(RecalcTrigger,TriggerON)),NA())</f>
        <v>2.0678537096427974E-2</v>
      </c>
      <c r="H2966" s="42">
        <f>_xll.qlCalendarAdvance(Calendar,$H2965,B2966,"f",FALSE)</f>
        <v>60100</v>
      </c>
      <c r="I2966" s="177">
        <f>_xll.qlInterestRateIndexValueDate(Index1M,$H2966)</f>
        <v>60100</v>
      </c>
      <c r="J2966" s="182">
        <f>IFERROR(_xll.qlIndexFixing(Index1M,$H2966,TRUE,_xll.ohTrigger(RecalcTrigger,Trigger1M)),NA())</f>
        <v>2.06271557340134E-2</v>
      </c>
      <c r="K2966" s="44">
        <f>IFERROR(_xll.qlIndexFixing(Index3M,H2966,TRUE,_xll.ohTrigger(RecalcTrigger,Trigger3M)),NA())</f>
        <v>2.1069099842877526E-2</v>
      </c>
      <c r="L2966" s="44">
        <f>IFERROR(_xll.qlIndexFixing(Index6M,$H2966,TRUE,_xll.ohTrigger(RecalcTrigger,Trigger6M)),NA())</f>
        <v>2.122924648240156E-2</v>
      </c>
      <c r="M2966" s="183">
        <f>IFERROR(_xll.qlIndexFixing(Index1Y,$H2966,TRUE,_xll.ohTrigger(RecalcTrigger,Trigger1Y)),NA())</f>
        <v>2.1464139970278184E-2</v>
      </c>
      <c r="N2966" s="182">
        <f>IFERROR(_xll.qlIndexFixing(ONIndex1M,I2966,TRUE,_xll.ohTrigger(RecalcTrigger,Trigger1M)),NA())</f>
        <v>2.0592925015534558E-2</v>
      </c>
      <c r="O2966" s="44">
        <f>IFERROR(_xll.qlIndexFixing(ONIndex3M,I2966,TRUE,_xll.ohTrigger(RecalcTrigger,Trigger3M)),NA())</f>
        <v>2.0969111280015884E-2</v>
      </c>
      <c r="P2966" s="44">
        <f>IFERROR(_xll.qlIndexFixing(ONIndex6M,I2966,TRUE,_xll.ohTrigger(RecalcTrigger,Trigger6M)),NA())</f>
        <v>2.1023748569025669E-2</v>
      </c>
      <c r="Q2966" s="183">
        <f>IFERROR(_xll.qlIndexFixing(ONIndex1Y,I2966,TRUE,_xll.ohTrigger(RecalcTrigger,Trigger1Y)),NA())</f>
        <v>2.1052608234281012E-2</v>
      </c>
    </row>
    <row r="2967" spans="2:17" x14ac:dyDescent="0.2">
      <c r="B2967" s="39" t="s">
        <v>42</v>
      </c>
      <c r="D2967" s="42">
        <f>_xll.qlCalendarAdvance(Calendar,$D2966,B2967,"f",FALSE)</f>
        <v>60107</v>
      </c>
      <c r="E2967" s="177">
        <f>_xll.qlInterestRateIndexValueDate(IndexON,D2967)</f>
        <v>60107</v>
      </c>
      <c r="F2967" s="193">
        <f>IFERROR(_xll.qlIndexFixing(IndexON,D2967,TRUE,_xll.ohTrigger(RecalcTrigger,TriggerON)),NA())</f>
        <v>2.0685047204661577E-2</v>
      </c>
      <c r="H2967" s="42">
        <f>_xll.qlCalendarAdvance(Calendar,$H2966,B2967,"f",FALSE)</f>
        <v>60107</v>
      </c>
      <c r="I2967" s="177">
        <f>_xll.qlInterestRateIndexValueDate(Index1M,$H2967)</f>
        <v>60107</v>
      </c>
      <c r="J2967" s="182">
        <f>IFERROR(_xll.qlIndexFixing(Index1M,$H2967,TRUE,_xll.ohTrigger(RecalcTrigger,Trigger1M)),NA())</f>
        <v>2.0635607419177505E-2</v>
      </c>
      <c r="K2967" s="44">
        <f>IFERROR(_xll.qlIndexFixing(Index3M,H2967,TRUE,_xll.ohTrigger(RecalcTrigger,Trigger3M)),NA())</f>
        <v>2.1076076199354594E-2</v>
      </c>
      <c r="L2967" s="44">
        <f>IFERROR(_xll.qlIndexFixing(Index6M,$H2967,TRUE,_xll.ohTrigger(RecalcTrigger,Trigger6M)),NA())</f>
        <v>2.1236369188035342E-2</v>
      </c>
      <c r="M2967" s="183">
        <f>IFERROR(_xll.qlIndexFixing(Index1Y,$H2967,TRUE,_xll.ohTrigger(RecalcTrigger,Trigger1Y)),NA())</f>
        <v>2.147155952436508E-2</v>
      </c>
      <c r="N2967" s="182">
        <f>IFERROR(_xll.qlIndexFixing(ONIndex1M,I2967,TRUE,_xll.ohTrigger(RecalcTrigger,Trigger1M)),NA())</f>
        <v>2.060021656682065E-2</v>
      </c>
      <c r="O2967" s="44">
        <f>IFERROR(_xll.qlIndexFixing(ONIndex3M,I2967,TRUE,_xll.ohTrigger(RecalcTrigger,Trigger3M)),NA())</f>
        <v>2.0975951648682933E-2</v>
      </c>
      <c r="P2967" s="44">
        <f>IFERROR(_xll.qlIndexFixing(ONIndex6M,I2967,TRUE,_xll.ohTrigger(RecalcTrigger,Trigger6M)),NA())</f>
        <v>2.1030586425906383E-2</v>
      </c>
      <c r="Q2967" s="183">
        <f>IFERROR(_xll.qlIndexFixing(ONIndex1Y,I2967,TRUE,_xll.ohTrigger(RecalcTrigger,Trigger1Y)),NA())</f>
        <v>2.1059446779406743E-2</v>
      </c>
    </row>
    <row r="2968" spans="2:17" x14ac:dyDescent="0.2">
      <c r="B2968" s="39" t="s">
        <v>42</v>
      </c>
      <c r="D2968" s="42">
        <f>_xll.qlCalendarAdvance(Calendar,$D2967,B2968,"f",FALSE)</f>
        <v>60114</v>
      </c>
      <c r="E2968" s="177">
        <f>_xll.qlInterestRateIndexValueDate(IndexON,D2968)</f>
        <v>60114</v>
      </c>
      <c r="F2968" s="193">
        <f>IFERROR(_xll.qlIndexFixing(IndexON,D2968,TRUE,_xll.ohTrigger(RecalcTrigger,TriggerON)),NA())</f>
        <v>2.0691570995938768E-2</v>
      </c>
      <c r="H2968" s="42">
        <f>_xll.qlCalendarAdvance(Calendar,$H2967,B2968,"f",FALSE)</f>
        <v>60114</v>
      </c>
      <c r="I2968" s="177">
        <f>_xll.qlInterestRateIndexValueDate(Index1M,$H2968)</f>
        <v>60114</v>
      </c>
      <c r="J2968" s="182">
        <f>IFERROR(_xll.qlIndexFixing(Index1M,$H2968,TRUE,_xll.ohTrigger(RecalcTrigger,Trigger1M)),NA())</f>
        <v>2.0638527421373534E-2</v>
      </c>
      <c r="K2968" s="44">
        <f>IFERROR(_xll.qlIndexFixing(Index3M,H2968,TRUE,_xll.ohTrigger(RecalcTrigger,Trigger3M)),NA())</f>
        <v>2.1083067960472684E-2</v>
      </c>
      <c r="L2968" s="44">
        <f>IFERROR(_xll.qlIndexFixing(Index6M,$H2968,TRUE,_xll.ohTrigger(RecalcTrigger,Trigger6M)),NA())</f>
        <v>2.1240114213112702E-2</v>
      </c>
      <c r="M2968" s="183">
        <f>IFERROR(_xll.qlIndexFixing(Index1Y,$H2968,TRUE,_xll.ohTrigger(RecalcTrigger,Trigger1Y)),NA())</f>
        <v>2.1478993476037767E-2</v>
      </c>
      <c r="N2968" s="182">
        <f>IFERROR(_xll.qlIndexFixing(ONIndex1M,I2968,TRUE,_xll.ohTrigger(RecalcTrigger,Trigger1M)),NA())</f>
        <v>2.0607525390203829E-2</v>
      </c>
      <c r="O2968" s="44">
        <f>IFERROR(_xll.qlIndexFixing(ONIndex3M,I2968,TRUE,_xll.ohTrigger(RecalcTrigger,Trigger3M)),NA())</f>
        <v>2.098280732950486E-2</v>
      </c>
      <c r="P2968" s="44">
        <f>IFERROR(_xll.qlIndexFixing(ONIndex6M,I2968,TRUE,_xll.ohTrigger(RecalcTrigger,Trigger6M)),NA())</f>
        <v>2.103744010018449E-2</v>
      </c>
      <c r="Q2968" s="183">
        <f>IFERROR(_xll.qlIndexFixing(ONIndex1Y,I2968,TRUE,_xll.ohTrigger(RecalcTrigger,Trigger1Y)),NA())</f>
        <v>2.106630184330438E-2</v>
      </c>
    </row>
    <row r="2969" spans="2:17" x14ac:dyDescent="0.2">
      <c r="B2969" s="39" t="s">
        <v>42</v>
      </c>
      <c r="D2969" s="42">
        <f>_xll.qlCalendarAdvance(Calendar,$D2968,B2969,"f",FALSE)</f>
        <v>60121</v>
      </c>
      <c r="E2969" s="177">
        <f>_xll.qlInterestRateIndexValueDate(IndexON,D2969)</f>
        <v>60121</v>
      </c>
      <c r="F2969" s="193">
        <f>IFERROR(_xll.qlIndexFixing(IndexON,D2969,TRUE,_xll.ohTrigger(RecalcTrigger,TriggerON)),NA())</f>
        <v>2.0698108470259546E-2</v>
      </c>
      <c r="H2969" s="42">
        <f>_xll.qlCalendarAdvance(Calendar,$H2968,B2969,"f",FALSE)</f>
        <v>60121</v>
      </c>
      <c r="I2969" s="177">
        <f>_xll.qlInterestRateIndexValueDate(Index1M,$H2969)</f>
        <v>60121</v>
      </c>
      <c r="J2969" s="182">
        <f>IFERROR(_xll.qlIndexFixing(Index1M,$H2969,TRUE,_xll.ohTrigger(RecalcTrigger,Trigger1M)),NA())</f>
        <v>2.0649235572472308E-2</v>
      </c>
      <c r="K2969" s="44">
        <f>IFERROR(_xll.qlIndexFixing(Index3M,H2969,TRUE,_xll.ohTrigger(RecalcTrigger,Trigger3M)),NA())</f>
        <v>2.1090075126311954E-2</v>
      </c>
      <c r="L2969" s="44">
        <f>IFERROR(_xll.qlIndexFixing(Index6M,$H2969,TRUE,_xll.ohTrigger(RecalcTrigger,Trigger6M)),NA())</f>
        <v>2.1250662638456649E-2</v>
      </c>
      <c r="M2969" s="183">
        <f>IFERROR(_xll.qlIndexFixing(Index1Y,$H2969,TRUE,_xll.ohTrigger(RecalcTrigger,Trigger1Y)),NA())</f>
        <v>2.1486441215220919E-2</v>
      </c>
      <c r="N2969" s="182">
        <f>IFERROR(_xll.qlIndexFixing(ONIndex1M,I2969,TRUE,_xll.ohTrigger(RecalcTrigger,Trigger1M)),NA())</f>
        <v>2.0614851485359909E-2</v>
      </c>
      <c r="O2969" s="44">
        <f>IFERROR(_xll.qlIndexFixing(ONIndex3M,I2969,TRUE,_xll.ohTrigger(RecalcTrigger,Trigger3M)),NA())</f>
        <v>2.0989678322400618E-2</v>
      </c>
      <c r="P2969" s="44">
        <f>IFERROR(_xll.qlIndexFixing(ONIndex6M,I2969,TRUE,_xll.ohTrigger(RecalcTrigger,Trigger6M)),NA())</f>
        <v>2.1044309591697896E-2</v>
      </c>
      <c r="Q2969" s="183">
        <f>IFERROR(_xll.qlIndexFixing(ONIndex1Y,I2969,TRUE,_xll.ohTrigger(RecalcTrigger,Trigger1Y)),NA())</f>
        <v>2.1073173425892877E-2</v>
      </c>
    </row>
    <row r="2970" spans="2:17" x14ac:dyDescent="0.2">
      <c r="B2970" s="39" t="s">
        <v>42</v>
      </c>
      <c r="D2970" s="42">
        <f>_xll.qlCalendarAdvance(Calendar,$D2969,B2970,"f",FALSE)</f>
        <v>60128</v>
      </c>
      <c r="E2970" s="177">
        <f>_xll.qlInterestRateIndexValueDate(IndexON,D2970)</f>
        <v>60128</v>
      </c>
      <c r="F2970" s="193">
        <f>IFERROR(_xll.qlIndexFixing(IndexON,D2970,TRUE,_xll.ohTrigger(RecalcTrigger,TriggerON)),NA())</f>
        <v>2.0704659627542865E-2</v>
      </c>
      <c r="H2970" s="42">
        <f>_xll.qlCalendarAdvance(Calendar,$H2969,B2970,"f",FALSE)</f>
        <v>60128</v>
      </c>
      <c r="I2970" s="177">
        <f>_xll.qlInterestRateIndexValueDate(Index1M,$H2970)</f>
        <v>60128</v>
      </c>
      <c r="J2970" s="182">
        <f>IFERROR(_xll.qlIndexFixing(Index1M,$H2970,TRUE,_xll.ohTrigger(RecalcTrigger,Trigger1M)),NA())</f>
        <v>2.0656630132327609E-2</v>
      </c>
      <c r="K2970" s="44">
        <f>IFERROR(_xll.qlIndexFixing(Index3M,H2970,TRUE,_xll.ohTrigger(RecalcTrigger,Trigger3M)),NA())</f>
        <v>2.1097097696955214E-2</v>
      </c>
      <c r="L2970" s="44">
        <f>IFERROR(_xll.qlIndexFixing(Index6M,$H2970,TRUE,_xll.ohTrigger(RecalcTrigger,Trigger6M)),NA())</f>
        <v>2.1257833383588838E-2</v>
      </c>
      <c r="M2970" s="183">
        <f>IFERROR(_xll.qlIndexFixing(Index1Y,$H2970,TRUE,_xll.ohTrigger(RecalcTrigger,Trigger1Y)),NA())</f>
        <v>2.1493902131819675E-2</v>
      </c>
      <c r="N2970" s="182">
        <f>IFERROR(_xll.qlIndexFixing(ONIndex1M,I2970,TRUE,_xll.ohTrigger(RecalcTrigger,Trigger1M)),NA())</f>
        <v>2.0622194852532028E-2</v>
      </c>
      <c r="O2970" s="44">
        <f>IFERROR(_xll.qlIndexFixing(ONIndex3M,I2970,TRUE,_xll.ohTrigger(RecalcTrigger,Trigger3M)),NA())</f>
        <v>2.0996564627451253E-2</v>
      </c>
      <c r="P2970" s="44">
        <f>IFERROR(_xll.qlIndexFixing(ONIndex6M,I2970,TRUE,_xll.ohTrigger(RecalcTrigger,Trigger6M)),NA())</f>
        <v>2.1051194900446601E-2</v>
      </c>
      <c r="Q2970" s="183">
        <f>IFERROR(_xll.qlIndexFixing(ONIndex1Y,I2970,TRUE,_xll.ohTrigger(RecalcTrigger,Trigger1Y)),NA())</f>
        <v>2.1080061527172234E-2</v>
      </c>
    </row>
    <row r="2971" spans="2:17" x14ac:dyDescent="0.2">
      <c r="B2971" s="39" t="s">
        <v>42</v>
      </c>
      <c r="D2971" s="42">
        <f>_xll.qlCalendarAdvance(Calendar,$D2970,B2971,"f",FALSE)</f>
        <v>60135</v>
      </c>
      <c r="E2971" s="177">
        <f>_xll.qlInterestRateIndexValueDate(IndexON,D2971)</f>
        <v>60135</v>
      </c>
      <c r="F2971" s="193">
        <f>IFERROR(_xll.qlIndexFixing(IndexON,D2971,TRUE,_xll.ohTrigger(RecalcTrigger,TriggerON)),NA())</f>
        <v>2.0711224467869771E-2</v>
      </c>
      <c r="H2971" s="42">
        <f>_xll.qlCalendarAdvance(Calendar,$H2970,B2971,"f",FALSE)</f>
        <v>60135</v>
      </c>
      <c r="I2971" s="177">
        <f>_xll.qlInterestRateIndexValueDate(Index1M,$H2971)</f>
        <v>60135</v>
      </c>
      <c r="J2971" s="182">
        <f>IFERROR(_xll.qlIndexFixing(Index1M,$H2971,TRUE,_xll.ohTrigger(RecalcTrigger,Trigger1M)),NA())</f>
        <v>2.0664041999096973E-2</v>
      </c>
      <c r="K2971" s="44">
        <f>IFERROR(_xll.qlIndexFixing(Index3M,H2971,TRUE,_xll.ohTrigger(RecalcTrigger,Trigger3M)),NA())</f>
        <v>2.1104135672479991E-2</v>
      </c>
      <c r="L2971" s="44">
        <f>IFERROR(_xll.qlIndexFixing(Index6M,$H2971,TRUE,_xll.ohTrigger(RecalcTrigger,Trigger6M)),NA())</f>
        <v>2.1265020142231684E-2</v>
      </c>
      <c r="M2971" s="183">
        <f>IFERROR(_xll.qlIndexFixing(Index1Y,$H2971,TRUE,_xll.ohTrigger(RecalcTrigger,Trigger1Y)),NA())</f>
        <v>2.1501375615724294E-2</v>
      </c>
      <c r="N2971" s="182">
        <f>IFERROR(_xll.qlIndexFixing(ONIndex1M,I2971,TRUE,_xll.ohTrigger(RecalcTrigger,Trigger1M)),NA())</f>
        <v>2.062955549163914E-2</v>
      </c>
      <c r="O2971" s="44">
        <f>IFERROR(_xll.qlIndexFixing(ONIndex3M,I2971,TRUE,_xll.ohTrigger(RecalcTrigger,Trigger3M)),NA())</f>
        <v>2.1003466244413627E-2</v>
      </c>
      <c r="P2971" s="44">
        <f>IFERROR(_xll.qlIndexFixing(ONIndex6M,I2971,TRUE,_xll.ohTrigger(RecalcTrigger,Trigger6M)),NA())</f>
        <v>2.105809602634956E-2</v>
      </c>
      <c r="Q2971" s="183">
        <f>IFERROR(_xll.qlIndexFixing(ONIndex1Y,I2971,TRUE,_xll.ohTrigger(RecalcTrigger,Trigger1Y)),NA())</f>
        <v>2.1086966147223496E-2</v>
      </c>
    </row>
    <row r="2972" spans="2:17" x14ac:dyDescent="0.2">
      <c r="B2972" s="39" t="s">
        <v>42</v>
      </c>
      <c r="D2972" s="42">
        <f>_xll.qlCalendarAdvance(Calendar,$D2971,B2972,"f",FALSE)</f>
        <v>60142</v>
      </c>
      <c r="E2972" s="177">
        <f>_xll.qlInterestRateIndexValueDate(IndexON,D2972)</f>
        <v>60142</v>
      </c>
      <c r="F2972" s="193">
        <f>IFERROR(_xll.qlIndexFixing(IndexON,D2972,TRUE,_xll.ohTrigger(RecalcTrigger,TriggerON)),NA())</f>
        <v>2.0717802991402356E-2</v>
      </c>
      <c r="H2972" s="42">
        <f>_xll.qlCalendarAdvance(Calendar,$H2971,B2972,"f",FALSE)</f>
        <v>60142</v>
      </c>
      <c r="I2972" s="177">
        <f>_xll.qlInterestRateIndexValueDate(Index1M,$H2972)</f>
        <v>60142</v>
      </c>
      <c r="J2972" s="182">
        <f>IFERROR(_xll.qlIndexFixing(Index1M,$H2972,TRUE,_xll.ohTrigger(RecalcTrigger,Trigger1M)),NA())</f>
        <v>2.067147117281079E-2</v>
      </c>
      <c r="K2972" s="44">
        <f>IFERROR(_xll.qlIndexFixing(Index3M,H2972,TRUE,_xll.ohTrigger(RecalcTrigger,Trigger3M)),NA())</f>
        <v>2.1111189052971727E-2</v>
      </c>
      <c r="L2972" s="44">
        <f>IFERROR(_xll.qlIndexFixing(Index6M,$H2972,TRUE,_xll.ohTrigger(RecalcTrigger,Trigger6M)),NA())</f>
        <v>2.1268810507953283E-2</v>
      </c>
      <c r="M2972" s="183">
        <f>IFERROR(_xll.qlIndexFixing(Index1Y,$H2972,TRUE,_xll.ohTrigger(RecalcTrigger,Trigger1Y)),NA())</f>
        <v>2.1508861056806383E-2</v>
      </c>
      <c r="N2972" s="182">
        <f>IFERROR(_xll.qlIndexFixing(ONIndex1M,I2972,TRUE,_xll.ohTrigger(RecalcTrigger,Trigger1M)),NA())</f>
        <v>2.0636933402924384E-2</v>
      </c>
      <c r="O2972" s="44">
        <f>IFERROR(_xll.qlIndexFixing(ONIndex3M,I2972,TRUE,_xll.ohTrigger(RecalcTrigger,Trigger3M)),NA())</f>
        <v>2.101038317369297E-2</v>
      </c>
      <c r="P2972" s="44">
        <f>IFERROR(_xll.qlIndexFixing(ONIndex6M,I2972,TRUE,_xll.ohTrigger(RecalcTrigger,Trigger6M)),NA())</f>
        <v>2.1065012969406771E-2</v>
      </c>
      <c r="Q2972" s="183">
        <f>IFERROR(_xll.qlIndexFixing(ONIndex1Y,I2972,TRUE,_xll.ohTrigger(RecalcTrigger,Trigger1Y)),NA())</f>
        <v>2.1093887286046664E-2</v>
      </c>
    </row>
    <row r="2973" spans="2:17" x14ac:dyDescent="0.2">
      <c r="B2973" s="39" t="s">
        <v>42</v>
      </c>
      <c r="D2973" s="42">
        <f>_xll.qlCalendarAdvance(Calendar,$D2972,B2973,"f",FALSE)</f>
        <v>60149</v>
      </c>
      <c r="E2973" s="177">
        <f>_xll.qlInterestRateIndexValueDate(IndexON,D2973)</f>
        <v>60149</v>
      </c>
      <c r="F2973" s="193">
        <f>IFERROR(_xll.qlIndexFixing(IndexON,D2973,TRUE,_xll.ohTrigger(RecalcTrigger,TriggerON)),NA())</f>
        <v>2.0724395197897483E-2</v>
      </c>
      <c r="H2973" s="42">
        <f>_xll.qlCalendarAdvance(Calendar,$H2972,B2973,"f",FALSE)</f>
        <v>60149</v>
      </c>
      <c r="I2973" s="177">
        <f>_xll.qlInterestRateIndexValueDate(Index1M,$H2973)</f>
        <v>60149</v>
      </c>
      <c r="J2973" s="182">
        <f>IFERROR(_xll.qlIndexFixing(Index1M,$H2973,TRUE,_xll.ohTrigger(RecalcTrigger,Trigger1M)),NA())</f>
        <v>2.0678917653496921E-2</v>
      </c>
      <c r="K2973" s="44">
        <f>IFERROR(_xll.qlIndexFixing(Index3M,H2973,TRUE,_xll.ohTrigger(RecalcTrigger,Trigger3M)),NA())</f>
        <v>2.1117140208632233E-2</v>
      </c>
      <c r="L2973" s="44">
        <f>IFERROR(_xll.qlIndexFixing(Index6M,$H2973,TRUE,_xll.ohTrigger(RecalcTrigger,Trigger6M)),NA())</f>
        <v>2.1273747511737183E-2</v>
      </c>
      <c r="M2973" s="183">
        <f>IFERROR(_xll.qlIndexFixing(Index1Y,$H2973,TRUE,_xll.ohTrigger(RecalcTrigger,Trigger1Y)),NA())</f>
        <v>2.1516357844920009E-2</v>
      </c>
      <c r="N2973" s="182">
        <f>IFERROR(_xll.qlIndexFixing(ONIndex1M,I2973,TRUE,_xll.ohTrigger(RecalcTrigger,Trigger1M)),NA())</f>
        <v>2.0644328585901484E-2</v>
      </c>
      <c r="O2973" s="44">
        <f>IFERROR(_xll.qlIndexFixing(ONIndex3M,I2973,TRUE,_xll.ohTrigger(RecalcTrigger,Trigger3M)),NA())</f>
        <v>2.1017315414965099E-2</v>
      </c>
      <c r="P2973" s="44">
        <f>IFERROR(_xll.qlIndexFixing(ONIndex6M,I2973,TRUE,_xll.ohTrigger(RecalcTrigger,Trigger6M)),NA())</f>
        <v>2.1071945729942421E-2</v>
      </c>
      <c r="Q2973" s="183">
        <f>IFERROR(_xll.qlIndexFixing(ONIndex1Y,I2973,TRUE,_xll.ohTrigger(RecalcTrigger,Trigger1Y)),NA())</f>
        <v>2.1100824943560692E-2</v>
      </c>
    </row>
    <row r="2974" spans="2:17" x14ac:dyDescent="0.2">
      <c r="B2974" s="39" t="s">
        <v>42</v>
      </c>
      <c r="D2974" s="42">
        <f>_xll.qlCalendarAdvance(Calendar,$D2973,B2974,"f",FALSE)</f>
        <v>60156</v>
      </c>
      <c r="E2974" s="177">
        <f>_xll.qlInterestRateIndexValueDate(IndexON,D2974)</f>
        <v>60156</v>
      </c>
      <c r="F2974" s="193">
        <f>IFERROR(_xll.qlIndexFixing(IndexON,D2974,TRUE,_xll.ohTrigger(RecalcTrigger,TriggerON)),NA())</f>
        <v>2.0731001087274104E-2</v>
      </c>
      <c r="H2974" s="42">
        <f>_xll.qlCalendarAdvance(Calendar,$H2973,B2974,"f",FALSE)</f>
        <v>60156</v>
      </c>
      <c r="I2974" s="177">
        <f>_xll.qlInterestRateIndexValueDate(Index1M,$H2974)</f>
        <v>60156</v>
      </c>
      <c r="J2974" s="182">
        <f>IFERROR(_xll.qlIndexFixing(Index1M,$H2974,TRUE,_xll.ohTrigger(RecalcTrigger,Trigger1M)),NA())</f>
        <v>2.0686381441195889E-2</v>
      </c>
      <c r="K2974" s="44">
        <f>IFERROR(_xll.qlIndexFixing(Index3M,H2974,TRUE,_xll.ohTrigger(RecalcTrigger,Trigger3M)),NA())</f>
        <v>2.1124222890148262E-2</v>
      </c>
      <c r="L2974" s="44">
        <f>IFERROR(_xll.qlIndexFixing(Index6M,$H2974,TRUE,_xll.ohTrigger(RecalcTrigger,Trigger6M)),NA())</f>
        <v>2.1280974496829336E-2</v>
      </c>
      <c r="M2974" s="183">
        <f>IFERROR(_xll.qlIndexFixing(Index1Y,$H2974,TRUE,_xll.ohTrigger(RecalcTrigger,Trigger1Y)),NA())</f>
        <v>2.1523865369902362E-2</v>
      </c>
      <c r="N2974" s="182">
        <f>IFERROR(_xll.qlIndexFixing(ONIndex1M,I2974,TRUE,_xll.ohTrigger(RecalcTrigger,Trigger1M)),NA())</f>
        <v>2.0651741040894622E-2</v>
      </c>
      <c r="O2974" s="44">
        <f>IFERROR(_xll.qlIndexFixing(ONIndex3M,I2974,TRUE,_xll.ohTrigger(RecalcTrigger,Trigger3M)),NA())</f>
        <v>2.1024262968230012E-2</v>
      </c>
      <c r="P2974" s="44">
        <f>IFERROR(_xll.qlIndexFixing(ONIndex6M,I2974,TRUE,_xll.ohTrigger(RecalcTrigger,Trigger6M)),NA())</f>
        <v>2.1078894307551277E-2</v>
      </c>
      <c r="Q2974" s="183">
        <f>IFERROR(_xll.qlIndexFixing(ONIndex1Y,I2974,TRUE,_xll.ohTrigger(RecalcTrigger,Trigger1Y)),NA())</f>
        <v>2.1107779119846626E-2</v>
      </c>
    </row>
    <row r="2975" spans="2:17" x14ac:dyDescent="0.2">
      <c r="B2975" s="39" t="s">
        <v>42</v>
      </c>
      <c r="D2975" s="42">
        <f>_xll.qlCalendarAdvance(Calendar,$D2974,B2975,"f",FALSE)</f>
        <v>60163</v>
      </c>
      <c r="E2975" s="177">
        <f>_xll.qlInterestRateIndexValueDate(IndexON,D2975)</f>
        <v>60163</v>
      </c>
      <c r="F2975" s="193">
        <f>IFERROR(_xll.qlIndexFixing(IndexON,D2975,TRUE,_xll.ohTrigger(RecalcTrigger,TriggerON)),NA())</f>
        <v>2.073762065993745E-2</v>
      </c>
      <c r="H2975" s="42">
        <f>_xll.qlCalendarAdvance(Calendar,$H2974,B2975,"f",FALSE)</f>
        <v>60163</v>
      </c>
      <c r="I2975" s="177">
        <f>_xll.qlInterestRateIndexValueDate(Index1M,$H2975)</f>
        <v>60163</v>
      </c>
      <c r="J2975" s="182">
        <f>IFERROR(_xll.qlIndexFixing(Index1M,$H2975,TRUE,_xll.ohTrigger(RecalcTrigger,Trigger1M)),NA())</f>
        <v>2.0693862535935553E-2</v>
      </c>
      <c r="K2975" s="44">
        <f>IFERROR(_xll.qlIndexFixing(Index3M,H2975,TRUE,_xll.ohTrigger(RecalcTrigger,Trigger3M)),NA())</f>
        <v>2.1131320975844994E-2</v>
      </c>
      <c r="L2975" s="44">
        <f>IFERROR(_xll.qlIndexFixing(Index6M,$H2975,TRUE,_xll.ohTrigger(RecalcTrigger,Trigger6M)),NA())</f>
        <v>2.128821749071751E-2</v>
      </c>
      <c r="M2975" s="183">
        <f>IFERROR(_xll.qlIndexFixing(Index1Y,$H2975,TRUE,_xll.ohTrigger(RecalcTrigger,Trigger1Y)),NA())</f>
        <v>2.1531383021572648E-2</v>
      </c>
      <c r="N2975" s="182">
        <f>IFERROR(_xll.qlIndexFixing(ONIndex1M,I2975,TRUE,_xll.ohTrigger(RecalcTrigger,Trigger1M)),NA())</f>
        <v>2.0659170767903801E-2</v>
      </c>
      <c r="O2975" s="44">
        <f>IFERROR(_xll.qlIndexFixing(ONIndex3M,I2975,TRUE,_xll.ohTrigger(RecalcTrigger,Trigger3M)),NA())</f>
        <v>2.1031225833649803E-2</v>
      </c>
      <c r="P2975" s="44">
        <f>IFERROR(_xll.qlIndexFixing(ONIndex6M,I2975,TRUE,_xll.ohTrigger(RecalcTrigger,Trigger6M)),NA())</f>
        <v>2.1085858702557525E-2</v>
      </c>
      <c r="Q2975" s="183">
        <f>IFERROR(_xll.qlIndexFixing(ONIndex1Y,I2975,TRUE,_xll.ohTrigger(RecalcTrigger,Trigger1Y)),NA())</f>
        <v>2.1114749814823419E-2</v>
      </c>
    </row>
    <row r="2976" spans="2:17" x14ac:dyDescent="0.2">
      <c r="B2976" s="39" t="s">
        <v>42</v>
      </c>
      <c r="D2976" s="42">
        <f>_xll.qlCalendarAdvance(Calendar,$D2975,B2976,"f",FALSE)</f>
        <v>60170</v>
      </c>
      <c r="E2976" s="177">
        <f>_xll.qlInterestRateIndexValueDate(IndexON,D2976)</f>
        <v>60170</v>
      </c>
      <c r="F2976" s="193">
        <f>IFERROR(_xll.qlIndexFixing(IndexON,D2976,TRUE,_xll.ohTrigger(RecalcTrigger,TriggerON)),NA())</f>
        <v>2.0744253915563338E-2</v>
      </c>
      <c r="H2976" s="42">
        <f>_xll.qlCalendarAdvance(Calendar,$H2975,B2976,"f",FALSE)</f>
        <v>60170</v>
      </c>
      <c r="I2976" s="177">
        <f>_xll.qlInterestRateIndexValueDate(Index1M,$H2976)</f>
        <v>60170</v>
      </c>
      <c r="J2976" s="182">
        <f>IFERROR(_xll.qlIndexFixing(Index1M,$H2976,TRUE,_xll.ohTrigger(RecalcTrigger,Trigger1M)),NA())</f>
        <v>2.070136093775897E-2</v>
      </c>
      <c r="K2976" s="44">
        <f>IFERROR(_xll.qlIndexFixing(Index3M,H2976,TRUE,_xll.ohTrigger(RecalcTrigger,Trigger3M)),NA())</f>
        <v>2.1142924231834628E-2</v>
      </c>
      <c r="L2976" s="44">
        <f>IFERROR(_xll.qlIndexFixing(Index6M,$H2976,TRUE,_xll.ohTrigger(RecalcTrigger,Trigger6M)),NA())</f>
        <v>2.1295476493568721E-2</v>
      </c>
      <c r="M2976" s="183">
        <f>IFERROR(_xll.qlIndexFixing(Index1Y,$H2976,TRUE,_xll.ohTrigger(RecalcTrigger,Trigger1Y)),NA())</f>
        <v>2.1538910189731642E-2</v>
      </c>
      <c r="N2976" s="182">
        <f>IFERROR(_xll.qlIndexFixing(ONIndex1M,I2976,TRUE,_xll.ohTrigger(RecalcTrigger,Trigger1M)),NA())</f>
        <v>2.0666617767010065E-2</v>
      </c>
      <c r="O2976" s="44">
        <f>IFERROR(_xll.qlIndexFixing(ONIndex3M,I2976,TRUE,_xll.ohTrigger(RecalcTrigger,Trigger3M)),NA())</f>
        <v>2.1038204011224471E-2</v>
      </c>
      <c r="P2976" s="44">
        <f>IFERROR(_xll.qlIndexFixing(ONIndex6M,I2976,TRUE,_xll.ohTrigger(RecalcTrigger,Trigger6M)),NA())</f>
        <v>2.1092838914718026E-2</v>
      </c>
      <c r="Q2976" s="183">
        <f>IFERROR(_xll.qlIndexFixing(ONIndex1Y,I2976,TRUE,_xll.ohTrigger(RecalcTrigger,Trigger1Y)),NA())</f>
        <v>2.1121737028572118E-2</v>
      </c>
    </row>
    <row r="2977" spans="2:17" x14ac:dyDescent="0.2">
      <c r="B2977" s="39" t="s">
        <v>42</v>
      </c>
      <c r="D2977" s="42">
        <f>_xll.qlCalendarAdvance(Calendar,$D2976,B2977,"f",FALSE)</f>
        <v>60177</v>
      </c>
      <c r="E2977" s="177">
        <f>_xll.qlInterestRateIndexValueDate(IndexON,D2977)</f>
        <v>60177</v>
      </c>
      <c r="F2977" s="193">
        <f>IFERROR(_xll.qlIndexFixing(IndexON,D2977,TRUE,_xll.ohTrigger(RecalcTrigger,TriggerON)),NA())</f>
        <v>2.0750900854313858E-2</v>
      </c>
      <c r="H2977" s="42">
        <f>_xll.qlCalendarAdvance(Calendar,$H2976,B2977,"f",FALSE)</f>
        <v>60177</v>
      </c>
      <c r="I2977" s="177">
        <f>_xll.qlInterestRateIndexValueDate(Index1M,$H2977)</f>
        <v>60177</v>
      </c>
      <c r="J2977" s="182">
        <f>IFERROR(_xll.qlIndexFixing(Index1M,$H2977,TRUE,_xll.ohTrigger(RecalcTrigger,Trigger1M)),NA())</f>
        <v>2.0708876646688933E-2</v>
      </c>
      <c r="K2977" s="44">
        <f>IFERROR(_xll.qlIndexFixing(Index3M,H2977,TRUE,_xll.ohTrigger(RecalcTrigger,Trigger3M)),NA())</f>
        <v>2.1146687032770617E-2</v>
      </c>
      <c r="L2977" s="44">
        <f>IFERROR(_xll.qlIndexFixing(Index6M,$H2977,TRUE,_xll.ohTrigger(RecalcTrigger,Trigger6M)),NA())</f>
        <v>2.130389621417856E-2</v>
      </c>
      <c r="M2977" s="183">
        <f>IFERROR(_xll.qlIndexFixing(Index1Y,$H2977,TRUE,_xll.ohTrigger(RecalcTrigger,Trigger1Y)),NA())</f>
        <v>2.1546446264164798E-2</v>
      </c>
      <c r="N2977" s="182">
        <f>IFERROR(_xll.qlIndexFixing(ONIndex1M,I2977,TRUE,_xll.ohTrigger(RecalcTrigger,Trigger1M)),NA())</f>
        <v>2.067408203788923E-2</v>
      </c>
      <c r="O2977" s="44">
        <f>IFERROR(_xll.qlIndexFixing(ONIndex3M,I2977,TRUE,_xll.ohTrigger(RecalcTrigger,Trigger3M)),NA())</f>
        <v>2.1045197500791923E-2</v>
      </c>
      <c r="P2977" s="44">
        <f>IFERROR(_xll.qlIndexFixing(ONIndex6M,I2977,TRUE,_xll.ohTrigger(RecalcTrigger,Trigger6M)),NA())</f>
        <v>2.1099834944113827E-2</v>
      </c>
      <c r="Q2977" s="183">
        <f>IFERROR(_xll.qlIndexFixing(ONIndex1Y,I2977,TRUE,_xll.ohTrigger(RecalcTrigger,Trigger1Y)),NA())</f>
        <v>2.112874076117377E-2</v>
      </c>
    </row>
    <row r="2978" spans="2:17" x14ac:dyDescent="0.2">
      <c r="B2978" s="39" t="s">
        <v>42</v>
      </c>
      <c r="D2978" s="42">
        <f>_xll.qlCalendarAdvance(Calendar,$D2977,B2978,"f",FALSE)</f>
        <v>60184</v>
      </c>
      <c r="E2978" s="177">
        <f>_xll.qlInterestRateIndexValueDate(IndexON,D2978)</f>
        <v>60184</v>
      </c>
      <c r="F2978" s="193">
        <f>IFERROR(_xll.qlIndexFixing(IndexON,D2978,TRUE,_xll.ohTrigger(RecalcTrigger,TriggerON)),NA())</f>
        <v>2.0757561475945874E-2</v>
      </c>
      <c r="H2978" s="42">
        <f>_xll.qlCalendarAdvance(Calendar,$H2977,B2978,"f",FALSE)</f>
        <v>60184</v>
      </c>
      <c r="I2978" s="177">
        <f>_xll.qlInterestRateIndexValueDate(Index1M,$H2978)</f>
        <v>60184</v>
      </c>
      <c r="J2978" s="182">
        <f>IFERROR(_xll.qlIndexFixing(Index1M,$H2978,TRUE,_xll.ohTrigger(RecalcTrigger,Trigger1M)),NA())</f>
        <v>2.0716409662765965E-2</v>
      </c>
      <c r="K2978" s="44">
        <f>IFERROR(_xll.qlIndexFixing(Index3M,H2978,TRUE,_xll.ohTrigger(RecalcTrigger,Trigger3M)),NA())</f>
        <v>2.1153832844774036E-2</v>
      </c>
      <c r="L2978" s="44">
        <f>IFERROR(_xll.qlIndexFixing(Index6M,$H2978,TRUE,_xll.ohTrigger(RecalcTrigger,Trigger6M)),NA())</f>
        <v>2.1311188802479425E-2</v>
      </c>
      <c r="M2978" s="183">
        <f>IFERROR(_xll.qlIndexFixing(Index1Y,$H2978,TRUE,_xll.ohTrigger(RecalcTrigger,Trigger1Y)),NA())</f>
        <v>2.1553990634636921E-2</v>
      </c>
      <c r="N2978" s="182">
        <f>IFERROR(_xll.qlIndexFixing(ONIndex1M,I2978,TRUE,_xll.ohTrigger(RecalcTrigger,Trigger1M)),NA())</f>
        <v>2.0681563580703388E-2</v>
      </c>
      <c r="O2978" s="44">
        <f>IFERROR(_xll.qlIndexFixing(ONIndex3M,I2978,TRUE,_xll.ohTrigger(RecalcTrigger,Trigger3M)),NA())</f>
        <v>2.1052206302514254E-2</v>
      </c>
      <c r="P2978" s="44">
        <f>IFERROR(_xll.qlIndexFixing(ONIndex6M,I2978,TRUE,_xll.ohTrigger(RecalcTrigger,Trigger6M)),NA())</f>
        <v>2.1106846790744926E-2</v>
      </c>
      <c r="Q2978" s="183">
        <f>IFERROR(_xll.qlIndexFixing(ONIndex1Y,I2978,TRUE,_xll.ohTrigger(RecalcTrigger,Trigger1Y)),NA())</f>
        <v>2.1135761012304188E-2</v>
      </c>
    </row>
    <row r="2979" spans="2:17" x14ac:dyDescent="0.2">
      <c r="B2979" s="39" t="s">
        <v>42</v>
      </c>
      <c r="D2979" s="42">
        <f>_xll.qlCalendarAdvance(Calendar,$D2978,B2979,"f",FALSE)</f>
        <v>60191</v>
      </c>
      <c r="E2979" s="177">
        <f>_xll.qlInterestRateIndexValueDate(IndexON,D2979)</f>
        <v>60191</v>
      </c>
      <c r="F2979" s="193">
        <f>IFERROR(_xll.qlIndexFixing(IndexON,D2979,TRUE,_xll.ohTrigger(RecalcTrigger,TriggerON)),NA())</f>
        <v>2.0764235780783569E-2</v>
      </c>
      <c r="H2979" s="42">
        <f>_xll.qlCalendarAdvance(Calendar,$H2978,B2979,"f",FALSE)</f>
        <v>60191</v>
      </c>
      <c r="I2979" s="177">
        <f>_xll.qlInterestRateIndexValueDate(Index1M,$H2979)</f>
        <v>60191</v>
      </c>
      <c r="J2979" s="182">
        <f>IFERROR(_xll.qlIndexFixing(Index1M,$H2979,TRUE,_xll.ohTrigger(RecalcTrigger,Trigger1M)),NA())</f>
        <v>2.0723959986025525E-2</v>
      </c>
      <c r="K2979" s="44">
        <f>IFERROR(_xll.qlIndexFixing(Index3M,H2979,TRUE,_xll.ohTrigger(RecalcTrigger,Trigger3M)),NA())</f>
        <v>2.1160994062317914E-2</v>
      </c>
      <c r="L2979" s="44">
        <f>IFERROR(_xll.qlIndexFixing(Index6M,$H2979,TRUE,_xll.ohTrigger(RecalcTrigger,Trigger6M)),NA())</f>
        <v>2.1318497401345258E-2</v>
      </c>
      <c r="M2979" s="183">
        <f>IFERROR(_xll.qlIndexFixing(Index1Y,$H2979,TRUE,_xll.ohTrigger(RecalcTrigger,Trigger1Y)),NA())</f>
        <v>2.1561542690897051E-2</v>
      </c>
      <c r="N2979" s="182">
        <f>IFERROR(_xll.qlIndexFixing(ONIndex1M,I2979,TRUE,_xll.ohTrigger(RecalcTrigger,Trigger1M)),NA())</f>
        <v>2.0689062395533586E-2</v>
      </c>
      <c r="O2979" s="44">
        <f>IFERROR(_xll.qlIndexFixing(ONIndex3M,I2979,TRUE,_xll.ohTrigger(RecalcTrigger,Trigger3M)),NA())</f>
        <v>2.1059230416229369E-2</v>
      </c>
      <c r="P2979" s="44">
        <f>IFERROR(_xll.qlIndexFixing(ONIndex6M,I2979,TRUE,_xll.ohTrigger(RecalcTrigger,Trigger6M)),NA())</f>
        <v>2.1113874454692372E-2</v>
      </c>
      <c r="Q2979" s="183">
        <f>IFERROR(_xll.qlIndexFixing(ONIndex1Y,I2979,TRUE,_xll.ohTrigger(RecalcTrigger,Trigger1Y)),NA())</f>
        <v>2.1142797782368605E-2</v>
      </c>
    </row>
    <row r="2980" spans="2:17" x14ac:dyDescent="0.2">
      <c r="B2980" s="39" t="s">
        <v>42</v>
      </c>
      <c r="D2980" s="42">
        <f>_xll.qlCalendarAdvance(Calendar,$D2979,B2980,"f",FALSE)</f>
        <v>60198</v>
      </c>
      <c r="E2980" s="177">
        <f>_xll.qlInterestRateIndexValueDate(IndexON,D2980)</f>
        <v>60198</v>
      </c>
      <c r="F2980" s="193">
        <f>IFERROR(_xll.qlIndexFixing(IndexON,D2980,TRUE,_xll.ohTrigger(RecalcTrigger,TriggerON)),NA())</f>
        <v>2.0770923768421712E-2</v>
      </c>
      <c r="H2980" s="42">
        <f>_xll.qlCalendarAdvance(Calendar,$H2979,B2980,"f",FALSE)</f>
        <v>60198</v>
      </c>
      <c r="I2980" s="177">
        <f>_xll.qlInterestRateIndexValueDate(Index1M,$H2980)</f>
        <v>60198</v>
      </c>
      <c r="J2980" s="182">
        <f>IFERROR(_xll.qlIndexFixing(Index1M,$H2980,TRUE,_xll.ohTrigger(RecalcTrigger,Trigger1M)),NA())</f>
        <v>2.073152761650307E-2</v>
      </c>
      <c r="K2980" s="44">
        <f>IFERROR(_xll.qlIndexFixing(Index3M,H2980,TRUE,_xll.ohTrigger(RecalcTrigger,Trigger3M)),NA())</f>
        <v>2.1168170685485932E-2</v>
      </c>
      <c r="L2980" s="44">
        <f>IFERROR(_xll.qlIndexFixing(Index6M,$H2980,TRUE,_xll.ohTrigger(RecalcTrigger,Trigger6M)),NA())</f>
        <v>2.1325822010950173E-2</v>
      </c>
      <c r="M2980" s="183">
        <f>IFERROR(_xll.qlIndexFixing(Index1Y,$H2980,TRUE,_xll.ohTrigger(RecalcTrigger,Trigger1Y)),NA())</f>
        <v>2.156910182267513E-2</v>
      </c>
      <c r="N2980" s="182">
        <f>IFERROR(_xll.qlIndexFixing(ONIndex1M,I2980,TRUE,_xll.ohTrigger(RecalcTrigger,Trigger1M)),NA())</f>
        <v>2.069657848246087E-2</v>
      </c>
      <c r="O2980" s="44">
        <f>IFERROR(_xll.qlIndexFixing(ONIndex3M,I2980,TRUE,_xll.ohTrigger(RecalcTrigger,Trigger3M)),NA())</f>
        <v>2.1066269842180407E-2</v>
      </c>
      <c r="P2980" s="44">
        <f>IFERROR(_xll.qlIndexFixing(ONIndex6M,I2980,TRUE,_xll.ohTrigger(RecalcTrigger,Trigger6M)),NA())</f>
        <v>2.1120917935956163E-2</v>
      </c>
      <c r="Q2980" s="183">
        <f>IFERROR(_xll.qlIndexFixing(ONIndex1Y,I2980,TRUE,_xll.ohTrigger(RecalcTrigger,Trigger1Y)),NA())</f>
        <v>2.1149851071042836E-2</v>
      </c>
    </row>
    <row r="2981" spans="2:17" x14ac:dyDescent="0.2">
      <c r="B2981" s="39" t="s">
        <v>42</v>
      </c>
      <c r="D2981" s="42">
        <f>_xll.qlCalendarAdvance(Calendar,$D2980,B2981,"f",FALSE)</f>
        <v>60205</v>
      </c>
      <c r="E2981" s="177">
        <f>_xll.qlInterestRateIndexValueDate(IndexON,D2981)</f>
        <v>60205</v>
      </c>
      <c r="F2981" s="193">
        <f>IFERROR(_xll.qlIndexFixing(IndexON,D2981,TRUE,_xll.ohTrigger(RecalcTrigger,TriggerON)),NA())</f>
        <v>2.0777625439265535E-2</v>
      </c>
      <c r="H2981" s="42">
        <f>_xll.qlCalendarAdvance(Calendar,$H2980,B2981,"f",FALSE)</f>
        <v>60205</v>
      </c>
      <c r="I2981" s="177">
        <f>_xll.qlInterestRateIndexValueDate(Index1M,$H2981)</f>
        <v>60205</v>
      </c>
      <c r="J2981" s="182">
        <f>IFERROR(_xll.qlIndexFixing(Index1M,$H2981,TRUE,_xll.ohTrigger(RecalcTrigger,Trigger1M)),NA())</f>
        <v>2.0735716930487466E-2</v>
      </c>
      <c r="K2981" s="44">
        <f>IFERROR(_xll.qlIndexFixing(Index3M,H2981,TRUE,_xll.ohTrigger(RecalcTrigger,Trigger3M)),NA())</f>
        <v>2.1175362714360903E-2</v>
      </c>
      <c r="L2981" s="44">
        <f>IFERROR(_xll.qlIndexFixing(Index6M,$H2981,TRUE,_xll.ohTrigger(RecalcTrigger,Trigger6M)),NA())</f>
        <v>2.1333162631465171E-2</v>
      </c>
      <c r="M2981" s="183">
        <f>IFERROR(_xll.qlIndexFixing(Index1Y,$H2981,TRUE,_xll.ohTrigger(RecalcTrigger,Trigger1Y)),NA())</f>
        <v>2.1576667419683782E-2</v>
      </c>
      <c r="N2981" s="182">
        <f>IFERROR(_xll.qlIndexFixing(ONIndex1M,I2981,TRUE,_xll.ohTrigger(RecalcTrigger,Trigger1M)),NA())</f>
        <v>2.0704111841242101E-2</v>
      </c>
      <c r="O2981" s="44">
        <f>IFERROR(_xll.qlIndexFixing(ONIndex3M,I2981,TRUE,_xll.ohTrigger(RecalcTrigger,Trigger3M)),NA())</f>
        <v>2.1073324580043185E-2</v>
      </c>
      <c r="P2981" s="44">
        <f>IFERROR(_xll.qlIndexFixing(ONIndex6M,I2981,TRUE,_xll.ohTrigger(RecalcTrigger,Trigger6M)),NA())</f>
        <v>2.1127977234212114E-2</v>
      </c>
      <c r="Q2981" s="183">
        <f>IFERROR(_xll.qlIndexFixing(ONIndex1Y,I2981,TRUE,_xll.ohTrigger(RecalcTrigger,Trigger1Y)),NA())</f>
        <v>2.1156920878570018E-2</v>
      </c>
    </row>
    <row r="2982" spans="2:17" x14ac:dyDescent="0.2">
      <c r="B2982" s="39" t="s">
        <v>42</v>
      </c>
      <c r="D2982" s="42">
        <f>_xll.qlCalendarAdvance(Calendar,$D2981,B2982,"f",FALSE)</f>
        <v>60212</v>
      </c>
      <c r="E2982" s="177">
        <f>_xll.qlInterestRateIndexValueDate(IndexON,D2982)</f>
        <v>60212</v>
      </c>
      <c r="F2982" s="193">
        <f>IFERROR(_xll.qlIndexFixing(IndexON,D2982,TRUE,_xll.ohTrigger(RecalcTrigger,TriggerON)),NA())</f>
        <v>2.0784340793233991E-2</v>
      </c>
      <c r="H2982" s="42">
        <f>_xll.qlCalendarAdvance(Calendar,$H2981,B2982,"f",FALSE)</f>
        <v>60212</v>
      </c>
      <c r="I2982" s="177">
        <f>_xll.qlInterestRateIndexValueDate(Index1M,$H2982)</f>
        <v>60212</v>
      </c>
      <c r="J2982" s="182">
        <f>IFERROR(_xll.qlIndexFixing(Index1M,$H2982,TRUE,_xll.ohTrigger(RecalcTrigger,Trigger1M)),NA())</f>
        <v>2.0746714799231153E-2</v>
      </c>
      <c r="K2982" s="44">
        <f>IFERROR(_xll.qlIndexFixing(Index3M,H2982,TRUE,_xll.ohTrigger(RecalcTrigger,Trigger3M)),NA())</f>
        <v>2.1182570149026515E-2</v>
      </c>
      <c r="L2982" s="44">
        <f>IFERROR(_xll.qlIndexFixing(Index6M,$H2982,TRUE,_xll.ohTrigger(RecalcTrigger,Trigger6M)),NA())</f>
        <v>2.1339366708536242E-2</v>
      </c>
      <c r="M2982" s="183">
        <f>IFERROR(_xll.qlIndexFixing(Index1Y,$H2982,TRUE,_xll.ohTrigger(RecalcTrigger,Trigger1Y)),NA())</f>
        <v>2.1584238871617645E-2</v>
      </c>
      <c r="N2982" s="182">
        <f>IFERROR(_xll.qlIndexFixing(ONIndex1M,I2982,TRUE,_xll.ohTrigger(RecalcTrigger,Trigger1M)),NA())</f>
        <v>2.0711662472039372E-2</v>
      </c>
      <c r="O2982" s="44">
        <f>IFERROR(_xll.qlIndexFixing(ONIndex3M,I2982,TRUE,_xll.ohTrigger(RecalcTrigger,Trigger3M)),NA())</f>
        <v>2.1080394630141885E-2</v>
      </c>
      <c r="P2982" s="44">
        <f>IFERROR(_xll.qlIndexFixing(ONIndex6M,I2982,TRUE,_xll.ohTrigger(RecalcTrigger,Trigger6M)),NA())</f>
        <v>2.1135052349946504E-2</v>
      </c>
      <c r="Q2982" s="183">
        <f>IFERROR(_xll.qlIndexFixing(ONIndex1Y,I2982,TRUE,_xll.ohTrigger(RecalcTrigger,Trigger1Y)),NA())</f>
        <v>2.1164007204707014E-2</v>
      </c>
    </row>
    <row r="2983" spans="2:17" x14ac:dyDescent="0.2">
      <c r="B2983" s="39" t="s">
        <v>42</v>
      </c>
      <c r="D2983" s="42">
        <f>_xll.qlCalendarAdvance(Calendar,$D2982,B2983,"f",FALSE)</f>
        <v>60219</v>
      </c>
      <c r="E2983" s="177">
        <f>_xll.qlInterestRateIndexValueDate(IndexON,D2983)</f>
        <v>60219</v>
      </c>
      <c r="F2983" s="193">
        <f>IFERROR(_xll.qlIndexFixing(IndexON,D2983,TRUE,_xll.ohTrigger(RecalcTrigger,TriggerON)),NA())</f>
        <v>2.0791069830246034E-2</v>
      </c>
      <c r="H2983" s="42">
        <f>_xll.qlCalendarAdvance(Calendar,$H2982,B2983,"f",FALSE)</f>
        <v>60219</v>
      </c>
      <c r="I2983" s="177">
        <f>_xll.qlInterestRateIndexValueDate(Index1M,$H2983)</f>
        <v>60219</v>
      </c>
      <c r="J2983" s="182">
        <f>IFERROR(_xll.qlIndexFixing(Index1M,$H2983,TRUE,_xll.ohTrigger(RecalcTrigger,Trigger1M)),NA())</f>
        <v>2.0754334351555138E-2</v>
      </c>
      <c r="K2983" s="44">
        <f>IFERROR(_xll.qlIndexFixing(Index3M,H2983,TRUE,_xll.ohTrigger(RecalcTrigger,Trigger3M)),NA())</f>
        <v>2.1189792989565578E-2</v>
      </c>
      <c r="L2983" s="44">
        <f>IFERROR(_xll.qlIndexFixing(Index6M,$H2983,TRUE,_xll.ohTrigger(RecalcTrigger,Trigger6M)),NA())</f>
        <v>2.1346737778948063E-2</v>
      </c>
      <c r="M2983" s="183">
        <f>IFERROR(_xll.qlIndexFixing(Index1Y,$H2983,TRUE,_xll.ohTrigger(RecalcTrigger,Trigger1Y)),NA())</f>
        <v>2.1591815568153372E-2</v>
      </c>
      <c r="N2983" s="182">
        <f>IFERROR(_xll.qlIndexFixing(ONIndex1M,I2983,TRUE,_xll.ohTrigger(RecalcTrigger,Trigger1M)),NA())</f>
        <v>2.0719230374852682E-2</v>
      </c>
      <c r="O2983" s="44">
        <f>IFERROR(_xll.qlIndexFixing(ONIndex3M,I2983,TRUE,_xll.ohTrigger(RecalcTrigger,Trigger3M)),NA())</f>
        <v>2.1087479992395464E-2</v>
      </c>
      <c r="P2983" s="44">
        <f>IFERROR(_xll.qlIndexFixing(ONIndex6M,I2983,TRUE,_xll.ohTrigger(RecalcTrigger,Trigger6M)),NA())</f>
        <v>2.1142143282916193E-2</v>
      </c>
      <c r="Q2983" s="183">
        <f>IFERROR(_xll.qlIndexFixing(ONIndex1Y,I2983,TRUE,_xll.ohTrigger(RecalcTrigger,Trigger1Y)),NA())</f>
        <v>2.1171110049615915E-2</v>
      </c>
    </row>
    <row r="2984" spans="2:17" x14ac:dyDescent="0.2">
      <c r="B2984" s="39" t="s">
        <v>42</v>
      </c>
      <c r="D2984" s="42">
        <f>_xll.qlCalendarAdvance(Calendar,$D2983,B2984,"f",FALSE)</f>
        <v>60226</v>
      </c>
      <c r="E2984" s="177">
        <f>_xll.qlInterestRateIndexValueDate(IndexON,D2984)</f>
        <v>60226</v>
      </c>
      <c r="F2984" s="193">
        <f>IFERROR(_xll.qlIndexFixing(IndexON,D2984,TRUE,_xll.ohTrigger(RecalcTrigger,TriggerON)),NA())</f>
        <v>2.0797812550220618E-2</v>
      </c>
      <c r="H2984" s="42">
        <f>_xll.qlCalendarAdvance(Calendar,$H2983,B2984,"f",FALSE)</f>
        <v>60226</v>
      </c>
      <c r="I2984" s="177">
        <f>_xll.qlInterestRateIndexValueDate(Index1M,$H2984)</f>
        <v>60226</v>
      </c>
      <c r="J2984" s="182">
        <f>IFERROR(_xll.qlIndexFixing(Index1M,$H2984,TRUE,_xll.ohTrigger(RecalcTrigger,Trigger1M)),NA())</f>
        <v>2.0761971211233875E-2</v>
      </c>
      <c r="K2984" s="44">
        <f>IFERROR(_xll.qlIndexFixing(Index3M,H2984,TRUE,_xll.ohTrigger(RecalcTrigger,Trigger3M)),NA())</f>
        <v>2.1197031236062657E-2</v>
      </c>
      <c r="L2984" s="44">
        <f>IFERROR(_xll.qlIndexFixing(Index6M,$H2984,TRUE,_xll.ohTrigger(RecalcTrigger,Trigger6M)),NA())</f>
        <v>2.1354124859701604E-2</v>
      </c>
      <c r="M2984" s="183">
        <f>IFERROR(_xll.qlIndexFixing(Index1Y,$H2984,TRUE,_xll.ohTrigger(RecalcTrigger,Trigger1Y)),NA())</f>
        <v>2.159939689894963E-2</v>
      </c>
      <c r="N2984" s="182">
        <f>IFERROR(_xll.qlIndexFixing(ONIndex1M,I2984,TRUE,_xll.ohTrigger(RecalcTrigger,Trigger1M)),NA())</f>
        <v>2.0726815549438893E-2</v>
      </c>
      <c r="O2984" s="44">
        <f>IFERROR(_xll.qlIndexFixing(ONIndex3M,I2984,TRUE,_xll.ohTrigger(RecalcTrigger,Trigger3M)),NA())</f>
        <v>2.109458066656078E-2</v>
      </c>
      <c r="P2984" s="44">
        <f>IFERROR(_xll.qlIndexFixing(ONIndex6M,I2984,TRUE,_xll.ohTrigger(RecalcTrigger,Trigger6M)),NA())</f>
        <v>2.1149250033040135E-2</v>
      </c>
      <c r="Q2984" s="183">
        <f>IFERROR(_xll.qlIndexFixing(ONIndex1Y,I2984,TRUE,_xll.ohTrigger(RecalcTrigger,Trigger1Y)),NA())</f>
        <v>2.1178229413377769E-2</v>
      </c>
    </row>
    <row r="2985" spans="2:17" x14ac:dyDescent="0.2">
      <c r="B2985" s="39" t="s">
        <v>42</v>
      </c>
      <c r="D2985" s="42">
        <f>_xll.qlCalendarAdvance(Calendar,$D2984,B2985,"f",FALSE)</f>
        <v>60233</v>
      </c>
      <c r="E2985" s="177">
        <f>_xll.qlInterestRateIndexValueDate(IndexON,D2985)</f>
        <v>60233</v>
      </c>
      <c r="F2985" s="193">
        <f>IFERROR(_xll.qlIndexFixing(IndexON,D2985,TRUE,_xll.ohTrigger(RecalcTrigger,TriggerON)),NA())</f>
        <v>2.0804568953238789E-2</v>
      </c>
      <c r="H2985" s="42">
        <f>_xll.qlCalendarAdvance(Calendar,$H2984,B2985,"f",FALSE)</f>
        <v>60233</v>
      </c>
      <c r="I2985" s="177">
        <f>_xll.qlInterestRateIndexValueDate(Index1M,$H2985)</f>
        <v>60233</v>
      </c>
      <c r="J2985" s="182">
        <f>IFERROR(_xll.qlIndexFixing(Index1M,$H2985,TRUE,_xll.ohTrigger(RecalcTrigger,Trigger1M)),NA())</f>
        <v>2.0769625378300287E-2</v>
      </c>
      <c r="K2985" s="44">
        <f>IFERROR(_xll.qlIndexFixing(Index3M,H2985,TRUE,_xll.ohTrigger(RecalcTrigger,Trigger3M)),NA())</f>
        <v>2.1204284888597921E-2</v>
      </c>
      <c r="L2985" s="44">
        <f>IFERROR(_xll.qlIndexFixing(Index6M,$H2985,TRUE,_xll.ohTrigger(RecalcTrigger,Trigger6M)),NA())</f>
        <v>2.1361527950971498E-2</v>
      </c>
      <c r="M2985" s="183">
        <f>IFERROR(_xll.qlIndexFixing(Index1Y,$H2985,TRUE,_xll.ohTrigger(RecalcTrigger,Trigger1Y)),NA())</f>
        <v>2.1606982253646434E-2</v>
      </c>
      <c r="N2985" s="182">
        <f>IFERROR(_xll.qlIndexFixing(ONIndex1M,I2985,TRUE,_xll.ohTrigger(RecalcTrigger,Trigger1M)),NA())</f>
        <v>2.0734417996203236E-2</v>
      </c>
      <c r="O2985" s="44">
        <f>IFERROR(_xll.qlIndexFixing(ONIndex3M,I2985,TRUE,_xll.ohTrigger(RecalcTrigger,Trigger3M)),NA())</f>
        <v>2.1101696652880975E-2</v>
      </c>
      <c r="P2985" s="44">
        <f>IFERROR(_xll.qlIndexFixing(ONIndex6M,I2985,TRUE,_xll.ohTrigger(RecalcTrigger,Trigger6M)),NA())</f>
        <v>2.1156372600318329E-2</v>
      </c>
      <c r="Q2985" s="183">
        <f>IFERROR(_xll.qlIndexFixing(ONIndex1Y,I2985,TRUE,_xll.ohTrigger(RecalcTrigger,Trigger1Y)),NA())</f>
        <v>2.1185365295749436E-2</v>
      </c>
    </row>
    <row r="2986" spans="2:17" x14ac:dyDescent="0.2">
      <c r="B2986" s="39" t="s">
        <v>42</v>
      </c>
      <c r="D2986" s="42">
        <f>_xll.qlCalendarAdvance(Calendar,$D2985,B2986,"f",FALSE)</f>
        <v>60240</v>
      </c>
      <c r="E2986" s="177">
        <f>_xll.qlInterestRateIndexValueDate(IndexON,D2986)</f>
        <v>60240</v>
      </c>
      <c r="F2986" s="193">
        <f>IFERROR(_xll.qlIndexFixing(IndexON,D2986,TRUE,_xll.ohTrigger(RecalcTrigger,TriggerON)),NA())</f>
        <v>2.0811339039381593E-2</v>
      </c>
      <c r="H2986" s="42">
        <f>_xll.qlCalendarAdvance(Calendar,$H2985,B2986,"f",FALSE)</f>
        <v>60240</v>
      </c>
      <c r="I2986" s="177">
        <f>_xll.qlInterestRateIndexValueDate(Index1M,$H2986)</f>
        <v>60240</v>
      </c>
      <c r="J2986" s="182">
        <f>IFERROR(_xll.qlIndexFixing(Index1M,$H2986,TRUE,_xll.ohTrigger(RecalcTrigger,Trigger1M)),NA())</f>
        <v>2.0777296852784767E-2</v>
      </c>
      <c r="K2986" s="44">
        <f>IFERROR(_xll.qlIndexFixing(Index3M,H2986,TRUE,_xll.ohTrigger(RecalcTrigger,Trigger3M)),NA())</f>
        <v>2.1209279477182898E-2</v>
      </c>
      <c r="L2986" s="44">
        <f>IFERROR(_xll.qlIndexFixing(Index6M,$H2986,TRUE,_xll.ohTrigger(RecalcTrigger,Trigger6M)),NA())</f>
        <v>2.1370105903814406E-2</v>
      </c>
      <c r="M2986" s="183">
        <f>IFERROR(_xll.qlIndexFixing(Index1Y,$H2986,TRUE,_xll.ohTrigger(RecalcTrigger,Trigger1Y)),NA())</f>
        <v>2.161457102186648E-2</v>
      </c>
      <c r="N2986" s="182">
        <f>IFERROR(_xll.qlIndexFixing(ONIndex1M,I2986,TRUE,_xll.ohTrigger(RecalcTrigger,Trigger1M)),NA())</f>
        <v>2.0742037714821526E-2</v>
      </c>
      <c r="O2986" s="44">
        <f>IFERROR(_xll.qlIndexFixing(ONIndex3M,I2986,TRUE,_xll.ohTrigger(RecalcTrigger,Trigger3M)),NA())</f>
        <v>2.1108827951356046E-2</v>
      </c>
      <c r="P2986" s="44">
        <f>IFERROR(_xll.qlIndexFixing(ONIndex6M,I2986,TRUE,_xll.ohTrigger(RecalcTrigger,Trigger6M)),NA())</f>
        <v>2.1163510985074963E-2</v>
      </c>
      <c r="Q2986" s="183">
        <f>IFERROR(_xll.qlIndexFixing(ONIndex1Y,I2986,TRUE,_xll.ohTrigger(RecalcTrigger,Trigger1Y)),NA())</f>
        <v>2.1192517696974056E-2</v>
      </c>
    </row>
    <row r="2987" spans="2:17" x14ac:dyDescent="0.2">
      <c r="B2987" s="39" t="s">
        <v>42</v>
      </c>
      <c r="D2987" s="42">
        <f>_xll.qlCalendarAdvance(Calendar,$D2986,B2987,"f",FALSE)</f>
        <v>60247</v>
      </c>
      <c r="E2987" s="177">
        <f>_xll.qlInterestRateIndexValueDate(IndexON,D2987)</f>
        <v>60247</v>
      </c>
      <c r="F2987" s="193">
        <f>IFERROR(_xll.qlIndexFixing(IndexON,D2987,TRUE,_xll.ohTrigger(RecalcTrigger,TriggerON)),NA())</f>
        <v>2.0818122808486939E-2</v>
      </c>
      <c r="H2987" s="42">
        <f>_xll.qlCalendarAdvance(Calendar,$H2986,B2987,"f",FALSE)</f>
        <v>60247</v>
      </c>
      <c r="I2987" s="177">
        <f>_xll.qlInterestRateIndexValueDate(Index1M,$H2987)</f>
        <v>60247</v>
      </c>
      <c r="J2987" s="182">
        <f>IFERROR(_xll.qlIndexFixing(Index1M,$H2987,TRUE,_xll.ohTrigger(RecalcTrigger,Trigger1M)),NA())</f>
        <v>2.0784985634735437E-2</v>
      </c>
      <c r="K2987" s="44">
        <f>IFERROR(_xll.qlIndexFixing(Index3M,H2987,TRUE,_xll.ohTrigger(RecalcTrigger,Trigger3M)),NA())</f>
        <v>2.1216560896952674E-2</v>
      </c>
      <c r="L2987" s="44">
        <f>IFERROR(_xll.qlIndexFixing(Index6M,$H2987,TRUE,_xll.ohTrigger(RecalcTrigger,Trigger6M)),NA())</f>
        <v>2.1377542593462365E-2</v>
      </c>
      <c r="M2987" s="183">
        <f>IFERROR(_xll.qlIndexFixing(Index1Y,$H2987,TRUE,_xll.ohTrigger(RecalcTrigger,Trigger1Y)),NA())</f>
        <v>2.1622162593214256E-2</v>
      </c>
      <c r="N2987" s="182">
        <f>IFERROR(_xll.qlIndexFixing(ONIndex1M,I2987,TRUE,_xll.ohTrigger(RecalcTrigger,Trigger1M)),NA())</f>
        <v>2.0749674705536902E-2</v>
      </c>
      <c r="O2987" s="44">
        <f>IFERROR(_xll.qlIndexFixing(ONIndex3M,I2987,TRUE,_xll.ohTrigger(RecalcTrigger,Trigger3M)),NA())</f>
        <v>2.1115974561985995E-2</v>
      </c>
      <c r="P2987" s="44">
        <f>IFERROR(_xll.qlIndexFixing(ONIndex6M,I2987,TRUE,_xll.ohTrigger(RecalcTrigger,Trigger6M)),NA())</f>
        <v>2.1170665186985849E-2</v>
      </c>
      <c r="Q2987" s="183">
        <f>IFERROR(_xll.qlIndexFixing(ONIndex1Y,I2987,TRUE,_xll.ohTrigger(RecalcTrigger,Trigger1Y)),NA())</f>
        <v>2.1199686617051627E-2</v>
      </c>
    </row>
    <row r="2988" spans="2:17" x14ac:dyDescent="0.2">
      <c r="B2988" s="39" t="s">
        <v>42</v>
      </c>
      <c r="D2988" s="42">
        <f>_xll.qlCalendarAdvance(Calendar,$D2987,B2988,"f",FALSE)</f>
        <v>60254</v>
      </c>
      <c r="E2988" s="177">
        <f>_xll.qlInterestRateIndexValueDate(IndexON,D2988)</f>
        <v>60254</v>
      </c>
      <c r="F2988" s="193">
        <f>IFERROR(_xll.qlIndexFixing(IndexON,D2988,TRUE,_xll.ohTrigger(RecalcTrigger,TriggerON)),NA())</f>
        <v>2.0824920260716917E-2</v>
      </c>
      <c r="H2988" s="42">
        <f>_xll.qlCalendarAdvance(Calendar,$H2987,B2988,"f",FALSE)</f>
        <v>60254</v>
      </c>
      <c r="I2988" s="177">
        <f>_xll.qlInterestRateIndexValueDate(Index1M,$H2988)</f>
        <v>60254</v>
      </c>
      <c r="J2988" s="182">
        <f>IFERROR(_xll.qlIndexFixing(Index1M,$H2988,TRUE,_xll.ohTrigger(RecalcTrigger,Trigger1M)),NA())</f>
        <v>2.0792691724170025E-2</v>
      </c>
      <c r="K2988" s="44">
        <f>IFERROR(_xll.qlIndexFixing(Index3M,H2988,TRUE,_xll.ohTrigger(RecalcTrigger,Trigger3M)),NA())</f>
        <v>2.1223857720929693E-2</v>
      </c>
      <c r="L2988" s="44">
        <f>IFERROR(_xll.qlIndexFixing(Index6M,$H2988,TRUE,_xll.ohTrigger(RecalcTrigger,Trigger6M)),NA())</f>
        <v>2.1384995295247233E-2</v>
      </c>
      <c r="M2988" s="183">
        <f>IFERROR(_xll.qlIndexFixing(Index1Y,$H2988,TRUE,_xll.ohTrigger(RecalcTrigger,Trigger1Y)),NA())</f>
        <v>2.1629756357275598E-2</v>
      </c>
      <c r="N2988" s="182">
        <f>IFERROR(_xll.qlIndexFixing(ONIndex1M,I2988,TRUE,_xll.ohTrigger(RecalcTrigger,Trigger1M)),NA())</f>
        <v>2.0757328968187272E-2</v>
      </c>
      <c r="O2988" s="44">
        <f>IFERROR(_xll.qlIndexFixing(ONIndex3M,I2988,TRUE,_xll.ohTrigger(RecalcTrigger,Trigger3M)),NA())</f>
        <v>2.1123136484608729E-2</v>
      </c>
      <c r="P2988" s="44">
        <f>IFERROR(_xll.qlIndexFixing(ONIndex6M,I2988,TRUE,_xll.ohTrigger(RecalcTrigger,Trigger6M)),NA())</f>
        <v>2.117783520621308E-2</v>
      </c>
      <c r="Q2988" s="183">
        <f>IFERROR(_xll.qlIndexFixing(ONIndex1Y,I2988,TRUE,_xll.ohTrigger(RecalcTrigger,Trigger1Y)),NA())</f>
        <v>2.1206872055657966E-2</v>
      </c>
    </row>
    <row r="2989" spans="2:17" x14ac:dyDescent="0.2">
      <c r="B2989" s="39" t="s">
        <v>42</v>
      </c>
      <c r="D2989" s="42">
        <f>_xll.qlCalendarAdvance(Calendar,$D2988,B2989,"f",FALSE)</f>
        <v>60265</v>
      </c>
      <c r="E2989" s="177">
        <f>_xll.qlInterestRateIndexValueDate(IndexON,D2989)</f>
        <v>60265</v>
      </c>
      <c r="F2989" s="193">
        <f>IFERROR(_xll.qlIndexFixing(IndexON,D2989,TRUE,_xll.ohTrigger(RecalcTrigger,TriggerON)),NA())</f>
        <v>2.0835629616736684E-2</v>
      </c>
      <c r="H2989" s="42">
        <f>_xll.qlCalendarAdvance(Calendar,$H2988,B2989,"f",FALSE)</f>
        <v>60265</v>
      </c>
      <c r="I2989" s="177">
        <f>_xll.qlInterestRateIndexValueDate(Index1M,$H2989)</f>
        <v>60265</v>
      </c>
      <c r="J2989" s="182">
        <f>IFERROR(_xll.qlIndexFixing(Index1M,$H2989,TRUE,_xll.ohTrigger(RecalcTrigger,Trigger1M)),NA())</f>
        <v>2.0803689852837568E-2</v>
      </c>
      <c r="K2989" s="44">
        <f>IFERROR(_xll.qlIndexFixing(Index3M,H2989,TRUE,_xll.ohTrigger(RecalcTrigger,Trigger3M)),NA())</f>
        <v>2.1237640636618656E-2</v>
      </c>
      <c r="L2989" s="44">
        <f>IFERROR(_xll.qlIndexFixing(Index6M,$H2989,TRUE,_xll.ohTrigger(RecalcTrigger,Trigger6M)),NA())</f>
        <v>2.1396738998502619E-2</v>
      </c>
      <c r="M2989" s="183">
        <f>IFERROR(_xll.qlIndexFixing(Index1Y,$H2989,TRUE,_xll.ohTrigger(RecalcTrigger,Trigger1Y)),NA())</f>
        <v>2.164169237701663E-2</v>
      </c>
      <c r="N2989" s="182">
        <f>IFERROR(_xll.qlIndexFixing(ONIndex1M,I2989,TRUE,_xll.ohTrigger(RecalcTrigger,Trigger1M)),NA())</f>
        <v>2.0769391991607433E-2</v>
      </c>
      <c r="O2989" s="44">
        <f>IFERROR(_xll.qlIndexFixing(ONIndex3M,I2989,TRUE,_xll.ohTrigger(RecalcTrigger,Trigger3M)),NA())</f>
        <v>2.1134421871233933E-2</v>
      </c>
      <c r="P2989" s="44">
        <f>IFERROR(_xll.qlIndexFixing(ONIndex6M,I2989,TRUE,_xll.ohTrigger(RecalcTrigger,Trigger6M)),NA())</f>
        <v>2.1189134336504489E-2</v>
      </c>
      <c r="Q2989" s="183">
        <f>IFERROR(_xll.qlIndexFixing(ONIndex1Y,I2989,TRUE,_xll.ohTrigger(RecalcTrigger,Trigger1Y)),NA())</f>
        <v>2.1218196833855396E-2</v>
      </c>
    </row>
    <row r="2990" spans="2:17" x14ac:dyDescent="0.2">
      <c r="B2990" s="39" t="s">
        <v>42</v>
      </c>
      <c r="D2990" s="42">
        <f>_xll.qlCalendarAdvance(Calendar,$D2989,B2990,"f",FALSE)</f>
        <v>60272</v>
      </c>
      <c r="E2990" s="177">
        <f>_xll.qlInterestRateIndexValueDate(IndexON,D2990)</f>
        <v>60272</v>
      </c>
      <c r="F2990" s="193">
        <f>IFERROR(_xll.qlIndexFixing(IndexON,D2990,TRUE,_xll.ohTrigger(RecalcTrigger,TriggerON)),NA())</f>
        <v>2.084246225391273E-2</v>
      </c>
      <c r="H2990" s="42">
        <f>_xll.qlCalendarAdvance(Calendar,$H2989,B2990,"f",FALSE)</f>
        <v>60272</v>
      </c>
      <c r="I2990" s="177">
        <f>_xll.qlInterestRateIndexValueDate(Index1M,$H2990)</f>
        <v>60272</v>
      </c>
      <c r="J2990" s="182">
        <f>IFERROR(_xll.qlIndexFixing(Index1M,$H2990,TRUE,_xll.ohTrigger(RecalcTrigger,Trigger1M)),NA())</f>
        <v>2.0811438769792225E-2</v>
      </c>
      <c r="K2990" s="44">
        <f>IFERROR(_xll.qlIndexFixing(Index3M,H2990,TRUE,_xll.ohTrigger(RecalcTrigger,Trigger3M)),NA())</f>
        <v>2.1243835825624689E-2</v>
      </c>
      <c r="L2990" s="44">
        <f>IFERROR(_xll.qlIndexFixing(Index6M,$H2990,TRUE,_xll.ohTrigger(RecalcTrigger,Trigger6M)),NA())</f>
        <v>2.1404232147882958E-2</v>
      </c>
      <c r="M2990" s="183">
        <f>IFERROR(_xll.qlIndexFixing(Index1Y,$H2990,TRUE,_xll.ohTrigger(RecalcTrigger,Trigger1Y)),NA())</f>
        <v>2.1649288976437697E-2</v>
      </c>
      <c r="N2990" s="182">
        <f>IFERROR(_xll.qlIndexFixing(ONIndex1M,I2990,TRUE,_xll.ohTrigger(RecalcTrigger,Trigger1M)),NA())</f>
        <v>2.0777090667862819E-2</v>
      </c>
      <c r="O2990" s="44">
        <f>IFERROR(_xll.qlIndexFixing(ONIndex3M,I2990,TRUE,_xll.ohTrigger(RecalcTrigger,Trigger3M)),NA())</f>
        <v>2.114162316784185E-2</v>
      </c>
      <c r="P2990" s="44">
        <f>IFERROR(_xll.qlIndexFixing(ONIndex6M,I2990,TRUE,_xll.ohTrigger(RecalcTrigger,Trigger6M)),NA())</f>
        <v>2.1196345028645647E-2</v>
      </c>
      <c r="Q2990" s="183">
        <f>IFERROR(_xll.qlIndexFixing(ONIndex1Y,I2990,TRUE,_xll.ohTrigger(RecalcTrigger,Trigger1Y)),NA())</f>
        <v>2.1225424749465871E-2</v>
      </c>
    </row>
    <row r="2991" spans="2:17" x14ac:dyDescent="0.2">
      <c r="B2991" s="39" t="s">
        <v>42</v>
      </c>
      <c r="D2991" s="42">
        <f>_xll.qlCalendarAdvance(Calendar,$D2990,B2991,"f",FALSE)</f>
        <v>60279</v>
      </c>
      <c r="E2991" s="177">
        <f>_xll.qlInterestRateIndexValueDate(IndexON,D2991)</f>
        <v>60279</v>
      </c>
      <c r="F2991" s="193">
        <f>IFERROR(_xll.qlIndexFixing(IndexON,D2991,TRUE,_xll.ohTrigger(RecalcTrigger,TriggerON)),NA())</f>
        <v>2.0849308574132364E-2</v>
      </c>
      <c r="H2991" s="42">
        <f>_xll.qlCalendarAdvance(Calendar,$H2990,B2991,"f",FALSE)</f>
        <v>60279</v>
      </c>
      <c r="I2991" s="177">
        <f>_xll.qlInterestRateIndexValueDate(Index1M,$H2991)</f>
        <v>60279</v>
      </c>
      <c r="J2991" s="182">
        <f>IFERROR(_xll.qlIndexFixing(Index1M,$H2991,TRUE,_xll.ohTrigger(RecalcTrigger,Trigger1M)),NA())</f>
        <v>2.0819204993210206E-2</v>
      </c>
      <c r="K2991" s="44">
        <f>IFERROR(_xll.qlIndexFixing(Index3M,H2991,TRUE,_xll.ohTrigger(RecalcTrigger,Trigger3M)),NA())</f>
        <v>2.125118919253987E-2</v>
      </c>
      <c r="L2991" s="44">
        <f>IFERROR(_xll.qlIndexFixing(Index6M,$H2991,TRUE,_xll.ohTrigger(RecalcTrigger,Trigger6M)),NA())</f>
        <v>2.1411739453650561E-2</v>
      </c>
      <c r="M2991" s="183">
        <f>IFERROR(_xll.qlIndexFixing(Index1Y,$H2991,TRUE,_xll.ohTrigger(RecalcTrigger,Trigger1Y)),NA())</f>
        <v>2.1656885588374752E-2</v>
      </c>
      <c r="N2991" s="182">
        <f>IFERROR(_xll.qlIndexFixing(ONIndex1M,I2991,TRUE,_xll.ohTrigger(RecalcTrigger,Trigger1M)),NA())</f>
        <v>2.0784806616134244E-2</v>
      </c>
      <c r="O2991" s="44">
        <f>IFERROR(_xll.qlIndexFixing(ONIndex3M,I2991,TRUE,_xll.ohTrigger(RecalcTrigger,Trigger3M)),NA())</f>
        <v>2.1148839776523598E-2</v>
      </c>
      <c r="P2991" s="44">
        <f>IFERROR(_xll.qlIndexFixing(ONIndex6M,I2991,TRUE,_xll.ohTrigger(RecalcTrigger,Trigger6M)),NA())</f>
        <v>2.1203571538022103E-2</v>
      </c>
      <c r="Q2991" s="183">
        <f>IFERROR(_xll.qlIndexFixing(ONIndex1Y,I2991,TRUE,_xll.ohTrigger(RecalcTrigger,Trigger1Y)),NA())</f>
        <v>2.1232669183605113E-2</v>
      </c>
    </row>
    <row r="2992" spans="2:17" x14ac:dyDescent="0.2">
      <c r="B2992" s="39" t="s">
        <v>42</v>
      </c>
      <c r="D2992" s="42">
        <f>_xll.qlCalendarAdvance(Calendar,$D2991,B2992,"f",FALSE)</f>
        <v>60286</v>
      </c>
      <c r="E2992" s="177">
        <f>_xll.qlInterestRateIndexValueDate(IndexON,D2992)</f>
        <v>60286</v>
      </c>
      <c r="F2992" s="193">
        <f>IFERROR(_xll.qlIndexFixing(IndexON,D2992,TRUE,_xll.ohTrigger(RecalcTrigger,TriggerON)),NA())</f>
        <v>2.085616857747663E-2</v>
      </c>
      <c r="H2992" s="42">
        <f>_xll.qlCalendarAdvance(Calendar,$H2991,B2992,"f",FALSE)</f>
        <v>60286</v>
      </c>
      <c r="I2992" s="177">
        <f>_xll.qlInterestRateIndexValueDate(Index1M,$H2992)</f>
        <v>60286</v>
      </c>
      <c r="J2992" s="182">
        <f>IFERROR(_xll.qlIndexFixing(Index1M,$H2992,TRUE,_xll.ohTrigger(RecalcTrigger,Trigger1M)),NA())</f>
        <v>2.0826988523128111E-2</v>
      </c>
      <c r="K2992" s="44">
        <f>IFERROR(_xll.qlIndexFixing(Index3M,H2992,TRUE,_xll.ohTrigger(RecalcTrigger,Trigger3M)),NA())</f>
        <v>2.1258557965089242E-2</v>
      </c>
      <c r="L2992" s="44">
        <f>IFERROR(_xll.qlIndexFixing(Index6M,$H2992,TRUE,_xll.ohTrigger(RecalcTrigger,Trigger6M)),NA())</f>
        <v>2.1419259734628025E-2</v>
      </c>
      <c r="M2992" s="183">
        <f>IFERROR(_xll.qlIndexFixing(Index1Y,$H2992,TRUE,_xll.ohTrigger(RecalcTrigger,Trigger1Y)),NA())</f>
        <v>2.1664481602331476E-2</v>
      </c>
      <c r="N2992" s="182">
        <f>IFERROR(_xll.qlIndexFixing(ONIndex1M,I2992,TRUE,_xll.ohTrigger(RecalcTrigger,Trigger1M)),NA())</f>
        <v>2.0792539836340662E-2</v>
      </c>
      <c r="O2992" s="44">
        <f>IFERROR(_xll.qlIndexFixing(ONIndex3M,I2992,TRUE,_xll.ohTrigger(RecalcTrigger,Trigger3M)),NA())</f>
        <v>2.1156071697360224E-2</v>
      </c>
      <c r="P2992" s="44">
        <f>IFERROR(_xll.qlIndexFixing(ONIndex6M,I2992,TRUE,_xll.ohTrigger(RecalcTrigger,Trigger6M)),NA())</f>
        <v>2.1210813864714906E-2</v>
      </c>
      <c r="Q2992" s="183">
        <f>IFERROR(_xll.qlIndexFixing(ONIndex1Y,I2992,TRUE,_xll.ohTrigger(RecalcTrigger,Trigger1Y)),NA())</f>
        <v>2.1239930136597307E-2</v>
      </c>
    </row>
    <row r="2993" spans="2:17" x14ac:dyDescent="0.2">
      <c r="B2993" s="39" t="s">
        <v>42</v>
      </c>
      <c r="D2993" s="42">
        <f>_xll.qlCalendarAdvance(Calendar,$D2992,B2993,"f",FALSE)</f>
        <v>60293</v>
      </c>
      <c r="E2993" s="177">
        <f>_xll.qlInterestRateIndexValueDate(IndexON,D2993)</f>
        <v>60293</v>
      </c>
      <c r="F2993" s="193">
        <f>IFERROR(_xll.qlIndexFixing(IndexON,D2993,TRUE,_xll.ohTrigger(RecalcTrigger,TriggerON)),NA())</f>
        <v>2.0863042263864484E-2</v>
      </c>
      <c r="H2993" s="42">
        <f>_xll.qlCalendarAdvance(Calendar,$H2992,B2993,"f",FALSE)</f>
        <v>60293</v>
      </c>
      <c r="I2993" s="177">
        <f>_xll.qlInterestRateIndexValueDate(Index1M,$H2993)</f>
        <v>60293</v>
      </c>
      <c r="J2993" s="182">
        <f>IFERROR(_xll.qlIndexFixing(Index1M,$H2993,TRUE,_xll.ohTrigger(RecalcTrigger,Trigger1M)),NA())</f>
        <v>2.0834789359582544E-2</v>
      </c>
      <c r="K2993" s="44">
        <f>IFERROR(_xll.qlIndexFixing(Index3M,H2993,TRUE,_xll.ohTrigger(RecalcTrigger,Trigger3M)),NA())</f>
        <v>2.1265942143354741E-2</v>
      </c>
      <c r="L2993" s="44">
        <f>IFERROR(_xll.qlIndexFixing(Index6M,$H2993,TRUE,_xll.ohTrigger(RecalcTrigger,Trigger6M)),NA())</f>
        <v>2.1426791809621471E-2</v>
      </c>
      <c r="M2993" s="183">
        <f>IFERROR(_xll.qlIndexFixing(Index1Y,$H2993,TRUE,_xll.ohTrigger(RecalcTrigger,Trigger1Y)),NA())</f>
        <v>2.1672076407792673E-2</v>
      </c>
      <c r="N2993" s="182">
        <f>IFERROR(_xll.qlIndexFixing(ONIndex1M,I2993,TRUE,_xll.ohTrigger(RecalcTrigger,Trigger1M)),NA())</f>
        <v>2.0800290328644166E-2</v>
      </c>
      <c r="O2993" s="44">
        <f>IFERROR(_xll.qlIndexFixing(ONIndex3M,I2993,TRUE,_xll.ohTrigger(RecalcTrigger,Trigger3M)),NA())</f>
        <v>2.116331893027068E-2</v>
      </c>
      <c r="P2993" s="44">
        <f>IFERROR(_xll.qlIndexFixing(ONIndex6M,I2993,TRUE,_xll.ohTrigger(RecalcTrigger,Trigger6M)),NA())</f>
        <v>2.1218072008724054E-2</v>
      </c>
      <c r="Q2993" s="183">
        <f>IFERROR(_xll.qlIndexFixing(ONIndex1Y,I2993,TRUE,_xll.ohTrigger(RecalcTrigger,Trigger1Y)),NA())</f>
        <v>2.1247207608361407E-2</v>
      </c>
    </row>
    <row r="2994" spans="2:17" x14ac:dyDescent="0.2">
      <c r="B2994" s="39" t="s">
        <v>42</v>
      </c>
      <c r="D2994" s="42">
        <f>_xll.qlCalendarAdvance(Calendar,$D2993,B2994,"f",FALSE)</f>
        <v>60300</v>
      </c>
      <c r="E2994" s="177">
        <f>_xll.qlInterestRateIndexValueDate(IndexON,D2994)</f>
        <v>60300</v>
      </c>
      <c r="F2994" s="193">
        <f>IFERROR(_xll.qlIndexFixing(IndexON,D2994,TRUE,_xll.ohTrigger(RecalcTrigger,TriggerON)),NA())</f>
        <v>2.0869929633295925E-2</v>
      </c>
      <c r="H2994" s="42">
        <f>_xll.qlCalendarAdvance(Calendar,$H2993,B2994,"f",FALSE)</f>
        <v>60300</v>
      </c>
      <c r="I2994" s="177">
        <f>_xll.qlInterestRateIndexValueDate(Index1M,$H2994)</f>
        <v>60300</v>
      </c>
      <c r="J2994" s="182">
        <f>IFERROR(_xll.qlIndexFixing(Index1M,$H2994,TRUE,_xll.ohTrigger(RecalcTrigger,Trigger1M)),NA())</f>
        <v>2.0839144302770323E-2</v>
      </c>
      <c r="K2994" s="44">
        <f>IFERROR(_xll.qlIndexFixing(Index3M,H2994,TRUE,_xll.ohTrigger(RecalcTrigger,Trigger3M)),NA())</f>
        <v>2.1274492142117327E-2</v>
      </c>
      <c r="L2994" s="44">
        <f>IFERROR(_xll.qlIndexFixing(Index6M,$H2994,TRUE,_xll.ohTrigger(RecalcTrigger,Trigger6M)),NA())</f>
        <v>2.1434334497418765E-2</v>
      </c>
      <c r="M2994" s="183">
        <f>IFERROR(_xll.qlIndexFixing(Index1Y,$H2994,TRUE,_xll.ohTrigger(RecalcTrigger,Trigger1Y)),NA())</f>
        <v>2.1679669394225609E-2</v>
      </c>
      <c r="N2994" s="182">
        <f>IFERROR(_xll.qlIndexFixing(ONIndex1M,I2994,TRUE,_xll.ohTrigger(RecalcTrigger,Trigger1M)),NA())</f>
        <v>2.0808058092882664E-2</v>
      </c>
      <c r="O2994" s="44">
        <f>IFERROR(_xll.qlIndexFixing(ONIndex3M,I2994,TRUE,_xll.ohTrigger(RecalcTrigger,Trigger3M)),NA())</f>
        <v>2.1170581475254968E-2</v>
      </c>
      <c r="P2994" s="44">
        <f>IFERROR(_xll.qlIndexFixing(ONIndex6M,I2994,TRUE,_xll.ohTrigger(RecalcTrigger,Trigger6M)),NA())</f>
        <v>2.1225345969806408E-2</v>
      </c>
      <c r="Q2994" s="183">
        <f>IFERROR(_xll.qlIndexFixing(ONIndex1Y,I2994,TRUE,_xll.ohTrigger(RecalcTrigger,Trigger1Y)),NA())</f>
        <v>2.1254501598816367E-2</v>
      </c>
    </row>
    <row r="2995" spans="2:17" x14ac:dyDescent="0.2">
      <c r="B2995" s="39" t="s">
        <v>42</v>
      </c>
      <c r="D2995" s="42">
        <f>_xll.qlCalendarAdvance(Calendar,$D2994,B2995,"f",FALSE)</f>
        <v>60307</v>
      </c>
      <c r="E2995" s="177">
        <f>_xll.qlInterestRateIndexValueDate(IndexON,D2995)</f>
        <v>60307</v>
      </c>
      <c r="F2995" s="193">
        <f>IFERROR(_xll.qlIndexFixing(IndexON,D2995,TRUE,_xll.ohTrigger(RecalcTrigger,TriggerON)),NA())</f>
        <v>2.0876830685933045E-2</v>
      </c>
      <c r="H2995" s="42">
        <f>_xll.qlCalendarAdvance(Calendar,$H2994,B2995,"f",FALSE)</f>
        <v>60307</v>
      </c>
      <c r="I2995" s="177">
        <f>_xll.qlInterestRateIndexValueDate(Index1M,$H2995)</f>
        <v>60307</v>
      </c>
      <c r="J2995" s="182">
        <f>IFERROR(_xll.qlIndexFixing(Index1M,$H2995,TRUE,_xll.ohTrigger(RecalcTrigger,Trigger1M)),NA())</f>
        <v>2.0846974703331696E-2</v>
      </c>
      <c r="K2995" s="44">
        <f>IFERROR(_xll.qlIndexFixing(Index3M,H2995,TRUE,_xll.ohTrigger(RecalcTrigger,Trigger3M)),NA())</f>
        <v>2.1280756717377908E-2</v>
      </c>
      <c r="L2995" s="44">
        <f>IFERROR(_xll.qlIndexFixing(Index6M,$H2995,TRUE,_xll.ohTrigger(RecalcTrigger,Trigger6M)),NA())</f>
        <v>2.1441886616790404E-2</v>
      </c>
      <c r="M2995" s="183">
        <f>IFERROR(_xll.qlIndexFixing(Index1Y,$H2995,TRUE,_xll.ohTrigger(RecalcTrigger,Trigger1Y)),NA())</f>
        <v>2.1687259951079341E-2</v>
      </c>
      <c r="N2995" s="182">
        <f>IFERROR(_xll.qlIndexFixing(ONIndex1M,I2995,TRUE,_xll.ohTrigger(RecalcTrigger,Trigger1M)),NA())</f>
        <v>2.0815843128975109E-2</v>
      </c>
      <c r="O2995" s="44">
        <f>IFERROR(_xll.qlIndexFixing(ONIndex3M,I2995,TRUE,_xll.ohTrigger(RecalcTrigger,Trigger3M)),NA())</f>
        <v>2.117785933247518E-2</v>
      </c>
      <c r="P2995" s="44">
        <f>IFERROR(_xll.qlIndexFixing(ONIndex6M,I2995,TRUE,_xll.ohTrigger(RecalcTrigger,Trigger6M)),NA())</f>
        <v>2.1232635748205109E-2</v>
      </c>
      <c r="Q2995" s="183">
        <f>IFERROR(_xll.qlIndexFixing(ONIndex1Y,I2995,TRUE,_xll.ohTrigger(RecalcTrigger,Trigger1Y)),NA())</f>
        <v>2.1261812108043232E-2</v>
      </c>
    </row>
    <row r="2996" spans="2:17" x14ac:dyDescent="0.2">
      <c r="B2996" s="39" t="s">
        <v>42</v>
      </c>
      <c r="D2996" s="42">
        <f>_xll.qlCalendarAdvance(Calendar,$D2995,B2996,"f",FALSE)</f>
        <v>60314</v>
      </c>
      <c r="E2996" s="177">
        <f>_xll.qlInterestRateIndexValueDate(IndexON,D2996)</f>
        <v>60314</v>
      </c>
      <c r="F2996" s="193">
        <f>IFERROR(_xll.qlIndexFixing(IndexON,D2996,TRUE,_xll.ohTrigger(RecalcTrigger,TriggerON)),NA())</f>
        <v>2.088374542145166E-2</v>
      </c>
      <c r="H2996" s="42">
        <f>_xll.qlCalendarAdvance(Calendar,$H2995,B2996,"f",FALSE)</f>
        <v>60314</v>
      </c>
      <c r="I2996" s="177">
        <f>_xll.qlInterestRateIndexValueDate(Index1M,$H2996)</f>
        <v>60314</v>
      </c>
      <c r="J2996" s="182">
        <f>IFERROR(_xll.qlIndexFixing(Index1M,$H2996,TRUE,_xll.ohTrigger(RecalcTrigger,Trigger1M)),NA())</f>
        <v>2.0854822407059825E-2</v>
      </c>
      <c r="K2996" s="44">
        <f>IFERROR(_xll.qlIndexFixing(Index3M,H2996,TRUE,_xll.ohTrigger(RecalcTrigger,Trigger3M)),NA())</f>
        <v>2.1288187113303901E-2</v>
      </c>
      <c r="L2996" s="44">
        <f>IFERROR(_xll.qlIndexFixing(Index6M,$H2996,TRUE,_xll.ohTrigger(RecalcTrigger,Trigger6M)),NA())</f>
        <v>2.1449446986490851E-2</v>
      </c>
      <c r="M2996" s="183">
        <f>IFERROR(_xll.qlIndexFixing(Index1Y,$H2996,TRUE,_xll.ohTrigger(RecalcTrigger,Trigger1Y)),NA())</f>
        <v>2.1694847467783829E-2</v>
      </c>
      <c r="N2996" s="182">
        <f>IFERROR(_xll.qlIndexFixing(ONIndex1M,I2996,TRUE,_xll.ohTrigger(RecalcTrigger,Trigger1M)),NA())</f>
        <v>2.0823645437245686E-2</v>
      </c>
      <c r="O2996" s="44">
        <f>IFERROR(_xll.qlIndexFixing(ONIndex3M,I2996,TRUE,_xll.ohTrigger(RecalcTrigger,Trigger3M)),NA())</f>
        <v>2.118515250160713E-2</v>
      </c>
      <c r="P2996" s="44">
        <f>IFERROR(_xll.qlIndexFixing(ONIndex6M,I2996,TRUE,_xll.ohTrigger(RecalcTrigger,Trigger6M)),NA())</f>
        <v>2.1239941344001201E-2</v>
      </c>
      <c r="Q2996" s="183">
        <f>IFERROR(_xll.qlIndexFixing(ONIndex1Y,I2996,TRUE,_xll.ohTrigger(RecalcTrigger,Trigger1Y)),NA())</f>
        <v>2.126913913612305E-2</v>
      </c>
    </row>
    <row r="2997" spans="2:17" x14ac:dyDescent="0.2">
      <c r="B2997" s="39" t="s">
        <v>42</v>
      </c>
      <c r="D2997" s="42">
        <f>_xll.qlCalendarAdvance(Calendar,$D2996,B2997,"f",FALSE)</f>
        <v>60321</v>
      </c>
      <c r="E2997" s="177">
        <f>_xll.qlInterestRateIndexValueDate(IndexON,D2997)</f>
        <v>60321</v>
      </c>
      <c r="F2997" s="193">
        <f>IFERROR(_xll.qlIndexFixing(IndexON,D2997,TRUE,_xll.ohTrigger(RecalcTrigger,TriggerON)),NA())</f>
        <v>2.0890673840094909E-2</v>
      </c>
      <c r="H2997" s="42">
        <f>_xll.qlCalendarAdvance(Calendar,$H2996,B2997,"f",FALSE)</f>
        <v>60321</v>
      </c>
      <c r="I2997" s="177">
        <f>_xll.qlInterestRateIndexValueDate(Index1M,$H2997)</f>
        <v>60321</v>
      </c>
      <c r="J2997" s="182">
        <f>IFERROR(_xll.qlIndexFixing(Index1M,$H2997,TRUE,_xll.ohTrigger(RecalcTrigger,Trigger1M)),NA())</f>
        <v>2.0862687413983654E-2</v>
      </c>
      <c r="K2997" s="44">
        <f>IFERROR(_xll.qlIndexFixing(Index3M,H2997,TRUE,_xll.ohTrigger(RecalcTrigger,Trigger3M)),NA())</f>
        <v>2.1296787927993013E-2</v>
      </c>
      <c r="L2997" s="44">
        <f>IFERROR(_xll.qlIndexFixing(Index6M,$H2997,TRUE,_xll.ohTrigger(RecalcTrigger,Trigger6M)),NA())</f>
        <v>2.1457014425256313E-2</v>
      </c>
      <c r="M2997" s="183">
        <f>IFERROR(_xll.qlIndexFixing(Index1Y,$H2997,TRUE,_xll.ohTrigger(RecalcTrigger,Trigger1Y)),NA())</f>
        <v>2.1702431333751937E-2</v>
      </c>
      <c r="N2997" s="182">
        <f>IFERROR(_xll.qlIndexFixing(ONIndex1M,I2997,TRUE,_xll.ohTrigger(RecalcTrigger,Trigger1M)),NA())</f>
        <v>2.083146501737021E-2</v>
      </c>
      <c r="O2997" s="44">
        <f>IFERROR(_xll.qlIndexFixing(ONIndex3M,I2997,TRUE,_xll.ohTrigger(RecalcTrigger,Trigger3M)),NA())</f>
        <v>2.119246098305605E-2</v>
      </c>
      <c r="P2997" s="44">
        <f>IFERROR(_xll.qlIndexFixing(ONIndex6M,I2997,TRUE,_xll.ohTrigger(RecalcTrigger,Trigger6M)),NA())</f>
        <v>2.1247262757032592E-2</v>
      </c>
      <c r="Q2997" s="183">
        <f>IFERROR(_xll.qlIndexFixing(ONIndex1Y,I2997,TRUE,_xll.ohTrigger(RecalcTrigger,Trigger1Y)),NA())</f>
        <v>2.127648268305582E-2</v>
      </c>
    </row>
    <row r="2998" spans="2:17" x14ac:dyDescent="0.2">
      <c r="B2998" s="39" t="s">
        <v>42</v>
      </c>
      <c r="D2998" s="42">
        <f>_xll.qlCalendarAdvance(Calendar,$D2997,B2998,"f",FALSE)</f>
        <v>60328</v>
      </c>
      <c r="E2998" s="177">
        <f>_xll.qlInterestRateIndexValueDate(IndexON,D2998)</f>
        <v>60328</v>
      </c>
      <c r="F2998" s="193">
        <f>IFERROR(_xll.qlIndexFixing(IndexON,D2998,TRUE,_xll.ohTrigger(RecalcTrigger,TriggerON)),NA())</f>
        <v>2.0897615941781744E-2</v>
      </c>
      <c r="H2998" s="42">
        <f>_xll.qlCalendarAdvance(Calendar,$H2997,B2998,"f",FALSE)</f>
        <v>60328</v>
      </c>
      <c r="I2998" s="177">
        <f>_xll.qlInterestRateIndexValueDate(Index1M,$H2998)</f>
        <v>60328</v>
      </c>
      <c r="J2998" s="182">
        <f>IFERROR(_xll.qlIndexFixing(Index1M,$H2998,TRUE,_xll.ohTrigger(RecalcTrigger,Trigger1M)),NA())</f>
        <v>2.08740531410294E-2</v>
      </c>
      <c r="K2998" s="44">
        <f>IFERROR(_xll.qlIndexFixing(Index3M,H2998,TRUE,_xll.ohTrigger(RecalcTrigger,Trigger3M)),NA())</f>
        <v>2.1304250670895197E-2</v>
      </c>
      <c r="L2998" s="44">
        <f>IFERROR(_xll.qlIndexFixing(Index6M,$H2998,TRUE,_xll.ohTrigger(RecalcTrigger,Trigger6M)),NA())</f>
        <v>2.1466931953314183E-2</v>
      </c>
      <c r="M2998" s="183">
        <f>IFERROR(_xll.qlIndexFixing(Index1Y,$H2998,TRUE,_xll.ohTrigger(RecalcTrigger,Trigger1Y)),NA())</f>
        <v>2.1710010938378321E-2</v>
      </c>
      <c r="N2998" s="182">
        <f>IFERROR(_xll.qlIndexFixing(ONIndex1M,I2998,TRUE,_xll.ohTrigger(RecalcTrigger,Trigger1M)),NA())</f>
        <v>2.0839301869510773E-2</v>
      </c>
      <c r="O2998" s="44">
        <f>IFERROR(_xll.qlIndexFixing(ONIndex3M,I2998,TRUE,_xll.ohTrigger(RecalcTrigger,Trigger3M)),NA())</f>
        <v>2.1199784776416708E-2</v>
      </c>
      <c r="P2998" s="44">
        <f>IFERROR(_xll.qlIndexFixing(ONIndex6M,I2998,TRUE,_xll.ohTrigger(RecalcTrigger,Trigger6M)),NA())</f>
        <v>2.1254599987218237E-2</v>
      </c>
      <c r="Q2998" s="183">
        <f>IFERROR(_xll.qlIndexFixing(ONIndex1Y,I2998,TRUE,_xll.ohTrigger(RecalcTrigger,Trigger1Y)),NA())</f>
        <v>2.128384274843631E-2</v>
      </c>
    </row>
    <row r="2999" spans="2:17" x14ac:dyDescent="0.2">
      <c r="B2999" s="39" t="s">
        <v>42</v>
      </c>
      <c r="D2999" s="42">
        <f>_xll.qlCalendarAdvance(Calendar,$D2998,B2999,"f",FALSE)</f>
        <v>60335</v>
      </c>
      <c r="E2999" s="177">
        <f>_xll.qlInterestRateIndexValueDate(IndexON,D2999)</f>
        <v>60335</v>
      </c>
      <c r="F2999" s="193">
        <f>IFERROR(_xll.qlIndexFixing(IndexON,D2999,TRUE,_xll.ohTrigger(RecalcTrigger,TriggerON)),NA())</f>
        <v>2.0904571726593213E-2</v>
      </c>
      <c r="H2999" s="42">
        <f>_xll.qlCalendarAdvance(Calendar,$H2998,B2999,"f",FALSE)</f>
        <v>60335</v>
      </c>
      <c r="I2999" s="177">
        <f>_xll.qlInterestRateIndexValueDate(Index1M,$H2999)</f>
        <v>60335</v>
      </c>
      <c r="J2999" s="182">
        <f>IFERROR(_xll.qlIndexFixing(Index1M,$H2999,TRUE,_xll.ohTrigger(RecalcTrigger,Trigger1M)),NA())</f>
        <v>2.0881957817403648E-2</v>
      </c>
      <c r="K2999" s="44">
        <f>IFERROR(_xll.qlIndexFixing(Index3M,H2999,TRUE,_xll.ohTrigger(RecalcTrigger,Trigger3M)),NA())</f>
        <v>2.1311728821080327E-2</v>
      </c>
      <c r="L2999" s="44">
        <f>IFERROR(_xll.qlIndexFixing(Index6M,$H2999,TRUE,_xll.ohTrigger(RecalcTrigger,Trigger6M)),NA())</f>
        <v>2.1474510402403842E-2</v>
      </c>
      <c r="M2999" s="183">
        <f>IFERROR(_xll.qlIndexFixing(Index1Y,$H2999,TRUE,_xll.ohTrigger(RecalcTrigger,Trigger1Y)),NA())</f>
        <v>2.1717585671038764E-2</v>
      </c>
      <c r="N2999" s="182">
        <f>IFERROR(_xll.qlIndexFixing(ONIndex1M,I2999,TRUE,_xll.ohTrigger(RecalcTrigger,Trigger1M)),NA())</f>
        <v>2.0847155993748423E-2</v>
      </c>
      <c r="O2999" s="44">
        <f>IFERROR(_xll.qlIndexFixing(ONIndex3M,I2999,TRUE,_xll.ohTrigger(RecalcTrigger,Trigger3M)),NA())</f>
        <v>2.1207123882094336E-2</v>
      </c>
      <c r="P2999" s="44">
        <f>IFERROR(_xll.qlIndexFixing(ONIndex6M,I2999,TRUE,_xll.ohTrigger(RecalcTrigger,Trigger6M)),NA())</f>
        <v>2.1261953034801273E-2</v>
      </c>
      <c r="Q2999" s="183">
        <f>IFERROR(_xll.qlIndexFixing(ONIndex1Y,I2999,TRUE,_xll.ohTrigger(RecalcTrigger,Trigger1Y)),NA())</f>
        <v>2.1291219332831846E-2</v>
      </c>
    </row>
    <row r="3000" spans="2:17" x14ac:dyDescent="0.2">
      <c r="B3000" s="39" t="s">
        <v>42</v>
      </c>
      <c r="D3000" s="42">
        <f>_xll.qlCalendarAdvance(Calendar,$D2999,B3000,"f",FALSE)</f>
        <v>60342</v>
      </c>
      <c r="E3000" s="177">
        <f>_xll.qlInterestRateIndexValueDate(IndexON,D3000)</f>
        <v>60342</v>
      </c>
      <c r="F3000" s="193">
        <f>IFERROR(_xll.qlIndexFixing(IndexON,D3000,TRUE,_xll.ohTrigger(RecalcTrigger,TriggerON)),NA())</f>
        <v>2.0911541194367222E-2</v>
      </c>
      <c r="H3000" s="42">
        <f>_xll.qlCalendarAdvance(Calendar,$H2999,B3000,"f",FALSE)</f>
        <v>60342</v>
      </c>
      <c r="I3000" s="177">
        <f>_xll.qlInterestRateIndexValueDate(Index1M,$H3000)</f>
        <v>60342</v>
      </c>
      <c r="J3000" s="182">
        <f>IFERROR(_xll.qlIndexFixing(Index1M,$H3000,TRUE,_xll.ohTrigger(RecalcTrigger,Trigger1M)),NA())</f>
        <v>2.0889879800549717E-2</v>
      </c>
      <c r="K3000" s="44">
        <f>IFERROR(_xll.qlIndexFixing(Index3M,H3000,TRUE,_xll.ohTrigger(RecalcTrigger,Trigger3M)),NA())</f>
        <v>2.1319222378635618E-2</v>
      </c>
      <c r="L3000" s="44">
        <f>IFERROR(_xll.qlIndexFixing(Index6M,$H3000,TRUE,_xll.ohTrigger(RecalcTrigger,Trigger6M)),NA())</f>
        <v>2.1482092179241012E-2</v>
      </c>
      <c r="M3000" s="183">
        <f>IFERROR(_xll.qlIndexFixing(Index1Y,$H3000,TRUE,_xll.ohTrigger(RecalcTrigger,Trigger1Y)),NA())</f>
        <v>2.1725154921092171E-2</v>
      </c>
      <c r="N3000" s="182">
        <f>IFERROR(_xll.qlIndexFixing(ONIndex1M,I3000,TRUE,_xll.ohTrigger(RecalcTrigger,Trigger1M)),NA())</f>
        <v>2.0855027389921066E-2</v>
      </c>
      <c r="O3000" s="44">
        <f>IFERROR(_xll.qlIndexFixing(ONIndex3M,I3000,TRUE,_xll.ohTrigger(RecalcTrigger,Trigger3M)),NA())</f>
        <v>2.121447829976475E-2</v>
      </c>
      <c r="P3000" s="44">
        <f>IFERROR(_xll.qlIndexFixing(ONIndex6M,I3000,TRUE,_xll.ohTrigger(RecalcTrigger,Trigger6M)),NA())</f>
        <v>2.1269321899538562E-2</v>
      </c>
      <c r="Q3000" s="183">
        <f>IFERROR(_xll.qlIndexFixing(ONIndex1Y,I3000,TRUE,_xll.ohTrigger(RecalcTrigger,Trigger1Y)),NA())</f>
        <v>2.1298612435837194E-2</v>
      </c>
    </row>
    <row r="3001" spans="2:17" x14ac:dyDescent="0.2">
      <c r="B3001" s="39" t="s">
        <v>42</v>
      </c>
      <c r="D3001" s="42">
        <f>_xll.qlCalendarAdvance(Calendar,$D3000,B3001,"f",FALSE)</f>
        <v>60349</v>
      </c>
      <c r="E3001" s="177">
        <f>_xll.qlInterestRateIndexValueDate(IndexON,D3001)</f>
        <v>60349</v>
      </c>
      <c r="F3001" s="193">
        <f>IFERROR(_xll.qlIndexFixing(IndexON,D3001,TRUE,_xll.ohTrigger(RecalcTrigger,TriggerON)),NA())</f>
        <v>2.0918524345265865E-2</v>
      </c>
      <c r="H3001" s="42">
        <f>_xll.qlCalendarAdvance(Calendar,$H3000,B3001,"f",FALSE)</f>
        <v>60349</v>
      </c>
      <c r="I3001" s="177">
        <f>_xll.qlInterestRateIndexValueDate(Index1M,$H3001)</f>
        <v>60349</v>
      </c>
      <c r="J3001" s="182">
        <f>IFERROR(_xll.qlIndexFixing(Index1M,$H3001,TRUE,_xll.ohTrigger(RecalcTrigger,Trigger1M)),NA())</f>
        <v>2.0897819090501597E-2</v>
      </c>
      <c r="K3001" s="44">
        <f>IFERROR(_xll.qlIndexFixing(Index3M,H3001,TRUE,_xll.ohTrigger(RecalcTrigger,Trigger3M)),NA())</f>
        <v>2.1326731343645645E-2</v>
      </c>
      <c r="L3001" s="44">
        <f>IFERROR(_xll.qlIndexFixing(Index6M,$H3001,TRUE,_xll.ohTrigger(RecalcTrigger,Trigger6M)),NA())</f>
        <v>2.1489676115193389E-2</v>
      </c>
      <c r="M3001" s="183">
        <f>IFERROR(_xll.qlIndexFixing(Index1Y,$H3001,TRUE,_xll.ohTrigger(RecalcTrigger,Trigger1Y)),NA())</f>
        <v>2.1732718077879021E-2</v>
      </c>
      <c r="N3001" s="182">
        <f>IFERROR(_xll.qlIndexFixing(ONIndex1M,I3001,TRUE,_xll.ohTrigger(RecalcTrigger,Trigger1M)),NA())</f>
        <v>2.0862916057947656E-2</v>
      </c>
      <c r="O3001" s="44">
        <f>IFERROR(_xll.qlIndexFixing(ONIndex3M,I3001,TRUE,_xll.ohTrigger(RecalcTrigger,Trigger3M)),NA())</f>
        <v>2.1221848029508994E-2</v>
      </c>
      <c r="P3001" s="44">
        <f>IFERROR(_xll.qlIndexFixing(ONIndex6M,I3001,TRUE,_xll.ohTrigger(RecalcTrigger,Trigger6M)),NA())</f>
        <v>2.1276706581511151E-2</v>
      </c>
      <c r="Q3001" s="183">
        <f>IFERROR(_xll.qlIndexFixing(ONIndex1Y,I3001,TRUE,_xll.ohTrigger(RecalcTrigger,Trigger1Y)),NA())</f>
        <v>2.1306022057614449E-2</v>
      </c>
    </row>
    <row r="3002" spans="2:17" x14ac:dyDescent="0.2">
      <c r="B3002" s="39" t="s">
        <v>42</v>
      </c>
      <c r="D3002" s="42">
        <f>_xll.qlCalendarAdvance(Calendar,$D3001,B3002,"f",FALSE)</f>
        <v>60357</v>
      </c>
      <c r="E3002" s="177">
        <f>_xll.qlInterestRateIndexValueDate(IndexON,D3002)</f>
        <v>60357</v>
      </c>
      <c r="F3002" s="193">
        <f>IFERROR(_xll.qlIndexFixing(IndexON,D3002,TRUE,_xll.ohTrigger(RecalcTrigger,TriggerON)),NA())</f>
        <v>2.0926521843859236E-2</v>
      </c>
      <c r="H3002" s="42">
        <f>_xll.qlCalendarAdvance(Calendar,$H3001,B3002,"f",FALSE)</f>
        <v>60357</v>
      </c>
      <c r="I3002" s="177">
        <f>_xll.qlInterestRateIndexValueDate(Index1M,$H3002)</f>
        <v>60357</v>
      </c>
      <c r="J3002" s="182">
        <f>IFERROR(_xll.qlIndexFixing(Index1M,$H3002,TRUE,_xll.ohTrigger(RecalcTrigger,Trigger1M)),NA())</f>
        <v>2.0905745412769943E-2</v>
      </c>
      <c r="K3002" s="44">
        <f>IFERROR(_xll.qlIndexFixing(Index3M,H3002,TRUE,_xll.ohTrigger(RecalcTrigger,Trigger3M)),NA())</f>
        <v>2.1334168827063193E-2</v>
      </c>
      <c r="L3002" s="44">
        <f>IFERROR(_xll.qlIndexFixing(Index6M,$H3002,TRUE,_xll.ohTrigger(RecalcTrigger,Trigger6M)),NA())</f>
        <v>2.1497172260868905E-2</v>
      </c>
      <c r="M3002" s="183">
        <f>IFERROR(_xll.qlIndexFixing(Index1Y,$H3002,TRUE,_xll.ohTrigger(RecalcTrigger,Trigger1Y)),NA())</f>
        <v>2.1741353441114608E-2</v>
      </c>
      <c r="N3002" s="182">
        <f>IFERROR(_xll.qlIndexFixing(ONIndex1M,I3002,TRUE,_xll.ohTrigger(RecalcTrigger,Trigger1M)),NA())</f>
        <v>2.0871952828155349E-2</v>
      </c>
      <c r="O3002" s="44">
        <f>IFERROR(_xll.qlIndexFixing(ONIndex3M,I3002,TRUE,_xll.ohTrigger(RecalcTrigger,Trigger3M)),NA())</f>
        <v>2.1230289327405227E-2</v>
      </c>
      <c r="P3002" s="44">
        <f>IFERROR(_xll.qlIndexFixing(ONIndex6M,I3002,TRUE,_xll.ohTrigger(RecalcTrigger,Trigger6M)),NA())</f>
        <v>2.1285165586398813E-2</v>
      </c>
      <c r="Q3002" s="183">
        <f>IFERROR(_xll.qlIndexFixing(ONIndex1Y,I3002,TRUE,_xll.ohTrigger(RecalcTrigger,Trigger1Y)),NA())</f>
        <v>2.1314510424029764E-2</v>
      </c>
    </row>
    <row r="3003" spans="2:17" x14ac:dyDescent="0.2">
      <c r="B3003" s="39" t="s">
        <v>42</v>
      </c>
      <c r="D3003" s="42">
        <f>_xll.qlCalendarAdvance(Calendar,$D3002,B3003,"f",FALSE)</f>
        <v>60364</v>
      </c>
      <c r="E3003" s="177">
        <f>_xll.qlInterestRateIndexValueDate(IndexON,D3003)</f>
        <v>60364</v>
      </c>
      <c r="F3003" s="193">
        <f>IFERROR(_xll.qlIndexFixing(IndexON,D3003,TRUE,_xll.ohTrigger(RecalcTrigger,TriggerON)),NA())</f>
        <v>2.09335343156003E-2</v>
      </c>
      <c r="H3003" s="42">
        <f>_xll.qlCalendarAdvance(Calendar,$H3002,B3003,"f",FALSE)</f>
        <v>60364</v>
      </c>
      <c r="I3003" s="177">
        <f>_xll.qlInterestRateIndexValueDate(Index1M,$H3003)</f>
        <v>60364</v>
      </c>
      <c r="J3003" s="182">
        <f>IFERROR(_xll.qlIndexFixing(Index1M,$H3003,TRUE,_xll.ohTrigger(RecalcTrigger,Trigger1M)),NA())</f>
        <v>2.0913720096189602E-2</v>
      </c>
      <c r="K3003" s="44">
        <f>IFERROR(_xll.qlIndexFixing(Index3M,H3003,TRUE,_xll.ohTrigger(RecalcTrigger,Trigger3M)),NA())</f>
        <v>2.1341707470541083E-2</v>
      </c>
      <c r="L3003" s="44">
        <f>IFERROR(_xll.qlIndexFixing(Index6M,$H3003,TRUE,_xll.ohTrigger(RecalcTrigger,Trigger6M)),NA())</f>
        <v>2.1504757050237272E-2</v>
      </c>
      <c r="M3003" s="183">
        <f>IFERROR(_xll.qlIndexFixing(Index1Y,$H3003,TRUE,_xll.ohTrigger(RecalcTrigger,Trigger1Y)),NA())</f>
        <v>2.1748901484514471E-2</v>
      </c>
      <c r="N3003" s="182">
        <f>IFERROR(_xll.qlIndexFixing(ONIndex1M,I3003,TRUE,_xll.ohTrigger(RecalcTrigger,Trigger1M)),NA())</f>
        <v>2.0879878507668037E-2</v>
      </c>
      <c r="O3003" s="44">
        <f>IFERROR(_xll.qlIndexFixing(ONIndex3M,I3003,TRUE,_xll.ohTrigger(RecalcTrigger,Trigger3M)),NA())</f>
        <v>2.1237691868817299E-2</v>
      </c>
      <c r="P3003" s="44">
        <f>IFERROR(_xll.qlIndexFixing(ONIndex6M,I3003,TRUE,_xll.ohTrigger(RecalcTrigger,Trigger6M)),NA())</f>
        <v>2.1292584162574402E-2</v>
      </c>
      <c r="Q3003" s="183">
        <f>IFERROR(_xll.qlIndexFixing(ONIndex1Y,I3003,TRUE,_xll.ohTrigger(RecalcTrigger,Trigger1Y)),NA())</f>
        <v>2.1321955443175389E-2</v>
      </c>
    </row>
    <row r="3004" spans="2:17" x14ac:dyDescent="0.2">
      <c r="B3004" s="39" t="s">
        <v>42</v>
      </c>
      <c r="D3004" s="42">
        <f>_xll.qlCalendarAdvance(Calendar,$D3003,B3004,"f",FALSE)</f>
        <v>60371</v>
      </c>
      <c r="E3004" s="177">
        <f>_xll.qlInterestRateIndexValueDate(IndexON,D3004)</f>
        <v>60371</v>
      </c>
      <c r="F3004" s="193">
        <f>IFERROR(_xll.qlIndexFixing(IndexON,D3004,TRUE,_xll.ohTrigger(RecalcTrigger,TriggerON)),NA())</f>
        <v>2.094056047038495E-2</v>
      </c>
      <c r="H3004" s="42">
        <f>_xll.qlCalendarAdvance(Calendar,$H3003,B3004,"f",FALSE)</f>
        <v>60371</v>
      </c>
      <c r="I3004" s="177">
        <f>_xll.qlInterestRateIndexValueDate(Index1M,$H3004)</f>
        <v>60371</v>
      </c>
      <c r="J3004" s="182">
        <f>IFERROR(_xll.qlIndexFixing(Index1M,$H3004,TRUE,_xll.ohTrigger(RecalcTrigger,Trigger1M)),NA())</f>
        <v>2.0921712085362164E-2</v>
      </c>
      <c r="K3004" s="44">
        <f>IFERROR(_xll.qlIndexFixing(Index3M,H3004,TRUE,_xll.ohTrigger(RecalcTrigger,Trigger3M)),NA())</f>
        <v>2.1349257564406744E-2</v>
      </c>
      <c r="L3004" s="44">
        <f>IFERROR(_xll.qlIndexFixing(Index6M,$H3004,TRUE,_xll.ohTrigger(RecalcTrigger,Trigger6M)),NA())</f>
        <v>2.1512340397766616E-2</v>
      </c>
      <c r="M3004" s="183">
        <f>IFERROR(_xll.qlIndexFixing(Index1Y,$H3004,TRUE,_xll.ohTrigger(RecalcTrigger,Trigger1Y)),NA())</f>
        <v>2.1756441515314418E-2</v>
      </c>
      <c r="N3004" s="182">
        <f>IFERROR(_xll.qlIndexFixing(ONIndex1M,I3004,TRUE,_xll.ohTrigger(RecalcTrigger,Trigger1M)),NA())</f>
        <v>2.0887821459277811E-2</v>
      </c>
      <c r="O3004" s="44">
        <f>IFERROR(_xll.qlIndexFixing(ONIndex3M,I3004,TRUE,_xll.ohTrigger(RecalcTrigger,Trigger3M)),NA())</f>
        <v>2.1245109722465294E-2</v>
      </c>
      <c r="P3004" s="44">
        <f>IFERROR(_xll.qlIndexFixing(ONIndex6M,I3004,TRUE,_xll.ohTrigger(RecalcTrigger,Trigger6M)),NA())</f>
        <v>2.1300018556066336E-2</v>
      </c>
      <c r="Q3004" s="183">
        <f>IFERROR(_xll.qlIndexFixing(ONIndex1Y,I3004,TRUE,_xll.ohTrigger(RecalcTrigger,Trigger1Y)),NA())</f>
        <v>2.1329416981173965E-2</v>
      </c>
    </row>
    <row r="3005" spans="2:17" x14ac:dyDescent="0.2">
      <c r="B3005" s="39" t="s">
        <v>42</v>
      </c>
      <c r="D3005" s="42">
        <f>_xll.qlCalendarAdvance(Calendar,$D3004,B3005,"f",FALSE)</f>
        <v>60378</v>
      </c>
      <c r="E3005" s="177">
        <f>_xll.qlInterestRateIndexValueDate(IndexON,D3005)</f>
        <v>60378</v>
      </c>
      <c r="F3005" s="193">
        <f>IFERROR(_xll.qlIndexFixing(IndexON,D3005,TRUE,_xll.ohTrigger(RecalcTrigger,TriggerON)),NA())</f>
        <v>2.0947600308294234E-2</v>
      </c>
      <c r="H3005" s="42">
        <f>_xll.qlCalendarAdvance(Calendar,$H3004,B3005,"f",FALSE)</f>
        <v>60378</v>
      </c>
      <c r="I3005" s="177">
        <f>_xll.qlInterestRateIndexValueDate(Index1M,$H3005)</f>
        <v>60378</v>
      </c>
      <c r="J3005" s="182">
        <f>IFERROR(_xll.qlIndexFixing(Index1M,$H3005,TRUE,_xll.ohTrigger(RecalcTrigger,Trigger1M)),NA())</f>
        <v>2.0929721380322751E-2</v>
      </c>
      <c r="K3005" s="44">
        <f>IFERROR(_xll.qlIndexFixing(Index3M,H3005,TRUE,_xll.ohTrigger(RecalcTrigger,Trigger3M)),NA())</f>
        <v>2.1356816800892263E-2</v>
      </c>
      <c r="L3005" s="44">
        <f>IFERROR(_xll.qlIndexFixing(Index6M,$H3005,TRUE,_xll.ohTrigger(RecalcTrigger,Trigger6M)),NA())</f>
        <v>2.1519921128435118E-2</v>
      </c>
      <c r="M3005" s="183">
        <f>IFERROR(_xll.qlIndexFixing(Index1Y,$H3005,TRUE,_xll.ohTrigger(RecalcTrigger,Trigger1Y)),NA())</f>
        <v>2.1763972922780539E-2</v>
      </c>
      <c r="N3005" s="182">
        <f>IFERROR(_xll.qlIndexFixing(ONIndex1M,I3005,TRUE,_xll.ohTrigger(RecalcTrigger,Trigger1M)),NA())</f>
        <v>2.0895781682822578E-2</v>
      </c>
      <c r="O3005" s="44">
        <f>IFERROR(_xll.qlIndexFixing(ONIndex3M,I3005,TRUE,_xll.ohTrigger(RecalcTrigger,Trigger3M)),NA())</f>
        <v>2.125254288818712E-2</v>
      </c>
      <c r="P3005" s="44">
        <f>IFERROR(_xll.qlIndexFixing(ONIndex6M,I3005,TRUE,_xll.ohTrigger(RecalcTrigger,Trigger6M)),NA())</f>
        <v>2.1307468766712523E-2</v>
      </c>
      <c r="Q3005" s="183">
        <f>IFERROR(_xll.qlIndexFixing(ONIndex1Y,I3005,TRUE,_xll.ohTrigger(RecalcTrigger,Trigger1Y)),NA())</f>
        <v>2.1336895037863401E-2</v>
      </c>
    </row>
    <row r="3006" spans="2:17" x14ac:dyDescent="0.2">
      <c r="B3006" s="39" t="s">
        <v>42</v>
      </c>
      <c r="D3006" s="42">
        <f>_xll.qlCalendarAdvance(Calendar,$D3005,B3006,"f",FALSE)</f>
        <v>60385</v>
      </c>
      <c r="E3006" s="177">
        <f>_xll.qlInterestRateIndexValueDate(IndexON,D3006)</f>
        <v>60385</v>
      </c>
      <c r="F3006" s="193">
        <f>IFERROR(_xll.qlIndexFixing(IndexON,D3006,TRUE,_xll.ohTrigger(RecalcTrigger,TriggerON)),NA())</f>
        <v>2.0954653829247105E-2</v>
      </c>
      <c r="H3006" s="42">
        <f>_xll.qlCalendarAdvance(Calendar,$H3005,B3006,"f",FALSE)</f>
        <v>60385</v>
      </c>
      <c r="I3006" s="177">
        <f>_xll.qlInterestRateIndexValueDate(Index1M,$H3006)</f>
        <v>60385</v>
      </c>
      <c r="J3006" s="182">
        <f>IFERROR(_xll.qlIndexFixing(Index1M,$H3006,TRUE,_xll.ohTrigger(RecalcTrigger,Trigger1M)),NA())</f>
        <v>2.0937747981098376E-2</v>
      </c>
      <c r="K3006" s="44">
        <f>IFERROR(_xll.qlIndexFixing(Index3M,H3006,TRUE,_xll.ohTrigger(RecalcTrigger,Trigger3M)),NA())</f>
        <v>2.1364382872211034E-2</v>
      </c>
      <c r="L3006" s="44">
        <f>IFERROR(_xll.qlIndexFixing(Index6M,$H3006,TRUE,_xll.ohTrigger(RecalcTrigger,Trigger6M)),NA())</f>
        <v>2.1527498067202791E-2</v>
      </c>
      <c r="M3006" s="183">
        <f>IFERROR(_xll.qlIndexFixing(Index1Y,$H3006,TRUE,_xll.ohTrigger(RecalcTrigger,Trigger1Y)),NA())</f>
        <v>2.1771495096161608E-2</v>
      </c>
      <c r="N3006" s="182">
        <f>IFERROR(_xll.qlIndexFixing(ONIndex1M,I3006,TRUE,_xll.ohTrigger(RecalcTrigger,Trigger1M)),NA())</f>
        <v>2.0903759178221293E-2</v>
      </c>
      <c r="O3006" s="44">
        <f>IFERROR(_xll.qlIndexFixing(ONIndex3M,I3006,TRUE,_xll.ohTrigger(RecalcTrigger,Trigger3M)),NA())</f>
        <v>2.1259991366063824E-2</v>
      </c>
      <c r="P3006" s="44">
        <f>IFERROR(_xll.qlIndexFixing(ONIndex6M,I3006,TRUE,_xll.ohTrigger(RecalcTrigger,Trigger6M)),NA())</f>
        <v>2.1314934794837148E-2</v>
      </c>
      <c r="Q3006" s="183">
        <f>IFERROR(_xll.qlIndexFixing(ONIndex1Y,I3006,TRUE,_xll.ohTrigger(RecalcTrigger,Trigger1Y)),NA())</f>
        <v>2.1344389613324743E-2</v>
      </c>
    </row>
    <row r="3007" spans="2:17" x14ac:dyDescent="0.2">
      <c r="B3007" s="39" t="s">
        <v>42</v>
      </c>
      <c r="D3007" s="42">
        <f>_xll.qlCalendarAdvance(Calendar,$D3006,B3007,"f",FALSE)</f>
        <v>60392</v>
      </c>
      <c r="E3007" s="177">
        <f>_xll.qlInterestRateIndexValueDate(IndexON,D3007)</f>
        <v>60392</v>
      </c>
      <c r="F3007" s="193">
        <f>IFERROR(_xll.qlIndexFixing(IndexON,D3007,TRUE,_xll.ohTrigger(RecalcTrigger,TriggerON)),NA())</f>
        <v>2.0961721033243563E-2</v>
      </c>
      <c r="H3007" s="42">
        <f>_xll.qlCalendarAdvance(Calendar,$H3006,B3007,"f",FALSE)</f>
        <v>60392</v>
      </c>
      <c r="I3007" s="177">
        <f>_xll.qlInterestRateIndexValueDate(Index1M,$H3007)</f>
        <v>60392</v>
      </c>
      <c r="J3007" s="182">
        <f>IFERROR(_xll.qlIndexFixing(Index1M,$H3007,TRUE,_xll.ohTrigger(RecalcTrigger,Trigger1M)),NA())</f>
        <v>2.0946968706818777E-2</v>
      </c>
      <c r="K3007" s="44">
        <f>IFERROR(_xll.qlIndexFixing(Index3M,H3007,TRUE,_xll.ohTrigger(RecalcTrigger,Trigger3M)),NA())</f>
        <v>2.1373119416533391E-2</v>
      </c>
      <c r="L3007" s="44">
        <f>IFERROR(_xll.qlIndexFixing(Index6M,$H3007,TRUE,_xll.ohTrigger(RecalcTrigger,Trigger6M)),NA())</f>
        <v>2.1536240926402054E-2</v>
      </c>
      <c r="M3007" s="183">
        <f>IFERROR(_xll.qlIndexFixing(Index1Y,$H3007,TRUE,_xll.ohTrigger(RecalcTrigger,Trigger1Y)),NA())</f>
        <v>2.177900742468819E-2</v>
      </c>
      <c r="N3007" s="182">
        <f>IFERROR(_xll.qlIndexFixing(ONIndex1M,I3007,TRUE,_xll.ohTrigger(RecalcTrigger,Trigger1M)),NA())</f>
        <v>2.0911753945798139E-2</v>
      </c>
      <c r="O3007" s="44">
        <f>IFERROR(_xll.qlIndexFixing(ONIndex3M,I3007,TRUE,_xll.ohTrigger(RecalcTrigger,Trigger3M)),NA())</f>
        <v>2.1267455155933312E-2</v>
      </c>
      <c r="P3007" s="44">
        <f>IFERROR(_xll.qlIndexFixing(ONIndex6M,I3007,TRUE,_xll.ohTrigger(RecalcTrigger,Trigger6M)),NA())</f>
        <v>2.1322416640116026E-2</v>
      </c>
      <c r="Q3007" s="183">
        <f>IFERROR(_xll.qlIndexFixing(ONIndex1Y,I3007,TRUE,_xll.ohTrigger(RecalcTrigger,Trigger1Y)),NA())</f>
        <v>2.1351900707639038E-2</v>
      </c>
    </row>
    <row r="3008" spans="2:17" x14ac:dyDescent="0.2">
      <c r="B3008" s="39" t="s">
        <v>42</v>
      </c>
      <c r="D3008" s="42">
        <f>_xll.qlCalendarAdvance(Calendar,$D3007,B3008,"f",FALSE)</f>
        <v>60399</v>
      </c>
      <c r="E3008" s="177">
        <f>_xll.qlInterestRateIndexValueDate(IndexON,D3008)</f>
        <v>60399</v>
      </c>
      <c r="F3008" s="193">
        <f>IFERROR(_xll.qlIndexFixing(IndexON,D3008,TRUE,_xll.ohTrigger(RecalcTrigger,TriggerON)),NA())</f>
        <v>2.0968801920445701E-2</v>
      </c>
      <c r="H3008" s="42">
        <f>_xll.qlCalendarAdvance(Calendar,$H3007,B3008,"f",FALSE)</f>
        <v>60399</v>
      </c>
      <c r="I3008" s="177">
        <f>_xll.qlInterestRateIndexValueDate(Index1M,$H3008)</f>
        <v>60399</v>
      </c>
      <c r="J3008" s="182">
        <f>IFERROR(_xll.qlIndexFixing(Index1M,$H3008,TRUE,_xll.ohTrigger(RecalcTrigger,Trigger1M)),NA())</f>
        <v>2.0955031617865379E-2</v>
      </c>
      <c r="K3008" s="44">
        <f>IFERROR(_xll.qlIndexFixing(Index3M,H3008,TRUE,_xll.ohTrigger(RecalcTrigger,Trigger3M)),NA())</f>
        <v>2.1380692212487711E-2</v>
      </c>
      <c r="L3008" s="44">
        <f>IFERROR(_xll.qlIndexFixing(Index6M,$H3008,TRUE,_xll.ohTrigger(RecalcTrigger,Trigger6M)),NA())</f>
        <v>2.1543806297290347E-2</v>
      </c>
      <c r="M3008" s="183">
        <f>IFERROR(_xll.qlIndexFixing(Index1Y,$H3008,TRUE,_xll.ohTrigger(RecalcTrigger,Trigger1Y)),NA())</f>
        <v>2.1786509297572865E-2</v>
      </c>
      <c r="N3008" s="182">
        <f>IFERROR(_xll.qlIndexFixing(ONIndex1M,I3008,TRUE,_xll.ohTrigger(RecalcTrigger,Trigger1M)),NA())</f>
        <v>2.0919765985391026E-2</v>
      </c>
      <c r="O3008" s="44">
        <f>IFERROR(_xll.qlIndexFixing(ONIndex3M,I3008,TRUE,_xll.ohTrigger(RecalcTrigger,Trigger3M)),NA())</f>
        <v>2.1274934258038725E-2</v>
      </c>
      <c r="P3008" s="44">
        <f>IFERROR(_xll.qlIndexFixing(ONIndex6M,I3008,TRUE,_xll.ohTrigger(RecalcTrigger,Trigger6M)),NA())</f>
        <v>2.1329914302792297E-2</v>
      </c>
      <c r="Q3008" s="183">
        <f>IFERROR(_xll.qlIndexFixing(ONIndex1Y,I3008,TRUE,_xll.ohTrigger(RecalcTrigger,Trigger1Y)),NA())</f>
        <v>2.1359428320644192E-2</v>
      </c>
    </row>
    <row r="3009" spans="2:17" x14ac:dyDescent="0.2">
      <c r="B3009" s="39" t="s">
        <v>42</v>
      </c>
      <c r="D3009" s="42">
        <f>_xll.qlCalendarAdvance(Calendar,$D3008,B3009,"f",FALSE)</f>
        <v>60406</v>
      </c>
      <c r="E3009" s="177">
        <f>_xll.qlInterestRateIndexValueDate(IndexON,D3009)</f>
        <v>60406</v>
      </c>
      <c r="F3009" s="193">
        <f>IFERROR(_xll.qlIndexFixing(IndexON,D3009,TRUE,_xll.ohTrigger(RecalcTrigger,TriggerON)),NA())</f>
        <v>2.0975896490529333E-2</v>
      </c>
      <c r="H3009" s="42">
        <f>_xll.qlCalendarAdvance(Calendar,$H3008,B3009,"f",FALSE)</f>
        <v>60406</v>
      </c>
      <c r="I3009" s="177">
        <f>_xll.qlInterestRateIndexValueDate(Index1M,$H3009)</f>
        <v>60406</v>
      </c>
      <c r="J3009" s="182">
        <f>IFERROR(_xll.qlIndexFixing(Index1M,$H3009,TRUE,_xll.ohTrigger(RecalcTrigger,Trigger1M)),NA())</f>
        <v>2.0963111836007988E-2</v>
      </c>
      <c r="K3009" s="44">
        <f>IFERROR(_xll.qlIndexFixing(Index3M,H3009,TRUE,_xll.ohTrigger(RecalcTrigger,Trigger3M)),NA())</f>
        <v>2.1388264762279816E-2</v>
      </c>
      <c r="L3009" s="44">
        <f>IFERROR(_xll.qlIndexFixing(Index6M,$H3009,TRUE,_xll.ohTrigger(RecalcTrigger,Trigger6M)),NA())</f>
        <v>2.1551364310627694E-2</v>
      </c>
      <c r="M3009" s="183">
        <f>IFERROR(_xll.qlIndexFixing(Index1Y,$H3009,TRUE,_xll.ohTrigger(RecalcTrigger,Trigger1Y)),NA())</f>
        <v>2.1794000104010891E-2</v>
      </c>
      <c r="N3009" s="182">
        <f>IFERROR(_xll.qlIndexFixing(ONIndex1M,I3009,TRUE,_xll.ohTrigger(RecalcTrigger,Trigger1M)),NA())</f>
        <v>2.0927795296918905E-2</v>
      </c>
      <c r="O3009" s="44">
        <f>IFERROR(_xll.qlIndexFixing(ONIndex3M,I3009,TRUE,_xll.ohTrigger(RecalcTrigger,Trigger3M)),NA())</f>
        <v>2.1282428672136922E-2</v>
      </c>
      <c r="P3009" s="44">
        <f>IFERROR(_xll.qlIndexFixing(ONIndex6M,I3009,TRUE,_xll.ohTrigger(RecalcTrigger,Trigger6M)),NA())</f>
        <v>2.133742778262282E-2</v>
      </c>
      <c r="Q3009" s="183">
        <f>IFERROR(_xll.qlIndexFixing(ONIndex1Y,I3009,TRUE,_xll.ohTrigger(RecalcTrigger,Trigger1Y)),NA())</f>
        <v>2.1366972452421251E-2</v>
      </c>
    </row>
    <row r="3010" spans="2:17" x14ac:dyDescent="0.2">
      <c r="B3010" s="39" t="s">
        <v>42</v>
      </c>
      <c r="D3010" s="42">
        <f>_xll.qlCalendarAdvance(Calendar,$D3009,B3010,"f",FALSE)</f>
        <v>60413</v>
      </c>
      <c r="E3010" s="177">
        <f>_xll.qlInterestRateIndexValueDate(IndexON,D3010)</f>
        <v>60413</v>
      </c>
      <c r="F3010" s="193">
        <f>IFERROR(_xll.qlIndexFixing(IndexON,D3010,TRUE,_xll.ohTrigger(RecalcTrigger,TriggerON)),NA())</f>
        <v>2.0983004743737599E-2</v>
      </c>
      <c r="H3010" s="42">
        <f>_xll.qlCalendarAdvance(Calendar,$H3009,B3010,"f",FALSE)</f>
        <v>60413</v>
      </c>
      <c r="I3010" s="177">
        <f>_xll.qlInterestRateIndexValueDate(Index1M,$H3010)</f>
        <v>60413</v>
      </c>
      <c r="J3010" s="182">
        <f>IFERROR(_xll.qlIndexFixing(Index1M,$H3010,TRUE,_xll.ohTrigger(RecalcTrigger,Trigger1M)),NA())</f>
        <v>2.0971209357675342E-2</v>
      </c>
      <c r="K3010" s="44">
        <f>IFERROR(_xll.qlIndexFixing(Index3M,H3010,TRUE,_xll.ohTrigger(RecalcTrigger,Trigger3M)),NA())</f>
        <v>2.1395834783005108E-2</v>
      </c>
      <c r="L3010" s="44">
        <f>IFERROR(_xll.qlIndexFixing(Index6M,$H3010,TRUE,_xll.ohTrigger(RecalcTrigger,Trigger6M)),NA())</f>
        <v>2.1558913797617481E-2</v>
      </c>
      <c r="M3010" s="183">
        <f>IFERROR(_xll.qlIndexFixing(Index1Y,$H3010,TRUE,_xll.ohTrigger(RecalcTrigger,Trigger1Y)),NA())</f>
        <v>2.1801479233180654E-2</v>
      </c>
      <c r="N3010" s="182">
        <f>IFERROR(_xll.qlIndexFixing(ONIndex1M,I3010,TRUE,_xll.ohTrigger(RecalcTrigger,Trigger1M)),NA())</f>
        <v>2.0935841880462824E-2</v>
      </c>
      <c r="O3010" s="44">
        <f>IFERROR(_xll.qlIndexFixing(ONIndex3M,I3010,TRUE,_xll.ohTrigger(RecalcTrigger,Trigger3M)),NA())</f>
        <v>2.1289938398389996E-2</v>
      </c>
      <c r="P3010" s="44">
        <f>IFERROR(_xll.qlIndexFixing(ONIndex6M,I3010,TRUE,_xll.ohTrigger(RecalcTrigger,Trigger6M)),NA())</f>
        <v>2.1344957079607596E-2</v>
      </c>
      <c r="Q3010" s="183">
        <f>IFERROR(_xll.qlIndexFixing(ONIndex1Y,I3010,TRUE,_xll.ohTrigger(RecalcTrigger,Trigger1Y)),NA())</f>
        <v>2.1374533103051263E-2</v>
      </c>
    </row>
    <row r="3011" spans="2:17" x14ac:dyDescent="0.2">
      <c r="B3011" s="39" t="s">
        <v>42</v>
      </c>
      <c r="D3011" s="42">
        <f>_xll.qlCalendarAdvance(Calendar,$D3010,B3011,"f",FALSE)</f>
        <v>60420</v>
      </c>
      <c r="E3011" s="177">
        <f>_xll.qlInterestRateIndexValueDate(IndexON,D3011)</f>
        <v>60420</v>
      </c>
      <c r="F3011" s="193">
        <f>IFERROR(_xll.qlIndexFixing(IndexON,D3011,TRUE,_xll.ohTrigger(RecalcTrigger,TriggerON)),NA())</f>
        <v>2.0990126680070498E-2</v>
      </c>
      <c r="H3011" s="42">
        <f>_xll.qlCalendarAdvance(Calendar,$H3010,B3011,"f",FALSE)</f>
        <v>60420</v>
      </c>
      <c r="I3011" s="177">
        <f>_xll.qlInterestRateIndexValueDate(Index1M,$H3011)</f>
        <v>60420</v>
      </c>
      <c r="J3011" s="182">
        <f>IFERROR(_xll.qlIndexFixing(Index1M,$H3011,TRUE,_xll.ohTrigger(RecalcTrigger,Trigger1M)),NA())</f>
        <v>2.0978139293821307E-2</v>
      </c>
      <c r="K3011" s="44">
        <f>IFERROR(_xll.qlIndexFixing(Index3M,H3011,TRUE,_xll.ohTrigger(RecalcTrigger,Trigger3M)),NA())</f>
        <v>2.1403399991743139E-2</v>
      </c>
      <c r="L3011" s="44">
        <f>IFERROR(_xll.qlIndexFixing(Index6M,$H3011,TRUE,_xll.ohTrigger(RecalcTrigger,Trigger6M)),NA())</f>
        <v>2.1565284754906704E-2</v>
      </c>
      <c r="M3011" s="183">
        <f>IFERROR(_xll.qlIndexFixing(Index1Y,$H3011,TRUE,_xll.ohTrigger(RecalcTrigger,Trigger1Y)),NA())</f>
        <v>2.1808946074241442E-2</v>
      </c>
      <c r="N3011" s="182">
        <f>IFERROR(_xll.qlIndexFixing(ONIndex1M,I3011,TRUE,_xll.ohTrigger(RecalcTrigger,Trigger1M)),NA())</f>
        <v>2.0943905736103829E-2</v>
      </c>
      <c r="O3011" s="44">
        <f>IFERROR(_xll.qlIndexFixing(ONIndex3M,I3011,TRUE,_xll.ohTrigger(RecalcTrigger,Trigger3M)),NA())</f>
        <v>2.1297463436797948E-2</v>
      </c>
      <c r="P3011" s="44">
        <f>IFERROR(_xll.qlIndexFixing(ONIndex6M,I3011,TRUE,_xll.ohTrigger(RecalcTrigger,Trigger6M)),NA())</f>
        <v>2.135250219407081E-2</v>
      </c>
      <c r="Q3011" s="183">
        <f>IFERROR(_xll.qlIndexFixing(ONIndex1Y,I3011,TRUE,_xll.ohTrigger(RecalcTrigger,Trigger1Y)),NA())</f>
        <v>2.1382110272453181E-2</v>
      </c>
    </row>
    <row r="3012" spans="2:17" x14ac:dyDescent="0.2">
      <c r="B3012" s="39" t="s">
        <v>42</v>
      </c>
      <c r="D3012" s="42">
        <f>_xll.qlCalendarAdvance(Calendar,$D3011,B3012,"f",FALSE)</f>
        <v>60427</v>
      </c>
      <c r="E3012" s="177">
        <f>_xll.qlInterestRateIndexValueDate(IndexON,D3012)</f>
        <v>60427</v>
      </c>
      <c r="F3012" s="193">
        <f>IFERROR(_xll.qlIndexFixing(IndexON,D3012,TRUE,_xll.ohTrigger(RecalcTrigger,TriggerON)),NA())</f>
        <v>2.0997262299446984E-2</v>
      </c>
      <c r="H3012" s="42">
        <f>_xll.qlCalendarAdvance(Calendar,$H3011,B3012,"f",FALSE)</f>
        <v>60427</v>
      </c>
      <c r="I3012" s="177">
        <f>_xll.qlInterestRateIndexValueDate(Index1M,$H3012)</f>
        <v>60427</v>
      </c>
      <c r="J3012" s="182">
        <f>IFERROR(_xll.qlIndexFixing(Index1M,$H3012,TRUE,_xll.ohTrigger(RecalcTrigger,Trigger1M)),NA())</f>
        <v>2.0986260772489961E-2</v>
      </c>
      <c r="K3012" s="44">
        <f>IFERROR(_xll.qlIndexFixing(Index3M,H3012,TRUE,_xll.ohTrigger(RecalcTrigger,Trigger3M)),NA())</f>
        <v>2.1410958105556731E-2</v>
      </c>
      <c r="L3012" s="44">
        <f>IFERROR(_xll.qlIndexFixing(Index6M,$H3012,TRUE,_xll.ohTrigger(RecalcTrigger,Trigger6M)),NA())</f>
        <v>2.157281426544843E-2</v>
      </c>
      <c r="M3012" s="183">
        <f>IFERROR(_xll.qlIndexFixing(Index1Y,$H3012,TRUE,_xll.ohTrigger(RecalcTrigger,Trigger1Y)),NA())</f>
        <v>2.1816400016336779E-2</v>
      </c>
      <c r="N3012" s="182">
        <f>IFERROR(_xll.qlIndexFixing(ONIndex1M,I3012,TRUE,_xll.ohTrigger(RecalcTrigger,Trigger1M)),NA())</f>
        <v>2.0951986863598782E-2</v>
      </c>
      <c r="O3012" s="44">
        <f>IFERROR(_xll.qlIndexFixing(ONIndex3M,I3012,TRUE,_xll.ohTrigger(RecalcTrigger,Trigger3M)),NA())</f>
        <v>2.1305003787360777E-2</v>
      </c>
      <c r="P3012" s="44">
        <f>IFERROR(_xll.qlIndexFixing(ONIndex6M,I3012,TRUE,_xll.ohTrigger(RecalcTrigger,Trigger6M)),NA())</f>
        <v>2.136006312585037E-2</v>
      </c>
      <c r="Q3012" s="183">
        <f>IFERROR(_xll.qlIndexFixing(ONIndex1Y,I3012,TRUE,_xll.ohTrigger(RecalcTrigger,Trigger1Y)),NA())</f>
        <v>2.1389703960464912E-2</v>
      </c>
    </row>
    <row r="3013" spans="2:17" x14ac:dyDescent="0.2">
      <c r="B3013" s="39" t="s">
        <v>42</v>
      </c>
      <c r="D3013" s="42">
        <f>_xll.qlCalendarAdvance(Calendar,$D3012,B3013,"f",FALSE)</f>
        <v>60434</v>
      </c>
      <c r="E3013" s="177">
        <f>_xll.qlInterestRateIndexValueDate(IndexON,D3013)</f>
        <v>60434</v>
      </c>
      <c r="F3013" s="193">
        <f>IFERROR(_xll.qlIndexFixing(IndexON,D3013,TRUE,_xll.ohTrigger(RecalcTrigger,TriggerON)),NA())</f>
        <v>2.1004411601948103E-2</v>
      </c>
      <c r="H3013" s="42">
        <f>_xll.qlCalendarAdvance(Calendar,$H3012,B3013,"f",FALSE)</f>
        <v>60434</v>
      </c>
      <c r="I3013" s="177">
        <f>_xll.qlInterestRateIndexValueDate(Index1M,$H3013)</f>
        <v>60434</v>
      </c>
      <c r="J3013" s="182">
        <f>IFERROR(_xll.qlIndexFixing(Index1M,$H3013,TRUE,_xll.ohTrigger(RecalcTrigger,Trigger1M)),NA())</f>
        <v>2.0994384201056482E-2</v>
      </c>
      <c r="K3013" s="44">
        <f>IFERROR(_xll.qlIndexFixing(Index3M,H3013,TRUE,_xll.ohTrigger(RecalcTrigger,Trigger3M)),NA())</f>
        <v>2.1418506841489313E-2</v>
      </c>
      <c r="L3013" s="44">
        <f>IFERROR(_xll.qlIndexFixing(Index6M,$H3013,TRUE,_xll.ohTrigger(RecalcTrigger,Trigger6M)),NA())</f>
        <v>2.1580331758319204E-2</v>
      </c>
      <c r="M3013" s="183">
        <f>IFERROR(_xll.qlIndexFixing(Index1Y,$H3013,TRUE,_xll.ohTrigger(RecalcTrigger,Trigger1Y)),NA())</f>
        <v>2.1823840448591758E-2</v>
      </c>
      <c r="N3013" s="182">
        <f>IFERROR(_xll.qlIndexFixing(ONIndex1M,I3013,TRUE,_xll.ohTrigger(RecalcTrigger,Trigger1M)),NA())</f>
        <v>2.096008526319082E-2</v>
      </c>
      <c r="O3013" s="44">
        <f>IFERROR(_xll.qlIndexFixing(ONIndex3M,I3013,TRUE,_xll.ohTrigger(RecalcTrigger,Trigger3M)),NA())</f>
        <v>2.1312559450078483E-2</v>
      </c>
      <c r="P3013" s="44">
        <f>IFERROR(_xll.qlIndexFixing(ONIndex6M,I3013,TRUE,_xll.ohTrigger(RecalcTrigger,Trigger6M)),NA())</f>
        <v>2.136763987486523E-2</v>
      </c>
      <c r="Q3013" s="183">
        <f>IFERROR(_xll.qlIndexFixing(ONIndex1Y,I3013,TRUE,_xll.ohTrigger(RecalcTrigger,Trigger1Y)),NA())</f>
        <v>2.1397314167410642E-2</v>
      </c>
    </row>
    <row r="3014" spans="2:17" x14ac:dyDescent="0.2">
      <c r="B3014" s="39" t="s">
        <v>42</v>
      </c>
      <c r="D3014" s="42">
        <f>_xll.qlCalendarAdvance(Calendar,$D3013,B3014,"f",FALSE)</f>
        <v>60441</v>
      </c>
      <c r="E3014" s="177">
        <f>_xll.qlInterestRateIndexValueDate(IndexON,D3014)</f>
        <v>60441</v>
      </c>
      <c r="F3014" s="193">
        <f>IFERROR(_xll.qlIndexFixing(IndexON,D3014,TRUE,_xll.ohTrigger(RecalcTrigger,TriggerON)),NA())</f>
        <v>2.1011574587330717E-2</v>
      </c>
      <c r="H3014" s="42">
        <f>_xll.qlCalendarAdvance(Calendar,$H3013,B3014,"f",FALSE)</f>
        <v>60441</v>
      </c>
      <c r="I3014" s="177">
        <f>_xll.qlInterestRateIndexValueDate(Index1M,$H3014)</f>
        <v>60441</v>
      </c>
      <c r="J3014" s="182">
        <f>IFERROR(_xll.qlIndexFixing(Index1M,$H3014,TRUE,_xll.ohTrigger(RecalcTrigger,Trigger1M)),NA())</f>
        <v>2.100250190142857E-2</v>
      </c>
      <c r="K3014" s="44">
        <f>IFERROR(_xll.qlIndexFixing(Index3M,H3014,TRUE,_xll.ohTrigger(RecalcTrigger,Trigger3M)),NA())</f>
        <v>2.1426043916569347E-2</v>
      </c>
      <c r="L3014" s="44">
        <f>IFERROR(_xll.qlIndexFixing(Index6M,$H3014,TRUE,_xll.ohTrigger(RecalcTrigger,Trigger6M)),NA())</f>
        <v>2.1587836058338215E-2</v>
      </c>
      <c r="M3014" s="183">
        <f>IFERROR(_xll.qlIndexFixing(Index1Y,$H3014,TRUE,_xll.ohTrigger(RecalcTrigger,Trigger1Y)),NA())</f>
        <v>2.183126676011482E-2</v>
      </c>
      <c r="N3014" s="182">
        <f>IFERROR(_xll.qlIndexFixing(ONIndex1M,I3014,TRUE,_xll.ohTrigger(RecalcTrigger,Trigger1M)),NA())</f>
        <v>2.0968200934717851E-2</v>
      </c>
      <c r="O3014" s="44">
        <f>IFERROR(_xll.qlIndexFixing(ONIndex3M,I3014,TRUE,_xll.ohTrigger(RecalcTrigger,Trigger3M)),NA())</f>
        <v>2.1320130424788974E-2</v>
      </c>
      <c r="P3014" s="44">
        <f>IFERROR(_xll.qlIndexFixing(ONIndex6M,I3014,TRUE,_xll.ohTrigger(RecalcTrigger,Trigger6M)),NA())</f>
        <v>2.1375232441034342E-2</v>
      </c>
      <c r="Q3014" s="183">
        <f>IFERROR(_xll.qlIndexFixing(ONIndex1Y,I3014,TRUE,_xll.ohTrigger(RecalcTrigger,Trigger1Y)),NA())</f>
        <v>2.1404940893047231E-2</v>
      </c>
    </row>
    <row r="3015" spans="2:17" x14ac:dyDescent="0.2">
      <c r="B3015" s="39" t="s">
        <v>42</v>
      </c>
      <c r="D3015" s="42">
        <f>_xll.qlCalendarAdvance(Calendar,$D3014,B3015,"f",FALSE)</f>
        <v>60448</v>
      </c>
      <c r="E3015" s="177">
        <f>_xll.qlInterestRateIndexValueDate(IndexON,D3015)</f>
        <v>60448</v>
      </c>
      <c r="F3015" s="193">
        <f>IFERROR(_xll.qlIndexFixing(IndexON,D3015,TRUE,_xll.ohTrigger(RecalcTrigger,TriggerON)),NA())</f>
        <v>2.1018742765429588E-2</v>
      </c>
      <c r="H3015" s="42">
        <f>_xll.qlCalendarAdvance(Calendar,$H3014,B3015,"f",FALSE)</f>
        <v>60448</v>
      </c>
      <c r="I3015" s="177">
        <f>_xll.qlInterestRateIndexValueDate(Index1M,$H3015)</f>
        <v>60448</v>
      </c>
      <c r="J3015" s="182">
        <f>IFERROR(_xll.qlIndexFixing(Index1M,$H3015,TRUE,_xll.ohTrigger(RecalcTrigger,Trigger1M)),NA())</f>
        <v>2.1011788586058667E-2</v>
      </c>
      <c r="K3015" s="44">
        <f>IFERROR(_xll.qlIndexFixing(Index3M,H3015,TRUE,_xll.ohTrigger(RecalcTrigger,Trigger3M)),NA())</f>
        <v>2.1433567186466405E-2</v>
      </c>
      <c r="L3015" s="44">
        <f>IFERROR(_xll.qlIndexFixing(Index6M,$H3015,TRUE,_xll.ohTrigger(RecalcTrigger,Trigger6M)),NA())</f>
        <v>2.1596492499351836E-2</v>
      </c>
      <c r="M3015" s="183">
        <f>IFERROR(_xll.qlIndexFixing(Index1Y,$H3015,TRUE,_xll.ohTrigger(RecalcTrigger,Trigger1Y)),NA())</f>
        <v>2.1838678377084531E-2</v>
      </c>
      <c r="N3015" s="182">
        <f>IFERROR(_xll.qlIndexFixing(ONIndex1M,I3015,TRUE,_xll.ohTrigger(RecalcTrigger,Trigger1M)),NA())</f>
        <v>2.0976323710113487E-2</v>
      </c>
      <c r="O3015" s="44">
        <f>IFERROR(_xll.qlIndexFixing(ONIndex3M,I3015,TRUE,_xll.ohTrigger(RecalcTrigger,Trigger3M)),NA())</f>
        <v>2.132770747416135E-2</v>
      </c>
      <c r="P3015" s="44">
        <f>IFERROR(_xll.qlIndexFixing(ONIndex6M,I3015,TRUE,_xll.ohTrigger(RecalcTrigger,Trigger6M)),NA())</f>
        <v>2.1382831417721126E-2</v>
      </c>
      <c r="Q3015" s="183">
        <f>IFERROR(_xll.qlIndexFixing(ONIndex1Y,I3015,TRUE,_xll.ohTrigger(RecalcTrigger,Trigger1Y)),NA())</f>
        <v>2.1412574492867265E-2</v>
      </c>
    </row>
    <row r="3016" spans="2:17" x14ac:dyDescent="0.2">
      <c r="B3016" s="39" t="s">
        <v>42</v>
      </c>
      <c r="D3016" s="42">
        <f>_xll.qlCalendarAdvance(Calendar,$D3015,B3016,"f",FALSE)</f>
        <v>60455</v>
      </c>
      <c r="E3016" s="177">
        <f>_xll.qlInterestRateIndexValueDate(IndexON,D3016)</f>
        <v>60455</v>
      </c>
      <c r="F3016" s="193">
        <f>IFERROR(_xll.qlIndexFixing(IndexON,D3016,TRUE,_xll.ohTrigger(RecalcTrigger,TriggerON)),NA())</f>
        <v>2.1025897848151454E-2</v>
      </c>
      <c r="H3016" s="42">
        <f>_xll.qlCalendarAdvance(Calendar,$H3015,B3016,"f",FALSE)</f>
        <v>60455</v>
      </c>
      <c r="I3016" s="177">
        <f>_xll.qlInterestRateIndexValueDate(Index1M,$H3016)</f>
        <v>60455</v>
      </c>
      <c r="J3016" s="182">
        <f>IFERROR(_xll.qlIndexFixing(Index1M,$H3016,TRUE,_xll.ohTrigger(RecalcTrigger,Trigger1M)),NA())</f>
        <v>2.1019877127296142E-2</v>
      </c>
      <c r="K3016" s="44">
        <f>IFERROR(_xll.qlIndexFixing(Index3M,H3016,TRUE,_xll.ohTrigger(RecalcTrigger,Trigger3M)),NA())</f>
        <v>2.1441075869052164E-2</v>
      </c>
      <c r="L3016" s="44">
        <f>IFERROR(_xll.qlIndexFixing(Index6M,$H3016,TRUE,_xll.ohTrigger(RecalcTrigger,Trigger6M)),NA())</f>
        <v>2.1603967192958019E-2</v>
      </c>
      <c r="M3016" s="183">
        <f>IFERROR(_xll.qlIndexFixing(Index1Y,$H3016,TRUE,_xll.ohTrigger(RecalcTrigger,Trigger1Y)),NA())</f>
        <v>2.1846075090007355E-2</v>
      </c>
      <c r="N3016" s="182">
        <f>IFERROR(_xll.qlIndexFixing(ONIndex1M,I3016,TRUE,_xll.ohTrigger(RecalcTrigger,Trigger1M)),NA())</f>
        <v>2.0984431688322314E-2</v>
      </c>
      <c r="O3016" s="44">
        <f>IFERROR(_xll.qlIndexFixing(ONIndex3M,I3016,TRUE,_xll.ohTrigger(RecalcTrigger,Trigger3M)),NA())</f>
        <v>2.1335270701414721E-2</v>
      </c>
      <c r="P3016" s="44">
        <f>IFERROR(_xll.qlIndexFixing(ONIndex6M,I3016,TRUE,_xll.ohTrigger(RecalcTrigger,Trigger6M)),NA())</f>
        <v>2.1390416543193291E-2</v>
      </c>
      <c r="Q3016" s="183">
        <f>IFERROR(_xll.qlIndexFixing(ONIndex1Y,I3016,TRUE,_xll.ohTrigger(RecalcTrigger,Trigger1Y)),NA())</f>
        <v>2.1420194193412234E-2</v>
      </c>
    </row>
    <row r="3017" spans="2:17" x14ac:dyDescent="0.2">
      <c r="B3017" s="39" t="s">
        <v>42</v>
      </c>
      <c r="D3017" s="42">
        <f>_xll.qlCalendarAdvance(Calendar,$D3016,B3017,"f",FALSE)</f>
        <v>60462</v>
      </c>
      <c r="E3017" s="177">
        <f>_xll.qlInterestRateIndexValueDate(IndexON,D3017)</f>
        <v>60462</v>
      </c>
      <c r="F3017" s="193">
        <f>IFERROR(_xll.qlIndexFixing(IndexON,D3017,TRUE,_xll.ohTrigger(RecalcTrigger,TriggerON)),NA())</f>
        <v>2.103303918250643E-2</v>
      </c>
      <c r="H3017" s="42">
        <f>_xll.qlCalendarAdvance(Calendar,$H3016,B3017,"f",FALSE)</f>
        <v>60462</v>
      </c>
      <c r="I3017" s="177">
        <f>_xll.qlInterestRateIndexValueDate(Index1M,$H3017)</f>
        <v>60462</v>
      </c>
      <c r="J3017" s="182">
        <f>IFERROR(_xll.qlIndexFixing(Index1M,$H3017,TRUE,_xll.ohTrigger(RecalcTrigger,Trigger1M)),NA())</f>
        <v>2.1027950067723261E-2</v>
      </c>
      <c r="K3017" s="44">
        <f>IFERROR(_xll.qlIndexFixing(Index3M,H3017,TRUE,_xll.ohTrigger(RecalcTrigger,Trigger3M)),NA())</f>
        <v>2.144856995536925E-2</v>
      </c>
      <c r="L3017" s="44">
        <f>IFERROR(_xll.qlIndexFixing(Index6M,$H3017,TRUE,_xll.ohTrigger(RecalcTrigger,Trigger6M)),NA())</f>
        <v>2.1611427181734474E-2</v>
      </c>
      <c r="M3017" s="183">
        <f>IFERROR(_xll.qlIndexFixing(Index1Y,$H3017,TRUE,_xll.ohTrigger(RecalcTrigger,Trigger1Y)),NA())</f>
        <v>2.185345689618523E-2</v>
      </c>
      <c r="N3017" s="182">
        <f>IFERROR(_xll.qlIndexFixing(ONIndex1M,I3017,TRUE,_xll.ohTrigger(RecalcTrigger,Trigger1M)),NA())</f>
        <v>2.0992524087247721E-2</v>
      </c>
      <c r="O3017" s="44">
        <f>IFERROR(_xll.qlIndexFixing(ONIndex3M,I3017,TRUE,_xll.ohTrigger(RecalcTrigger,Trigger3M)),NA())</f>
        <v>2.1342819396178436E-2</v>
      </c>
      <c r="P3017" s="44">
        <f>IFERROR(_xll.qlIndexFixing(ONIndex6M,I3017,TRUE,_xll.ohTrigger(RecalcTrigger,Trigger6M)),NA())</f>
        <v>2.139798709411278E-2</v>
      </c>
      <c r="Q3017" s="183">
        <f>IFERROR(_xll.qlIndexFixing(ONIndex1Y,I3017,TRUE,_xll.ohTrigger(RecalcTrigger,Trigger1Y)),NA())</f>
        <v>2.1427799252865531E-2</v>
      </c>
    </row>
    <row r="3018" spans="2:17" x14ac:dyDescent="0.2">
      <c r="B3018" s="39" t="s">
        <v>42</v>
      </c>
      <c r="D3018" s="42">
        <f>_xll.qlCalendarAdvance(Calendar,$D3017,B3018,"f",FALSE)</f>
        <v>60469</v>
      </c>
      <c r="E3018" s="177">
        <f>_xll.qlInterestRateIndexValueDate(IndexON,D3018)</f>
        <v>60469</v>
      </c>
      <c r="F3018" s="193">
        <f>IFERROR(_xll.qlIndexFixing(IndexON,D3018,TRUE,_xll.ohTrigger(RecalcTrigger,TriggerON)),NA())</f>
        <v>2.1040166768737656E-2</v>
      </c>
      <c r="H3018" s="42">
        <f>_xll.qlCalendarAdvance(Calendar,$H3017,B3018,"f",FALSE)</f>
        <v>60469</v>
      </c>
      <c r="I3018" s="177">
        <f>_xll.qlInterestRateIndexValueDate(Index1M,$H3018)</f>
        <v>60469</v>
      </c>
      <c r="J3018" s="182">
        <f>IFERROR(_xll.qlIndexFixing(Index1M,$H3018,TRUE,_xll.ohTrigger(RecalcTrigger,Trigger1M)),NA())</f>
        <v>2.1036007407324336E-2</v>
      </c>
      <c r="K3018" s="44">
        <f>IFERROR(_xll.qlIndexFixing(Index3M,H3018,TRUE,_xll.ohTrigger(RecalcTrigger,Trigger3M)),NA())</f>
        <v>2.1456049445335735E-2</v>
      </c>
      <c r="L3018" s="44">
        <f>IFERROR(_xll.qlIndexFixing(Index6M,$H3018,TRUE,_xll.ohTrigger(RecalcTrigger,Trigger6M)),NA())</f>
        <v>2.1618872465519551E-2</v>
      </c>
      <c r="M3018" s="183">
        <f>IFERROR(_xll.qlIndexFixing(Index1Y,$H3018,TRUE,_xll.ohTrigger(RecalcTrigger,Trigger1Y)),NA())</f>
        <v>2.1860823795294859E-2</v>
      </c>
      <c r="N3018" s="182">
        <f>IFERROR(_xll.qlIndexFixing(ONIndex1M,I3018,TRUE,_xll.ohTrigger(RecalcTrigger,Trigger1M)),NA())</f>
        <v>2.1000600907132849E-2</v>
      </c>
      <c r="O3018" s="44">
        <f>IFERROR(_xll.qlIndexFixing(ONIndex3M,I3018,TRUE,_xll.ohTrigger(RecalcTrigger,Trigger3M)),NA())</f>
        <v>2.1350353558371449E-2</v>
      </c>
      <c r="P3018" s="44">
        <f>IFERROR(_xll.qlIndexFixing(ONIndex6M,I3018,TRUE,_xll.ohTrigger(RecalcTrigger,Trigger6M)),NA())</f>
        <v>2.1405543070317501E-2</v>
      </c>
      <c r="Q3018" s="183">
        <f>IFERROR(_xll.qlIndexFixing(ONIndex1Y,I3018,TRUE,_xll.ohTrigger(RecalcTrigger,Trigger1Y)),NA())</f>
        <v>2.1435389671470295E-2</v>
      </c>
    </row>
    <row r="3019" spans="2:17" x14ac:dyDescent="0.2">
      <c r="B3019" s="39" t="s">
        <v>42</v>
      </c>
      <c r="D3019" s="42">
        <f>_xll.qlCalendarAdvance(Calendar,$D3018,B3019,"f",FALSE)</f>
        <v>60476</v>
      </c>
      <c r="E3019" s="177">
        <f>_xll.qlInterestRateIndexValueDate(IndexON,D3019)</f>
        <v>60476</v>
      </c>
      <c r="F3019" s="193">
        <f>IFERROR(_xll.qlIndexFixing(IndexON,D3019,TRUE,_xll.ohTrigger(RecalcTrigger,TriggerON)),NA())</f>
        <v>2.1047280606683039E-2</v>
      </c>
      <c r="H3019" s="42">
        <f>_xll.qlCalendarAdvance(Calendar,$H3018,B3019,"f",FALSE)</f>
        <v>60476</v>
      </c>
      <c r="I3019" s="177">
        <f>_xll.qlInterestRateIndexValueDate(Index1M,$H3019)</f>
        <v>60476</v>
      </c>
      <c r="J3019" s="182">
        <f>IFERROR(_xll.qlIndexFixing(Index1M,$H3019,TRUE,_xll.ohTrigger(RecalcTrigger,Trigger1M)),NA())</f>
        <v>2.1044049146044467E-2</v>
      </c>
      <c r="K3019" s="44">
        <f>IFERROR(_xll.qlIndexFixing(Index3M,H3019,TRUE,_xll.ohTrigger(RecalcTrigger,Trigger3M)),NA())</f>
        <v>2.1463514338869689E-2</v>
      </c>
      <c r="L3019" s="44">
        <f>IFERROR(_xll.qlIndexFixing(Index6M,$H3019,TRUE,_xll.ohTrigger(RecalcTrigger,Trigger6M)),NA())</f>
        <v>2.1626303044149392E-2</v>
      </c>
      <c r="M3019" s="183">
        <f>IFERROR(_xll.qlIndexFixing(Index1Y,$H3019,TRUE,_xll.ohTrigger(RecalcTrigger,Trigger1Y)),NA())</f>
        <v>2.1868175787013389E-2</v>
      </c>
      <c r="N3019" s="182">
        <f>IFERROR(_xll.qlIndexFixing(ONIndex1M,I3019,TRUE,_xll.ohTrigger(RecalcTrigger,Trigger1M)),NA())</f>
        <v>2.1008662147572466E-2</v>
      </c>
      <c r="O3019" s="44">
        <f>IFERROR(_xll.qlIndexFixing(ONIndex3M,I3019,TRUE,_xll.ohTrigger(RecalcTrigger,Trigger3M)),NA())</f>
        <v>2.1357873188236898E-2</v>
      </c>
      <c r="P3019" s="44">
        <f>IFERROR(_xll.qlIndexFixing(ONIndex6M,I3019,TRUE,_xll.ohTrigger(RecalcTrigger,Trigger6M)),NA())</f>
        <v>2.1413084472131638E-2</v>
      </c>
      <c r="Q3019" s="183">
        <f>IFERROR(_xll.qlIndexFixing(ONIndex1Y,I3019,TRUE,_xll.ohTrigger(RecalcTrigger,Trigger1Y)),NA())</f>
        <v>2.1442965449064433E-2</v>
      </c>
    </row>
    <row r="3020" spans="2:17" x14ac:dyDescent="0.2">
      <c r="B3020" s="39" t="s">
        <v>42</v>
      </c>
      <c r="D3020" s="42">
        <f>_xll.qlCalendarAdvance(Calendar,$D3019,B3020,"f",FALSE)</f>
        <v>60483</v>
      </c>
      <c r="E3020" s="177">
        <f>_xll.qlInterestRateIndexValueDate(IndexON,D3020)</f>
        <v>60483</v>
      </c>
      <c r="F3020" s="193">
        <f>IFERROR(_xll.qlIndexFixing(IndexON,D3020,TRUE,_xll.ohTrigger(RecalcTrigger,TriggerON)),NA())</f>
        <v>2.1054380696180486E-2</v>
      </c>
      <c r="H3020" s="42">
        <f>_xll.qlCalendarAdvance(Calendar,$H3019,B3020,"f",FALSE)</f>
        <v>60483</v>
      </c>
      <c r="I3020" s="177">
        <f>_xll.qlInterestRateIndexValueDate(Index1M,$H3020)</f>
        <v>60483</v>
      </c>
      <c r="J3020" s="182">
        <f>IFERROR(_xll.qlIndexFixing(Index1M,$H3020,TRUE,_xll.ohTrigger(RecalcTrigger,Trigger1M)),NA())</f>
        <v>2.1052075283865348E-2</v>
      </c>
      <c r="K3020" s="44">
        <f>IFERROR(_xll.qlIndexFixing(Index3M,H3020,TRUE,_xll.ohTrigger(RecalcTrigger,Trigger3M)),NA())</f>
        <v>2.1470964635885666E-2</v>
      </c>
      <c r="L3020" s="44">
        <f>IFERROR(_xll.qlIndexFixing(Index6M,$H3020,TRUE,_xll.ohTrigger(RecalcTrigger,Trigger6M)),NA())</f>
        <v>2.1633718917457946E-2</v>
      </c>
      <c r="M3020" s="183">
        <f>IFERROR(_xll.qlIndexFixing(Index1Y,$H3020,TRUE,_xll.ohTrigger(RecalcTrigger,Trigger1Y)),NA())</f>
        <v>2.1875512871016856E-2</v>
      </c>
      <c r="N3020" s="182">
        <f>IFERROR(_xll.qlIndexFixing(ONIndex1M,I3020,TRUE,_xll.ohTrigger(RecalcTrigger,Trigger1M)),NA())</f>
        <v>2.1016707808809709E-2</v>
      </c>
      <c r="O3020" s="44">
        <f>IFERROR(_xll.qlIndexFixing(ONIndex3M,I3020,TRUE,_xll.ohTrigger(RecalcTrigger,Trigger3M)),NA())</f>
        <v>2.1365378285369552E-2</v>
      </c>
      <c r="P3020" s="44">
        <f>IFERROR(_xll.qlIndexFixing(ONIndex6M,I3020,TRUE,_xll.ohTrigger(RecalcTrigger,Trigger6M)),NA())</f>
        <v>2.1420611299149961E-2</v>
      </c>
      <c r="Q3020" s="183">
        <f>IFERROR(_xll.qlIndexFixing(ONIndex1Y,I3020,TRUE,_xll.ohTrigger(RecalcTrigger,Trigger1Y)),NA())</f>
        <v>2.1450526585404806E-2</v>
      </c>
    </row>
    <row r="3021" spans="2:17" x14ac:dyDescent="0.2">
      <c r="B3021" s="39" t="s">
        <v>42</v>
      </c>
      <c r="D3021" s="42">
        <f>_xll.qlCalendarAdvance(Calendar,$D3020,B3021,"f",FALSE)</f>
        <v>60490</v>
      </c>
      <c r="E3021" s="177">
        <f>_xll.qlInterestRateIndexValueDate(IndexON,D3021)</f>
        <v>60490</v>
      </c>
      <c r="F3021" s="193">
        <f>IFERROR(_xll.qlIndexFixing(IndexON,D3021,TRUE,_xll.ohTrigger(RecalcTrigger,TriggerON)),NA())</f>
        <v>2.106146703739209E-2</v>
      </c>
      <c r="H3021" s="42">
        <f>_xll.qlCalendarAdvance(Calendar,$H3020,B3021,"f",FALSE)</f>
        <v>60490</v>
      </c>
      <c r="I3021" s="177">
        <f>_xll.qlInterestRateIndexValueDate(Index1M,$H3021)</f>
        <v>60490</v>
      </c>
      <c r="J3021" s="182">
        <f>IFERROR(_xll.qlIndexFixing(Index1M,$H3021,TRUE,_xll.ohTrigger(RecalcTrigger,Trigger1M)),NA())</f>
        <v>2.1060085820755612E-2</v>
      </c>
      <c r="K3021" s="44">
        <f>IFERROR(_xll.qlIndexFixing(Index3M,H3021,TRUE,_xll.ohTrigger(RecalcTrigger,Trigger3M)),NA())</f>
        <v>2.1478400336305256E-2</v>
      </c>
      <c r="L3021" s="44">
        <f>IFERROR(_xll.qlIndexFixing(Index6M,$H3021,TRUE,_xll.ohTrigger(RecalcTrigger,Trigger6M)),NA())</f>
        <v>2.1641120085283554E-2</v>
      </c>
      <c r="M3021" s="183">
        <f>IFERROR(_xll.qlIndexFixing(Index1Y,$H3021,TRUE,_xll.ohTrigger(RecalcTrigger,Trigger1Y)),NA())</f>
        <v>2.188283504698485E-2</v>
      </c>
      <c r="N3021" s="182">
        <f>IFERROR(_xll.qlIndexFixing(ONIndex1M,I3021,TRUE,_xll.ohTrigger(RecalcTrigger,Trigger1M)),NA())</f>
        <v>2.102473789084458E-2</v>
      </c>
      <c r="O3021" s="44">
        <f>IFERROR(_xll.qlIndexFixing(ONIndex3M,I3021,TRUE,_xll.ohTrigger(RecalcTrigger,Trigger3M)),NA())</f>
        <v>2.1372868849931503E-2</v>
      </c>
      <c r="P3021" s="44">
        <f>IFERROR(_xll.qlIndexFixing(ONIndex6M,I3021,TRUE,_xll.ohTrigger(RecalcTrigger,Trigger6M)),NA())</f>
        <v>2.1428123551534561E-2</v>
      </c>
      <c r="Q3021" s="183">
        <f>IFERROR(_xll.qlIndexFixing(ONIndex1Y,I3021,TRUE,_xll.ohTrigger(RecalcTrigger,Trigger1Y)),NA())</f>
        <v>2.1458073080815598E-2</v>
      </c>
    </row>
    <row r="3022" spans="2:17" x14ac:dyDescent="0.2">
      <c r="B3022" s="39" t="s">
        <v>42</v>
      </c>
      <c r="D3022" s="42">
        <f>_xll.qlCalendarAdvance(Calendar,$D3021,B3022,"f",FALSE)</f>
        <v>60497</v>
      </c>
      <c r="E3022" s="177">
        <f>_xll.qlInterestRateIndexValueDate(IndexON,D3022)</f>
        <v>60497</v>
      </c>
      <c r="F3022" s="193">
        <f>IFERROR(_xll.qlIndexFixing(IndexON,D3022,TRUE,_xll.ohTrigger(RecalcTrigger,TriggerON)),NA())</f>
        <v>2.1068539630398897E-2</v>
      </c>
      <c r="H3022" s="42">
        <f>_xll.qlCalendarAdvance(Calendar,$H3021,B3022,"f",FALSE)</f>
        <v>60497</v>
      </c>
      <c r="I3022" s="177">
        <f>_xll.qlInterestRateIndexValueDate(Index1M,$H3022)</f>
        <v>60497</v>
      </c>
      <c r="J3022" s="182">
        <f>IFERROR(_xll.qlIndexFixing(Index1M,$H3022,TRUE,_xll.ohTrigger(RecalcTrigger,Trigger1M)),NA())</f>
        <v>2.1068080756678657E-2</v>
      </c>
      <c r="K3022" s="44">
        <f>IFERROR(_xll.qlIndexFixing(Index3M,H3022,TRUE,_xll.ohTrigger(RecalcTrigger,Trigger3M)),NA())</f>
        <v>2.1485821440046536E-2</v>
      </c>
      <c r="L3022" s="44">
        <f>IFERROR(_xll.qlIndexFixing(Index6M,$H3022,TRUE,_xll.ohTrigger(RecalcTrigger,Trigger6M)),NA())</f>
        <v>2.1648506547462809E-2</v>
      </c>
      <c r="M3022" s="183">
        <f>IFERROR(_xll.qlIndexFixing(Index1Y,$H3022,TRUE,_xll.ohTrigger(RecalcTrigger,Trigger1Y)),NA())</f>
        <v>2.1890142314595185E-2</v>
      </c>
      <c r="N3022" s="182">
        <f>IFERROR(_xll.qlIndexFixing(ONIndex1M,I3022,TRUE,_xll.ohTrigger(RecalcTrigger,Trigger1M)),NA())</f>
        <v>2.1032752393677079E-2</v>
      </c>
      <c r="O3022" s="44">
        <f>IFERROR(_xll.qlIndexFixing(ONIndex3M,I3022,TRUE,_xll.ohTrigger(RecalcTrigger,Trigger3M)),NA())</f>
        <v>2.1380344882084845E-2</v>
      </c>
      <c r="P3022" s="44">
        <f>IFERROR(_xll.qlIndexFixing(ONIndex6M,I3022,TRUE,_xll.ohTrigger(RecalcTrigger,Trigger6M)),NA())</f>
        <v>2.1435621229609625E-2</v>
      </c>
      <c r="Q3022" s="183">
        <f>IFERROR(_xll.qlIndexFixing(ONIndex1Y,I3022,TRUE,_xll.ohTrigger(RecalcTrigger,Trigger1Y)),NA())</f>
        <v>2.1465604935134719E-2</v>
      </c>
    </row>
    <row r="3023" spans="2:17" x14ac:dyDescent="0.2">
      <c r="B3023" s="39" t="s">
        <v>42</v>
      </c>
      <c r="D3023" s="42">
        <f>_xll.qlCalendarAdvance(Calendar,$D3022,B3023,"f",FALSE)</f>
        <v>60504</v>
      </c>
      <c r="E3023" s="177">
        <f>_xll.qlInterestRateIndexValueDate(IndexON,D3023)</f>
        <v>60504</v>
      </c>
      <c r="F3023" s="193">
        <f>IFERROR(_xll.qlIndexFixing(IndexON,D3023,TRUE,_xll.ohTrigger(RecalcTrigger,TriggerON)),NA())</f>
        <v>2.1075598474957769E-2</v>
      </c>
      <c r="H3023" s="42">
        <f>_xll.qlCalendarAdvance(Calendar,$H3022,B3023,"f",FALSE)</f>
        <v>60504</v>
      </c>
      <c r="I3023" s="177">
        <f>_xll.qlInterestRateIndexValueDate(Index1M,$H3023)</f>
        <v>60504</v>
      </c>
      <c r="J3023" s="182">
        <f>IFERROR(_xll.qlIndexFixing(Index1M,$H3023,TRUE,_xll.ohTrigger(RecalcTrigger,Trigger1M)),NA())</f>
        <v>2.1076060091605724E-2</v>
      </c>
      <c r="K3023" s="44">
        <f>IFERROR(_xll.qlIndexFixing(Index3M,H3023,TRUE,_xll.ohTrigger(RecalcTrigger,Trigger3M)),NA())</f>
        <v>2.1493227947027582E-2</v>
      </c>
      <c r="L3023" s="44">
        <f>IFERROR(_xll.qlIndexFixing(Index6M,$H3023,TRUE,_xll.ohTrigger(RecalcTrigger,Trigger6M)),NA())</f>
        <v>2.1655878303833611E-2</v>
      </c>
      <c r="M3023" s="183">
        <f>IFERROR(_xll.qlIndexFixing(Index1Y,$H3023,TRUE,_xll.ohTrigger(RecalcTrigger,Trigger1Y)),NA())</f>
        <v>2.1897434673528116E-2</v>
      </c>
      <c r="N3023" s="182">
        <f>IFERROR(_xll.qlIndexFixing(ONIndex1M,I3023,TRUE,_xll.ohTrigger(RecalcTrigger,Trigger1M)),NA())</f>
        <v>2.1040751317226158E-2</v>
      </c>
      <c r="O3023" s="44">
        <f>IFERROR(_xll.qlIndexFixing(ONIndex3M,I3023,TRUE,_xll.ohTrigger(RecalcTrigger,Trigger3M)),NA())</f>
        <v>2.1387806381748531E-2</v>
      </c>
      <c r="P3023" s="44">
        <f>IFERROR(_xll.qlIndexFixing(ONIndex6M,I3023,TRUE,_xll.ohTrigger(RecalcTrigger,Trigger6M)),NA())</f>
        <v>2.1443104332726781E-2</v>
      </c>
      <c r="Q3023" s="183">
        <f>IFERROR(_xll.qlIndexFixing(ONIndex1Y,I3023,TRUE,_xll.ohTrigger(RecalcTrigger,Trigger1Y)),NA())</f>
        <v>2.1473122148443213E-2</v>
      </c>
    </row>
    <row r="3024" spans="2:17" x14ac:dyDescent="0.2">
      <c r="B3024" s="39" t="s">
        <v>42</v>
      </c>
      <c r="D3024" s="42">
        <f>_xll.qlCalendarAdvance(Calendar,$D3023,B3024,"f",FALSE)</f>
        <v>60511</v>
      </c>
      <c r="E3024" s="177">
        <f>_xll.qlInterestRateIndexValueDate(IndexON,D3024)</f>
        <v>60511</v>
      </c>
      <c r="F3024" s="193">
        <f>IFERROR(_xll.qlIndexFixing(IndexON,D3024,TRUE,_xll.ohTrigger(RecalcTrigger,TriggerON)),NA())</f>
        <v>2.1082643571311843E-2</v>
      </c>
      <c r="H3024" s="42">
        <f>_xll.qlCalendarAdvance(Calendar,$H3023,B3024,"f",FALSE)</f>
        <v>60511</v>
      </c>
      <c r="I3024" s="177">
        <f>_xll.qlInterestRateIndexValueDate(Index1M,$H3024)</f>
        <v>60511</v>
      </c>
      <c r="J3024" s="182">
        <f>IFERROR(_xll.qlIndexFixing(Index1M,$H3024,TRUE,_xll.ohTrigger(RecalcTrigger,Trigger1M)),NA())</f>
        <v>2.1082847768378064E-2</v>
      </c>
      <c r="K3024" s="44">
        <f>IFERROR(_xll.qlIndexFixing(Index3M,H3024,TRUE,_xll.ohTrigger(RecalcTrigger,Trigger3M)),NA())</f>
        <v>2.1499462549653025E-2</v>
      </c>
      <c r="L3024" s="44">
        <f>IFERROR(_xll.qlIndexFixing(Index6M,$H3024,TRUE,_xll.ohTrigger(RecalcTrigger,Trigger6M)),NA())</f>
        <v>2.1659752559498226E-2</v>
      </c>
      <c r="M3024" s="183">
        <f>IFERROR(_xll.qlIndexFixing(Index1Y,$H3024,TRUE,_xll.ohTrigger(RecalcTrigger,Trigger1Y)),NA())</f>
        <v>2.190471212346301E-2</v>
      </c>
      <c r="N3024" s="182">
        <f>IFERROR(_xll.qlIndexFixing(ONIndex1M,I3024,TRUE,_xll.ohTrigger(RecalcTrigger,Trigger1M)),NA())</f>
        <v>2.1048734661491819E-2</v>
      </c>
      <c r="O3024" s="44">
        <f>IFERROR(_xll.qlIndexFixing(ONIndex3M,I3024,TRUE,_xll.ohTrigger(RecalcTrigger,Trigger3M)),NA())</f>
        <v>2.1395253348841514E-2</v>
      </c>
      <c r="P3024" s="44">
        <f>IFERROR(_xll.qlIndexFixing(ONIndex6M,I3024,TRUE,_xll.ohTrigger(RecalcTrigger,Trigger6M)),NA())</f>
        <v>2.1450572861291262E-2</v>
      </c>
      <c r="Q3024" s="183">
        <f>IFERROR(_xll.qlIndexFixing(ONIndex1Y,I3024,TRUE,_xll.ohTrigger(RecalcTrigger,Trigger1Y)),NA())</f>
        <v>2.1480624720660035E-2</v>
      </c>
    </row>
    <row r="3025" spans="2:17" x14ac:dyDescent="0.2">
      <c r="B3025" s="39" t="s">
        <v>42</v>
      </c>
      <c r="D3025" s="42">
        <f>_xll.qlCalendarAdvance(Calendar,$D3024,B3025,"f",FALSE)</f>
        <v>60518</v>
      </c>
      <c r="E3025" s="177">
        <f>_xll.qlInterestRateIndexValueDate(IndexON,D3025)</f>
        <v>60518</v>
      </c>
      <c r="F3025" s="193">
        <f>IFERROR(_xll.qlIndexFixing(IndexON,D3025,TRUE,_xll.ohTrigger(RecalcTrigger,TriggerON)),NA())</f>
        <v>2.1089674919136936E-2</v>
      </c>
      <c r="H3025" s="42">
        <f>_xll.qlCalendarAdvance(Calendar,$H3024,B3025,"f",FALSE)</f>
        <v>60518</v>
      </c>
      <c r="I3025" s="177">
        <f>_xll.qlInterestRateIndexValueDate(Index1M,$H3025)</f>
        <v>60518</v>
      </c>
      <c r="J3025" s="182">
        <f>IFERROR(_xll.qlIndexFixing(Index1M,$H3025,TRUE,_xll.ohTrigger(RecalcTrigger,Trigger1M)),NA())</f>
        <v>2.1090796556743768E-2</v>
      </c>
      <c r="K3025" s="44">
        <f>IFERROR(_xll.qlIndexFixing(Index3M,H3025,TRUE,_xll.ohTrigger(RecalcTrigger,Trigger3M)),NA())</f>
        <v>2.1506840472006874E-2</v>
      </c>
      <c r="L3025" s="44">
        <f>IFERROR(_xll.qlIndexFixing(Index6M,$H3025,TRUE,_xll.ohTrigger(RecalcTrigger,Trigger6M)),NA())</f>
        <v>2.1667096754325713E-2</v>
      </c>
      <c r="M3025" s="183">
        <f>IFERROR(_xll.qlIndexFixing(Index1Y,$H3025,TRUE,_xll.ohTrigger(RecalcTrigger,Trigger1Y)),NA())</f>
        <v>2.1911974664081013E-2</v>
      </c>
      <c r="N3025" s="182">
        <f>IFERROR(_xll.qlIndexFixing(ONIndex1M,I3025,TRUE,_xll.ohTrigger(RecalcTrigger,Trigger1M)),NA())</f>
        <v>2.1056702426474061E-2</v>
      </c>
      <c r="O3025" s="44">
        <f>IFERROR(_xll.qlIndexFixing(ONIndex3M,I3025,TRUE,_xll.ohTrigger(RecalcTrigger,Trigger3M)),NA())</f>
        <v>2.1402685783201703E-2</v>
      </c>
      <c r="P3025" s="44">
        <f>IFERROR(_xll.qlIndexFixing(ONIndex6M,I3025,TRUE,_xll.ohTrigger(RecalcTrigger,Trigger6M)),NA())</f>
        <v>2.1458026815384112E-2</v>
      </c>
      <c r="Q3025" s="183">
        <f>IFERROR(_xll.qlIndexFixing(ONIndex1Y,I3025,TRUE,_xll.ohTrigger(RecalcTrigger,Trigger1Y)),NA())</f>
        <v>2.1488112651785185E-2</v>
      </c>
    </row>
    <row r="3026" spans="2:17" x14ac:dyDescent="0.2">
      <c r="B3026" s="39" t="s">
        <v>42</v>
      </c>
      <c r="D3026" s="42">
        <f>_xll.qlCalendarAdvance(Calendar,$D3025,B3026,"f",FALSE)</f>
        <v>60525</v>
      </c>
      <c r="E3026" s="177">
        <f>_xll.qlInterestRateIndexValueDate(IndexON,D3026)</f>
        <v>60525</v>
      </c>
      <c r="F3026" s="193">
        <f>IFERROR(_xll.qlIndexFixing(IndexON,D3026,TRUE,_xll.ohTrigger(RecalcTrigger,TriggerON)),NA())</f>
        <v>2.1096692519000371E-2</v>
      </c>
      <c r="H3026" s="42">
        <f>_xll.qlCalendarAdvance(Calendar,$H3025,B3026,"f",FALSE)</f>
        <v>60525</v>
      </c>
      <c r="I3026" s="177">
        <f>_xll.qlInterestRateIndexValueDate(Index1M,$H3026)</f>
        <v>60525</v>
      </c>
      <c r="J3026" s="182">
        <f>IFERROR(_xll.qlIndexFixing(Index1M,$H3026,TRUE,_xll.ohTrigger(RecalcTrigger,Trigger1M)),NA())</f>
        <v>2.1098729744748617E-2</v>
      </c>
      <c r="K3026" s="44">
        <f>IFERROR(_xll.qlIndexFixing(Index3M,H3026,TRUE,_xll.ohTrigger(RecalcTrigger,Trigger3M)),NA())</f>
        <v>2.151420379807429E-2</v>
      </c>
      <c r="L3026" s="44">
        <f>IFERROR(_xll.qlIndexFixing(Index6M,$H3026,TRUE,_xll.ohTrigger(RecalcTrigger,Trigger6M)),NA())</f>
        <v>2.1674426245061253E-2</v>
      </c>
      <c r="M3026" s="183">
        <f>IFERROR(_xll.qlIndexFixing(Index1Y,$H3026,TRUE,_xll.ohTrigger(RecalcTrigger,Trigger1Y)),NA())</f>
        <v>2.191922229506349E-2</v>
      </c>
      <c r="N3026" s="182">
        <f>IFERROR(_xll.qlIndexFixing(ONIndex1M,I3026,TRUE,_xll.ohTrigger(RecalcTrigger,Trigger1M)),NA())</f>
        <v>2.1064654612334976E-2</v>
      </c>
      <c r="O3026" s="44">
        <f>IFERROR(_xll.qlIndexFixing(ONIndex3M,I3026,TRUE,_xll.ohTrigger(RecalcTrigger,Trigger3M)),NA())</f>
        <v>2.1410103685234327E-2</v>
      </c>
      <c r="P3026" s="44">
        <f>IFERROR(_xll.qlIndexFixing(ONIndex6M,I3026,TRUE,_xll.ohTrigger(RecalcTrigger,Trigger6M)),NA())</f>
        <v>2.1465466194843241E-2</v>
      </c>
      <c r="Q3026" s="183">
        <f>IFERROR(_xll.qlIndexFixing(ONIndex1Y,I3026,TRUE,_xll.ohTrigger(RecalcTrigger,Trigger1Y)),NA())</f>
        <v>2.1495585941899709E-2</v>
      </c>
    </row>
    <row r="3027" spans="2:17" x14ac:dyDescent="0.2">
      <c r="B3027" s="39" t="s">
        <v>42</v>
      </c>
      <c r="D3027" s="42">
        <f>_xll.qlCalendarAdvance(Calendar,$D3026,B3027,"f",FALSE)</f>
        <v>60532</v>
      </c>
      <c r="E3027" s="177">
        <f>_xll.qlInterestRateIndexValueDate(IndexON,D3027)</f>
        <v>60532</v>
      </c>
      <c r="F3027" s="193">
        <f>IFERROR(_xll.qlIndexFixing(IndexON,D3027,TRUE,_xll.ohTrigger(RecalcTrigger,TriggerON)),NA())</f>
        <v>2.1103696370334823E-2</v>
      </c>
      <c r="H3027" s="42">
        <f>_xll.qlCalendarAdvance(Calendar,$H3026,B3027,"f",FALSE)</f>
        <v>60532</v>
      </c>
      <c r="I3027" s="177">
        <f>_xll.qlInterestRateIndexValueDate(Index1M,$H3027)</f>
        <v>60532</v>
      </c>
      <c r="J3027" s="182">
        <f>IFERROR(_xll.qlIndexFixing(Index1M,$H3027,TRUE,_xll.ohTrigger(RecalcTrigger,Trigger1M)),NA())</f>
        <v>2.1106647332360194E-2</v>
      </c>
      <c r="K3027" s="44">
        <f>IFERROR(_xll.qlIndexFixing(Index3M,H3027,TRUE,_xll.ohTrigger(RecalcTrigger,Trigger3M)),NA())</f>
        <v>2.1521552527771545E-2</v>
      </c>
      <c r="L3027" s="44">
        <f>IFERROR(_xll.qlIndexFixing(Index6M,$H3027,TRUE,_xll.ohTrigger(RecalcTrigger,Trigger6M)),NA())</f>
        <v>2.16817410315432E-2</v>
      </c>
      <c r="M3027" s="183">
        <f>IFERROR(_xll.qlIndexFixing(Index1Y,$H3027,TRUE,_xll.ohTrigger(RecalcTrigger,Trigger1Y)),NA())</f>
        <v>2.192645501609225E-2</v>
      </c>
      <c r="N3027" s="182">
        <f>IFERROR(_xll.qlIndexFixing(ONIndex1M,I3027,TRUE,_xll.ohTrigger(RecalcTrigger,Trigger1M)),NA())</f>
        <v>2.1072591218750381E-2</v>
      </c>
      <c r="O3027" s="44">
        <f>IFERROR(_xll.qlIndexFixing(ONIndex3M,I3027,TRUE,_xll.ohTrigger(RecalcTrigger,Trigger3M)),NA())</f>
        <v>2.1417507054615204E-2</v>
      </c>
      <c r="P3027" s="44">
        <f>IFERROR(_xll.qlIndexFixing(ONIndex6M,I3027,TRUE,_xll.ohTrigger(RecalcTrigger,Trigger6M)),NA())</f>
        <v>2.1472890999587602E-2</v>
      </c>
      <c r="Q3027" s="183">
        <f>IFERROR(_xll.qlIndexFixing(ONIndex1Y,I3027,TRUE,_xll.ohTrigger(RecalcTrigger,Trigger1Y)),NA())</f>
        <v>2.1503044591003606E-2</v>
      </c>
    </row>
    <row r="3028" spans="2:17" x14ac:dyDescent="0.2">
      <c r="B3028" s="39" t="s">
        <v>42</v>
      </c>
      <c r="D3028" s="42">
        <f>_xll.qlCalendarAdvance(Calendar,$D3027,B3028,"f",FALSE)</f>
        <v>60539</v>
      </c>
      <c r="E3028" s="177">
        <f>_xll.qlInterestRateIndexValueDate(IndexON,D3028)</f>
        <v>60539</v>
      </c>
      <c r="F3028" s="193">
        <f>IFERROR(_xll.qlIndexFixing(IndexON,D3028,TRUE,_xll.ohTrigger(RecalcTrigger,TriggerON)),NA())</f>
        <v>2.1110686473464479E-2</v>
      </c>
      <c r="H3028" s="42">
        <f>_xll.qlCalendarAdvance(Calendar,$H3027,B3028,"f",FALSE)</f>
        <v>60539</v>
      </c>
      <c r="I3028" s="177">
        <f>_xll.qlInterestRateIndexValueDate(Index1M,$H3028)</f>
        <v>60539</v>
      </c>
      <c r="J3028" s="182">
        <f>IFERROR(_xll.qlIndexFixing(Index1M,$H3028,TRUE,_xll.ohTrigger(RecalcTrigger,Trigger1M)),NA())</f>
        <v>2.1114549319551479E-2</v>
      </c>
      <c r="K3028" s="44">
        <f>IFERROR(_xll.qlIndexFixing(Index3M,H3028,TRUE,_xll.ohTrigger(RecalcTrigger,Trigger3M)),NA())</f>
        <v>2.1528886661021158E-2</v>
      </c>
      <c r="L3028" s="44">
        <f>IFERROR(_xll.qlIndexFixing(Index6M,$H3028,TRUE,_xll.ohTrigger(RecalcTrigger,Trigger6M)),NA())</f>
        <v>2.168904111361394E-2</v>
      </c>
      <c r="M3028" s="183">
        <f>IFERROR(_xll.qlIndexFixing(Index1Y,$H3028,TRUE,_xll.ohTrigger(RecalcTrigger,Trigger1Y)),NA())</f>
        <v>2.1933672826849993E-2</v>
      </c>
      <c r="N3028" s="182">
        <f>IFERROR(_xll.qlIndexFixing(ONIndex1M,I3028,TRUE,_xll.ohTrigger(RecalcTrigger,Trigger1M)),NA())</f>
        <v>2.1080512245963412E-2</v>
      </c>
      <c r="O3028" s="44">
        <f>IFERROR(_xll.qlIndexFixing(ONIndex3M,I3028,TRUE,_xll.ohTrigger(RecalcTrigger,Trigger3M)),NA())</f>
        <v>2.1424895891425377E-2</v>
      </c>
      <c r="P3028" s="44">
        <f>IFERROR(_xll.qlIndexFixing(ONIndex6M,I3028,TRUE,_xll.ohTrigger(RecalcTrigger,Trigger6M)),NA())</f>
        <v>2.1480301229617194E-2</v>
      </c>
      <c r="Q3028" s="183">
        <f>IFERROR(_xll.qlIndexFixing(ONIndex1Y,I3028,TRUE,_xll.ohTrigger(RecalcTrigger,Trigger1Y)),NA())</f>
        <v>2.1510488598934785E-2</v>
      </c>
    </row>
    <row r="3029" spans="2:17" x14ac:dyDescent="0.2">
      <c r="B3029" s="39" t="s">
        <v>42</v>
      </c>
      <c r="D3029" s="42">
        <f>_xll.qlCalendarAdvance(Calendar,$D3028,B3029,"f",FALSE)</f>
        <v>60546</v>
      </c>
      <c r="E3029" s="177">
        <f>_xll.qlInterestRateIndexValueDate(IndexON,D3029)</f>
        <v>60546</v>
      </c>
      <c r="F3029" s="193">
        <f>IFERROR(_xll.qlIndexFixing(IndexON,D3029,TRUE,_xll.ohTrigger(RecalcTrigger,TriggerON)),NA())</f>
        <v>2.1117662828065153E-2</v>
      </c>
      <c r="H3029" s="42">
        <f>_xll.qlCalendarAdvance(Calendar,$H3028,B3029,"f",FALSE)</f>
        <v>60546</v>
      </c>
      <c r="I3029" s="177">
        <f>_xll.qlInterestRateIndexValueDate(Index1M,$H3029)</f>
        <v>60546</v>
      </c>
      <c r="J3029" s="182">
        <f>IFERROR(_xll.qlIndexFixing(Index1M,$H3029,TRUE,_xll.ohTrigger(RecalcTrigger,Trigger1M)),NA())</f>
        <v>2.1123608478451236E-2</v>
      </c>
      <c r="K3029" s="44">
        <f>IFERROR(_xll.qlIndexFixing(Index3M,H3029,TRUE,_xll.ohTrigger(RecalcTrigger,Trigger3M)),NA())</f>
        <v>2.1537360452398808E-2</v>
      </c>
      <c r="L3029" s="44">
        <f>IFERROR(_xll.qlIndexFixing(Index6M,$H3029,TRUE,_xll.ohTrigger(RecalcTrigger,Trigger6M)),NA())</f>
        <v>2.1697484344881952E-2</v>
      </c>
      <c r="M3029" s="183">
        <f>IFERROR(_xll.qlIndexFixing(Index1Y,$H3029,TRUE,_xll.ohTrigger(RecalcTrigger,Trigger1Y)),NA())</f>
        <v>2.1940875727020526E-2</v>
      </c>
      <c r="N3029" s="182">
        <f>IFERROR(_xll.qlIndexFixing(ONIndex1M,I3029,TRUE,_xll.ohTrigger(RecalcTrigger,Trigger1M)),NA())</f>
        <v>2.1088417693811978E-2</v>
      </c>
      <c r="O3029" s="44">
        <f>IFERROR(_xll.qlIndexFixing(ONIndex3M,I3029,TRUE,_xll.ohTrigger(RecalcTrigger,Trigger3M)),NA())</f>
        <v>2.1432270195664849E-2</v>
      </c>
      <c r="P3029" s="44">
        <f>IFERROR(_xll.qlIndexFixing(ONIndex6M,I3029,TRUE,_xll.ohTrigger(RecalcTrigger,Trigger6M)),NA())</f>
        <v>2.1487696885256202E-2</v>
      </c>
      <c r="Q3029" s="183">
        <f>IFERROR(_xll.qlIndexFixing(ONIndex1Y,I3029,TRUE,_xll.ohTrigger(RecalcTrigger,Trigger1Y)),NA())</f>
        <v>2.1517917965936384E-2</v>
      </c>
    </row>
    <row r="3030" spans="2:17" x14ac:dyDescent="0.2">
      <c r="B3030" s="39" t="s">
        <v>42</v>
      </c>
      <c r="D3030" s="42">
        <f>_xll.qlCalendarAdvance(Calendar,$D3029,B3030,"f",FALSE)</f>
        <v>60553</v>
      </c>
      <c r="E3030" s="177">
        <f>_xll.qlInterestRateIndexValueDate(IndexON,D3030)</f>
        <v>60553</v>
      </c>
      <c r="F3030" s="193">
        <f>IFERROR(_xll.qlIndexFixing(IndexON,D3030,TRUE,_xll.ohTrigger(RecalcTrigger,TriggerON)),NA())</f>
        <v>2.112462543470417E-2</v>
      </c>
      <c r="H3030" s="42">
        <f>_xll.qlCalendarAdvance(Calendar,$H3029,B3030,"f",FALSE)</f>
        <v>60553</v>
      </c>
      <c r="I3030" s="177">
        <f>_xll.qlInterestRateIndexValueDate(Index1M,$H3030)</f>
        <v>60553</v>
      </c>
      <c r="J3030" s="182">
        <f>IFERROR(_xll.qlIndexFixing(Index1M,$H3030,TRUE,_xll.ohTrigger(RecalcTrigger,Trigger1M)),NA())</f>
        <v>2.1131478605517551E-2</v>
      </c>
      <c r="K3030" s="44">
        <f>IFERROR(_xll.qlIndexFixing(Index3M,H3030,TRUE,_xll.ohTrigger(RecalcTrigger,Trigger3M)),NA())</f>
        <v>2.1544664779788891E-2</v>
      </c>
      <c r="L3030" s="44">
        <f>IFERROR(_xll.qlIndexFixing(Index6M,$H3030,TRUE,_xll.ohTrigger(RecalcTrigger,Trigger6M)),NA())</f>
        <v>2.1704754397204606E-2</v>
      </c>
      <c r="M3030" s="183">
        <f>IFERROR(_xll.qlIndexFixing(Index1Y,$H3030,TRUE,_xll.ohTrigger(RecalcTrigger,Trigger1Y)),NA())</f>
        <v>2.1948063716287214E-2</v>
      </c>
      <c r="N3030" s="182">
        <f>IFERROR(_xll.qlIndexFixing(ONIndex1M,I3030,TRUE,_xll.ohTrigger(RecalcTrigger,Trigger1M)),NA())</f>
        <v>2.1096307562701311E-2</v>
      </c>
      <c r="O3030" s="44">
        <f>IFERROR(_xll.qlIndexFixing(ONIndex3M,I3030,TRUE,_xll.ohTrigger(RecalcTrigger,Trigger3M)),NA())</f>
        <v>2.143962996749571E-2</v>
      </c>
      <c r="P3030" s="44">
        <f>IFERROR(_xll.qlIndexFixing(ONIndex6M,I3030,TRUE,_xll.ohTrigger(RecalcTrigger,Trigger6M)),NA())</f>
        <v>2.1495077966180443E-2</v>
      </c>
      <c r="Q3030" s="183">
        <f>IFERROR(_xll.qlIndexFixing(ONIndex1Y,I3030,TRUE,_xll.ohTrigger(RecalcTrigger,Trigger1Y)),NA())</f>
        <v>2.1525332691846311E-2</v>
      </c>
    </row>
    <row r="3031" spans="2:17" x14ac:dyDescent="0.2">
      <c r="B3031" s="39" t="s">
        <v>42</v>
      </c>
      <c r="D3031" s="42">
        <f>_xll.qlCalendarAdvance(Calendar,$D3030,B3031,"f",FALSE)</f>
        <v>60560</v>
      </c>
      <c r="E3031" s="177">
        <f>_xll.qlInterestRateIndexValueDate(IndexON,D3031)</f>
        <v>60560</v>
      </c>
      <c r="F3031" s="193">
        <f>IFERROR(_xll.qlIndexFixing(IndexON,D3031,TRUE,_xll.ohTrigger(RecalcTrigger,TriggerON)),NA())</f>
        <v>2.1131574292733157E-2</v>
      </c>
      <c r="H3031" s="42">
        <f>_xll.qlCalendarAdvance(Calendar,$H3030,B3031,"f",FALSE)</f>
        <v>60560</v>
      </c>
      <c r="I3031" s="177">
        <f>_xll.qlInterestRateIndexValueDate(Index1M,$H3031)</f>
        <v>60560</v>
      </c>
      <c r="J3031" s="182">
        <f>IFERROR(_xll.qlIndexFixing(Index1M,$H3031,TRUE,_xll.ohTrigger(RecalcTrigger,Trigger1M)),NA())</f>
        <v>2.1139333131331678E-2</v>
      </c>
      <c r="K3031" s="44">
        <f>IFERROR(_xll.qlIndexFixing(Index3M,H3031,TRUE,_xll.ohTrigger(RecalcTrigger,Trigger3M)),NA())</f>
        <v>2.1551954509769489E-2</v>
      </c>
      <c r="L3031" s="44">
        <f>IFERROR(_xll.qlIndexFixing(Index6M,$H3031,TRUE,_xll.ohTrigger(RecalcTrigger,Trigger6M)),NA())</f>
        <v>2.1712009743904487E-2</v>
      </c>
      <c r="M3031" s="183">
        <f>IFERROR(_xll.qlIndexFixing(Index1Y,$H3031,TRUE,_xll.ohTrigger(RecalcTrigger,Trigger1Y)),NA())</f>
        <v>2.195523679433542E-2</v>
      </c>
      <c r="N3031" s="182">
        <f>IFERROR(_xll.qlIndexFixing(ONIndex1M,I3031,TRUE,_xll.ohTrigger(RecalcTrigger,Trigger1M)),NA())</f>
        <v>2.1104181852145132E-2</v>
      </c>
      <c r="O3031" s="44">
        <f>IFERROR(_xll.qlIndexFixing(ONIndex3M,I3031,TRUE,_xll.ohTrigger(RecalcTrigger,Trigger3M)),NA())</f>
        <v>2.1446975206755869E-2</v>
      </c>
      <c r="P3031" s="44">
        <f>IFERROR(_xll.qlIndexFixing(ONIndex6M,I3031,TRUE,_xll.ohTrigger(RecalcTrigger,Trigger6M)),NA())</f>
        <v>2.1502444472470961E-2</v>
      </c>
      <c r="Q3031" s="183">
        <f>IFERROR(_xll.qlIndexFixing(ONIndex1Y,I3031,TRUE,_xll.ohTrigger(RecalcTrigger,Trigger1Y)),NA())</f>
        <v>2.1532732776826657E-2</v>
      </c>
    </row>
    <row r="3032" spans="2:17" x14ac:dyDescent="0.2">
      <c r="B3032" s="39" t="s">
        <v>42</v>
      </c>
      <c r="D3032" s="42">
        <f>_xll.qlCalendarAdvance(Calendar,$D3031,B3032,"f",FALSE)</f>
        <v>60567</v>
      </c>
      <c r="E3032" s="177">
        <f>_xll.qlInterestRateIndexValueDate(IndexON,D3032)</f>
        <v>60567</v>
      </c>
      <c r="F3032" s="193">
        <f>IFERROR(_xll.qlIndexFixing(IndexON,D3032,TRUE,_xll.ohTrigger(RecalcTrigger,TriggerON)),NA())</f>
        <v>2.1138509402476302E-2</v>
      </c>
      <c r="H3032" s="42">
        <f>_xll.qlCalendarAdvance(Calendar,$H3031,B3032,"f",FALSE)</f>
        <v>60567</v>
      </c>
      <c r="I3032" s="177">
        <f>_xll.qlInterestRateIndexValueDate(Index1M,$H3032)</f>
        <v>60567</v>
      </c>
      <c r="J3032" s="182">
        <f>IFERROR(_xll.qlIndexFixing(Index1M,$H3032,TRUE,_xll.ohTrigger(RecalcTrigger,Trigger1M)),NA())</f>
        <v>2.1147172055867473E-2</v>
      </c>
      <c r="K3032" s="44">
        <f>IFERROR(_xll.qlIndexFixing(Index3M,H3032,TRUE,_xll.ohTrigger(RecalcTrigger,Trigger3M)),NA())</f>
        <v>2.1559229642265712E-2</v>
      </c>
      <c r="L3032" s="44">
        <f>IFERROR(_xll.qlIndexFixing(Index6M,$H3032,TRUE,_xll.ohTrigger(RecalcTrigger,Trigger6M)),NA())</f>
        <v>2.1719250384823516E-2</v>
      </c>
      <c r="M3032" s="183">
        <f>IFERROR(_xll.qlIndexFixing(Index1Y,$H3032,TRUE,_xll.ohTrigger(RecalcTrigger,Trigger1Y)),NA())</f>
        <v>2.1962394960849618E-2</v>
      </c>
      <c r="N3032" s="182">
        <f>IFERROR(_xll.qlIndexFixing(ONIndex1M,I3032,TRUE,_xll.ohTrigger(RecalcTrigger,Trigger1M)),NA())</f>
        <v>2.1112040562305534E-2</v>
      </c>
      <c r="O3032" s="44">
        <f>IFERROR(_xll.qlIndexFixing(ONIndex3M,I3032,TRUE,_xll.ohTrigger(RecalcTrigger,Trigger3M)),NA())</f>
        <v>2.145430591336428E-2</v>
      </c>
      <c r="P3032" s="44">
        <f>IFERROR(_xll.qlIndexFixing(ONIndex6M,I3032,TRUE,_xll.ohTrigger(RecalcTrigger,Trigger6M)),NA())</f>
        <v>2.150979640404671E-2</v>
      </c>
      <c r="Q3032" s="183">
        <f>IFERROR(_xll.qlIndexFixing(ONIndex1Y,I3032,TRUE,_xll.ohTrigger(RecalcTrigger,Trigger1Y)),NA())</f>
        <v>2.1540118220472193E-2</v>
      </c>
    </row>
    <row r="3033" spans="2:17" x14ac:dyDescent="0.2">
      <c r="B3033" s="39" t="s">
        <v>42</v>
      </c>
      <c r="D3033" s="42">
        <f>_xll.qlCalendarAdvance(Calendar,$D3032,B3033,"f",FALSE)</f>
        <v>60574</v>
      </c>
      <c r="E3033" s="177">
        <f>_xll.qlInterestRateIndexValueDate(IndexON,D3033)</f>
        <v>60574</v>
      </c>
      <c r="F3033" s="193">
        <f>IFERROR(_xll.qlIndexFixing(IndexON,D3033,TRUE,_xll.ohTrigger(RecalcTrigger,TriggerON)),NA())</f>
        <v>2.114543076401465E-2</v>
      </c>
      <c r="H3033" s="42">
        <f>_xll.qlCalendarAdvance(Calendar,$H3032,B3033,"f",FALSE)</f>
        <v>60574</v>
      </c>
      <c r="I3033" s="177">
        <f>_xll.qlInterestRateIndexValueDate(Index1M,$H3033)</f>
        <v>60574</v>
      </c>
      <c r="J3033" s="182">
        <f>IFERROR(_xll.qlIndexFixing(Index1M,$H3033,TRUE,_xll.ohTrigger(RecalcTrigger,Trigger1M)),NA())</f>
        <v>2.1153825248106755E-2</v>
      </c>
      <c r="K3033" s="44">
        <f>IFERROR(_xll.qlIndexFixing(Index3M,H3033,TRUE,_xll.ohTrigger(RecalcTrigger,Trigger3M)),NA())</f>
        <v>2.1566490177193001E-2</v>
      </c>
      <c r="L3033" s="44">
        <f>IFERROR(_xll.qlIndexFixing(Index6M,$H3033,TRUE,_xll.ohTrigger(RecalcTrigger,Trigger6M)),NA())</f>
        <v>2.1726476319804941E-2</v>
      </c>
      <c r="M3033" s="183">
        <f>IFERROR(_xll.qlIndexFixing(Index1Y,$H3033,TRUE,_xll.ohTrigger(RecalcTrigger,Trigger1Y)),NA())</f>
        <v>2.1969538215516282E-2</v>
      </c>
      <c r="N3033" s="182">
        <f>IFERROR(_xll.qlIndexFixing(ONIndex1M,I3033,TRUE,_xll.ohTrigger(RecalcTrigger,Trigger1M)),NA())</f>
        <v>2.1119883693263564E-2</v>
      </c>
      <c r="O3033" s="44">
        <f>IFERROR(_xll.qlIndexFixing(ONIndex3M,I3033,TRUE,_xll.ohTrigger(RecalcTrigger,Trigger3M)),NA())</f>
        <v>2.1461622087564081E-2</v>
      </c>
      <c r="P3033" s="44">
        <f>IFERROR(_xll.qlIndexFixing(ONIndex6M,I3033,TRUE,_xll.ohTrigger(RecalcTrigger,Trigger6M)),NA())</f>
        <v>2.1517133761231877E-2</v>
      </c>
      <c r="Q3033" s="183">
        <f>IFERROR(_xll.qlIndexFixing(ONIndex1Y,I3033,TRUE,_xll.ohTrigger(RecalcTrigger,Trigger1Y)),NA())</f>
        <v>2.1547489023269195E-2</v>
      </c>
    </row>
    <row r="3034" spans="2:17" x14ac:dyDescent="0.2">
      <c r="B3034" s="39" t="s">
        <v>42</v>
      </c>
      <c r="D3034" s="42">
        <f>_xll.qlCalendarAdvance(Calendar,$D3033,B3034,"f",FALSE)</f>
        <v>60581</v>
      </c>
      <c r="E3034" s="177">
        <f>_xll.qlInterestRateIndexValueDate(IndexON,D3034)</f>
        <v>60581</v>
      </c>
      <c r="F3034" s="193">
        <f>IFERROR(_xll.qlIndexFixing(IndexON,D3034,TRUE,_xll.ohTrigger(RecalcTrigger,TriggerON)),NA())</f>
        <v>2.1152338377267155E-2</v>
      </c>
      <c r="H3034" s="42">
        <f>_xll.qlCalendarAdvance(Calendar,$H3033,B3034,"f",FALSE)</f>
        <v>60581</v>
      </c>
      <c r="I3034" s="177">
        <f>_xll.qlInterestRateIndexValueDate(Index1M,$H3034)</f>
        <v>60581</v>
      </c>
      <c r="J3034" s="182">
        <f>IFERROR(_xll.qlIndexFixing(Index1M,$H3034,TRUE,_xll.ohTrigger(RecalcTrigger,Trigger1M)),NA())</f>
        <v>2.1161633632130639E-2</v>
      </c>
      <c r="K3034" s="44">
        <f>IFERROR(_xll.qlIndexFixing(Index3M,H3034,TRUE,_xll.ohTrigger(RecalcTrigger,Trigger3M)),NA())</f>
        <v>2.1573736114474707E-2</v>
      </c>
      <c r="L3034" s="44">
        <f>IFERROR(_xll.qlIndexFixing(Index6M,$H3034,TRUE,_xll.ohTrigger(RecalcTrigger,Trigger6M)),NA())</f>
        <v>2.1732532804576175E-2</v>
      </c>
      <c r="M3034" s="183">
        <f>IFERROR(_xll.qlIndexFixing(Index1Y,$H3034,TRUE,_xll.ohTrigger(RecalcTrigger,Trigger1Y)),NA())</f>
        <v>2.1976666558022107E-2</v>
      </c>
      <c r="N3034" s="182">
        <f>IFERROR(_xll.qlIndexFixing(ONIndex1M,I3034,TRUE,_xll.ohTrigger(RecalcTrigger,Trigger1M)),NA())</f>
        <v>2.1127711245019221E-2</v>
      </c>
      <c r="O3034" s="44">
        <f>IFERROR(_xll.qlIndexFixing(ONIndex3M,I3034,TRUE,_xll.ohTrigger(RecalcTrigger,Trigger3M)),NA())</f>
        <v>2.1468923729031086E-2</v>
      </c>
      <c r="P3034" s="44">
        <f>IFERROR(_xll.qlIndexFixing(ONIndex6M,I3034,TRUE,_xll.ohTrigger(RecalcTrigger,Trigger6M)),NA())</f>
        <v>2.1524456543540182E-2</v>
      </c>
      <c r="Q3034" s="183">
        <f>IFERROR(_xll.qlIndexFixing(ONIndex1Y,I3034,TRUE,_xll.ohTrigger(RecalcTrigger,Trigger1Y)),NA())</f>
        <v>2.1554845184974525E-2</v>
      </c>
    </row>
    <row r="3035" spans="2:17" x14ac:dyDescent="0.2">
      <c r="B3035" s="39" t="s">
        <v>42</v>
      </c>
      <c r="D3035" s="42">
        <f>_xll.qlCalendarAdvance(Calendar,$D3034,B3035,"f",FALSE)</f>
        <v>60588</v>
      </c>
      <c r="E3035" s="177">
        <f>_xll.qlInterestRateIndexValueDate(IndexON,D3035)</f>
        <v>60588</v>
      </c>
      <c r="F3035" s="193">
        <f>IFERROR(_xll.qlIndexFixing(IndexON,D3035,TRUE,_xll.ohTrigger(RecalcTrigger,TriggerON)),NA())</f>
        <v>2.115923224215277E-2</v>
      </c>
      <c r="H3035" s="42">
        <f>_xll.qlCalendarAdvance(Calendar,$H3034,B3035,"f",FALSE)</f>
        <v>60588</v>
      </c>
      <c r="I3035" s="177">
        <f>_xll.qlInterestRateIndexValueDate(Index1M,$H3035)</f>
        <v>60588</v>
      </c>
      <c r="J3035" s="182">
        <f>IFERROR(_xll.qlIndexFixing(Index1M,$H3035,TRUE,_xll.ohTrigger(RecalcTrigger,Trigger1M)),NA())</f>
        <v>2.1169426415515412E-2</v>
      </c>
      <c r="K3035" s="44">
        <f>IFERROR(_xll.qlIndexFixing(Index3M,H3035,TRUE,_xll.ohTrigger(RecalcTrigger,Trigger3M)),NA())</f>
        <v>2.158096745403067E-2</v>
      </c>
      <c r="L3035" s="44">
        <f>IFERROR(_xll.qlIndexFixing(Index6M,$H3035,TRUE,_xll.ohTrigger(RecalcTrigger,Trigger6M)),NA())</f>
        <v>2.1739729951360184E-2</v>
      </c>
      <c r="M3035" s="183">
        <f>IFERROR(_xll.qlIndexFixing(Index1Y,$H3035,TRUE,_xll.ohTrigger(RecalcTrigger,Trigger1Y)),NA())</f>
        <v>2.1983779988054009E-2</v>
      </c>
      <c r="N3035" s="182">
        <f>IFERROR(_xll.qlIndexFixing(ONIndex1M,I3035,TRUE,_xll.ohTrigger(RecalcTrigger,Trigger1M)),NA())</f>
        <v>2.1135523217329366E-2</v>
      </c>
      <c r="O3035" s="44">
        <f>IFERROR(_xll.qlIndexFixing(ONIndex3M,I3035,TRUE,_xll.ohTrigger(RecalcTrigger,Trigger3M)),NA())</f>
        <v>2.1476210838008436E-2</v>
      </c>
      <c r="P3035" s="44">
        <f>IFERROR(_xll.qlIndexFixing(ONIndex6M,I3035,TRUE,_xll.ohTrigger(RecalcTrigger,Trigger6M)),NA())</f>
        <v>2.1531764751376858E-2</v>
      </c>
      <c r="Q3035" s="183">
        <f>IFERROR(_xll.qlIndexFixing(ONIndex1Y,I3035,TRUE,_xll.ohTrigger(RecalcTrigger,Trigger1Y)),NA())</f>
        <v>2.156218670542609E-2</v>
      </c>
    </row>
    <row r="3036" spans="2:17" x14ac:dyDescent="0.2">
      <c r="B3036" s="39" t="s">
        <v>42</v>
      </c>
      <c r="D3036" s="42">
        <f>_xll.qlCalendarAdvance(Calendar,$D3035,B3036,"f",FALSE)</f>
        <v>60595</v>
      </c>
      <c r="E3036" s="177">
        <f>_xll.qlInterestRateIndexValueDate(IndexON,D3036)</f>
        <v>60595</v>
      </c>
      <c r="F3036" s="193">
        <f>IFERROR(_xll.qlIndexFixing(IndexON,D3036,TRUE,_xll.ohTrigger(RecalcTrigger,TriggerON)),NA())</f>
        <v>2.1166112358671496E-2</v>
      </c>
      <c r="H3036" s="42">
        <f>_xll.qlCalendarAdvance(Calendar,$H3035,B3036,"f",FALSE)</f>
        <v>60595</v>
      </c>
      <c r="I3036" s="177">
        <f>_xll.qlInterestRateIndexValueDate(Index1M,$H3036)</f>
        <v>60595</v>
      </c>
      <c r="J3036" s="182">
        <f>IFERROR(_xll.qlIndexFixing(Index1M,$H3036,TRUE,_xll.ohTrigger(RecalcTrigger,Trigger1M)),NA())</f>
        <v>2.1177203598242156E-2</v>
      </c>
      <c r="K3036" s="44">
        <f>IFERROR(_xll.qlIndexFixing(Index3M,H3036,TRUE,_xll.ohTrigger(RecalcTrigger,Trigger3M)),NA())</f>
        <v>2.1588184195780721E-2</v>
      </c>
      <c r="L3036" s="44">
        <f>IFERROR(_xll.qlIndexFixing(Index6M,$H3036,TRUE,_xll.ohTrigger(RecalcTrigger,Trigger6M)),NA())</f>
        <v>2.1746912392476545E-2</v>
      </c>
      <c r="M3036" s="183">
        <f>IFERROR(_xll.qlIndexFixing(Index1Y,$H3036,TRUE,_xll.ohTrigger(RecalcTrigger,Trigger1Y)),NA())</f>
        <v>2.1990878505300238E-2</v>
      </c>
      <c r="N3036" s="182">
        <f>IFERROR(_xll.qlIndexFixing(ONIndex1M,I3036,TRUE,_xll.ohTrigger(RecalcTrigger,Trigger1M)),NA())</f>
        <v>2.1143319610437139E-2</v>
      </c>
      <c r="O3036" s="44">
        <f>IFERROR(_xll.qlIndexFixing(ONIndex3M,I3036,TRUE,_xll.ohTrigger(RecalcTrigger,Trigger3M)),NA())</f>
        <v>2.1483483414577176E-2</v>
      </c>
      <c r="P3036" s="44">
        <f>IFERROR(_xll.qlIndexFixing(ONIndex6M,I3036,TRUE,_xll.ohTrigger(RecalcTrigger,Trigger6M)),NA())</f>
        <v>2.1539058384498766E-2</v>
      </c>
      <c r="Q3036" s="183">
        <f>IFERROR(_xll.qlIndexFixing(ONIndex1Y,I3036,TRUE,_xll.ohTrigger(RecalcTrigger,Trigger1Y)),NA())</f>
        <v>2.1569513585029121E-2</v>
      </c>
    </row>
    <row r="3037" spans="2:17" x14ac:dyDescent="0.2">
      <c r="B3037" s="39" t="s">
        <v>42</v>
      </c>
      <c r="D3037" s="42">
        <f>_xll.qlCalendarAdvance(Calendar,$D3036,B3037,"f",FALSE)</f>
        <v>60602</v>
      </c>
      <c r="E3037" s="177">
        <f>_xll.qlInterestRateIndexValueDate(IndexON,D3037)</f>
        <v>60602</v>
      </c>
      <c r="F3037" s="193">
        <f>IFERROR(_xll.qlIndexFixing(IndexON,D3037,TRUE,_xll.ohTrigger(RecalcTrigger,TriggerON)),NA())</f>
        <v>2.1172978726985425E-2</v>
      </c>
      <c r="H3037" s="42">
        <f>_xll.qlCalendarAdvance(Calendar,$H3036,B3037,"f",FALSE)</f>
        <v>60602</v>
      </c>
      <c r="I3037" s="177">
        <f>_xll.qlInterestRateIndexValueDate(Index1M,$H3037)</f>
        <v>60602</v>
      </c>
      <c r="J3037" s="182">
        <f>IFERROR(_xll.qlIndexFixing(Index1M,$H3037,TRUE,_xll.ohTrigger(RecalcTrigger,Trigger1M)),NA())</f>
        <v>2.1189634982705617E-2</v>
      </c>
      <c r="K3037" s="44">
        <f>IFERROR(_xll.qlIndexFixing(Index3M,H3037,TRUE,_xll.ohTrigger(RecalcTrigger,Trigger3M)),NA())</f>
        <v>2.159308766049543E-2</v>
      </c>
      <c r="L3037" s="44">
        <f>IFERROR(_xll.qlIndexFixing(Index6M,$H3037,TRUE,_xll.ohTrigger(RecalcTrigger,Trigger6M)),NA())</f>
        <v>2.1755232997201824E-2</v>
      </c>
      <c r="M3037" s="183">
        <f>IFERROR(_xll.qlIndexFixing(Index1Y,$H3037,TRUE,_xll.ohTrigger(RecalcTrigger,Trigger1Y)),NA())</f>
        <v>2.1997962109448821E-2</v>
      </c>
      <c r="N3037" s="182">
        <f>IFERROR(_xll.qlIndexFixing(ONIndex1M,I3037,TRUE,_xll.ohTrigger(RecalcTrigger,Trigger1M)),NA())</f>
        <v>2.1151100424423586E-2</v>
      </c>
      <c r="O3037" s="44">
        <f>IFERROR(_xll.qlIndexFixing(ONIndex3M,I3037,TRUE,_xll.ohTrigger(RecalcTrigger,Trigger3M)),NA())</f>
        <v>2.1490741458575213E-2</v>
      </c>
      <c r="P3037" s="44">
        <f>IFERROR(_xll.qlIndexFixing(ONIndex6M,I3037,TRUE,_xll.ohTrigger(RecalcTrigger,Trigger6M)),NA())</f>
        <v>2.1546337443067998E-2</v>
      </c>
      <c r="Q3037" s="183">
        <f>IFERROR(_xll.qlIndexFixing(ONIndex1Y,I3037,TRUE,_xll.ohTrigger(RecalcTrigger,Trigger1Y)),NA())</f>
        <v>2.1576825823459433E-2</v>
      </c>
    </row>
    <row r="3038" spans="2:17" x14ac:dyDescent="0.2">
      <c r="B3038" s="39" t="s">
        <v>42</v>
      </c>
      <c r="D3038" s="42">
        <f>_xll.qlCalendarAdvance(Calendar,$D3037,B3038,"f",FALSE)</f>
        <v>60609</v>
      </c>
      <c r="E3038" s="177">
        <f>_xll.qlInterestRateIndexValueDate(IndexON,D3038)</f>
        <v>60609</v>
      </c>
      <c r="F3038" s="193">
        <f>IFERROR(_xll.qlIndexFixing(IndexON,D3038,TRUE,_xll.ohTrigger(RecalcTrigger,TriggerON)),NA())</f>
        <v>2.1179831346770372E-2</v>
      </c>
      <c r="H3038" s="42">
        <f>_xll.qlCalendarAdvance(Calendar,$H3037,B3038,"f",FALSE)</f>
        <v>60609</v>
      </c>
      <c r="I3038" s="177">
        <f>_xll.qlInterestRateIndexValueDate(Index1M,$H3038)</f>
        <v>60609</v>
      </c>
      <c r="J3038" s="182">
        <f>IFERROR(_xll.qlIndexFixing(Index1M,$H3038,TRUE,_xll.ohTrigger(RecalcTrigger,Trigger1M)),NA())</f>
        <v>2.119387797445944E-2</v>
      </c>
      <c r="K3038" s="44">
        <f>IFERROR(_xll.qlIndexFixing(Index3M,H3038,TRUE,_xll.ohTrigger(RecalcTrigger,Trigger3M)),NA())</f>
        <v>2.1600276443334263E-2</v>
      </c>
      <c r="L3038" s="44">
        <f>IFERROR(_xll.qlIndexFixing(Index6M,$H3038,TRUE,_xll.ohTrigger(RecalcTrigger,Trigger6M)),NA())</f>
        <v>2.176238540013643E-2</v>
      </c>
      <c r="M3038" s="183">
        <f>IFERROR(_xll.qlIndexFixing(Index1Y,$H3038,TRUE,_xll.ohTrigger(RecalcTrigger,Trigger1Y)),NA())</f>
        <v>2.2005030800189784E-2</v>
      </c>
      <c r="N3038" s="182">
        <f>IFERROR(_xll.qlIndexFixing(ONIndex1M,I3038,TRUE,_xll.ohTrigger(RecalcTrigger,Trigger1M)),NA())</f>
        <v>2.1158865658964521E-2</v>
      </c>
      <c r="O3038" s="44">
        <f>IFERROR(_xll.qlIndexFixing(ONIndex3M,I3038,TRUE,_xll.ohTrigger(RecalcTrigger,Trigger3M)),NA())</f>
        <v>2.1497984970002548E-2</v>
      </c>
      <c r="P3038" s="44">
        <f>IFERROR(_xll.qlIndexFixing(ONIndex6M,I3038,TRUE,_xll.ohTrigger(RecalcTrigger,Trigger6M)),NA())</f>
        <v>2.1553601926922461E-2</v>
      </c>
      <c r="Q3038" s="183">
        <f>IFERROR(_xll.qlIndexFixing(ONIndex1Y,I3038,TRUE,_xll.ohTrigger(RecalcTrigger,Trigger1Y)),NA())</f>
        <v>2.1584123420960166E-2</v>
      </c>
    </row>
    <row r="3039" spans="2:17" x14ac:dyDescent="0.2">
      <c r="B3039" s="39" t="s">
        <v>42</v>
      </c>
      <c r="D3039" s="42">
        <f>_xll.qlCalendarAdvance(Calendar,$D3038,B3039,"f",FALSE)</f>
        <v>60616</v>
      </c>
      <c r="E3039" s="177">
        <f>_xll.qlInterestRateIndexValueDate(IndexON,D3039)</f>
        <v>60616</v>
      </c>
      <c r="F3039" s="193">
        <f>IFERROR(_xll.qlIndexFixing(IndexON,D3039,TRUE,_xll.ohTrigger(RecalcTrigger,TriggerON)),NA())</f>
        <v>2.1186670218350523E-2</v>
      </c>
      <c r="H3039" s="42">
        <f>_xll.qlCalendarAdvance(Calendar,$H3038,B3039,"f",FALSE)</f>
        <v>60616</v>
      </c>
      <c r="I3039" s="177">
        <f>_xll.qlInterestRateIndexValueDate(Index1M,$H3039)</f>
        <v>60616</v>
      </c>
      <c r="J3039" s="182">
        <f>IFERROR(_xll.qlIndexFixing(Index1M,$H3039,TRUE,_xll.ohTrigger(RecalcTrigger,Trigger1M)),NA())</f>
        <v>2.1201607689168459E-2</v>
      </c>
      <c r="K3039" s="44">
        <f>IFERROR(_xll.qlIndexFixing(Index3M,H3039,TRUE,_xll.ohTrigger(RecalcTrigger,Trigger3M)),NA())</f>
        <v>2.1607450629582137E-2</v>
      </c>
      <c r="L3039" s="44">
        <f>IFERROR(_xll.qlIndexFixing(Index6M,$H3039,TRUE,_xll.ohTrigger(RecalcTrigger,Trigger6M)),NA())</f>
        <v>2.1769523096192497E-2</v>
      </c>
      <c r="M3039" s="183">
        <f>IFERROR(_xll.qlIndexFixing(Index1Y,$H3039,TRUE,_xll.ohTrigger(RecalcTrigger,Trigger1Y)),NA())</f>
        <v>2.2012084577212487E-2</v>
      </c>
      <c r="N3039" s="182">
        <f>IFERROR(_xll.qlIndexFixing(ONIndex1M,I3039,TRUE,_xll.ohTrigger(RecalcTrigger,Trigger1M)),NA())</f>
        <v>2.1166615314303083E-2</v>
      </c>
      <c r="O3039" s="44">
        <f>IFERROR(_xll.qlIndexFixing(ONIndex3M,I3039,TRUE,_xll.ohTrigger(RecalcTrigger,Trigger3M)),NA())</f>
        <v>2.1505213948778135E-2</v>
      </c>
      <c r="P3039" s="44">
        <f>IFERROR(_xll.qlIndexFixing(ONIndex6M,I3039,TRUE,_xll.ohTrigger(RecalcTrigger,Trigger6M)),NA())</f>
        <v>2.1560851836224249E-2</v>
      </c>
      <c r="Q3039" s="183">
        <f>IFERROR(_xll.qlIndexFixing(ONIndex1Y,I3039,TRUE,_xll.ohTrigger(RecalcTrigger,Trigger1Y)),NA())</f>
        <v>2.1591406377207134E-2</v>
      </c>
    </row>
    <row r="3040" spans="2:17" x14ac:dyDescent="0.2">
      <c r="B3040" s="39" t="s">
        <v>42</v>
      </c>
      <c r="D3040" s="42">
        <f>_xll.qlCalendarAdvance(Calendar,$D3039,B3040,"f",FALSE)</f>
        <v>60623</v>
      </c>
      <c r="E3040" s="177">
        <f>_xll.qlInterestRateIndexValueDate(IndexON,D3040)</f>
        <v>60623</v>
      </c>
      <c r="F3040" s="193">
        <f>IFERROR(_xll.qlIndexFixing(IndexON,D3040,TRUE,_xll.ohTrigger(RecalcTrigger,TriggerON)),NA())</f>
        <v>2.119349534164483E-2</v>
      </c>
      <c r="H3040" s="42">
        <f>_xll.qlCalendarAdvance(Calendar,$H3039,B3040,"f",FALSE)</f>
        <v>60623</v>
      </c>
      <c r="I3040" s="177">
        <f>_xll.qlInterestRateIndexValueDate(Index1M,$H3040)</f>
        <v>60623</v>
      </c>
      <c r="J3040" s="182">
        <f>IFERROR(_xll.qlIndexFixing(Index1M,$H3040,TRUE,_xll.ohTrigger(RecalcTrigger,Trigger1M)),NA())</f>
        <v>2.1209321802345551E-2</v>
      </c>
      <c r="K3040" s="44">
        <f>IFERROR(_xll.qlIndexFixing(Index3M,H3040,TRUE,_xll.ohTrigger(RecalcTrigger,Trigger3M)),NA())</f>
        <v>2.1614610219164308E-2</v>
      </c>
      <c r="L3040" s="44">
        <f>IFERROR(_xll.qlIndexFixing(Index6M,$H3040,TRUE,_xll.ohTrigger(RecalcTrigger,Trigger6M)),NA())</f>
        <v>2.1776646085214606E-2</v>
      </c>
      <c r="M3040" s="183">
        <f>IFERROR(_xll.qlIndexFixing(Index1Y,$H3040,TRUE,_xll.ohTrigger(RecalcTrigger,Trigger1Y)),NA())</f>
        <v>2.2019123440207622E-2</v>
      </c>
      <c r="N3040" s="182">
        <f>IFERROR(_xll.qlIndexFixing(ONIndex1M,I3040,TRUE,_xll.ohTrigger(RecalcTrigger,Trigger1M)),NA())</f>
        <v>2.1174349390358227E-2</v>
      </c>
      <c r="O3040" s="44">
        <f>IFERROR(_xll.qlIndexFixing(ONIndex3M,I3040,TRUE,_xll.ohTrigger(RecalcTrigger,Trigger3M)),NA())</f>
        <v>2.1512428394901972E-2</v>
      </c>
      <c r="P3040" s="44">
        <f>IFERROR(_xll.qlIndexFixing(ONIndex6M,I3040,TRUE,_xll.ohTrigger(RecalcTrigger,Trigger6M)),NA())</f>
        <v>2.1568087170811268E-2</v>
      </c>
      <c r="Q3040" s="183">
        <f>IFERROR(_xll.qlIndexFixing(ONIndex1Y,I3040,TRUE,_xll.ohTrigger(RecalcTrigger,Trigger1Y)),NA())</f>
        <v>2.1598674692686615E-2</v>
      </c>
    </row>
    <row r="3041" spans="2:17" x14ac:dyDescent="0.2">
      <c r="B3041" s="39" t="s">
        <v>42</v>
      </c>
      <c r="D3041" s="42">
        <f>_xll.qlCalendarAdvance(Calendar,$D3040,B3041,"f",FALSE)</f>
        <v>60630</v>
      </c>
      <c r="E3041" s="177">
        <f>_xll.qlInterestRateIndexValueDate(IndexON,D3041)</f>
        <v>60630</v>
      </c>
      <c r="F3041" s="193">
        <f>IFERROR(_xll.qlIndexFixing(IndexON,D3041,TRUE,_xll.ohTrigger(RecalcTrigger,TriggerON)),NA())</f>
        <v>2.1200306716572248E-2</v>
      </c>
      <c r="H3041" s="42">
        <f>_xll.qlCalendarAdvance(Calendar,$H3040,B3041,"f",FALSE)</f>
        <v>60630</v>
      </c>
      <c r="I3041" s="177">
        <f>_xll.qlInterestRateIndexValueDate(Index1M,$H3041)</f>
        <v>60630</v>
      </c>
      <c r="J3041" s="182">
        <f>IFERROR(_xll.qlIndexFixing(Index1M,$H3041,TRUE,_xll.ohTrigger(RecalcTrigger,Trigger1M)),NA())</f>
        <v>2.1217020313967182E-2</v>
      </c>
      <c r="K3041" s="44">
        <f>IFERROR(_xll.qlIndexFixing(Index3M,H3041,TRUE,_xll.ohTrigger(RecalcTrigger,Trigger3M)),NA())</f>
        <v>2.1621755212003331E-2</v>
      </c>
      <c r="L3041" s="44">
        <f>IFERROR(_xll.qlIndexFixing(Index6M,$H3041,TRUE,_xll.ohTrigger(RecalcTrigger,Trigger6M)),NA())</f>
        <v>2.1783754367048686E-2</v>
      </c>
      <c r="M3041" s="183">
        <f>IFERROR(_xll.qlIndexFixing(Index1Y,$H3041,TRUE,_xll.ohTrigger(RecalcTrigger,Trigger1Y)),NA())</f>
        <v>2.202614738886588E-2</v>
      </c>
      <c r="N3041" s="182">
        <f>IFERROR(_xll.qlIndexFixing(ONIndex1M,I3041,TRUE,_xll.ohTrigger(RecalcTrigger,Trigger1M)),NA())</f>
        <v>2.1182067887210998E-2</v>
      </c>
      <c r="O3041" s="44">
        <f>IFERROR(_xll.qlIndexFixing(ONIndex3M,I3041,TRUE,_xll.ohTrigger(RecalcTrigger,Trigger3M)),NA())</f>
        <v>2.1519628308779293E-2</v>
      </c>
      <c r="P3041" s="44">
        <f>IFERROR(_xll.qlIndexFixing(ONIndex6M,I3041,TRUE,_xll.ohTrigger(RecalcTrigger,Trigger6M)),NA())</f>
        <v>2.1575307930845611E-2</v>
      </c>
      <c r="Q3041" s="183">
        <f>IFERROR(_xll.qlIndexFixing(ONIndex1Y,I3041,TRUE,_xll.ohTrigger(RecalcTrigger,Trigger1Y)),NA())</f>
        <v>2.1605928366831284E-2</v>
      </c>
    </row>
    <row r="3042" spans="2:17" x14ac:dyDescent="0.2">
      <c r="B3042" s="39" t="s">
        <v>42</v>
      </c>
      <c r="D3042" s="42">
        <f>_xll.qlCalendarAdvance(Calendar,$D3041,B3042,"f",FALSE)</f>
        <v>60637</v>
      </c>
      <c r="E3042" s="177">
        <f>_xll.qlInterestRateIndexValueDate(IndexON,D3042)</f>
        <v>60637</v>
      </c>
      <c r="F3042" s="193">
        <f>IFERROR(_xll.qlIndexFixing(IndexON,D3042,TRUE,_xll.ohTrigger(RecalcTrigger,TriggerON)),NA())</f>
        <v>2.1207104343213823E-2</v>
      </c>
      <c r="H3042" s="42">
        <f>_xll.qlCalendarAdvance(Calendar,$H3041,B3042,"f",FALSE)</f>
        <v>60637</v>
      </c>
      <c r="I3042" s="177">
        <f>_xll.qlInterestRateIndexValueDate(Index1M,$H3042)</f>
        <v>60637</v>
      </c>
      <c r="J3042" s="182">
        <f>IFERROR(_xll.qlIndexFixing(Index1M,$H3042,TRUE,_xll.ohTrigger(RecalcTrigger,Trigger1M)),NA())</f>
        <v>2.1224703224004594E-2</v>
      </c>
      <c r="K3042" s="44">
        <f>IFERROR(_xll.qlIndexFixing(Index3M,H3042,TRUE,_xll.ohTrigger(RecalcTrigger,Trigger3M)),NA())</f>
        <v>2.1628885608019063E-2</v>
      </c>
      <c r="L3042" s="44">
        <f>IFERROR(_xll.qlIndexFixing(Index6M,$H3042,TRUE,_xll.ohTrigger(RecalcTrigger,Trigger6M)),NA())</f>
        <v>2.1789698211463798E-2</v>
      </c>
      <c r="M3042" s="183">
        <f>IFERROR(_xll.qlIndexFixing(Index1Y,$H3042,TRUE,_xll.ohTrigger(RecalcTrigger,Trigger1Y)),NA())</f>
        <v>2.2033156422879729E-2</v>
      </c>
      <c r="N3042" s="182">
        <f>IFERROR(_xll.qlIndexFixing(ONIndex1M,I3042,TRUE,_xll.ohTrigger(RecalcTrigger,Trigger1M)),NA())</f>
        <v>2.1189770804699304E-2</v>
      </c>
      <c r="O3042" s="44">
        <f>IFERROR(_xll.qlIndexFixing(ONIndex3M,I3042,TRUE,_xll.ohTrigger(RecalcTrigger,Trigger3M)),NA())</f>
        <v>2.1526813689761726E-2</v>
      </c>
      <c r="P3042" s="44">
        <f>IFERROR(_xll.qlIndexFixing(ONIndex6M,I3042,TRUE,_xll.ohTrigger(RecalcTrigger,Trigger6M)),NA())</f>
        <v>2.1582514116165186E-2</v>
      </c>
      <c r="Q3042" s="183">
        <f>IFERROR(_xll.qlIndexFixing(ONIndex1Y,I3042,TRUE,_xll.ohTrigger(RecalcTrigger,Trigger1Y)),NA())</f>
        <v>2.1613167399965327E-2</v>
      </c>
    </row>
    <row r="3043" spans="2:17" x14ac:dyDescent="0.2">
      <c r="B3043" s="39" t="s">
        <v>42</v>
      </c>
      <c r="D3043" s="42">
        <f>_xll.qlCalendarAdvance(Calendar,$D3042,B3043,"f",FALSE)</f>
        <v>60644</v>
      </c>
      <c r="E3043" s="177">
        <f>_xll.qlInterestRateIndexValueDate(IndexON,D3043)</f>
        <v>60644</v>
      </c>
      <c r="F3043" s="193">
        <f>IFERROR(_xll.qlIndexFixing(IndexON,D3043,TRUE,_xll.ohTrigger(RecalcTrigger,TriggerON)),NA())</f>
        <v>2.1213888221407462E-2</v>
      </c>
      <c r="H3043" s="42">
        <f>_xll.qlCalendarAdvance(Calendar,$H3042,B3043,"f",FALSE)</f>
        <v>60644</v>
      </c>
      <c r="I3043" s="177">
        <f>_xll.qlInterestRateIndexValueDate(Index1M,$H3043)</f>
        <v>60644</v>
      </c>
      <c r="J3043" s="182">
        <f>IFERROR(_xll.qlIndexFixing(Index1M,$H3043,TRUE,_xll.ohTrigger(RecalcTrigger,Trigger1M)),NA())</f>
        <v>2.1232370532418571E-2</v>
      </c>
      <c r="K3043" s="44">
        <f>IFERROR(_xll.qlIndexFixing(Index3M,H3043,TRUE,_xll.ohTrigger(RecalcTrigger,Trigger3M)),NA())</f>
        <v>2.1637147032146548E-2</v>
      </c>
      <c r="L3043" s="44">
        <f>IFERROR(_xll.qlIndexFixing(Index6M,$H3043,TRUE,_xll.ohTrigger(RecalcTrigger,Trigger6M)),NA())</f>
        <v>2.1796777708568187E-2</v>
      </c>
      <c r="M3043" s="183">
        <f>IFERROR(_xll.qlIndexFixing(Index1Y,$H3043,TRUE,_xll.ohTrigger(RecalcTrigger,Trigger1Y)),NA())</f>
        <v>2.2040150541941417E-2</v>
      </c>
      <c r="N3043" s="182">
        <f>IFERROR(_xll.qlIndexFixing(ONIndex1M,I3043,TRUE,_xll.ohTrigger(RecalcTrigger,Trigger1M)),NA())</f>
        <v>2.1197458142904191E-2</v>
      </c>
      <c r="O3043" s="44">
        <f>IFERROR(_xll.qlIndexFixing(ONIndex3M,I3043,TRUE,_xll.ohTrigger(RecalcTrigger,Trigger3M)),NA())</f>
        <v>2.1533984538416595E-2</v>
      </c>
      <c r="P3043" s="44">
        <f>IFERROR(_xll.qlIndexFixing(ONIndex6M,I3043,TRUE,_xll.ohTrigger(RecalcTrigger,Trigger6M)),NA())</f>
        <v>2.1589705726932085E-2</v>
      </c>
      <c r="Q3043" s="183">
        <f>IFERROR(_xll.qlIndexFixing(ONIndex1Y,I3043,TRUE,_xll.ohTrigger(RecalcTrigger,Trigger1Y)),NA())</f>
        <v>2.1620391791926652E-2</v>
      </c>
    </row>
    <row r="3044" spans="2:17" x14ac:dyDescent="0.2">
      <c r="B3044" s="39" t="s">
        <v>42</v>
      </c>
      <c r="D3044" s="42">
        <f>_xll.qlCalendarAdvance(Calendar,$D3043,B3044,"f",FALSE)</f>
        <v>60651</v>
      </c>
      <c r="E3044" s="177">
        <f>_xll.qlInterestRateIndexValueDate(IndexON,D3044)</f>
        <v>60651</v>
      </c>
      <c r="F3044" s="193">
        <f>IFERROR(_xll.qlIndexFixing(IndexON,D3044,TRUE,_xll.ohTrigger(RecalcTrigger,TriggerON)),NA())</f>
        <v>2.1220658351477351E-2</v>
      </c>
      <c r="H3044" s="42">
        <f>_xll.qlCalendarAdvance(Calendar,$H3043,B3044,"f",FALSE)</f>
        <v>60651</v>
      </c>
      <c r="I3044" s="177">
        <f>_xll.qlInterestRateIndexValueDate(Index1M,$H3044)</f>
        <v>60651</v>
      </c>
      <c r="J3044" s="182">
        <f>IFERROR(_xll.qlIndexFixing(Index1M,$H3044,TRUE,_xll.ohTrigger(RecalcTrigger,Trigger1M)),NA())</f>
        <v>2.1240022239185589E-2</v>
      </c>
      <c r="K3044" s="44">
        <f>IFERROR(_xll.qlIndexFixing(Index3M,H3044,TRUE,_xll.ohTrigger(RecalcTrigger,Trigger3M)),NA())</f>
        <v>2.1643102609288874E-2</v>
      </c>
      <c r="L3044" s="44">
        <f>IFERROR(_xll.qlIndexFixing(Index6M,$H3044,TRUE,_xll.ohTrigger(RecalcTrigger,Trigger6M)),NA())</f>
        <v>2.1803842498769085E-2</v>
      </c>
      <c r="M3044" s="183">
        <f>IFERROR(_xll.qlIndexFixing(Index1Y,$H3044,TRUE,_xll.ohTrigger(RecalcTrigger,Trigger1Y)),NA())</f>
        <v>2.2047129745744076E-2</v>
      </c>
      <c r="N3044" s="182">
        <f>IFERROR(_xll.qlIndexFixing(ONIndex1M,I3044,TRUE,_xll.ohTrigger(RecalcTrigger,Trigger1M)),NA())</f>
        <v>2.1205129901906705E-2</v>
      </c>
      <c r="O3044" s="44">
        <f>IFERROR(_xll.qlIndexFixing(ONIndex3M,I3044,TRUE,_xll.ohTrigger(RecalcTrigger,Trigger3M)),NA())</f>
        <v>2.1541140854500762E-2</v>
      </c>
      <c r="P3044" s="44">
        <f>IFERROR(_xll.qlIndexFixing(ONIndex6M,I3044,TRUE,_xll.ohTrigger(RecalcTrigger,Trigger6M)),NA())</f>
        <v>2.1596882763146308E-2</v>
      </c>
      <c r="Q3044" s="183">
        <f>IFERROR(_xll.qlIndexFixing(ONIndex1Y,I3044,TRUE,_xll.ohTrigger(RecalcTrigger,Trigger1Y)),NA())</f>
        <v>2.1627601543039443E-2</v>
      </c>
    </row>
    <row r="3045" spans="2:17" x14ac:dyDescent="0.2">
      <c r="B3045" s="39" t="s">
        <v>42</v>
      </c>
      <c r="D3045" s="42">
        <f>_xll.qlCalendarAdvance(Calendar,$D3044,B3045,"f",FALSE)</f>
        <v>60658</v>
      </c>
      <c r="E3045" s="177">
        <f>_xll.qlInterestRateIndexValueDate(IndexON,D3045)</f>
        <v>60658</v>
      </c>
      <c r="F3045" s="193">
        <f>IFERROR(_xll.qlIndexFixing(IndexON,D3045,TRUE,_xll.ohTrigger(RecalcTrigger,TriggerON)),NA())</f>
        <v>2.1227414733099303E-2</v>
      </c>
      <c r="H3045" s="42">
        <f>_xll.qlCalendarAdvance(Calendar,$H3044,B3045,"f",FALSE)</f>
        <v>60658</v>
      </c>
      <c r="I3045" s="177">
        <f>_xll.qlInterestRateIndexValueDate(Index1M,$H3045)</f>
        <v>60658</v>
      </c>
      <c r="J3045" s="182">
        <f>IFERROR(_xll.qlIndexFixing(Index1M,$H3045,TRUE,_xll.ohTrigger(RecalcTrigger,Trigger1M)),NA())</f>
        <v>2.124765834427688E-2</v>
      </c>
      <c r="K3045" s="44">
        <f>IFERROR(_xll.qlIndexFixing(Index3M,H3045,TRUE,_xll.ohTrigger(RecalcTrigger,Trigger3M)),NA())</f>
        <v>2.1650189214385367E-2</v>
      </c>
      <c r="L3045" s="44">
        <f>IFERROR(_xll.qlIndexFixing(Index6M,$H3045,TRUE,_xll.ohTrigger(RecalcTrigger,Trigger6M)),NA())</f>
        <v>2.1810892581912458E-2</v>
      </c>
      <c r="M3045" s="183">
        <f>IFERROR(_xll.qlIndexFixing(Index1Y,$H3045,TRUE,_xll.ohTrigger(RecalcTrigger,Trigger1Y)),NA())</f>
        <v>2.205409403398173E-2</v>
      </c>
      <c r="N3045" s="182">
        <f>IFERROR(_xll.qlIndexFixing(ONIndex1M,I3045,TRUE,_xll.ohTrigger(RecalcTrigger,Trigger1M)),NA())</f>
        <v>2.1212786081787893E-2</v>
      </c>
      <c r="O3045" s="44">
        <f>IFERROR(_xll.qlIndexFixing(ONIndex3M,I3045,TRUE,_xll.ohTrigger(RecalcTrigger,Trigger3M)),NA())</f>
        <v>2.1548282638014227E-2</v>
      </c>
      <c r="P3045" s="44">
        <f>IFERROR(_xll.qlIndexFixing(ONIndex6M,I3045,TRUE,_xll.ohTrigger(RecalcTrigger,Trigger6M)),NA())</f>
        <v>2.1604045224564716E-2</v>
      </c>
      <c r="Q3045" s="183">
        <f>IFERROR(_xll.qlIndexFixing(ONIndex1Y,I3045,TRUE,_xll.ohTrigger(RecalcTrigger,Trigger1Y)),NA())</f>
        <v>2.1634796653060562E-2</v>
      </c>
    </row>
    <row r="3046" spans="2:17" x14ac:dyDescent="0.2">
      <c r="B3046" s="39" t="s">
        <v>42</v>
      </c>
      <c r="D3046" s="42">
        <f>_xll.qlCalendarAdvance(Calendar,$D3045,B3046,"f",FALSE)</f>
        <v>60665</v>
      </c>
      <c r="E3046" s="177">
        <f>_xll.qlInterestRateIndexValueDate(IndexON,D3046)</f>
        <v>60665</v>
      </c>
      <c r="F3046" s="193">
        <f>IFERROR(_xll.qlIndexFixing(IndexON,D3046,TRUE,_xll.ohTrigger(RecalcTrigger,TriggerON)),NA())</f>
        <v>2.1234157366354367E-2</v>
      </c>
      <c r="H3046" s="42">
        <f>_xll.qlCalendarAdvance(Calendar,$H3045,B3046,"f",FALSE)</f>
        <v>60665</v>
      </c>
      <c r="I3046" s="177">
        <f>_xll.qlInterestRateIndexValueDate(Index1M,$H3046)</f>
        <v>60665</v>
      </c>
      <c r="J3046" s="182">
        <f>IFERROR(_xll.qlIndexFixing(Index1M,$H3046,TRUE,_xll.ohTrigger(RecalcTrigger,Trigger1M)),NA())</f>
        <v>2.1251794395157144E-2</v>
      </c>
      <c r="K3046" s="44">
        <f>IFERROR(_xll.qlIndexFixing(Index3M,H3046,TRUE,_xll.ohTrigger(RecalcTrigger,Trigger3M)),NA())</f>
        <v>2.1658404976761459E-2</v>
      </c>
      <c r="L3046" s="44">
        <f>IFERROR(_xll.qlIndexFixing(Index6M,$H3046,TRUE,_xll.ohTrigger(RecalcTrigger,Trigger6M)),NA())</f>
        <v>2.1817927957846515E-2</v>
      </c>
      <c r="M3046" s="183">
        <f>IFERROR(_xll.qlIndexFixing(Index1Y,$H3046,TRUE,_xll.ohTrigger(RecalcTrigger,Trigger1Y)),NA())</f>
        <v>2.2061043406348402E-2</v>
      </c>
      <c r="N3046" s="182">
        <f>IFERROR(_xll.qlIndexFixing(ONIndex1M,I3046,TRUE,_xll.ohTrigger(RecalcTrigger,Trigger1M)),NA())</f>
        <v>2.1220426682061477E-2</v>
      </c>
      <c r="O3046" s="44">
        <f>IFERROR(_xll.qlIndexFixing(ONIndex3M,I3046,TRUE,_xll.ohTrigger(RecalcTrigger,Trigger3M)),NA())</f>
        <v>2.1555409888875943E-2</v>
      </c>
      <c r="P3046" s="44">
        <f>IFERROR(_xll.qlIndexFixing(ONIndex6M,I3046,TRUE,_xll.ohTrigger(RecalcTrigger,Trigger6M)),NA())</f>
        <v>2.1611193111268356E-2</v>
      </c>
      <c r="Q3046" s="183">
        <f>IFERROR(_xll.qlIndexFixing(ONIndex1Y,I3046,TRUE,_xll.ohTrigger(RecalcTrigger,Trigger1Y)),NA())</f>
        <v>2.1641977121827916E-2</v>
      </c>
    </row>
    <row r="3047" spans="2:17" x14ac:dyDescent="0.2">
      <c r="B3047" s="39" t="s">
        <v>42</v>
      </c>
      <c r="D3047" s="42">
        <f>_xll.qlCalendarAdvance(Calendar,$D3046,B3047,"f",FALSE)</f>
        <v>60672</v>
      </c>
      <c r="E3047" s="177">
        <f>_xll.qlInterestRateIndexValueDate(IndexON,D3047)</f>
        <v>60672</v>
      </c>
      <c r="F3047" s="193">
        <f>IFERROR(_xll.qlIndexFixing(IndexON,D3047,TRUE,_xll.ohTrigger(RecalcTrigger,TriggerON)),NA())</f>
        <v>2.1240886251323587E-2</v>
      </c>
      <c r="H3047" s="42">
        <f>_xll.qlCalendarAdvance(Calendar,$H3046,B3047,"f",FALSE)</f>
        <v>60672</v>
      </c>
      <c r="I3047" s="177">
        <f>_xll.qlInterestRateIndexValueDate(Index1M,$H3047)</f>
        <v>60672</v>
      </c>
      <c r="J3047" s="182">
        <f>IFERROR(_xll.qlIndexFixing(Index1M,$H3047,TRUE,_xll.ohTrigger(RecalcTrigger,Trigger1M)),NA())</f>
        <v>2.1259401312037785E-2</v>
      </c>
      <c r="K3047" s="44">
        <f>IFERROR(_xll.qlIndexFixing(Index3M,H3047,TRUE,_xll.ohTrigger(RecalcTrigger,Trigger3M)),NA())</f>
        <v>2.1664318633124211E-2</v>
      </c>
      <c r="L3047" s="44">
        <f>IFERROR(_xll.qlIndexFixing(Index6M,$H3047,TRUE,_xll.ohTrigger(RecalcTrigger,Trigger6M)),NA())</f>
        <v>2.1824948626419011E-2</v>
      </c>
      <c r="M3047" s="183">
        <f>IFERROR(_xll.qlIndexFixing(Index1Y,$H3047,TRUE,_xll.ohTrigger(RecalcTrigger,Trigger1Y)),NA())</f>
        <v>2.2067977862539223E-2</v>
      </c>
      <c r="N3047" s="182">
        <f>IFERROR(_xll.qlIndexFixing(ONIndex1M,I3047,TRUE,_xll.ohTrigger(RecalcTrigger,Trigger1M)),NA())</f>
        <v>2.1228051703294781E-2</v>
      </c>
      <c r="O3047" s="44">
        <f>IFERROR(_xll.qlIndexFixing(ONIndex3M,I3047,TRUE,_xll.ohTrigger(RecalcTrigger,Trigger3M)),NA())</f>
        <v>2.1562522607166956E-2</v>
      </c>
      <c r="P3047" s="44">
        <f>IFERROR(_xll.qlIndexFixing(ONIndex6M,I3047,TRUE,_xll.ohTrigger(RecalcTrigger,Trigger6M)),NA())</f>
        <v>2.1618326423581413E-2</v>
      </c>
      <c r="Q3047" s="183">
        <f>IFERROR(_xll.qlIndexFixing(ONIndex1Y,I3047,TRUE,_xll.ohTrigger(RecalcTrigger,Trigger1Y)),NA())</f>
        <v>2.1649142949503597E-2</v>
      </c>
    </row>
    <row r="3048" spans="2:17" x14ac:dyDescent="0.2">
      <c r="B3048" s="39" t="s">
        <v>42</v>
      </c>
      <c r="D3048" s="42">
        <f>_xll.qlCalendarAdvance(Calendar,$D3047,B3048,"f",FALSE)</f>
        <v>60679</v>
      </c>
      <c r="E3048" s="177">
        <f>_xll.qlInterestRateIndexValueDate(IndexON,D3048)</f>
        <v>60679</v>
      </c>
      <c r="F3048" s="193">
        <f>IFERROR(_xll.qlIndexFixing(IndexON,D3048,TRUE,_xll.ohTrigger(RecalcTrigger,TriggerON)),NA())</f>
        <v>2.1247601388006965E-2</v>
      </c>
      <c r="H3048" s="42">
        <f>_xll.qlCalendarAdvance(Calendar,$H3047,B3048,"f",FALSE)</f>
        <v>60679</v>
      </c>
      <c r="I3048" s="177">
        <f>_xll.qlInterestRateIndexValueDate(Index1M,$H3048)</f>
        <v>60679</v>
      </c>
      <c r="J3048" s="182">
        <f>IFERROR(_xll.qlIndexFixing(Index1M,$H3048,TRUE,_xll.ohTrigger(RecalcTrigger,Trigger1M)),NA())</f>
        <v>2.126699262941107E-2</v>
      </c>
      <c r="K3048" s="44">
        <f>IFERROR(_xll.qlIndexFixing(Index3M,H3048,TRUE,_xll.ohTrigger(RecalcTrigger,Trigger3M)),NA())</f>
        <v>2.1671361446614378E-2</v>
      </c>
      <c r="L3048" s="44">
        <f>IFERROR(_xll.qlIndexFixing(Index6M,$H3048,TRUE,_xll.ohTrigger(RecalcTrigger,Trigger6M)),NA())</f>
        <v>2.1831954587478157E-2</v>
      </c>
      <c r="M3048" s="183">
        <f>IFERROR(_xll.qlIndexFixing(Index1Y,$H3048,TRUE,_xll.ohTrigger(RecalcTrigger,Trigger1Y)),NA())</f>
        <v>2.2074897402250215E-2</v>
      </c>
      <c r="N3048" s="182">
        <f>IFERROR(_xll.qlIndexFixing(ONIndex1M,I3048,TRUE,_xll.ohTrigger(RecalcTrigger,Trigger1M)),NA())</f>
        <v>2.1235661145244666E-2</v>
      </c>
      <c r="O3048" s="44">
        <f>IFERROR(_xll.qlIndexFixing(ONIndex3M,I3048,TRUE,_xll.ohTrigger(RecalcTrigger,Trigger3M)),NA())</f>
        <v>2.156962079304936E-2</v>
      </c>
      <c r="P3048" s="44">
        <f>IFERROR(_xll.qlIndexFixing(ONIndex6M,I3048,TRUE,_xll.ohTrigger(RecalcTrigger,Trigger6M)),NA())</f>
        <v>2.1625445161179702E-2</v>
      </c>
      <c r="Q3048" s="183">
        <f>IFERROR(_xll.qlIndexFixing(ONIndex1Y,I3048,TRUE,_xll.ohTrigger(RecalcTrigger,Trigger1Y)),NA())</f>
        <v>2.1656294136330745E-2</v>
      </c>
    </row>
    <row r="3049" spans="2:17" x14ac:dyDescent="0.2">
      <c r="B3049" s="39" t="s">
        <v>42</v>
      </c>
      <c r="D3049" s="42">
        <f>_xll.qlCalendarAdvance(Calendar,$D3048,B3049,"f",FALSE)</f>
        <v>60686</v>
      </c>
      <c r="E3049" s="177">
        <f>_xll.qlInterestRateIndexValueDate(IndexON,D3049)</f>
        <v>60686</v>
      </c>
      <c r="F3049" s="193">
        <f>IFERROR(_xll.qlIndexFixing(IndexON,D3049,TRUE,_xll.ohTrigger(RecalcTrigger,TriggerON)),NA())</f>
        <v>2.1254302776404499E-2</v>
      </c>
      <c r="H3049" s="42">
        <f>_xll.qlCalendarAdvance(Calendar,$H3048,B3049,"f",FALSE)</f>
        <v>60686</v>
      </c>
      <c r="I3049" s="177">
        <f>_xll.qlInterestRateIndexValueDate(Index1M,$H3049)</f>
        <v>60686</v>
      </c>
      <c r="J3049" s="182">
        <f>IFERROR(_xll.qlIndexFixing(Index1M,$H3049,TRUE,_xll.ohTrigger(RecalcTrigger,Trigger1M)),NA())</f>
        <v>2.1274568347236469E-2</v>
      </c>
      <c r="K3049" s="44">
        <f>IFERROR(_xll.qlIndexFixing(Index3M,H3049,TRUE,_xll.ohTrigger(RecalcTrigger,Trigger3M)),NA())</f>
        <v>2.1678389662751745E-2</v>
      </c>
      <c r="L3049" s="44">
        <f>IFERROR(_xll.qlIndexFixing(Index6M,$H3049,TRUE,_xll.ohTrigger(RecalcTrigger,Trigger6M)),NA())</f>
        <v>2.1838945840870361E-2</v>
      </c>
      <c r="M3049" s="183">
        <f>IFERROR(_xll.qlIndexFixing(Index1Y,$H3049,TRUE,_xll.ohTrigger(RecalcTrigger,Trigger1Y)),NA())</f>
        <v>2.2081802025178066E-2</v>
      </c>
      <c r="N3049" s="182">
        <f>IFERROR(_xll.qlIndexFixing(ONIndex1M,I3049,TRUE,_xll.ohTrigger(RecalcTrigger,Trigger1M)),NA())</f>
        <v>2.1243255007830086E-2</v>
      </c>
      <c r="O3049" s="44">
        <f>IFERROR(_xll.qlIndexFixing(ONIndex3M,I3049,TRUE,_xll.ohTrigger(RecalcTrigger,Trigger3M)),NA())</f>
        <v>2.1576704446198969E-2</v>
      </c>
      <c r="P3049" s="44">
        <f>IFERROR(_xll.qlIndexFixing(ONIndex6M,I3049,TRUE,_xll.ohTrigger(RecalcTrigger,Trigger6M)),NA())</f>
        <v>2.1632549324063222E-2</v>
      </c>
      <c r="Q3049" s="183">
        <f>IFERROR(_xll.qlIndexFixing(ONIndex1Y,I3049,TRUE,_xll.ohTrigger(RecalcTrigger,Trigger1Y)),NA())</f>
        <v>2.166343068206622E-2</v>
      </c>
    </row>
    <row r="3050" spans="2:17" x14ac:dyDescent="0.2">
      <c r="B3050" s="39" t="s">
        <v>42</v>
      </c>
      <c r="D3050" s="42">
        <f>_xll.qlCalendarAdvance(Calendar,$D3049,B3050,"f",FALSE)</f>
        <v>60693</v>
      </c>
      <c r="E3050" s="177">
        <f>_xll.qlInterestRateIndexValueDate(IndexON,D3050)</f>
        <v>60693</v>
      </c>
      <c r="F3050" s="193">
        <f>IFERROR(_xll.qlIndexFixing(IndexON,D3050,TRUE,_xll.ohTrigger(RecalcTrigger,TriggerON)),NA())</f>
        <v>2.1260990416354097E-2</v>
      </c>
      <c r="H3050" s="42">
        <f>_xll.qlCalendarAdvance(Calendar,$H3049,B3050,"f",FALSE)</f>
        <v>60693</v>
      </c>
      <c r="I3050" s="177">
        <f>_xll.qlInterestRateIndexValueDate(Index1M,$H3050)</f>
        <v>60693</v>
      </c>
      <c r="J3050" s="182">
        <f>IFERROR(_xll.qlIndexFixing(Index1M,$H3050,TRUE,_xll.ohTrigger(RecalcTrigger,Trigger1M)),NA())</f>
        <v>2.128560484345764E-2</v>
      </c>
      <c r="K3050" s="44">
        <f>IFERROR(_xll.qlIndexFixing(Index3M,H3050,TRUE,_xll.ohTrigger(RecalcTrigger,Trigger3M)),NA())</f>
        <v>2.168768576658835E-2</v>
      </c>
      <c r="L3050" s="44">
        <f>IFERROR(_xll.qlIndexFixing(Index6M,$H3050,TRUE,_xll.ohTrigger(RecalcTrigger,Trigger6M)),NA())</f>
        <v>2.1849356344390503E-2</v>
      </c>
      <c r="M3050" s="183">
        <f>IFERROR(_xll.qlIndexFixing(Index1Y,$H3050,TRUE,_xll.ohTrigger(RecalcTrigger,Trigger1Y)),NA())</f>
        <v>2.2088691731018795E-2</v>
      </c>
      <c r="N3050" s="182">
        <f>IFERROR(_xll.qlIndexFixing(ONIndex1M,I3050,TRUE,_xll.ohTrigger(RecalcTrigger,Trigger1M)),NA())</f>
        <v>2.1250833291051041E-2</v>
      </c>
      <c r="O3050" s="44">
        <f>IFERROR(_xll.qlIndexFixing(ONIndex3M,I3050,TRUE,_xll.ohTrigger(RecalcTrigger,Trigger3M)),NA())</f>
        <v>2.1583773566858921E-2</v>
      </c>
      <c r="P3050" s="44">
        <f>IFERROR(_xll.qlIndexFixing(ONIndex6M,I3050,TRUE,_xll.ohTrigger(RecalcTrigger,Trigger6M)),NA())</f>
        <v>2.1639638912231973E-2</v>
      </c>
      <c r="Q3050" s="183">
        <f>IFERROR(_xll.qlIndexFixing(ONIndex1Y,I3050,TRUE,_xll.ohTrigger(RecalcTrigger,Trigger1Y)),NA())</f>
        <v>2.1670552586547931E-2</v>
      </c>
    </row>
    <row r="3051" spans="2:17" x14ac:dyDescent="0.2">
      <c r="B3051" s="39" t="s">
        <v>42</v>
      </c>
      <c r="D3051" s="42">
        <f>_xll.qlCalendarAdvance(Calendar,$D3050,B3051,"f",FALSE)</f>
        <v>60700</v>
      </c>
      <c r="E3051" s="177">
        <f>_xll.qlInterestRateIndexValueDate(IndexON,D3051)</f>
        <v>60700</v>
      </c>
      <c r="F3051" s="193">
        <f>IFERROR(_xll.qlIndexFixing(IndexON,D3051,TRUE,_xll.ohTrigger(RecalcTrigger,TriggerON)),NA())</f>
        <v>2.1267664308098899E-2</v>
      </c>
      <c r="H3051" s="42">
        <f>_xll.qlCalendarAdvance(Calendar,$H3050,B3051,"f",FALSE)</f>
        <v>60700</v>
      </c>
      <c r="I3051" s="177">
        <f>_xll.qlInterestRateIndexValueDate(Index1M,$H3051)</f>
        <v>60700</v>
      </c>
      <c r="J3051" s="182">
        <f>IFERROR(_xll.qlIndexFixing(Index1M,$H3051,TRUE,_xll.ohTrigger(RecalcTrigger,Trigger1M)),NA())</f>
        <v>2.1297779538038592E-2</v>
      </c>
      <c r="K3051" s="44">
        <f>IFERROR(_xll.qlIndexFixing(Index3M,H3051,TRUE,_xll.ohTrigger(RecalcTrigger,Trigger3M)),NA())</f>
        <v>2.1694683531828986E-2</v>
      </c>
      <c r="L3051" s="44">
        <f>IFERROR(_xll.qlIndexFixing(Index6M,$H3051,TRUE,_xll.ohTrigger(RecalcTrigger,Trigger6M)),NA())</f>
        <v>2.1856316273365671E-2</v>
      </c>
      <c r="M3051" s="183">
        <f>IFERROR(_xll.qlIndexFixing(Index1Y,$H3051,TRUE,_xll.ohTrigger(RecalcTrigger,Trigger1Y)),NA())</f>
        <v>2.2095566519471532E-2</v>
      </c>
      <c r="N3051" s="182">
        <f>IFERROR(_xll.qlIndexFixing(ONIndex1M,I3051,TRUE,_xll.ohTrigger(RecalcTrigger,Trigger1M)),NA())</f>
        <v>2.125839599515067E-2</v>
      </c>
      <c r="O3051" s="44">
        <f>IFERROR(_xll.qlIndexFixing(ONIndex3M,I3051,TRUE,_xll.ohTrigger(RecalcTrigger,Trigger3M)),NA())</f>
        <v>2.1590828155029218E-2</v>
      </c>
      <c r="P3051" s="44">
        <f>IFERROR(_xll.qlIndexFixing(ONIndex6M,I3051,TRUE,_xll.ohTrigger(RecalcTrigger,Trigger6M)),NA())</f>
        <v>2.1646713926010142E-2</v>
      </c>
      <c r="Q3051" s="183">
        <f>IFERROR(_xll.qlIndexFixing(ONIndex1Y,I3051,TRUE,_xll.ohTrigger(RecalcTrigger,Trigger1Y)),NA())</f>
        <v>2.1677659850181108E-2</v>
      </c>
    </row>
    <row r="3052" spans="2:17" x14ac:dyDescent="0.2">
      <c r="B3052" s="39" t="s">
        <v>42</v>
      </c>
      <c r="D3052" s="42">
        <f>_xll.qlCalendarAdvance(Calendar,$D3051,B3052,"f",FALSE)</f>
        <v>60707</v>
      </c>
      <c r="E3052" s="177">
        <f>_xll.qlInterestRateIndexValueDate(IndexON,D3052)</f>
        <v>60707</v>
      </c>
      <c r="F3052" s="193">
        <f>IFERROR(_xll.qlIndexFixing(IndexON,D3052,TRUE,_xll.ohTrigger(RecalcTrigger,TriggerON)),NA())</f>
        <v>2.1274324451395765E-2</v>
      </c>
      <c r="H3052" s="42">
        <f>_xll.qlCalendarAdvance(Calendar,$H3051,B3052,"f",FALSE)</f>
        <v>60707</v>
      </c>
      <c r="I3052" s="177">
        <f>_xll.qlInterestRateIndexValueDate(Index1M,$H3052)</f>
        <v>60707</v>
      </c>
      <c r="J3052" s="182">
        <f>IFERROR(_xll.qlIndexFixing(Index1M,$H3052,TRUE,_xll.ohTrigger(RecalcTrigger,Trigger1M)),NA())</f>
        <v>2.1300674230318575E-2</v>
      </c>
      <c r="K3052" s="44">
        <f>IFERROR(_xll.qlIndexFixing(Index3M,H3052,TRUE,_xll.ohTrigger(RecalcTrigger,Trigger3M)),NA())</f>
        <v>2.1701666698017187E-2</v>
      </c>
      <c r="L3052" s="44">
        <f>IFERROR(_xll.qlIndexFixing(Index6M,$H3052,TRUE,_xll.ohTrigger(RecalcTrigger,Trigger6M)),NA())</f>
        <v>2.18632614919546E-2</v>
      </c>
      <c r="M3052" s="183">
        <f>IFERROR(_xll.qlIndexFixing(Index1Y,$H3052,TRUE,_xll.ohTrigger(RecalcTrigger,Trigger1Y)),NA())</f>
        <v>2.2102426390233187E-2</v>
      </c>
      <c r="N3052" s="182">
        <f>IFERROR(_xll.qlIndexFixing(ONIndex1M,I3052,TRUE,_xll.ohTrigger(RecalcTrigger,Trigger1M)),NA())</f>
        <v>2.1265943119966879E-2</v>
      </c>
      <c r="O3052" s="44">
        <f>IFERROR(_xll.qlIndexFixing(ONIndex3M,I3052,TRUE,_xll.ohTrigger(RecalcTrigger,Trigger3M)),NA())</f>
        <v>2.1597868210547766E-2</v>
      </c>
      <c r="P3052" s="44">
        <f>IFERROR(_xll.qlIndexFixing(ONIndex6M,I3052,TRUE,_xll.ohTrigger(RecalcTrigger,Trigger6M)),NA())</f>
        <v>2.1653774364911449E-2</v>
      </c>
      <c r="Q3052" s="183">
        <f>IFERROR(_xll.qlIndexFixing(ONIndex1Y,I3052,TRUE,_xll.ohTrigger(RecalcTrigger,Trigger1Y)),NA())</f>
        <v>2.1684752472479474E-2</v>
      </c>
    </row>
    <row r="3053" spans="2:17" x14ac:dyDescent="0.2">
      <c r="B3053" s="39" t="s">
        <v>42</v>
      </c>
      <c r="D3053" s="42">
        <f>_xll.qlCalendarAdvance(Calendar,$D3052,B3053,"f",FALSE)</f>
        <v>60714</v>
      </c>
      <c r="E3053" s="177">
        <f>_xll.qlInterestRateIndexValueDate(IndexON,D3053)</f>
        <v>60714</v>
      </c>
      <c r="F3053" s="193">
        <f>IFERROR(_xll.qlIndexFixing(IndexON,D3053,TRUE,_xll.ohTrigger(RecalcTrigger,TriggerON)),NA())</f>
        <v>2.1280970846325742E-2</v>
      </c>
      <c r="H3053" s="42">
        <f>_xll.qlCalendarAdvance(Calendar,$H3052,B3053,"f",FALSE)</f>
        <v>60714</v>
      </c>
      <c r="I3053" s="177">
        <f>_xll.qlInterestRateIndexValueDate(Index1M,$H3053)</f>
        <v>60714</v>
      </c>
      <c r="J3053" s="182">
        <f>IFERROR(_xll.qlIndexFixing(Index1M,$H3053,TRUE,_xll.ohTrigger(RecalcTrigger,Trigger1M)),NA())</f>
        <v>2.130818552088513E-2</v>
      </c>
      <c r="K3053" s="44">
        <f>IFERROR(_xll.qlIndexFixing(Index3M,H3053,TRUE,_xll.ohTrigger(RecalcTrigger,Trigger3M)),NA())</f>
        <v>2.1708635265072784E-2</v>
      </c>
      <c r="L3053" s="44">
        <f>IFERROR(_xll.qlIndexFixing(Index6M,$H3053,TRUE,_xll.ohTrigger(RecalcTrigger,Trigger6M)),NA())</f>
        <v>2.1870192000003563E-2</v>
      </c>
      <c r="M3053" s="183">
        <f>IFERROR(_xll.qlIndexFixing(Index1Y,$H3053,TRUE,_xll.ohTrigger(RecalcTrigger,Trigger1Y)),NA())</f>
        <v>2.2109271343003778E-2</v>
      </c>
      <c r="N3053" s="182">
        <f>IFERROR(_xll.qlIndexFixing(ONIndex1M,I3053,TRUE,_xll.ohTrigger(RecalcTrigger,Trigger1M)),NA())</f>
        <v>2.1273474665337577E-2</v>
      </c>
      <c r="O3053" s="44">
        <f>IFERROR(_xll.qlIndexFixing(ONIndex3M,I3053,TRUE,_xll.ohTrigger(RecalcTrigger,Trigger3M)),NA())</f>
        <v>2.1604893733414565E-2</v>
      </c>
      <c r="P3053" s="44">
        <f>IFERROR(_xll.qlIndexFixing(ONIndex6M,I3053,TRUE,_xll.ohTrigger(RecalcTrigger,Trigger6M)),NA())</f>
        <v>2.166082022926008E-2</v>
      </c>
      <c r="Q3053" s="183">
        <f>IFERROR(_xll.qlIndexFixing(ONIndex1Y,I3053,TRUE,_xll.ohTrigger(RecalcTrigger,Trigger1Y)),NA())</f>
        <v>2.169183045384826E-2</v>
      </c>
    </row>
    <row r="3054" spans="2:17" x14ac:dyDescent="0.2">
      <c r="B3054" s="39" t="s">
        <v>42</v>
      </c>
      <c r="D3054" s="42">
        <f>_xll.qlCalendarAdvance(Calendar,$D3053,B3054,"f",FALSE)</f>
        <v>60721</v>
      </c>
      <c r="E3054" s="177">
        <f>_xll.qlInterestRateIndexValueDate(IndexON,D3054)</f>
        <v>60721</v>
      </c>
      <c r="F3054" s="193">
        <f>IFERROR(_xll.qlIndexFixing(IndexON,D3054,TRUE,_xll.ohTrigger(RecalcTrigger,TriggerON)),NA())</f>
        <v>2.1287603493131968E-2</v>
      </c>
      <c r="H3054" s="42">
        <f>_xll.qlCalendarAdvance(Calendar,$H3053,B3054,"f",FALSE)</f>
        <v>60721</v>
      </c>
      <c r="I3054" s="177">
        <f>_xll.qlInterestRateIndexValueDate(Index1M,$H3054)</f>
        <v>60721</v>
      </c>
      <c r="J3054" s="182">
        <f>IFERROR(_xll.qlIndexFixing(Index1M,$H3054,TRUE,_xll.ohTrigger(RecalcTrigger,Trigger1M)),NA())</f>
        <v>2.1315681209501454E-2</v>
      </c>
      <c r="K3054" s="44">
        <f>IFERROR(_xll.qlIndexFixing(Index3M,H3054,TRUE,_xll.ohTrigger(RecalcTrigger,Trigger3M)),NA())</f>
        <v>2.171558923292178E-2</v>
      </c>
      <c r="L3054" s="44">
        <f>IFERROR(_xll.qlIndexFixing(Index6M,$H3054,TRUE,_xll.ohTrigger(RecalcTrigger,Trigger6M)),NA())</f>
        <v>2.1877107797360597E-2</v>
      </c>
      <c r="M3054" s="183">
        <f>IFERROR(_xll.qlIndexFixing(Index1Y,$H3054,TRUE,_xll.ohTrigger(RecalcTrigger,Trigger1Y)),NA())</f>
        <v>2.2116101377482655E-2</v>
      </c>
      <c r="N3054" s="182">
        <f>IFERROR(_xll.qlIndexFixing(ONIndex1M,I3054,TRUE,_xll.ohTrigger(RecalcTrigger,Trigger1M)),NA())</f>
        <v>2.1280990631505903E-2</v>
      </c>
      <c r="O3054" s="44">
        <f>IFERROR(_xll.qlIndexFixing(ONIndex3M,I3054,TRUE,_xll.ohTrigger(RecalcTrigger,Trigger3M)),NA())</f>
        <v>2.1611904723953801E-2</v>
      </c>
      <c r="P3054" s="44">
        <f>IFERROR(_xll.qlIndexFixing(ONIndex6M,I3054,TRUE,_xll.ohTrigger(RecalcTrigger,Trigger6M)),NA())</f>
        <v>2.1667851519056036E-2</v>
      </c>
      <c r="Q3054" s="183">
        <f>IFERROR(_xll.qlIndexFixing(ONIndex1Y,I3054,TRUE,_xll.ohTrigger(RecalcTrigger,Trigger1Y)),NA())</f>
        <v>2.1698893794125373E-2</v>
      </c>
    </row>
    <row r="3055" spans="2:17" x14ac:dyDescent="0.2">
      <c r="B3055" s="39" t="s">
        <v>42</v>
      </c>
      <c r="D3055" s="42">
        <f>_xll.qlCalendarAdvance(Calendar,$D3054,B3055,"f",FALSE)</f>
        <v>60728</v>
      </c>
      <c r="E3055" s="177">
        <f>_xll.qlInterestRateIndexValueDate(IndexON,D3055)</f>
        <v>60728</v>
      </c>
      <c r="F3055" s="193">
        <f>IFERROR(_xll.qlIndexFixing(IndexON,D3055,TRUE,_xll.ohTrigger(RecalcTrigger,TriggerON)),NA())</f>
        <v>2.1294222391409212E-2</v>
      </c>
      <c r="H3055" s="42">
        <f>_xll.qlCalendarAdvance(Calendar,$H3054,B3055,"f",FALSE)</f>
        <v>60728</v>
      </c>
      <c r="I3055" s="177">
        <f>_xll.qlInterestRateIndexValueDate(Index1M,$H3055)</f>
        <v>60728</v>
      </c>
      <c r="J3055" s="182">
        <f>IFERROR(_xll.qlIndexFixing(Index1M,$H3055,TRUE,_xll.ohTrigger(RecalcTrigger,Trigger1M)),NA())</f>
        <v>2.1322005904561941E-2</v>
      </c>
      <c r="K3055" s="44">
        <f>IFERROR(_xll.qlIndexFixing(Index3M,H3055,TRUE,_xll.ohTrigger(RecalcTrigger,Trigger3M)),NA())</f>
        <v>2.1721390513849137E-2</v>
      </c>
      <c r="L3055" s="44">
        <f>IFERROR(_xll.qlIndexFixing(Index6M,$H3055,TRUE,_xll.ohTrigger(RecalcTrigger,Trigger6M)),NA())</f>
        <v>2.1882867435766871E-2</v>
      </c>
      <c r="M3055" s="183">
        <f>IFERROR(_xll.qlIndexFixing(Index1Y,$H3055,TRUE,_xll.ohTrigger(RecalcTrigger,Trigger1Y)),NA())</f>
        <v>2.2122916493370059E-2</v>
      </c>
      <c r="N3055" s="182">
        <f>IFERROR(_xll.qlIndexFixing(ONIndex1M,I3055,TRUE,_xll.ohTrigger(RecalcTrigger,Trigger1M)),NA())</f>
        <v>2.1288491018552902E-2</v>
      </c>
      <c r="O3055" s="44">
        <f>IFERROR(_xll.qlIndexFixing(ONIndex3M,I3055,TRUE,_xll.ohTrigger(RecalcTrigger,Trigger3M)),NA())</f>
        <v>2.1618901181841288E-2</v>
      </c>
      <c r="P3055" s="44">
        <f>IFERROR(_xll.qlIndexFixing(ONIndex6M,I3055,TRUE,_xll.ohTrigger(RecalcTrigger,Trigger6M)),NA())</f>
        <v>2.1674868234137223E-2</v>
      </c>
      <c r="Q3055" s="183">
        <f>IFERROR(_xll.qlIndexFixing(ONIndex1Y,I3055,TRUE,_xll.ohTrigger(RecalcTrigger,Trigger1Y)),NA())</f>
        <v>2.1705942493310815E-2</v>
      </c>
    </row>
    <row r="3056" spans="2:17" x14ac:dyDescent="0.2">
      <c r="B3056" s="39" t="s">
        <v>42</v>
      </c>
      <c r="D3056" s="42">
        <f>_xll.qlCalendarAdvance(Calendar,$D3055,B3056,"f",FALSE)</f>
        <v>60735</v>
      </c>
      <c r="E3056" s="177">
        <f>_xll.qlInterestRateIndexValueDate(IndexON,D3056)</f>
        <v>60735</v>
      </c>
      <c r="F3056" s="193">
        <f>IFERROR(_xll.qlIndexFixing(IndexON,D3056,TRUE,_xll.ohTrigger(RecalcTrigger,TriggerON)),NA())</f>
        <v>2.1300827541400613E-2</v>
      </c>
      <c r="H3056" s="42">
        <f>_xll.qlCalendarAdvance(Calendar,$H3055,B3056,"f",FALSE)</f>
        <v>60735</v>
      </c>
      <c r="I3056" s="177">
        <f>_xll.qlInterestRateIndexValueDate(Index1M,$H3056)</f>
        <v>60735</v>
      </c>
      <c r="J3056" s="182">
        <f>IFERROR(_xll.qlIndexFixing(Index1M,$H3056,TRUE,_xll.ohTrigger(RecalcTrigger,Trigger1M)),NA())</f>
        <v>2.1329471067822792E-2</v>
      </c>
      <c r="K3056" s="44">
        <f>IFERROR(_xll.qlIndexFixing(Index3M,H3056,TRUE,_xll.ohTrigger(RecalcTrigger,Trigger3M)),NA())</f>
        <v>2.1728315914768852E-2</v>
      </c>
      <c r="L3056" s="44">
        <f>IFERROR(_xll.qlIndexFixing(Index6M,$H3056,TRUE,_xll.ohTrigger(RecalcTrigger,Trigger6M)),NA())</f>
        <v>2.1889754451363534E-2</v>
      </c>
      <c r="M3056" s="183">
        <f>IFERROR(_xll.qlIndexFixing(Index1Y,$H3056,TRUE,_xll.ohTrigger(RecalcTrigger,Trigger1Y)),NA())</f>
        <v>2.212971669036734E-2</v>
      </c>
      <c r="N3056" s="182">
        <f>IFERROR(_xll.qlIndexFixing(ONIndex1M,I3056,TRUE,_xll.ohTrigger(RecalcTrigger,Trigger1M)),NA())</f>
        <v>2.1295975826073343E-2</v>
      </c>
      <c r="O3056" s="44">
        <f>IFERROR(_xll.qlIndexFixing(ONIndex3M,I3056,TRUE,_xll.ohTrigger(RecalcTrigger,Trigger3M)),NA())</f>
        <v>2.1625883107077026E-2</v>
      </c>
      <c r="P3056" s="44">
        <f>IFERROR(_xll.qlIndexFixing(ONIndex6M,I3056,TRUE,_xll.ohTrigger(RecalcTrigger,Trigger6M)),NA())</f>
        <v>2.1681870374584689E-2</v>
      </c>
      <c r="Q3056" s="183">
        <f>IFERROR(_xll.qlIndexFixing(ONIndex1Y,I3056,TRUE,_xll.ohTrigger(RecalcTrigger,Trigger1Y)),NA())</f>
        <v>2.171297655148563E-2</v>
      </c>
    </row>
    <row r="3057" spans="2:17" x14ac:dyDescent="0.2">
      <c r="B3057" s="39" t="s">
        <v>42</v>
      </c>
      <c r="D3057" s="42">
        <f>_xll.qlCalendarAdvance(Calendar,$D3056,B3057,"f",FALSE)</f>
        <v>60742</v>
      </c>
      <c r="E3057" s="177">
        <f>_xll.qlInterestRateIndexValueDate(IndexON,D3057)</f>
        <v>60742</v>
      </c>
      <c r="F3057" s="193">
        <f>IFERROR(_xll.qlIndexFixing(IndexON,D3057,TRUE,_xll.ohTrigger(RecalcTrigger,TriggerON)),NA())</f>
        <v>2.1307418943106171E-2</v>
      </c>
      <c r="H3057" s="42">
        <f>_xll.qlCalendarAdvance(Calendar,$H3056,B3057,"f",FALSE)</f>
        <v>60742</v>
      </c>
      <c r="I3057" s="177">
        <f>_xll.qlInterestRateIndexValueDate(Index1M,$H3057)</f>
        <v>60742</v>
      </c>
      <c r="J3057" s="182">
        <f>IFERROR(_xll.qlIndexFixing(Index1M,$H3057,TRUE,_xll.ohTrigger(RecalcTrigger,Trigger1M)),NA())</f>
        <v>2.1336920629804267E-2</v>
      </c>
      <c r="K3057" s="44">
        <f>IFERROR(_xll.qlIndexFixing(Index3M,H3057,TRUE,_xll.ohTrigger(RecalcTrigger,Trigger3M)),NA())</f>
        <v>2.1735226716993902E-2</v>
      </c>
      <c r="L3057" s="44">
        <f>IFERROR(_xll.qlIndexFixing(Index6M,$H3057,TRUE,_xll.ohTrigger(RecalcTrigger,Trigger6M)),NA())</f>
        <v>2.1896626756571301E-2</v>
      </c>
      <c r="M3057" s="183">
        <f>IFERROR(_xll.qlIndexFixing(Index1Y,$H3057,TRUE,_xll.ohTrigger(RecalcTrigger,Trigger1Y)),NA())</f>
        <v>2.2136501968175626E-2</v>
      </c>
      <c r="N3057" s="182">
        <f>IFERROR(_xll.qlIndexFixing(ONIndex1M,I3057,TRUE,_xll.ohTrigger(RecalcTrigger,Trigger1M)),NA())</f>
        <v>2.1303445054472459E-2</v>
      </c>
      <c r="O3057" s="44">
        <f>IFERROR(_xll.qlIndexFixing(ONIndex3M,I3057,TRUE,_xll.ohTrigger(RecalcTrigger,Trigger3M)),NA())</f>
        <v>2.1632850499742062E-2</v>
      </c>
      <c r="P3057" s="44">
        <f>IFERROR(_xll.qlIndexFixing(ONIndex6M,I3057,TRUE,_xll.ohTrigger(RecalcTrigger,Trigger6M)),NA())</f>
        <v>2.1688857940317385E-2</v>
      </c>
      <c r="Q3057" s="183">
        <f>IFERROR(_xll.qlIndexFixing(ONIndex1Y,I3057,TRUE,_xll.ohTrigger(RecalcTrigger,Trigger1Y)),NA())</f>
        <v>2.171999596840668E-2</v>
      </c>
    </row>
    <row r="3058" spans="2:17" x14ac:dyDescent="0.2">
      <c r="B3058" s="39" t="s">
        <v>42</v>
      </c>
      <c r="D3058" s="42">
        <f>_xll.qlCalendarAdvance(Calendar,$D3057,B3058,"f",FALSE)</f>
        <v>60749</v>
      </c>
      <c r="E3058" s="177">
        <f>_xll.qlInterestRateIndexValueDate(IndexON,D3058)</f>
        <v>60749</v>
      </c>
      <c r="F3058" s="193">
        <f>IFERROR(_xll.qlIndexFixing(IndexON,D3058,TRUE,_xll.ohTrigger(RecalcTrigger,TriggerON)),NA())</f>
        <v>2.1313996596525886E-2</v>
      </c>
      <c r="H3058" s="42">
        <f>_xll.qlCalendarAdvance(Calendar,$H3057,B3058,"f",FALSE)</f>
        <v>60749</v>
      </c>
      <c r="I3058" s="177">
        <f>_xll.qlInterestRateIndexValueDate(Index1M,$H3058)</f>
        <v>60749</v>
      </c>
      <c r="J3058" s="182">
        <f>IFERROR(_xll.qlIndexFixing(Index1M,$H3058,TRUE,_xll.ohTrigger(RecalcTrigger,Trigger1M)),NA())</f>
        <v>2.1344354590482045E-2</v>
      </c>
      <c r="K3058" s="44">
        <f>IFERROR(_xll.qlIndexFixing(Index3M,H3058,TRUE,_xll.ohTrigger(RecalcTrigger,Trigger3M)),NA())</f>
        <v>2.1742122920448574E-2</v>
      </c>
      <c r="L3058" s="44">
        <f>IFERROR(_xll.qlIndexFixing(Index6M,$H3058,TRUE,_xll.ohTrigger(RecalcTrigger,Trigger6M)),NA())</f>
        <v>2.190348435124136E-2</v>
      </c>
      <c r="M3058" s="183">
        <f>IFERROR(_xll.qlIndexFixing(Index1Y,$H3058,TRUE,_xll.ohTrigger(RecalcTrigger,Trigger1Y)),NA())</f>
        <v>2.2143272326497598E-2</v>
      </c>
      <c r="N3058" s="182">
        <f>IFERROR(_xll.qlIndexFixing(ONIndex1M,I3058,TRUE,_xll.ohTrigger(RecalcTrigger,Trigger1M)),NA())</f>
        <v>2.1310898703588155E-2</v>
      </c>
      <c r="O3058" s="44">
        <f>IFERROR(_xll.qlIndexFixing(ONIndex3M,I3058,TRUE,_xll.ohTrigger(RecalcTrigger,Trigger3M)),NA())</f>
        <v>2.1639803359836396E-2</v>
      </c>
      <c r="P3058" s="44">
        <f>IFERROR(_xll.qlIndexFixing(ONIndex6M,I3058,TRUE,_xll.ohTrigger(RecalcTrigger,Trigger6M)),NA())</f>
        <v>2.1695830931497406E-2</v>
      </c>
      <c r="Q3058" s="183">
        <f>IFERROR(_xll.qlIndexFixing(ONIndex1Y,I3058,TRUE,_xll.ohTrigger(RecalcTrigger,Trigger1Y)),NA())</f>
        <v>2.1727000744479197E-2</v>
      </c>
    </row>
    <row r="3059" spans="2:17" x14ac:dyDescent="0.2">
      <c r="B3059" s="39" t="s">
        <v>42</v>
      </c>
      <c r="D3059" s="42">
        <f>_xll.qlCalendarAdvance(Calendar,$D3058,B3059,"f",FALSE)</f>
        <v>60756</v>
      </c>
      <c r="E3059" s="177">
        <f>_xll.qlInterestRateIndexValueDate(IndexON,D3059)</f>
        <v>60756</v>
      </c>
      <c r="F3059" s="193">
        <f>IFERROR(_xll.qlIndexFixing(IndexON,D3059,TRUE,_xll.ohTrigger(RecalcTrigger,TriggerON)),NA())</f>
        <v>2.1320560501497665E-2</v>
      </c>
      <c r="H3059" s="42">
        <f>_xll.qlCalendarAdvance(Calendar,$H3058,B3059,"f",FALSE)</f>
        <v>60756</v>
      </c>
      <c r="I3059" s="177">
        <f>_xll.qlInterestRateIndexValueDate(Index1M,$H3059)</f>
        <v>60756</v>
      </c>
      <c r="J3059" s="182">
        <f>IFERROR(_xll.qlIndexFixing(Index1M,$H3059,TRUE,_xll.ohTrigger(RecalcTrigger,Trigger1M)),NA())</f>
        <v>2.1352925622289035E-2</v>
      </c>
      <c r="K3059" s="44">
        <f>IFERROR(_xll.qlIndexFixing(Index3M,H3059,TRUE,_xll.ohTrigger(RecalcTrigger,Trigger3M)),NA())</f>
        <v>2.1750140081372049E-2</v>
      </c>
      <c r="L3059" s="44">
        <f>IFERROR(_xll.qlIndexFixing(Index6M,$H3059,TRUE,_xll.ohTrigger(RecalcTrigger,Trigger6M)),NA())</f>
        <v>2.191146611844158E-2</v>
      </c>
      <c r="M3059" s="183">
        <f>IFERROR(_xll.qlIndexFixing(Index1Y,$H3059,TRUE,_xll.ohTrigger(RecalcTrigger,Trigger1Y)),NA())</f>
        <v>2.2150027765035718E-2</v>
      </c>
      <c r="N3059" s="182">
        <f>IFERROR(_xll.qlIndexFixing(ONIndex1M,I3059,TRUE,_xll.ohTrigger(RecalcTrigger,Trigger1M)),NA())</f>
        <v>2.1318336773339386E-2</v>
      </c>
      <c r="O3059" s="44">
        <f>IFERROR(_xll.qlIndexFixing(ONIndex3M,I3059,TRUE,_xll.ohTrigger(RecalcTrigger,Trigger3M)),NA())</f>
        <v>2.1646741687441073E-2</v>
      </c>
      <c r="P3059" s="44">
        <f>IFERROR(_xll.qlIndexFixing(ONIndex6M,I3059,TRUE,_xll.ohTrigger(RecalcTrigger,Trigger6M)),NA())</f>
        <v>2.1702789347962659E-2</v>
      </c>
      <c r="Q3059" s="183">
        <f>IFERROR(_xll.qlIndexFixing(ONIndex1Y,I3059,TRUE,_xll.ohTrigger(RecalcTrigger,Trigger1Y)),NA())</f>
        <v>2.1733990879297949E-2</v>
      </c>
    </row>
    <row r="3060" spans="2:17" x14ac:dyDescent="0.2">
      <c r="B3060" s="39" t="s">
        <v>42</v>
      </c>
      <c r="D3060" s="42">
        <f>_xll.qlCalendarAdvance(Calendar,$D3059,B3060,"f",FALSE)</f>
        <v>60763</v>
      </c>
      <c r="E3060" s="177">
        <f>_xll.qlInterestRateIndexValueDate(IndexON,D3060)</f>
        <v>60763</v>
      </c>
      <c r="F3060" s="193">
        <f>IFERROR(_xll.qlIndexFixing(IndexON,D3060,TRUE,_xll.ohTrigger(RecalcTrigger,TriggerON)),NA())</f>
        <v>2.1327110658264647E-2</v>
      </c>
      <c r="H3060" s="42">
        <f>_xll.qlCalendarAdvance(Calendar,$H3059,B3060,"f",FALSE)</f>
        <v>60763</v>
      </c>
      <c r="I3060" s="177">
        <f>_xll.qlInterestRateIndexValueDate(Index1M,$H3060)</f>
        <v>60763</v>
      </c>
      <c r="J3060" s="182">
        <f>IFERROR(_xll.qlIndexFixing(Index1M,$H3060,TRUE,_xll.ohTrigger(RecalcTrigger,Trigger1M)),NA())</f>
        <v>2.1360327698579113E-2</v>
      </c>
      <c r="K3060" s="44">
        <f>IFERROR(_xll.qlIndexFixing(Index3M,H3060,TRUE,_xll.ohTrigger(RecalcTrigger,Trigger3M)),NA())</f>
        <v>2.1757006452373721E-2</v>
      </c>
      <c r="L3060" s="44">
        <f>IFERROR(_xll.qlIndexFixing(Index6M,$H3060,TRUE,_xll.ohTrigger(RecalcTrigger,Trigger6M)),NA())</f>
        <v>2.1918293648457172E-2</v>
      </c>
      <c r="M3060" s="183">
        <f>IFERROR(_xll.qlIndexFixing(Index1Y,$H3060,TRUE,_xll.ohTrigger(RecalcTrigger,Trigger1Y)),NA())</f>
        <v>2.2156768283493777E-2</v>
      </c>
      <c r="N3060" s="182">
        <f>IFERROR(_xll.qlIndexFixing(ONIndex1M,I3060,TRUE,_xll.ohTrigger(RecalcTrigger,Trigger1M)),NA())</f>
        <v>2.1325759263807198E-2</v>
      </c>
      <c r="O3060" s="44">
        <f>IFERROR(_xll.qlIndexFixing(ONIndex3M,I3060,TRUE,_xll.ohTrigger(RecalcTrigger,Trigger3M)),NA())</f>
        <v>2.1653665482475049E-2</v>
      </c>
      <c r="P3060" s="44">
        <f>IFERROR(_xll.qlIndexFixing(ONIndex6M,I3060,TRUE,_xll.ohTrigger(RecalcTrigger,Trigger6M)),NA())</f>
        <v>2.1709733189794189E-2</v>
      </c>
      <c r="Q3060" s="183">
        <f>IFERROR(_xll.qlIndexFixing(ONIndex1Y,I3060,TRUE,_xll.ohTrigger(RecalcTrigger,Trigger1Y)),NA())</f>
        <v>2.1740966373106074E-2</v>
      </c>
    </row>
    <row r="3061" spans="2:17" x14ac:dyDescent="0.2">
      <c r="B3061" s="39" t="s">
        <v>42</v>
      </c>
      <c r="D3061" s="42">
        <f>_xll.qlCalendarAdvance(Calendar,$D3060,B3061,"f",FALSE)</f>
        <v>60770</v>
      </c>
      <c r="E3061" s="177">
        <f>_xll.qlInterestRateIndexValueDate(IndexON,D3061)</f>
        <v>60770</v>
      </c>
      <c r="F3061" s="193">
        <f>IFERROR(_xll.qlIndexFixing(IndexON,D3061,TRUE,_xll.ohTrigger(RecalcTrigger,TriggerON)),NA())</f>
        <v>2.1333647066421602E-2</v>
      </c>
      <c r="H3061" s="42">
        <f>_xll.qlCalendarAdvance(Calendar,$H3060,B3061,"f",FALSE)</f>
        <v>60770</v>
      </c>
      <c r="I3061" s="177">
        <f>_xll.qlInterestRateIndexValueDate(Index1M,$H3061)</f>
        <v>60770</v>
      </c>
      <c r="J3061" s="182">
        <f>IFERROR(_xll.qlIndexFixing(Index1M,$H3061,TRUE,_xll.ohTrigger(RecalcTrigger,Trigger1M)),NA())</f>
        <v>2.1367714172712424E-2</v>
      </c>
      <c r="K3061" s="44">
        <f>IFERROR(_xll.qlIndexFixing(Index3M,H3061,TRUE,_xll.ohTrigger(RecalcTrigger,Trigger3M)),NA())</f>
        <v>2.1763858223634941E-2</v>
      </c>
      <c r="L3061" s="44">
        <f>IFERROR(_xll.qlIndexFixing(Index6M,$H3061,TRUE,_xll.ohTrigger(RecalcTrigger,Trigger6M)),NA())</f>
        <v>2.1925106466720183E-2</v>
      </c>
      <c r="M3061" s="183">
        <f>IFERROR(_xll.qlIndexFixing(Index1Y,$H3061,TRUE,_xll.ohTrigger(RecalcTrigger,Trigger1Y)),NA())</f>
        <v>2.2163493881576235E-2</v>
      </c>
      <c r="N3061" s="182">
        <f>IFERROR(_xll.qlIndexFixing(ONIndex1M,I3061,TRUE,_xll.ohTrigger(RecalcTrigger,Trigger1M)),NA())</f>
        <v>2.1333166174829499E-2</v>
      </c>
      <c r="O3061" s="44">
        <f>IFERROR(_xll.qlIndexFixing(ONIndex3M,I3061,TRUE,_xll.ohTrigger(RecalcTrigger,Trigger3M)),NA())</f>
        <v>2.1660574744857275E-2</v>
      </c>
      <c r="P3061" s="44">
        <f>IFERROR(_xll.qlIndexFixing(ONIndex6M,I3061,TRUE,_xll.ohTrigger(RecalcTrigger,Trigger6M)),NA())</f>
        <v>2.1716662456910951E-2</v>
      </c>
      <c r="Q3061" s="183">
        <f>IFERROR(_xll.qlIndexFixing(ONIndex1Y,I3061,TRUE,_xll.ohTrigger(RecalcTrigger,Trigger1Y)),NA())</f>
        <v>2.1747927225741481E-2</v>
      </c>
    </row>
    <row r="3062" spans="2:17" x14ac:dyDescent="0.2">
      <c r="B3062" s="39" t="s">
        <v>42</v>
      </c>
      <c r="D3062" s="42">
        <f>_xll.qlCalendarAdvance(Calendar,$D3061,B3062,"f",FALSE)</f>
        <v>60777</v>
      </c>
      <c r="E3062" s="177">
        <f>_xll.qlInterestRateIndexValueDate(IndexON,D3062)</f>
        <v>60777</v>
      </c>
      <c r="F3062" s="193">
        <f>IFERROR(_xll.qlIndexFixing(IndexON,D3062,TRUE,_xll.ohTrigger(RecalcTrigger,TriggerON)),NA())</f>
        <v>2.1340169726373759E-2</v>
      </c>
      <c r="H3062" s="42">
        <f>_xll.qlCalendarAdvance(Calendar,$H3061,B3062,"f",FALSE)</f>
        <v>60777</v>
      </c>
      <c r="I3062" s="177">
        <f>_xll.qlInterestRateIndexValueDate(Index1M,$H3062)</f>
        <v>60777</v>
      </c>
      <c r="J3062" s="182">
        <f>IFERROR(_xll.qlIndexFixing(Index1M,$H3062,TRUE,_xll.ohTrigger(RecalcTrigger,Trigger1M)),NA())</f>
        <v>2.1375085044662817E-2</v>
      </c>
      <c r="K3062" s="44">
        <f>IFERROR(_xll.qlIndexFixing(Index3M,H3062,TRUE,_xll.ohTrigger(RecalcTrigger,Trigger3M)),NA())</f>
        <v>2.177069539508171E-2</v>
      </c>
      <c r="L3062" s="44">
        <f>IFERROR(_xll.qlIndexFixing(Index6M,$H3062,TRUE,_xll.ohTrigger(RecalcTrigger,Trigger6M)),NA())</f>
        <v>2.1931904573083066E-2</v>
      </c>
      <c r="M3062" s="183">
        <f>IFERROR(_xll.qlIndexFixing(Index1Y,$H3062,TRUE,_xll.ohTrigger(RecalcTrigger,Trigger1Y)),NA())</f>
        <v>2.2170204558987994E-2</v>
      </c>
      <c r="N3062" s="182">
        <f>IFERROR(_xll.qlIndexFixing(ONIndex1M,I3062,TRUE,_xll.ohTrigger(RecalcTrigger,Trigger1M)),NA())</f>
        <v>2.1340557506811519E-2</v>
      </c>
      <c r="O3062" s="44">
        <f>IFERROR(_xll.qlIndexFixing(ONIndex3M,I3062,TRUE,_xll.ohTrigger(RecalcTrigger,Trigger3M)),NA())</f>
        <v>2.1667469474749845E-2</v>
      </c>
      <c r="P3062" s="44">
        <f>IFERROR(_xll.qlIndexFixing(ONIndex6M,I3062,TRUE,_xll.ohTrigger(RecalcTrigger,Trigger6M)),NA())</f>
        <v>2.172357714963713E-2</v>
      </c>
      <c r="Q3062" s="183">
        <f>IFERROR(_xll.qlIndexFixing(ONIndex1Y,I3062,TRUE,_xll.ohTrigger(RecalcTrigger,Trigger1Y)),NA())</f>
        <v>2.1754873437528355E-2</v>
      </c>
    </row>
    <row r="3063" spans="2:17" x14ac:dyDescent="0.2">
      <c r="B3063" s="39" t="s">
        <v>42</v>
      </c>
      <c r="D3063" s="42">
        <f>_xll.qlCalendarAdvance(Calendar,$D3062,B3063,"f",FALSE)</f>
        <v>60784</v>
      </c>
      <c r="E3063" s="177">
        <f>_xll.qlInterestRateIndexValueDate(IndexON,D3063)</f>
        <v>60784</v>
      </c>
      <c r="F3063" s="193">
        <f>IFERROR(_xll.qlIndexFixing(IndexON,D3063,TRUE,_xll.ohTrigger(RecalcTrigger,TriggerON)),NA())</f>
        <v>2.1346678638121119E-2</v>
      </c>
      <c r="H3063" s="42">
        <f>_xll.qlCalendarAdvance(Calendar,$H3062,B3063,"f",FALSE)</f>
        <v>60784</v>
      </c>
      <c r="I3063" s="177">
        <f>_xll.qlInterestRateIndexValueDate(Index1M,$H3063)</f>
        <v>60784</v>
      </c>
      <c r="J3063" s="182">
        <f>IFERROR(_xll.qlIndexFixing(Index1M,$H3063,TRUE,_xll.ohTrigger(RecalcTrigger,Trigger1M)),NA())</f>
        <v>2.1381290373261939E-2</v>
      </c>
      <c r="K3063" s="44">
        <f>IFERROR(_xll.qlIndexFixing(Index3M,H3063,TRUE,_xll.ohTrigger(RecalcTrigger,Trigger3M)),NA())</f>
        <v>2.1777517966639154E-2</v>
      </c>
      <c r="L3063" s="44">
        <f>IFERROR(_xll.qlIndexFixing(Index6M,$H3063,TRUE,_xll.ohTrigger(RecalcTrigger,Trigger6M)),NA())</f>
        <v>2.1937551661255845E-2</v>
      </c>
      <c r="M3063" s="183">
        <f>IFERROR(_xll.qlIndexFixing(Index1Y,$H3063,TRUE,_xll.ohTrigger(RecalcTrigger,Trigger1Y)),NA())</f>
        <v>2.21769003154344E-2</v>
      </c>
      <c r="N3063" s="182">
        <f>IFERROR(_xll.qlIndexFixing(ONIndex1M,I3063,TRUE,_xll.ohTrigger(RecalcTrigger,Trigger1M)),NA())</f>
        <v>2.1347933259429075E-2</v>
      </c>
      <c r="O3063" s="44">
        <f>IFERROR(_xll.qlIndexFixing(ONIndex3M,I3063,TRUE,_xll.ohTrigger(RecalcTrigger,Trigger3M)),NA())</f>
        <v>2.1674349672071713E-2</v>
      </c>
      <c r="P3063" s="44">
        <f>IFERROR(_xll.qlIndexFixing(ONIndex6M,I3063,TRUE,_xll.ohTrigger(RecalcTrigger,Trigger6M)),NA())</f>
        <v>2.1730477267405401E-2</v>
      </c>
      <c r="Q3063" s="183">
        <f>IFERROR(_xll.qlIndexFixing(ONIndex1Y,I3063,TRUE,_xll.ohTrigger(RecalcTrigger,Trigger1Y)),NA())</f>
        <v>2.1761805008061463E-2</v>
      </c>
    </row>
    <row r="3064" spans="2:17" x14ac:dyDescent="0.2">
      <c r="B3064" s="39" t="s">
        <v>42</v>
      </c>
      <c r="D3064" s="42">
        <f>_xll.qlCalendarAdvance(Calendar,$D3063,B3064,"f",FALSE)</f>
        <v>60791</v>
      </c>
      <c r="E3064" s="177">
        <f>_xll.qlInterestRateIndexValueDate(IndexON,D3064)</f>
        <v>60791</v>
      </c>
      <c r="F3064" s="193">
        <f>IFERROR(_xll.qlIndexFixing(IndexON,D3064,TRUE,_xll.ohTrigger(RecalcTrigger,TriggerON)),NA())</f>
        <v>2.1353173801339498E-2</v>
      </c>
      <c r="H3064" s="42">
        <f>_xll.qlCalendarAdvance(Calendar,$H3063,B3064,"f",FALSE)</f>
        <v>60791</v>
      </c>
      <c r="I3064" s="177">
        <f>_xll.qlInterestRateIndexValueDate(Index1M,$H3064)</f>
        <v>60791</v>
      </c>
      <c r="J3064" s="182">
        <f>IFERROR(_xll.qlIndexFixing(Index1M,$H3064,TRUE,_xll.ohTrigger(RecalcTrigger,Trigger1M)),NA())</f>
        <v>2.1388630725501605E-2</v>
      </c>
      <c r="K3064" s="44">
        <f>IFERROR(_xll.qlIndexFixing(Index3M,H3064,TRUE,_xll.ohTrigger(RecalcTrigger,Trigger3M)),NA())</f>
        <v>2.1784325938230625E-2</v>
      </c>
      <c r="L3064" s="44">
        <f>IFERROR(_xll.qlIndexFixing(Index6M,$H3064,TRUE,_xll.ohTrigger(RecalcTrigger,Trigger6M)),NA())</f>
        <v>2.1944320989547277E-2</v>
      </c>
      <c r="M3064" s="183">
        <f>IFERROR(_xll.qlIndexFixing(Index1Y,$H3064,TRUE,_xll.ohTrigger(RecalcTrigger,Trigger1Y)),NA())</f>
        <v>2.218358115062169E-2</v>
      </c>
      <c r="N3064" s="182">
        <f>IFERROR(_xll.qlIndexFixing(ONIndex1M,I3064,TRUE,_xll.ohTrigger(RecalcTrigger,Trigger1M)),NA())</f>
        <v>2.1355293432763212E-2</v>
      </c>
      <c r="O3064" s="44">
        <f>IFERROR(_xll.qlIndexFixing(ONIndex3M,I3064,TRUE,_xll.ohTrigger(RecalcTrigger,Trigger3M)),NA())</f>
        <v>2.1681215336660786E-2</v>
      </c>
      <c r="P3064" s="44">
        <f>IFERROR(_xll.qlIndexFixing(ONIndex6M,I3064,TRUE,_xll.ohTrigger(RecalcTrigger,Trigger6M)),NA())</f>
        <v>2.1737362810620997E-2</v>
      </c>
      <c r="Q3064" s="183">
        <f>IFERROR(_xll.qlIndexFixing(ONIndex1Y,I3064,TRUE,_xll.ohTrigger(RecalcTrigger,Trigger1Y)),NA())</f>
        <v>2.1768721937421853E-2</v>
      </c>
    </row>
    <row r="3065" spans="2:17" x14ac:dyDescent="0.2">
      <c r="B3065" s="39" t="s">
        <v>42</v>
      </c>
      <c r="D3065" s="42">
        <f>_xll.qlCalendarAdvance(Calendar,$D3064,B3065,"f",FALSE)</f>
        <v>60798</v>
      </c>
      <c r="E3065" s="177">
        <f>_xll.qlInterestRateIndexValueDate(IndexON,D3065)</f>
        <v>60798</v>
      </c>
      <c r="F3065" s="193">
        <f>IFERROR(_xll.qlIndexFixing(IndexON,D3065,TRUE,_xll.ohTrigger(RecalcTrigger,TriggerON)),NA())</f>
        <v>2.135965521635308E-2</v>
      </c>
      <c r="H3065" s="42">
        <f>_xll.qlCalendarAdvance(Calendar,$H3064,B3065,"f",FALSE)</f>
        <v>60798</v>
      </c>
      <c r="I3065" s="177">
        <f>_xll.qlInterestRateIndexValueDate(Index1M,$H3065)</f>
        <v>60798</v>
      </c>
      <c r="J3065" s="182">
        <f>IFERROR(_xll.qlIndexFixing(Index1M,$H3065,TRUE,_xll.ohTrigger(RecalcTrigger,Trigger1M)),NA())</f>
        <v>2.139595547622956E-2</v>
      </c>
      <c r="K3065" s="44">
        <f>IFERROR(_xll.qlIndexFixing(Index3M,H3065,TRUE,_xll.ohTrigger(RecalcTrigger,Trigger3M)),NA())</f>
        <v>2.1791119309783891E-2</v>
      </c>
      <c r="L3065" s="44">
        <f>IFERROR(_xll.qlIndexFixing(Index6M,$H3065,TRUE,_xll.ohTrigger(RecalcTrigger,Trigger6M)),NA())</f>
        <v>2.195107560625582E-2</v>
      </c>
      <c r="M3065" s="183">
        <f>IFERROR(_xll.qlIndexFixing(Index1Y,$H3065,TRUE,_xll.ohTrigger(RecalcTrigger,Trigger1Y)),NA())</f>
        <v>2.2190247064256985E-2</v>
      </c>
      <c r="N3065" s="182">
        <f>IFERROR(_xll.qlIndexFixing(ONIndex1M,I3065,TRUE,_xll.ohTrigger(RecalcTrigger,Trigger1M)),NA())</f>
        <v>2.1362638026651837E-2</v>
      </c>
      <c r="O3065" s="44">
        <f>IFERROR(_xll.qlIndexFixing(ONIndex3M,I3065,TRUE,_xll.ohTrigger(RecalcTrigger,Trigger3M)),NA())</f>
        <v>2.1688066468760203E-2</v>
      </c>
      <c r="P3065" s="44">
        <f>IFERROR(_xll.qlIndexFixing(ONIndex6M,I3065,TRUE,_xll.ohTrigger(RecalcTrigger,Trigger6M)),NA())</f>
        <v>2.1744233779202871E-2</v>
      </c>
      <c r="Q3065" s="183">
        <f>IFERROR(_xll.qlIndexFixing(ONIndex1Y,I3065,TRUE,_xll.ohTrigger(RecalcTrigger,Trigger1Y)),NA())</f>
        <v>2.1775624225852663E-2</v>
      </c>
    </row>
    <row r="3066" spans="2:17" x14ac:dyDescent="0.2">
      <c r="B3066" s="39" t="s">
        <v>42</v>
      </c>
      <c r="D3066" s="42">
        <f>_xll.qlCalendarAdvance(Calendar,$D3065,B3066,"f",FALSE)</f>
        <v>60805</v>
      </c>
      <c r="E3066" s="177">
        <f>_xll.qlInterestRateIndexValueDate(IndexON,D3066)</f>
        <v>60805</v>
      </c>
      <c r="F3066" s="193">
        <f>IFERROR(_xll.qlIndexFixing(IndexON,D3066,TRUE,_xll.ohTrigger(RecalcTrigger,TriggerON)),NA())</f>
        <v>2.1366122882999772E-2</v>
      </c>
      <c r="H3066" s="42">
        <f>_xll.qlCalendarAdvance(Calendar,$H3065,B3066,"f",FALSE)</f>
        <v>60805</v>
      </c>
      <c r="I3066" s="177">
        <f>_xll.qlInterestRateIndexValueDate(Index1M,$H3066)</f>
        <v>60805</v>
      </c>
      <c r="J3066" s="182">
        <f>IFERROR(_xll.qlIndexFixing(Index1M,$H3066,TRUE,_xll.ohTrigger(RecalcTrigger,Trigger1M)),NA())</f>
        <v>2.1403264625429595E-2</v>
      </c>
      <c r="K3066" s="44">
        <f>IFERROR(_xll.qlIndexFixing(Index3M,H3066,TRUE,_xll.ohTrigger(RecalcTrigger,Trigger3M)),NA())</f>
        <v>2.1797898081220544E-2</v>
      </c>
      <c r="L3066" s="44">
        <f>IFERROR(_xll.qlIndexFixing(Index6M,$H3066,TRUE,_xll.ohTrigger(RecalcTrigger,Trigger6M)),NA())</f>
        <v>2.195781551123133E-2</v>
      </c>
      <c r="M3066" s="183">
        <f>IFERROR(_xll.qlIndexFixing(Index1Y,$H3066,TRUE,_xll.ohTrigger(RecalcTrigger,Trigger1Y)),NA())</f>
        <v>2.2196898056047187E-2</v>
      </c>
      <c r="N3066" s="182">
        <f>IFERROR(_xll.qlIndexFixing(ONIndex1M,I3066,TRUE,_xll.ohTrigger(RecalcTrigger,Trigger1M)),NA())</f>
        <v>2.1369967041500182E-2</v>
      </c>
      <c r="O3066" s="44">
        <f>IFERROR(_xll.qlIndexFixing(ONIndex3M,I3066,TRUE,_xll.ohTrigger(RecalcTrigger,Trigger3M)),NA())</f>
        <v>2.1694903068369964E-2</v>
      </c>
      <c r="P3066" s="44">
        <f>IFERROR(_xll.qlIndexFixing(ONIndex6M,I3066,TRUE,_xll.ohTrigger(RecalcTrigger,Trigger6M)),NA())</f>
        <v>2.1751090173232068E-2</v>
      </c>
      <c r="Q3066" s="183">
        <f>IFERROR(_xll.qlIndexFixing(ONIndex1Y,I3066,TRUE,_xll.ohTrigger(RecalcTrigger,Trigger1Y)),NA())</f>
        <v>2.1782511873110755E-2</v>
      </c>
    </row>
    <row r="3067" spans="2:17" x14ac:dyDescent="0.2">
      <c r="B3067" s="39" t="s">
        <v>42</v>
      </c>
      <c r="D3067" s="42">
        <f>_xll.qlCalendarAdvance(Calendar,$D3066,B3067,"f",FALSE)</f>
        <v>60812</v>
      </c>
      <c r="E3067" s="177">
        <f>_xll.qlInterestRateIndexValueDate(IndexON,D3067)</f>
        <v>60812</v>
      </c>
      <c r="F3067" s="193">
        <f>IFERROR(_xll.qlIndexFixing(IndexON,D3067,TRUE,_xll.ohTrigger(RecalcTrigger,TriggerON)),NA())</f>
        <v>2.1372576801198528E-2</v>
      </c>
      <c r="H3067" s="42">
        <f>_xll.qlCalendarAdvance(Calendar,$H3066,B3067,"f",FALSE)</f>
        <v>60812</v>
      </c>
      <c r="I3067" s="177">
        <f>_xll.qlInterestRateIndexValueDate(Index1M,$H3067)</f>
        <v>60812</v>
      </c>
      <c r="J3067" s="182">
        <f>IFERROR(_xll.qlIndexFixing(Index1M,$H3067,TRUE,_xll.ohTrigger(RecalcTrigger,Trigger1M)),NA())</f>
        <v>2.1410558173066585E-2</v>
      </c>
      <c r="K3067" s="44">
        <f>IFERROR(_xll.qlIndexFixing(Index3M,H3067,TRUE,_xll.ohTrigger(RecalcTrigger,Trigger3M)),NA())</f>
        <v>2.1804662252471872E-2</v>
      </c>
      <c r="L3067" s="44">
        <f>IFERROR(_xll.qlIndexFixing(Index6M,$H3067,TRUE,_xll.ohTrigger(RecalcTrigger,Trigger6M)),NA())</f>
        <v>2.1964540704328111E-2</v>
      </c>
      <c r="M3067" s="183">
        <f>IFERROR(_xll.qlIndexFixing(Index1Y,$H3067,TRUE,_xll.ohTrigger(RecalcTrigger,Trigger1Y)),NA())</f>
        <v>2.2203534125700974E-2</v>
      </c>
      <c r="N3067" s="182">
        <f>IFERROR(_xll.qlIndexFixing(ONIndex1M,I3067,TRUE,_xll.ohTrigger(RecalcTrigger,Trigger1M)),NA())</f>
        <v>2.1377280476821969E-2</v>
      </c>
      <c r="O3067" s="44">
        <f>IFERROR(_xll.qlIndexFixing(ONIndex3M,I3067,TRUE,_xll.ohTrigger(RecalcTrigger,Trigger3M)),NA())</f>
        <v>2.1701725135409022E-2</v>
      </c>
      <c r="P3067" s="44">
        <f>IFERROR(_xll.qlIndexFixing(ONIndex6M,I3067,TRUE,_xll.ohTrigger(RecalcTrigger,Trigger6M)),NA())</f>
        <v>2.1757931992465451E-2</v>
      </c>
      <c r="Q3067" s="183">
        <f>IFERROR(_xll.qlIndexFixing(ONIndex1Y,I3067,TRUE,_xll.ohTrigger(RecalcTrigger,Trigger1Y)),NA())</f>
        <v>2.1789384879277174E-2</v>
      </c>
    </row>
    <row r="3068" spans="2:17" x14ac:dyDescent="0.2">
      <c r="B3068" s="39" t="s">
        <v>42</v>
      </c>
      <c r="D3068" s="42">
        <f>_xll.qlCalendarAdvance(Calendar,$D3067,B3068,"f",FALSE)</f>
        <v>60819</v>
      </c>
      <c r="E3068" s="177">
        <f>_xll.qlInterestRateIndexValueDate(IndexON,D3068)</f>
        <v>60819</v>
      </c>
      <c r="F3068" s="193">
        <f>IFERROR(_xll.qlIndexFixing(IndexON,D3068,TRUE,_xll.ohTrigger(RecalcTrigger,TriggerON)),NA())</f>
        <v>2.1379016971273535E-2</v>
      </c>
      <c r="H3068" s="42">
        <f>_xll.qlCalendarAdvance(Calendar,$H3067,B3068,"f",FALSE)</f>
        <v>60819</v>
      </c>
      <c r="I3068" s="177">
        <f>_xll.qlInterestRateIndexValueDate(Index1M,$H3068)</f>
        <v>60819</v>
      </c>
      <c r="J3068" s="182">
        <f>IFERROR(_xll.qlIndexFixing(Index1M,$H3068,TRUE,_xll.ohTrigger(RecalcTrigger,Trigger1M)),NA())</f>
        <v>2.1418982628808932E-2</v>
      </c>
      <c r="K3068" s="44">
        <f>IFERROR(_xll.qlIndexFixing(Index3M,H3068,TRUE,_xll.ohTrigger(RecalcTrigger,Trigger3M)),NA())</f>
        <v>2.1811411823458592E-2</v>
      </c>
      <c r="L3068" s="44">
        <f>IFERROR(_xll.qlIndexFixing(Index6M,$H3068,TRUE,_xll.ohTrigger(RecalcTrigger,Trigger6M)),NA())</f>
        <v>2.1972384252948535E-2</v>
      </c>
      <c r="M3068" s="183">
        <f>IFERROR(_xll.qlIndexFixing(Index1Y,$H3068,TRUE,_xll.ohTrigger(RecalcTrigger,Trigger1Y)),NA())</f>
        <v>2.2210155272927246E-2</v>
      </c>
      <c r="N3068" s="182">
        <f>IFERROR(_xll.qlIndexFixing(ONIndex1M,I3068,TRUE,_xll.ohTrigger(RecalcTrigger,Trigger1M)),NA())</f>
        <v>2.138457833302243E-2</v>
      </c>
      <c r="O3068" s="44">
        <f>IFERROR(_xll.qlIndexFixing(ONIndex3M,I3068,TRUE,_xll.ohTrigger(RecalcTrigger,Trigger3M)),NA())</f>
        <v>2.1708532669796332E-2</v>
      </c>
      <c r="P3068" s="44">
        <f>IFERROR(_xll.qlIndexFixing(ONIndex6M,I3068,TRUE,_xll.ohTrigger(RecalcTrigger,Trigger6M)),NA())</f>
        <v>2.1764759237065112E-2</v>
      </c>
      <c r="Q3068" s="183">
        <f>IFERROR(_xll.qlIndexFixing(ONIndex1Y,I3068,TRUE,_xll.ohTrigger(RecalcTrigger,Trigger1Y)),NA())</f>
        <v>2.1796243244432967E-2</v>
      </c>
    </row>
    <row r="3069" spans="2:17" x14ac:dyDescent="0.2">
      <c r="B3069" s="39" t="s">
        <v>42</v>
      </c>
      <c r="D3069" s="42">
        <f>_xll.qlCalendarAdvance(Calendar,$D3068,B3069,"f",FALSE)</f>
        <v>60826</v>
      </c>
      <c r="E3069" s="177">
        <f>_xll.qlInterestRateIndexValueDate(IndexON,D3069)</f>
        <v>60826</v>
      </c>
      <c r="F3069" s="193">
        <f>IFERROR(_xll.qlIndexFixing(IndexON,D3069,TRUE,_xll.ohTrigger(RecalcTrigger,TriggerON)),NA())</f>
        <v>2.1385443392819559E-2</v>
      </c>
      <c r="H3069" s="42">
        <f>_xll.qlCalendarAdvance(Calendar,$H3068,B3069,"f",FALSE)</f>
        <v>60826</v>
      </c>
      <c r="I3069" s="177">
        <f>_xll.qlInterestRateIndexValueDate(Index1M,$H3069)</f>
        <v>60826</v>
      </c>
      <c r="J3069" s="182">
        <f>IFERROR(_xll.qlIndexFixing(Index1M,$H3069,TRUE,_xll.ohTrigger(RecalcTrigger,Trigger1M)),NA())</f>
        <v>2.1426244284637089E-2</v>
      </c>
      <c r="K3069" s="44">
        <f>IFERROR(_xll.qlIndexFixing(Index3M,H3069,TRUE,_xll.ohTrigger(RecalcTrigger,Trigger3M)),NA())</f>
        <v>2.1818146794107585E-2</v>
      </c>
      <c r="L3069" s="44">
        <f>IFERROR(_xll.qlIndexFixing(Index6M,$H3069,TRUE,_xll.ohTrigger(RecalcTrigger,Trigger6M)),NA())</f>
        <v>2.1979079371821177E-2</v>
      </c>
      <c r="M3069" s="183">
        <f>IFERROR(_xll.qlIndexFixing(Index1Y,$H3069,TRUE,_xll.ohTrigger(RecalcTrigger,Trigger1Y)),NA())</f>
        <v>2.2216761497435122E-2</v>
      </c>
      <c r="N3069" s="182">
        <f>IFERROR(_xll.qlIndexFixing(ONIndex1M,I3069,TRUE,_xll.ohTrigger(RecalcTrigger,Trigger1M)),NA())</f>
        <v>2.1391860609939473E-2</v>
      </c>
      <c r="O3069" s="44">
        <f>IFERROR(_xll.qlIndexFixing(ONIndex3M,I3069,TRUE,_xll.ohTrigger(RecalcTrigger,Trigger3M)),NA())</f>
        <v>2.1715325671531893E-2</v>
      </c>
      <c r="P3069" s="44">
        <f>IFERROR(_xll.qlIndexFixing(ONIndex6M,I3069,TRUE,_xll.ohTrigger(RecalcTrigger,Trigger6M)),NA())</f>
        <v>2.1771571907031051E-2</v>
      </c>
      <c r="Q3069" s="183">
        <f>IFERROR(_xll.qlIndexFixing(ONIndex1Y,I3069,TRUE,_xll.ohTrigger(RecalcTrigger,Trigger1Y)),NA())</f>
        <v>2.1803086968416041E-2</v>
      </c>
    </row>
    <row r="3070" spans="2:17" x14ac:dyDescent="0.2">
      <c r="B3070" s="39" t="s">
        <v>42</v>
      </c>
      <c r="D3070" s="42">
        <f>_xll.qlCalendarAdvance(Calendar,$D3069,B3070,"f",FALSE)</f>
        <v>60833</v>
      </c>
      <c r="E3070" s="177">
        <f>_xll.qlInterestRateIndexValueDate(IndexON,D3070)</f>
        <v>60833</v>
      </c>
      <c r="F3070" s="193">
        <f>IFERROR(_xll.qlIndexFixing(IndexON,D3070,TRUE,_xll.ohTrigger(RecalcTrigger,TriggerON)),NA())</f>
        <v>2.139185606607974E-2</v>
      </c>
      <c r="H3070" s="42">
        <f>_xll.qlCalendarAdvance(Calendar,$H3069,B3070,"f",FALSE)</f>
        <v>60833</v>
      </c>
      <c r="I3070" s="177">
        <f>_xll.qlInterestRateIndexValueDate(Index1M,$H3070)</f>
        <v>60833</v>
      </c>
      <c r="J3070" s="182">
        <f>IFERROR(_xll.qlIndexFixing(Index1M,$H3070,TRUE,_xll.ohTrigger(RecalcTrigger,Trigger1M)),NA())</f>
        <v>2.1433490338049647E-2</v>
      </c>
      <c r="K3070" s="44">
        <f>IFERROR(_xll.qlIndexFixing(Index3M,H3070,TRUE,_xll.ohTrigger(RecalcTrigger,Trigger3M)),NA())</f>
        <v>2.1824867164346617E-2</v>
      </c>
      <c r="L3070" s="44">
        <f>IFERROR(_xll.qlIndexFixing(Index6M,$H3070,TRUE,_xll.ohTrigger(RecalcTrigger,Trigger6M)),NA())</f>
        <v>2.1985759777603534E-2</v>
      </c>
      <c r="M3070" s="183">
        <f>IFERROR(_xll.qlIndexFixing(Index1Y,$H3070,TRUE,_xll.ohTrigger(RecalcTrigger,Trigger1Y)),NA())</f>
        <v>2.2223352798934615E-2</v>
      </c>
      <c r="N3070" s="182">
        <f>IFERROR(_xll.qlIndexFixing(ONIndex1M,I3070,TRUE,_xll.ohTrigger(RecalcTrigger,Trigger1M)),NA())</f>
        <v>2.1399127307411003E-2</v>
      </c>
      <c r="O3070" s="44">
        <f>IFERROR(_xll.qlIndexFixing(ONIndex3M,I3070,TRUE,_xll.ohTrigger(RecalcTrigger,Trigger3M)),NA())</f>
        <v>2.1722104140777798E-2</v>
      </c>
      <c r="P3070" s="44">
        <f>IFERROR(_xll.qlIndexFixing(ONIndex6M,I3070,TRUE,_xll.ohTrigger(RecalcTrigger,Trigger6M)),NA())</f>
        <v>2.1778370002363268E-2</v>
      </c>
      <c r="Q3070" s="183">
        <f>IFERROR(_xll.qlIndexFixing(ONIndex1Y,I3070,TRUE,_xll.ohTrigger(RecalcTrigger,Trigger1Y)),NA())</f>
        <v>2.1809916051388489E-2</v>
      </c>
    </row>
    <row r="3071" spans="2:17" x14ac:dyDescent="0.2">
      <c r="B3071" s="39" t="s">
        <v>42</v>
      </c>
      <c r="D3071" s="42">
        <f>_xll.qlCalendarAdvance(Calendar,$D3070,B3071,"f",FALSE)</f>
        <v>60840</v>
      </c>
      <c r="E3071" s="177">
        <f>_xll.qlInterestRateIndexValueDate(IndexON,D3071)</f>
        <v>60840</v>
      </c>
      <c r="F3071" s="193">
        <f>IFERROR(_xll.qlIndexFixing(IndexON,D3071,TRUE,_xll.ohTrigger(RecalcTrigger,TriggerON)),NA())</f>
        <v>2.1398254990973031E-2</v>
      </c>
      <c r="H3071" s="42">
        <f>_xll.qlCalendarAdvance(Calendar,$H3070,B3071,"f",FALSE)</f>
        <v>60840</v>
      </c>
      <c r="I3071" s="177">
        <f>_xll.qlInterestRateIndexValueDate(Index1M,$H3071)</f>
        <v>60840</v>
      </c>
      <c r="J3071" s="182">
        <f>IFERROR(_xll.qlIndexFixing(Index1M,$H3071,TRUE,_xll.ohTrigger(RecalcTrigger,Trigger1M)),NA())</f>
        <v>2.1440720789012623E-2</v>
      </c>
      <c r="K3071" s="44">
        <f>IFERROR(_xll.qlIndexFixing(Index3M,H3071,TRUE,_xll.ohTrigger(RecalcTrigger,Trigger3M)),NA())</f>
        <v>2.1831572934099926E-2</v>
      </c>
      <c r="L3071" s="44">
        <f>IFERROR(_xll.qlIndexFixing(Index6M,$H3071,TRUE,_xll.ohTrigger(RecalcTrigger,Trigger6M)),NA())</f>
        <v>2.1992425470148055E-2</v>
      </c>
      <c r="M3071" s="183">
        <f>IFERROR(_xll.qlIndexFixing(Index1Y,$H3071,TRUE,_xll.ohTrigger(RecalcTrigger,Trigger1Y)),NA())</f>
        <v>2.2229929177136842E-2</v>
      </c>
      <c r="N3071" s="182">
        <f>IFERROR(_xll.qlIndexFixing(ONIndex1M,I3071,TRUE,_xll.ohTrigger(RecalcTrigger,Trigger1M)),NA())</f>
        <v>2.1406378425680161E-2</v>
      </c>
      <c r="O3071" s="44">
        <f>IFERROR(_xll.qlIndexFixing(ONIndex3M,I3071,TRUE,_xll.ohTrigger(RecalcTrigger,Trigger3M)),NA())</f>
        <v>2.1728868077453001E-2</v>
      </c>
      <c r="P3071" s="44">
        <f>IFERROR(_xll.qlIndexFixing(ONIndex6M,I3071,TRUE,_xll.ohTrigger(RecalcTrigger,Trigger6M)),NA())</f>
        <v>2.1785153523142808E-2</v>
      </c>
      <c r="Q3071" s="183">
        <f>IFERROR(_xll.qlIndexFixing(ONIndex1Y,I3071,TRUE,_xll.ohTrigger(RecalcTrigger,Trigger1Y)),NA())</f>
        <v>2.1816730493188219E-2</v>
      </c>
    </row>
    <row r="3072" spans="2:17" x14ac:dyDescent="0.2">
      <c r="B3072" s="39" t="s">
        <v>42</v>
      </c>
      <c r="D3072" s="42">
        <f>_xll.qlCalendarAdvance(Calendar,$D3071,B3072,"f",FALSE)</f>
        <v>60847</v>
      </c>
      <c r="E3072" s="177">
        <f>_xll.qlInterestRateIndexValueDate(IndexON,D3072)</f>
        <v>60847</v>
      </c>
      <c r="F3072" s="193">
        <f>IFERROR(_xll.qlIndexFixing(IndexON,D3072,TRUE,_xll.ohTrigger(RecalcTrigger,TriggerON)),NA())</f>
        <v>2.1404640167499434E-2</v>
      </c>
      <c r="H3072" s="42">
        <f>_xll.qlCalendarAdvance(Calendar,$H3071,B3072,"f",FALSE)</f>
        <v>60847</v>
      </c>
      <c r="I3072" s="177">
        <f>_xll.qlInterestRateIndexValueDate(Index1M,$H3072)</f>
        <v>60847</v>
      </c>
      <c r="J3072" s="182">
        <f>IFERROR(_xll.qlIndexFixing(Index1M,$H3072,TRUE,_xll.ohTrigger(RecalcTrigger,Trigger1M)),NA())</f>
        <v>2.1447935637499874E-2</v>
      </c>
      <c r="K3072" s="44">
        <f>IFERROR(_xll.qlIndexFixing(Index3M,H3072,TRUE,_xll.ohTrigger(RecalcTrigger,Trigger3M)),NA())</f>
        <v>2.183826410329439E-2</v>
      </c>
      <c r="L3072" s="44">
        <f>IFERROR(_xll.qlIndexFixing(Index6M,$H3072,TRUE,_xll.ohTrigger(RecalcTrigger,Trigger6M)),NA())</f>
        <v>2.1999076449306744E-2</v>
      </c>
      <c r="M3072" s="183">
        <f>IFERROR(_xll.qlIndexFixing(Index1Y,$H3072,TRUE,_xll.ohTrigger(RecalcTrigger,Trigger1Y)),NA())</f>
        <v>2.2236490631753592E-2</v>
      </c>
      <c r="N3072" s="182">
        <f>IFERROR(_xll.qlIndexFixing(ONIndex1M,I3072,TRUE,_xll.ohTrigger(RecalcTrigger,Trigger1M)),NA())</f>
        <v>2.1413613964584854E-2</v>
      </c>
      <c r="O3072" s="44">
        <f>IFERROR(_xll.qlIndexFixing(ONIndex3M,I3072,TRUE,_xll.ohTrigger(RecalcTrigger,Trigger3M)),NA())</f>
        <v>2.1735617481476455E-2</v>
      </c>
      <c r="P3072" s="44">
        <f>IFERROR(_xll.qlIndexFixing(ONIndex6M,I3072,TRUE,_xll.ohTrigger(RecalcTrigger,Trigger6M)),NA())</f>
        <v>2.1791922469045488E-2</v>
      </c>
      <c r="Q3072" s="183">
        <f>IFERROR(_xll.qlIndexFixing(ONIndex1Y,I3072,TRUE,_xll.ohTrigger(RecalcTrigger,Trigger1Y)),NA())</f>
        <v>2.1823530293896276E-2</v>
      </c>
    </row>
    <row r="3073" spans="2:17" x14ac:dyDescent="0.2">
      <c r="B3073" s="39" t="s">
        <v>42</v>
      </c>
      <c r="D3073" s="42">
        <f>_xll.qlCalendarAdvance(Calendar,$D3072,B3073,"f",FALSE)</f>
        <v>60854</v>
      </c>
      <c r="E3073" s="177">
        <f>_xll.qlInterestRateIndexValueDate(IndexON,D3073)</f>
        <v>60854</v>
      </c>
      <c r="F3073" s="193">
        <f>IFERROR(_xll.qlIndexFixing(IndexON,D3073,TRUE,_xll.ohTrigger(RecalcTrigger,TriggerON)),NA())</f>
        <v>2.1411011595821039E-2</v>
      </c>
      <c r="H3073" s="42">
        <f>_xll.qlCalendarAdvance(Calendar,$H3072,B3073,"f",FALSE)</f>
        <v>60854</v>
      </c>
      <c r="I3073" s="177">
        <f>_xll.qlInterestRateIndexValueDate(Index1M,$H3073)</f>
        <v>60854</v>
      </c>
      <c r="J3073" s="182">
        <f>IFERROR(_xll.qlIndexFixing(Index1M,$H3073,TRUE,_xll.ohTrigger(RecalcTrigger,Trigger1M)),NA())</f>
        <v>2.1455134883480022E-2</v>
      </c>
      <c r="K3073" s="44">
        <f>IFERROR(_xll.qlIndexFixing(Index3M,H3073,TRUE,_xll.ohTrigger(RecalcTrigger,Trigger3M)),NA())</f>
        <v>2.1844940671857778E-2</v>
      </c>
      <c r="L3073" s="44">
        <f>IFERROR(_xll.qlIndexFixing(Index6M,$H3073,TRUE,_xll.ohTrigger(RecalcTrigger,Trigger6M)),NA())</f>
        <v>2.2005712714934237E-2</v>
      </c>
      <c r="M3073" s="183">
        <f>IFERROR(_xll.qlIndexFixing(Index1Y,$H3073,TRUE,_xll.ohTrigger(RecalcTrigger,Trigger1Y)),NA())</f>
        <v>2.2243037162495982E-2</v>
      </c>
      <c r="N3073" s="182">
        <f>IFERROR(_xll.qlIndexFixing(ONIndex1M,I3073,TRUE,_xll.ohTrigger(RecalcTrigger,Trigger1M)),NA())</f>
        <v>2.1420833924206129E-2</v>
      </c>
      <c r="O3073" s="44">
        <f>IFERROR(_xll.qlIndexFixing(ONIndex3M,I3073,TRUE,_xll.ohTrigger(RecalcTrigger,Trigger3M)),NA())</f>
        <v>2.1742352353091299E-2</v>
      </c>
      <c r="P3073" s="44">
        <f>IFERROR(_xll.qlIndexFixing(ONIndex6M,I3073,TRUE,_xll.ohTrigger(RecalcTrigger,Trigger6M)),NA())</f>
        <v>2.1798676840395492E-2</v>
      </c>
      <c r="Q3073" s="183">
        <f>IFERROR(_xll.qlIndexFixing(ONIndex1Y,I3073,TRUE,_xll.ohTrigger(RecalcTrigger,Trigger1Y)),NA())</f>
        <v>2.1830315453593707E-2</v>
      </c>
    </row>
    <row r="3074" spans="2:17" x14ac:dyDescent="0.2">
      <c r="B3074" s="39" t="s">
        <v>42</v>
      </c>
      <c r="D3074" s="42">
        <f>_xll.qlCalendarAdvance(Calendar,$D3073,B3074,"f",FALSE)</f>
        <v>60861</v>
      </c>
      <c r="E3074" s="177">
        <f>_xll.qlInterestRateIndexValueDate(IndexON,D3074)</f>
        <v>60861</v>
      </c>
      <c r="F3074" s="193">
        <f>IFERROR(_xll.qlIndexFixing(IndexON,D3074,TRUE,_xll.ohTrigger(RecalcTrigger,TriggerON)),NA())</f>
        <v>2.1417369275613662E-2</v>
      </c>
      <c r="H3074" s="42">
        <f>_xll.qlCalendarAdvance(Calendar,$H3073,B3074,"f",FALSE)</f>
        <v>60861</v>
      </c>
      <c r="I3074" s="177">
        <f>_xll.qlInterestRateIndexValueDate(Index1M,$H3074)</f>
        <v>60861</v>
      </c>
      <c r="J3074" s="182">
        <f>IFERROR(_xll.qlIndexFixing(Index1M,$H3074,TRUE,_xll.ohTrigger(RecalcTrigger,Trigger1M)),NA())</f>
        <v>2.1462318526929543E-2</v>
      </c>
      <c r="K3074" s="44">
        <f>IFERROR(_xll.qlIndexFixing(Index3M,H3074,TRUE,_xll.ohTrigger(RecalcTrigger,Trigger3M)),NA())</f>
        <v>2.1851602639715209E-2</v>
      </c>
      <c r="L3074" s="44">
        <f>IFERROR(_xll.qlIndexFixing(Index6M,$H3074,TRUE,_xll.ohTrigger(RecalcTrigger,Trigger6M)),NA())</f>
        <v>2.2012334266884748E-2</v>
      </c>
      <c r="M3074" s="183">
        <f>IFERROR(_xll.qlIndexFixing(Index1Y,$H3074,TRUE,_xll.ohTrigger(RecalcTrigger,Trigger1Y)),NA())</f>
        <v>2.2249568769077355E-2</v>
      </c>
      <c r="N3074" s="182">
        <f>IFERROR(_xll.qlIndexFixing(ONIndex1M,I3074,TRUE,_xll.ohTrigger(RecalcTrigger,Trigger1M)),NA())</f>
        <v>2.1428038304543984E-2</v>
      </c>
      <c r="O3074" s="44">
        <f>IFERROR(_xll.qlIndexFixing(ONIndex3M,I3074,TRUE,_xll.ohTrigger(RecalcTrigger,Trigger3M)),NA())</f>
        <v>2.1749072691892302E-2</v>
      </c>
      <c r="P3074" s="44">
        <f>IFERROR(_xll.qlIndexFixing(ONIndex6M,I3074,TRUE,_xll.ohTrigger(RecalcTrigger,Trigger6M)),NA())</f>
        <v>2.1805416637030728E-2</v>
      </c>
      <c r="Q3074" s="183">
        <f>IFERROR(_xll.qlIndexFixing(ONIndex1Y,I3074,TRUE,_xll.ohTrigger(RecalcTrigger,Trigger1Y)),NA())</f>
        <v>2.1837085972037373E-2</v>
      </c>
    </row>
    <row r="3075" spans="2:17" x14ac:dyDescent="0.2">
      <c r="B3075" s="39" t="s">
        <v>42</v>
      </c>
      <c r="D3075" s="42">
        <f>_xll.qlCalendarAdvance(Calendar,$D3074,B3075,"f",FALSE)</f>
        <v>60868</v>
      </c>
      <c r="E3075" s="177">
        <f>_xll.qlInterestRateIndexValueDate(IndexON,D3075)</f>
        <v>60868</v>
      </c>
      <c r="F3075" s="193">
        <f>IFERROR(_xll.qlIndexFixing(IndexON,D3075,TRUE,_xll.ohTrigger(RecalcTrigger,TriggerON)),NA())</f>
        <v>2.1423713207201489E-2</v>
      </c>
      <c r="H3075" s="42">
        <f>_xll.qlCalendarAdvance(Calendar,$H3074,B3075,"f",FALSE)</f>
        <v>60868</v>
      </c>
      <c r="I3075" s="177">
        <f>_xll.qlInterestRateIndexValueDate(Index1M,$H3075)</f>
        <v>60868</v>
      </c>
      <c r="J3075" s="182">
        <f>IFERROR(_xll.qlIndexFixing(Index1M,$H3075,TRUE,_xll.ohTrigger(RecalcTrigger,Trigger1M)),NA())</f>
        <v>2.146948656781706E-2</v>
      </c>
      <c r="K3075" s="44">
        <f>IFERROR(_xll.qlIndexFixing(Index3M,H3075,TRUE,_xll.ohTrigger(RecalcTrigger,Trigger3M)),NA())</f>
        <v>2.1858250006793561E-2</v>
      </c>
      <c r="L3075" s="44">
        <f>IFERROR(_xll.qlIndexFixing(Index6M,$H3075,TRUE,_xll.ohTrigger(RecalcTrigger,Trigger6M)),NA())</f>
        <v>2.2018941105010275E-2</v>
      </c>
      <c r="M3075" s="183">
        <f>IFERROR(_xll.qlIndexFixing(Index1Y,$H3075,TRUE,_xll.ohTrigger(RecalcTrigger,Trigger1Y)),NA())</f>
        <v>2.225608545121105E-2</v>
      </c>
      <c r="N3075" s="182">
        <f>IFERROR(_xll.qlIndexFixing(ONIndex1M,I3075,TRUE,_xll.ohTrigger(RecalcTrigger,Trigger1M)),NA())</f>
        <v>2.143522710559842E-2</v>
      </c>
      <c r="O3075" s="44">
        <f>IFERROR(_xll.qlIndexFixing(ONIndex3M,I3075,TRUE,_xll.ohTrigger(RecalcTrigger,Trigger3M)),NA())</f>
        <v>2.1755778498203648E-2</v>
      </c>
      <c r="P3075" s="44">
        <f>IFERROR(_xll.qlIndexFixing(ONIndex6M,I3075,TRUE,_xll.ohTrigger(RecalcTrigger,Trigger6M)),NA())</f>
        <v>2.1812141858951195E-2</v>
      </c>
      <c r="Q3075" s="183">
        <f>IFERROR(_xll.qlIndexFixing(ONIndex1Y,I3075,TRUE,_xll.ohTrigger(RecalcTrigger,Trigger1Y)),NA())</f>
        <v>2.184384184955146E-2</v>
      </c>
    </row>
    <row r="3076" spans="2:17" x14ac:dyDescent="0.2">
      <c r="B3076" s="39" t="s">
        <v>42</v>
      </c>
      <c r="D3076" s="42">
        <f>_xll.qlCalendarAdvance(Calendar,$D3075,B3076,"f",FALSE)</f>
        <v>60875</v>
      </c>
      <c r="E3076" s="177">
        <f>_xll.qlInterestRateIndexValueDate(IndexON,D3076)</f>
        <v>60875</v>
      </c>
      <c r="F3076" s="193">
        <f>IFERROR(_xll.qlIndexFixing(IndexON,D3076,TRUE,_xll.ohTrigger(RecalcTrigger,TriggerON)),NA())</f>
        <v>2.143004339034138E-2</v>
      </c>
      <c r="H3076" s="42">
        <f>_xll.qlCalendarAdvance(Calendar,$H3075,B3076,"f",FALSE)</f>
        <v>60875</v>
      </c>
      <c r="I3076" s="177">
        <f>_xll.qlInterestRateIndexValueDate(Index1M,$H3076)</f>
        <v>60875</v>
      </c>
      <c r="J3076" s="182">
        <f>IFERROR(_xll.qlIndexFixing(Index1M,$H3076,TRUE,_xll.ohTrigger(RecalcTrigger,Trigger1M)),NA())</f>
        <v>2.1475498026921357E-2</v>
      </c>
      <c r="K3076" s="44">
        <f>IFERROR(_xll.qlIndexFixing(Index3M,H3076,TRUE,_xll.ohTrigger(RecalcTrigger,Trigger3M)),NA())</f>
        <v>2.1863758108285648E-2</v>
      </c>
      <c r="L3076" s="44">
        <f>IFERROR(_xll.qlIndexFixing(Index6M,$H3076,TRUE,_xll.ohTrigger(RecalcTrigger,Trigger6M)),NA())</f>
        <v>2.2022149638768019E-2</v>
      </c>
      <c r="M3076" s="183">
        <f>IFERROR(_xll.qlIndexFixing(Index1Y,$H3076,TRUE,_xll.ohTrigger(RecalcTrigger,Trigger1Y)),NA())</f>
        <v>2.2262587208611073E-2</v>
      </c>
      <c r="N3076" s="182">
        <f>IFERROR(_xll.qlIndexFixing(ONIndex1M,I3076,TRUE,_xll.ohTrigger(RecalcTrigger,Trigger1M)),NA())</f>
        <v>2.1442400327288391E-2</v>
      </c>
      <c r="O3076" s="44">
        <f>IFERROR(_xll.qlIndexFixing(ONIndex3M,I3076,TRUE,_xll.ohTrigger(RecalcTrigger,Trigger3M)),NA())</f>
        <v>2.1762469771944293E-2</v>
      </c>
      <c r="P3076" s="44">
        <f>IFERROR(_xll.qlIndexFixing(ONIndex6M,I3076,TRUE,_xll.ohTrigger(RecalcTrigger,Trigger6M)),NA())</f>
        <v>2.1818852506400033E-2</v>
      </c>
      <c r="Q3076" s="183">
        <f>IFERROR(_xll.qlIndexFixing(ONIndex1Y,I3076,TRUE,_xll.ohTrigger(RecalcTrigger,Trigger1Y)),NA())</f>
        <v>2.1850583085892827E-2</v>
      </c>
    </row>
    <row r="3077" spans="2:17" x14ac:dyDescent="0.2">
      <c r="B3077" s="39" t="s">
        <v>42</v>
      </c>
      <c r="D3077" s="42">
        <f>_xll.qlCalendarAdvance(Calendar,$D3076,B3077,"f",FALSE)</f>
        <v>60882</v>
      </c>
      <c r="E3077" s="177">
        <f>_xll.qlInterestRateIndexValueDate(IndexON,D3077)</f>
        <v>60882</v>
      </c>
      <c r="F3077" s="193">
        <f>IFERROR(_xll.qlIndexFixing(IndexON,D3077,TRUE,_xll.ohTrigger(RecalcTrigger,TriggerON)),NA())</f>
        <v>2.1436359825195428E-2</v>
      </c>
      <c r="H3077" s="42">
        <f>_xll.qlCalendarAdvance(Calendar,$H3076,B3077,"f",FALSE)</f>
        <v>60882</v>
      </c>
      <c r="I3077" s="177">
        <f>_xll.qlInterestRateIndexValueDate(Index1M,$H3077)</f>
        <v>60882</v>
      </c>
      <c r="J3077" s="182">
        <f>IFERROR(_xll.qlIndexFixing(Index1M,$H3077,TRUE,_xll.ohTrigger(RecalcTrigger,Trigger1M)),NA())</f>
        <v>2.1482635557409667E-2</v>
      </c>
      <c r="K3077" s="44">
        <f>IFERROR(_xll.qlIndexFixing(Index3M,H3077,TRUE,_xll.ohTrigger(RecalcTrigger,Trigger3M)),NA())</f>
        <v>2.187037692105194E-2</v>
      </c>
      <c r="L3077" s="44">
        <f>IFERROR(_xll.qlIndexFixing(Index6M,$H3077,TRUE,_xll.ohTrigger(RecalcTrigger,Trigger6M)),NA())</f>
        <v>2.2028729017172295E-2</v>
      </c>
      <c r="M3077" s="183">
        <f>IFERROR(_xll.qlIndexFixing(Index1Y,$H3077,TRUE,_xll.ohTrigger(RecalcTrigger,Trigger1Y)),NA())</f>
        <v>2.2269074040992098E-2</v>
      </c>
      <c r="N3077" s="182">
        <f>IFERROR(_xll.qlIndexFixing(ONIndex1M,I3077,TRUE,_xll.ohTrigger(RecalcTrigger,Trigger1M)),NA())</f>
        <v>2.144955796977599E-2</v>
      </c>
      <c r="O3077" s="44">
        <f>IFERROR(_xll.qlIndexFixing(ONIndex3M,I3077,TRUE,_xll.ohTrigger(RecalcTrigger,Trigger3M)),NA())</f>
        <v>2.1769146513114235E-2</v>
      </c>
      <c r="P3077" s="44">
        <f>IFERROR(_xll.qlIndexFixing(ONIndex6M,I3077,TRUE,_xll.ohTrigger(RecalcTrigger,Trigger6M)),NA())</f>
        <v>2.1825548579134102E-2</v>
      </c>
      <c r="Q3077" s="183">
        <f>IFERROR(_xll.qlIndexFixing(ONIndex1Y,I3077,TRUE,_xll.ohTrigger(RecalcTrigger,Trigger1Y)),NA())</f>
        <v>2.1857309681142523E-2</v>
      </c>
    </row>
    <row r="3078" spans="2:17" x14ac:dyDescent="0.2">
      <c r="B3078" s="39" t="s">
        <v>42</v>
      </c>
      <c r="D3078" s="42">
        <f>_xll.qlCalendarAdvance(Calendar,$D3077,B3078,"f",FALSE)</f>
        <v>60889</v>
      </c>
      <c r="E3078" s="177">
        <f>_xll.qlInterestRateIndexValueDate(IndexON,D3078)</f>
        <v>60889</v>
      </c>
      <c r="F3078" s="193">
        <f>IFERROR(_xll.qlIndexFixing(IndexON,D3078,TRUE,_xll.ohTrigger(RecalcTrigger,TriggerON)),NA())</f>
        <v>2.1442662511682586E-2</v>
      </c>
      <c r="H3078" s="42">
        <f>_xll.qlCalendarAdvance(Calendar,$H3077,B3078,"f",FALSE)</f>
        <v>60889</v>
      </c>
      <c r="I3078" s="177">
        <f>_xll.qlInterestRateIndexValueDate(Index1M,$H3078)</f>
        <v>60889</v>
      </c>
      <c r="J3078" s="182">
        <f>IFERROR(_xll.qlIndexFixing(Index1M,$H3078,TRUE,_xll.ohTrigger(RecalcTrigger,Trigger1M)),NA())</f>
        <v>2.1489757486035065E-2</v>
      </c>
      <c r="K3078" s="44">
        <f>IFERROR(_xll.qlIndexFixing(Index3M,H3078,TRUE,_xll.ohTrigger(RecalcTrigger,Trigger3M)),NA())</f>
        <v>2.1876981133579231E-2</v>
      </c>
      <c r="L3078" s="44">
        <f>IFERROR(_xll.qlIndexFixing(Index6M,$H3078,TRUE,_xll.ohTrigger(RecalcTrigger,Trigger6M)),NA())</f>
        <v>2.2035293683646869E-2</v>
      </c>
      <c r="M3078" s="183">
        <f>IFERROR(_xll.qlIndexFixing(Index1Y,$H3078,TRUE,_xll.ohTrigger(RecalcTrigger,Trigger1Y)),NA())</f>
        <v>2.2275545948069464E-2</v>
      </c>
      <c r="N3078" s="182">
        <f>IFERROR(_xll.qlIndexFixing(ONIndex1M,I3078,TRUE,_xll.ohTrigger(RecalcTrigger,Trigger1M)),NA())</f>
        <v>2.1456700032818077E-2</v>
      </c>
      <c r="O3078" s="44">
        <f>IFERROR(_xll.qlIndexFixing(ONIndex3M,I3078,TRUE,_xll.ohTrigger(RecalcTrigger,Trigger3M)),NA())</f>
        <v>2.1775808721794521E-2</v>
      </c>
      <c r="P3078" s="44">
        <f>IFERROR(_xll.qlIndexFixing(ONIndex6M,I3078,TRUE,_xll.ohTrigger(RecalcTrigger,Trigger6M)),NA())</f>
        <v>2.1832230077234449E-2</v>
      </c>
      <c r="Q3078" s="183">
        <f>IFERROR(_xll.qlIndexFixing(ONIndex1Y,I3078,TRUE,_xll.ohTrigger(RecalcTrigger,Trigger1Y)),NA())</f>
        <v>2.1864021635381592E-2</v>
      </c>
    </row>
    <row r="3079" spans="2:17" x14ac:dyDescent="0.2">
      <c r="B3079" s="39" t="s">
        <v>42</v>
      </c>
      <c r="D3079" s="42">
        <f>_xll.qlCalendarAdvance(Calendar,$D3078,B3079,"f",FALSE)</f>
        <v>60896</v>
      </c>
      <c r="E3079" s="177">
        <f>_xll.qlInterestRateIndexValueDate(IndexON,D3079)</f>
        <v>60896</v>
      </c>
      <c r="F3079" s="193">
        <f>IFERROR(_xll.qlIndexFixing(IndexON,D3079,TRUE,_xll.ohTrigger(RecalcTrigger,TriggerON)),NA())</f>
        <v>2.1448951449802856E-2</v>
      </c>
      <c r="H3079" s="42">
        <f>_xll.qlCalendarAdvance(Calendar,$H3078,B3079,"f",FALSE)</f>
        <v>60896</v>
      </c>
      <c r="I3079" s="177">
        <f>_xll.qlInterestRateIndexValueDate(Index1M,$H3079)</f>
        <v>60896</v>
      </c>
      <c r="J3079" s="182">
        <f>IFERROR(_xll.qlIndexFixing(Index1M,$H3079,TRUE,_xll.ohTrigger(RecalcTrigger,Trigger1M)),NA())</f>
        <v>2.149686381276783E-2</v>
      </c>
      <c r="K3079" s="44">
        <f>IFERROR(_xll.qlIndexFixing(Index3M,H3079,TRUE,_xll.ohTrigger(RecalcTrigger,Trigger3M)),NA())</f>
        <v>2.1883570745794487E-2</v>
      </c>
      <c r="L3079" s="44">
        <f>IFERROR(_xll.qlIndexFixing(Index6M,$H3079,TRUE,_xll.ohTrigger(RecalcTrigger,Trigger6M)),NA())</f>
        <v>2.2041843638048453E-2</v>
      </c>
      <c r="M3079" s="183">
        <f>IFERROR(_xll.qlIndexFixing(Index1Y,$H3079,TRUE,_xll.ohTrigger(RecalcTrigger,Trigger1Y)),NA())</f>
        <v>2.2282002929559619E-2</v>
      </c>
      <c r="N3079" s="182">
        <f>IFERROR(_xll.qlIndexFixing(ONIndex1M,I3079,TRUE,_xll.ohTrigger(RecalcTrigger,Trigger1M)),NA())</f>
        <v>2.1463826516657791E-2</v>
      </c>
      <c r="O3079" s="44">
        <f>IFERROR(_xll.qlIndexFixing(ONIndex3M,I3079,TRUE,_xll.ohTrigger(RecalcTrigger,Trigger3M)),NA())</f>
        <v>2.1782456397579919E-2</v>
      </c>
      <c r="P3079" s="44">
        <f>IFERROR(_xll.qlIndexFixing(ONIndex6M,I3079,TRUE,_xll.ohTrigger(RecalcTrigger,Trigger6M)),NA())</f>
        <v>2.1838897000457935E-2</v>
      </c>
      <c r="Q3079" s="183">
        <f>IFERROR(_xll.qlIndexFixing(ONIndex1Y,I3079,TRUE,_xll.ohTrigger(RecalcTrigger,Trigger1Y)),NA())</f>
        <v>2.1870718948366896E-2</v>
      </c>
    </row>
    <row r="3080" spans="2:17" x14ac:dyDescent="0.2">
      <c r="B3080" s="39" t="s">
        <v>42</v>
      </c>
      <c r="D3080" s="42">
        <f>_xll.qlCalendarAdvance(Calendar,$D3079,B3080,"f",FALSE)</f>
        <v>60903</v>
      </c>
      <c r="E3080" s="177">
        <f>_xll.qlInterestRateIndexValueDate(IndexON,D3080)</f>
        <v>60903</v>
      </c>
      <c r="F3080" s="193">
        <f>IFERROR(_xll.qlIndexFixing(IndexON,D3080,TRUE,_xll.ohTrigger(RecalcTrigger,TriggerON)),NA())</f>
        <v>2.1455226639637281E-2</v>
      </c>
      <c r="H3080" s="42">
        <f>_xll.qlCalendarAdvance(Calendar,$H3079,B3080,"f",FALSE)</f>
        <v>60903</v>
      </c>
      <c r="I3080" s="177">
        <f>_xll.qlInterestRateIndexValueDate(Index1M,$H3080)</f>
        <v>60903</v>
      </c>
      <c r="J3080" s="182">
        <f>IFERROR(_xll.qlIndexFixing(Index1M,$H3080,TRUE,_xll.ohTrigger(RecalcTrigger,Trigger1M)),NA())</f>
        <v>2.150395453757285E-2</v>
      </c>
      <c r="K3080" s="44">
        <f>IFERROR(_xll.qlIndexFixing(Index3M,H3080,TRUE,_xll.ohTrigger(RecalcTrigger,Trigger3M)),NA())</f>
        <v>2.1891267827956796E-2</v>
      </c>
      <c r="L3080" s="44">
        <f>IFERROR(_xll.qlIndexFixing(Index6M,$H3080,TRUE,_xll.ohTrigger(RecalcTrigger,Trigger6M)),NA())</f>
        <v>2.2048378880236447E-2</v>
      </c>
      <c r="M3080" s="183">
        <f>IFERROR(_xll.qlIndexFixing(Index1Y,$H3080,TRUE,_xll.ohTrigger(RecalcTrigger,Trigger1Y)),NA())</f>
        <v>2.2288444985178346E-2</v>
      </c>
      <c r="N3080" s="182">
        <f>IFERROR(_xll.qlIndexFixing(ONIndex1M,I3080,TRUE,_xll.ohTrigger(RecalcTrigger,Trigger1M)),NA())</f>
        <v>2.1470937421214087E-2</v>
      </c>
      <c r="O3080" s="44">
        <f>IFERROR(_xll.qlIndexFixing(ONIndex3M,I3080,TRUE,_xll.ohTrigger(RecalcTrigger,Trigger3M)),NA())</f>
        <v>2.1789089540956708E-2</v>
      </c>
      <c r="P3080" s="44">
        <f>IFERROR(_xll.qlIndexFixing(ONIndex6M,I3080,TRUE,_xll.ohTrigger(RecalcTrigger,Trigger6M)),NA())</f>
        <v>2.1845549349290838E-2</v>
      </c>
      <c r="Q3080" s="183">
        <f>IFERROR(_xll.qlIndexFixing(ONIndex1Y,I3080,TRUE,_xll.ohTrigger(RecalcTrigger,Trigger1Y)),NA())</f>
        <v>2.1877401620422621E-2</v>
      </c>
    </row>
    <row r="3081" spans="2:17" x14ac:dyDescent="0.2">
      <c r="B3081" s="39" t="s">
        <v>42</v>
      </c>
      <c r="D3081" s="42">
        <f>_xll.qlCalendarAdvance(Calendar,$D3080,B3081,"f",FALSE)</f>
        <v>60910</v>
      </c>
      <c r="E3081" s="177">
        <f>_xll.qlInterestRateIndexValueDate(IndexON,D3081)</f>
        <v>60910</v>
      </c>
      <c r="F3081" s="193">
        <f>IFERROR(_xll.qlIndexFixing(IndexON,D3081,TRUE,_xll.ohTrigger(RecalcTrigger,TriggerON)),NA())</f>
        <v>2.1461488081023772E-2</v>
      </c>
      <c r="H3081" s="42">
        <f>_xll.qlCalendarAdvance(Calendar,$H3080,B3081,"f",FALSE)</f>
        <v>60910</v>
      </c>
      <c r="I3081" s="177">
        <f>_xll.qlInterestRateIndexValueDate(Index1M,$H3081)</f>
        <v>60910</v>
      </c>
      <c r="J3081" s="182">
        <f>IFERROR(_xll.qlIndexFixing(Index1M,$H3081,TRUE,_xll.ohTrigger(RecalcTrigger,Trigger1M)),NA())</f>
        <v>2.1512167157753177E-2</v>
      </c>
      <c r="K3081" s="44">
        <f>IFERROR(_xll.qlIndexFixing(Index3M,H3081,TRUE,_xll.ohTrigger(RecalcTrigger,Trigger3M)),NA())</f>
        <v>2.1897827588836672E-2</v>
      </c>
      <c r="L3081" s="44">
        <f>IFERROR(_xll.qlIndexFixing(Index6M,$H3081,TRUE,_xll.ohTrigger(RecalcTrigger,Trigger6M)),NA())</f>
        <v>2.2056024003302574E-2</v>
      </c>
      <c r="M3081" s="183">
        <f>IFERROR(_xll.qlIndexFixing(Index1Y,$H3081,TRUE,_xll.ohTrigger(RecalcTrigger,Trigger1Y)),NA())</f>
        <v>2.2294872114643427E-2</v>
      </c>
      <c r="N3081" s="182">
        <f>IFERROR(_xll.qlIndexFixing(ONIndex1M,I3081,TRUE,_xll.ohTrigger(RecalcTrigger,Trigger1M)),NA())</f>
        <v>2.1478032746324871E-2</v>
      </c>
      <c r="O3081" s="44">
        <f>IFERROR(_xll.qlIndexFixing(ONIndex3M,I3081,TRUE,_xll.ohTrigger(RecalcTrigger,Trigger3M)),NA())</f>
        <v>2.1795708151924886E-2</v>
      </c>
      <c r="P3081" s="44">
        <f>IFERROR(_xll.qlIndexFixing(ONIndex6M,I3081,TRUE,_xll.ohTrigger(RecalcTrigger,Trigger6M)),NA())</f>
        <v>2.185218712324688E-2</v>
      </c>
      <c r="Q3081" s="183">
        <f>IFERROR(_xll.qlIndexFixing(ONIndex1Y,I3081,TRUE,_xll.ohTrigger(RecalcTrigger,Trigger1Y)),NA())</f>
        <v>2.1884069651305627E-2</v>
      </c>
    </row>
    <row r="3082" spans="2:17" x14ac:dyDescent="0.2">
      <c r="B3082" s="39" t="s">
        <v>42</v>
      </c>
      <c r="D3082" s="42">
        <f>_xll.qlCalendarAdvance(Calendar,$D3081,B3082,"f",FALSE)</f>
        <v>60917</v>
      </c>
      <c r="E3082" s="177">
        <f>_xll.qlInterestRateIndexValueDate(IndexON,D3082)</f>
        <v>60917</v>
      </c>
      <c r="F3082" s="193">
        <f>IFERROR(_xll.qlIndexFixing(IndexON,D3082,TRUE,_xll.ohTrigger(RecalcTrigger,TriggerON)),NA())</f>
        <v>2.1467735774124419E-2</v>
      </c>
      <c r="H3082" s="42">
        <f>_xll.qlCalendarAdvance(Calendar,$H3081,B3082,"f",FALSE)</f>
        <v>60917</v>
      </c>
      <c r="I3082" s="177">
        <f>_xll.qlInterestRateIndexValueDate(Index1M,$H3082)</f>
        <v>60917</v>
      </c>
      <c r="J3082" s="182">
        <f>IFERROR(_xll.qlIndexFixing(Index1M,$H3082,TRUE,_xll.ohTrigger(RecalcTrigger,Trigger1M)),NA())</f>
        <v>2.1519225979911905E-2</v>
      </c>
      <c r="K3082" s="44">
        <f>IFERROR(_xll.qlIndexFixing(Index3M,H3082,TRUE,_xll.ohTrigger(RecalcTrigger,Trigger3M)),NA())</f>
        <v>2.1904372748428286E-2</v>
      </c>
      <c r="L3082" s="44">
        <f>IFERROR(_xll.qlIndexFixing(Index6M,$H3082,TRUE,_xll.ohTrigger(RecalcTrigger,Trigger6M)),NA())</f>
        <v>2.2062529160715015E-2</v>
      </c>
      <c r="M3082" s="183">
        <f>IFERROR(_xll.qlIndexFixing(Index1Y,$H3082,TRUE,_xll.ohTrigger(RecalcTrigger,Trigger1Y)),NA())</f>
        <v>2.2301284317672865E-2</v>
      </c>
      <c r="N3082" s="182">
        <f>IFERROR(_xll.qlIndexFixing(ONIndex1M,I3082,TRUE,_xll.ohTrigger(RecalcTrigger,Trigger1M)),NA())</f>
        <v>2.1485112492233283E-2</v>
      </c>
      <c r="O3082" s="44">
        <f>IFERROR(_xll.qlIndexFixing(ONIndex3M,I3082,TRUE,_xll.ohTrigger(RecalcTrigger,Trigger3M)),NA())</f>
        <v>2.1802312230079224E-2</v>
      </c>
      <c r="P3082" s="44">
        <f>IFERROR(_xll.qlIndexFixing(ONIndex6M,I3082,TRUE,_xll.ohTrigger(RecalcTrigger,Trigger6M)),NA())</f>
        <v>2.1858810322650246E-2</v>
      </c>
      <c r="Q3082" s="183">
        <f>IFERROR(_xll.qlIndexFixing(ONIndex1Y,I3082,TRUE,_xll.ohTrigger(RecalcTrigger,Trigger1Y)),NA())</f>
        <v>2.1890723041015914E-2</v>
      </c>
    </row>
    <row r="3083" spans="2:17" x14ac:dyDescent="0.2">
      <c r="B3083" s="39" t="s">
        <v>42</v>
      </c>
      <c r="D3083" s="42">
        <f>_xll.qlCalendarAdvance(Calendar,$D3082,B3083,"f",FALSE)</f>
        <v>60924</v>
      </c>
      <c r="E3083" s="177">
        <f>_xll.qlInterestRateIndexValueDate(IndexON,D3083)</f>
        <v>60924</v>
      </c>
      <c r="F3083" s="193">
        <f>IFERROR(_xll.qlIndexFixing(IndexON,D3083,TRUE,_xll.ohTrigger(RecalcTrigger,TriggerON)),NA())</f>
        <v>2.1473969718777131E-2</v>
      </c>
      <c r="H3083" s="42">
        <f>_xll.qlCalendarAdvance(Calendar,$H3082,B3083,"f",FALSE)</f>
        <v>60924</v>
      </c>
      <c r="I3083" s="177">
        <f>_xll.qlInterestRateIndexValueDate(Index1M,$H3083)</f>
        <v>60924</v>
      </c>
      <c r="J3083" s="182">
        <f>IFERROR(_xll.qlIndexFixing(Index1M,$H3083,TRUE,_xll.ohTrigger(RecalcTrigger,Trigger1M)),NA())</f>
        <v>2.1526269199283788E-2</v>
      </c>
      <c r="K3083" s="44">
        <f>IFERROR(_xll.qlIndexFixing(Index3M,H3083,TRUE,_xll.ohTrigger(RecalcTrigger,Trigger3M)),NA())</f>
        <v>2.191090330666293E-2</v>
      </c>
      <c r="L3083" s="44">
        <f>IFERROR(_xll.qlIndexFixing(Index6M,$H3083,TRUE,_xll.ohTrigger(RecalcTrigger,Trigger6M)),NA())</f>
        <v>2.2069019604709101E-2</v>
      </c>
      <c r="M3083" s="183">
        <f>IFERROR(_xll.qlIndexFixing(Index1Y,$H3083,TRUE,_xll.ohTrigger(RecalcTrigger,Trigger1Y)),NA())</f>
        <v>2.2307681593985551E-2</v>
      </c>
      <c r="N3083" s="182">
        <f>IFERROR(_xll.qlIndexFixing(ONIndex1M,I3083,TRUE,_xll.ohTrigger(RecalcTrigger,Trigger1M)),NA())</f>
        <v>2.1492176658696183E-2</v>
      </c>
      <c r="O3083" s="44">
        <f>IFERROR(_xll.qlIndexFixing(ONIndex3M,I3083,TRUE,_xll.ohTrigger(RecalcTrigger,Trigger3M)),NA())</f>
        <v>2.1808901775662859E-2</v>
      </c>
      <c r="P3083" s="44">
        <f>IFERROR(_xll.qlIndexFixing(ONIndex6M,I3083,TRUE,_xll.ohTrigger(RecalcTrigger,Trigger6M)),NA())</f>
        <v>2.1865418947338844E-2</v>
      </c>
      <c r="Q3083" s="183">
        <f>IFERROR(_xll.qlIndexFixing(ONIndex1Y,I3083,TRUE,_xll.ohTrigger(RecalcTrigger,Trigger1Y)),NA())</f>
        <v>2.1897361789553482E-2</v>
      </c>
    </row>
    <row r="3084" spans="2:17" x14ac:dyDescent="0.2">
      <c r="B3084" s="39" t="s">
        <v>42</v>
      </c>
      <c r="D3084" s="42">
        <f>_xll.qlCalendarAdvance(Calendar,$D3083,B3084,"f",FALSE)</f>
        <v>60931</v>
      </c>
      <c r="E3084" s="177">
        <f>_xll.qlInterestRateIndexValueDate(IndexON,D3084)</f>
        <v>60931</v>
      </c>
      <c r="F3084" s="193">
        <f>IFERROR(_xll.qlIndexFixing(IndexON,D3084,TRUE,_xll.ohTrigger(RecalcTrigger,TriggerON)),NA())</f>
        <v>2.1480189915062953E-2</v>
      </c>
      <c r="H3084" s="42">
        <f>_xll.qlCalendarAdvance(Calendar,$H3083,B3084,"f",FALSE)</f>
        <v>60931</v>
      </c>
      <c r="I3084" s="177">
        <f>_xll.qlInterestRateIndexValueDate(Index1M,$H3084)</f>
        <v>60931</v>
      </c>
      <c r="J3084" s="182">
        <f>IFERROR(_xll.qlIndexFixing(Index1M,$H3084,TRUE,_xll.ohTrigger(RecalcTrigger,Trigger1M)),NA())</f>
        <v>2.1533296815842689E-2</v>
      </c>
      <c r="K3084" s="44">
        <f>IFERROR(_xll.qlIndexFixing(Index3M,H3084,TRUE,_xll.ohTrigger(RecalcTrigger,Trigger3M)),NA())</f>
        <v>2.1917419263468366E-2</v>
      </c>
      <c r="L3084" s="44">
        <f>IFERROR(_xll.qlIndexFixing(Index6M,$H3084,TRUE,_xll.ohTrigger(RecalcTrigger,Trigger6M)),NA())</f>
        <v>2.2075495335143226E-2</v>
      </c>
      <c r="M3084" s="183">
        <f>IFERROR(_xll.qlIndexFixing(Index1Y,$H3084,TRUE,_xll.ohTrigger(RecalcTrigger,Trigger1Y)),NA())</f>
        <v>2.2314063943300377E-2</v>
      </c>
      <c r="N3084" s="182">
        <f>IFERROR(_xll.qlIndexFixing(ONIndex1M,I3084,TRUE,_xll.ohTrigger(RecalcTrigger,Trigger1M)),NA())</f>
        <v>2.1499225246118803E-2</v>
      </c>
      <c r="O3084" s="44">
        <f>IFERROR(_xll.qlIndexFixing(ONIndex3M,I3084,TRUE,_xll.ohTrigger(RecalcTrigger,Trigger3M)),NA())</f>
        <v>2.1815476788837884E-2</v>
      </c>
      <c r="P3084" s="44">
        <f>IFERROR(_xll.qlIndexFixing(ONIndex6M,I3084,TRUE,_xll.ohTrigger(RecalcTrigger,Trigger6M)),NA())</f>
        <v>2.1872012997393719E-2</v>
      </c>
      <c r="Q3084" s="183">
        <f>IFERROR(_xll.qlIndexFixing(ONIndex1Y,I3084,TRUE,_xll.ohTrigger(RecalcTrigger,Trigger1Y)),NA())</f>
        <v>2.1903985897161471E-2</v>
      </c>
    </row>
    <row r="3085" spans="2:17" x14ac:dyDescent="0.2">
      <c r="B3085" s="39" t="s">
        <v>42</v>
      </c>
      <c r="D3085" s="42">
        <f>_xll.qlCalendarAdvance(Calendar,$D3084,B3085,"f",FALSE)</f>
        <v>60938</v>
      </c>
      <c r="E3085" s="177">
        <f>_xll.qlInterestRateIndexValueDate(IndexON,D3085)</f>
        <v>60938</v>
      </c>
      <c r="F3085" s="193">
        <f>IFERROR(_xll.qlIndexFixing(IndexON,D3085,TRUE,_xll.ohTrigger(RecalcTrigger,TriggerON)),NA())</f>
        <v>2.1486396363143978E-2</v>
      </c>
      <c r="H3085" s="42">
        <f>_xll.qlCalendarAdvance(Calendar,$H3084,B3085,"f",FALSE)</f>
        <v>60938</v>
      </c>
      <c r="I3085" s="177">
        <f>_xll.qlInterestRateIndexValueDate(Index1M,$H3085)</f>
        <v>60938</v>
      </c>
      <c r="J3085" s="182">
        <f>IFERROR(_xll.qlIndexFixing(Index1M,$H3085,TRUE,_xll.ohTrigger(RecalcTrigger,Trigger1M)),NA())</f>
        <v>2.1539174131852322E-2</v>
      </c>
      <c r="K3085" s="44">
        <f>IFERROR(_xll.qlIndexFixing(Index3M,H3085,TRUE,_xll.ohTrigger(RecalcTrigger,Trigger3M)),NA())</f>
        <v>2.1923920618770597E-2</v>
      </c>
      <c r="L3085" s="44">
        <f>IFERROR(_xll.qlIndexFixing(Index6M,$H3085,TRUE,_xll.ohTrigger(RecalcTrigger,Trigger6M)),NA())</f>
        <v>2.2081956351877565E-2</v>
      </c>
      <c r="M3085" s="183">
        <f>IFERROR(_xll.qlIndexFixing(Index1Y,$H3085,TRUE,_xll.ohTrigger(RecalcTrigger,Trigger1Y)),NA())</f>
        <v>2.2320431365336901E-2</v>
      </c>
      <c r="N3085" s="182">
        <f>IFERROR(_xll.qlIndexFixing(ONIndex1M,I3085,TRUE,_xll.ohTrigger(RecalcTrigger,Trigger1M)),NA())</f>
        <v>2.1506258254095911E-2</v>
      </c>
      <c r="O3085" s="44">
        <f>IFERROR(_xll.qlIndexFixing(ONIndex3M,I3085,TRUE,_xll.ohTrigger(RecalcTrigger,Trigger3M)),NA())</f>
        <v>2.1822037269199068E-2</v>
      </c>
      <c r="P3085" s="44">
        <f>IFERROR(_xll.qlIndexFixing(ONIndex6M,I3085,TRUE,_xll.ohTrigger(RecalcTrigger,Trigger6M)),NA())</f>
        <v>2.1878592472895919E-2</v>
      </c>
      <c r="Q3085" s="183">
        <f>IFERROR(_xll.qlIndexFixing(ONIndex1Y,I3085,TRUE,_xll.ohTrigger(RecalcTrigger,Trigger1Y)),NA())</f>
        <v>2.1910595363677787E-2</v>
      </c>
    </row>
    <row r="3086" spans="2:17" x14ac:dyDescent="0.2">
      <c r="B3086" s="39" t="s">
        <v>42</v>
      </c>
      <c r="D3086" s="42">
        <f>_xll.qlCalendarAdvance(Calendar,$D3085,B3086,"f",FALSE)</f>
        <v>60945</v>
      </c>
      <c r="E3086" s="177">
        <f>_xll.qlInterestRateIndexValueDate(IndexON,D3086)</f>
        <v>60945</v>
      </c>
      <c r="F3086" s="193">
        <f>IFERROR(_xll.qlIndexFixing(IndexON,D3086,TRUE,_xll.ohTrigger(RecalcTrigger,TriggerON)),NA())</f>
        <v>2.1492589062777068E-2</v>
      </c>
      <c r="H3086" s="42">
        <f>_xll.qlCalendarAdvance(Calendar,$H3085,B3086,"f",FALSE)</f>
        <v>60945</v>
      </c>
      <c r="I3086" s="177">
        <f>_xll.qlInterestRateIndexValueDate(Index1M,$H3086)</f>
        <v>60945</v>
      </c>
      <c r="J3086" s="182">
        <f>IFERROR(_xll.qlIndexFixing(Index1M,$H3086,TRUE,_xll.ohTrigger(RecalcTrigger,Trigger1M)),NA())</f>
        <v>2.1546171244555934E-2</v>
      </c>
      <c r="K3086" s="44">
        <f>IFERROR(_xll.qlIndexFixing(Index3M,H3086,TRUE,_xll.ohTrigger(RecalcTrigger,Trigger3M)),NA())</f>
        <v>2.1930407372499142E-2</v>
      </c>
      <c r="L3086" s="44">
        <f>IFERROR(_xll.qlIndexFixing(Index6M,$H3086,TRUE,_xll.ohTrigger(RecalcTrigger,Trigger6M)),NA())</f>
        <v>2.2087281368956636E-2</v>
      </c>
      <c r="M3086" s="183">
        <f>IFERROR(_xll.qlIndexFixing(Index1Y,$H3086,TRUE,_xll.ohTrigger(RecalcTrigger,Trigger1Y)),NA())</f>
        <v>2.2326783859816679E-2</v>
      </c>
      <c r="N3086" s="182">
        <f>IFERROR(_xll.qlIndexFixing(ONIndex1M,I3086,TRUE,_xll.ohTrigger(RecalcTrigger,Trigger1M)),NA())</f>
        <v>2.1513275682627508E-2</v>
      </c>
      <c r="O3086" s="44">
        <f>IFERROR(_xll.qlIndexFixing(ONIndex3M,I3086,TRUE,_xll.ohTrigger(RecalcTrigger,Trigger3M)),NA())</f>
        <v>2.1828583217070596E-2</v>
      </c>
      <c r="P3086" s="44">
        <f>IFERROR(_xll.qlIndexFixing(ONIndex6M,I3086,TRUE,_xll.ohTrigger(RecalcTrigger,Trigger6M)),NA())</f>
        <v>2.1885157373440212E-2</v>
      </c>
      <c r="Q3086" s="183">
        <f>IFERROR(_xll.qlIndexFixing(ONIndex1Y,I3086,TRUE,_xll.ohTrigger(RecalcTrigger,Trigger1Y)),NA())</f>
        <v>2.1917190189021385E-2</v>
      </c>
    </row>
    <row r="3087" spans="2:17" x14ac:dyDescent="0.2">
      <c r="B3087" s="39" t="s">
        <v>42</v>
      </c>
      <c r="D3087" s="42">
        <f>_xll.qlCalendarAdvance(Calendar,$D3086,B3087,"f",FALSE)</f>
        <v>60952</v>
      </c>
      <c r="E3087" s="177">
        <f>_xll.qlInterestRateIndexValueDate(IndexON,D3087)</f>
        <v>60952</v>
      </c>
      <c r="F3087" s="193">
        <f>IFERROR(_xll.qlIndexFixing(IndexON,D3087,TRUE,_xll.ohTrigger(RecalcTrigger,TriggerON)),NA())</f>
        <v>2.1498768014124314E-2</v>
      </c>
      <c r="H3087" s="42">
        <f>_xll.qlCalendarAdvance(Calendar,$H3086,B3087,"f",FALSE)</f>
        <v>60952</v>
      </c>
      <c r="I3087" s="177">
        <f>_xll.qlInterestRateIndexValueDate(Index1M,$H3087)</f>
        <v>60952</v>
      </c>
      <c r="J3087" s="182">
        <f>IFERROR(_xll.qlIndexFixing(Index1M,$H3087,TRUE,_xll.ohTrigger(RecalcTrigger,Trigger1M)),NA())</f>
        <v>2.15531527551589E-2</v>
      </c>
      <c r="K3087" s="44">
        <f>IFERROR(_xll.qlIndexFixing(Index3M,H3087,TRUE,_xll.ohTrigger(RecalcTrigger,Trigger3M)),NA())</f>
        <v>2.1936879524583532E-2</v>
      </c>
      <c r="L3087" s="44">
        <f>IFERROR(_xll.qlIndexFixing(Index6M,$H3087,TRUE,_xll.ohTrigger(RecalcTrigger,Trigger6M)),NA())</f>
        <v>2.2093713621697937E-2</v>
      </c>
      <c r="M3087" s="183">
        <f>IFERROR(_xll.qlIndexFixing(Index1Y,$H3087,TRUE,_xll.ohTrigger(RecalcTrigger,Trigger1Y)),NA())</f>
        <v>2.2333121426460378E-2</v>
      </c>
      <c r="N3087" s="182">
        <f>IFERROR(_xll.qlIndexFixing(ONIndex1M,I3087,TRUE,_xll.ohTrigger(RecalcTrigger,Trigger1M)),NA())</f>
        <v>2.1520277532037779E-2</v>
      </c>
      <c r="O3087" s="44">
        <f>IFERROR(_xll.qlIndexFixing(ONIndex3M,I3087,TRUE,_xll.ohTrigger(RecalcTrigger,Trigger3M)),NA())</f>
        <v>2.1835114632290376E-2</v>
      </c>
      <c r="P3087" s="44">
        <f>IFERROR(_xll.qlIndexFixing(ONIndex6M,I3087,TRUE,_xll.ohTrigger(RecalcTrigger,Trigger6M)),NA())</f>
        <v>2.1891707699593921E-2</v>
      </c>
      <c r="Q3087" s="183">
        <f>IFERROR(_xll.qlIndexFixing(ONIndex1Y,I3087,TRUE,_xll.ohTrigger(RecalcTrigger,Trigger1Y)),NA())</f>
        <v>2.192377037327331E-2</v>
      </c>
    </row>
    <row r="3088" spans="2:17" x14ac:dyDescent="0.2">
      <c r="B3088" s="39" t="s">
        <v>42</v>
      </c>
      <c r="D3088" s="42">
        <f>_xll.qlCalendarAdvance(Calendar,$D3087,B3088,"f",FALSE)</f>
        <v>60959</v>
      </c>
      <c r="E3088" s="177">
        <f>_xll.qlInterestRateIndexValueDate(IndexON,D3088)</f>
        <v>60959</v>
      </c>
      <c r="F3088" s="193">
        <f>IFERROR(_xll.qlIndexFixing(IndexON,D3088,TRUE,_xll.ohTrigger(RecalcTrigger,TriggerON)),NA())</f>
        <v>2.1504933217023625E-2</v>
      </c>
      <c r="H3088" s="42">
        <f>_xll.qlCalendarAdvance(Calendar,$H3087,B3088,"f",FALSE)</f>
        <v>60959</v>
      </c>
      <c r="I3088" s="177">
        <f>_xll.qlInterestRateIndexValueDate(Index1M,$H3088)</f>
        <v>60959</v>
      </c>
      <c r="J3088" s="182">
        <f>IFERROR(_xll.qlIndexFixing(Index1M,$H3088,TRUE,_xll.ohTrigger(RecalcTrigger,Trigger1M)),NA())</f>
        <v>2.1560118663623395E-2</v>
      </c>
      <c r="K3088" s="44">
        <f>IFERROR(_xll.qlIndexFixing(Index3M,H3088,TRUE,_xll.ohTrigger(RecalcTrigger,Trigger3M)),NA())</f>
        <v>2.194333707495329E-2</v>
      </c>
      <c r="L3088" s="44">
        <f>IFERROR(_xll.qlIndexFixing(Index6M,$H3088,TRUE,_xll.ohTrigger(RecalcTrigger,Trigger6M)),NA())</f>
        <v>2.2100131161100402E-2</v>
      </c>
      <c r="M3088" s="183">
        <f>IFERROR(_xll.qlIndexFixing(Index1Y,$H3088,TRUE,_xll.ohTrigger(RecalcTrigger,Trigger1Y)),NA())</f>
        <v>2.2339444064989777E-2</v>
      </c>
      <c r="N3088" s="182">
        <f>IFERROR(_xll.qlIndexFixing(ONIndex1M,I3088,TRUE,_xll.ohTrigger(RecalcTrigger,Trigger1M)),NA())</f>
        <v>2.1527263802002539E-2</v>
      </c>
      <c r="O3088" s="44">
        <f>IFERROR(_xll.qlIndexFixing(ONIndex3M,I3088,TRUE,_xll.ohTrigger(RecalcTrigger,Trigger3M)),NA())</f>
        <v>2.1841631515020499E-2</v>
      </c>
      <c r="P3088" s="44">
        <f>IFERROR(_xll.qlIndexFixing(ONIndex6M,I3088,TRUE,_xll.ohTrigger(RecalcTrigger,Trigger6M)),NA())</f>
        <v>2.1898243450951815E-2</v>
      </c>
      <c r="Q3088" s="183">
        <f>IFERROR(_xll.qlIndexFixing(ONIndex1Y,I3088,TRUE,_xll.ohTrigger(RecalcTrigger,Trigger1Y)),NA())</f>
        <v>2.1930335916352517E-2</v>
      </c>
    </row>
    <row r="3089" spans="2:17" x14ac:dyDescent="0.2">
      <c r="B3089" s="39" t="s">
        <v>42</v>
      </c>
      <c r="D3089" s="42">
        <f>_xll.qlCalendarAdvance(Calendar,$D3088,B3089,"f",FALSE)</f>
        <v>60966</v>
      </c>
      <c r="E3089" s="177">
        <f>_xll.qlInterestRateIndexValueDate(IndexON,D3089)</f>
        <v>60966</v>
      </c>
      <c r="F3089" s="193">
        <f>IFERROR(_xll.qlIndexFixing(IndexON,D3089,TRUE,_xll.ohTrigger(RecalcTrigger,TriggerON)),NA())</f>
        <v>2.1511084671556047E-2</v>
      </c>
      <c r="H3089" s="42">
        <f>_xll.qlCalendarAdvance(Calendar,$H3088,B3089,"f",FALSE)</f>
        <v>60966</v>
      </c>
      <c r="I3089" s="177">
        <f>_xll.qlInterestRateIndexValueDate(Index1M,$H3089)</f>
        <v>60966</v>
      </c>
      <c r="J3089" s="182">
        <f>IFERROR(_xll.qlIndexFixing(Index1M,$H3089,TRUE,_xll.ohTrigger(RecalcTrigger,Trigger1M)),NA())</f>
        <v>2.1568200855425428E-2</v>
      </c>
      <c r="K3089" s="44">
        <f>IFERROR(_xll.qlIndexFixing(Index3M,H3089,TRUE,_xll.ohTrigger(RecalcTrigger,Trigger3M)),NA())</f>
        <v>2.194754762875336E-2</v>
      </c>
      <c r="L3089" s="44">
        <f>IFERROR(_xll.qlIndexFixing(Index6M,$H3089,TRUE,_xll.ohTrigger(RecalcTrigger,Trigger6M)),NA())</f>
        <v>2.210765327899377E-2</v>
      </c>
      <c r="M3089" s="183">
        <f>IFERROR(_xll.qlIndexFixing(Index1Y,$H3089,TRUE,_xll.ohTrigger(RecalcTrigger,Trigger1Y)),NA())</f>
        <v>2.2345751775127765E-2</v>
      </c>
      <c r="N3089" s="182">
        <f>IFERROR(_xll.qlIndexFixing(ONIndex1M,I3089,TRUE,_xll.ohTrigger(RecalcTrigger,Trigger1M)),NA())</f>
        <v>2.1534234492683879E-2</v>
      </c>
      <c r="O3089" s="44">
        <f>IFERROR(_xll.qlIndexFixing(ONIndex3M,I3089,TRUE,_xll.ohTrigger(RecalcTrigger,Trigger3M)),NA())</f>
        <v>2.1848133865017827E-2</v>
      </c>
      <c r="P3089" s="44">
        <f>IFERROR(_xll.qlIndexFixing(ONIndex6M,I3089,TRUE,_xll.ohTrigger(RecalcTrigger,Trigger6M)),NA())</f>
        <v>2.1904764627594941E-2</v>
      </c>
      <c r="Q3089" s="183">
        <f>IFERROR(_xll.qlIndexFixing(ONIndex1Y,I3089,TRUE,_xll.ohTrigger(RecalcTrigger,Trigger1Y)),NA())</f>
        <v>2.1936886818421097E-2</v>
      </c>
    </row>
    <row r="3090" spans="2:17" x14ac:dyDescent="0.2">
      <c r="B3090" s="39" t="s">
        <v>42</v>
      </c>
      <c r="D3090" s="42">
        <f>_xll.qlCalendarAdvance(Calendar,$D3089,B3090,"f",FALSE)</f>
        <v>60973</v>
      </c>
      <c r="E3090" s="177">
        <f>_xll.qlInterestRateIndexValueDate(IndexON,D3090)</f>
        <v>60973</v>
      </c>
      <c r="F3090" s="193">
        <f>IFERROR(_xll.qlIndexFixing(IndexON,D3090,TRUE,_xll.ohTrigger(RecalcTrigger,TriggerON)),NA())</f>
        <v>2.1517222377721579E-2</v>
      </c>
      <c r="H3090" s="42">
        <f>_xll.qlCalendarAdvance(Calendar,$H3089,B3090,"f",FALSE)</f>
        <v>60973</v>
      </c>
      <c r="I3090" s="177">
        <f>_xll.qlInterestRateIndexValueDate(Index1M,$H3090)</f>
        <v>60973</v>
      </c>
      <c r="J3090" s="182">
        <f>IFERROR(_xll.qlIndexFixing(Index1M,$H3090,TRUE,_xll.ohTrigger(RecalcTrigger,Trigger1M)),NA())</f>
        <v>2.1575134854507728E-2</v>
      </c>
      <c r="K3090" s="44">
        <f>IFERROR(_xll.qlIndexFixing(Index3M,H3090,TRUE,_xll.ohTrigger(RecalcTrigger,Trigger3M)),NA())</f>
        <v>2.1953977290160478E-2</v>
      </c>
      <c r="L3090" s="44">
        <f>IFERROR(_xll.qlIndexFixing(Index6M,$H3090,TRUE,_xll.ohTrigger(RecalcTrigger,Trigger6M)),NA())</f>
        <v>2.2114040725117957E-2</v>
      </c>
      <c r="M3090" s="183">
        <f>IFERROR(_xll.qlIndexFixing(Index1Y,$H3090,TRUE,_xll.ohTrigger(RecalcTrigger,Trigger1Y)),NA())</f>
        <v>2.2352044556597006E-2</v>
      </c>
      <c r="N3090" s="182">
        <f>IFERROR(_xll.qlIndexFixing(ONIndex1M,I3090,TRUE,_xll.ohTrigger(RecalcTrigger,Trigger1M)),NA())</f>
        <v>2.1541189604081801E-2</v>
      </c>
      <c r="O3090" s="44">
        <f>IFERROR(_xll.qlIndexFixing(ONIndex3M,I3090,TRUE,_xll.ohTrigger(RecalcTrigger,Trigger3M)),NA())</f>
        <v>2.1854621682444453E-2</v>
      </c>
      <c r="P3090" s="44">
        <f>IFERROR(_xll.qlIndexFixing(ONIndex6M,I3090,TRUE,_xll.ohTrigger(RecalcTrigger,Trigger6M)),NA())</f>
        <v>2.1911271229604345E-2</v>
      </c>
      <c r="Q3090" s="183">
        <f>IFERROR(_xll.qlIndexFixing(ONIndex1Y,I3090,TRUE,_xll.ohTrigger(RecalcTrigger,Trigger1Y)),NA())</f>
        <v>2.1943423079316959E-2</v>
      </c>
    </row>
    <row r="3091" spans="2:17" x14ac:dyDescent="0.2">
      <c r="B3091" s="39" t="s">
        <v>42</v>
      </c>
      <c r="D3091" s="42">
        <f>_xll.qlCalendarAdvance(Calendar,$D3090,B3091,"f",FALSE)</f>
        <v>60980</v>
      </c>
      <c r="E3091" s="177">
        <f>_xll.qlInterestRateIndexValueDate(IndexON,D3091)</f>
        <v>60980</v>
      </c>
      <c r="F3091" s="193">
        <f>IFERROR(_xll.qlIndexFixing(IndexON,D3091,TRUE,_xll.ohTrigger(RecalcTrigger,TriggerON)),NA())</f>
        <v>2.1523346335682314E-2</v>
      </c>
      <c r="H3091" s="42">
        <f>_xll.qlCalendarAdvance(Calendar,$H3090,B3091,"f",FALSE)</f>
        <v>60980</v>
      </c>
      <c r="I3091" s="177">
        <f>_xll.qlInterestRateIndexValueDate(Index1M,$H3091)</f>
        <v>60980</v>
      </c>
      <c r="J3091" s="182">
        <f>IFERROR(_xll.qlIndexFixing(Index1M,$H3091,TRUE,_xll.ohTrigger(RecalcTrigger,Trigger1M)),NA())</f>
        <v>2.1582053250575731E-2</v>
      </c>
      <c r="K3091" s="44">
        <f>IFERROR(_xll.qlIndexFixing(Index3M,H3091,TRUE,_xll.ohTrigger(RecalcTrigger,Trigger3M)),NA())</f>
        <v>2.1960392351178269E-2</v>
      </c>
      <c r="L3091" s="44">
        <f>IFERROR(_xll.qlIndexFixing(Index6M,$H3091,TRUE,_xll.ohTrigger(RecalcTrigger,Trigger6M)),NA())</f>
        <v>2.2120413456702053E-2</v>
      </c>
      <c r="M3091" s="183">
        <f>IFERROR(_xll.qlIndexFixing(Index1Y,$H3091,TRUE,_xll.ohTrigger(RecalcTrigger,Trigger1Y)),NA())</f>
        <v>2.2358322409121945E-2</v>
      </c>
      <c r="N3091" s="182">
        <f>IFERROR(_xll.qlIndexFixing(ONIndex1M,I3091,TRUE,_xll.ohTrigger(RecalcTrigger,Trigger1M)),NA())</f>
        <v>2.1548129136115257E-2</v>
      </c>
      <c r="O3091" s="44">
        <f>IFERROR(_xll.qlIndexFixing(ONIndex3M,I3091,TRUE,_xll.ohTrigger(RecalcTrigger,Trigger3M)),NA())</f>
        <v>2.1861094967381423E-2</v>
      </c>
      <c r="P3091" s="44">
        <f>IFERROR(_xll.qlIndexFixing(ONIndex6M,I3091,TRUE,_xll.ohTrigger(RecalcTrigger,Trigger6M)),NA())</f>
        <v>2.1917763257061074E-2</v>
      </c>
      <c r="Q3091" s="183">
        <f>IFERROR(_xll.qlIndexFixing(ONIndex1Y,I3091,TRUE,_xll.ohTrigger(RecalcTrigger,Trigger1Y)),NA())</f>
        <v>2.1949944699283241E-2</v>
      </c>
    </row>
    <row r="3092" spans="2:17" x14ac:dyDescent="0.2">
      <c r="B3092" s="39" t="s">
        <v>42</v>
      </c>
      <c r="D3092" s="42">
        <f>_xll.qlCalendarAdvance(Calendar,$D3091,B3092,"f",FALSE)</f>
        <v>60987</v>
      </c>
      <c r="E3092" s="177">
        <f>_xll.qlInterestRateIndexValueDate(IndexON,D3092)</f>
        <v>60987</v>
      </c>
      <c r="F3092" s="193">
        <f>IFERROR(_xll.qlIndexFixing(IndexON,D3092,TRUE,_xll.ohTrigger(RecalcTrigger,TriggerON)),NA())</f>
        <v>2.152945654527616E-2</v>
      </c>
      <c r="H3092" s="42">
        <f>_xll.qlCalendarAdvance(Calendar,$H3091,B3092,"f",FALSE)</f>
        <v>60987</v>
      </c>
      <c r="I3092" s="177">
        <f>_xll.qlInterestRateIndexValueDate(Index1M,$H3092)</f>
        <v>60987</v>
      </c>
      <c r="J3092" s="182">
        <f>IFERROR(_xll.qlIndexFixing(Index1M,$H3092,TRUE,_xll.ohTrigger(RecalcTrigger,Trigger1M)),NA())</f>
        <v>2.1588956043611142E-2</v>
      </c>
      <c r="K3092" s="44">
        <f>IFERROR(_xll.qlIndexFixing(Index3M,H3092,TRUE,_xll.ohTrigger(RecalcTrigger,Trigger3M)),NA())</f>
        <v>2.1966792811736489E-2</v>
      </c>
      <c r="L3092" s="44">
        <f>IFERROR(_xll.qlIndexFixing(Index6M,$H3092,TRUE,_xll.ohTrigger(RecalcTrigger,Trigger6M)),NA())</f>
        <v>2.2126771473606234E-2</v>
      </c>
      <c r="M3092" s="183">
        <f>IFERROR(_xll.qlIndexFixing(Index1Y,$H3092,TRUE,_xll.ohTrigger(RecalcTrigger,Trigger1Y)),NA())</f>
        <v>2.2364585332427245E-2</v>
      </c>
      <c r="N3092" s="182">
        <f>IFERROR(_xll.qlIndexFixing(ONIndex1M,I3092,TRUE,_xll.ohTrigger(RecalcTrigger,Trigger1M)),NA())</f>
        <v>2.1555053088946341E-2</v>
      </c>
      <c r="O3092" s="44">
        <f>IFERROR(_xll.qlIndexFixing(ONIndex3M,I3092,TRUE,_xll.ohTrigger(RecalcTrigger,Trigger3M)),NA())</f>
        <v>2.186755371974769E-2</v>
      </c>
      <c r="P3092" s="44">
        <f>IFERROR(_xll.qlIndexFixing(ONIndex6M,I3092,TRUE,_xll.ohTrigger(RecalcTrigger,Trigger6M)),NA())</f>
        <v>2.1924240709559895E-2</v>
      </c>
      <c r="Q3092" s="183">
        <f>IFERROR(_xll.qlIndexFixing(ONIndex1Y,I3092,TRUE,_xll.ohTrigger(RecalcTrigger,Trigger1Y)),NA())</f>
        <v>2.1956451677995759E-2</v>
      </c>
    </row>
    <row r="3093" spans="2:17" x14ac:dyDescent="0.2">
      <c r="B3093" s="39" t="s">
        <v>42</v>
      </c>
      <c r="D3093" s="42">
        <f>_xll.qlCalendarAdvance(Calendar,$D3092,B3093,"f",FALSE)</f>
        <v>60995</v>
      </c>
      <c r="E3093" s="177">
        <f>_xll.qlInterestRateIndexValueDate(IndexON,D3093)</f>
        <v>60995</v>
      </c>
      <c r="F3093" s="193">
        <f>IFERROR(_xll.qlIndexFixing(IndexON,D3093,TRUE,_xll.ohTrigger(RecalcTrigger,TriggerON)),NA())</f>
        <v>2.1536422807021394E-2</v>
      </c>
      <c r="H3093" s="42">
        <f>_xll.qlCalendarAdvance(Calendar,$H3092,B3093,"f",FALSE)</f>
        <v>60995</v>
      </c>
      <c r="I3093" s="177">
        <f>_xll.qlInterestRateIndexValueDate(Index1M,$H3093)</f>
        <v>60995</v>
      </c>
      <c r="J3093" s="182">
        <f>IFERROR(_xll.qlIndexFixing(Index1M,$H3093,TRUE,_xll.ohTrigger(RecalcTrigger,Trigger1M)),NA())</f>
        <v>2.159908369414746E-2</v>
      </c>
      <c r="K3093" s="44">
        <f>IFERROR(_xll.qlIndexFixing(Index3M,H3093,TRUE,_xll.ohTrigger(RecalcTrigger,Trigger3M)),NA())</f>
        <v>2.1974089745599657E-2</v>
      </c>
      <c r="L3093" s="44">
        <f>IFERROR(_xll.qlIndexFixing(Index6M,$H3093,TRUE,_xll.ohTrigger(RecalcTrigger,Trigger6M)),NA())</f>
        <v>2.2134019760486612E-2</v>
      </c>
      <c r="M3093" s="183">
        <f>IFERROR(_xll.qlIndexFixing(Index1Y,$H3093,TRUE,_xll.ohTrigger(RecalcTrigger,Trigger1Y)),NA())</f>
        <v>2.2371724678030835E-2</v>
      </c>
      <c r="N3093" s="182">
        <f>IFERROR(_xll.qlIndexFixing(ONIndex1M,I3093,TRUE,_xll.ohTrigger(RecalcTrigger,Trigger1M)),NA())</f>
        <v>2.1562947101002594E-2</v>
      </c>
      <c r="O3093" s="44">
        <f>IFERROR(_xll.qlIndexFixing(ONIndex3M,I3093,TRUE,_xll.ohTrigger(RecalcTrigger,Trigger3M)),NA())</f>
        <v>2.187491735586522E-2</v>
      </c>
      <c r="P3093" s="44">
        <f>IFERROR(_xll.qlIndexFixing(ONIndex6M,I3093,TRUE,_xll.ohTrigger(RecalcTrigger,Trigger6M)),NA())</f>
        <v>2.1931625666117283E-2</v>
      </c>
      <c r="Q3093" s="183">
        <f>IFERROR(_xll.qlIndexFixing(ONIndex1Y,I3093,TRUE,_xll.ohTrigger(RecalcTrigger,Trigger1Y)),NA())</f>
        <v>2.1963870297206922E-2</v>
      </c>
    </row>
    <row r="3094" spans="2:17" x14ac:dyDescent="0.2">
      <c r="B3094" s="39" t="s">
        <v>42</v>
      </c>
      <c r="D3094" s="42">
        <f>_xll.qlCalendarAdvance(Calendar,$D3093,B3094,"f",FALSE)</f>
        <v>61002</v>
      </c>
      <c r="E3094" s="177">
        <f>_xll.qlInterestRateIndexValueDate(IndexON,D3094)</f>
        <v>61002</v>
      </c>
      <c r="F3094" s="193">
        <f>IFERROR(_xll.qlIndexFixing(IndexON,D3094,TRUE,_xll.ohTrigger(RecalcTrigger,TriggerON)),NA())</f>
        <v>2.1542503555805892E-2</v>
      </c>
      <c r="H3094" s="42">
        <f>_xll.qlCalendarAdvance(Calendar,$H3093,B3094,"f",FALSE)</f>
        <v>61002</v>
      </c>
      <c r="I3094" s="177">
        <f>_xll.qlInterestRateIndexValueDate(Index1M,$H3094)</f>
        <v>61002</v>
      </c>
      <c r="J3094" s="182">
        <f>IFERROR(_xll.qlIndexFixing(Index1M,$H3094,TRUE,_xll.ohTrigger(RecalcTrigger,Trigger1M)),NA())</f>
        <v>2.1605951635112895E-2</v>
      </c>
      <c r="K3094" s="44">
        <f>IFERROR(_xll.qlIndexFixing(Index3M,H3094,TRUE,_xll.ohTrigger(RecalcTrigger,Trigger3M)),NA())</f>
        <v>2.1980458919227237E-2</v>
      </c>
      <c r="L3094" s="44">
        <f>IFERROR(_xll.qlIndexFixing(Index6M,$H3094,TRUE,_xll.ohTrigger(RecalcTrigger,Trigger6M)),NA())</f>
        <v>2.2139230387976449E-2</v>
      </c>
      <c r="M3094" s="183">
        <f>IFERROR(_xll.qlIndexFixing(Index1Y,$H3094,TRUE,_xll.ohTrigger(RecalcTrigger,Trigger1Y)),NA())</f>
        <v>2.2377955609225397E-2</v>
      </c>
      <c r="N3094" s="182">
        <f>IFERROR(_xll.qlIndexFixing(ONIndex1M,I3094,TRUE,_xll.ohTrigger(RecalcTrigger,Trigger1M)),NA())</f>
        <v>2.1569837669492831E-2</v>
      </c>
      <c r="O3094" s="44">
        <f>IFERROR(_xll.qlIndexFixing(ONIndex3M,I3094,TRUE,_xll.ohTrigger(RecalcTrigger,Trigger3M)),NA())</f>
        <v>2.1881344966846461E-2</v>
      </c>
      <c r="P3094" s="44">
        <f>IFERROR(_xll.qlIndexFixing(ONIndex6M,I3094,TRUE,_xll.ohTrigger(RecalcTrigger,Trigger6M)),NA())</f>
        <v>2.1938071887431798E-2</v>
      </c>
      <c r="Q3094" s="183">
        <f>IFERROR(_xll.qlIndexFixing(ONIndex1Y,I3094,TRUE,_xll.ohTrigger(RecalcTrigger,Trigger1Y)),NA())</f>
        <v>2.197034590209368E-2</v>
      </c>
    </row>
    <row r="3095" spans="2:17" x14ac:dyDescent="0.2">
      <c r="B3095" s="39" t="s">
        <v>42</v>
      </c>
      <c r="D3095" s="42">
        <f>_xll.qlCalendarAdvance(Calendar,$D3094,B3095,"f",FALSE)</f>
        <v>61009</v>
      </c>
      <c r="E3095" s="177">
        <f>_xll.qlInterestRateIndexValueDate(IndexON,D3095)</f>
        <v>61009</v>
      </c>
      <c r="F3095" s="193">
        <f>IFERROR(_xll.qlIndexFixing(IndexON,D3095,TRUE,_xll.ohTrigger(RecalcTrigger,TriggerON)),NA())</f>
        <v>2.1548570556223501E-2</v>
      </c>
      <c r="H3095" s="42">
        <f>_xll.qlCalendarAdvance(Calendar,$H3094,B3095,"f",FALSE)</f>
        <v>61009</v>
      </c>
      <c r="I3095" s="177">
        <f>_xll.qlInterestRateIndexValueDate(Index1M,$H3095)</f>
        <v>61009</v>
      </c>
      <c r="J3095" s="182">
        <f>IFERROR(_xll.qlIndexFixing(Index1M,$H3095,TRUE,_xll.ohTrigger(RecalcTrigger,Trigger1M)),NA())</f>
        <v>2.1612803971361113E-2</v>
      </c>
      <c r="K3095" s="44">
        <f>IFERROR(_xll.qlIndexFixing(Index3M,H3095,TRUE,_xll.ohTrigger(RecalcTrigger,Trigger3M)),NA())</f>
        <v>2.1986813492178226E-2</v>
      </c>
      <c r="L3095" s="44">
        <f>IFERROR(_xll.qlIndexFixing(Index6M,$H3095,TRUE,_xll.ohTrigger(RecalcTrigger,Trigger6M)),NA())</f>
        <v>2.2145542828079914E-2</v>
      </c>
      <c r="M3095" s="183">
        <f>IFERROR(_xll.qlIndexFixing(Index1Y,$H3095,TRUE,_xll.ohTrigger(RecalcTrigger,Trigger1Y)),NA())</f>
        <v>2.2384171610338344E-2</v>
      </c>
      <c r="N3095" s="182">
        <f>IFERROR(_xll.qlIndexFixing(ONIndex1M,I3095,TRUE,_xll.ohTrigger(RecalcTrigger,Trigger1M)),NA())</f>
        <v>2.1576712658618602E-2</v>
      </c>
      <c r="O3095" s="44">
        <f>IFERROR(_xll.qlIndexFixing(ONIndex3M,I3095,TRUE,_xll.ohTrigger(RecalcTrigger,Trigger3M)),NA())</f>
        <v>2.1887758045257E-2</v>
      </c>
      <c r="P3095" s="44">
        <f>IFERROR(_xll.qlIndexFixing(ONIndex6M,I3095,TRUE,_xll.ohTrigger(RecalcTrigger,Trigger6M)),NA())</f>
        <v>2.1944503533869453E-2</v>
      </c>
      <c r="Q3095" s="183">
        <f>IFERROR(_xll.qlIndexFixing(ONIndex1Y,I3095,TRUE,_xll.ohTrigger(RecalcTrigger,Trigger1Y)),NA())</f>
        <v>2.1976806865807719E-2</v>
      </c>
    </row>
    <row r="3096" spans="2:17" x14ac:dyDescent="0.2">
      <c r="B3096" s="39" t="s">
        <v>42</v>
      </c>
      <c r="D3096" s="42">
        <f>_xll.qlCalendarAdvance(Calendar,$D3095,B3096,"f",FALSE)</f>
        <v>61016</v>
      </c>
      <c r="E3096" s="177">
        <f>_xll.qlInterestRateIndexValueDate(IndexON,D3096)</f>
        <v>61016</v>
      </c>
      <c r="F3096" s="193">
        <f>IFERROR(_xll.qlIndexFixing(IndexON,D3096,TRUE,_xll.ohTrigger(RecalcTrigger,TriggerON)),NA())</f>
        <v>2.1554623808193174E-2</v>
      </c>
      <c r="H3096" s="42">
        <f>_xll.qlCalendarAdvance(Calendar,$H3095,B3096,"f",FALSE)</f>
        <v>61016</v>
      </c>
      <c r="I3096" s="177">
        <f>_xll.qlInterestRateIndexValueDate(Index1M,$H3096)</f>
        <v>61016</v>
      </c>
      <c r="J3096" s="182">
        <f>IFERROR(_xll.qlIndexFixing(Index1M,$H3096,TRUE,_xll.ohTrigger(RecalcTrigger,Trigger1M)),NA())</f>
        <v>2.1619640702860186E-2</v>
      </c>
      <c r="K3096" s="44">
        <f>IFERROR(_xll.qlIndexFixing(Index3M,H3096,TRUE,_xll.ohTrigger(RecalcTrigger,Trigger3M)),NA())</f>
        <v>2.199315346438508E-2</v>
      </c>
      <c r="L3096" s="44">
        <f>IFERROR(_xll.qlIndexFixing(Index6M,$H3096,TRUE,_xll.ohTrigger(RecalcTrigger,Trigger6M)),NA())</f>
        <v>2.2151840553722435E-2</v>
      </c>
      <c r="M3096" s="183">
        <f>IFERROR(_xll.qlIndexFixing(Index1Y,$H3096,TRUE,_xll.ohTrigger(RecalcTrigger,Trigger1Y)),NA())</f>
        <v>2.2390372681096782E-2</v>
      </c>
      <c r="N3096" s="182">
        <f>IFERROR(_xll.qlIndexFixing(ONIndex1M,I3096,TRUE,_xll.ohTrigger(RecalcTrigger,Trigger1M)),NA())</f>
        <v>2.1583572068542001E-2</v>
      </c>
      <c r="O3096" s="44">
        <f>IFERROR(_xll.qlIndexFixing(ONIndex3M,I3096,TRUE,_xll.ohTrigger(RecalcTrigger,Trigger3M)),NA())</f>
        <v>2.1894156591096836E-2</v>
      </c>
      <c r="P3096" s="44">
        <f>IFERROR(_xll.qlIndexFixing(ONIndex6M,I3096,TRUE,_xll.ohTrigger(RecalcTrigger,Trigger6M)),NA())</f>
        <v>2.1950920605835478E-2</v>
      </c>
      <c r="Q3096" s="183">
        <f>IFERROR(_xll.qlIndexFixing(ONIndex1Y,I3096,TRUE,_xll.ohTrigger(RecalcTrigger,Trigger1Y)),NA())</f>
        <v>2.1983253188511132E-2</v>
      </c>
    </row>
    <row r="3097" spans="2:17" x14ac:dyDescent="0.2">
      <c r="B3097" s="39" t="s">
        <v>42</v>
      </c>
      <c r="D3097" s="42">
        <f>_xll.qlCalendarAdvance(Calendar,$D3096,B3097,"f",FALSE)</f>
        <v>61023</v>
      </c>
      <c r="E3097" s="177">
        <f>_xll.qlInterestRateIndexValueDate(IndexON,D3097)</f>
        <v>61023</v>
      </c>
      <c r="F3097" s="193">
        <f>IFERROR(_xll.qlIndexFixing(IndexON,D3097,TRUE,_xll.ohTrigger(RecalcTrigger,TriggerON)),NA())</f>
        <v>2.1560663311877004E-2</v>
      </c>
      <c r="H3097" s="42">
        <f>_xll.qlCalendarAdvance(Calendar,$H3096,B3097,"f",FALSE)</f>
        <v>61023</v>
      </c>
      <c r="I3097" s="177">
        <f>_xll.qlInterestRateIndexValueDate(Index1M,$H3097)</f>
        <v>61023</v>
      </c>
      <c r="J3097" s="182">
        <f>IFERROR(_xll.qlIndexFixing(Index1M,$H3097,TRUE,_xll.ohTrigger(RecalcTrigger,Trigger1M)),NA())</f>
        <v>2.1626461829592929E-2</v>
      </c>
      <c r="K3097" s="44">
        <f>IFERROR(_xll.qlIndexFixing(Index3M,H3097,TRUE,_xll.ohTrigger(RecalcTrigger,Trigger3M)),NA())</f>
        <v>2.1999478835781166E-2</v>
      </c>
      <c r="L3097" s="44">
        <f>IFERROR(_xll.qlIndexFixing(Index6M,$H3097,TRUE,_xll.ohTrigger(RecalcTrigger,Trigger6M)),NA())</f>
        <v>2.2158123564766544E-2</v>
      </c>
      <c r="M3097" s="183">
        <f>IFERROR(_xll.qlIndexFixing(Index1Y,$H3097,TRUE,_xll.ohTrigger(RecalcTrigger,Trigger1Y)),NA())</f>
        <v>2.2396558821228707E-2</v>
      </c>
      <c r="N3097" s="182">
        <f>IFERROR(_xll.qlIndexFixing(ONIndex1M,I3097,TRUE,_xll.ohTrigger(RecalcTrigger,Trigger1M)),NA())</f>
        <v>2.1590415899100934E-2</v>
      </c>
      <c r="O3097" s="44">
        <f>IFERROR(_xll.qlIndexFixing(ONIndex3M,I3097,TRUE,_xll.ohTrigger(RecalcTrigger,Trigger3M)),NA())</f>
        <v>2.1900540604284924E-2</v>
      </c>
      <c r="P3097" s="44">
        <f>IFERROR(_xll.qlIndexFixing(ONIndex6M,I3097,TRUE,_xll.ohTrigger(RecalcTrigger,Trigger6M)),NA())</f>
        <v>2.1957323103005688E-2</v>
      </c>
      <c r="Q3097" s="183">
        <f>IFERROR(_xll.qlIndexFixing(ONIndex1Y,I3097,TRUE,_xll.ohTrigger(RecalcTrigger,Trigger1Y)),NA())</f>
        <v>2.1989684870122872E-2</v>
      </c>
    </row>
    <row r="3098" spans="2:17" x14ac:dyDescent="0.2">
      <c r="B3098" s="39" t="s">
        <v>42</v>
      </c>
      <c r="D3098" s="42">
        <f>_xll.qlCalendarAdvance(Calendar,$D3097,B3098,"f",FALSE)</f>
        <v>61030</v>
      </c>
      <c r="E3098" s="177">
        <f>_xll.qlInterestRateIndexValueDate(IndexON,D3098)</f>
        <v>61030</v>
      </c>
      <c r="F3098" s="193">
        <f>IFERROR(_xll.qlIndexFixing(IndexON,D3098,TRUE,_xll.ohTrigger(RecalcTrigger,TriggerON)),NA())</f>
        <v>2.1566689067031852E-2</v>
      </c>
      <c r="H3098" s="42">
        <f>_xll.qlCalendarAdvance(Calendar,$H3097,B3098,"f",FALSE)</f>
        <v>61030</v>
      </c>
      <c r="I3098" s="177">
        <f>_xll.qlInterestRateIndexValueDate(Index1M,$H3098)</f>
        <v>61030</v>
      </c>
      <c r="J3098" s="182">
        <f>IFERROR(_xll.qlIndexFixing(Index1M,$H3098,TRUE,_xll.ohTrigger(RecalcTrigger,Trigger1M)),NA())</f>
        <v>2.1627640301747311E-2</v>
      </c>
      <c r="K3098" s="44">
        <f>IFERROR(_xll.qlIndexFixing(Index3M,H3098,TRUE,_xll.ohTrigger(RecalcTrigger,Trigger3M)),NA())</f>
        <v>2.2005789606297142E-2</v>
      </c>
      <c r="L3098" s="44">
        <f>IFERROR(_xll.qlIndexFixing(Index6M,$H3098,TRUE,_xll.ohTrigger(RecalcTrigger,Trigger6M)),NA())</f>
        <v>2.216439186107657E-2</v>
      </c>
      <c r="M3098" s="183">
        <f>IFERROR(_xll.qlIndexFixing(Index1Y,$H3098,TRUE,_xll.ohTrigger(RecalcTrigger,Trigger1Y)),NA())</f>
        <v>2.2402730030462781E-2</v>
      </c>
      <c r="N3098" s="182">
        <f>IFERROR(_xll.qlIndexFixing(ONIndex1M,I3098,TRUE,_xll.ohTrigger(RecalcTrigger,Trigger1M)),NA())</f>
        <v>2.1597244150214356E-2</v>
      </c>
      <c r="O3098" s="44">
        <f>IFERROR(_xll.qlIndexFixing(ONIndex3M,I3098,TRUE,_xll.ohTrigger(RecalcTrigger,Trigger3M)),NA())</f>
        <v>2.1906910084821263E-2</v>
      </c>
      <c r="P3098" s="44">
        <f>IFERROR(_xll.qlIndexFixing(ONIndex6M,I3098,TRUE,_xll.ohTrigger(RecalcTrigger,Trigger6M)),NA())</f>
        <v>2.196371102546113E-2</v>
      </c>
      <c r="Q3098" s="183">
        <f>IFERROR(_xll.qlIndexFixing(ONIndex1Y,I3098,TRUE,_xll.ohTrigger(RecalcTrigger,Trigger1Y)),NA())</f>
        <v>2.1996101910480848E-2</v>
      </c>
    </row>
    <row r="3099" spans="2:17" x14ac:dyDescent="0.2">
      <c r="B3099" s="39" t="s">
        <v>42</v>
      </c>
      <c r="D3099" s="42">
        <f>_xll.qlCalendarAdvance(Calendar,$D3098,B3099,"f",FALSE)</f>
        <v>61037</v>
      </c>
      <c r="E3099" s="177">
        <f>_xll.qlInterestRateIndexValueDate(IndexON,D3099)</f>
        <v>61037</v>
      </c>
      <c r="F3099" s="193">
        <f>IFERROR(_xll.qlIndexFixing(IndexON,D3099,TRUE,_xll.ohTrigger(RecalcTrigger,TriggerON)),NA())</f>
        <v>2.1572701073981904E-2</v>
      </c>
      <c r="H3099" s="42">
        <f>_xll.qlCalendarAdvance(Calendar,$H3098,B3099,"f",FALSE)</f>
        <v>61037</v>
      </c>
      <c r="I3099" s="177">
        <f>_xll.qlInterestRateIndexValueDate(Index1M,$H3099)</f>
        <v>61037</v>
      </c>
      <c r="J3099" s="182">
        <f>IFERROR(_xll.qlIndexFixing(Index1M,$H3099,TRUE,_xll.ohTrigger(RecalcTrigger,Trigger1M)),NA())</f>
        <v>2.1634433780364979E-2</v>
      </c>
      <c r="K3099" s="44">
        <f>IFERROR(_xll.qlIndexFixing(Index3M,H3099,TRUE,_xll.ohTrigger(RecalcTrigger,Trigger3M)),NA())</f>
        <v>2.2010976253011513E-2</v>
      </c>
      <c r="L3099" s="44">
        <f>IFERROR(_xll.qlIndexFixing(Index6M,$H3099,TRUE,_xll.ohTrigger(RecalcTrigger,Trigger6M)),NA())</f>
        <v>2.2170645442516387E-2</v>
      </c>
      <c r="M3099" s="183">
        <f>IFERROR(_xll.qlIndexFixing(Index1Y,$H3099,TRUE,_xll.ohTrigger(RecalcTrigger,Trigger1Y)),NA())</f>
        <v>2.2408886308527887E-2</v>
      </c>
      <c r="N3099" s="182">
        <f>IFERROR(_xll.qlIndexFixing(ONIndex1M,I3099,TRUE,_xll.ohTrigger(RecalcTrigger,Trigger1M)),NA())</f>
        <v>2.160405682204436E-2</v>
      </c>
      <c r="O3099" s="44">
        <f>IFERROR(_xll.qlIndexFixing(ONIndex3M,I3099,TRUE,_xll.ohTrigger(RecalcTrigger,Trigger3M)),NA())</f>
        <v>2.1913265032705853E-2</v>
      </c>
      <c r="P3099" s="44">
        <f>IFERROR(_xll.qlIndexFixing(ONIndex6M,I3099,TRUE,_xll.ohTrigger(RecalcTrigger,Trigger6M)),NA())</f>
        <v>2.197008437328285E-2</v>
      </c>
      <c r="Q3099" s="183">
        <f>IFERROR(_xll.qlIndexFixing(ONIndex1Y,I3099,TRUE,_xll.ohTrigger(RecalcTrigger,Trigger1Y)),NA())</f>
        <v>2.2002504309828197E-2</v>
      </c>
    </row>
    <row r="3100" spans="2:17" x14ac:dyDescent="0.2">
      <c r="B3100" s="39" t="s">
        <v>42</v>
      </c>
      <c r="D3100" s="42">
        <f>_xll.qlCalendarAdvance(Calendar,$D3099,B3100,"f",FALSE)</f>
        <v>61044</v>
      </c>
      <c r="E3100" s="177">
        <f>_xll.qlInterestRateIndexValueDate(IndexON,D3100)</f>
        <v>61044</v>
      </c>
      <c r="F3100" s="193">
        <f>IFERROR(_xll.qlIndexFixing(IndexON,D3100,TRUE,_xll.ohTrigger(RecalcTrigger,TriggerON)),NA())</f>
        <v>2.1578699332484019E-2</v>
      </c>
      <c r="H3100" s="42">
        <f>_xll.qlCalendarAdvance(Calendar,$H3099,B3100,"f",FALSE)</f>
        <v>61044</v>
      </c>
      <c r="I3100" s="177">
        <f>_xll.qlInterestRateIndexValueDate(Index1M,$H3100)</f>
        <v>61044</v>
      </c>
      <c r="J3100" s="182">
        <f>IFERROR(_xll.qlIndexFixing(Index1M,$H3100,TRUE,_xll.ohTrigger(RecalcTrigger,Trigger1M)),NA())</f>
        <v>2.1641211658120652E-2</v>
      </c>
      <c r="K3100" s="44">
        <f>IFERROR(_xll.qlIndexFixing(Index3M,H3100,TRUE,_xll.ohTrigger(RecalcTrigger,Trigger3M)),NA())</f>
        <v>2.20172584866037E-2</v>
      </c>
      <c r="L3100" s="44">
        <f>IFERROR(_xll.qlIndexFixing(Index6M,$H3100,TRUE,_xll.ohTrigger(RecalcTrigger,Trigger6M)),NA())</f>
        <v>2.2176884308951671E-2</v>
      </c>
      <c r="M3100" s="183">
        <f>IFERROR(_xll.qlIndexFixing(Index1Y,$H3100,TRUE,_xll.ohTrigger(RecalcTrigger,Trigger1Y)),NA())</f>
        <v>2.241502765515424E-2</v>
      </c>
      <c r="N3100" s="182">
        <f>IFERROR(_xll.qlIndexFixing(ONIndex1M,I3100,TRUE,_xll.ohTrigger(RecalcTrigger,Trigger1M)),NA())</f>
        <v>2.161085391467199E-2</v>
      </c>
      <c r="O3100" s="44">
        <f>IFERROR(_xll.qlIndexFixing(ONIndex3M,I3100,TRUE,_xll.ohTrigger(RecalcTrigger,Trigger3M)),NA())</f>
        <v>2.191960544826288E-2</v>
      </c>
      <c r="P3100" s="44">
        <f>IFERROR(_xll.qlIndexFixing(ONIndex6M,I3100,TRUE,_xll.ohTrigger(RecalcTrigger,Trigger6M)),NA())</f>
        <v>2.1976443146551894E-2</v>
      </c>
      <c r="Q3100" s="183">
        <f>IFERROR(_xll.qlIndexFixing(ONIndex1Y,I3100,TRUE,_xll.ohTrigger(RecalcTrigger,Trigger1Y)),NA())</f>
        <v>2.2008892068245967E-2</v>
      </c>
    </row>
    <row r="3101" spans="2:17" x14ac:dyDescent="0.2">
      <c r="B3101" s="39" t="s">
        <v>42</v>
      </c>
      <c r="D3101" s="42">
        <f>_xll.qlCalendarAdvance(Calendar,$D3100,B3101,"f",FALSE)</f>
        <v>61051</v>
      </c>
      <c r="E3101" s="177">
        <f>_xll.qlInterestRateIndexValueDate(IndexON,D3101)</f>
        <v>61051</v>
      </c>
      <c r="F3101" s="193">
        <f>IFERROR(_xll.qlIndexFixing(IndexON,D3101,TRUE,_xll.ohTrigger(RecalcTrigger,TriggerON)),NA())</f>
        <v>2.1584683842700292E-2</v>
      </c>
      <c r="H3101" s="42">
        <f>_xll.qlCalendarAdvance(Calendar,$H3100,B3101,"f",FALSE)</f>
        <v>61051</v>
      </c>
      <c r="I3101" s="177">
        <f>_xll.qlInterestRateIndexValueDate(Index1M,$H3101)</f>
        <v>61051</v>
      </c>
      <c r="J3101" s="182">
        <f>IFERROR(_xll.qlIndexFixing(Index1M,$H3101,TRUE,_xll.ohTrigger(RecalcTrigger,Trigger1M)),NA())</f>
        <v>2.1647973934994076E-2</v>
      </c>
      <c r="K3101" s="44">
        <f>IFERROR(_xll.qlIndexFixing(Index3M,H3101,TRUE,_xll.ohTrigger(RecalcTrigger,Trigger3M)),NA())</f>
        <v>2.2023526119889617E-2</v>
      </c>
      <c r="L3101" s="44">
        <f>IFERROR(_xll.qlIndexFixing(Index6M,$H3101,TRUE,_xll.ohTrigger(RecalcTrigger,Trigger6M)),NA())</f>
        <v>2.2183108460245845E-2</v>
      </c>
      <c r="M3101" s="183">
        <f>IFERROR(_xll.qlIndexFixing(Index1Y,$H3101,TRUE,_xll.ohTrigger(RecalcTrigger,Trigger1Y)),NA())</f>
        <v>2.2421154070071836E-2</v>
      </c>
      <c r="N3101" s="182">
        <f>IFERROR(_xll.qlIndexFixing(ONIndex1M,I3101,TRUE,_xll.ohTrigger(RecalcTrigger,Trigger1M)),NA())</f>
        <v>2.1617635427773063E-2</v>
      </c>
      <c r="O3101" s="44">
        <f>IFERROR(_xll.qlIndexFixing(ONIndex3M,I3101,TRUE,_xll.ohTrigger(RecalcTrigger,Trigger3M)),NA())</f>
        <v>2.1925931331087112E-2</v>
      </c>
      <c r="P3101" s="44">
        <f>IFERROR(_xll.qlIndexFixing(ONIndex6M,I3101,TRUE,_xll.ohTrigger(RecalcTrigger,Trigger6M)),NA())</f>
        <v>2.1982787345025123E-2</v>
      </c>
      <c r="Q3101" s="183">
        <f>IFERROR(_xll.qlIndexFixing(ONIndex1Y,I3101,TRUE,_xll.ohTrigger(RecalcTrigger,Trigger1Y)),NA())</f>
        <v>2.2015265185247879E-2</v>
      </c>
    </row>
    <row r="3102" spans="2:17" x14ac:dyDescent="0.2">
      <c r="B3102" s="39" t="s">
        <v>42</v>
      </c>
      <c r="D3102" s="42">
        <f>_xll.qlCalendarAdvance(Calendar,$D3101,B3102,"f",FALSE)</f>
        <v>61058</v>
      </c>
      <c r="E3102" s="177">
        <f>_xll.qlInterestRateIndexValueDate(IndexON,D3102)</f>
        <v>61058</v>
      </c>
      <c r="F3102" s="193">
        <f>IFERROR(_xll.qlIndexFixing(IndexON,D3102,TRUE,_xll.ohTrigger(RecalcTrigger,TriggerON)),NA())</f>
        <v>2.1590654604468629E-2</v>
      </c>
      <c r="H3102" s="42">
        <f>_xll.qlCalendarAdvance(Calendar,$H3101,B3102,"f",FALSE)</f>
        <v>61058</v>
      </c>
      <c r="I3102" s="177">
        <f>_xll.qlInterestRateIndexValueDate(Index1M,$H3102)</f>
        <v>61058</v>
      </c>
      <c r="J3102" s="182">
        <f>IFERROR(_xll.qlIndexFixing(Index1M,$H3102,TRUE,_xll.ohTrigger(RecalcTrigger,Trigger1M)),NA())</f>
        <v>2.1661455875128341E-2</v>
      </c>
      <c r="K3102" s="44">
        <f>IFERROR(_xll.qlIndexFixing(Index3M,H3102,TRUE,_xll.ohTrigger(RecalcTrigger,Trigger3M)),NA())</f>
        <v>2.2033101671213595E-2</v>
      </c>
      <c r="L3102" s="44">
        <f>IFERROR(_xll.qlIndexFixing(Index6M,$H3102,TRUE,_xll.ohTrigger(RecalcTrigger,Trigger6M)),NA())</f>
        <v>2.2192649256542865E-2</v>
      </c>
      <c r="M3102" s="183">
        <f>IFERROR(_xll.qlIndexFixing(Index1Y,$H3102,TRUE,_xll.ohTrigger(RecalcTrigger,Trigger1Y)),NA())</f>
        <v>2.2428376174252061E-2</v>
      </c>
      <c r="N3102" s="182">
        <f>IFERROR(_xll.qlIndexFixing(ONIndex1M,I3102,TRUE,_xll.ohTrigger(RecalcTrigger,Trigger1M)),NA())</f>
        <v>2.162440136175281E-2</v>
      </c>
      <c r="O3102" s="44">
        <f>IFERROR(_xll.qlIndexFixing(ONIndex3M,I3102,TRUE,_xll.ohTrigger(RecalcTrigger,Trigger3M)),NA())</f>
        <v>2.1932242681097502E-2</v>
      </c>
      <c r="P3102" s="44">
        <f>IFERROR(_xll.qlIndexFixing(ONIndex6M,I3102,TRUE,_xll.ohTrigger(RecalcTrigger,Trigger6M)),NA())</f>
        <v>2.1989116968702538E-2</v>
      </c>
      <c r="Q3102" s="183">
        <f>IFERROR(_xll.qlIndexFixing(ONIndex1Y,I3102,TRUE,_xll.ohTrigger(RecalcTrigger,Trigger1Y)),NA())</f>
        <v>2.2021623661239165E-2</v>
      </c>
    </row>
    <row r="3103" spans="2:17" x14ac:dyDescent="0.2">
      <c r="B3103" s="39" t="s">
        <v>42</v>
      </c>
      <c r="D3103" s="42">
        <f>_xll.qlCalendarAdvance(Calendar,$D3102,B3103,"f",FALSE)</f>
        <v>61065</v>
      </c>
      <c r="E3103" s="177">
        <f>_xll.qlInterestRateIndexValueDate(IndexON,D3103)</f>
        <v>61065</v>
      </c>
      <c r="F3103" s="193">
        <f>IFERROR(_xll.qlIndexFixing(IndexON,D3103,TRUE,_xll.ohTrigger(RecalcTrigger,TriggerON)),NA())</f>
        <v>2.1596611617951122E-2</v>
      </c>
      <c r="H3103" s="42">
        <f>_xll.qlCalendarAdvance(Calendar,$H3102,B3103,"f",FALSE)</f>
        <v>61065</v>
      </c>
      <c r="I3103" s="177">
        <f>_xll.qlInterestRateIndexValueDate(Index1M,$H3103)</f>
        <v>61065</v>
      </c>
      <c r="J3103" s="182">
        <f>IFERROR(_xll.qlIndexFixing(Index1M,$H3103,TRUE,_xll.ohTrigger(RecalcTrigger,Trigger1M)),NA())</f>
        <v>2.1667060888137891E-2</v>
      </c>
      <c r="K3103" s="44">
        <f>IFERROR(_xll.qlIndexFixing(Index3M,H3103,TRUE,_xll.ohTrigger(RecalcTrigger,Trigger3M)),NA())</f>
        <v>2.2039338101313481E-2</v>
      </c>
      <c r="L3103" s="44">
        <f>IFERROR(_xll.qlIndexFixing(Index6M,$H3103,TRUE,_xll.ohTrigger(RecalcTrigger,Trigger6M)),NA())</f>
        <v>2.2198841947151188E-2</v>
      </c>
      <c r="M3103" s="183">
        <f>IFERROR(_xll.qlIndexFixing(Index1Y,$H3103,TRUE,_xll.ohTrigger(RecalcTrigger,Trigger1Y)),NA())</f>
        <v>2.2434472028756373E-2</v>
      </c>
      <c r="N3103" s="182">
        <f>IFERROR(_xll.qlIndexFixing(ONIndex1M,I3103,TRUE,_xll.ohTrigger(RecalcTrigger,Trigger1M)),NA())</f>
        <v>2.1631151716287045E-2</v>
      </c>
      <c r="O3103" s="44">
        <f>IFERROR(_xll.qlIndexFixing(ONIndex3M,I3103,TRUE,_xll.ohTrigger(RecalcTrigger,Trigger3M)),NA())</f>
        <v>2.1938539498780329E-2</v>
      </c>
      <c r="P3103" s="44">
        <f>IFERROR(_xll.qlIndexFixing(ONIndex6M,I3103,TRUE,_xll.ohTrigger(RecalcTrigger,Trigger6M)),NA())</f>
        <v>2.1995432017989369E-2</v>
      </c>
      <c r="Q3103" s="183">
        <f>IFERROR(_xll.qlIndexFixing(ONIndex1Y,I3103,TRUE,_xll.ohTrigger(RecalcTrigger,Trigger1Y)),NA())</f>
        <v>2.2027967496219825E-2</v>
      </c>
    </row>
    <row r="3104" spans="2:17" x14ac:dyDescent="0.2">
      <c r="B3104" s="39" t="s">
        <v>42</v>
      </c>
      <c r="D3104" s="42">
        <f>_xll.qlCalendarAdvance(Calendar,$D3103,B3104,"f",FALSE)</f>
        <v>61072</v>
      </c>
      <c r="E3104" s="177">
        <f>_xll.qlInterestRateIndexValueDate(IndexON,D3104)</f>
        <v>61072</v>
      </c>
      <c r="F3104" s="193">
        <f>IFERROR(_xll.qlIndexFixing(IndexON,D3104,TRUE,_xll.ohTrigger(RecalcTrigger,TriggerON)),NA())</f>
        <v>2.1602554883147773E-2</v>
      </c>
      <c r="H3104" s="42">
        <f>_xll.qlCalendarAdvance(Calendar,$H3103,B3104,"f",FALSE)</f>
        <v>61072</v>
      </c>
      <c r="I3104" s="177">
        <f>_xll.qlInterestRateIndexValueDate(Index1M,$H3104)</f>
        <v>61072</v>
      </c>
      <c r="J3104" s="182">
        <f>IFERROR(_xll.qlIndexFixing(Index1M,$H3104,TRUE,_xll.ohTrigger(RecalcTrigger,Trigger1M)),NA())</f>
        <v>2.1673772780656537E-2</v>
      </c>
      <c r="K3104" s="44">
        <f>IFERROR(_xll.qlIndexFixing(Index3M,H3104,TRUE,_xll.ohTrigger(RecalcTrigger,Trigger3M)),NA())</f>
        <v>2.2045559928571132E-2</v>
      </c>
      <c r="L3104" s="44">
        <f>IFERROR(_xll.qlIndexFixing(Index6M,$H3104,TRUE,_xll.ohTrigger(RecalcTrigger,Trigger6M)),NA())</f>
        <v>2.2205019919828033E-2</v>
      </c>
      <c r="M3104" s="183">
        <f>IFERROR(_xll.qlIndexFixing(Index1Y,$H3104,TRUE,_xll.ohTrigger(RecalcTrigger,Trigger1Y)),NA())</f>
        <v>2.244055294992011E-2</v>
      </c>
      <c r="N3104" s="182">
        <f>IFERROR(_xll.qlIndexFixing(ONIndex1M,I3104,TRUE,_xll.ohTrigger(RecalcTrigger,Trigger1M)),NA())</f>
        <v>2.1637886491537861E-2</v>
      </c>
      <c r="O3104" s="44">
        <f>IFERROR(_xll.qlIndexFixing(ONIndex3M,I3104,TRUE,_xll.ohTrigger(RecalcTrigger,Trigger3M)),NA())</f>
        <v>2.1944821783730362E-2</v>
      </c>
      <c r="P3104" s="44">
        <f>IFERROR(_xll.qlIndexFixing(ONIndex6M,I3104,TRUE,_xll.ohTrigger(RecalcTrigger,Trigger6M)),NA())</f>
        <v>2.200173249239934E-2</v>
      </c>
      <c r="Q3104" s="183">
        <f>IFERROR(_xll.qlIndexFixing(ONIndex1Y,I3104,TRUE,_xll.ohTrigger(RecalcTrigger,Trigger1Y)),NA())</f>
        <v>2.203429668994672E-2</v>
      </c>
    </row>
    <row r="3105" spans="2:17" x14ac:dyDescent="0.2">
      <c r="B3105" s="39" t="s">
        <v>42</v>
      </c>
      <c r="D3105" s="42">
        <f>_xll.qlCalendarAdvance(Calendar,$D3104,B3105,"f",FALSE)</f>
        <v>61079</v>
      </c>
      <c r="E3105" s="177">
        <f>_xll.qlInterestRateIndexValueDate(IndexON,D3105)</f>
        <v>61079</v>
      </c>
      <c r="F3105" s="193">
        <f>IFERROR(_xll.qlIndexFixing(IndexON,D3105,TRUE,_xll.ohTrigger(RecalcTrigger,TriggerON)),NA())</f>
        <v>2.1608484399815442E-2</v>
      </c>
      <c r="H3105" s="42">
        <f>_xll.qlCalendarAdvance(Calendar,$H3104,B3105,"f",FALSE)</f>
        <v>61079</v>
      </c>
      <c r="I3105" s="177">
        <f>_xll.qlInterestRateIndexValueDate(Index1M,$H3105)</f>
        <v>61079</v>
      </c>
      <c r="J3105" s="182">
        <f>IFERROR(_xll.qlIndexFixing(Index1M,$H3105,TRUE,_xll.ohTrigger(RecalcTrigger,Trigger1M)),NA())</f>
        <v>2.1680469068175529E-2</v>
      </c>
      <c r="K3105" s="44">
        <f>IFERROR(_xll.qlIndexFixing(Index3M,H3105,TRUE,_xll.ohTrigger(RecalcTrigger,Trigger3M)),NA())</f>
        <v>2.2051767152921363E-2</v>
      </c>
      <c r="L3105" s="44">
        <f>IFERROR(_xll.qlIndexFixing(Index6M,$H3105,TRUE,_xll.ohTrigger(RecalcTrigger,Trigger6M)),NA())</f>
        <v>2.2211183174435978E-2</v>
      </c>
      <c r="M3105" s="183">
        <f>IFERROR(_xll.qlIndexFixing(Index1Y,$H3105,TRUE,_xll.ohTrigger(RecalcTrigger,Trigger1Y)),NA())</f>
        <v>2.2446618937475776E-2</v>
      </c>
      <c r="N3105" s="182">
        <f>IFERROR(_xll.qlIndexFixing(ONIndex1M,I3105,TRUE,_xll.ohTrigger(RecalcTrigger,Trigger1M)),NA())</f>
        <v>2.1644605687424212E-2</v>
      </c>
      <c r="O3105" s="44">
        <f>IFERROR(_xll.qlIndexFixing(ONIndex3M,I3105,TRUE,_xll.ohTrigger(RecalcTrigger,Trigger3M)),NA())</f>
        <v>2.1951089536028645E-2</v>
      </c>
      <c r="P3105" s="44">
        <f>IFERROR(_xll.qlIndexFixing(ONIndex6M,I3105,TRUE,_xll.ohTrigger(RecalcTrigger,Trigger6M)),NA())</f>
        <v>2.2008018392175588E-2</v>
      </c>
      <c r="Q3105" s="183">
        <f>IFERROR(_xll.qlIndexFixing(ONIndex1Y,I3105,TRUE,_xll.ohTrigger(RecalcTrigger,Trigger1Y)),NA())</f>
        <v>2.2040611242500896E-2</v>
      </c>
    </row>
    <row r="3106" spans="2:17" x14ac:dyDescent="0.2">
      <c r="B3106" s="39" t="s">
        <v>42</v>
      </c>
      <c r="D3106" s="42">
        <f>_xll.qlCalendarAdvance(Calendar,$D3105,B3106,"f",FALSE)</f>
        <v>61086</v>
      </c>
      <c r="E3106" s="177">
        <f>_xll.qlInterestRateIndexValueDate(IndexON,D3106)</f>
        <v>61086</v>
      </c>
      <c r="F3106" s="193">
        <f>IFERROR(_xll.qlIndexFixing(IndexON,D3106,TRUE,_xll.ohTrigger(RecalcTrigger,TriggerON)),NA())</f>
        <v>2.1614400168116221E-2</v>
      </c>
      <c r="H3106" s="42">
        <f>_xll.qlCalendarAdvance(Calendar,$H3105,B3106,"f",FALSE)</f>
        <v>61086</v>
      </c>
      <c r="I3106" s="177">
        <f>_xll.qlInterestRateIndexValueDate(Index1M,$H3106)</f>
        <v>61086</v>
      </c>
      <c r="J3106" s="182">
        <f>IFERROR(_xll.qlIndexFixing(Index1M,$H3106,TRUE,_xll.ohTrigger(RecalcTrigger,Trigger1M)),NA())</f>
        <v>2.1683790755939625E-2</v>
      </c>
      <c r="K3106" s="44">
        <f>IFERROR(_xll.qlIndexFixing(Index3M,H3106,TRUE,_xll.ohTrigger(RecalcTrigger,Trigger3M)),NA())</f>
        <v>2.2057959774291938E-2</v>
      </c>
      <c r="L3106" s="44">
        <f>IFERROR(_xll.qlIndexFixing(Index6M,$H3106,TRUE,_xll.ohTrigger(RecalcTrigger,Trigger6M)),NA())</f>
        <v>2.2217331710839359E-2</v>
      </c>
      <c r="M3106" s="183">
        <f>IFERROR(_xll.qlIndexFixing(Index1Y,$H3106,TRUE,_xll.ohTrigger(RecalcTrigger,Trigger1Y)),NA())</f>
        <v>2.2452669991156755E-2</v>
      </c>
      <c r="N3106" s="182">
        <f>IFERROR(_xll.qlIndexFixing(ONIndex1M,I3106,TRUE,_xll.ohTrigger(RecalcTrigger,Trigger1M)),NA())</f>
        <v>2.1651309304027144E-2</v>
      </c>
      <c r="O3106" s="44">
        <f>IFERROR(_xll.qlIndexFixing(ONIndex3M,I3106,TRUE,_xll.ohTrigger(RecalcTrigger,Trigger3M)),NA())</f>
        <v>2.1957342755837272E-2</v>
      </c>
      <c r="P3106" s="44">
        <f>IFERROR(_xll.qlIndexFixing(ONIndex6M,I3106,TRUE,_xll.ohTrigger(RecalcTrigger,Trigger6M)),NA())</f>
        <v>2.2014289717074975E-2</v>
      </c>
      <c r="Q3106" s="183">
        <f>IFERROR(_xll.qlIndexFixing(ONIndex1Y,I3106,TRUE,_xll.ohTrigger(RecalcTrigger,Trigger1Y)),NA())</f>
        <v>2.2046911154044446E-2</v>
      </c>
    </row>
    <row r="3107" spans="2:17" x14ac:dyDescent="0.2">
      <c r="B3107" s="39" t="s">
        <v>42</v>
      </c>
      <c r="D3107" s="42">
        <f>_xll.qlCalendarAdvance(Calendar,$D3106,B3107,"f",FALSE)</f>
        <v>61093</v>
      </c>
      <c r="E3107" s="177">
        <f>_xll.qlInterestRateIndexValueDate(IndexON,D3107)</f>
        <v>61093</v>
      </c>
      <c r="F3107" s="193">
        <f>IFERROR(_xll.qlIndexFixing(IndexON,D3107,TRUE,_xll.ohTrigger(RecalcTrigger,TriggerON)),NA())</f>
        <v>2.1620302188050111E-2</v>
      </c>
      <c r="H3107" s="42">
        <f>_xll.qlCalendarAdvance(Calendar,$H3106,B3107,"f",FALSE)</f>
        <v>61093</v>
      </c>
      <c r="I3107" s="177">
        <f>_xll.qlInterestRateIndexValueDate(Index1M,$H3107)</f>
        <v>61093</v>
      </c>
      <c r="J3107" s="182">
        <f>IFERROR(_xll.qlIndexFixing(Index1M,$H3107,TRUE,_xll.ohTrigger(RecalcTrigger,Trigger1M)),NA())</f>
        <v>2.169045798983512E-2</v>
      </c>
      <c r="K3107" s="44">
        <f>IFERROR(_xll.qlIndexFixing(Index3M,H3107,TRUE,_xll.ohTrigger(RecalcTrigger,Trigger3M)),NA())</f>
        <v>2.2063033651272761E-2</v>
      </c>
      <c r="L3107" s="44">
        <f>IFERROR(_xll.qlIndexFixing(Index6M,$H3107,TRUE,_xll.ohTrigger(RecalcTrigger,Trigger6M)),NA())</f>
        <v>2.2222358487255421E-2</v>
      </c>
      <c r="M3107" s="183">
        <f>IFERROR(_xll.qlIndexFixing(Index1Y,$H3107,TRUE,_xll.ohTrigger(RecalcTrigger,Trigger1Y)),NA())</f>
        <v>2.2458706110696443E-2</v>
      </c>
      <c r="N3107" s="182">
        <f>IFERROR(_xll.qlIndexFixing(ONIndex1M,I3107,TRUE,_xll.ohTrigger(RecalcTrigger,Trigger1M)),NA())</f>
        <v>2.1657997341346658E-2</v>
      </c>
      <c r="O3107" s="44">
        <f>IFERROR(_xll.qlIndexFixing(ONIndex3M,I3107,TRUE,_xll.ohTrigger(RecalcTrigger,Trigger3M)),NA())</f>
        <v>2.1963581443075197E-2</v>
      </c>
      <c r="P3107" s="44">
        <f>IFERROR(_xll.qlIndexFixing(ONIndex6M,I3107,TRUE,_xll.ohTrigger(RecalcTrigger,Trigger6M)),NA())</f>
        <v>2.2020546467502733E-2</v>
      </c>
      <c r="Q3107" s="183">
        <f>IFERROR(_xll.qlIndexFixing(ONIndex1Y,I3107,TRUE,_xll.ohTrigger(RecalcTrigger,Trigger1Y)),NA())</f>
        <v>2.2053196424415278E-2</v>
      </c>
    </row>
    <row r="3108" spans="2:17" x14ac:dyDescent="0.2">
      <c r="B3108" s="39" t="s">
        <v>42</v>
      </c>
      <c r="D3108" s="42">
        <f>_xll.qlCalendarAdvance(Calendar,$D3107,B3108,"f",FALSE)</f>
        <v>61100</v>
      </c>
      <c r="E3108" s="177">
        <f>_xll.qlInterestRateIndexValueDate(IndexON,D3108)</f>
        <v>61100</v>
      </c>
      <c r="F3108" s="193">
        <f>IFERROR(_xll.qlIndexFixing(IndexON,D3108,TRUE,_xll.ohTrigger(RecalcTrigger,TriggerON)),NA())</f>
        <v>2.1626190459698158E-2</v>
      </c>
      <c r="H3108" s="42">
        <f>_xll.qlCalendarAdvance(Calendar,$H3107,B3108,"f",FALSE)</f>
        <v>61100</v>
      </c>
      <c r="I3108" s="177">
        <f>_xll.qlInterestRateIndexValueDate(Index1M,$H3108)</f>
        <v>61100</v>
      </c>
      <c r="J3108" s="182">
        <f>IFERROR(_xll.qlIndexFixing(Index1M,$H3108,TRUE,_xll.ohTrigger(RecalcTrigger,Trigger1M)),NA())</f>
        <v>2.1697109621057236E-2</v>
      </c>
      <c r="K3108" s="44">
        <f>IFERROR(_xll.qlIndexFixing(Index3M,H3108,TRUE,_xll.ohTrigger(RecalcTrigger,Trigger3M)),NA())</f>
        <v>2.2069197737927881E-2</v>
      </c>
      <c r="L3108" s="44">
        <f>IFERROR(_xll.qlIndexFixing(Index6M,$H3108,TRUE,_xll.ohTrigger(RecalcTrigger,Trigger6M)),NA())</f>
        <v>2.2228478267589953E-2</v>
      </c>
      <c r="M3108" s="183">
        <f>IFERROR(_xll.qlIndexFixing(Index1Y,$H3108,TRUE,_xll.ohTrigger(RecalcTrigger,Trigger1Y)),NA())</f>
        <v>2.2464727295829334E-2</v>
      </c>
      <c r="N3108" s="182">
        <f>IFERROR(_xll.qlIndexFixing(ONIndex1M,I3108,TRUE,_xll.ohTrigger(RecalcTrigger,Trigger1M)),NA())</f>
        <v>2.1664669799220659E-2</v>
      </c>
      <c r="O3108" s="44">
        <f>IFERROR(_xll.qlIndexFixing(ONIndex3M,I3108,TRUE,_xll.ohTrigger(RecalcTrigger,Trigger3M)),NA())</f>
        <v>2.1969805597580327E-2</v>
      </c>
      <c r="P3108" s="44">
        <f>IFERROR(_xll.qlIndexFixing(ONIndex6M,I3108,TRUE,_xll.ohTrigger(RecalcTrigger,Trigger6M)),NA())</f>
        <v>2.2026788643215722E-2</v>
      </c>
      <c r="Q3108" s="183">
        <f>IFERROR(_xll.qlIndexFixing(ONIndex1Y,I3108,TRUE,_xll.ohTrigger(RecalcTrigger,Trigger1Y)),NA())</f>
        <v>2.205946705385653E-2</v>
      </c>
    </row>
    <row r="3109" spans="2:17" x14ac:dyDescent="0.2">
      <c r="B3109" s="39" t="s">
        <v>42</v>
      </c>
      <c r="D3109" s="42">
        <f>_xll.qlCalendarAdvance(Calendar,$D3108,B3109,"f",FALSE)</f>
        <v>61107</v>
      </c>
      <c r="E3109" s="177">
        <f>_xll.qlInterestRateIndexValueDate(IndexON,D3109)</f>
        <v>61107</v>
      </c>
      <c r="F3109" s="193">
        <f>IFERROR(_xll.qlIndexFixing(IndexON,D3109,TRUE,_xll.ohTrigger(RecalcTrigger,TriggerON)),NA())</f>
        <v>2.1632064982898269E-2</v>
      </c>
      <c r="H3109" s="42">
        <f>_xll.qlCalendarAdvance(Calendar,$H3108,B3109,"f",FALSE)</f>
        <v>61107</v>
      </c>
      <c r="I3109" s="177">
        <f>_xll.qlInterestRateIndexValueDate(Index1M,$H3109)</f>
        <v>61107</v>
      </c>
      <c r="J3109" s="182">
        <f>IFERROR(_xll.qlIndexFixing(Index1M,$H3109,TRUE,_xll.ohTrigger(RecalcTrigger,Trigger1M)),NA())</f>
        <v>2.1703745649589767E-2</v>
      </c>
      <c r="K3109" s="44">
        <f>IFERROR(_xll.qlIndexFixing(Index3M,H3109,TRUE,_xll.ohTrigger(RecalcTrigger,Trigger3M)),NA())</f>
        <v>2.2075347222186029E-2</v>
      </c>
      <c r="L3109" s="44">
        <f>IFERROR(_xll.qlIndexFixing(Index6M,$H3109,TRUE,_xll.ohTrigger(RecalcTrigger,Trigger6M)),NA())</f>
        <v>2.2234583330113425E-2</v>
      </c>
      <c r="M3109" s="183">
        <f>IFERROR(_xll.qlIndexFixing(Index1Y,$H3109,TRUE,_xll.ohTrigger(RecalcTrigger,Trigger1Y)),NA())</f>
        <v>2.2475156241099022E-2</v>
      </c>
      <c r="N3109" s="182">
        <f>IFERROR(_xll.qlIndexFixing(ONIndex1M,I3109,TRUE,_xll.ohTrigger(RecalcTrigger,Trigger1M)),NA())</f>
        <v>2.1671326677730196E-2</v>
      </c>
      <c r="O3109" s="44">
        <f>IFERROR(_xll.qlIndexFixing(ONIndex3M,I3109,TRUE,_xll.ohTrigger(RecalcTrigger,Trigger3M)),NA())</f>
        <v>2.1976015219433709E-2</v>
      </c>
      <c r="P3109" s="44">
        <f>IFERROR(_xll.qlIndexFixing(ONIndex6M,I3109,TRUE,_xll.ohTrigger(RecalcTrigger,Trigger6M)),NA())</f>
        <v>2.2033016244213943E-2</v>
      </c>
      <c r="Q3109" s="183">
        <f>IFERROR(_xll.qlIndexFixing(ONIndex1Y,I3109,TRUE,_xll.ohTrigger(RecalcTrigger,Trigger1Y)),NA())</f>
        <v>2.206572304196297E-2</v>
      </c>
    </row>
    <row r="3110" spans="2:17" x14ac:dyDescent="0.2">
      <c r="B3110" s="39" t="s">
        <v>42</v>
      </c>
      <c r="D3110" s="42">
        <f>_xll.qlCalendarAdvance(Calendar,$D3109,B3110,"f",FALSE)</f>
        <v>61114</v>
      </c>
      <c r="E3110" s="177">
        <f>_xll.qlInterestRateIndexValueDate(IndexON,D3110)</f>
        <v>61114</v>
      </c>
      <c r="F3110" s="193">
        <f>IFERROR(_xll.qlIndexFixing(IndexON,D3110,TRUE,_xll.ohTrigger(RecalcTrigger,TriggerON)),NA())</f>
        <v>2.1637925757812537E-2</v>
      </c>
      <c r="H3110" s="42">
        <f>_xll.qlCalendarAdvance(Calendar,$H3109,B3110,"f",FALSE)</f>
        <v>61114</v>
      </c>
      <c r="I3110" s="177">
        <f>_xll.qlInterestRateIndexValueDate(Index1M,$H3110)</f>
        <v>61114</v>
      </c>
      <c r="J3110" s="182">
        <f>IFERROR(_xll.qlIndexFixing(Index1M,$H3110,TRUE,_xll.ohTrigger(RecalcTrigger,Trigger1M)),NA())</f>
        <v>2.1710366075405701E-2</v>
      </c>
      <c r="K3110" s="44">
        <f>IFERROR(_xll.qlIndexFixing(Index3M,H3110,TRUE,_xll.ohTrigger(RecalcTrigger,Trigger3M)),NA())</f>
        <v>2.2081482103977739E-2</v>
      </c>
      <c r="L3110" s="44">
        <f>IFERROR(_xll.qlIndexFixing(Index6M,$H3110,TRUE,_xll.ohTrigger(RecalcTrigger,Trigger6M)),NA())</f>
        <v>2.224067367469431E-2</v>
      </c>
      <c r="M3110" s="183">
        <f>IFERROR(_xll.qlIndexFixing(Index1Y,$H3110,TRUE,_xll.ohTrigger(RecalcTrigger,Trigger1Y)),NA())</f>
        <v>2.2476724861814911E-2</v>
      </c>
      <c r="N3110" s="182">
        <f>IFERROR(_xll.qlIndexFixing(ONIndex1M,I3110,TRUE,_xll.ohTrigger(RecalcTrigger,Trigger1M)),NA())</f>
        <v>2.1677967976956314E-2</v>
      </c>
      <c r="O3110" s="44">
        <f>IFERROR(_xll.qlIndexFixing(ONIndex3M,I3110,TRUE,_xll.ohTrigger(RecalcTrigger,Trigger3M)),NA())</f>
        <v>2.198221030887848E-2</v>
      </c>
      <c r="P3110" s="44">
        <f>IFERROR(_xll.qlIndexFixing(ONIndex6M,I3110,TRUE,_xll.ohTrigger(RecalcTrigger,Trigger6M)),NA())</f>
        <v>2.2039229270578442E-2</v>
      </c>
      <c r="Q3110" s="183">
        <f>IFERROR(_xll.qlIndexFixing(ONIndex1Y,I3110,TRUE,_xll.ohTrigger(RecalcTrigger,Trigger1Y)),NA())</f>
        <v>2.2071964388896692E-2</v>
      </c>
    </row>
    <row r="3111" spans="2:17" x14ac:dyDescent="0.2">
      <c r="B3111" s="39" t="s">
        <v>42</v>
      </c>
      <c r="D3111" s="42">
        <f>_xll.qlCalendarAdvance(Calendar,$D3110,B3111,"f",FALSE)</f>
        <v>61121</v>
      </c>
      <c r="E3111" s="177">
        <f>_xll.qlInterestRateIndexValueDate(IndexON,D3111)</f>
        <v>61121</v>
      </c>
      <c r="F3111" s="193">
        <f>IFERROR(_xll.qlIndexFixing(IndexON,D3111,TRUE,_xll.ohTrigger(RecalcTrigger,TriggerON)),NA())</f>
        <v>2.164377278427887E-2</v>
      </c>
      <c r="H3111" s="42">
        <f>_xll.qlCalendarAdvance(Calendar,$H3110,B3111,"f",FALSE)</f>
        <v>61121</v>
      </c>
      <c r="I3111" s="177">
        <f>_xll.qlInterestRateIndexValueDate(Index1M,$H3111)</f>
        <v>61121</v>
      </c>
      <c r="J3111" s="182">
        <f>IFERROR(_xll.qlIndexFixing(Index1M,$H3111,TRUE,_xll.ohTrigger(RecalcTrigger,Trigger1M)),NA())</f>
        <v>2.1720319086663643E-2</v>
      </c>
      <c r="K3111" s="44">
        <f>IFERROR(_xll.qlIndexFixing(Index3M,H3111,TRUE,_xll.ohTrigger(RecalcTrigger,Trigger3M)),NA())</f>
        <v>2.2088703834108384E-2</v>
      </c>
      <c r="L3111" s="44">
        <f>IFERROR(_xll.qlIndexFixing(Index6M,$H3111,TRUE,_xll.ohTrigger(RecalcTrigger,Trigger6M)),NA())</f>
        <v>2.2247853615064626E-2</v>
      </c>
      <c r="M3111" s="183">
        <f>IFERROR(_xll.qlIndexFixing(Index1Y,$H3111,TRUE,_xll.ohTrigger(RecalcTrigger,Trigger1Y)),NA())</f>
        <v>2.2482701242140139E-2</v>
      </c>
      <c r="N3111" s="182">
        <f>IFERROR(_xll.qlIndexFixing(ONIndex1M,I3111,TRUE,_xll.ohTrigger(RecalcTrigger,Trigger1M)),NA())</f>
        <v>2.1684593696980059E-2</v>
      </c>
      <c r="O3111" s="44">
        <f>IFERROR(_xll.qlIndexFixing(ONIndex3M,I3111,TRUE,_xll.ohTrigger(RecalcTrigger,Trigger3M)),NA())</f>
        <v>2.1988390865428364E-2</v>
      </c>
      <c r="P3111" s="44">
        <f>IFERROR(_xll.qlIndexFixing(ONIndex6M,I3111,TRUE,_xll.ohTrigger(RecalcTrigger,Trigger6M)),NA())</f>
        <v>2.2045427722228172E-2</v>
      </c>
      <c r="Q3111" s="183">
        <f>IFERROR(_xll.qlIndexFixing(ONIndex1Y,I3111,TRUE,_xll.ohTrigger(RecalcTrigger,Trigger1Y)),NA())</f>
        <v>2.2078191094900834E-2</v>
      </c>
    </row>
    <row r="3112" spans="2:17" x14ac:dyDescent="0.2">
      <c r="B3112" s="39" t="s">
        <v>42</v>
      </c>
      <c r="D3112" s="42">
        <f>_xll.qlCalendarAdvance(Calendar,$D3111,B3112,"f",FALSE)</f>
        <v>61128</v>
      </c>
      <c r="E3112" s="177">
        <f>_xll.qlInterestRateIndexValueDate(IndexON,D3112)</f>
        <v>61128</v>
      </c>
      <c r="F3112" s="193">
        <f>IFERROR(_xll.qlIndexFixing(IndexON,D3112,TRUE,_xll.ohTrigger(RecalcTrigger,TriggerON)),NA())</f>
        <v>2.1649606062459359E-2</v>
      </c>
      <c r="H3112" s="42">
        <f>_xll.qlCalendarAdvance(Calendar,$H3111,B3112,"f",FALSE)</f>
        <v>61128</v>
      </c>
      <c r="I3112" s="177">
        <f>_xll.qlInterestRateIndexValueDate(Index1M,$H3112)</f>
        <v>61128</v>
      </c>
      <c r="J3112" s="182">
        <f>IFERROR(_xll.qlIndexFixing(Index1M,$H3112,TRUE,_xll.ohTrigger(RecalcTrigger,Trigger1M)),NA())</f>
        <v>2.1726906138381998E-2</v>
      </c>
      <c r="K3112" s="44">
        <f>IFERROR(_xll.qlIndexFixing(Index3M,H3112,TRUE,_xll.ohTrigger(RecalcTrigger,Trigger3M)),NA())</f>
        <v>2.2094808836192383E-2</v>
      </c>
      <c r="L3112" s="44">
        <f>IFERROR(_xll.qlIndexFixing(Index6M,$H3112,TRUE,_xll.ohTrigger(RecalcTrigger,Trigger6M)),NA())</f>
        <v>2.2253913839410597E-2</v>
      </c>
      <c r="M3112" s="183">
        <f>IFERROR(_xll.qlIndexFixing(Index1Y,$H3112,TRUE,_xll.ohTrigger(RecalcTrigger,Trigger1Y)),NA())</f>
        <v>2.2488662687002527E-2</v>
      </c>
      <c r="N3112" s="182">
        <f>IFERROR(_xll.qlIndexFixing(ONIndex1M,I3112,TRUE,_xll.ohTrigger(RecalcTrigger,Trigger1M)),NA())</f>
        <v>2.1691203837558293E-2</v>
      </c>
      <c r="O3112" s="44">
        <f>IFERROR(_xll.qlIndexFixing(ONIndex3M,I3112,TRUE,_xll.ohTrigger(RecalcTrigger,Trigger3M)),NA())</f>
        <v>2.1994556889650685E-2</v>
      </c>
      <c r="P3112" s="44">
        <f>IFERROR(_xll.qlIndexFixing(ONIndex6M,I3112,TRUE,_xll.ohTrigger(RecalcTrigger,Trigger6M)),NA())</f>
        <v>2.2051611599244181E-2</v>
      </c>
      <c r="Q3112" s="183">
        <f>IFERROR(_xll.qlIndexFixing(ONIndex1Y,I3112,TRUE,_xll.ohTrigger(RecalcTrigger,Trigger1Y)),NA())</f>
        <v>2.2084403159732258E-2</v>
      </c>
    </row>
    <row r="3113" spans="2:17" x14ac:dyDescent="0.2">
      <c r="B3113" s="39" t="s">
        <v>42</v>
      </c>
      <c r="D3113" s="42">
        <f>_xll.qlCalendarAdvance(Calendar,$D3112,B3113,"f",FALSE)</f>
        <v>61135</v>
      </c>
      <c r="E3113" s="177">
        <f>_xll.qlInterestRateIndexValueDate(IndexON,D3113)</f>
        <v>61135</v>
      </c>
      <c r="F3113" s="193">
        <f>IFERROR(_xll.qlIndexFixing(IndexON,D3113,TRUE,_xll.ohTrigger(RecalcTrigger,TriggerON)),NA())</f>
        <v>2.165542559202982E-2</v>
      </c>
      <c r="H3113" s="42">
        <f>_xll.qlCalendarAdvance(Calendar,$H3112,B3113,"f",FALSE)</f>
        <v>61135</v>
      </c>
      <c r="I3113" s="177">
        <f>_xll.qlInterestRateIndexValueDate(Index1M,$H3113)</f>
        <v>61135</v>
      </c>
      <c r="J3113" s="182">
        <f>IFERROR(_xll.qlIndexFixing(Index1M,$H3113,TRUE,_xll.ohTrigger(RecalcTrigger,Trigger1M)),NA())</f>
        <v>2.1733477584869841E-2</v>
      </c>
      <c r="K3113" s="44">
        <f>IFERROR(_xll.qlIndexFixing(Index3M,H3113,TRUE,_xll.ohTrigger(RecalcTrigger,Trigger3M)),NA())</f>
        <v>2.2100899234823661E-2</v>
      </c>
      <c r="L3113" s="44">
        <f>IFERROR(_xll.qlIndexFixing(Index6M,$H3113,TRUE,_xll.ohTrigger(RecalcTrigger,Trigger6M)),NA())</f>
        <v>2.2259959344608962E-2</v>
      </c>
      <c r="M3113" s="183">
        <f>IFERROR(_xll.qlIndexFixing(Index1Y,$H3113,TRUE,_xll.ohTrigger(RecalcTrigger,Trigger1Y)),NA())</f>
        <v>2.2494609196139454E-2</v>
      </c>
      <c r="N3113" s="182">
        <f>IFERROR(_xll.qlIndexFixing(ONIndex1M,I3113,TRUE,_xll.ohTrigger(RecalcTrigger,Trigger1M)),NA())</f>
        <v>2.1697798398609969E-2</v>
      </c>
      <c r="O3113" s="44">
        <f>IFERROR(_xll.qlIndexFixing(ONIndex3M,I3113,TRUE,_xll.ohTrigger(RecalcTrigger,Trigger3M)),NA())</f>
        <v>2.2000708381059164E-2</v>
      </c>
      <c r="P3113" s="44">
        <f>IFERROR(_xll.qlIndexFixing(ONIndex6M,I3113,TRUE,_xll.ohTrigger(RecalcTrigger,Trigger6M)),NA())</f>
        <v>2.2057780901302282E-2</v>
      </c>
      <c r="Q3113" s="183">
        <f>IFERROR(_xll.qlIndexFixing(ONIndex1Y,I3113,TRUE,_xll.ohTrigger(RecalcTrigger,Trigger1Y)),NA())</f>
        <v>2.209060058322887E-2</v>
      </c>
    </row>
    <row r="3114" spans="2:17" x14ac:dyDescent="0.2">
      <c r="B3114" s="39" t="s">
        <v>42</v>
      </c>
      <c r="D3114" s="42">
        <f>_xll.qlCalendarAdvance(Calendar,$D3113,B3114,"f",FALSE)</f>
        <v>61142</v>
      </c>
      <c r="E3114" s="177">
        <f>_xll.qlInterestRateIndexValueDate(IndexON,D3114)</f>
        <v>61142</v>
      </c>
      <c r="F3114" s="193">
        <f>IFERROR(_xll.qlIndexFixing(IndexON,D3114,TRUE,_xll.ohTrigger(RecalcTrigger,TriggerON)),NA())</f>
        <v>2.1661231373557577E-2</v>
      </c>
      <c r="H3114" s="42">
        <f>_xll.qlCalendarAdvance(Calendar,$H3113,B3114,"f",FALSE)</f>
        <v>61142</v>
      </c>
      <c r="I3114" s="177">
        <f>_xll.qlInterestRateIndexValueDate(Index1M,$H3114)</f>
        <v>61142</v>
      </c>
      <c r="J3114" s="182">
        <f>IFERROR(_xll.qlIndexFixing(Index1M,$H3114,TRUE,_xll.ohTrigger(RecalcTrigger,Trigger1M)),NA())</f>
        <v>2.1740033426109986E-2</v>
      </c>
      <c r="K3114" s="44">
        <f>IFERROR(_xll.qlIndexFixing(Index3M,H3114,TRUE,_xll.ohTrigger(RecalcTrigger,Trigger3M)),NA())</f>
        <v>2.2106975029938788E-2</v>
      </c>
      <c r="L3114" s="44">
        <f>IFERROR(_xll.qlIndexFixing(Index6M,$H3114,TRUE,_xll.ohTrigger(RecalcTrigger,Trigger6M)),NA())</f>
        <v>2.2265990130529337E-2</v>
      </c>
      <c r="M3114" s="183">
        <f>IFERROR(_xll.qlIndexFixing(Index1Y,$H3114,TRUE,_xll.ohTrigger(RecalcTrigger,Trigger1Y)),NA())</f>
        <v>2.2500540769289847E-2</v>
      </c>
      <c r="N3114" s="182">
        <f>IFERROR(_xll.qlIndexFixing(ONIndex1M,I3114,TRUE,_xll.ohTrigger(RecalcTrigger,Trigger1M)),NA())</f>
        <v>2.1704377380621365E-2</v>
      </c>
      <c r="O3114" s="44">
        <f>IFERROR(_xll.qlIndexFixing(ONIndex3M,I3114,TRUE,_xll.ohTrigger(RecalcTrigger,Trigger3M)),NA())</f>
        <v>2.2006845339977987E-2</v>
      </c>
      <c r="P3114" s="44">
        <f>IFERROR(_xll.qlIndexFixing(ONIndex6M,I3114,TRUE,_xll.ohTrigger(RecalcTrigger,Trigger6M)),NA())</f>
        <v>2.2063935628888753E-2</v>
      </c>
      <c r="Q3114" s="183">
        <f>IFERROR(_xll.qlIndexFixing(ONIndex1Y,I3114,TRUE,_xll.ohTrigger(RecalcTrigger,Trigger1Y)),NA())</f>
        <v>2.2096783365876949E-2</v>
      </c>
    </row>
    <row r="3115" spans="2:17" x14ac:dyDescent="0.2">
      <c r="B3115" s="39" t="s">
        <v>42</v>
      </c>
      <c r="D3115" s="42">
        <f>_xll.qlCalendarAdvance(Calendar,$D3114,B3115,"f",FALSE)</f>
        <v>61149</v>
      </c>
      <c r="E3115" s="177">
        <f>_xll.qlInterestRateIndexValueDate(IndexON,D3115)</f>
        <v>61149</v>
      </c>
      <c r="F3115" s="193">
        <f>IFERROR(_xll.qlIndexFixing(IndexON,D3115,TRUE,_xll.ohTrigger(RecalcTrigger,TriggerON)),NA())</f>
        <v>2.1667023406475305E-2</v>
      </c>
      <c r="H3115" s="42">
        <f>_xll.qlCalendarAdvance(Calendar,$H3114,B3115,"f",FALSE)</f>
        <v>61149</v>
      </c>
      <c r="I3115" s="177">
        <f>_xll.qlInterestRateIndexValueDate(Index1M,$H3115)</f>
        <v>61149</v>
      </c>
      <c r="J3115" s="182">
        <f>IFERROR(_xll.qlIndexFixing(Index1M,$H3115,TRUE,_xll.ohTrigger(RecalcTrigger,Trigger1M)),NA())</f>
        <v>2.1743234162874568E-2</v>
      </c>
      <c r="K3115" s="44">
        <f>IFERROR(_xll.qlIndexFixing(Index3M,H3115,TRUE,_xll.ohTrigger(RecalcTrigger,Trigger3M)),NA())</f>
        <v>2.2113036221469935E-2</v>
      </c>
      <c r="L3115" s="44">
        <f>IFERROR(_xll.qlIndexFixing(Index6M,$H3115,TRUE,_xll.ohTrigger(RecalcTrigger,Trigger6M)),NA())</f>
        <v>2.2270904623781337E-2</v>
      </c>
      <c r="M3115" s="183">
        <f>IFERROR(_xll.qlIndexFixing(Index1Y,$H3115,TRUE,_xll.ohTrigger(RecalcTrigger,Trigger1Y)),NA())</f>
        <v>2.2506457406192181E-2</v>
      </c>
      <c r="N3115" s="182">
        <f>IFERROR(_xll.qlIndexFixing(ONIndex1M,I3115,TRUE,_xll.ohTrigger(RecalcTrigger,Trigger1M)),NA())</f>
        <v>2.1710940783187249E-2</v>
      </c>
      <c r="O3115" s="44">
        <f>IFERROR(_xll.qlIndexFixing(ONIndex3M,I3115,TRUE,_xll.ohTrigger(RecalcTrigger,Trigger3M)),NA())</f>
        <v>2.2012967766245062E-2</v>
      </c>
      <c r="P3115" s="44">
        <f>IFERROR(_xll.qlIndexFixing(ONIndex6M,I3115,TRUE,_xll.ohTrigger(RecalcTrigger,Trigger6M)),NA())</f>
        <v>2.2070075781841503E-2</v>
      </c>
      <c r="Q3115" s="183">
        <f>IFERROR(_xll.qlIndexFixing(ONIndex1Y,I3115,TRUE,_xll.ohTrigger(RecalcTrigger,Trigger1Y)),NA())</f>
        <v>2.2102951507352309E-2</v>
      </c>
    </row>
    <row r="3116" spans="2:17" x14ac:dyDescent="0.2">
      <c r="B3116" s="39" t="s">
        <v>42</v>
      </c>
      <c r="D3116" s="42">
        <f>_xll.qlCalendarAdvance(Calendar,$D3115,B3116,"f",FALSE)</f>
        <v>61156</v>
      </c>
      <c r="E3116" s="177">
        <f>_xll.qlInterestRateIndexValueDate(IndexON,D3116)</f>
        <v>61156</v>
      </c>
      <c r="F3116" s="193">
        <f>IFERROR(_xll.qlIndexFixing(IndexON,D3116,TRUE,_xll.ohTrigger(RecalcTrigger,TriggerON)),NA())</f>
        <v>2.1672801691107191E-2</v>
      </c>
      <c r="H3116" s="42">
        <f>_xll.qlCalendarAdvance(Calendar,$H3115,B3116,"f",FALSE)</f>
        <v>61156</v>
      </c>
      <c r="I3116" s="177">
        <f>_xll.qlInterestRateIndexValueDate(Index1M,$H3116)</f>
        <v>61156</v>
      </c>
      <c r="J3116" s="182">
        <f>IFERROR(_xll.qlIndexFixing(Index1M,$H3116,TRUE,_xll.ohTrigger(RecalcTrigger,Trigger1M)),NA())</f>
        <v>2.1749760971866799E-2</v>
      </c>
      <c r="K3116" s="44">
        <f>IFERROR(_xll.qlIndexFixing(Index3M,H3116,TRUE,_xll.ohTrigger(RecalcTrigger,Trigger3M)),NA())</f>
        <v>2.2119082809348385E-2</v>
      </c>
      <c r="L3116" s="44">
        <f>IFERROR(_xll.qlIndexFixing(Index6M,$H3116,TRUE,_xll.ohTrigger(RecalcTrigger,Trigger6M)),NA())</f>
        <v>2.2276906657908588E-2</v>
      </c>
      <c r="M3116" s="183">
        <f>IFERROR(_xll.qlIndexFixing(Index1Y,$H3116,TRUE,_xll.ohTrigger(RecalcTrigger,Trigger1Y)),NA())</f>
        <v>2.2512359106586052E-2</v>
      </c>
      <c r="N3116" s="182">
        <f>IFERROR(_xll.qlIndexFixing(ONIndex1M,I3116,TRUE,_xll.ohTrigger(RecalcTrigger,Trigger1M)),NA())</f>
        <v>2.1717488606388669E-2</v>
      </c>
      <c r="O3116" s="44">
        <f>IFERROR(_xll.qlIndexFixing(ONIndex3M,I3116,TRUE,_xll.ohTrigger(RecalcTrigger,Trigger3M)),NA())</f>
        <v>2.2019075659698295E-2</v>
      </c>
      <c r="P3116" s="44">
        <f>IFERROR(_xll.qlIndexFixing(ONIndex6M,I3116,TRUE,_xll.ohTrigger(RecalcTrigger,Trigger6M)),NA())</f>
        <v>2.2076201359998437E-2</v>
      </c>
      <c r="Q3116" s="183">
        <f>IFERROR(_xll.qlIndexFixing(ONIndex1Y,I3116,TRUE,_xll.ohTrigger(RecalcTrigger,Trigger1Y)),NA())</f>
        <v>2.2109105007573904E-2</v>
      </c>
    </row>
    <row r="3117" spans="2:17" x14ac:dyDescent="0.2">
      <c r="B3117" s="39" t="s">
        <v>42</v>
      </c>
      <c r="D3117" s="42">
        <f>_xll.qlCalendarAdvance(Calendar,$D3116,B3117,"f",FALSE)</f>
        <v>61163</v>
      </c>
      <c r="E3117" s="177">
        <f>_xll.qlInterestRateIndexValueDate(IndexON,D3117)</f>
        <v>61163</v>
      </c>
      <c r="F3117" s="193">
        <f>IFERROR(_xll.qlIndexFixing(IndexON,D3117,TRUE,_xll.ohTrigger(RecalcTrigger,TriggerON)),NA())</f>
        <v>2.1678566227291141E-2</v>
      </c>
      <c r="H3117" s="42">
        <f>_xll.qlCalendarAdvance(Calendar,$H3116,B3117,"f",FALSE)</f>
        <v>61163</v>
      </c>
      <c r="I3117" s="177">
        <f>_xll.qlInterestRateIndexValueDate(Index1M,$H3117)</f>
        <v>61163</v>
      </c>
      <c r="J3117" s="182">
        <f>IFERROR(_xll.qlIndexFixing(Index1M,$H3117,TRUE,_xll.ohTrigger(RecalcTrigger,Trigger1M)),NA())</f>
        <v>2.175627217796413E-2</v>
      </c>
      <c r="K3117" s="44">
        <f>IFERROR(_xll.qlIndexFixing(Index3M,H3117,TRUE,_xll.ohTrigger(RecalcTrigger,Trigger3M)),NA())</f>
        <v>2.2125114793511591E-2</v>
      </c>
      <c r="L3117" s="44">
        <f>IFERROR(_xll.qlIndexFixing(Index6M,$H3117,TRUE,_xll.ohTrigger(RecalcTrigger,Trigger6M)),NA())</f>
        <v>2.228289397316454E-2</v>
      </c>
      <c r="M3117" s="183">
        <f>IFERROR(_xll.qlIndexFixing(Index1Y,$H3117,TRUE,_xll.ohTrigger(RecalcTrigger,Trigger1Y)),NA())</f>
        <v>2.2518245870212596E-2</v>
      </c>
      <c r="N3117" s="182">
        <f>IFERROR(_xll.qlIndexFixing(ONIndex1M,I3117,TRUE,_xll.ohTrigger(RecalcTrigger,Trigger1M)),NA())</f>
        <v>2.1724020850225623E-2</v>
      </c>
      <c r="O3117" s="44">
        <f>IFERROR(_xll.qlIndexFixing(ONIndex3M,I3117,TRUE,_xll.ohTrigger(RecalcTrigger,Trigger3M)),NA())</f>
        <v>2.2025169020823965E-2</v>
      </c>
      <c r="P3117" s="44">
        <f>IFERROR(_xll.qlIndexFixing(ONIndex6M,I3117,TRUE,_xll.ohTrigger(RecalcTrigger,Trigger6M)),NA())</f>
        <v>2.2082312363440604E-2</v>
      </c>
      <c r="Q3117" s="183">
        <f>IFERROR(_xll.qlIndexFixing(ONIndex1Y,I3117,TRUE,_xll.ohTrigger(RecalcTrigger,Trigger1Y)),NA())</f>
        <v>2.2115243866703826E-2</v>
      </c>
    </row>
    <row r="3118" spans="2:17" x14ac:dyDescent="0.2">
      <c r="B3118" s="39" t="s">
        <v>42</v>
      </c>
      <c r="D3118" s="42">
        <f>_xll.qlCalendarAdvance(Calendar,$D3117,B3118,"f",FALSE)</f>
        <v>61170</v>
      </c>
      <c r="E3118" s="177">
        <f>_xll.qlInterestRateIndexValueDate(IndexON,D3118)</f>
        <v>61170</v>
      </c>
      <c r="F3118" s="193">
        <f>IFERROR(_xll.qlIndexFixing(IndexON,D3118,TRUE,_xll.ohTrigger(RecalcTrigger,TriggerON)),NA())</f>
        <v>2.1684317015270294E-2</v>
      </c>
      <c r="H3118" s="42">
        <f>_xll.qlCalendarAdvance(Calendar,$H3117,B3118,"f",FALSE)</f>
        <v>61170</v>
      </c>
      <c r="I3118" s="177">
        <f>_xll.qlInterestRateIndexValueDate(Index1M,$H3118)</f>
        <v>61170</v>
      </c>
      <c r="J3118" s="182">
        <f>IFERROR(_xll.qlIndexFixing(Index1M,$H3118,TRUE,_xll.ohTrigger(RecalcTrigger,Trigger1M)),NA())</f>
        <v>2.1762767781147645E-2</v>
      </c>
      <c r="K3118" s="44">
        <f>IFERROR(_xll.qlIndexFixing(Index3M,H3118,TRUE,_xll.ohTrigger(RecalcTrigger,Trigger3M)),NA())</f>
        <v>2.2131132173890844E-2</v>
      </c>
      <c r="L3118" s="44">
        <f>IFERROR(_xll.qlIndexFixing(Index6M,$H3118,TRUE,_xll.ohTrigger(RecalcTrigger,Trigger6M)),NA())</f>
        <v>2.2288866569418544E-2</v>
      </c>
      <c r="M3118" s="183">
        <f>IFERROR(_xll.qlIndexFixing(Index1Y,$H3118,TRUE,_xll.ohTrigger(RecalcTrigger,Trigger1Y)),NA())</f>
        <v>2.2524117696811844E-2</v>
      </c>
      <c r="N3118" s="182">
        <f>IFERROR(_xll.qlIndexFixing(ONIndex1M,I3118,TRUE,_xll.ohTrigger(RecalcTrigger,Trigger1M)),NA())</f>
        <v>2.1730537514860204E-2</v>
      </c>
      <c r="O3118" s="44">
        <f>IFERROR(_xll.qlIndexFixing(ONIndex3M,I3118,TRUE,_xll.ohTrigger(RecalcTrigger,Trigger3M)),NA())</f>
        <v>2.2031247849297886E-2</v>
      </c>
      <c r="P3118" s="44">
        <f>IFERROR(_xll.qlIndexFixing(ONIndex6M,I3118,TRUE,_xll.ohTrigger(RecalcTrigger,Trigger6M)),NA())</f>
        <v>2.2088408792330094E-2</v>
      </c>
      <c r="Q3118" s="183">
        <f>IFERROR(_xll.qlIndexFixing(ONIndex1Y,I3118,TRUE,_xll.ohTrigger(RecalcTrigger,Trigger1Y)),NA())</f>
        <v>2.2121368084904169E-2</v>
      </c>
    </row>
    <row r="3119" spans="2:17" x14ac:dyDescent="0.2">
      <c r="B3119" s="39" t="s">
        <v>42</v>
      </c>
      <c r="D3119" s="42">
        <f>_xll.qlCalendarAdvance(Calendar,$D3118,B3119,"f",FALSE)</f>
        <v>61177</v>
      </c>
      <c r="E3119" s="177">
        <f>_xll.qlInterestRateIndexValueDate(IndexON,D3119)</f>
        <v>61177</v>
      </c>
      <c r="F3119" s="193">
        <f>IFERROR(_xll.qlIndexFixing(IndexON,D3119,TRUE,_xll.ohTrigger(RecalcTrigger,TriggerON)),NA())</f>
        <v>2.1690054054720465E-2</v>
      </c>
      <c r="H3119" s="42">
        <f>_xll.qlCalendarAdvance(Calendar,$H3118,B3119,"f",FALSE)</f>
        <v>61177</v>
      </c>
      <c r="I3119" s="177">
        <f>_xll.qlInterestRateIndexValueDate(Index1M,$H3119)</f>
        <v>61177</v>
      </c>
      <c r="J3119" s="182">
        <f>IFERROR(_xll.qlIndexFixing(Index1M,$H3119,TRUE,_xll.ohTrigger(RecalcTrigger,Trigger1M)),NA())</f>
        <v>2.1769247781390333E-2</v>
      </c>
      <c r="K3119" s="44">
        <f>IFERROR(_xll.qlIndexFixing(Index3M,H3119,TRUE,_xll.ohTrigger(RecalcTrigger,Trigger3M)),NA())</f>
        <v>2.2137134950420072E-2</v>
      </c>
      <c r="L3119" s="44">
        <f>IFERROR(_xll.qlIndexFixing(Index6M,$H3119,TRUE,_xll.ohTrigger(RecalcTrigger,Trigger6M)),NA())</f>
        <v>2.2294824446539064E-2</v>
      </c>
      <c r="M3119" s="183">
        <f>IFERROR(_xll.qlIndexFixing(Index1Y,$H3119,TRUE,_xll.ohTrigger(RecalcTrigger,Trigger1Y)),NA())</f>
        <v>2.2529974586125379E-2</v>
      </c>
      <c r="N3119" s="182">
        <f>IFERROR(_xll.qlIndexFixing(ONIndex1M,I3119,TRUE,_xll.ohTrigger(RecalcTrigger,Trigger1M)),NA())</f>
        <v>2.1737038600130321E-2</v>
      </c>
      <c r="O3119" s="44">
        <f>IFERROR(_xll.qlIndexFixing(ONIndex3M,I3119,TRUE,_xll.ohTrigger(RecalcTrigger,Trigger3M)),NA())</f>
        <v>2.2037312145039012E-2</v>
      </c>
      <c r="P3119" s="44">
        <f>IFERROR(_xll.qlIndexFixing(ONIndex6M,I3119,TRUE,_xll.ohTrigger(RecalcTrigger,Trigger6M)),NA())</f>
        <v>2.2094490646342724E-2</v>
      </c>
      <c r="Q3119" s="183">
        <f>IFERROR(_xll.qlIndexFixing(ONIndex1Y,I3119,TRUE,_xll.ohTrigger(RecalcTrigger,Trigger1Y)),NA())</f>
        <v>2.2127477661688655E-2</v>
      </c>
    </row>
    <row r="3120" spans="2:17" x14ac:dyDescent="0.2">
      <c r="B3120" s="39" t="s">
        <v>42</v>
      </c>
      <c r="D3120" s="42">
        <f>_xll.qlCalendarAdvance(Calendar,$D3119,B3120,"f",FALSE)</f>
        <v>61184</v>
      </c>
      <c r="E3120" s="177">
        <f>_xll.qlInterestRateIndexValueDate(IndexON,D3120)</f>
        <v>61184</v>
      </c>
      <c r="F3120" s="193">
        <f>IFERROR(_xll.qlIndexFixing(IndexON,D3120,TRUE,_xll.ohTrigger(RecalcTrigger,TriggerON)),NA())</f>
        <v>2.16957773457227E-2</v>
      </c>
      <c r="H3120" s="42">
        <f>_xll.qlCalendarAdvance(Calendar,$H3119,B3120,"f",FALSE)</f>
        <v>61184</v>
      </c>
      <c r="I3120" s="177">
        <f>_xll.qlInterestRateIndexValueDate(Index1M,$H3120)</f>
        <v>61184</v>
      </c>
      <c r="J3120" s="182">
        <f>IFERROR(_xll.qlIndexFixing(Index1M,$H3120,TRUE,_xll.ohTrigger(RecalcTrigger,Trigger1M)),NA())</f>
        <v>2.1779040761659454E-2</v>
      </c>
      <c r="K3120" s="44">
        <f>IFERROR(_xll.qlIndexFixing(Index3M,H3120,TRUE,_xll.ohTrigger(RecalcTrigger,Trigger3M)),NA())</f>
        <v>2.2143123123033202E-2</v>
      </c>
      <c r="L3120" s="44">
        <f>IFERROR(_xll.qlIndexFixing(Index6M,$H3120,TRUE,_xll.ohTrigger(RecalcTrigger,Trigger6M)),NA())</f>
        <v>2.2301865733778268E-2</v>
      </c>
      <c r="M3120" s="183">
        <f>IFERROR(_xll.qlIndexFixing(Index1Y,$H3120,TRUE,_xll.ohTrigger(RecalcTrigger,Trigger1Y)),NA())</f>
        <v>2.2535816537895669E-2</v>
      </c>
      <c r="N3120" s="182">
        <f>IFERROR(_xll.qlIndexFixing(ONIndex1M,I3120,TRUE,_xll.ohTrigger(RecalcTrigger,Trigger1M)),NA())</f>
        <v>2.1743524105873879E-2</v>
      </c>
      <c r="O3120" s="44">
        <f>IFERROR(_xll.qlIndexFixing(ONIndex3M,I3120,TRUE,_xll.ohTrigger(RecalcTrigger,Trigger3M)),NA())</f>
        <v>2.2043361908128389E-2</v>
      </c>
      <c r="P3120" s="44">
        <f>IFERROR(_xll.qlIndexFixing(ONIndex6M,I3120,TRUE,_xll.ohTrigger(RecalcTrigger,Trigger6M)),NA())</f>
        <v>2.2100557925721631E-2</v>
      </c>
      <c r="Q3120" s="183">
        <f>IFERROR(_xll.qlIndexFixing(ONIndex1Y,I3120,TRUE,_xll.ohTrigger(RecalcTrigger,Trigger1Y)),NA())</f>
        <v>2.2133572597462514E-2</v>
      </c>
    </row>
    <row r="3121" spans="2:17" x14ac:dyDescent="0.2">
      <c r="B3121" s="39" t="s">
        <v>42</v>
      </c>
      <c r="D3121" s="42">
        <f>_xll.qlCalendarAdvance(Calendar,$D3120,B3121,"f",FALSE)</f>
        <v>61191</v>
      </c>
      <c r="E3121" s="177">
        <f>_xll.qlInterestRateIndexValueDate(IndexON,D3121)</f>
        <v>61191</v>
      </c>
      <c r="F3121" s="193">
        <f>IFERROR(_xll.qlIndexFixing(IndexON,D3121,TRUE,_xll.ohTrigger(RecalcTrigger,TriggerON)),NA())</f>
        <v>2.1701486888601185E-2</v>
      </c>
      <c r="H3121" s="42">
        <f>_xll.qlCalendarAdvance(Calendar,$H3120,B3121,"f",FALSE)</f>
        <v>61191</v>
      </c>
      <c r="I3121" s="177">
        <f>_xll.qlInterestRateIndexValueDate(Index1M,$H3121)</f>
        <v>61191</v>
      </c>
      <c r="J3121" s="182">
        <f>IFERROR(_xll.qlIndexFixing(Index1M,$H3121,TRUE,_xll.ohTrigger(RecalcTrigger,Trigger1M)),NA())</f>
        <v>2.1785487365345409E-2</v>
      </c>
      <c r="K3121" s="44">
        <f>IFERROR(_xll.qlIndexFixing(Index3M,H3121,TRUE,_xll.ohTrigger(RecalcTrigger,Trigger3M)),NA())</f>
        <v>2.2149096691667692E-2</v>
      </c>
      <c r="L3121" s="44">
        <f>IFERROR(_xll.qlIndexFixing(Index6M,$H3121,TRUE,_xll.ohTrigger(RecalcTrigger,Trigger6M)),NA())</f>
        <v>2.2307793481044856E-2</v>
      </c>
      <c r="M3121" s="183">
        <f>IFERROR(_xll.qlIndexFixing(Index1Y,$H3121,TRUE,_xll.ohTrigger(RecalcTrigger,Trigger1Y)),NA())</f>
        <v>2.2541643551865845E-2</v>
      </c>
      <c r="N3121" s="182">
        <f>IFERROR(_xll.qlIndexFixing(ONIndex1M,I3121,TRUE,_xll.ohTrigger(RecalcTrigger,Trigger1M)),NA())</f>
        <v>2.1749994032415065E-2</v>
      </c>
      <c r="O3121" s="44">
        <f>IFERROR(_xll.qlIndexFixing(ONIndex3M,I3121,TRUE,_xll.ohTrigger(RecalcTrigger,Trigger3M)),NA())</f>
        <v>2.2049397138809157E-2</v>
      </c>
      <c r="P3121" s="44">
        <f>IFERROR(_xll.qlIndexFixing(ONIndex6M,I3121,TRUE,_xll.ohTrigger(RecalcTrigger,Trigger6M)),NA())</f>
        <v>2.2106610630547863E-2</v>
      </c>
      <c r="Q3121" s="183">
        <f>IFERROR(_xll.qlIndexFixing(ONIndex1Y,I3121,TRUE,_xll.ohTrigger(RecalcTrigger,Trigger1Y)),NA())</f>
        <v>2.2139652892063655E-2</v>
      </c>
    </row>
    <row r="3122" spans="2:17" x14ac:dyDescent="0.2">
      <c r="B3122" s="39" t="s">
        <v>42</v>
      </c>
      <c r="D3122" s="42">
        <f>_xll.qlCalendarAdvance(Calendar,$D3121,B3122,"f",FALSE)</f>
        <v>61198</v>
      </c>
      <c r="E3122" s="177">
        <f>_xll.qlInterestRateIndexValueDate(IndexON,D3122)</f>
        <v>61198</v>
      </c>
      <c r="F3122" s="193">
        <f>IFERROR(_xll.qlIndexFixing(IndexON,D3122,TRUE,_xll.ohTrigger(RecalcTrigger,TriggerON)),NA())</f>
        <v>2.1707182682869641E-2</v>
      </c>
      <c r="H3122" s="42">
        <f>_xll.qlCalendarAdvance(Calendar,$H3121,B3122,"f",FALSE)</f>
        <v>61198</v>
      </c>
      <c r="I3122" s="177">
        <f>_xll.qlInterestRateIndexValueDate(Index1M,$H3122)</f>
        <v>61198</v>
      </c>
      <c r="J3122" s="182">
        <f>IFERROR(_xll.qlIndexFixing(Index1M,$H3122,TRUE,_xll.ohTrigger(RecalcTrigger,Trigger1M)),NA())</f>
        <v>2.1791918363560175E-2</v>
      </c>
      <c r="K3122" s="44">
        <f>IFERROR(_xll.qlIndexFixing(Index3M,H3122,TRUE,_xll.ohTrigger(RecalcTrigger,Trigger3M)),NA())</f>
        <v>2.2155055656253066E-2</v>
      </c>
      <c r="L3122" s="44">
        <f>IFERROR(_xll.qlIndexFixing(Index6M,$H3122,TRUE,_xll.ohTrigger(RecalcTrigger,Trigger6M)),NA())</f>
        <v>2.2313706507978974E-2</v>
      </c>
      <c r="M3122" s="183">
        <f>IFERROR(_xll.qlIndexFixing(Index1Y,$H3122,TRUE,_xll.ohTrigger(RecalcTrigger,Trigger1Y)),NA())</f>
        <v>2.2547455627779482E-2</v>
      </c>
      <c r="N3122" s="182">
        <f>IFERROR(_xll.qlIndexFixing(ONIndex1M,I3122,TRUE,_xll.ohTrigger(RecalcTrigger,Trigger1M)),NA())</f>
        <v>2.1756448379591786E-2</v>
      </c>
      <c r="O3122" s="44">
        <f>IFERROR(_xll.qlIndexFixing(ONIndex3M,I3122,TRUE,_xll.ohTrigger(RecalcTrigger,Trigger3M)),NA())</f>
        <v>2.2055417836676083E-2</v>
      </c>
      <c r="P3122" s="44">
        <f>IFERROR(_xll.qlIndexFixing(ONIndex6M,I3122,TRUE,_xll.ohTrigger(RecalcTrigger,Trigger6M)),NA())</f>
        <v>2.211264876057828E-2</v>
      </c>
      <c r="Q3122" s="183">
        <f>IFERROR(_xll.qlIndexFixing(ONIndex1Y,I3122,TRUE,_xll.ohTrigger(RecalcTrigger,Trigger1Y)),NA())</f>
        <v>2.2145718545573123E-2</v>
      </c>
    </row>
    <row r="3123" spans="2:17" x14ac:dyDescent="0.2">
      <c r="B3123" s="39" t="s">
        <v>42</v>
      </c>
      <c r="D3123" s="42">
        <f>_xll.qlCalendarAdvance(Calendar,$D3122,B3123,"f",FALSE)</f>
        <v>61205</v>
      </c>
      <c r="E3123" s="177">
        <f>_xll.qlInterestRateIndexValueDate(IndexON,D3123)</f>
        <v>61205</v>
      </c>
      <c r="F3123" s="193">
        <f>IFERROR(_xll.qlIndexFixing(IndexON,D3123,TRUE,_xll.ohTrigger(RecalcTrigger,TriggerON)),NA())</f>
        <v>2.1712864728852255E-2</v>
      </c>
      <c r="H3123" s="42">
        <f>_xll.qlCalendarAdvance(Calendar,$H3122,B3123,"f",FALSE)</f>
        <v>61205</v>
      </c>
      <c r="I3123" s="177">
        <f>_xll.qlInterestRateIndexValueDate(Index1M,$H3123)</f>
        <v>61205</v>
      </c>
      <c r="J3123" s="182">
        <f>IFERROR(_xll.qlIndexFixing(Index1M,$H3123,TRUE,_xll.ohTrigger(RecalcTrigger,Trigger1M)),NA())</f>
        <v>2.1799441039350002E-2</v>
      </c>
      <c r="K3123" s="44">
        <f>IFERROR(_xll.qlIndexFixing(Index3M,H3123,TRUE,_xll.ohTrigger(RecalcTrigger,Trigger3M)),NA())</f>
        <v>2.2161000016726773E-2</v>
      </c>
      <c r="L3123" s="44">
        <f>IFERROR(_xll.qlIndexFixing(Index6M,$H3123,TRUE,_xll.ohTrigger(RecalcTrigger,Trigger6M)),NA())</f>
        <v>2.2319604814449799E-2</v>
      </c>
      <c r="M3123" s="183">
        <f>IFERROR(_xll.qlIndexFixing(Index1Y,$H3123,TRUE,_xll.ohTrigger(RecalcTrigger,Trigger1Y)),NA())</f>
        <v>2.2553252765380154E-2</v>
      </c>
      <c r="N3123" s="182">
        <f>IFERROR(_xll.qlIndexFixing(ONIndex1M,I3123,TRUE,_xll.ohTrigger(RecalcTrigger,Trigger1M)),NA())</f>
        <v>2.1762887147404042E-2</v>
      </c>
      <c r="O3123" s="44">
        <f>IFERROR(_xll.qlIndexFixing(ONIndex3M,I3123,TRUE,_xll.ohTrigger(RecalcTrigger,Trigger3M)),NA())</f>
        <v>2.2061424001972307E-2</v>
      </c>
      <c r="P3123" s="44">
        <f>IFERROR(_xll.qlIndexFixing(ONIndex6M,I3123,TRUE,_xll.ohTrigger(RecalcTrigger,Trigger6M)),NA())</f>
        <v>2.2118672315893928E-2</v>
      </c>
      <c r="Q3123" s="183">
        <f>IFERROR(_xll.qlIndexFixing(ONIndex1Y,I3123,TRUE,_xll.ohTrigger(RecalcTrigger,Trigger1Y)),NA())</f>
        <v>2.2151769557909873E-2</v>
      </c>
    </row>
    <row r="3124" spans="2:17" x14ac:dyDescent="0.2">
      <c r="B3124" s="39" t="s">
        <v>42</v>
      </c>
      <c r="D3124" s="42">
        <f>_xll.qlCalendarAdvance(Calendar,$D3123,B3124,"f",FALSE)</f>
        <v>61212</v>
      </c>
      <c r="E3124" s="177">
        <f>_xll.qlInterestRateIndexValueDate(IndexON,D3124)</f>
        <v>61212</v>
      </c>
      <c r="F3124" s="193">
        <f>IFERROR(_xll.qlIndexFixing(IndexON,D3124,TRUE,_xll.ohTrigger(RecalcTrigger,TriggerON)),NA())</f>
        <v>2.1718533026467979E-2</v>
      </c>
      <c r="H3124" s="42">
        <f>_xll.qlCalendarAdvance(Calendar,$H3123,B3124,"f",FALSE)</f>
        <v>61212</v>
      </c>
      <c r="I3124" s="177">
        <f>_xll.qlInterestRateIndexValueDate(Index1M,$H3124)</f>
        <v>61212</v>
      </c>
      <c r="J3124" s="182">
        <f>IFERROR(_xll.qlIndexFixing(Index1M,$H3124,TRUE,_xll.ohTrigger(RecalcTrigger,Trigger1M)),NA())</f>
        <v>2.1804733543460703E-2</v>
      </c>
      <c r="K3124" s="44">
        <f>IFERROR(_xll.qlIndexFixing(Index3M,H3124,TRUE,_xll.ohTrigger(RecalcTrigger,Trigger3M)),NA())</f>
        <v>2.216692977302363E-2</v>
      </c>
      <c r="L3124" s="44">
        <f>IFERROR(_xll.qlIndexFixing(Index6M,$H3124,TRUE,_xll.ohTrigger(RecalcTrigger,Trigger6M)),NA())</f>
        <v>2.2325488400326957E-2</v>
      </c>
      <c r="M3124" s="183">
        <f>IFERROR(_xll.qlIndexFixing(Index1Y,$H3124,TRUE,_xll.ohTrigger(RecalcTrigger,Trigger1Y)),NA())</f>
        <v>2.2559034964413211E-2</v>
      </c>
      <c r="N3124" s="182">
        <f>IFERROR(_xll.qlIndexFixing(ONIndex1M,I3124,TRUE,_xll.ohTrigger(RecalcTrigger,Trigger1M)),NA())</f>
        <v>2.1769310335851833E-2</v>
      </c>
      <c r="O3124" s="44">
        <f>IFERROR(_xll.qlIndexFixing(ONIndex3M,I3124,TRUE,_xll.ohTrigger(RecalcTrigger,Trigger3M)),NA())</f>
        <v>2.2067415634778875E-2</v>
      </c>
      <c r="P3124" s="44">
        <f>IFERROR(_xll.qlIndexFixing(ONIndex6M,I3124,TRUE,_xll.ohTrigger(RecalcTrigger,Trigger6M)),NA())</f>
        <v>2.2124681296413762E-2</v>
      </c>
      <c r="Q3124" s="183">
        <f>IFERROR(_xll.qlIndexFixing(ONIndex1Y,I3124,TRUE,_xll.ohTrigger(RecalcTrigger,Trigger1Y)),NA())</f>
        <v>2.215780592915495E-2</v>
      </c>
    </row>
    <row r="3125" spans="2:17" x14ac:dyDescent="0.2">
      <c r="B3125" s="39" t="s">
        <v>42</v>
      </c>
      <c r="D3125" s="42">
        <f>_xll.qlCalendarAdvance(Calendar,$D3124,B3125,"f",FALSE)</f>
        <v>61219</v>
      </c>
      <c r="E3125" s="177">
        <f>_xll.qlInterestRateIndexValueDate(IndexON,D3125)</f>
        <v>61219</v>
      </c>
      <c r="F3125" s="193">
        <f>IFERROR(_xll.qlIndexFixing(IndexON,D3125,TRUE,_xll.ohTrigger(RecalcTrigger,TriggerON)),NA())</f>
        <v>2.1724187575635767E-2</v>
      </c>
      <c r="H3125" s="42">
        <f>_xll.qlCalendarAdvance(Calendar,$H3124,B3125,"f",FALSE)</f>
        <v>61219</v>
      </c>
      <c r="I3125" s="177">
        <f>_xll.qlInterestRateIndexValueDate(Index1M,$H3125)</f>
        <v>61219</v>
      </c>
      <c r="J3125" s="182">
        <f>IFERROR(_xll.qlIndexFixing(Index1M,$H3125,TRUE,_xll.ohTrigger(RecalcTrigger,Trigger1M)),NA())</f>
        <v>2.1811117725097345E-2</v>
      </c>
      <c r="K3125" s="44">
        <f>IFERROR(_xll.qlIndexFixing(Index3M,H3125,TRUE,_xll.ohTrigger(RecalcTrigger,Trigger3M)),NA())</f>
        <v>2.2172844925075798E-2</v>
      </c>
      <c r="L3125" s="44">
        <f>IFERROR(_xll.qlIndexFixing(Index6M,$H3125,TRUE,_xll.ohTrigger(RecalcTrigger,Trigger6M)),NA())</f>
        <v>2.2331357265481827E-2</v>
      </c>
      <c r="M3125" s="183">
        <f>IFERROR(_xll.qlIndexFixing(Index1Y,$H3125,TRUE,_xll.ohTrigger(RecalcTrigger,Trigger1Y)),NA())</f>
        <v>2.2564802224624661E-2</v>
      </c>
      <c r="N3125" s="182">
        <f>IFERROR(_xll.qlIndexFixing(ONIndex1M,I3125,TRUE,_xll.ohTrigger(RecalcTrigger,Trigger1M)),NA())</f>
        <v>2.1775717945016204E-2</v>
      </c>
      <c r="O3125" s="44">
        <f>IFERROR(_xll.qlIndexFixing(ONIndex3M,I3125,TRUE,_xll.ohTrigger(RecalcTrigger,Trigger3M)),NA())</f>
        <v>2.2073392734852648E-2</v>
      </c>
      <c r="P3125" s="44">
        <f>IFERROR(_xll.qlIndexFixing(ONIndex6M,I3125,TRUE,_xll.ohTrigger(RecalcTrigger,Trigger6M)),NA())</f>
        <v>2.213067570238092E-2</v>
      </c>
      <c r="Q3125" s="183">
        <f>IFERROR(_xll.qlIndexFixing(ONIndex1Y,I3125,TRUE,_xll.ohTrigger(RecalcTrigger,Trigger1Y)),NA())</f>
        <v>2.2163827659389401E-2</v>
      </c>
    </row>
    <row r="3126" spans="2:17" x14ac:dyDescent="0.2">
      <c r="B3126" s="39" t="s">
        <v>42</v>
      </c>
      <c r="D3126" s="42">
        <f>_xll.qlCalendarAdvance(Calendar,$D3125,B3126,"f",FALSE)</f>
        <v>61226</v>
      </c>
      <c r="E3126" s="177">
        <f>_xll.qlInterestRateIndexValueDate(IndexON,D3126)</f>
        <v>61226</v>
      </c>
      <c r="F3126" s="193">
        <f>IFERROR(_xll.qlIndexFixing(IndexON,D3126,TRUE,_xll.ohTrigger(RecalcTrigger,TriggerON)),NA())</f>
        <v>2.1729828376436666E-2</v>
      </c>
      <c r="H3126" s="42">
        <f>_xll.qlCalendarAdvance(Calendar,$H3125,B3126,"f",FALSE)</f>
        <v>61226</v>
      </c>
      <c r="I3126" s="177">
        <f>_xll.qlInterestRateIndexValueDate(Index1M,$H3126)</f>
        <v>61226</v>
      </c>
      <c r="J3126" s="182">
        <f>IFERROR(_xll.qlIndexFixing(Index1M,$H3126,TRUE,_xll.ohTrigger(RecalcTrigger,Trigger1M)),NA())</f>
        <v>2.1817486301144912E-2</v>
      </c>
      <c r="K3126" s="44">
        <f>IFERROR(_xll.qlIndexFixing(Index3M,H3126,TRUE,_xll.ohTrigger(RecalcTrigger,Trigger3M)),NA())</f>
        <v>2.2178745472821615E-2</v>
      </c>
      <c r="L3126" s="44">
        <f>IFERROR(_xll.qlIndexFixing(Index6M,$H3126,TRUE,_xll.ohTrigger(RecalcTrigger,Trigger6M)),NA())</f>
        <v>2.2337211409785354E-2</v>
      </c>
      <c r="M3126" s="183">
        <f>IFERROR(_xll.qlIndexFixing(Index1Y,$H3126,TRUE,_xll.ohTrigger(RecalcTrigger,Trigger1Y)),NA())</f>
        <v>2.2570554545760072E-2</v>
      </c>
      <c r="N3126" s="182">
        <f>IFERROR(_xll.qlIndexFixing(ONIndex1M,I3126,TRUE,_xll.ohTrigger(RecalcTrigger,Trigger1M)),NA())</f>
        <v>2.1782109974897157E-2</v>
      </c>
      <c r="O3126" s="44">
        <f>IFERROR(_xll.qlIndexFixing(ONIndex3M,I3126,TRUE,_xll.ohTrigger(RecalcTrigger,Trigger3M)),NA())</f>
        <v>2.2079355302274672E-2</v>
      </c>
      <c r="P3126" s="44">
        <f>IFERROR(_xll.qlIndexFixing(ONIndex6M,I3126,TRUE,_xll.ohTrigger(RecalcTrigger,Trigger6M)),NA())</f>
        <v>2.2136655533552263E-2</v>
      </c>
      <c r="Q3126" s="183">
        <f>IFERROR(_xll.qlIndexFixing(ONIndex1Y,I3126,TRUE,_xll.ohTrigger(RecalcTrigger,Trigger1Y)),NA())</f>
        <v>2.2169834748370087E-2</v>
      </c>
    </row>
    <row r="3127" spans="2:17" x14ac:dyDescent="0.2">
      <c r="B3127" s="39" t="s">
        <v>42</v>
      </c>
      <c r="D3127" s="42">
        <f>_xll.qlCalendarAdvance(Calendar,$D3126,B3127,"f",FALSE)</f>
        <v>61233</v>
      </c>
      <c r="E3127" s="177">
        <f>_xll.qlInterestRateIndexValueDate(IndexON,D3127)</f>
        <v>61233</v>
      </c>
      <c r="F3127" s="193">
        <f>IFERROR(_xll.qlIndexFixing(IndexON,D3127,TRUE,_xll.ohTrigger(RecalcTrigger,TriggerON)),NA())</f>
        <v>2.1735455428870676E-2</v>
      </c>
      <c r="H3127" s="42">
        <f>_xll.qlCalendarAdvance(Calendar,$H3126,B3127,"f",FALSE)</f>
        <v>61233</v>
      </c>
      <c r="I3127" s="177">
        <f>_xll.qlInterestRateIndexValueDate(Index1M,$H3127)</f>
        <v>61233</v>
      </c>
      <c r="J3127" s="182">
        <f>IFERROR(_xll.qlIndexFixing(Index1M,$H3127,TRUE,_xll.ohTrigger(RecalcTrigger,Trigger1M)),NA())</f>
        <v>2.1823839271588662E-2</v>
      </c>
      <c r="K3127" s="44">
        <f>IFERROR(_xll.qlIndexFixing(Index3M,H3127,TRUE,_xll.ohTrigger(RecalcTrigger,Trigger3M)),NA())</f>
        <v>2.218463141619325E-2</v>
      </c>
      <c r="L3127" s="44">
        <f>IFERROR(_xll.qlIndexFixing(Index6M,$H3127,TRUE,_xll.ohTrigger(RecalcTrigger,Trigger6M)),NA())</f>
        <v>2.23430508331076E-2</v>
      </c>
      <c r="M3127" s="183">
        <f>IFERROR(_xll.qlIndexFixing(Index1Y,$H3127,TRUE,_xll.ohTrigger(RecalcTrigger,Trigger1Y)),NA())</f>
        <v>2.2576291927565901E-2</v>
      </c>
      <c r="N3127" s="182">
        <f>IFERROR(_xll.qlIndexFixing(ONIndex1M,I3127,TRUE,_xll.ohTrigger(RecalcTrigger,Trigger1M)),NA())</f>
        <v>2.1788486425251552E-2</v>
      </c>
      <c r="O3127" s="44">
        <f>IFERROR(_xll.qlIndexFixing(ONIndex3M,I3127,TRUE,_xll.ohTrigger(RecalcTrigger,Trigger3M)),NA())</f>
        <v>2.2085303337125994E-2</v>
      </c>
      <c r="P3127" s="44">
        <f>IFERROR(_xll.qlIndexFixing(ONIndex6M,I3127,TRUE,_xll.ohTrigger(RecalcTrigger,Trigger6M)),NA())</f>
        <v>2.2142620790008838E-2</v>
      </c>
      <c r="Q3127" s="183">
        <f>IFERROR(_xll.qlIndexFixing(ONIndex1Y,I3127,TRUE,_xll.ohTrigger(RecalcTrigger,Trigger1Y)),NA())</f>
        <v>2.2175827196178055E-2</v>
      </c>
    </row>
    <row r="3128" spans="2:17" x14ac:dyDescent="0.2">
      <c r="B3128" s="39" t="s">
        <v>42</v>
      </c>
      <c r="D3128" s="42">
        <f>_xll.qlCalendarAdvance(Calendar,$D3127,B3128,"f",FALSE)</f>
        <v>61240</v>
      </c>
      <c r="E3128" s="177">
        <f>_xll.qlInterestRateIndexValueDate(IndexON,D3128)</f>
        <v>61240</v>
      </c>
      <c r="F3128" s="193">
        <f>IFERROR(_xll.qlIndexFixing(IndexON,D3128,TRUE,_xll.ohTrigger(RecalcTrigger,TriggerON)),NA())</f>
        <v>2.174106873285675E-2</v>
      </c>
      <c r="H3128" s="42">
        <f>_xll.qlCalendarAdvance(Calendar,$H3127,B3128,"f",FALSE)</f>
        <v>61240</v>
      </c>
      <c r="I3128" s="177">
        <f>_xll.qlInterestRateIndexValueDate(Index1M,$H3128)</f>
        <v>61240</v>
      </c>
      <c r="J3128" s="182">
        <f>IFERROR(_xll.qlIndexFixing(Index1M,$H3128,TRUE,_xll.ohTrigger(RecalcTrigger,Trigger1M)),NA())</f>
        <v>2.1826865647041765E-2</v>
      </c>
      <c r="K3128" s="44">
        <f>IFERROR(_xll.qlIndexFixing(Index3M,H3128,TRUE,_xll.ohTrigger(RecalcTrigger,Trigger3M)),NA())</f>
        <v>2.2189412879310633E-2</v>
      </c>
      <c r="L3128" s="44">
        <f>IFERROR(_xll.qlIndexFixing(Index6M,$H3128,TRUE,_xll.ohTrigger(RecalcTrigger,Trigger6M)),NA())</f>
        <v>2.2346690358648072E-2</v>
      </c>
      <c r="M3128" s="183">
        <f>IFERROR(_xll.qlIndexFixing(Index1Y,$H3128,TRUE,_xll.ohTrigger(RecalcTrigger,Trigger1Y)),NA())</f>
        <v>2.2582014369790588E-2</v>
      </c>
      <c r="N3128" s="182">
        <f>IFERROR(_xll.qlIndexFixing(ONIndex1M,I3128,TRUE,_xll.ohTrigger(RecalcTrigger,Trigger1M)),NA())</f>
        <v>2.1794847296322528E-2</v>
      </c>
      <c r="O3128" s="44">
        <f>IFERROR(_xll.qlIndexFixing(ONIndex3M,I3128,TRUE,_xll.ohTrigger(RecalcTrigger,Trigger3M)),NA())</f>
        <v>2.2091236839244521E-2</v>
      </c>
      <c r="P3128" s="44">
        <f>IFERROR(_xll.qlIndexFixing(ONIndex6M,I3128,TRUE,_xll.ohTrigger(RecalcTrigger,Trigger6M)),NA())</f>
        <v>2.2148571471831691E-2</v>
      </c>
      <c r="Q3128" s="183">
        <f>IFERROR(_xll.qlIndexFixing(ONIndex1Y,I3128,TRUE,_xll.ohTrigger(RecalcTrigger,Trigger1Y)),NA())</f>
        <v>2.2181805002813304E-2</v>
      </c>
    </row>
    <row r="3129" spans="2:17" x14ac:dyDescent="0.2">
      <c r="B3129" s="39" t="s">
        <v>42</v>
      </c>
      <c r="D3129" s="42">
        <f>_xll.qlCalendarAdvance(Calendar,$D3128,B3129,"f",FALSE)</f>
        <v>61247</v>
      </c>
      <c r="E3129" s="177">
        <f>_xll.qlInterestRateIndexValueDate(IndexON,D3129)</f>
        <v>61247</v>
      </c>
      <c r="F3129" s="193">
        <f>IFERROR(_xll.qlIndexFixing(IndexON,D3129,TRUE,_xll.ohTrigger(RecalcTrigger,TriggerON)),NA())</f>
        <v>2.1746668288638027E-2</v>
      </c>
      <c r="H3129" s="42">
        <f>_xll.qlCalendarAdvance(Calendar,$H3128,B3129,"f",FALSE)</f>
        <v>61247</v>
      </c>
      <c r="I3129" s="177">
        <f>_xll.qlInterestRateIndexValueDate(Index1M,$H3129)</f>
        <v>61247</v>
      </c>
      <c r="J3129" s="182">
        <f>IFERROR(_xll.qlIndexFixing(Index1M,$H3129,TRUE,_xll.ohTrigger(RecalcTrigger,Trigger1M)),NA())</f>
        <v>2.1833189616495684E-2</v>
      </c>
      <c r="K3129" s="44">
        <f>IFERROR(_xll.qlIndexFixing(Index3M,H3129,TRUE,_xll.ohTrigger(RecalcTrigger,Trigger3M)),NA())</f>
        <v>2.2195270301763312E-2</v>
      </c>
      <c r="L3129" s="44">
        <f>IFERROR(_xll.qlIndexFixing(Index6M,$H3129,TRUE,_xll.ohTrigger(RecalcTrigger,Trigger6M)),NA())</f>
        <v>2.2352501734903014E-2</v>
      </c>
      <c r="M3129" s="183">
        <f>IFERROR(_xll.qlIndexFixing(Index1Y,$H3129,TRUE,_xll.ohTrigger(RecalcTrigger,Trigger1Y)),NA())</f>
        <v>2.2587721872181919E-2</v>
      </c>
      <c r="N3129" s="182">
        <f>IFERROR(_xll.qlIndexFixing(ONIndex1M,I3129,TRUE,_xll.ohTrigger(RecalcTrigger,Trigger1M)),NA())</f>
        <v>2.1801192588110085E-2</v>
      </c>
      <c r="O3129" s="44">
        <f>IFERROR(_xll.qlIndexFixing(ONIndex3M,I3129,TRUE,_xll.ohTrigger(RecalcTrigger,Trigger3M)),NA())</f>
        <v>2.2097155808873392E-2</v>
      </c>
      <c r="P3129" s="44">
        <f>IFERROR(_xll.qlIndexFixing(ONIndex6M,I3129,TRUE,_xll.ohTrigger(RecalcTrigger,Trigger6M)),NA())</f>
        <v>2.2154507579020821E-2</v>
      </c>
      <c r="Q3129" s="183">
        <f>IFERROR(_xll.qlIndexFixing(ONIndex1Y,I3129,TRUE,_xll.ohTrigger(RecalcTrigger,Trigger1Y)),NA())</f>
        <v>2.2187768168437927E-2</v>
      </c>
    </row>
    <row r="3130" spans="2:17" x14ac:dyDescent="0.2">
      <c r="B3130" s="39" t="s">
        <v>42</v>
      </c>
      <c r="D3130" s="42">
        <f>_xll.qlCalendarAdvance(Calendar,$D3129,B3130,"f",FALSE)</f>
        <v>61254</v>
      </c>
      <c r="E3130" s="177">
        <f>_xll.qlInterestRateIndexValueDate(IndexON,D3130)</f>
        <v>61254</v>
      </c>
      <c r="F3130" s="193">
        <f>IFERROR(_xll.qlIndexFixing(IndexON,D3130,TRUE,_xll.ohTrigger(RecalcTrigger,TriggerON)),NA())</f>
        <v>2.1752254095890322E-2</v>
      </c>
      <c r="H3130" s="42">
        <f>_xll.qlCalendarAdvance(Calendar,$H3129,B3130,"f",FALSE)</f>
        <v>61254</v>
      </c>
      <c r="I3130" s="177">
        <f>_xll.qlInterestRateIndexValueDate(Index1M,$H3130)</f>
        <v>61254</v>
      </c>
      <c r="J3130" s="182">
        <f>IFERROR(_xll.qlIndexFixing(Index1M,$H3130,TRUE,_xll.ohTrigger(RecalcTrigger,Trigger1M)),NA())</f>
        <v>2.1839497982741318E-2</v>
      </c>
      <c r="K3130" s="44">
        <f>IFERROR(_xll.qlIndexFixing(Index3M,H3130,TRUE,_xll.ohTrigger(RecalcTrigger,Trigger3M)),NA())</f>
        <v>2.2201113120445679E-2</v>
      </c>
      <c r="L3130" s="44">
        <f>IFERROR(_xll.qlIndexFixing(Index6M,$H3130,TRUE,_xll.ohTrigger(RecalcTrigger,Trigger6M)),NA())</f>
        <v>2.2358298391421557E-2</v>
      </c>
      <c r="M3130" s="183">
        <f>IFERROR(_xll.qlIndexFixing(Index1Y,$H3130,TRUE,_xll.ohTrigger(RecalcTrigger,Trigger1Y)),NA())</f>
        <v>2.259341443448834E-2</v>
      </c>
      <c r="N3130" s="182">
        <f>IFERROR(_xll.qlIndexFixing(ONIndex1M,I3130,TRUE,_xll.ohTrigger(RecalcTrigger,Trigger1M)),NA())</f>
        <v>2.1807522300371085E-2</v>
      </c>
      <c r="O3130" s="44">
        <f>IFERROR(_xll.qlIndexFixing(ONIndex3M,I3130,TRUE,_xll.ohTrigger(RecalcTrigger,Trigger3M)),NA())</f>
        <v>2.2103060245850514E-2</v>
      </c>
      <c r="P3130" s="44">
        <f>IFERROR(_xll.qlIndexFixing(ONIndex6M,I3130,TRUE,_xll.ohTrigger(RecalcTrigger,Trigger6M)),NA())</f>
        <v>2.2160429111414137E-2</v>
      </c>
      <c r="Q3130" s="183">
        <f>IFERROR(_xll.qlIndexFixing(ONIndex1Y,I3130,TRUE,_xll.ohTrigger(RecalcTrigger,Trigger1Y)),NA())</f>
        <v>2.2193716692970877E-2</v>
      </c>
    </row>
    <row r="3131" spans="2:17" x14ac:dyDescent="0.2">
      <c r="B3131" s="39" t="s">
        <v>42</v>
      </c>
      <c r="D3131" s="42">
        <f>_xll.qlCalendarAdvance(Calendar,$D3130,B3131,"f",FALSE)</f>
        <v>61261</v>
      </c>
      <c r="E3131" s="177">
        <f>_xll.qlInterestRateIndexValueDate(IndexON,D3131)</f>
        <v>61261</v>
      </c>
      <c r="F3131" s="193">
        <f>IFERROR(_xll.qlIndexFixing(IndexON,D3131,TRUE,_xll.ohTrigger(RecalcTrigger,TriggerON)),NA())</f>
        <v>2.1757826154613635E-2</v>
      </c>
      <c r="H3131" s="42">
        <f>_xll.qlCalendarAdvance(Calendar,$H3130,B3131,"f",FALSE)</f>
        <v>61261</v>
      </c>
      <c r="I3131" s="177">
        <f>_xll.qlInterestRateIndexValueDate(Index1M,$H3131)</f>
        <v>61261</v>
      </c>
      <c r="J3131" s="182">
        <f>IFERROR(_xll.qlIndexFixing(Index1M,$H3131,TRUE,_xll.ohTrigger(RecalcTrigger,Trigger1M)),NA())</f>
        <v>2.1845790745746257E-2</v>
      </c>
      <c r="K3131" s="44">
        <f>IFERROR(_xll.qlIndexFixing(Index3M,H3131,TRUE,_xll.ohTrigger(RecalcTrigger,Trigger3M)),NA())</f>
        <v>2.22069413352954E-2</v>
      </c>
      <c r="L3131" s="44">
        <f>IFERROR(_xll.qlIndexFixing(Index6M,$H3131,TRUE,_xll.ohTrigger(RecalcTrigger,Trigger6M)),NA())</f>
        <v>2.2364080328075447E-2</v>
      </c>
      <c r="M3131" s="183">
        <f>IFERROR(_xll.qlIndexFixing(Index1Y,$H3131,TRUE,_xll.ohTrigger(RecalcTrigger,Trigger1Y)),NA())</f>
        <v>2.2599092056459404E-2</v>
      </c>
      <c r="N3131" s="182">
        <f>IFERROR(_xll.qlIndexFixing(ONIndex1M,I3131,TRUE,_xll.ohTrigger(RecalcTrigger,Trigger1M)),NA())</f>
        <v>2.1813836433510758E-2</v>
      </c>
      <c r="O3131" s="44">
        <f>IFERROR(_xll.qlIndexFixing(ONIndex3M,I3131,TRUE,_xll.ohTrigger(RecalcTrigger,Trigger3M)),NA())</f>
        <v>2.2108950150094842E-2</v>
      </c>
      <c r="P3131" s="44">
        <f>IFERROR(_xll.qlIndexFixing(ONIndex6M,I3131,TRUE,_xll.ohTrigger(RecalcTrigger,Trigger6M)),NA())</f>
        <v>2.2166336069011638E-2</v>
      </c>
      <c r="Q3131" s="183">
        <f>IFERROR(_xll.qlIndexFixing(ONIndex1Y,I3131,TRUE,_xll.ohTrigger(RecalcTrigger,Trigger1Y)),NA())</f>
        <v>2.2199650576169017E-2</v>
      </c>
    </row>
    <row r="3132" spans="2:17" x14ac:dyDescent="0.2">
      <c r="B3132" s="39" t="s">
        <v>42</v>
      </c>
      <c r="D3132" s="42">
        <f>_xll.qlCalendarAdvance(Calendar,$D3131,B3132,"f",FALSE)</f>
        <v>61268</v>
      </c>
      <c r="E3132" s="177">
        <f>_xll.qlInterestRateIndexValueDate(IndexON,D3132)</f>
        <v>61268</v>
      </c>
      <c r="F3132" s="193">
        <f>IFERROR(_xll.qlIndexFixing(IndexON,D3132,TRUE,_xll.ohTrigger(RecalcTrigger,TriggerON)),NA())</f>
        <v>2.1763384465213198E-2</v>
      </c>
      <c r="H3132" s="42">
        <f>_xll.qlCalendarAdvance(Calendar,$H3131,B3132,"f",FALSE)</f>
        <v>61268</v>
      </c>
      <c r="I3132" s="177">
        <f>_xll.qlInterestRateIndexValueDate(Index1M,$H3132)</f>
        <v>61268</v>
      </c>
      <c r="J3132" s="182">
        <f>IFERROR(_xll.qlIndexFixing(Index1M,$H3132,TRUE,_xll.ohTrigger(RecalcTrigger,Trigger1M)),NA())</f>
        <v>2.1852067905488881E-2</v>
      </c>
      <c r="K3132" s="44">
        <f>IFERROR(_xll.qlIndexFixing(Index3M,H3132,TRUE,_xll.ohTrigger(RecalcTrigger,Trigger3M)),NA())</f>
        <v>2.221275494624924E-2</v>
      </c>
      <c r="L3132" s="44">
        <f>IFERROR(_xll.qlIndexFixing(Index6M,$H3132,TRUE,_xll.ohTrigger(RecalcTrigger,Trigger6M)),NA())</f>
        <v>2.2369847544740001E-2</v>
      </c>
      <c r="M3132" s="183">
        <f>IFERROR(_xll.qlIndexFixing(Index1Y,$H3132,TRUE,_xll.ohTrigger(RecalcTrigger,Trigger1Y)),NA())</f>
        <v>2.2604754737845994E-2</v>
      </c>
      <c r="N3132" s="182">
        <f>IFERROR(_xll.qlIndexFixing(ONIndex1M,I3132,TRUE,_xll.ohTrigger(RecalcTrigger,Trigger1M)),NA())</f>
        <v>2.182013498720492E-2</v>
      </c>
      <c r="O3132" s="44">
        <f>IFERROR(_xll.qlIndexFixing(ONIndex3M,I3132,TRUE,_xll.ohTrigger(RecalcTrigger,Trigger3M)),NA())</f>
        <v>2.2114825521768466E-2</v>
      </c>
      <c r="P3132" s="44">
        <f>IFERROR(_xll.qlIndexFixing(ONIndex6M,I3132,TRUE,_xll.ohTrigger(RecalcTrigger,Trigger6M)),NA())</f>
        <v>2.217222845213751E-2</v>
      </c>
      <c r="Q3132" s="183">
        <f>IFERROR(_xll.qlIndexFixing(ONIndex1Y,I3132,TRUE,_xll.ohTrigger(RecalcTrigger,Trigger1Y)),NA())</f>
        <v>2.220556981835653E-2</v>
      </c>
    </row>
    <row r="3133" spans="2:17" x14ac:dyDescent="0.2">
      <c r="B3133" s="39" t="s">
        <v>42</v>
      </c>
      <c r="D3133" s="42">
        <f>_xll.qlCalendarAdvance(Calendar,$D3132,B3133,"f",FALSE)</f>
        <v>61275</v>
      </c>
      <c r="E3133" s="177">
        <f>_xll.qlInterestRateIndexValueDate(IndexON,D3133)</f>
        <v>61275</v>
      </c>
      <c r="F3133" s="193">
        <f>IFERROR(_xll.qlIndexFixing(IndexON,D3133,TRUE,_xll.ohTrigger(RecalcTrigger,TriggerON)),NA())</f>
        <v>2.1768929027364825E-2</v>
      </c>
      <c r="H3133" s="42">
        <f>_xll.qlCalendarAdvance(Calendar,$H3132,B3133,"f",FALSE)</f>
        <v>61275</v>
      </c>
      <c r="I3133" s="177">
        <f>_xll.qlInterestRateIndexValueDate(Index1M,$H3133)</f>
        <v>61275</v>
      </c>
      <c r="J3133" s="182">
        <f>IFERROR(_xll.qlIndexFixing(Index1M,$H3133,TRUE,_xll.ohTrigger(RecalcTrigger,Trigger1M)),NA())</f>
        <v>2.1861629374955102E-2</v>
      </c>
      <c r="K3133" s="44">
        <f>IFERROR(_xll.qlIndexFixing(Index3M,H3133,TRUE,_xll.ohTrigger(RecalcTrigger,Trigger3M)),NA())</f>
        <v>2.2219640380994766E-2</v>
      </c>
      <c r="L3133" s="44">
        <f>IFERROR(_xll.qlIndexFixing(Index6M,$H3133,TRUE,_xll.ohTrigger(RecalcTrigger,Trigger6M)),NA())</f>
        <v>2.2376689144728189E-2</v>
      </c>
      <c r="M3133" s="183">
        <f>IFERROR(_xll.qlIndexFixing(Index1Y,$H3133,TRUE,_xll.ohTrigger(RecalcTrigger,Trigger1Y)),NA())</f>
        <v>2.261040247839833E-2</v>
      </c>
      <c r="N3133" s="182">
        <f>IFERROR(_xll.qlIndexFixing(ONIndex1M,I3133,TRUE,_xll.ohTrigger(RecalcTrigger,Trigger1M)),NA())</f>
        <v>2.1826417961615663E-2</v>
      </c>
      <c r="O3133" s="44">
        <f>IFERROR(_xll.qlIndexFixing(ONIndex3M,I3133,TRUE,_xll.ohTrigger(RecalcTrigger,Trigger3M)),NA())</f>
        <v>2.2120686360871389E-2</v>
      </c>
      <c r="P3133" s="44">
        <f>IFERROR(_xll.qlIndexFixing(ONIndex6M,I3133,TRUE,_xll.ohTrigger(RecalcTrigger,Trigger6M)),NA())</f>
        <v>2.2178106260467567E-2</v>
      </c>
      <c r="Q3133" s="183">
        <f>IFERROR(_xll.qlIndexFixing(ONIndex1Y,I3133,TRUE,_xll.ohTrigger(RecalcTrigger,Trigger1Y)),NA())</f>
        <v>2.2211474419452371E-2</v>
      </c>
    </row>
    <row r="3134" spans="2:17" x14ac:dyDescent="0.2">
      <c r="B3134" s="39" t="s">
        <v>42</v>
      </c>
      <c r="D3134" s="42">
        <f>_xll.qlCalendarAdvance(Calendar,$D3133,B3134,"f",FALSE)</f>
        <v>61282</v>
      </c>
      <c r="E3134" s="177">
        <f>_xll.qlInterestRateIndexValueDate(IndexON,D3134)</f>
        <v>61282</v>
      </c>
      <c r="F3134" s="193">
        <f>IFERROR(_xll.qlIndexFixing(IndexON,D3134,TRUE,_xll.ohTrigger(RecalcTrigger,TriggerON)),NA())</f>
        <v>2.1774459841068516E-2</v>
      </c>
      <c r="H3134" s="42">
        <f>_xll.qlCalendarAdvance(Calendar,$H3133,B3134,"f",FALSE)</f>
        <v>61282</v>
      </c>
      <c r="I3134" s="177">
        <f>_xll.qlInterestRateIndexValueDate(Index1M,$H3134)</f>
        <v>61282</v>
      </c>
      <c r="J3134" s="182">
        <f>IFERROR(_xll.qlIndexFixing(Index1M,$H3134,TRUE,_xll.ohTrigger(RecalcTrigger,Trigger1M)),NA())</f>
        <v>2.1867873105388722E-2</v>
      </c>
      <c r="K3134" s="44">
        <f>IFERROR(_xll.qlIndexFixing(Index3M,H3134,TRUE,_xll.ohTrigger(RecalcTrigger,Trigger3M)),NA())</f>
        <v>2.222542409195705E-2</v>
      </c>
      <c r="L3134" s="44">
        <f>IFERROR(_xll.qlIndexFixing(Index6M,$H3134,TRUE,_xll.ohTrigger(RecalcTrigger,Trigger6M)),NA())</f>
        <v>2.2382426219365731E-2</v>
      </c>
      <c r="M3134" s="183">
        <f>IFERROR(_xll.qlIndexFixing(Index1Y,$H3134,TRUE,_xll.ohTrigger(RecalcTrigger,Trigger1Y)),NA())</f>
        <v>2.2616035277867291E-2</v>
      </c>
      <c r="N3134" s="182">
        <f>IFERROR(_xll.qlIndexFixing(ONIndex1M,I3134,TRUE,_xll.ohTrigger(RecalcTrigger,Trigger1M)),NA())</f>
        <v>2.1832685356499848E-2</v>
      </c>
      <c r="O3134" s="44">
        <f>IFERROR(_xll.qlIndexFixing(ONIndex3M,I3134,TRUE,_xll.ohTrigger(RecalcTrigger,Trigger3M)),NA())</f>
        <v>2.2126532667241516E-2</v>
      </c>
      <c r="P3134" s="44">
        <f>IFERROR(_xll.qlIndexFixing(ONIndex6M,I3134,TRUE,_xll.ohTrigger(RecalcTrigger,Trigger6M)),NA())</f>
        <v>2.218396949400181E-2</v>
      </c>
      <c r="Q3134" s="183">
        <f>IFERROR(_xll.qlIndexFixing(ONIndex1Y,I3134,TRUE,_xll.ohTrigger(RecalcTrigger,Trigger1Y)),NA())</f>
        <v>2.22173643792134E-2</v>
      </c>
    </row>
    <row r="3135" spans="2:17" x14ac:dyDescent="0.2">
      <c r="B3135" s="39" t="s">
        <v>42</v>
      </c>
      <c r="D3135" s="42">
        <f>_xll.qlCalendarAdvance(Calendar,$D3134,B3135,"f",FALSE)</f>
        <v>61289</v>
      </c>
      <c r="E3135" s="177">
        <f>_xll.qlInterestRateIndexValueDate(IndexON,D3135)</f>
        <v>61289</v>
      </c>
      <c r="F3135" s="193">
        <f>IFERROR(_xll.qlIndexFixing(IndexON,D3135,TRUE,_xll.ohTrigger(RecalcTrigger,TriggerON)),NA())</f>
        <v>2.1779976906486365E-2</v>
      </c>
      <c r="H3135" s="42">
        <f>_xll.qlCalendarAdvance(Calendar,$H3134,B3135,"f",FALSE)</f>
        <v>61289</v>
      </c>
      <c r="I3135" s="177">
        <f>_xll.qlInterestRateIndexValueDate(Index1M,$H3135)</f>
        <v>61289</v>
      </c>
      <c r="J3135" s="182">
        <f>IFERROR(_xll.qlIndexFixing(Index1M,$H3135,TRUE,_xll.ohTrigger(RecalcTrigger,Trigger1M)),NA())</f>
        <v>2.187410122999749E-2</v>
      </c>
      <c r="K3135" s="44">
        <f>IFERROR(_xll.qlIndexFixing(Index3M,H3135,TRUE,_xll.ohTrigger(RecalcTrigger,Trigger3M)),NA())</f>
        <v>2.2231193198035088E-2</v>
      </c>
      <c r="L3135" s="44">
        <f>IFERROR(_xll.qlIndexFixing(Index6M,$H3135,TRUE,_xll.ohTrigger(RecalcTrigger,Trigger6M)),NA())</f>
        <v>2.2388148572821048E-2</v>
      </c>
      <c r="M3135" s="183">
        <f>IFERROR(_xll.qlIndexFixing(Index1Y,$H3135,TRUE,_xll.ohTrigger(RecalcTrigger,Trigger1Y)),NA())</f>
        <v>2.2621653136005754E-2</v>
      </c>
      <c r="N3135" s="182">
        <f>IFERROR(_xll.qlIndexFixing(ONIndex1M,I3135,TRUE,_xll.ohTrigger(RecalcTrigger,Trigger1M)),NA())</f>
        <v>2.1838937171938522E-2</v>
      </c>
      <c r="O3135" s="44">
        <f>IFERROR(_xll.qlIndexFixing(ONIndex3M,I3135,TRUE,_xll.ohTrigger(RecalcTrigger,Trigger3M)),NA())</f>
        <v>2.2132364441203034E-2</v>
      </c>
      <c r="P3135" s="44">
        <f>IFERROR(_xll.qlIndexFixing(ONIndex6M,I3135,TRUE,_xll.ohTrigger(RecalcTrigger,Trigger6M)),NA())</f>
        <v>2.218981815290233E-2</v>
      </c>
      <c r="Q3135" s="183">
        <f>IFERROR(_xll.qlIndexFixing(ONIndex1Y,I3135,TRUE,_xll.ohTrigger(RecalcTrigger,Trigger1Y)),NA())</f>
        <v>2.2223239697801711E-2</v>
      </c>
    </row>
    <row r="3136" spans="2:17" x14ac:dyDescent="0.2">
      <c r="B3136" s="39" t="s">
        <v>42</v>
      </c>
      <c r="D3136" s="42">
        <f>_xll.qlCalendarAdvance(Calendar,$D3135,B3136,"f",FALSE)</f>
        <v>61296</v>
      </c>
      <c r="E3136" s="177">
        <f>_xll.qlInterestRateIndexValueDate(IndexON,D3136)</f>
        <v>61296</v>
      </c>
      <c r="F3136" s="193">
        <f>IFERROR(_xll.qlIndexFixing(IndexON,D3136,TRUE,_xll.ohTrigger(RecalcTrigger,TriggerON)),NA())</f>
        <v>2.1785480223375231E-2</v>
      </c>
      <c r="H3136" s="42">
        <f>_xll.qlCalendarAdvance(Calendar,$H3135,B3136,"f",FALSE)</f>
        <v>61296</v>
      </c>
      <c r="I3136" s="177">
        <f>_xll.qlInterestRateIndexValueDate(Index1M,$H3136)</f>
        <v>61296</v>
      </c>
      <c r="J3136" s="182">
        <f>IFERROR(_xll.qlIndexFixing(Index1M,$H3136,TRUE,_xll.ohTrigger(RecalcTrigger,Trigger1M)),NA())</f>
        <v>2.1880313748761766E-2</v>
      </c>
      <c r="K3136" s="44">
        <f>IFERROR(_xll.qlIndexFixing(Index3M,H3136,TRUE,_xll.ohTrigger(RecalcTrigger,Trigger3M)),NA())</f>
        <v>2.2236947699162811E-2</v>
      </c>
      <c r="L3136" s="44">
        <f>IFERROR(_xll.qlIndexFixing(Index6M,$H3136,TRUE,_xll.ohTrigger(RecalcTrigger,Trigger6M)),NA())</f>
        <v>2.2393856204967474E-2</v>
      </c>
      <c r="M3136" s="183">
        <f>IFERROR(_xll.qlIndexFixing(Index1Y,$H3136,TRUE,_xll.ohTrigger(RecalcTrigger,Trigger1Y)),NA())</f>
        <v>2.2627256052566817E-2</v>
      </c>
      <c r="N3136" s="182">
        <f>IFERROR(_xll.qlIndexFixing(ONIndex1M,I3136,TRUE,_xll.ohTrigger(RecalcTrigger,Trigger1M)),NA())</f>
        <v>2.1845173408417962E-2</v>
      </c>
      <c r="O3136" s="44">
        <f>IFERROR(_xll.qlIndexFixing(ONIndex3M,I3136,TRUE,_xll.ohTrigger(RecalcTrigger,Trigger3M)),NA())</f>
        <v>2.2138181682269664E-2</v>
      </c>
      <c r="P3136" s="44">
        <f>IFERROR(_xll.qlIndexFixing(ONIndex6M,I3136,TRUE,_xll.ohTrigger(RecalcTrigger,Trigger6M)),NA())</f>
        <v>2.2195652237169128E-2</v>
      </c>
      <c r="Q3136" s="183">
        <f>IFERROR(_xll.qlIndexFixing(ONIndex1Y,I3136,TRUE,_xll.ohTrigger(RecalcTrigger,Trigger1Y)),NA())</f>
        <v>2.2229100375541488E-2</v>
      </c>
    </row>
    <row r="3137" spans="2:17" x14ac:dyDescent="0.2">
      <c r="B3137" s="39" t="s">
        <v>42</v>
      </c>
      <c r="D3137" s="42">
        <f>_xll.qlCalendarAdvance(Calendar,$D3136,B3137,"f",FALSE)</f>
        <v>61303</v>
      </c>
      <c r="E3137" s="177">
        <f>_xll.qlInterestRateIndexValueDate(IndexON,D3137)</f>
        <v>61303</v>
      </c>
      <c r="F3137" s="193">
        <f>IFERROR(_xll.qlIndexFixing(IndexON,D3137,TRUE,_xll.ohTrigger(RecalcTrigger,TriggerON)),NA())</f>
        <v>2.1790969791978254E-2</v>
      </c>
      <c r="H3137" s="42">
        <f>_xll.qlCalendarAdvance(Calendar,$H3136,B3137,"f",FALSE)</f>
        <v>61303</v>
      </c>
      <c r="I3137" s="177">
        <f>_xll.qlInterestRateIndexValueDate(Index1M,$H3137)</f>
        <v>61303</v>
      </c>
      <c r="J3137" s="182">
        <f>IFERROR(_xll.qlIndexFixing(Index1M,$H3137,TRUE,_xll.ohTrigger(RecalcTrigger,Trigger1M)),NA())</f>
        <v>2.1883219654448765E-2</v>
      </c>
      <c r="K3137" s="44">
        <f>IFERROR(_xll.qlIndexFixing(Index3M,H3137,TRUE,_xll.ohTrigger(RecalcTrigger,Trigger3M)),NA())</f>
        <v>2.224268759527943E-2</v>
      </c>
      <c r="L3137" s="44">
        <f>IFERROR(_xll.qlIndexFixing(Index6M,$H3137,TRUE,_xll.ohTrigger(RecalcTrigger,Trigger6M)),NA())</f>
        <v>2.2398462823834214E-2</v>
      </c>
      <c r="M3137" s="183">
        <f>IFERROR(_xll.qlIndexFixing(Index1Y,$H3137,TRUE,_xll.ohTrigger(RecalcTrigger,Trigger1Y)),NA())</f>
        <v>2.2632844027302909E-2</v>
      </c>
      <c r="N3137" s="182">
        <f>IFERROR(_xll.qlIndexFixing(ONIndex1M,I3137,TRUE,_xll.ohTrigger(RecalcTrigger,Trigger1M)),NA())</f>
        <v>2.1851394065289798E-2</v>
      </c>
      <c r="O3137" s="44">
        <f>IFERROR(_xll.qlIndexFixing(ONIndex3M,I3137,TRUE,_xll.ohTrigger(RecalcTrigger,Trigger3M)),NA())</f>
        <v>2.2143984390846638E-2</v>
      </c>
      <c r="P3137" s="44">
        <f>IFERROR(_xll.qlIndexFixing(ONIndex6M,I3137,TRUE,_xll.ohTrigger(RecalcTrigger,Trigger6M)),NA())</f>
        <v>2.2201471746640111E-2</v>
      </c>
      <c r="Q3137" s="183">
        <f>IFERROR(_xll.qlIndexFixing(ONIndex1Y,I3137,TRUE,_xll.ohTrigger(RecalcTrigger,Trigger1Y)),NA())</f>
        <v>2.2234946412027501E-2</v>
      </c>
    </row>
    <row r="3138" spans="2:17" x14ac:dyDescent="0.2">
      <c r="B3138" s="39" t="s">
        <v>42</v>
      </c>
      <c r="D3138" s="42">
        <f>_xll.qlCalendarAdvance(Calendar,$D3137,B3138,"f",FALSE)</f>
        <v>61310</v>
      </c>
      <c r="E3138" s="177">
        <f>_xll.qlInterestRateIndexValueDate(IndexON,D3138)</f>
        <v>61310</v>
      </c>
      <c r="F3138" s="193">
        <f>IFERROR(_xll.qlIndexFixing(IndexON,D3138,TRUE,_xll.ohTrigger(RecalcTrigger,TriggerON)),NA())</f>
        <v>2.1796445612133342E-2</v>
      </c>
      <c r="H3138" s="42">
        <f>_xll.qlCalendarAdvance(Calendar,$H3137,B3138,"f",FALSE)</f>
        <v>61310</v>
      </c>
      <c r="I3138" s="177">
        <f>_xll.qlInterestRateIndexValueDate(Index1M,$H3138)</f>
        <v>61310</v>
      </c>
      <c r="J3138" s="182">
        <f>IFERROR(_xll.qlIndexFixing(Index1M,$H3138,TRUE,_xll.ohTrigger(RecalcTrigger,Trigger1M)),NA())</f>
        <v>2.1889403194117734E-2</v>
      </c>
      <c r="K3138" s="44">
        <f>IFERROR(_xll.qlIndexFixing(Index3M,H3138,TRUE,_xll.ohTrigger(RecalcTrigger,Trigger3M)),NA())</f>
        <v>2.2248412886319759E-2</v>
      </c>
      <c r="L3138" s="44">
        <f>IFERROR(_xll.qlIndexFixing(Index6M,$H3138,TRUE,_xll.ohTrigger(RecalcTrigger,Trigger6M)),NA())</f>
        <v>2.2404141717933201E-2</v>
      </c>
      <c r="M3138" s="183">
        <f>IFERROR(_xll.qlIndexFixing(Index1Y,$H3138,TRUE,_xll.ohTrigger(RecalcTrigger,Trigger1Y)),NA())</f>
        <v>2.2638417059968236E-2</v>
      </c>
      <c r="N3138" s="182">
        <f>IFERROR(_xll.qlIndexFixing(ONIndex1M,I3138,TRUE,_xll.ohTrigger(RecalcTrigger,Trigger1M)),NA())</f>
        <v>2.1857599142797168E-2</v>
      </c>
      <c r="O3138" s="44">
        <f>IFERROR(_xll.qlIndexFixing(ONIndex3M,I3138,TRUE,_xll.ohTrigger(RecalcTrigger,Trigger3M)),NA())</f>
        <v>2.2149772566771864E-2</v>
      </c>
      <c r="P3138" s="44">
        <f>IFERROR(_xll.qlIndexFixing(ONIndex6M,I3138,TRUE,_xll.ohTrigger(RecalcTrigger,Trigger6M)),NA())</f>
        <v>2.2207276681396326E-2</v>
      </c>
      <c r="Q3138" s="183">
        <f>IFERROR(_xll.qlIndexFixing(ONIndex1Y,I3138,TRUE,_xll.ohTrigger(RecalcTrigger,Trigger1Y)),NA())</f>
        <v>2.2240777807259748E-2</v>
      </c>
    </row>
    <row r="3139" spans="2:17" x14ac:dyDescent="0.2">
      <c r="B3139" s="39" t="s">
        <v>42</v>
      </c>
      <c r="D3139" s="42">
        <f>_xll.qlCalendarAdvance(Calendar,$D3138,B3139,"f",FALSE)</f>
        <v>61317</v>
      </c>
      <c r="E3139" s="177">
        <f>_xll.qlInterestRateIndexValueDate(IndexON,D3139)</f>
        <v>61317</v>
      </c>
      <c r="F3139" s="193">
        <f>IFERROR(_xll.qlIndexFixing(IndexON,D3139,TRUE,_xll.ohTrigger(RecalcTrigger,TriggerON)),NA())</f>
        <v>2.1801907684002586E-2</v>
      </c>
      <c r="H3139" s="42">
        <f>_xll.qlCalendarAdvance(Calendar,$H3138,B3139,"f",FALSE)</f>
        <v>61317</v>
      </c>
      <c r="I3139" s="177">
        <f>_xll.qlInterestRateIndexValueDate(Index1M,$H3139)</f>
        <v>61317</v>
      </c>
      <c r="J3139" s="182">
        <f>IFERROR(_xll.qlIndexFixing(Index1M,$H3139,TRUE,_xll.ohTrigger(RecalcTrigger,Trigger1M)),NA())</f>
        <v>2.1895571130359597E-2</v>
      </c>
      <c r="K3139" s="44">
        <f>IFERROR(_xll.qlIndexFixing(Index3M,H3139,TRUE,_xll.ohTrigger(RecalcTrigger,Trigger3M)),NA())</f>
        <v>2.2254123572223013E-2</v>
      </c>
      <c r="L3139" s="44">
        <f>IFERROR(_xll.qlIndexFixing(Index6M,$H3139,TRUE,_xll.ohTrigger(RecalcTrigger,Trigger6M)),NA())</f>
        <v>2.2409805891170045E-2</v>
      </c>
      <c r="M3139" s="183">
        <f>IFERROR(_xll.qlIndexFixing(Index1Y,$H3139,TRUE,_xll.ohTrigger(RecalcTrigger,Trigger1Y)),NA())</f>
        <v>2.2643975150318109E-2</v>
      </c>
      <c r="N3139" s="182">
        <f>IFERROR(_xll.qlIndexFixing(ONIndex1M,I3139,TRUE,_xll.ohTrigger(RecalcTrigger,Trigger1M)),NA())</f>
        <v>2.1863788641102166E-2</v>
      </c>
      <c r="O3139" s="44">
        <f>IFERROR(_xll.qlIndexFixing(ONIndex3M,I3139,TRUE,_xll.ohTrigger(RecalcTrigger,Trigger3M)),NA())</f>
        <v>2.215554621004534E-2</v>
      </c>
      <c r="P3139" s="44">
        <f>IFERROR(_xll.qlIndexFixing(ONIndex6M,I3139,TRUE,_xll.ohTrigger(RecalcTrigger,Trigger6M)),NA())</f>
        <v>2.2213067041518819E-2</v>
      </c>
      <c r="Q3139" s="183">
        <f>IFERROR(_xll.qlIndexFixing(ONIndex1Y,I3139,TRUE,_xll.ohTrigger(RecalcTrigger,Trigger1Y)),NA())</f>
        <v>2.224659456148137E-2</v>
      </c>
    </row>
    <row r="3140" spans="2:17" x14ac:dyDescent="0.2">
      <c r="B3140" s="39" t="s">
        <v>42</v>
      </c>
      <c r="D3140" s="42">
        <f>_xll.qlCalendarAdvance(Calendar,$D3139,B3140,"f",FALSE)</f>
        <v>61324</v>
      </c>
      <c r="E3140" s="177">
        <f>_xll.qlInterestRateIndexValueDate(IndexON,D3140)</f>
        <v>61324</v>
      </c>
      <c r="F3140" s="193">
        <f>IFERROR(_xll.qlIndexFixing(IndexON,D3140,TRUE,_xll.ohTrigger(RecalcTrigger,TriggerON)),NA())</f>
        <v>2.1807356007342849E-2</v>
      </c>
      <c r="H3140" s="42">
        <f>_xll.qlCalendarAdvance(Calendar,$H3139,B3140,"f",FALSE)</f>
        <v>61324</v>
      </c>
      <c r="I3140" s="177">
        <f>_xll.qlInterestRateIndexValueDate(Index1M,$H3140)</f>
        <v>61324</v>
      </c>
      <c r="J3140" s="182">
        <f>IFERROR(_xll.qlIndexFixing(Index1M,$H3140,TRUE,_xll.ohTrigger(RecalcTrigger,Trigger1M)),NA())</f>
        <v>2.1901723463152743E-2</v>
      </c>
      <c r="K3140" s="44">
        <f>IFERROR(_xll.qlIndexFixing(Index3M,H3140,TRUE,_xll.ohTrigger(RecalcTrigger,Trigger3M)),NA())</f>
        <v>2.2259819652925766E-2</v>
      </c>
      <c r="L3140" s="44">
        <f>IFERROR(_xll.qlIndexFixing(Index6M,$H3140,TRUE,_xll.ohTrigger(RecalcTrigger,Trigger6M)),NA())</f>
        <v>2.2415455343420508E-2</v>
      </c>
      <c r="M3140" s="183">
        <f>IFERROR(_xll.qlIndexFixing(Index1Y,$H3140,TRUE,_xll.ohTrigger(RecalcTrigger,Trigger1Y)),NA())</f>
        <v>2.2649518298107615E-2</v>
      </c>
      <c r="N3140" s="182">
        <f>IFERROR(_xll.qlIndexFixing(ONIndex1M,I3140,TRUE,_xll.ohTrigger(RecalcTrigger,Trigger1M)),NA())</f>
        <v>2.1869962559880607E-2</v>
      </c>
      <c r="O3140" s="44">
        <f>IFERROR(_xll.qlIndexFixing(ONIndex3M,I3140,TRUE,_xll.ohTrigger(RecalcTrigger,Trigger3M)),NA())</f>
        <v>2.2161305320748115E-2</v>
      </c>
      <c r="P3140" s="44">
        <f>IFERROR(_xll.qlIndexFixing(ONIndex6M,I3140,TRUE,_xll.ohTrigger(RecalcTrigger,Trigger6M)),NA())</f>
        <v>2.2218842826764451E-2</v>
      </c>
      <c r="Q3140" s="183">
        <f>IFERROR(_xll.qlIndexFixing(ONIndex1Y,I3140,TRUE,_xll.ohTrigger(RecalcTrigger,Trigger1Y)),NA())</f>
        <v>2.2252396674530273E-2</v>
      </c>
    </row>
    <row r="3141" spans="2:17" x14ac:dyDescent="0.2">
      <c r="B3141" s="39" t="s">
        <v>42</v>
      </c>
      <c r="D3141" s="42">
        <f>_xll.qlCalendarAdvance(Calendar,$D3140,B3141,"f",FALSE)</f>
        <v>61331</v>
      </c>
      <c r="E3141" s="177">
        <f>_xll.qlInterestRateIndexValueDate(IndexON,D3141)</f>
        <v>61331</v>
      </c>
      <c r="F3141" s="193">
        <f>IFERROR(_xll.qlIndexFixing(IndexON,D3141,TRUE,_xll.ohTrigger(RecalcTrigger,TriggerON)),NA())</f>
        <v>2.1812790582316222E-2</v>
      </c>
      <c r="H3141" s="42">
        <f>_xll.qlCalendarAdvance(Calendar,$H3140,B3141,"f",FALSE)</f>
        <v>61331</v>
      </c>
      <c r="I3141" s="177">
        <f>_xll.qlInterestRateIndexValueDate(Index1M,$H3141)</f>
        <v>61331</v>
      </c>
      <c r="J3141" s="182">
        <f>IFERROR(_xll.qlIndexFixing(Index1M,$H3141,TRUE,_xll.ohTrigger(RecalcTrigger,Trigger1M)),NA())</f>
        <v>2.1907860192467453E-2</v>
      </c>
      <c r="K3141" s="44">
        <f>IFERROR(_xll.qlIndexFixing(Index3M,H3141,TRUE,_xll.ohTrigger(RecalcTrigger,Trigger3M)),NA())</f>
        <v>2.2264420259142475E-2</v>
      </c>
      <c r="L3141" s="44">
        <f>IFERROR(_xll.qlIndexFixing(Index6M,$H3141,TRUE,_xll.ohTrigger(RecalcTrigger,Trigger6M)),NA())</f>
        <v>2.2422173541703051E-2</v>
      </c>
      <c r="M3141" s="183">
        <f>IFERROR(_xll.qlIndexFixing(Index1Y,$H3141,TRUE,_xll.ohTrigger(RecalcTrigger,Trigger1Y)),NA())</f>
        <v>2.2655046503092958E-2</v>
      </c>
      <c r="N3141" s="182">
        <f>IFERROR(_xll.qlIndexFixing(ONIndex1M,I3141,TRUE,_xll.ohTrigger(RecalcTrigger,Trigger1M)),NA())</f>
        <v>2.1876120899375628E-2</v>
      </c>
      <c r="O3141" s="44">
        <f>IFERROR(_xll.qlIndexFixing(ONIndex3M,I3141,TRUE,_xll.ohTrigger(RecalcTrigger,Trigger3M)),NA())</f>
        <v>2.216704989879914E-2</v>
      </c>
      <c r="P3141" s="44">
        <f>IFERROR(_xll.qlIndexFixing(ONIndex6M,I3141,TRUE,_xll.ohTrigger(RecalcTrigger,Trigger6M)),NA())</f>
        <v>2.2224604037538453E-2</v>
      </c>
      <c r="Q3141" s="183">
        <f>IFERROR(_xll.qlIndexFixing(ONIndex1Y,I3141,TRUE,_xll.ohTrigger(RecalcTrigger,Trigger1Y)),NA())</f>
        <v>2.225818414632541E-2</v>
      </c>
    </row>
    <row r="3142" spans="2:17" x14ac:dyDescent="0.2">
      <c r="B3142" s="39" t="s">
        <v>42</v>
      </c>
      <c r="D3142" s="42">
        <f>_xll.qlCalendarAdvance(Calendar,$D3141,B3142,"f",FALSE)</f>
        <v>61338</v>
      </c>
      <c r="E3142" s="177">
        <f>_xll.qlInterestRateIndexValueDate(IndexON,D3142)</f>
        <v>61338</v>
      </c>
      <c r="F3142" s="193">
        <f>IFERROR(_xll.qlIndexFixing(IndexON,D3142,TRUE,_xll.ohTrigger(RecalcTrigger,TriggerON)),NA())</f>
        <v>2.1818211408922705E-2</v>
      </c>
      <c r="H3142" s="42">
        <f>_xll.qlCalendarAdvance(Calendar,$H3141,B3142,"f",FALSE)</f>
        <v>61338</v>
      </c>
      <c r="I3142" s="177">
        <f>_xll.qlInterestRateIndexValueDate(Index1M,$H3142)</f>
        <v>61338</v>
      </c>
      <c r="J3142" s="182">
        <f>IFERROR(_xll.qlIndexFixing(Index1M,$H3142,TRUE,_xll.ohTrigger(RecalcTrigger,Trigger1M)),NA())</f>
        <v>2.1917261137068215E-2</v>
      </c>
      <c r="K3142" s="44">
        <f>IFERROR(_xll.qlIndexFixing(Index3M,H3142,TRUE,_xll.ohTrigger(RecalcTrigger,Trigger3M)),NA())</f>
        <v>2.2270087827688124E-2</v>
      </c>
      <c r="L3142" s="44">
        <f>IFERROR(_xll.qlIndexFixing(Index6M,$H3142,TRUE,_xll.ohTrigger(RecalcTrigger,Trigger6M)),NA())</f>
        <v>2.242779284338273E-2</v>
      </c>
      <c r="M3142" s="183">
        <f>IFERROR(_xll.qlIndexFixing(Index1Y,$H3142,TRUE,_xll.ohTrigger(RecalcTrigger,Trigger1Y)),NA())</f>
        <v>2.2660559765030328E-2</v>
      </c>
      <c r="N3142" s="182">
        <f>IFERROR(_xll.qlIndexFixing(ONIndex1M,I3142,TRUE,_xll.ohTrigger(RecalcTrigger,Trigger1M)),NA())</f>
        <v>2.1882263659425139E-2</v>
      </c>
      <c r="O3142" s="44">
        <f>IFERROR(_xll.qlIndexFixing(ONIndex3M,I3142,TRUE,_xll.ohTrigger(RecalcTrigger,Trigger3M)),NA())</f>
        <v>2.2172779944117371E-2</v>
      </c>
      <c r="P3142" s="44">
        <f>IFERROR(_xll.qlIndexFixing(ONIndex6M,I3142,TRUE,_xll.ohTrigger(RecalcTrigger,Trigger6M)),NA())</f>
        <v>2.2230350673354549E-2</v>
      </c>
      <c r="Q3142" s="183">
        <f>IFERROR(_xll.qlIndexFixing(ONIndex1Y,I3142,TRUE,_xll.ohTrigger(RecalcTrigger,Trigger1Y)),NA())</f>
        <v>2.2263956977109922E-2</v>
      </c>
    </row>
    <row r="3143" spans="2:17" x14ac:dyDescent="0.2">
      <c r="B3143" s="39" t="s">
        <v>42</v>
      </c>
      <c r="D3143" s="42">
        <f>_xll.qlCalendarAdvance(Calendar,$D3142,B3143,"f",FALSE)</f>
        <v>61345</v>
      </c>
      <c r="E3143" s="177">
        <f>_xll.qlInterestRateIndexValueDate(IndexON,D3143)</f>
        <v>61345</v>
      </c>
      <c r="F3143" s="193">
        <f>IFERROR(_xll.qlIndexFixing(IndexON,D3143,TRUE,_xll.ohTrigger(RecalcTrigger,TriggerON)),NA())</f>
        <v>2.18236184871623E-2</v>
      </c>
      <c r="H3143" s="42">
        <f>_xll.qlCalendarAdvance(Calendar,$H3142,B3143,"f",FALSE)</f>
        <v>61345</v>
      </c>
      <c r="I3143" s="177">
        <f>_xll.qlInterestRateIndexValueDate(Index1M,$H3143)</f>
        <v>61345</v>
      </c>
      <c r="J3143" s="182">
        <f>IFERROR(_xll.qlIndexFixing(Index1M,$H3143,TRUE,_xll.ohTrigger(RecalcTrigger,Trigger1M)),NA())</f>
        <v>2.1923364414164589E-2</v>
      </c>
      <c r="K3143" s="44">
        <f>IFERROR(_xll.qlIndexFixing(Index3M,H3143,TRUE,_xll.ohTrigger(RecalcTrigger,Trigger3M)),NA())</f>
        <v>2.2275740791652111E-2</v>
      </c>
      <c r="L3143" s="44">
        <f>IFERROR(_xll.qlIndexFixing(Index6M,$H3143,TRUE,_xll.ohTrigger(RecalcTrigger,Trigger6M)),NA())</f>
        <v>2.2433397422884152E-2</v>
      </c>
      <c r="M3143" s="183">
        <f>IFERROR(_xll.qlIndexFixing(Index1Y,$H3143,TRUE,_xll.ohTrigger(RecalcTrigger,Trigger1Y)),NA())</f>
        <v>2.2666058083677696E-2</v>
      </c>
      <c r="N3143" s="182">
        <f>IFERROR(_xll.qlIndexFixing(ONIndex1M,I3143,TRUE,_xll.ohTrigger(RecalcTrigger,Trigger1M)),NA())</f>
        <v>2.1888390840272276E-2</v>
      </c>
      <c r="O3143" s="44">
        <f>IFERROR(_xll.qlIndexFixing(ONIndex3M,I3143,TRUE,_xll.ohTrigger(RecalcTrigger,Trigger3M)),NA())</f>
        <v>2.2178495457026992E-2</v>
      </c>
      <c r="P3143" s="44">
        <f>IFERROR(_xll.qlIndexFixing(ONIndex6M,I3143,TRUE,_xll.ohTrigger(RecalcTrigger,Trigger6M)),NA())</f>
        <v>2.2236082734617968E-2</v>
      </c>
      <c r="Q3143" s="183">
        <f>IFERROR(_xll.qlIndexFixing(ONIndex1Y,I3143,TRUE,_xll.ohTrigger(RecalcTrigger,Trigger1Y)),NA())</f>
        <v>2.2269715166802762E-2</v>
      </c>
    </row>
    <row r="3144" spans="2:17" x14ac:dyDescent="0.2">
      <c r="B3144" s="39" t="s">
        <v>42</v>
      </c>
      <c r="D3144" s="42">
        <f>_xll.qlCalendarAdvance(Calendar,$D3143,B3144,"f",FALSE)</f>
        <v>61352</v>
      </c>
      <c r="E3144" s="177">
        <f>_xll.qlInterestRateIndexValueDate(IndexON,D3144)</f>
        <v>61352</v>
      </c>
      <c r="F3144" s="193">
        <f>IFERROR(_xll.qlIndexFixing(IndexON,D3144,TRUE,_xll.ohTrigger(RecalcTrigger,TriggerON)),NA())</f>
        <v>2.1829011817035004E-2</v>
      </c>
      <c r="H3144" s="42">
        <f>_xll.qlCalendarAdvance(Calendar,$H3143,B3144,"f",FALSE)</f>
        <v>61352</v>
      </c>
      <c r="I3144" s="177">
        <f>_xll.qlInterestRateIndexValueDate(Index1M,$H3144)</f>
        <v>61352</v>
      </c>
      <c r="J3144" s="182">
        <f>IFERROR(_xll.qlIndexFixing(Index1M,$H3144,TRUE,_xll.ohTrigger(RecalcTrigger,Trigger1M)),NA())</f>
        <v>2.1929452085205258E-2</v>
      </c>
      <c r="K3144" s="44">
        <f>IFERROR(_xll.qlIndexFixing(Index3M,H3144,TRUE,_xll.ohTrigger(RecalcTrigger,Trigger3M)),NA())</f>
        <v>2.2281379150970317E-2</v>
      </c>
      <c r="L3144" s="44">
        <f>IFERROR(_xll.qlIndexFixing(Index6M,$H3144,TRUE,_xll.ohTrigger(RecalcTrigger,Trigger6M)),NA())</f>
        <v>2.2438987280085976E-2</v>
      </c>
      <c r="M3144" s="183">
        <f>IFERROR(_xll.qlIndexFixing(Index1Y,$H3144,TRUE,_xll.ohTrigger(RecalcTrigger,Trigger1Y)),NA())</f>
        <v>2.2671541458792362E-2</v>
      </c>
      <c r="N3144" s="182">
        <f>IFERROR(_xll.qlIndexFixing(ONIndex1M,I3144,TRUE,_xll.ohTrigger(RecalcTrigger,Trigger1M)),NA())</f>
        <v>2.1894502441673902E-2</v>
      </c>
      <c r="O3144" s="44">
        <f>IFERROR(_xll.qlIndexFixing(ONIndex3M,I3144,TRUE,_xll.ohTrigger(RecalcTrigger,Trigger3M)),NA())</f>
        <v>2.2184196437122772E-2</v>
      </c>
      <c r="P3144" s="44">
        <f>IFERROR(_xll.qlIndexFixing(ONIndex6M,I3144,TRUE,_xll.ohTrigger(RecalcTrigger,Trigger6M)),NA())</f>
        <v>2.2241800221166619E-2</v>
      </c>
      <c r="Q3144" s="183">
        <f>IFERROR(_xll.qlIndexFixing(ONIndex1Y,I3144,TRUE,_xll.ohTrigger(RecalcTrigger,Trigger1Y)),NA())</f>
        <v>2.227545871516079E-2</v>
      </c>
    </row>
    <row r="3145" spans="2:17" x14ac:dyDescent="0.2">
      <c r="B3145" s="39" t="s">
        <v>42</v>
      </c>
      <c r="D3145" s="42">
        <f>_xll.qlCalendarAdvance(Calendar,$D3144,B3145,"f",FALSE)</f>
        <v>61359</v>
      </c>
      <c r="E3145" s="177">
        <f>_xll.qlInterestRateIndexValueDate(IndexON,D3145)</f>
        <v>61359</v>
      </c>
      <c r="F3145" s="193">
        <f>IFERROR(_xll.qlIndexFixing(IndexON,D3145,TRUE,_xll.ohTrigger(RecalcTrigger,TriggerON)),NA())</f>
        <v>2.1834391398297681E-2</v>
      </c>
      <c r="H3145" s="42">
        <f>_xll.qlCalendarAdvance(Calendar,$H3144,B3145,"f",FALSE)</f>
        <v>61359</v>
      </c>
      <c r="I3145" s="177">
        <f>_xll.qlInterestRateIndexValueDate(Index1M,$H3145)</f>
        <v>61359</v>
      </c>
      <c r="J3145" s="182">
        <f>IFERROR(_xll.qlIndexFixing(Index1M,$H3145,TRUE,_xll.ohTrigger(RecalcTrigger,Trigger1M)),NA())</f>
        <v>2.1935524150163203E-2</v>
      </c>
      <c r="K3145" s="44">
        <f>IFERROR(_xll.qlIndexFixing(Index3M,H3145,TRUE,_xll.ohTrigger(RecalcTrigger,Trigger3M)),NA())</f>
        <v>2.228700290558485E-2</v>
      </c>
      <c r="L3145" s="44">
        <f>IFERROR(_xll.qlIndexFixing(Index6M,$H3145,TRUE,_xll.ohTrigger(RecalcTrigger,Trigger6M)),NA())</f>
        <v>2.2444562414865074E-2</v>
      </c>
      <c r="M3145" s="183">
        <f>IFERROR(_xll.qlIndexFixing(Index1Y,$H3145,TRUE,_xll.ohTrigger(RecalcTrigger,Trigger1Y)),NA())</f>
        <v>2.2677009890133409E-2</v>
      </c>
      <c r="N3145" s="182">
        <f>IFERROR(_xll.qlIndexFixing(ONIndex1M,I3145,TRUE,_xll.ohTrigger(RecalcTrigger,Trigger1M)),NA())</f>
        <v>2.1900598463630017E-2</v>
      </c>
      <c r="O3145" s="44">
        <f>IFERROR(_xll.qlIndexFixing(ONIndex3M,I3145,TRUE,_xll.ohTrigger(RecalcTrigger,Trigger3M)),NA())</f>
        <v>2.2189882884566803E-2</v>
      </c>
      <c r="P3145" s="44">
        <f>IFERROR(_xll.qlIndexFixing(ONIndex6M,I3145,TRUE,_xll.ohTrigger(RecalcTrigger,Trigger6M)),NA())</f>
        <v>2.2247503132919455E-2</v>
      </c>
      <c r="Q3145" s="183">
        <f>IFERROR(_xll.qlIndexFixing(ONIndex1Y,I3145,TRUE,_xll.ohTrigger(RecalcTrigger,Trigger1Y)),NA())</f>
        <v>2.2281187622265053E-2</v>
      </c>
    </row>
    <row r="3146" spans="2:17" x14ac:dyDescent="0.2">
      <c r="B3146" s="39" t="s">
        <v>42</v>
      </c>
      <c r="D3146" s="42">
        <f>_xll.qlCalendarAdvance(Calendar,$D3145,B3146,"f",FALSE)</f>
        <v>61366</v>
      </c>
      <c r="E3146" s="177">
        <f>_xll.qlInterestRateIndexValueDate(IndexON,D3146)</f>
        <v>61366</v>
      </c>
      <c r="F3146" s="193">
        <f>IFERROR(_xll.qlIndexFixing(IndexON,D3146,TRUE,_xll.ohTrigger(RecalcTrigger,TriggerON)),NA())</f>
        <v>2.1839757231517654E-2</v>
      </c>
      <c r="H3146" s="42">
        <f>_xll.qlCalendarAdvance(Calendar,$H3145,B3146,"f",FALSE)</f>
        <v>61366</v>
      </c>
      <c r="I3146" s="177">
        <f>_xll.qlInterestRateIndexValueDate(Index1M,$H3146)</f>
        <v>61366</v>
      </c>
      <c r="J3146" s="182">
        <f>IFERROR(_xll.qlIndexFixing(Index1M,$H3146,TRUE,_xll.ohTrigger(RecalcTrigger,Trigger1M)),NA())</f>
        <v>2.1941580609013866E-2</v>
      </c>
      <c r="K3146" s="44">
        <f>IFERROR(_xll.qlIndexFixing(Index3M,H3146,TRUE,_xll.ohTrigger(RecalcTrigger,Trigger3M)),NA())</f>
        <v>2.2292612055433363E-2</v>
      </c>
      <c r="L3146" s="44">
        <f>IFERROR(_xll.qlIndexFixing(Index6M,$H3146,TRUE,_xll.ohTrigger(RecalcTrigger,Trigger6M)),NA())</f>
        <v>2.2449042909346566E-2</v>
      </c>
      <c r="M3146" s="183">
        <f>IFERROR(_xll.qlIndexFixing(Index1Y,$H3146,TRUE,_xll.ohTrigger(RecalcTrigger,Trigger1Y)),NA())</f>
        <v>2.2682463377460351E-2</v>
      </c>
      <c r="N3146" s="182">
        <f>IFERROR(_xll.qlIndexFixing(ONIndex1M,I3146,TRUE,_xll.ohTrigger(RecalcTrigger,Trigger1M)),NA())</f>
        <v>2.1906678906302712E-2</v>
      </c>
      <c r="O3146" s="44">
        <f>IFERROR(_xll.qlIndexFixing(ONIndex3M,I3146,TRUE,_xll.ohTrigger(RecalcTrigger,Trigger3M)),NA())</f>
        <v>2.2195554799440131E-2</v>
      </c>
      <c r="P3146" s="44">
        <f>IFERROR(_xll.qlIndexFixing(ONIndex6M,I3146,TRUE,_xll.ohTrigger(RecalcTrigger,Trigger6M)),NA())</f>
        <v>2.2253191469957523E-2</v>
      </c>
      <c r="Q3146" s="183">
        <f>IFERROR(_xll.qlIndexFixing(ONIndex1Y,I3146,TRUE,_xll.ohTrigger(RecalcTrigger,Trigger1Y)),NA())</f>
        <v>2.2286901888439736E-2</v>
      </c>
    </row>
    <row r="3147" spans="2:17" x14ac:dyDescent="0.2">
      <c r="B3147" s="39" t="s">
        <v>42</v>
      </c>
      <c r="D3147" s="42">
        <f>_xll.qlCalendarAdvance(Calendar,$D3146,B3147,"f",FALSE)</f>
        <v>61373</v>
      </c>
      <c r="E3147" s="177">
        <f>_xll.qlInterestRateIndexValueDate(IndexON,D3147)</f>
        <v>61373</v>
      </c>
      <c r="F3147" s="193">
        <f>IFERROR(_xll.qlIndexFixing(IndexON,D3147,TRUE,_xll.ohTrigger(RecalcTrigger,TriggerON)),NA())</f>
        <v>2.1845109316127598E-2</v>
      </c>
      <c r="H3147" s="42">
        <f>_xll.qlCalendarAdvance(Calendar,$H3146,B3147,"f",FALSE)</f>
        <v>61373</v>
      </c>
      <c r="I3147" s="177">
        <f>_xll.qlInterestRateIndexValueDate(Index1M,$H3147)</f>
        <v>61373</v>
      </c>
      <c r="J3147" s="182">
        <f>IFERROR(_xll.qlIndexFixing(Index1M,$H3147,TRUE,_xll.ohTrigger(RecalcTrigger,Trigger1M)),NA())</f>
        <v>2.1947621461730231E-2</v>
      </c>
      <c r="K3147" s="44">
        <f>IFERROR(_xll.qlIndexFixing(Index3M,H3147,TRUE,_xll.ohTrigger(RecalcTrigger,Trigger3M)),NA())</f>
        <v>2.2298206600455301E-2</v>
      </c>
      <c r="L3147" s="44">
        <f>IFERROR(_xll.qlIndexFixing(Index6M,$H3147,TRUE,_xll.ohTrigger(RecalcTrigger,Trigger6M)),NA())</f>
        <v>2.2454589311265243E-2</v>
      </c>
      <c r="M3147" s="183">
        <f>IFERROR(_xll.qlIndexFixing(Index1Y,$H3147,TRUE,_xll.ohTrigger(RecalcTrigger,Trigger1Y)),NA())</f>
        <v>2.2687901920533372E-2</v>
      </c>
      <c r="N3147" s="182">
        <f>IFERROR(_xll.qlIndexFixing(ONIndex1M,I3147,TRUE,_xll.ohTrigger(RecalcTrigger,Trigger1M)),NA())</f>
        <v>2.1912743769529897E-2</v>
      </c>
      <c r="O3147" s="44">
        <f>IFERROR(_xll.qlIndexFixing(ONIndex3M,I3147,TRUE,_xll.ohTrigger(RecalcTrigger,Trigger3M)),NA())</f>
        <v>2.2201212181661711E-2</v>
      </c>
      <c r="P3147" s="44">
        <f>IFERROR(_xll.qlIndexFixing(ONIndex6M,I3147,TRUE,_xll.ohTrigger(RecalcTrigger,Trigger6M)),NA())</f>
        <v>2.2258865232361869E-2</v>
      </c>
      <c r="Q3147" s="183">
        <f>IFERROR(_xll.qlIndexFixing(ONIndex1Y,I3147,TRUE,_xll.ohTrigger(RecalcTrigger,Trigger1Y)),NA())</f>
        <v>2.2292601513522747E-2</v>
      </c>
    </row>
    <row r="3148" spans="2:17" x14ac:dyDescent="0.2">
      <c r="B3148" s="39" t="s">
        <v>42</v>
      </c>
      <c r="D3148" s="42">
        <f>_xll.qlCalendarAdvance(Calendar,$D3147,B3148,"f",FALSE)</f>
        <v>61380</v>
      </c>
      <c r="E3148" s="177">
        <f>_xll.qlInterestRateIndexValueDate(IndexON,D3148)</f>
        <v>61380</v>
      </c>
      <c r="F3148" s="193">
        <f>IFERROR(_xll.qlIndexFixing(IndexON,D3148,TRUE,_xll.ohTrigger(RecalcTrigger,TriggerON)),NA())</f>
        <v>2.1850447652370653E-2</v>
      </c>
      <c r="H3148" s="42">
        <f>_xll.qlCalendarAdvance(Calendar,$H3147,B3148,"f",FALSE)</f>
        <v>61380</v>
      </c>
      <c r="I3148" s="177">
        <f>_xll.qlInterestRateIndexValueDate(Index1M,$H3148)</f>
        <v>61380</v>
      </c>
      <c r="J3148" s="182">
        <f>IFERROR(_xll.qlIndexFixing(Index1M,$H3148,TRUE,_xll.ohTrigger(RecalcTrigger,Trigger1M)),NA())</f>
        <v>2.1953646708290194E-2</v>
      </c>
      <c r="K3148" s="44">
        <f>IFERROR(_xll.qlIndexFixing(Index3M,H3148,TRUE,_xll.ohTrigger(RecalcTrigger,Trigger3M)),NA())</f>
        <v>2.2303786540588313E-2</v>
      </c>
      <c r="L3148" s="44">
        <f>IFERROR(_xll.qlIndexFixing(Index6M,$H3148,TRUE,_xll.ohTrigger(RecalcTrigger,Trigger6M)),NA())</f>
        <v>2.2460120991223201E-2</v>
      </c>
      <c r="M3148" s="183">
        <f>IFERROR(_xll.qlIndexFixing(Index1Y,$H3148,TRUE,_xll.ohTrigger(RecalcTrigger,Trigger1Y)),NA())</f>
        <v>2.2693325519112208E-2</v>
      </c>
      <c r="N3148" s="182">
        <f>IFERROR(_xll.qlIndexFixing(ONIndex1M,I3148,TRUE,_xll.ohTrigger(RecalcTrigger,Trigger1M)),NA())</f>
        <v>2.1918793053554708E-2</v>
      </c>
      <c r="O3148" s="44">
        <f>IFERROR(_xll.qlIndexFixing(ONIndex3M,I3148,TRUE,_xll.ohTrigger(RecalcTrigger,Trigger3M)),NA())</f>
        <v>2.2206855031231543E-2</v>
      </c>
      <c r="P3148" s="44">
        <f>IFERROR(_xll.qlIndexFixing(ONIndex6M,I3148,TRUE,_xll.ohTrigger(RecalcTrigger,Trigger6M)),NA())</f>
        <v>2.2264524420132492E-2</v>
      </c>
      <c r="Q3148" s="183">
        <f>IFERROR(_xll.qlIndexFixing(ONIndex1Y,I3148,TRUE,_xll.ohTrigger(RecalcTrigger,Trigger1Y)),NA())</f>
        <v>2.2298286497351993E-2</v>
      </c>
    </row>
    <row r="3149" spans="2:17" x14ac:dyDescent="0.2">
      <c r="B3149" s="39" t="s">
        <v>42</v>
      </c>
      <c r="D3149" s="42">
        <f>_xll.qlCalendarAdvance(Calendar,$D3148,B3149,"f",FALSE)</f>
        <v>61387</v>
      </c>
      <c r="E3149" s="177">
        <f>_xll.qlInterestRateIndexValueDate(IndexON,D3149)</f>
        <v>61387</v>
      </c>
      <c r="F3149" s="193">
        <f>IFERROR(_xll.qlIndexFixing(IndexON,D3149,TRUE,_xll.ohTrigger(RecalcTrigger,TriggerON)),NA())</f>
        <v>2.1855772240165772E-2</v>
      </c>
      <c r="H3149" s="42">
        <f>_xll.qlCalendarAdvance(Calendar,$H3148,B3149,"f",FALSE)</f>
        <v>61387</v>
      </c>
      <c r="I3149" s="177">
        <f>_xll.qlInterestRateIndexValueDate(Index1M,$H3149)</f>
        <v>61387</v>
      </c>
      <c r="J3149" s="182">
        <f>IFERROR(_xll.qlIndexFixing(Index1M,$H3149,TRUE,_xll.ohTrigger(RecalcTrigger,Trigger1M)),NA())</f>
        <v>2.1959656348664286E-2</v>
      </c>
      <c r="K3149" s="44">
        <f>IFERROR(_xll.qlIndexFixing(Index3M,H3149,TRUE,_xll.ohTrigger(RecalcTrigger,Trigger3M)),NA())</f>
        <v>2.2309351875772734E-2</v>
      </c>
      <c r="L3149" s="44">
        <f>IFERROR(_xll.qlIndexFixing(Index6M,$H3149,TRUE,_xll.ohTrigger(RecalcTrigger,Trigger6M)),NA())</f>
        <v>2.2465637949097977E-2</v>
      </c>
      <c r="M3149" s="183">
        <f>IFERROR(_xll.qlIndexFixing(Index1Y,$H3149,TRUE,_xll.ohTrigger(RecalcTrigger,Trigger1Y)),NA())</f>
        <v>2.2698734172958375E-2</v>
      </c>
      <c r="N3149" s="182">
        <f>IFERROR(_xll.qlIndexFixing(ONIndex1M,I3149,TRUE,_xll.ohTrigger(RecalcTrigger,Trigger1M)),NA())</f>
        <v>2.1924826758052962E-2</v>
      </c>
      <c r="O3149" s="44">
        <f>IFERROR(_xll.qlIndexFixing(ONIndex3M,I3149,TRUE,_xll.ohTrigger(RecalcTrigger,Trigger3M)),NA())</f>
        <v>2.2212483348068579E-2</v>
      </c>
      <c r="P3149" s="44">
        <f>IFERROR(_xll.qlIndexFixing(ONIndex6M,I3149,TRUE,_xll.ohTrigger(RecalcTrigger,Trigger6M)),NA())</f>
        <v>2.2270169032945208E-2</v>
      </c>
      <c r="Q3149" s="183">
        <f>IFERROR(_xll.qlIndexFixing(ONIndex1Y,I3149,TRUE,_xll.ohTrigger(RecalcTrigger,Trigger1Y)),NA())</f>
        <v>2.2303956839927475E-2</v>
      </c>
    </row>
    <row r="3150" spans="2:17" x14ac:dyDescent="0.2">
      <c r="B3150" s="39" t="s">
        <v>42</v>
      </c>
      <c r="D3150" s="42">
        <f>_xll.qlCalendarAdvance(Calendar,$D3149,B3150,"f",FALSE)</f>
        <v>61394</v>
      </c>
      <c r="E3150" s="177">
        <f>_xll.qlInterestRateIndexValueDate(IndexON,D3150)</f>
        <v>61394</v>
      </c>
      <c r="F3150" s="193">
        <f>IFERROR(_xll.qlIndexFixing(IndexON,D3150,TRUE,_xll.ohTrigger(RecalcTrigger,TriggerON)),NA())</f>
        <v>2.1861083079756094E-2</v>
      </c>
      <c r="H3150" s="42">
        <f>_xll.qlCalendarAdvance(Calendar,$H3149,B3150,"f",FALSE)</f>
        <v>61394</v>
      </c>
      <c r="I3150" s="177">
        <f>_xll.qlInterestRateIndexValueDate(Index1M,$H3150)</f>
        <v>61394</v>
      </c>
      <c r="J3150" s="182">
        <f>IFERROR(_xll.qlIndexFixing(Index1M,$H3150,TRUE,_xll.ohTrigger(RecalcTrigger,Trigger1M)),NA())</f>
        <v>2.1961301277000623E-2</v>
      </c>
      <c r="K3150" s="44">
        <f>IFERROR(_xll.qlIndexFixing(Index3M,H3150,TRUE,_xll.ohTrigger(RecalcTrigger,Trigger3M)),NA())</f>
        <v>2.2313828028001279E-2</v>
      </c>
      <c r="L3150" s="44">
        <f>IFERROR(_xll.qlIndexFixing(Index6M,$H3150,TRUE,_xll.ohTrigger(RecalcTrigger,Trigger6M)),NA())</f>
        <v>2.2471140184768899E-2</v>
      </c>
      <c r="M3150" s="183">
        <f>IFERROR(_xll.qlIndexFixing(Index1Y,$H3150,TRUE,_xll.ohTrigger(RecalcTrigger,Trigger1Y)),NA())</f>
        <v>2.2704127881834714E-2</v>
      </c>
      <c r="N3150" s="182">
        <f>IFERROR(_xll.qlIndexFixing(ONIndex1M,I3150,TRUE,_xll.ohTrigger(RecalcTrigger,Trigger1M)),NA())</f>
        <v>2.1930844883348843E-2</v>
      </c>
      <c r="O3150" s="44">
        <f>IFERROR(_xll.qlIndexFixing(ONIndex3M,I3150,TRUE,_xll.ohTrigger(RecalcTrigger,Trigger3M)),NA())</f>
        <v>2.2218097132497006E-2</v>
      </c>
      <c r="P3150" s="44">
        <f>IFERROR(_xll.qlIndexFixing(ONIndex6M,I3150,TRUE,_xll.ohTrigger(RecalcTrigger,Trigger6M)),NA())</f>
        <v>2.2275799071205249E-2</v>
      </c>
      <c r="Q3150" s="183">
        <f>IFERROR(_xll.qlIndexFixing(ONIndex1Y,I3150,TRUE,_xll.ohTrigger(RecalcTrigger,Trigger1Y)),NA())</f>
        <v>2.2309612541654422E-2</v>
      </c>
    </row>
    <row r="3151" spans="2:17" x14ac:dyDescent="0.2">
      <c r="B3151" s="39" t="s">
        <v>42</v>
      </c>
      <c r="D3151" s="42">
        <f>_xll.qlCalendarAdvance(Calendar,$D3150,B3151,"f",FALSE)</f>
        <v>61401</v>
      </c>
      <c r="E3151" s="177">
        <f>_xll.qlInterestRateIndexValueDate(IndexON,D3151)</f>
        <v>61401</v>
      </c>
      <c r="F3151" s="193">
        <f>IFERROR(_xll.qlIndexFixing(IndexON,D3151,TRUE,_xll.ohTrigger(RecalcTrigger,TriggerON)),NA())</f>
        <v>2.1866380170655342E-2</v>
      </c>
      <c r="H3151" s="42">
        <f>_xll.qlCalendarAdvance(Calendar,$H3150,B3151,"f",FALSE)</f>
        <v>61401</v>
      </c>
      <c r="I3151" s="177">
        <f>_xll.qlInterestRateIndexValueDate(Index1M,$H3151)</f>
        <v>61401</v>
      </c>
      <c r="J3151" s="182">
        <f>IFERROR(_xll.qlIndexFixing(Index1M,$H3151,TRUE,_xll.ohTrigger(RecalcTrigger,Trigger1M)),NA())</f>
        <v>2.1967282725179414E-2</v>
      </c>
      <c r="K3151" s="44">
        <f>IFERROR(_xll.qlIndexFixing(Index3M,H3151,TRUE,_xll.ohTrigger(RecalcTrigger,Trigger3M)),NA())</f>
        <v>2.2319364858721338E-2</v>
      </c>
      <c r="L3151" s="44">
        <f>IFERROR(_xll.qlIndexFixing(Index6M,$H3151,TRUE,_xll.ohTrigger(RecalcTrigger,Trigger6M)),NA())</f>
        <v>2.2476627698118395E-2</v>
      </c>
      <c r="M3151" s="183">
        <f>IFERROR(_xll.qlIndexFixing(Index1Y,$H3151,TRUE,_xll.ohTrigger(RecalcTrigger,Trigger1Y)),NA())</f>
        <v>2.2709506645502951E-2</v>
      </c>
      <c r="N3151" s="182">
        <f>IFERROR(_xll.qlIndexFixing(ONIndex1M,I3151,TRUE,_xll.ohTrigger(RecalcTrigger,Trigger1M)),NA())</f>
        <v>2.193684742928026E-2</v>
      </c>
      <c r="O3151" s="44">
        <f>IFERROR(_xll.qlIndexFixing(ONIndex3M,I3151,TRUE,_xll.ohTrigger(RecalcTrigger,Trigger3M)),NA())</f>
        <v>2.2223696384192637E-2</v>
      </c>
      <c r="P3151" s="44">
        <f>IFERROR(_xll.qlIndexFixing(ONIndex6M,I3151,TRUE,_xll.ohTrigger(RecalcTrigger,Trigger6M)),NA())</f>
        <v>2.2281414534669475E-2</v>
      </c>
      <c r="Q3151" s="183">
        <f>IFERROR(_xll.qlIndexFixing(ONIndex1Y,I3151,TRUE,_xll.ohTrigger(RecalcTrigger,Trigger1Y)),NA())</f>
        <v>2.2315253602046559E-2</v>
      </c>
    </row>
    <row r="3152" spans="2:17" x14ac:dyDescent="0.2">
      <c r="B3152" s="39" t="s">
        <v>42</v>
      </c>
      <c r="D3152" s="42">
        <f>_xll.qlCalendarAdvance(Calendar,$D3151,B3152,"f",FALSE)</f>
        <v>61408</v>
      </c>
      <c r="E3152" s="177">
        <f>_xll.qlInterestRateIndexValueDate(IndexON,D3152)</f>
        <v>61408</v>
      </c>
      <c r="F3152" s="193">
        <f>IFERROR(_xll.qlIndexFixing(IndexON,D3152,TRUE,_xll.ohTrigger(RecalcTrigger,TriggerON)),NA())</f>
        <v>2.1871663513268746E-2</v>
      </c>
      <c r="H3152" s="42">
        <f>_xll.qlCalendarAdvance(Calendar,$H3151,B3152,"f",FALSE)</f>
        <v>61408</v>
      </c>
      <c r="I3152" s="177">
        <f>_xll.qlInterestRateIndexValueDate(Index1M,$H3152)</f>
        <v>61408</v>
      </c>
      <c r="J3152" s="182">
        <f>IFERROR(_xll.qlIndexFixing(Index1M,$H3152,TRUE,_xll.ohTrigger(RecalcTrigger,Trigger1M)),NA())</f>
        <v>2.1973248570465165E-2</v>
      </c>
      <c r="K3152" s="44">
        <f>IFERROR(_xll.qlIndexFixing(Index3M,H3152,TRUE,_xll.ohTrigger(RecalcTrigger,Trigger3M)),NA())</f>
        <v>2.2324887085123122E-2</v>
      </c>
      <c r="L3152" s="44">
        <f>IFERROR(_xll.qlIndexFixing(Index6M,$H3152,TRUE,_xll.ohTrigger(RecalcTrigger,Trigger6M)),NA())</f>
        <v>2.2482100489024458E-2</v>
      </c>
      <c r="M3152" s="183">
        <f>IFERROR(_xll.qlIndexFixing(Index1Y,$H3152,TRUE,_xll.ohTrigger(RecalcTrigger,Trigger1Y)),NA())</f>
        <v>2.2714870463726375E-2</v>
      </c>
      <c r="N3152" s="182">
        <f>IFERROR(_xll.qlIndexFixing(ONIndex1M,I3152,TRUE,_xll.ohTrigger(RecalcTrigger,Trigger1M)),NA())</f>
        <v>2.1942834395685118E-2</v>
      </c>
      <c r="O3152" s="44">
        <f>IFERROR(_xll.qlIndexFixing(ONIndex3M,I3152,TRUE,_xll.ohTrigger(RecalcTrigger,Trigger3M)),NA())</f>
        <v>2.2229281103074428E-2</v>
      </c>
      <c r="P3152" s="44">
        <f>IFERROR(_xll.qlIndexFixing(ONIndex6M,I3152,TRUE,_xll.ohTrigger(RecalcTrigger,Trigger6M)),NA())</f>
        <v>2.2287015423418932E-2</v>
      </c>
      <c r="Q3152" s="183">
        <f>IFERROR(_xll.qlIndexFixing(ONIndex1Y,I3152,TRUE,_xll.ohTrigger(RecalcTrigger,Trigger1Y)),NA())</f>
        <v>2.232088002118493E-2</v>
      </c>
    </row>
    <row r="3153" spans="2:17" x14ac:dyDescent="0.2">
      <c r="B3153" s="39" t="s">
        <v>42</v>
      </c>
      <c r="D3153" s="42">
        <f>_xll.qlCalendarAdvance(Calendar,$D3152,B3153,"f",FALSE)</f>
        <v>61415</v>
      </c>
      <c r="E3153" s="177">
        <f>_xll.qlInterestRateIndexValueDate(IndexON,D3153)</f>
        <v>61415</v>
      </c>
      <c r="F3153" s="193">
        <f>IFERROR(_xll.qlIndexFixing(IndexON,D3153,TRUE,_xll.ohTrigger(RecalcTrigger,TriggerON)),NA())</f>
        <v>2.1876933107515262E-2</v>
      </c>
      <c r="H3153" s="42">
        <f>_xll.qlCalendarAdvance(Calendar,$H3152,B3153,"f",FALSE)</f>
        <v>61415</v>
      </c>
      <c r="I3153" s="177">
        <f>_xll.qlInterestRateIndexValueDate(Index1M,$H3153)</f>
        <v>61415</v>
      </c>
      <c r="J3153" s="182">
        <f>IFERROR(_xll.qlIndexFixing(Index1M,$H3153,TRUE,_xll.ohTrigger(RecalcTrigger,Trigger1M)),NA())</f>
        <v>2.1979198812846698E-2</v>
      </c>
      <c r="K3153" s="44">
        <f>IFERROR(_xll.qlIndexFixing(Index3M,H3153,TRUE,_xll.ohTrigger(RecalcTrigger,Trigger3M)),NA())</f>
        <v>2.2330394707147202E-2</v>
      </c>
      <c r="L3153" s="44">
        <f>IFERROR(_xll.qlIndexFixing(Index6M,$H3153,TRUE,_xll.ohTrigger(RecalcTrigger,Trigger6M)),NA())</f>
        <v>2.2487558557369523E-2</v>
      </c>
      <c r="M3153" s="183">
        <f>IFERROR(_xll.qlIndexFixing(Index1Y,$H3153,TRUE,_xll.ohTrigger(RecalcTrigger,Trigger1Y)),NA())</f>
        <v>2.2720219336269373E-2</v>
      </c>
      <c r="N3153" s="182">
        <f>IFERROR(_xll.qlIndexFixing(ONIndex1M,I3153,TRUE,_xll.ohTrigger(RecalcTrigger,Trigger1M)),NA())</f>
        <v>2.1948805782644465E-2</v>
      </c>
      <c r="O3153" s="44">
        <f>IFERROR(_xll.qlIndexFixing(ONIndex3M,I3153,TRUE,_xll.ohTrigger(RecalcTrigger,Trigger3M)),NA())</f>
        <v>2.2234851289466562E-2</v>
      </c>
      <c r="P3153" s="44">
        <f>IFERROR(_xll.qlIndexFixing(ONIndex6M,I3153,TRUE,_xll.ohTrigger(RecalcTrigger,Trigger6M)),NA())</f>
        <v>2.2292601737453621E-2</v>
      </c>
      <c r="Q3153" s="183">
        <f>IFERROR(_xll.qlIndexFixing(ONIndex1Y,I3153,TRUE,_xll.ohTrigger(RecalcTrigger,Trigger1Y)),NA())</f>
        <v>2.2326491799312675E-2</v>
      </c>
    </row>
    <row r="3154" spans="2:17" x14ac:dyDescent="0.2">
      <c r="B3154" s="39" t="s">
        <v>42</v>
      </c>
      <c r="D3154" s="42">
        <f>_xll.qlCalendarAdvance(Calendar,$D3153,B3154,"f",FALSE)</f>
        <v>61422</v>
      </c>
      <c r="E3154" s="177">
        <f>_xll.qlInterestRateIndexValueDate(IndexON,D3154)</f>
        <v>61422</v>
      </c>
      <c r="F3154" s="193">
        <f>IFERROR(_xll.qlIndexFixing(IndexON,D3154,TRUE,_xll.ohTrigger(RecalcTrigger,TriggerON)),NA())</f>
        <v>2.1882188953475934E-2</v>
      </c>
      <c r="H3154" s="42">
        <f>_xll.qlCalendarAdvance(Calendar,$H3153,B3154,"f",FALSE)</f>
        <v>61422</v>
      </c>
      <c r="I3154" s="177">
        <f>_xll.qlInterestRateIndexValueDate(Index1M,$H3154)</f>
        <v>61422</v>
      </c>
      <c r="J3154" s="182">
        <f>IFERROR(_xll.qlIndexFixing(Index1M,$H3154,TRUE,_xll.ohTrigger(RecalcTrigger,Trigger1M)),NA())</f>
        <v>2.1986217746568802E-2</v>
      </c>
      <c r="K3154" s="44">
        <f>IFERROR(_xll.qlIndexFixing(Index3M,H3154,TRUE,_xll.ohTrigger(RecalcTrigger,Trigger3M)),NA())</f>
        <v>2.2338031201927618E-2</v>
      </c>
      <c r="L3154" s="44">
        <f>IFERROR(_xll.qlIndexFixing(Index6M,$H3154,TRUE,_xll.ohTrigger(RecalcTrigger,Trigger6M)),NA())</f>
        <v>2.2495150269649471E-2</v>
      </c>
      <c r="M3154" s="183">
        <f>IFERROR(_xll.qlIndexFixing(Index1Y,$H3154,TRUE,_xll.ohTrigger(RecalcTrigger,Trigger1Y)),NA())</f>
        <v>2.272447995553728E-2</v>
      </c>
      <c r="N3154" s="182">
        <f>IFERROR(_xll.qlIndexFixing(ONIndex1M,I3154,TRUE,_xll.ohTrigger(RecalcTrigger,Trigger1M)),NA())</f>
        <v>2.1954761590482486E-2</v>
      </c>
      <c r="O3154" s="44">
        <f>IFERROR(_xll.qlIndexFixing(ONIndex3M,I3154,TRUE,_xll.ohTrigger(RecalcTrigger,Trigger3M)),NA())</f>
        <v>2.224040694336904E-2</v>
      </c>
      <c r="P3154" s="44">
        <f>IFERROR(_xll.qlIndexFixing(ONIndex6M,I3154,TRUE,_xll.ohTrigger(RecalcTrigger,Trigger6M)),NA())</f>
        <v>2.2298173476935634E-2</v>
      </c>
      <c r="Q3154" s="183">
        <f>IFERROR(_xll.qlIndexFixing(ONIndex1Y,I3154,TRUE,_xll.ohTrigger(RecalcTrigger,Trigger1Y)),NA())</f>
        <v>2.2332088936267702E-2</v>
      </c>
    </row>
    <row r="3155" spans="2:17" x14ac:dyDescent="0.2">
      <c r="B3155" s="39" t="s">
        <v>42</v>
      </c>
      <c r="D3155" s="42">
        <f>_xll.qlCalendarAdvance(Calendar,$D3154,B3155,"f",FALSE)</f>
        <v>61429</v>
      </c>
      <c r="E3155" s="177">
        <f>_xll.qlInterestRateIndexValueDate(IndexON,D3155)</f>
        <v>61429</v>
      </c>
      <c r="F3155" s="193">
        <f>IFERROR(_xll.qlIndexFixing(IndexON,D3155,TRUE,_xll.ohTrigger(RecalcTrigger,TriggerON)),NA())</f>
        <v>2.1887431050907624E-2</v>
      </c>
      <c r="H3155" s="42">
        <f>_xll.qlCalendarAdvance(Calendar,$H3154,B3155,"f",FALSE)</f>
        <v>61429</v>
      </c>
      <c r="I3155" s="177">
        <f>_xll.qlInterestRateIndexValueDate(Index1M,$H3155)</f>
        <v>61429</v>
      </c>
      <c r="J3155" s="182">
        <f>IFERROR(_xll.qlIndexFixing(Index1M,$H3155,TRUE,_xll.ohTrigger(RecalcTrigger,Trigger1M)),NA())</f>
        <v>2.1995386459637563E-2</v>
      </c>
      <c r="K3155" s="44">
        <f>IFERROR(_xll.qlIndexFixing(Index3M,H3155,TRUE,_xll.ohTrigger(RecalcTrigger,Trigger3M)),NA())</f>
        <v>2.2343508197199158E-2</v>
      </c>
      <c r="L3155" s="44">
        <f>IFERROR(_xll.qlIndexFixing(Index6M,$H3155,TRUE,_xll.ohTrigger(RecalcTrigger,Trigger6M)),NA())</f>
        <v>2.2500577454459575E-2</v>
      </c>
      <c r="M3155" s="183">
        <f>IFERROR(_xll.qlIndexFixing(Index1Y,$H3155,TRUE,_xll.ohTrigger(RecalcTrigger,Trigger1Y)),NA())</f>
        <v>2.2729799676111329E-2</v>
      </c>
      <c r="N3155" s="182">
        <f>IFERROR(_xll.qlIndexFixing(ONIndex1M,I3155,TRUE,_xll.ohTrigger(RecalcTrigger,Trigger1M)),NA())</f>
        <v>2.1960701818874995E-2</v>
      </c>
      <c r="O3155" s="44">
        <f>IFERROR(_xll.qlIndexFixing(ONIndex3M,I3155,TRUE,_xll.ohTrigger(RecalcTrigger,Trigger3M)),NA())</f>
        <v>2.2245948064376631E-2</v>
      </c>
      <c r="P3155" s="44">
        <f>IFERROR(_xll.qlIndexFixing(ONIndex6M,I3155,TRUE,_xll.ohTrigger(RecalcTrigger,Trigger6M)),NA())</f>
        <v>2.2303730641702879E-2</v>
      </c>
      <c r="Q3155" s="183">
        <f>IFERROR(_xll.qlIndexFixing(ONIndex1Y,I3155,TRUE,_xll.ohTrigger(RecalcTrigger,Trigger1Y)),NA())</f>
        <v>2.2337671431968964E-2</v>
      </c>
    </row>
    <row r="3156" spans="2:17" x14ac:dyDescent="0.2">
      <c r="B3156" s="39" t="s">
        <v>42</v>
      </c>
      <c r="D3156" s="42">
        <f>_xll.qlCalendarAdvance(Calendar,$D3155,B3156,"f",FALSE)</f>
        <v>61436</v>
      </c>
      <c r="E3156" s="177">
        <f>_xll.qlInterestRateIndexValueDate(IndexON,D3156)</f>
        <v>61436</v>
      </c>
      <c r="F3156" s="193">
        <f>IFERROR(_xll.qlIndexFixing(IndexON,D3156,TRUE,_xll.ohTrigger(RecalcTrigger,TriggerON)),NA())</f>
        <v>2.1892659399972425E-2</v>
      </c>
      <c r="H3156" s="42">
        <f>_xll.qlCalendarAdvance(Calendar,$H3155,B3156,"f",FALSE)</f>
        <v>61436</v>
      </c>
      <c r="I3156" s="177">
        <f>_xll.qlInterestRateIndexValueDate(Index1M,$H3156)</f>
        <v>61436</v>
      </c>
      <c r="J3156" s="182">
        <f>IFERROR(_xll.qlIndexFixing(Index1M,$H3156,TRUE,_xll.ohTrigger(RecalcTrigger,Trigger1M)),NA())</f>
        <v>2.2001286856013061E-2</v>
      </c>
      <c r="K3156" s="44">
        <f>IFERROR(_xll.qlIndexFixing(Index3M,H3156,TRUE,_xll.ohTrigger(RecalcTrigger,Trigger3M)),NA())</f>
        <v>2.2348970586286189E-2</v>
      </c>
      <c r="L3156" s="44">
        <f>IFERROR(_xll.qlIndexFixing(Index6M,$H3156,TRUE,_xll.ohTrigger(RecalcTrigger,Trigger6M)),NA())</f>
        <v>2.2505989914688444E-2</v>
      </c>
      <c r="M3156" s="183">
        <f>IFERROR(_xll.qlIndexFixing(Index1Y,$H3156,TRUE,_xll.ohTrigger(RecalcTrigger,Trigger1Y)),NA())</f>
        <v>2.273510445116167E-2</v>
      </c>
      <c r="N3156" s="182">
        <f>IFERROR(_xll.qlIndexFixing(ONIndex1M,I3156,TRUE,_xll.ohTrigger(RecalcTrigger,Trigger1M)),NA())</f>
        <v>2.19666264676599E-2</v>
      </c>
      <c r="O3156" s="44">
        <f>IFERROR(_xll.qlIndexFixing(ONIndex3M,I3156,TRUE,_xll.ohTrigger(RecalcTrigger,Trigger3M)),NA())</f>
        <v>2.2251474652732472E-2</v>
      </c>
      <c r="P3156" s="44">
        <f>IFERROR(_xll.qlIndexFixing(ONIndex6M,I3156,TRUE,_xll.ohTrigger(RecalcTrigger,Trigger6M)),NA())</f>
        <v>2.2309273231512217E-2</v>
      </c>
      <c r="Q3156" s="183">
        <f>IFERROR(_xll.qlIndexFixing(ONIndex1Y,I3156,TRUE,_xll.ohTrigger(RecalcTrigger,Trigger1Y)),NA())</f>
        <v>2.23432392866596E-2</v>
      </c>
    </row>
    <row r="3157" spans="2:17" x14ac:dyDescent="0.2">
      <c r="B3157" s="39" t="s">
        <v>42</v>
      </c>
      <c r="D3157" s="42">
        <f>_xll.qlCalendarAdvance(Calendar,$D3156,B3157,"f",FALSE)</f>
        <v>61443</v>
      </c>
      <c r="E3157" s="177">
        <f>_xll.qlInterestRateIndexValueDate(IndexON,D3157)</f>
        <v>61443</v>
      </c>
      <c r="F3157" s="193">
        <f>IFERROR(_xll.qlIndexFixing(IndexON,D3157,TRUE,_xll.ohTrigger(RecalcTrigger,TriggerON)),NA())</f>
        <v>2.1897874000751383E-2</v>
      </c>
      <c r="H3157" s="42">
        <f>_xll.qlCalendarAdvance(Calendar,$H3156,B3157,"f",FALSE)</f>
        <v>61443</v>
      </c>
      <c r="I3157" s="177">
        <f>_xll.qlInterestRateIndexValueDate(Index1M,$H3157)</f>
        <v>61443</v>
      </c>
      <c r="J3157" s="182">
        <f>IFERROR(_xll.qlIndexFixing(Index1M,$H3157,TRUE,_xll.ohTrigger(RecalcTrigger,Trigger1M)),NA())</f>
        <v>2.2008253546648277E-2</v>
      </c>
      <c r="K3157" s="44">
        <f>IFERROR(_xll.qlIndexFixing(Index3M,H3157,TRUE,_xll.ohTrigger(RecalcTrigger,Trigger3M)),NA())</f>
        <v>2.2354418369133211E-2</v>
      </c>
      <c r="L3157" s="44">
        <f>IFERROR(_xll.qlIndexFixing(Index6M,$H3157,TRUE,_xll.ohTrigger(RecalcTrigger,Trigger6M)),NA())</f>
        <v>2.2511387650217592E-2</v>
      </c>
      <c r="M3157" s="183">
        <f>IFERROR(_xll.qlIndexFixing(Index1Y,$H3157,TRUE,_xll.ohTrigger(RecalcTrigger,Trigger1Y)),NA())</f>
        <v>2.2740394280454934E-2</v>
      </c>
      <c r="N3157" s="182">
        <f>IFERROR(_xll.qlIndexFixing(ONIndex1M,I3157,TRUE,_xll.ohTrigger(RecalcTrigger,Trigger1M)),NA())</f>
        <v>2.1972535537485571E-2</v>
      </c>
      <c r="O3157" s="44">
        <f>IFERROR(_xll.qlIndexFixing(ONIndex3M,I3157,TRUE,_xll.ohTrigger(RecalcTrigger,Trigger3M)),NA())</f>
        <v>2.2256986708679705E-2</v>
      </c>
      <c r="P3157" s="44">
        <f>IFERROR(_xll.qlIndexFixing(ONIndex6M,I3157,TRUE,_xll.ohTrigger(RecalcTrigger,Trigger6M)),NA())</f>
        <v>2.2314801246687832E-2</v>
      </c>
      <c r="Q3157" s="183">
        <f>IFERROR(_xll.qlIndexFixing(ONIndex1Y,I3157,TRUE,_xll.ohTrigger(RecalcTrigger,Trigger1Y)),NA())</f>
        <v>2.234879250009647E-2</v>
      </c>
    </row>
    <row r="3158" spans="2:17" x14ac:dyDescent="0.2">
      <c r="B3158" s="39" t="s">
        <v>42</v>
      </c>
      <c r="D3158" s="42">
        <f>_xll.qlCalendarAdvance(Calendar,$D3157,B3158,"f",FALSE)</f>
        <v>61450</v>
      </c>
      <c r="E3158" s="177">
        <f>_xll.qlInterestRateIndexValueDate(IndexON,D3158)</f>
        <v>61450</v>
      </c>
      <c r="F3158" s="193">
        <f>IFERROR(_xll.qlIndexFixing(IndexON,D3158,TRUE,_xll.ohTrigger(RecalcTrigger,TriggerON)),NA())</f>
        <v>2.1903074852920312E-2</v>
      </c>
      <c r="H3158" s="42">
        <f>_xll.qlCalendarAdvance(Calendar,$H3157,B3158,"f",FALSE)</f>
        <v>61450</v>
      </c>
      <c r="I3158" s="177">
        <f>_xll.qlInterestRateIndexValueDate(Index1M,$H3158)</f>
        <v>61450</v>
      </c>
      <c r="J3158" s="182">
        <f>IFERROR(_xll.qlIndexFixing(Index1M,$H3158,TRUE,_xll.ohTrigger(RecalcTrigger,Trigger1M)),NA())</f>
        <v>2.2013040829594908E-2</v>
      </c>
      <c r="K3158" s="44">
        <f>IFERROR(_xll.qlIndexFixing(Index3M,H3158,TRUE,_xll.ohTrigger(RecalcTrigger,Trigger3M)),NA())</f>
        <v>2.2359851545675911E-2</v>
      </c>
      <c r="L3158" s="44">
        <f>IFERROR(_xll.qlIndexFixing(Index6M,$H3158,TRUE,_xll.ohTrigger(RecalcTrigger,Trigger6M)),NA())</f>
        <v>2.2516770660929858E-2</v>
      </c>
      <c r="M3158" s="183">
        <f>IFERROR(_xll.qlIndexFixing(Index1Y,$H3158,TRUE,_xll.ohTrigger(RecalcTrigger,Trigger1Y)),NA())</f>
        <v>2.2745669163759974E-2</v>
      </c>
      <c r="N3158" s="182">
        <f>IFERROR(_xll.qlIndexFixing(ONIndex1M,I3158,TRUE,_xll.ohTrigger(RecalcTrigger,Trigger1M)),NA())</f>
        <v>2.1978429027703639E-2</v>
      </c>
      <c r="O3158" s="44">
        <f>IFERROR(_xll.qlIndexFixing(ONIndex3M,I3158,TRUE,_xll.ohTrigger(RecalcTrigger,Trigger3M)),NA())</f>
        <v>2.2262484231813096E-2</v>
      </c>
      <c r="P3158" s="44">
        <f>IFERROR(_xll.qlIndexFixing(ONIndex6M,I3158,TRUE,_xll.ohTrigger(RecalcTrigger,Trigger6M)),NA())</f>
        <v>2.2320314687229725E-2</v>
      </c>
      <c r="Q3158" s="183">
        <f>IFERROR(_xll.qlIndexFixing(ONIndex1Y,I3158,TRUE,_xll.ohTrigger(RecalcTrigger,Trigger1Y)),NA())</f>
        <v>2.2354331072441669E-2</v>
      </c>
    </row>
    <row r="3159" spans="2:17" x14ac:dyDescent="0.2">
      <c r="B3159" s="39" t="s">
        <v>42</v>
      </c>
      <c r="D3159" s="42">
        <f>_xll.qlCalendarAdvance(Calendar,$D3158,B3159,"f",FALSE)</f>
        <v>61457</v>
      </c>
      <c r="E3159" s="177">
        <f>_xll.qlInterestRateIndexValueDate(IndexON,D3159)</f>
        <v>61457</v>
      </c>
      <c r="F3159" s="193">
        <f>IFERROR(_xll.qlIndexFixing(IndexON,D3159,TRUE,_xll.ohTrigger(RecalcTrigger,TriggerON)),NA())</f>
        <v>2.1908261956722352E-2</v>
      </c>
      <c r="H3159" s="42">
        <f>_xll.qlCalendarAdvance(Calendar,$H3158,B3159,"f",FALSE)</f>
        <v>61457</v>
      </c>
      <c r="I3159" s="177">
        <f>_xll.qlInterestRateIndexValueDate(Index1M,$H3159)</f>
        <v>61457</v>
      </c>
      <c r="J3159" s="182">
        <f>IFERROR(_xll.qlIndexFixing(Index1M,$H3159,TRUE,_xll.ohTrigger(RecalcTrigger,Trigger1M)),NA())</f>
        <v>2.2015653099109432E-2</v>
      </c>
      <c r="K3159" s="44">
        <f>IFERROR(_xll.qlIndexFixing(Index3M,H3159,TRUE,_xll.ohTrigger(RecalcTrigger,Trigger3M)),NA())</f>
        <v>2.2364201942231963E-2</v>
      </c>
      <c r="L3159" s="44">
        <f>IFERROR(_xll.qlIndexFixing(Index6M,$H3159,TRUE,_xll.ohTrigger(RecalcTrigger,Trigger6M)),NA())</f>
        <v>2.2521068379565485E-2</v>
      </c>
      <c r="M3159" s="183">
        <f>IFERROR(_xll.qlIndexFixing(Index1Y,$H3159,TRUE,_xll.ohTrigger(RecalcTrigger,Trigger1Y)),NA())</f>
        <v>2.275092910084453E-2</v>
      </c>
      <c r="N3159" s="182">
        <f>IFERROR(_xll.qlIndexFixing(ONIndex1M,I3159,TRUE,_xll.ohTrigger(RecalcTrigger,Trigger1M)),NA())</f>
        <v>2.1984306938557241E-2</v>
      </c>
      <c r="O3159" s="44">
        <f>IFERROR(_xll.qlIndexFixing(ONIndex3M,I3159,TRUE,_xll.ohTrigger(RecalcTrigger,Trigger3M)),NA())</f>
        <v>2.2267967222375784E-2</v>
      </c>
      <c r="P3159" s="44">
        <f>IFERROR(_xll.qlIndexFixing(ONIndex6M,I3159,TRUE,_xll.ohTrigger(RecalcTrigger,Trigger6M)),NA())</f>
        <v>2.2325813552975804E-2</v>
      </c>
      <c r="Q3159" s="183">
        <f>IFERROR(_xll.qlIndexFixing(ONIndex1Y,I3159,TRUE,_xll.ohTrigger(RecalcTrigger,Trigger1Y)),NA())</f>
        <v>2.2359855003452056E-2</v>
      </c>
    </row>
    <row r="3160" spans="2:17" x14ac:dyDescent="0.2">
      <c r="B3160" s="39" t="s">
        <v>42</v>
      </c>
      <c r="D3160" s="42">
        <f>_xll.qlCalendarAdvance(Calendar,$D3159,B3160,"f",FALSE)</f>
        <v>61464</v>
      </c>
      <c r="E3160" s="177">
        <f>_xll.qlInterestRateIndexValueDate(IndexON,D3160)</f>
        <v>61464</v>
      </c>
      <c r="F3160" s="193">
        <f>IFERROR(_xll.qlIndexFixing(IndexON,D3160,TRUE,_xll.ohTrigger(RecalcTrigger,TriggerON)),NA())</f>
        <v>2.1913435312076457E-2</v>
      </c>
      <c r="H3160" s="42">
        <f>_xll.qlCalendarAdvance(Calendar,$H3159,B3160,"f",FALSE)</f>
        <v>61464</v>
      </c>
      <c r="I3160" s="177">
        <f>_xll.qlInterestRateIndexValueDate(Index1M,$H3160)</f>
        <v>61464</v>
      </c>
      <c r="J3160" s="182">
        <f>IFERROR(_xll.qlIndexFixing(Index1M,$H3160,TRUE,_xll.ohTrigger(RecalcTrigger,Trigger1M)),NA())</f>
        <v>2.2021493357960074E-2</v>
      </c>
      <c r="K3160" s="44">
        <f>IFERROR(_xll.qlIndexFixing(Index3M,H3160,TRUE,_xll.ohTrigger(RecalcTrigger,Trigger3M)),NA())</f>
        <v>2.2369606619026618E-2</v>
      </c>
      <c r="L3160" s="44">
        <f>IFERROR(_xll.qlIndexFixing(Index6M,$H3160,TRUE,_xll.ohTrigger(RecalcTrigger,Trigger6M)),NA())</f>
        <v>2.2526422663524809E-2</v>
      </c>
      <c r="M3160" s="183">
        <f>IFERROR(_xll.qlIndexFixing(Index1Y,$H3160,TRUE,_xll.ohTrigger(RecalcTrigger,Trigger1Y)),NA())</f>
        <v>2.2756174091478121E-2</v>
      </c>
      <c r="N3160" s="182">
        <f>IFERROR(_xll.qlIndexFixing(ONIndex1M,I3160,TRUE,_xll.ohTrigger(RecalcTrigger,Trigger1M)),NA())</f>
        <v>2.1990169270046378E-2</v>
      </c>
      <c r="O3160" s="44">
        <f>IFERROR(_xll.qlIndexFixing(ONIndex3M,I3160,TRUE,_xll.ohTrigger(RecalcTrigger,Trigger3M)),NA())</f>
        <v>2.2273435680124631E-2</v>
      </c>
      <c r="P3160" s="44">
        <f>IFERROR(_xll.qlIndexFixing(ONIndex6M,I3160,TRUE,_xll.ohTrigger(RecalcTrigger,Trigger6M)),NA())</f>
        <v>2.2331297843926068E-2</v>
      </c>
      <c r="Q3160" s="183">
        <f>IFERROR(_xll.qlIndexFixing(ONIndex1Y,I3160,TRUE,_xll.ohTrigger(RecalcTrigger,Trigger1Y)),NA())</f>
        <v>2.2365364293451817E-2</v>
      </c>
    </row>
    <row r="3161" spans="2:17" x14ac:dyDescent="0.2">
      <c r="B3161" s="39" t="s">
        <v>42</v>
      </c>
      <c r="D3161" s="42">
        <f>_xll.qlCalendarAdvance(Calendar,$D3160,B3161,"f",FALSE)</f>
        <v>61471</v>
      </c>
      <c r="E3161" s="177">
        <f>_xll.qlInterestRateIndexValueDate(IndexON,D3161)</f>
        <v>61471</v>
      </c>
      <c r="F3161" s="193">
        <f>IFERROR(_xll.qlIndexFixing(IndexON,D3161,TRUE,_xll.ohTrigger(RecalcTrigger,TriggerON)),NA())</f>
        <v>2.1918594919144718E-2</v>
      </c>
      <c r="H3161" s="42">
        <f>_xll.qlCalendarAdvance(Calendar,$H3160,B3161,"f",FALSE)</f>
        <v>61471</v>
      </c>
      <c r="I3161" s="177">
        <f>_xll.qlInterestRateIndexValueDate(Index1M,$H3161)</f>
        <v>61471</v>
      </c>
      <c r="J3161" s="182">
        <f>IFERROR(_xll.qlIndexFixing(Index1M,$H3161,TRUE,_xll.ohTrigger(RecalcTrigger,Trigger1M)),NA())</f>
        <v>2.2027318012878421E-2</v>
      </c>
      <c r="K3161" s="44">
        <f>IFERROR(_xll.qlIndexFixing(Index3M,H3161,TRUE,_xll.ohTrigger(RecalcTrigger,Trigger3M)),NA())</f>
        <v>2.2374996690159292E-2</v>
      </c>
      <c r="L3161" s="44">
        <f>IFERROR(_xll.qlIndexFixing(Index6M,$H3161,TRUE,_xll.ohTrigger(RecalcTrigger,Trigger6M)),NA())</f>
        <v>2.2531762223145527E-2</v>
      </c>
      <c r="M3161" s="183">
        <f>IFERROR(_xll.qlIndexFixing(Index1Y,$H3161,TRUE,_xll.ohTrigger(RecalcTrigger,Trigger1Y)),NA())</f>
        <v>2.2761404135430263E-2</v>
      </c>
      <c r="N3161" s="182">
        <f>IFERROR(_xll.qlIndexFixing(ONIndex1M,I3161,TRUE,_xll.ohTrigger(RecalcTrigger,Trigger1M)),NA())</f>
        <v>2.1996016022090004E-2</v>
      </c>
      <c r="O3161" s="44">
        <f>IFERROR(_xll.qlIndexFixing(ONIndex3M,I3161,TRUE,_xll.ohTrigger(RecalcTrigger,Trigger3M)),NA())</f>
        <v>2.2278889605464869E-2</v>
      </c>
      <c r="P3161" s="44">
        <f>IFERROR(_xll.qlIndexFixing(ONIndex6M,I3161,TRUE,_xll.ohTrigger(RecalcTrigger,Trigger6M)),NA())</f>
        <v>2.233676756024261E-2</v>
      </c>
      <c r="Q3161" s="183">
        <f>IFERROR(_xll.qlIndexFixing(ONIndex1Y,I3161,TRUE,_xll.ohTrigger(RecalcTrigger,Trigger1Y)),NA())</f>
        <v>2.2370858942359906E-2</v>
      </c>
    </row>
    <row r="3162" spans="2:17" x14ac:dyDescent="0.2">
      <c r="B3162" s="39" t="s">
        <v>42</v>
      </c>
      <c r="D3162" s="42">
        <f>_xll.qlCalendarAdvance(Calendar,$D3161,B3162,"f",FALSE)</f>
        <v>61478</v>
      </c>
      <c r="E3162" s="177">
        <f>_xll.qlInterestRateIndexValueDate(IndexON,D3162)</f>
        <v>61478</v>
      </c>
      <c r="F3162" s="193">
        <f>IFERROR(_xll.qlIndexFixing(IndexON,D3162,TRUE,_xll.ohTrigger(RecalcTrigger,TriggerON)),NA())</f>
        <v>2.1923740777927136E-2</v>
      </c>
      <c r="H3162" s="42">
        <f>_xll.qlCalendarAdvance(Calendar,$H3161,B3162,"f",FALSE)</f>
        <v>61478</v>
      </c>
      <c r="I3162" s="177">
        <f>_xll.qlInterestRateIndexValueDate(Index1M,$H3162)</f>
        <v>61478</v>
      </c>
      <c r="J3162" s="182">
        <f>IFERROR(_xll.qlIndexFixing(Index1M,$H3162,TRUE,_xll.ohTrigger(RecalcTrigger,Trigger1M)),NA())</f>
        <v>2.2033127063842861E-2</v>
      </c>
      <c r="K3162" s="44">
        <f>IFERROR(_xll.qlIndexFixing(Index3M,H3162,TRUE,_xll.ohTrigger(RecalcTrigger,Trigger3M)),NA())</f>
        <v>2.2380372155568536E-2</v>
      </c>
      <c r="L3162" s="44">
        <f>IFERROR(_xll.qlIndexFixing(Index6M,$H3162,TRUE,_xll.ohTrigger(RecalcTrigger,Trigger6M)),NA())</f>
        <v>2.2537087058310725E-2</v>
      </c>
      <c r="M3162" s="183">
        <f>IFERROR(_xll.qlIndexFixing(Index1Y,$H3162,TRUE,_xll.ohTrigger(RecalcTrigger,Trigger1Y)),NA())</f>
        <v>2.2766619232471585E-2</v>
      </c>
      <c r="N3162" s="182">
        <f>IFERROR(_xll.qlIndexFixing(ONIndex1M,I3162,TRUE,_xll.ohTrigger(RecalcTrigger,Trigger1M)),NA())</f>
        <v>2.2001847194931257E-2</v>
      </c>
      <c r="O3162" s="44">
        <f>IFERROR(_xll.qlIndexFixing(ONIndex3M,I3162,TRUE,_xll.ohTrigger(RecalcTrigger,Trigger3M)),NA())</f>
        <v>2.2284328997991265E-2</v>
      </c>
      <c r="P3162" s="44">
        <f>IFERROR(_xll.qlIndexFixing(ONIndex6M,I3162,TRUE,_xll.ohTrigger(RecalcTrigger,Trigger6M)),NA())</f>
        <v>2.2342222701844383E-2</v>
      </c>
      <c r="Q3162" s="183">
        <f>IFERROR(_xll.qlIndexFixing(ONIndex1Y,I3162,TRUE,_xll.ohTrigger(RecalcTrigger,Trigger1Y)),NA())</f>
        <v>2.2376338950095276E-2</v>
      </c>
    </row>
    <row r="3163" spans="2:17" x14ac:dyDescent="0.2">
      <c r="B3163" s="39" t="s">
        <v>42</v>
      </c>
      <c r="D3163" s="42">
        <f>_xll.qlCalendarAdvance(Calendar,$D3162,B3163,"f",FALSE)</f>
        <v>61485</v>
      </c>
      <c r="E3163" s="177">
        <f>_xll.qlInterestRateIndexValueDate(IndexON,D3163)</f>
        <v>61485</v>
      </c>
      <c r="F3163" s="193">
        <f>IFERROR(_xll.qlIndexFixing(IndexON,D3163,TRUE,_xll.ohTrigger(RecalcTrigger,TriggerON)),NA())</f>
        <v>2.1928872888099527E-2</v>
      </c>
      <c r="H3163" s="42">
        <f>_xll.qlCalendarAdvance(Calendar,$H3162,B3163,"f",FALSE)</f>
        <v>61485</v>
      </c>
      <c r="I3163" s="177">
        <f>_xll.qlInterestRateIndexValueDate(Index1M,$H3163)</f>
        <v>61485</v>
      </c>
      <c r="J3163" s="182">
        <f>IFERROR(_xll.qlIndexFixing(Index1M,$H3163,TRUE,_xll.ohTrigger(RecalcTrigger,Trigger1M)),NA())</f>
        <v>2.204215265049907E-2</v>
      </c>
      <c r="K3163" s="44">
        <f>IFERROR(_xll.qlIndexFixing(Index3M,H3163,TRUE,_xll.ohTrigger(RecalcTrigger,Trigger3M)),NA())</f>
        <v>2.2386798331768543E-2</v>
      </c>
      <c r="L3163" s="44">
        <f>IFERROR(_xll.qlIndexFixing(Index6M,$H3163,TRUE,_xll.ohTrigger(RecalcTrigger,Trigger6M)),NA())</f>
        <v>2.2543464838068857E-2</v>
      </c>
      <c r="M3163" s="183">
        <f>IFERROR(_xll.qlIndexFixing(Index1Y,$H3163,TRUE,_xll.ohTrigger(RecalcTrigger,Trigger1Y)),NA())</f>
        <v>2.2771819382372716E-2</v>
      </c>
      <c r="N3163" s="182">
        <f>IFERROR(_xll.qlIndexFixing(ONIndex1M,I3163,TRUE,_xll.ohTrigger(RecalcTrigger,Trigger1M)),NA())</f>
        <v>2.2007662788164906E-2</v>
      </c>
      <c r="O3163" s="44">
        <f>IFERROR(_xll.qlIndexFixing(ONIndex3M,I3163,TRUE,_xll.ohTrigger(RecalcTrigger,Trigger3M)),NA())</f>
        <v>2.2289753857946959E-2</v>
      </c>
      <c r="P3163" s="44">
        <f>IFERROR(_xll.qlIndexFixing(ONIndex6M,I3163,TRUE,_xll.ohTrigger(RecalcTrigger,Trigger6M)),NA())</f>
        <v>2.2347663268650342E-2</v>
      </c>
      <c r="Q3163" s="183">
        <f>IFERROR(_xll.qlIndexFixing(ONIndex1Y,I3163,TRUE,_xll.ohTrigger(RecalcTrigger,Trigger1Y)),NA())</f>
        <v>2.2381804316495835E-2</v>
      </c>
    </row>
    <row r="3164" spans="2:17" x14ac:dyDescent="0.2">
      <c r="B3164" s="39" t="s">
        <v>42</v>
      </c>
      <c r="D3164" s="42">
        <f>_xll.qlCalendarAdvance(Calendar,$D3163,B3164,"f",FALSE)</f>
        <v>61492</v>
      </c>
      <c r="E3164" s="177">
        <f>_xll.qlInterestRateIndexValueDate(IndexON,D3164)</f>
        <v>61492</v>
      </c>
      <c r="F3164" s="193">
        <f>IFERROR(_xll.qlIndexFixing(IndexON,D3164,TRUE,_xll.ohTrigger(RecalcTrigger,TriggerON)),NA())</f>
        <v>2.1933991249905027E-2</v>
      </c>
      <c r="H3164" s="42">
        <f>_xll.qlCalendarAdvance(Calendar,$H3163,B3164,"f",FALSE)</f>
        <v>61492</v>
      </c>
      <c r="I3164" s="177">
        <f>_xll.qlInterestRateIndexValueDate(Index1M,$H3164)</f>
        <v>61492</v>
      </c>
      <c r="J3164" s="182">
        <f>IFERROR(_xll.qlIndexFixing(Index1M,$H3164,TRUE,_xll.ohTrigger(RecalcTrigger,Trigger1M)),NA())</f>
        <v>2.204792819510356E-2</v>
      </c>
      <c r="K3164" s="44">
        <f>IFERROR(_xll.qlIndexFixing(Index3M,H3164,TRUE,_xll.ohTrigger(RecalcTrigger,Trigger3M)),NA())</f>
        <v>2.2392143869247615E-2</v>
      </c>
      <c r="L3164" s="44">
        <f>IFERROR(_xll.qlIndexFixing(Index6M,$H3164,TRUE,_xll.ohTrigger(RecalcTrigger,Trigger6M)),NA())</f>
        <v>2.254875949739072E-2</v>
      </c>
      <c r="M3164" s="183">
        <f>IFERROR(_xll.qlIndexFixing(Index1Y,$H3164,TRUE,_xll.ohTrigger(RecalcTrigger,Trigger1Y)),NA())</f>
        <v>2.2777004584905836E-2</v>
      </c>
      <c r="N3164" s="182">
        <f>IFERROR(_xll.qlIndexFixing(ONIndex1M,I3164,TRUE,_xll.ohTrigger(RecalcTrigger,Trigger1M)),NA())</f>
        <v>2.2013462802196182E-2</v>
      </c>
      <c r="O3164" s="44">
        <f>IFERROR(_xll.qlIndexFixing(ONIndex3M,I3164,TRUE,_xll.ohTrigger(RecalcTrigger,Trigger3M)),NA())</f>
        <v>2.2295164185250904E-2</v>
      </c>
      <c r="P3164" s="44">
        <f>IFERROR(_xll.qlIndexFixing(ONIndex6M,I3164,TRUE,_xll.ohTrigger(RecalcTrigger,Trigger6M)),NA())</f>
        <v>2.2353089260822578E-2</v>
      </c>
      <c r="Q3164" s="183">
        <f>IFERROR(_xll.qlIndexFixing(ONIndex1Y,I3164,TRUE,_xll.ohTrigger(RecalcTrigger,Trigger1Y)),NA())</f>
        <v>2.2387255041885767E-2</v>
      </c>
    </row>
    <row r="3165" spans="2:17" x14ac:dyDescent="0.2">
      <c r="B3165" s="39" t="s">
        <v>42</v>
      </c>
      <c r="D3165" s="42">
        <f>_xll.qlCalendarAdvance(Calendar,$D3164,B3165,"f",FALSE)</f>
        <v>61499</v>
      </c>
      <c r="E3165" s="177">
        <f>_xll.qlInterestRateIndexValueDate(IndexON,D3165)</f>
        <v>61499</v>
      </c>
      <c r="F3165" s="193">
        <f>IFERROR(_xll.qlIndexFixing(IndexON,D3165,TRUE,_xll.ohTrigger(RecalcTrigger,TriggerON)),NA())</f>
        <v>2.1939095863343638E-2</v>
      </c>
      <c r="H3165" s="42">
        <f>_xll.qlCalendarAdvance(Calendar,$H3164,B3165,"f",FALSE)</f>
        <v>61499</v>
      </c>
      <c r="I3165" s="177">
        <f>_xll.qlInterestRateIndexValueDate(Index1M,$H3165)</f>
        <v>61499</v>
      </c>
      <c r="J3165" s="182">
        <f>IFERROR(_xll.qlIndexFixing(Index1M,$H3165,TRUE,_xll.ohTrigger(RecalcTrigger,Trigger1M)),NA())</f>
        <v>2.2053688133126768E-2</v>
      </c>
      <c r="K3165" s="44">
        <f>IFERROR(_xll.qlIndexFixing(Index3M,H3165,TRUE,_xll.ohTrigger(RecalcTrigger,Trigger3M)),NA())</f>
        <v>2.2397474800008331E-2</v>
      </c>
      <c r="L3165" s="44">
        <f>IFERROR(_xll.qlIndexFixing(Index6M,$H3165,TRUE,_xll.ohTrigger(RecalcTrigger,Trigger6M)),NA())</f>
        <v>2.2554039431070261E-2</v>
      </c>
      <c r="M3165" s="183">
        <f>IFERROR(_xll.qlIndexFixing(Index1Y,$H3165,TRUE,_xll.ohTrigger(RecalcTrigger,Trigger1Y)),NA())</f>
        <v>2.2782174839843128E-2</v>
      </c>
      <c r="N3165" s="182">
        <f>IFERROR(_xll.qlIndexFixing(ONIndex1M,I3165,TRUE,_xll.ohTrigger(RecalcTrigger,Trigger1M)),NA())</f>
        <v>2.201924723694404E-2</v>
      </c>
      <c r="O3165" s="44">
        <f>IFERROR(_xll.qlIndexFixing(ONIndex3M,I3165,TRUE,_xll.ohTrigger(RecalcTrigger,Trigger3M)),NA())</f>
        <v>2.2300559979822054E-2</v>
      </c>
      <c r="P3165" s="44">
        <f>IFERROR(_xll.qlIndexFixing(ONIndex6M,I3165,TRUE,_xll.ohTrigger(RecalcTrigger,Trigger6M)),NA())</f>
        <v>2.2358500678280047E-2</v>
      </c>
      <c r="Q3165" s="183">
        <f>IFERROR(_xll.qlIndexFixing(ONIndex1Y,I3165,TRUE,_xll.ohTrigger(RecalcTrigger,Trigger1Y)),NA())</f>
        <v>2.2392691126102982E-2</v>
      </c>
    </row>
    <row r="3166" spans="2:17" x14ac:dyDescent="0.2">
      <c r="B3166" s="39" t="s">
        <v>42</v>
      </c>
      <c r="D3166" s="42">
        <f>_xll.qlCalendarAdvance(Calendar,$D3165,B3166,"f",FALSE)</f>
        <v>61506</v>
      </c>
      <c r="E3166" s="177">
        <f>_xll.qlInterestRateIndexValueDate(IndexON,D3166)</f>
        <v>61506</v>
      </c>
      <c r="F3166" s="193">
        <f>IFERROR(_xll.qlIndexFixing(IndexON,D3166,TRUE,_xll.ohTrigger(RecalcTrigger,TriggerON)),NA())</f>
        <v>2.194418672841536E-2</v>
      </c>
      <c r="H3166" s="42">
        <f>_xll.qlCalendarAdvance(Calendar,$H3165,B3166,"f",FALSE)</f>
        <v>61506</v>
      </c>
      <c r="I3166" s="177">
        <f>_xll.qlInterestRateIndexValueDate(Index1M,$H3166)</f>
        <v>61506</v>
      </c>
      <c r="J3166" s="182">
        <f>IFERROR(_xll.qlIndexFixing(Index1M,$H3166,TRUE,_xll.ohTrigger(RecalcTrigger,Trigger1M)),NA())</f>
        <v>2.2059432464546593E-2</v>
      </c>
      <c r="K3166" s="44">
        <f>IFERROR(_xll.qlIndexFixing(Index3M,H3166,TRUE,_xll.ohTrigger(RecalcTrigger,Trigger3M)),NA())</f>
        <v>2.2402791123996072E-2</v>
      </c>
      <c r="L3166" s="44">
        <f>IFERROR(_xll.qlIndexFixing(Index6M,$H3166,TRUE,_xll.ohTrigger(RecalcTrigger,Trigger6M)),NA())</f>
        <v>2.255930463899207E-2</v>
      </c>
      <c r="M3166" s="183">
        <f>IFERROR(_xll.qlIndexFixing(Index1Y,$H3166,TRUE,_xll.ohTrigger(RecalcTrigger,Trigger1Y)),NA())</f>
        <v>2.2787330146958107E-2</v>
      </c>
      <c r="N3166" s="182">
        <f>IFERROR(_xll.qlIndexFixing(ONIndex1M,I3166,TRUE,_xll.ohTrigger(RecalcTrigger,Trigger1M)),NA())</f>
        <v>2.2025016092165339E-2</v>
      </c>
      <c r="O3166" s="44">
        <f>IFERROR(_xll.qlIndexFixing(ONIndex3M,I3166,TRUE,_xll.ohTrigger(RecalcTrigger,Trigger3M)),NA())</f>
        <v>2.2305941241903549E-2</v>
      </c>
      <c r="P3166" s="44">
        <f>IFERROR(_xll.qlIndexFixing(ONIndex6M,I3166,TRUE,_xll.ohTrigger(RecalcTrigger,Trigger6M)),NA())</f>
        <v>2.23638975209417E-2</v>
      </c>
      <c r="Q3166" s="183">
        <f>IFERROR(_xll.qlIndexFixing(ONIndex1Y,I3166,TRUE,_xll.ohTrigger(RecalcTrigger,Trigger1Y)),NA())</f>
        <v>2.2398112569147477E-2</v>
      </c>
    </row>
    <row r="3167" spans="2:17" x14ac:dyDescent="0.2">
      <c r="B3167" s="39" t="s">
        <v>42</v>
      </c>
      <c r="D3167" s="42">
        <f>_xll.qlCalendarAdvance(Calendar,$D3166,B3167,"f",FALSE)</f>
        <v>61513</v>
      </c>
      <c r="E3167" s="177">
        <f>_xll.qlInterestRateIndexValueDate(IndexON,D3167)</f>
        <v>61513</v>
      </c>
      <c r="F3167" s="193">
        <f>IFERROR(_xll.qlIndexFixing(IndexON,D3167,TRUE,_xll.ohTrigger(RecalcTrigger,TriggerON)),NA())</f>
        <v>2.1949263844877054E-2</v>
      </c>
      <c r="H3167" s="42">
        <f>_xll.qlCalendarAdvance(Calendar,$H3166,B3167,"f",FALSE)</f>
        <v>61513</v>
      </c>
      <c r="I3167" s="177">
        <f>_xll.qlInterestRateIndexValueDate(Index1M,$H3167)</f>
        <v>61513</v>
      </c>
      <c r="J3167" s="182">
        <f>IFERROR(_xll.qlIndexFixing(Index1M,$H3167,TRUE,_xll.ohTrigger(RecalcTrigger,Trigger1M)),NA())</f>
        <v>2.2061938258489271E-2</v>
      </c>
      <c r="K3167" s="44">
        <f>IFERROR(_xll.qlIndexFixing(Index3M,H3167,TRUE,_xll.ohTrigger(RecalcTrigger,Trigger3M)),NA())</f>
        <v>2.2408092841147406E-2</v>
      </c>
      <c r="L3167" s="44">
        <f>IFERROR(_xll.qlIndexFixing(Index6M,$H3167,TRUE,_xll.ohTrigger(RecalcTrigger,Trigger6M)),NA())</f>
        <v>2.2564555121038551E-2</v>
      </c>
      <c r="M3167" s="183">
        <f>IFERROR(_xll.qlIndexFixing(Index1Y,$H3167,TRUE,_xll.ohTrigger(RecalcTrigger,Trigger1Y)),NA())</f>
        <v>2.2792470506023621E-2</v>
      </c>
      <c r="N3167" s="182">
        <f>IFERROR(_xll.qlIndexFixing(ONIndex1M,I3167,TRUE,_xll.ohTrigger(RecalcTrigger,Trigger1M)),NA())</f>
        <v>2.2030769368022174E-2</v>
      </c>
      <c r="O3167" s="44">
        <f>IFERROR(_xll.qlIndexFixing(ONIndex3M,I3167,TRUE,_xll.ohTrigger(RecalcTrigger,Trigger3M)),NA())</f>
        <v>2.2311307971171201E-2</v>
      </c>
      <c r="P3167" s="44">
        <f>IFERROR(_xll.qlIndexFixing(ONIndex6M,I3167,TRUE,_xll.ohTrigger(RecalcTrigger,Trigger6M)),NA())</f>
        <v>2.2369279788807539E-2</v>
      </c>
      <c r="Q3167" s="183">
        <f>IFERROR(_xll.qlIndexFixing(ONIndex1Y,I3167,TRUE,_xll.ohTrigger(RecalcTrigger,Trigger1Y)),NA())</f>
        <v>2.2403519370938207E-2</v>
      </c>
    </row>
    <row r="3168" spans="2:17" x14ac:dyDescent="0.2">
      <c r="B3168" s="39" t="s">
        <v>42</v>
      </c>
      <c r="D3168" s="42">
        <f>_xll.qlCalendarAdvance(Calendar,$D3167,B3168,"f",FALSE)</f>
        <v>61520</v>
      </c>
      <c r="E3168" s="177">
        <f>_xll.qlInterestRateIndexValueDate(IndexON,D3168)</f>
        <v>61520</v>
      </c>
      <c r="F3168" s="193">
        <f>IFERROR(_xll.qlIndexFixing(IndexON,D3168,TRUE,_xll.ohTrigger(RecalcTrigger,TriggerON)),NA())</f>
        <v>2.1954327213133951E-2</v>
      </c>
      <c r="H3168" s="42">
        <f>_xll.qlCalendarAdvance(Calendar,$H3167,B3168,"f",FALSE)</f>
        <v>61520</v>
      </c>
      <c r="I3168" s="177">
        <f>_xll.qlInterestRateIndexValueDate(Index1M,$H3168)</f>
        <v>61520</v>
      </c>
      <c r="J3168" s="182">
        <f>IFERROR(_xll.qlIndexFixing(Index1M,$H3168,TRUE,_xll.ohTrigger(RecalcTrigger,Trigger1M)),NA())</f>
        <v>2.2067653685230487E-2</v>
      </c>
      <c r="K3168" s="44">
        <f>IFERROR(_xll.qlIndexFixing(Index3M,H3168,TRUE,_xll.ohTrigger(RecalcTrigger,Trigger3M)),NA())</f>
        <v>2.2413379951407717E-2</v>
      </c>
      <c r="L3168" s="44">
        <f>IFERROR(_xll.qlIndexFixing(Index6M,$H3168,TRUE,_xll.ohTrigger(RecalcTrigger,Trigger6M)),NA())</f>
        <v>2.2568726849219903E-2</v>
      </c>
      <c r="M3168" s="183">
        <f>IFERROR(_xll.qlIndexFixing(Index1Y,$H3168,TRUE,_xll.ohTrigger(RecalcTrigger,Trigger1Y)),NA())</f>
        <v>2.2797595916814739E-2</v>
      </c>
      <c r="N3168" s="182">
        <f>IFERROR(_xll.qlIndexFixing(ONIndex1M,I3168,TRUE,_xll.ohTrigger(RecalcTrigger,Trigger1M)),NA())</f>
        <v>2.2036507064433497E-2</v>
      </c>
      <c r="O3168" s="44">
        <f>IFERROR(_xll.qlIndexFixing(ONIndex3M,I3168,TRUE,_xll.ohTrigger(RecalcTrigger,Trigger3M)),NA())</f>
        <v>2.2316660167949198E-2</v>
      </c>
      <c r="P3168" s="44">
        <f>IFERROR(_xll.qlIndexFixing(ONIndex6M,I3168,TRUE,_xll.ohTrigger(RecalcTrigger,Trigger6M)),NA())</f>
        <v>2.2374647482201748E-2</v>
      </c>
      <c r="Q3168" s="183">
        <f>IFERROR(_xll.qlIndexFixing(ONIndex1Y,I3168,TRUE,_xll.ohTrigger(RecalcTrigger,Trigger1Y)),NA())</f>
        <v>2.2408911531718312E-2</v>
      </c>
    </row>
    <row r="3169" spans="2:17" x14ac:dyDescent="0.2">
      <c r="B3169" s="39" t="s">
        <v>42</v>
      </c>
      <c r="D3169" s="42">
        <f>_xll.qlCalendarAdvance(Calendar,$D3168,B3169,"f",FALSE)</f>
        <v>61527</v>
      </c>
      <c r="E3169" s="177">
        <f>_xll.qlInterestRateIndexValueDate(IndexON,D3169)</f>
        <v>61527</v>
      </c>
      <c r="F3169" s="193">
        <f>IFERROR(_xll.qlIndexFixing(IndexON,D3169,TRUE,_xll.ohTrigger(RecalcTrigger,TriggerON)),NA())</f>
        <v>2.1959376832942912E-2</v>
      </c>
      <c r="H3169" s="42">
        <f>_xll.qlCalendarAdvance(Calendar,$H3168,B3169,"f",FALSE)</f>
        <v>61527</v>
      </c>
      <c r="I3169" s="177">
        <f>_xll.qlInterestRateIndexValueDate(Index1M,$H3169)</f>
        <v>61527</v>
      </c>
      <c r="J3169" s="182">
        <f>IFERROR(_xll.qlIndexFixing(Index1M,$H3169,TRUE,_xll.ohTrigger(RecalcTrigger,Trigger1M)),NA())</f>
        <v>2.2073353507861104E-2</v>
      </c>
      <c r="K3169" s="44">
        <f>IFERROR(_xll.qlIndexFixing(Index3M,H3169,TRUE,_xll.ohTrigger(RecalcTrigger,Trigger3M)),NA())</f>
        <v>2.2418652454717101E-2</v>
      </c>
      <c r="L3169" s="44">
        <f>IFERROR(_xll.qlIndexFixing(Index6M,$H3169,TRUE,_xll.ohTrigger(RecalcTrigger,Trigger6M)),NA())</f>
        <v>2.2573948609946177E-2</v>
      </c>
      <c r="M3169" s="183">
        <f>IFERROR(_xll.qlIndexFixing(Index1Y,$H3169,TRUE,_xll.ohTrigger(RecalcTrigger,Trigger1Y)),NA())</f>
        <v>2.2802706379106086E-2</v>
      </c>
      <c r="N3169" s="182">
        <f>IFERROR(_xll.qlIndexFixing(ONIndex1M,I3169,TRUE,_xll.ohTrigger(RecalcTrigger,Trigger1M)),NA())</f>
        <v>2.2042229181561401E-2</v>
      </c>
      <c r="O3169" s="44">
        <f>IFERROR(_xll.qlIndexFixing(ONIndex3M,I3169,TRUE,_xll.ohTrigger(RecalcTrigger,Trigger3M)),NA())</f>
        <v>2.2321997831913354E-2</v>
      </c>
      <c r="P3169" s="44">
        <f>IFERROR(_xll.qlIndexFixing(ONIndex6M,I3169,TRUE,_xll.ohTrigger(RecalcTrigger,Trigger6M)),NA())</f>
        <v>2.2380000600557004E-2</v>
      </c>
      <c r="Q3169" s="183">
        <f>IFERROR(_xll.qlIndexFixing(ONIndex1Y,I3169,TRUE,_xll.ohTrigger(RecalcTrigger,Trigger1Y)),NA())</f>
        <v>2.2414289051325698E-2</v>
      </c>
    </row>
    <row r="3170" spans="2:17" x14ac:dyDescent="0.2">
      <c r="B3170" s="39" t="s">
        <v>42</v>
      </c>
      <c r="D3170" s="42">
        <f>_xll.qlCalendarAdvance(Calendar,$D3169,B3170,"f",FALSE)</f>
        <v>61534</v>
      </c>
      <c r="E3170" s="177">
        <f>_xll.qlInterestRateIndexValueDate(IndexON,D3170)</f>
        <v>61534</v>
      </c>
      <c r="F3170" s="193">
        <f>IFERROR(_xll.qlIndexFixing(IndexON,D3170,TRUE,_xll.ohTrigger(RecalcTrigger,TriggerON)),NA())</f>
        <v>2.1964412704303937E-2</v>
      </c>
      <c r="H3170" s="42">
        <f>_xll.qlCalendarAdvance(Calendar,$H3169,B3170,"f",FALSE)</f>
        <v>61534</v>
      </c>
      <c r="I3170" s="177">
        <f>_xll.qlInterestRateIndexValueDate(Index1M,$H3170)</f>
        <v>61534</v>
      </c>
      <c r="J3170" s="182">
        <f>IFERROR(_xll.qlIndexFixing(Index1M,$H3170,TRUE,_xll.ohTrigger(RecalcTrigger,Trigger1M)),NA())</f>
        <v>2.2079037726356814E-2</v>
      </c>
      <c r="K3170" s="44">
        <f>IFERROR(_xll.qlIndexFixing(Index3M,H3170,TRUE,_xll.ohTrigger(RecalcTrigger,Trigger3M)),NA())</f>
        <v>2.2423910351020062E-2</v>
      </c>
      <c r="L3170" s="44">
        <f>IFERROR(_xll.qlIndexFixing(Index6M,$H3170,TRUE,_xll.ohTrigger(RecalcTrigger,Trigger6M)),NA())</f>
        <v>2.2579155645292649E-2</v>
      </c>
      <c r="M3170" s="183">
        <f>IFERROR(_xll.qlIndexFixing(Index1Y,$H3170,TRUE,_xll.ohTrigger(RecalcTrigger,Trigger1Y)),NA())</f>
        <v>2.280780189267384E-2</v>
      </c>
      <c r="N3170" s="182">
        <f>IFERROR(_xll.qlIndexFixing(ONIndex1M,I3170,TRUE,_xll.ohTrigger(RecalcTrigger,Trigger1M)),NA())</f>
        <v>2.204793571932484E-2</v>
      </c>
      <c r="O3170" s="44">
        <f>IFERROR(_xll.qlIndexFixing(ONIndex3M,I3170,TRUE,_xll.ohTrigger(RecalcTrigger,Trigger3M)),NA())</f>
        <v>2.2327320963306807E-2</v>
      </c>
      <c r="P3170" s="44">
        <f>IFERROR(_xll.qlIndexFixing(ONIndex6M,I3170,TRUE,_xll.ohTrigger(RecalcTrigger,Trigger6M)),NA())</f>
        <v>2.238533914444063E-2</v>
      </c>
      <c r="Q3170" s="183">
        <f>IFERROR(_xll.qlIndexFixing(ONIndex1Y,I3170,TRUE,_xll.ohTrigger(RecalcTrigger,Trigger1Y)),NA())</f>
        <v>2.2419651929598272E-2</v>
      </c>
    </row>
    <row r="3171" spans="2:17" x14ac:dyDescent="0.2">
      <c r="B3171" s="39" t="s">
        <v>42</v>
      </c>
      <c r="D3171" s="42">
        <f>_xll.qlCalendarAdvance(Calendar,$D3170,B3171,"f",FALSE)</f>
        <v>61541</v>
      </c>
      <c r="E3171" s="177">
        <f>_xll.qlInterestRateIndexValueDate(IndexON,D3171)</f>
        <v>61541</v>
      </c>
      <c r="F3171" s="193">
        <f>IFERROR(_xll.qlIndexFixing(IndexON,D3171,TRUE,_xll.ohTrigger(RecalcTrigger,TriggerON)),NA())</f>
        <v>2.1969434827298073E-2</v>
      </c>
      <c r="H3171" s="42">
        <f>_xll.qlCalendarAdvance(Calendar,$H3170,B3171,"f",FALSE)</f>
        <v>61541</v>
      </c>
      <c r="I3171" s="177">
        <f>_xll.qlInterestRateIndexValueDate(Index1M,$H3171)</f>
        <v>61541</v>
      </c>
      <c r="J3171" s="182">
        <f>IFERROR(_xll.qlIndexFixing(Index1M,$H3171,TRUE,_xll.ohTrigger(RecalcTrigger,Trigger1M)),NA())</f>
        <v>2.2084706340690596E-2</v>
      </c>
      <c r="K3171" s="44">
        <f>IFERROR(_xll.qlIndexFixing(Index3M,H3171,TRUE,_xll.ohTrigger(RecalcTrigger,Trigger3M)),NA())</f>
        <v>2.2429153640254051E-2</v>
      </c>
      <c r="L3171" s="44">
        <f>IFERROR(_xll.qlIndexFixing(Index6M,$H3171,TRUE,_xll.ohTrigger(RecalcTrigger,Trigger6M)),NA())</f>
        <v>2.2584347955144166E-2</v>
      </c>
      <c r="M3171" s="183">
        <f>IFERROR(_xll.qlIndexFixing(Index1Y,$H3171,TRUE,_xll.ohTrigger(RecalcTrigger,Trigger1Y)),NA())</f>
        <v>2.2812882457293515E-2</v>
      </c>
      <c r="N3171" s="182">
        <f>IFERROR(_xll.qlIndexFixing(ONIndex1M,I3171,TRUE,_xll.ohTrigger(RecalcTrigger,Trigger1M)),NA())</f>
        <v>2.2053626677561722E-2</v>
      </c>
      <c r="O3171" s="44">
        <f>IFERROR(_xll.qlIndexFixing(ONIndex3M,I3171,TRUE,_xll.ohTrigger(RecalcTrigger,Trigger3M)),NA())</f>
        <v>2.2332629561967465E-2</v>
      </c>
      <c r="P3171" s="44">
        <f>IFERROR(_xll.qlIndexFixing(ONIndex6M,I3171,TRUE,_xll.ohTrigger(RecalcTrigger,Trigger6M)),NA())</f>
        <v>2.2390663113366349E-2</v>
      </c>
      <c r="Q3171" s="183">
        <f>IFERROR(_xll.qlIndexFixing(ONIndex1Y,I3171,TRUE,_xll.ohTrigger(RecalcTrigger,Trigger1Y)),NA())</f>
        <v>2.2425000166698128E-2</v>
      </c>
    </row>
    <row r="3172" spans="2:17" x14ac:dyDescent="0.2">
      <c r="B3172" s="39" t="s">
        <v>42</v>
      </c>
      <c r="D3172" s="42">
        <f>_xll.qlCalendarAdvance(Calendar,$D3171,B3172,"f",FALSE)</f>
        <v>61548</v>
      </c>
      <c r="E3172" s="177">
        <f>_xll.qlInterestRateIndexValueDate(IndexON,D3172)</f>
        <v>61548</v>
      </c>
      <c r="F3172" s="193">
        <f>IFERROR(_xll.qlIndexFixing(IndexON,D3172,TRUE,_xll.ohTrigger(RecalcTrigger,TriggerON)),NA())</f>
        <v>2.1974443201844274E-2</v>
      </c>
      <c r="H3172" s="42">
        <f>_xll.qlCalendarAdvance(Calendar,$H3171,B3172,"f",FALSE)</f>
        <v>61548</v>
      </c>
      <c r="I3172" s="177">
        <f>_xll.qlInterestRateIndexValueDate(Index1M,$H3172)</f>
        <v>61548</v>
      </c>
      <c r="J3172" s="182">
        <f>IFERROR(_xll.qlIndexFixing(Index1M,$H3172,TRUE,_xll.ohTrigger(RecalcTrigger,Trigger1M)),NA())</f>
        <v>2.2093570712940575E-2</v>
      </c>
      <c r="K3172" s="44">
        <f>IFERROR(_xll.qlIndexFixing(Index3M,H3172,TRUE,_xll.ohTrigger(RecalcTrigger,Trigger3M)),NA())</f>
        <v>2.2434382322364447E-2</v>
      </c>
      <c r="L3172" s="44">
        <f>IFERROR(_xll.qlIndexFixing(Index6M,$H3172,TRUE,_xll.ohTrigger(RecalcTrigger,Trigger6M)),NA())</f>
        <v>2.2590586639123895E-2</v>
      </c>
      <c r="M3172" s="183">
        <f>IFERROR(_xll.qlIndexFixing(Index1Y,$H3172,TRUE,_xll.ohTrigger(RecalcTrigger,Trigger1Y)),NA())</f>
        <v>2.2817948072742622E-2</v>
      </c>
      <c r="N3172" s="182">
        <f>IFERROR(_xll.qlIndexFixing(ONIndex1M,I3172,TRUE,_xll.ohTrigger(RecalcTrigger,Trigger1M)),NA())</f>
        <v>2.2059302056596231E-2</v>
      </c>
      <c r="O3172" s="44">
        <f>IFERROR(_xll.qlIndexFixing(ONIndex3M,I3172,TRUE,_xll.ohTrigger(RecalcTrigger,Trigger3M)),NA())</f>
        <v>2.2337923628057421E-2</v>
      </c>
      <c r="P3172" s="44">
        <f>IFERROR(_xll.qlIndexFixing(ONIndex6M,I3172,TRUE,_xll.ohTrigger(RecalcTrigger,Trigger6M)),NA())</f>
        <v>2.2395972507739392E-2</v>
      </c>
      <c r="Q3172" s="183">
        <f>IFERROR(_xll.qlIndexFixing(ONIndex1Y,I3172,TRUE,_xll.ohTrigger(RecalcTrigger,Trigger1Y)),NA())</f>
        <v>2.2430333762787358E-2</v>
      </c>
    </row>
    <row r="3173" spans="2:17" x14ac:dyDescent="0.2">
      <c r="B3173" s="39" t="s">
        <v>42</v>
      </c>
      <c r="D3173" s="42">
        <f>_xll.qlCalendarAdvance(Calendar,$D3172,B3173,"f",FALSE)</f>
        <v>61555</v>
      </c>
      <c r="E3173" s="177">
        <f>_xll.qlInterestRateIndexValueDate(IndexON,D3173)</f>
        <v>61555</v>
      </c>
      <c r="F3173" s="193">
        <f>IFERROR(_xll.qlIndexFixing(IndexON,D3173,TRUE,_xll.ohTrigger(RecalcTrigger,TriggerON)),NA())</f>
        <v>2.1979437828023585E-2</v>
      </c>
      <c r="H3173" s="42">
        <f>_xll.qlCalendarAdvance(Calendar,$H3172,B3173,"f",FALSE)</f>
        <v>61555</v>
      </c>
      <c r="I3173" s="177">
        <f>_xll.qlInterestRateIndexValueDate(Index1M,$H3173)</f>
        <v>61555</v>
      </c>
      <c r="J3173" s="182">
        <f>IFERROR(_xll.qlIndexFixing(Index1M,$H3173,TRUE,_xll.ohTrigger(RecalcTrigger,Trigger1M)),NA())</f>
        <v>2.2099205797434317E-2</v>
      </c>
      <c r="K3173" s="44">
        <f>IFERROR(_xll.qlIndexFixing(Index3M,H3173,TRUE,_xll.ohTrigger(RecalcTrigger,Trigger3M)),NA())</f>
        <v>2.2439596397295754E-2</v>
      </c>
      <c r="L3173" s="44">
        <f>IFERROR(_xll.qlIndexFixing(Index6M,$H3173,TRUE,_xll.ohTrigger(RecalcTrigger,Trigger6M)),NA())</f>
        <v>2.2595748763508137E-2</v>
      </c>
      <c r="M3173" s="183">
        <f>IFERROR(_xll.qlIndexFixing(Index1Y,$H3173,TRUE,_xll.ohTrigger(RecalcTrigger,Trigger1Y)),NA())</f>
        <v>2.2822998738799116E-2</v>
      </c>
      <c r="N3173" s="182">
        <f>IFERROR(_xll.qlIndexFixing(ONIndex1M,I3173,TRUE,_xll.ohTrigger(RecalcTrigger,Trigger1M)),NA())</f>
        <v>2.2064961856104182E-2</v>
      </c>
      <c r="O3173" s="44">
        <f>IFERROR(_xll.qlIndexFixing(ONIndex3M,I3173,TRUE,_xll.ohTrigger(RecalcTrigger,Trigger3M)),NA())</f>
        <v>2.2343203161576675E-2</v>
      </c>
      <c r="P3173" s="44">
        <f>IFERROR(_xll.qlIndexFixing(ONIndex6M,I3173,TRUE,_xll.ohTrigger(RecalcTrigger,Trigger6M)),NA())</f>
        <v>2.2401267327397667E-2</v>
      </c>
      <c r="Q3173" s="183">
        <f>IFERROR(_xll.qlIndexFixing(ONIndex1Y,I3173,TRUE,_xll.ohTrigger(RecalcTrigger,Trigger1Y)),NA())</f>
        <v>2.2435652717784915E-2</v>
      </c>
    </row>
    <row r="3174" spans="2:17" x14ac:dyDescent="0.2">
      <c r="B3174" s="39" t="s">
        <v>42</v>
      </c>
      <c r="D3174" s="42">
        <f>_xll.qlCalendarAdvance(Calendar,$D3173,B3174,"f",FALSE)</f>
        <v>61562</v>
      </c>
      <c r="E3174" s="177">
        <f>_xll.qlInterestRateIndexValueDate(IndexON,D3174)</f>
        <v>61562</v>
      </c>
      <c r="F3174" s="193">
        <f>IFERROR(_xll.qlIndexFixing(IndexON,D3174,TRUE,_xll.ohTrigger(RecalcTrigger,TriggerON)),NA())</f>
        <v>2.1984418705592867E-2</v>
      </c>
      <c r="H3174" s="42">
        <f>_xll.qlCalendarAdvance(Calendar,$H3173,B3174,"f",FALSE)</f>
        <v>61562</v>
      </c>
      <c r="I3174" s="177">
        <f>_xll.qlInterestRateIndexValueDate(Index1M,$H3174)</f>
        <v>61562</v>
      </c>
      <c r="J3174" s="182">
        <f>IFERROR(_xll.qlIndexFixing(Index1M,$H3174,TRUE,_xll.ohTrigger(RecalcTrigger,Trigger1M)),NA())</f>
        <v>2.2104825275128196E-2</v>
      </c>
      <c r="K3174" s="44">
        <f>IFERROR(_xll.qlIndexFixing(Index3M,H3174,TRUE,_xll.ohTrigger(RecalcTrigger,Trigger3M)),NA())</f>
        <v>2.2444795864987186E-2</v>
      </c>
      <c r="L3174" s="44">
        <f>IFERROR(_xll.qlIndexFixing(Index6M,$H3174,TRUE,_xll.ohTrigger(RecalcTrigger,Trigger6M)),NA())</f>
        <v>2.2600896161214516E-2</v>
      </c>
      <c r="M3174" s="183">
        <f>IFERROR(_xll.qlIndexFixing(Index1Y,$H3174,TRUE,_xll.ohTrigger(RecalcTrigger,Trigger1Y)),NA())</f>
        <v>2.2828034455240509E-2</v>
      </c>
      <c r="N3174" s="182">
        <f>IFERROR(_xll.qlIndexFixing(ONIndex1M,I3174,TRUE,_xll.ohTrigger(RecalcTrigger,Trigger1M)),NA())</f>
        <v>2.2070606076247667E-2</v>
      </c>
      <c r="O3174" s="44">
        <f>IFERROR(_xll.qlIndexFixing(ONIndex3M,I3174,TRUE,_xll.ohTrigger(RecalcTrigger,Trigger3M)),NA())</f>
        <v>2.2348468162282087E-2</v>
      </c>
      <c r="P3174" s="44">
        <f>IFERROR(_xll.qlIndexFixing(ONIndex6M,I3174,TRUE,_xll.ohTrigger(RecalcTrigger,Trigger6M)),NA())</f>
        <v>2.2406547572098034E-2</v>
      </c>
      <c r="Q3174" s="183">
        <f>IFERROR(_xll.qlIndexFixing(ONIndex1Y,I3174,TRUE,_xll.ohTrigger(RecalcTrigger,Trigger1Y)),NA())</f>
        <v>2.2440957031366615E-2</v>
      </c>
    </row>
    <row r="3175" spans="2:17" x14ac:dyDescent="0.2">
      <c r="B3175" s="39" t="s">
        <v>42</v>
      </c>
      <c r="D3175" s="42">
        <f>_xll.qlCalendarAdvance(Calendar,$D3174,B3175,"f",FALSE)</f>
        <v>61569</v>
      </c>
      <c r="E3175" s="177">
        <f>_xll.qlInterestRateIndexValueDate(IndexON,D3175)</f>
        <v>61569</v>
      </c>
      <c r="F3175" s="193">
        <f>IFERROR(_xll.qlIndexFixing(IndexON,D3175,TRUE,_xll.ohTrigger(RecalcTrigger,TriggerON)),NA())</f>
        <v>2.19893858350384E-2</v>
      </c>
      <c r="H3175" s="42">
        <f>_xll.qlCalendarAdvance(Calendar,$H3174,B3175,"f",FALSE)</f>
        <v>61569</v>
      </c>
      <c r="I3175" s="177">
        <f>_xll.qlInterestRateIndexValueDate(Index1M,$H3175)</f>
        <v>61569</v>
      </c>
      <c r="J3175" s="182">
        <f>IFERROR(_xll.qlIndexFixing(Index1M,$H3175,TRUE,_xll.ohTrigger(RecalcTrigger,Trigger1M)),NA())</f>
        <v>2.2111497214213904E-2</v>
      </c>
      <c r="K3175" s="44">
        <f>IFERROR(_xll.qlIndexFixing(Index3M,H3175,TRUE,_xll.ohTrigger(RecalcTrigger,Trigger3M)),NA())</f>
        <v>2.2449980725382367E-2</v>
      </c>
      <c r="L3175" s="44">
        <f>IFERROR(_xll.qlIndexFixing(Index6M,$H3175,TRUE,_xll.ohTrigger(RecalcTrigger,Trigger6M)),NA())</f>
        <v>2.2606028832130705E-2</v>
      </c>
      <c r="M3175" s="183">
        <f>IFERROR(_xll.qlIndexFixing(Index1Y,$H3175,TRUE,_xll.ohTrigger(RecalcTrigger,Trigger1Y)),NA())</f>
        <v>2.2833055221846532E-2</v>
      </c>
      <c r="N3175" s="182">
        <f>IFERROR(_xll.qlIndexFixing(ONIndex1M,I3175,TRUE,_xll.ohTrigger(RecalcTrigger,Trigger1M)),NA())</f>
        <v>2.2076234717107734E-2</v>
      </c>
      <c r="O3175" s="44">
        <f>IFERROR(_xll.qlIndexFixing(ONIndex3M,I3175,TRUE,_xll.ohTrigger(RecalcTrigger,Trigger3M)),NA())</f>
        <v>2.235371863033575E-2</v>
      </c>
      <c r="P3175" s="44">
        <f>IFERROR(_xll.qlIndexFixing(ONIndex6M,I3175,TRUE,_xll.ohTrigger(RecalcTrigger,Trigger6M)),NA())</f>
        <v>2.241181324216468E-2</v>
      </c>
      <c r="Q3175" s="183">
        <f>IFERROR(_xll.qlIndexFixing(ONIndex1Y,I3175,TRUE,_xll.ohTrigger(RecalcTrigger,Trigger1Y)),NA())</f>
        <v>2.2446246704018735E-2</v>
      </c>
    </row>
    <row r="3176" spans="2:17" x14ac:dyDescent="0.2">
      <c r="B3176" s="39" t="s">
        <v>42</v>
      </c>
      <c r="D3176" s="42">
        <f>_xll.qlCalendarAdvance(Calendar,$D3175,B3176,"f",FALSE)</f>
        <v>61576</v>
      </c>
      <c r="E3176" s="177">
        <f>_xll.qlInterestRateIndexValueDate(IndexON,D3176)</f>
        <v>61576</v>
      </c>
      <c r="F3176" s="193">
        <f>IFERROR(_xll.qlIndexFixing(IndexON,D3176,TRUE,_xll.ohTrigger(RecalcTrigger,TriggerON)),NA())</f>
        <v>2.199433921595495E-2</v>
      </c>
      <c r="H3176" s="42">
        <f>_xll.qlCalendarAdvance(Calendar,$H3175,B3176,"f",FALSE)</f>
        <v>61576</v>
      </c>
      <c r="I3176" s="177">
        <f>_xll.qlInterestRateIndexValueDate(Index1M,$H3176)</f>
        <v>61576</v>
      </c>
      <c r="J3176" s="182">
        <f>IFERROR(_xll.qlIndexFixing(Index1M,$H3176,TRUE,_xll.ohTrigger(RecalcTrigger,Trigger1M)),NA())</f>
        <v>2.2116017410023055E-2</v>
      </c>
      <c r="K3176" s="44">
        <f>IFERROR(_xll.qlIndexFixing(Index3M,H3176,TRUE,_xll.ohTrigger(RecalcTrigger,Trigger3M)),NA())</f>
        <v>2.2455150978425792E-2</v>
      </c>
      <c r="L3176" s="44">
        <f>IFERROR(_xll.qlIndexFixing(Index6M,$H3176,TRUE,_xll.ohTrigger(RecalcTrigger,Trigger6M)),NA())</f>
        <v>2.261114677614395E-2</v>
      </c>
      <c r="M3176" s="183">
        <f>IFERROR(_xll.qlIndexFixing(Index1Y,$H3176,TRUE,_xll.ohTrigger(RecalcTrigger,Trigger1Y)),NA())</f>
        <v>2.2838061038396029E-2</v>
      </c>
      <c r="N3176" s="182">
        <f>IFERROR(_xll.qlIndexFixing(ONIndex1M,I3176,TRUE,_xll.ohTrigger(RecalcTrigger,Trigger1M)),NA())</f>
        <v>2.2081847778441244E-2</v>
      </c>
      <c r="O3176" s="44">
        <f>IFERROR(_xll.qlIndexFixing(ONIndex3M,I3176,TRUE,_xll.ohTrigger(RecalcTrigger,Trigger3M)),NA())</f>
        <v>2.2358954565899758E-2</v>
      </c>
      <c r="P3176" s="44">
        <f>IFERROR(_xll.qlIndexFixing(ONIndex6M,I3176,TRUE,_xll.ohTrigger(RecalcTrigger,Trigger6M)),NA())</f>
        <v>2.2417064337759696E-2</v>
      </c>
      <c r="Q3176" s="183">
        <f>IFERROR(_xll.qlIndexFixing(ONIndex1Y,I3176,TRUE,_xll.ohTrigger(RecalcTrigger,Trigger1Y)),NA())</f>
        <v>2.2451521735336044E-2</v>
      </c>
    </row>
    <row r="3177" spans="2:17" x14ac:dyDescent="0.2">
      <c r="B3177" s="39" t="s">
        <v>42</v>
      </c>
      <c r="D3177" s="42">
        <f>_xll.qlCalendarAdvance(Calendar,$D3176,B3177,"f",FALSE)</f>
        <v>61583</v>
      </c>
      <c r="E3177" s="177">
        <f>_xll.qlInterestRateIndexValueDate(IndexON,D3177)</f>
        <v>61583</v>
      </c>
      <c r="F3177" s="193">
        <f>IFERROR(_xll.qlIndexFixing(IndexON,D3177,TRUE,_xll.ohTrigger(RecalcTrigger,TriggerON)),NA())</f>
        <v>2.1999278848423565E-2</v>
      </c>
      <c r="H3177" s="42">
        <f>_xll.qlCalendarAdvance(Calendar,$H3176,B3177,"f",FALSE)</f>
        <v>61583</v>
      </c>
      <c r="I3177" s="177">
        <f>_xll.qlInterestRateIndexValueDate(Index1M,$H3177)</f>
        <v>61583</v>
      </c>
      <c r="J3177" s="182">
        <f>IFERROR(_xll.qlIndexFixing(Index1M,$H3177,TRUE,_xll.ohTrigger(RecalcTrigger,Trigger1M)),NA())</f>
        <v>2.2121590067182284E-2</v>
      </c>
      <c r="K3177" s="44">
        <f>IFERROR(_xll.qlIndexFixing(Index3M,H3177,TRUE,_xll.ohTrigger(RecalcTrigger,Trigger3M)),NA())</f>
        <v>2.2460306624061965E-2</v>
      </c>
      <c r="L3177" s="44">
        <f>IFERROR(_xll.qlIndexFixing(Index6M,$H3177,TRUE,_xll.ohTrigger(RecalcTrigger,Trigger6M)),NA())</f>
        <v>2.2616249993139288E-2</v>
      </c>
      <c r="M3177" s="183">
        <f>IFERROR(_xll.qlIndexFixing(Index1Y,$H3177,TRUE,_xll.ohTrigger(RecalcTrigger,Trigger1Y)),NA())</f>
        <v>2.2843051904669842E-2</v>
      </c>
      <c r="N3177" s="182">
        <f>IFERROR(_xll.qlIndexFixing(ONIndex1M,I3177,TRUE,_xll.ohTrigger(RecalcTrigger,Trigger1M)),NA())</f>
        <v>2.2087445260653427E-2</v>
      </c>
      <c r="O3177" s="44">
        <f>IFERROR(_xll.qlIndexFixing(ONIndex3M,I3177,TRUE,_xll.ohTrigger(RecalcTrigger,Trigger3M)),NA())</f>
        <v>2.236417596873097E-2</v>
      </c>
      <c r="P3177" s="44">
        <f>IFERROR(_xll.qlIndexFixing(ONIndex6M,I3177,TRUE,_xll.ohTrigger(RecalcTrigger,Trigger6M)),NA())</f>
        <v>2.2422300858315758E-2</v>
      </c>
      <c r="Q3177" s="183">
        <f>IFERROR(_xll.qlIndexFixing(ONIndex1Y,I3177,TRUE,_xll.ohTrigger(RecalcTrigger,Trigger1Y)),NA())</f>
        <v>2.2456782125642727E-2</v>
      </c>
    </row>
    <row r="3178" spans="2:17" x14ac:dyDescent="0.2">
      <c r="B3178" s="39" t="s">
        <v>42</v>
      </c>
      <c r="D3178" s="42">
        <f>_xll.qlCalendarAdvance(Calendar,$D3177,B3178,"f",FALSE)</f>
        <v>61590</v>
      </c>
      <c r="E3178" s="177">
        <f>_xll.qlInterestRateIndexValueDate(IndexON,D3178)</f>
        <v>61590</v>
      </c>
      <c r="F3178" s="193">
        <f>IFERROR(_xll.qlIndexFixing(IndexON,D3178,TRUE,_xll.ohTrigger(RecalcTrigger,TriggerON)),NA())</f>
        <v>2.2004204732444244E-2</v>
      </c>
      <c r="H3178" s="42">
        <f>_xll.qlCalendarAdvance(Calendar,$H3177,B3178,"f",FALSE)</f>
        <v>61590</v>
      </c>
      <c r="I3178" s="177">
        <f>_xll.qlInterestRateIndexValueDate(Index1M,$H3178)</f>
        <v>61590</v>
      </c>
      <c r="J3178" s="182">
        <f>IFERROR(_xll.qlIndexFixing(Index1M,$H3178,TRUE,_xll.ohTrigger(RecalcTrigger,Trigger1M)),NA())</f>
        <v>2.2127147117440956E-2</v>
      </c>
      <c r="K3178" s="44">
        <f>IFERROR(_xll.qlIndexFixing(Index3M,H3178,TRUE,_xll.ohTrigger(RecalcTrigger,Trigger3M)),NA())</f>
        <v>2.2465447662228338E-2</v>
      </c>
      <c r="L3178" s="44">
        <f>IFERROR(_xll.qlIndexFixing(Index6M,$H3178,TRUE,_xll.ohTrigger(RecalcTrigger,Trigger6M)),NA())</f>
        <v>2.2621338483006157E-2</v>
      </c>
      <c r="M3178" s="183">
        <f>IFERROR(_xll.qlIndexFixing(Index1Y,$H3178,TRUE,_xll.ohTrigger(RecalcTrigger,Trigger1Y)),NA())</f>
        <v>2.2848027820448591E-2</v>
      </c>
      <c r="N3178" s="182">
        <f>IFERROR(_xll.qlIndexFixing(ONIndex1M,I3178,TRUE,_xll.ohTrigger(RecalcTrigger,Trigger1M)),NA())</f>
        <v>2.2093027163176959E-2</v>
      </c>
      <c r="O3178" s="44">
        <f>IFERROR(_xll.qlIndexFixing(ONIndex3M,I3178,TRUE,_xll.ohTrigger(RecalcTrigger,Trigger3M)),NA())</f>
        <v>2.2369382838748342E-2</v>
      </c>
      <c r="P3178" s="44">
        <f>IFERROR(_xll.qlIndexFixing(ONIndex6M,I3178,TRUE,_xll.ohTrigger(RecalcTrigger,Trigger6M)),NA())</f>
        <v>2.2427522804238098E-2</v>
      </c>
      <c r="Q3178" s="183">
        <f>IFERROR(_xll.qlIndexFixing(ONIndex1Y,I3178,TRUE,_xll.ohTrigger(RecalcTrigger,Trigger1Y)),NA())</f>
        <v>2.2462027874614598E-2</v>
      </c>
    </row>
    <row r="3179" spans="2:17" x14ac:dyDescent="0.2">
      <c r="B3179" s="39" t="s">
        <v>42</v>
      </c>
      <c r="D3179" s="42">
        <f>_xll.qlCalendarAdvance(Calendar,$D3178,B3179,"f",FALSE)</f>
        <v>61597</v>
      </c>
      <c r="E3179" s="177">
        <f>_xll.qlInterestRateIndexValueDate(IndexON,D3179)</f>
        <v>61597</v>
      </c>
      <c r="F3179" s="193">
        <f>IFERROR(_xll.qlIndexFixing(IndexON,D3179,TRUE,_xll.ohTrigger(RecalcTrigger,TriggerON)),NA())</f>
        <v>2.2009116868260126E-2</v>
      </c>
      <c r="H3179" s="42">
        <f>_xll.qlCalendarAdvance(Calendar,$H3178,B3179,"f",FALSE)</f>
        <v>61597</v>
      </c>
      <c r="I3179" s="177">
        <f>_xll.qlInterestRateIndexValueDate(Index1M,$H3179)</f>
        <v>61597</v>
      </c>
      <c r="J3179" s="182">
        <f>IFERROR(_xll.qlIndexFixing(Index1M,$H3179,TRUE,_xll.ohTrigger(RecalcTrigger,Trigger1M)),NA())</f>
        <v>2.2132688560784344E-2</v>
      </c>
      <c r="K3179" s="44">
        <f>IFERROR(_xll.qlIndexFixing(Index3M,H3179,TRUE,_xll.ohTrigger(RecalcTrigger,Trigger3M)),NA())</f>
        <v>2.247057409287382E-2</v>
      </c>
      <c r="L3179" s="44">
        <f>IFERROR(_xll.qlIndexFixing(Index6M,$H3179,TRUE,_xll.ohTrigger(RecalcTrigger,Trigger6M)),NA())</f>
        <v>2.2626412245631802E-2</v>
      </c>
      <c r="M3179" s="183">
        <f>IFERROR(_xll.qlIndexFixing(Index1Y,$H3179,TRUE,_xll.ohTrigger(RecalcTrigger,Trigger1Y)),NA())</f>
        <v>2.2852988785514006E-2</v>
      </c>
      <c r="N3179" s="182">
        <f>IFERROR(_xll.qlIndexFixing(ONIndex1M,I3179,TRUE,_xll.ohTrigger(RecalcTrigger,Trigger1M)),NA())</f>
        <v>2.2098593486417073E-2</v>
      </c>
      <c r="O3179" s="44">
        <f>IFERROR(_xll.qlIndexFixing(ONIndex3M,I3179,TRUE,_xll.ohTrigger(RecalcTrigger,Trigger3M)),NA())</f>
        <v>2.2374575176357103E-2</v>
      </c>
      <c r="P3179" s="44">
        <f>IFERROR(_xll.qlIndexFixing(ONIndex6M,I3179,TRUE,_xll.ohTrigger(RecalcTrigger,Trigger6M)),NA())</f>
        <v>2.2432730175364624E-2</v>
      </c>
      <c r="Q3179" s="183">
        <f>IFERROR(_xll.qlIndexFixing(ONIndex1Y,I3179,TRUE,_xll.ohTrigger(RecalcTrigger,Trigger1Y)),NA())</f>
        <v>2.2467258982494798E-2</v>
      </c>
    </row>
    <row r="3180" spans="2:17" x14ac:dyDescent="0.2">
      <c r="B3180" s="39" t="s">
        <v>42</v>
      </c>
      <c r="D3180" s="42">
        <f>_xll.qlCalendarAdvance(Calendar,$D3179,B3180,"f",FALSE)</f>
        <v>61604</v>
      </c>
      <c r="E3180" s="177">
        <f>_xll.qlInterestRateIndexValueDate(IndexON,D3180)</f>
        <v>61604</v>
      </c>
      <c r="F3180" s="193">
        <f>IFERROR(_xll.qlIndexFixing(IndexON,D3180,TRUE,_xll.ohTrigger(RecalcTrigger,TriggerON)),NA())</f>
        <v>2.201401525546598E-2</v>
      </c>
      <c r="H3180" s="42">
        <f>_xll.qlCalendarAdvance(Calendar,$H3179,B3180,"f",FALSE)</f>
        <v>61604</v>
      </c>
      <c r="I3180" s="177">
        <f>_xll.qlInterestRateIndexValueDate(Index1M,$H3180)</f>
        <v>61604</v>
      </c>
      <c r="J3180" s="182">
        <f>IFERROR(_xll.qlIndexFixing(Index1M,$H3180,TRUE,_xll.ohTrigger(RecalcTrigger,Trigger1M)),NA())</f>
        <v>2.2135021679074295E-2</v>
      </c>
      <c r="K3180" s="44">
        <f>IFERROR(_xll.qlIndexFixing(Index3M,H3180,TRUE,_xll.ohTrigger(RecalcTrigger,Trigger3M)),NA())</f>
        <v>2.2475685915941145E-2</v>
      </c>
      <c r="L3180" s="44">
        <f>IFERROR(_xll.qlIndexFixing(Index6M,$H3180,TRUE,_xll.ohTrigger(RecalcTrigger,Trigger6M)),NA())</f>
        <v>2.263041607790009E-2</v>
      </c>
      <c r="M3180" s="183">
        <f>IFERROR(_xll.qlIndexFixing(Index1Y,$H3180,TRUE,_xll.ohTrigger(RecalcTrigger,Trigger1Y)),NA())</f>
        <v>2.2857934799648039E-2</v>
      </c>
      <c r="N3180" s="182">
        <f>IFERROR(_xll.qlIndexFixing(ONIndex1M,I3180,TRUE,_xll.ohTrigger(RecalcTrigger,Trigger1M)),NA())</f>
        <v>2.2104144230292722E-2</v>
      </c>
      <c r="O3180" s="44">
        <f>IFERROR(_xll.qlIndexFixing(ONIndex3M,I3180,TRUE,_xll.ohTrigger(RecalcTrigger,Trigger3M)),NA())</f>
        <v>2.2379752981152023E-2</v>
      </c>
      <c r="P3180" s="44">
        <f>IFERROR(_xll.qlIndexFixing(ONIndex6M,I3180,TRUE,_xll.ohTrigger(RecalcTrigger,Trigger6M)),NA())</f>
        <v>2.2437922971857427E-2</v>
      </c>
      <c r="Q3180" s="183">
        <f>IFERROR(_xll.qlIndexFixing(ONIndex1Y,I3180,TRUE,_xll.ohTrigger(RecalcTrigger,Trigger1Y)),NA())</f>
        <v>2.2472475449202278E-2</v>
      </c>
    </row>
    <row r="3181" spans="2:17" x14ac:dyDescent="0.2">
      <c r="B3181" s="39" t="s">
        <v>42</v>
      </c>
      <c r="D3181" s="42">
        <f>_xll.qlCalendarAdvance(Calendar,$D3180,B3181,"f",FALSE)</f>
        <v>61611</v>
      </c>
      <c r="E3181" s="177">
        <f>_xll.qlInterestRateIndexValueDate(IndexON,D3181)</f>
        <v>61611</v>
      </c>
      <c r="F3181" s="193">
        <f>IFERROR(_xll.qlIndexFixing(IndexON,D3181,TRUE,_xll.ohTrigger(RecalcTrigger,TriggerON)),NA())</f>
        <v>2.201889989438599E-2</v>
      </c>
      <c r="H3181" s="42">
        <f>_xll.qlCalendarAdvance(Calendar,$H3180,B3181,"f",FALSE)</f>
        <v>61611</v>
      </c>
      <c r="I3181" s="177">
        <f>_xll.qlInterestRateIndexValueDate(Index1M,$H3181)</f>
        <v>61611</v>
      </c>
      <c r="J3181" s="182">
        <f>IFERROR(_xll.qlIndexFixing(Index1M,$H3181,TRUE,_xll.ohTrigger(RecalcTrigger,Trigger1M)),NA())</f>
        <v>2.214053425064607E-2</v>
      </c>
      <c r="K3181" s="44">
        <f>IFERROR(_xll.qlIndexFixing(Index3M,H3181,TRUE,_xll.ohTrigger(RecalcTrigger,Trigger3M)),NA())</f>
        <v>2.2479730834367526E-2</v>
      </c>
      <c r="L3181" s="44">
        <f>IFERROR(_xll.qlIndexFixing(Index6M,$H3181,TRUE,_xll.ohTrigger(RecalcTrigger,Trigger6M)),NA())</f>
        <v>2.2633352119538347E-2</v>
      </c>
      <c r="M3181" s="183">
        <f>IFERROR(_xll.qlIndexFixing(Index1Y,$H3181,TRUE,_xll.ohTrigger(RecalcTrigger,Trigger1Y)),NA())</f>
        <v>2.2862865862633752E-2</v>
      </c>
      <c r="N3181" s="182">
        <f>IFERROR(_xll.qlIndexFixing(ONIndex1M,I3181,TRUE,_xll.ohTrigger(RecalcTrigger,Trigger1M)),NA())</f>
        <v>2.2109679394722859E-2</v>
      </c>
      <c r="O3181" s="44">
        <f>IFERROR(_xll.qlIndexFixing(ONIndex3M,I3181,TRUE,_xll.ohTrigger(RecalcTrigger,Trigger3M)),NA())</f>
        <v>2.2384916253214149E-2</v>
      </c>
      <c r="P3181" s="44">
        <f>IFERROR(_xll.qlIndexFixing(ONIndex6M,I3181,TRUE,_xll.ohTrigger(RecalcTrigger,Trigger6M)),NA())</f>
        <v>2.2443101193473369E-2</v>
      </c>
      <c r="Q3181" s="183">
        <f>IFERROR(_xll.qlIndexFixing(ONIndex1Y,I3181,TRUE,_xll.ohTrigger(RecalcTrigger,Trigger1Y)),NA())</f>
        <v>2.2477677274655994E-2</v>
      </c>
    </row>
    <row r="3182" spans="2:17" x14ac:dyDescent="0.2">
      <c r="B3182" s="39" t="s">
        <v>42</v>
      </c>
      <c r="D3182" s="42">
        <f>_xll.qlCalendarAdvance(Calendar,$D3181,B3182,"f",FALSE)</f>
        <v>61618</v>
      </c>
      <c r="E3182" s="177">
        <f>_xll.qlInterestRateIndexValueDate(IndexON,D3182)</f>
        <v>61618</v>
      </c>
      <c r="F3182" s="193">
        <f>IFERROR(_xll.qlIndexFixing(IndexON,D3182,TRUE,_xll.ohTrigger(RecalcTrigger,TriggerON)),NA())</f>
        <v>2.2023770784614927E-2</v>
      </c>
      <c r="H3182" s="42">
        <f>_xll.qlCalendarAdvance(Calendar,$H3181,B3182,"f",FALSE)</f>
        <v>61618</v>
      </c>
      <c r="I3182" s="177">
        <f>_xll.qlInterestRateIndexValueDate(Index1M,$H3182)</f>
        <v>61618</v>
      </c>
      <c r="J3182" s="182">
        <f>IFERROR(_xll.qlIndexFixing(Index1M,$H3182,TRUE,_xll.ohTrigger(RecalcTrigger,Trigger1M)),NA())</f>
        <v>2.214603121783169E-2</v>
      </c>
      <c r="K3182" s="44">
        <f>IFERROR(_xll.qlIndexFixing(Index3M,H3182,TRUE,_xll.ohTrigger(RecalcTrigger,Trigger3M)),NA())</f>
        <v>2.2484814173273211E-2</v>
      </c>
      <c r="L3182" s="44">
        <f>IFERROR(_xll.qlIndexFixing(Index6M,$H3182,TRUE,_xll.ohTrigger(RecalcTrigger,Trigger6M)),NA())</f>
        <v>2.263838392469552E-2</v>
      </c>
      <c r="M3182" s="183">
        <f>IFERROR(_xll.qlIndexFixing(Index1Y,$H3182,TRUE,_xll.ohTrigger(RecalcTrigger,Trigger1Y)),NA())</f>
        <v>2.2867781974255097E-2</v>
      </c>
      <c r="N3182" s="182">
        <f>IFERROR(_xll.qlIndexFixing(ONIndex1M,I3182,TRUE,_xll.ohTrigger(RecalcTrigger,Trigger1M)),NA())</f>
        <v>2.2115198979869577E-2</v>
      </c>
      <c r="O3182" s="44">
        <f>IFERROR(_xll.qlIndexFixing(ONIndex3M,I3182,TRUE,_xll.ohTrigger(RecalcTrigger,Trigger3M)),NA())</f>
        <v>2.2390064992705572E-2</v>
      </c>
      <c r="P3182" s="44">
        <f>IFERROR(_xll.qlIndexFixing(ONIndex6M,I3182,TRUE,_xll.ohTrigger(RecalcTrigger,Trigger6M)),NA())</f>
        <v>2.244826484045559E-2</v>
      </c>
      <c r="Q3182" s="183">
        <f>IFERROR(_xll.qlIndexFixing(ONIndex1Y,I3182,TRUE,_xll.ohTrigger(RecalcTrigger,Trigger1Y)),NA())</f>
        <v>2.2482864459018037E-2</v>
      </c>
    </row>
    <row r="3183" spans="2:17" x14ac:dyDescent="0.2">
      <c r="B3183" s="39" t="s">
        <v>42</v>
      </c>
      <c r="D3183" s="42">
        <f>_xll.qlCalendarAdvance(Calendar,$D3182,B3183,"f",FALSE)</f>
        <v>61625</v>
      </c>
      <c r="E3183" s="177">
        <f>_xll.qlInterestRateIndexValueDate(IndexON,D3183)</f>
        <v>61625</v>
      </c>
      <c r="F3183" s="193">
        <f>IFERROR(_xll.qlIndexFixing(IndexON,D3183,TRUE,_xll.ohTrigger(RecalcTrigger,TriggerON)),NA())</f>
        <v>2.2028627926801159E-2</v>
      </c>
      <c r="H3183" s="42">
        <f>_xll.qlCalendarAdvance(Calendar,$H3182,B3183,"f",FALSE)</f>
        <v>61625</v>
      </c>
      <c r="I3183" s="177">
        <f>_xll.qlInterestRateIndexValueDate(Index1M,$H3183)</f>
        <v>61625</v>
      </c>
      <c r="J3183" s="182">
        <f>IFERROR(_xll.qlIndexFixing(Index1M,$H3183,TRUE,_xll.ohTrigger(RecalcTrigger,Trigger1M)),NA())</f>
        <v>2.2151512580598741E-2</v>
      </c>
      <c r="K3183" s="44">
        <f>IFERROR(_xll.qlIndexFixing(Index3M,H3183,TRUE,_xll.ohTrigger(RecalcTrigger,Trigger3M)),NA())</f>
        <v>2.2489882905266486E-2</v>
      </c>
      <c r="L3183" s="44">
        <f>IFERROR(_xll.qlIndexFixing(Index6M,$H3183,TRUE,_xll.ohTrigger(RecalcTrigger,Trigger6M)),NA())</f>
        <v>2.2643401004709313E-2</v>
      </c>
      <c r="M3183" s="183">
        <f>IFERROR(_xll.qlIndexFixing(Index1Y,$H3183,TRUE,_xll.ohTrigger(RecalcTrigger,Trigger1Y)),NA())</f>
        <v>2.2872683134295357E-2</v>
      </c>
      <c r="N3183" s="182">
        <f>IFERROR(_xll.qlIndexFixing(ONIndex1M,I3183,TRUE,_xll.ohTrigger(RecalcTrigger,Trigger1M)),NA())</f>
        <v>2.2120702985489737E-2</v>
      </c>
      <c r="O3183" s="44">
        <f>IFERROR(_xll.qlIndexFixing(ONIndex3M,I3183,TRUE,_xll.ohTrigger(RecalcTrigger,Trigger3M)),NA())</f>
        <v>2.2395199199707339E-2</v>
      </c>
      <c r="P3183" s="44">
        <f>IFERROR(_xll.qlIndexFixing(ONIndex6M,I3183,TRUE,_xll.ohTrigger(RecalcTrigger,Trigger6M)),NA())</f>
        <v>2.2453413912804088E-2</v>
      </c>
      <c r="Q3183" s="183">
        <f>IFERROR(_xll.qlIndexFixing(ONIndex1Y,I3183,TRUE,_xll.ohTrigger(RecalcTrigger,Trigger1Y)),NA())</f>
        <v>2.2488037002288408E-2</v>
      </c>
    </row>
    <row r="3184" spans="2:17" x14ac:dyDescent="0.2">
      <c r="B3184" s="39" t="s">
        <v>42</v>
      </c>
      <c r="D3184" s="42">
        <f>_xll.qlCalendarAdvance(Calendar,$D3183,B3184,"f",FALSE)</f>
        <v>61632</v>
      </c>
      <c r="E3184" s="177">
        <f>_xll.qlInterestRateIndexValueDate(IndexON,D3184)</f>
        <v>61632</v>
      </c>
      <c r="F3184" s="193">
        <f>IFERROR(_xll.qlIndexFixing(IndexON,D3184,TRUE,_xll.ohTrigger(RecalcTrigger,TriggerON)),NA())</f>
        <v>2.2033471320458409E-2</v>
      </c>
      <c r="H3184" s="42">
        <f>_xll.qlCalendarAdvance(Calendar,$H3183,B3184,"f",FALSE)</f>
        <v>61632</v>
      </c>
      <c r="I3184" s="177">
        <f>_xll.qlInterestRateIndexValueDate(Index1M,$H3184)</f>
        <v>61632</v>
      </c>
      <c r="J3184" s="182">
        <f>IFERROR(_xll.qlIndexFixing(Index1M,$H3184,TRUE,_xll.ohTrigger(RecalcTrigger,Trigger1M)),NA())</f>
        <v>2.2156978338931009E-2</v>
      </c>
      <c r="K3184" s="44">
        <f>IFERROR(_xll.qlIndexFixing(Index3M,H3184,TRUE,_xll.ohTrigger(RecalcTrigger,Trigger3M)),NA())</f>
        <v>2.2495987131300427E-2</v>
      </c>
      <c r="L3184" s="44">
        <f>IFERROR(_xll.qlIndexFixing(Index6M,$H3184,TRUE,_xll.ohTrigger(RecalcTrigger,Trigger6M)),NA())</f>
        <v>2.2648403359471367E-2</v>
      </c>
      <c r="M3184" s="183">
        <f>IFERROR(_xll.qlIndexFixing(Index1Y,$H3184,TRUE,_xll.ohTrigger(RecalcTrigger,Trigger1Y)),NA())</f>
        <v>2.2877569342540038E-2</v>
      </c>
      <c r="N3184" s="182">
        <f>IFERROR(_xll.qlIndexFixing(ONIndex1M,I3184,TRUE,_xll.ohTrigger(RecalcTrigger,Trigger1M)),NA())</f>
        <v>2.2126191411907525E-2</v>
      </c>
      <c r="O3184" s="44">
        <f>IFERROR(_xll.qlIndexFixing(ONIndex3M,I3184,TRUE,_xll.ohTrigger(RecalcTrigger,Trigger3M)),NA())</f>
        <v>2.240031887397631E-2</v>
      </c>
      <c r="P3184" s="44">
        <f>IFERROR(_xll.qlIndexFixing(ONIndex6M,I3184,TRUE,_xll.ohTrigger(RecalcTrigger,Trigger6M)),NA())</f>
        <v>2.2458548410275725E-2</v>
      </c>
      <c r="Q3184" s="183">
        <f>IFERROR(_xll.qlIndexFixing(ONIndex1Y,I3184,TRUE,_xll.ohTrigger(RecalcTrigger,Trigger1Y)),NA())</f>
        <v>2.2493194904223968E-2</v>
      </c>
    </row>
    <row r="3185" spans="2:17" x14ac:dyDescent="0.2">
      <c r="B3185" s="39" t="s">
        <v>42</v>
      </c>
      <c r="D3185" s="42">
        <f>_xll.qlCalendarAdvance(Calendar,$D3184,B3185,"f",FALSE)</f>
        <v>61639</v>
      </c>
      <c r="E3185" s="177">
        <f>_xll.qlInterestRateIndexValueDate(IndexON,D3185)</f>
        <v>61639</v>
      </c>
      <c r="F3185" s="193">
        <f>IFERROR(_xll.qlIndexFixing(IndexON,D3185,TRUE,_xll.ohTrigger(RecalcTrigger,TriggerON)),NA())</f>
        <v>2.2038300965505631E-2</v>
      </c>
      <c r="H3185" s="42">
        <f>_xll.qlCalendarAdvance(Calendar,$H3184,B3185,"f",FALSE)</f>
        <v>61639</v>
      </c>
      <c r="I3185" s="177">
        <f>_xll.qlInterestRateIndexValueDate(Index1M,$H3185)</f>
        <v>61639</v>
      </c>
      <c r="J3185" s="182">
        <f>IFERROR(_xll.qlIndexFixing(Index1M,$H3185,TRUE,_xll.ohTrigger(RecalcTrigger,Trigger1M)),NA())</f>
        <v>2.216560947428264E-2</v>
      </c>
      <c r="K3185" s="44">
        <f>IFERROR(_xll.qlIndexFixing(Index3M,H3185,TRUE,_xll.ohTrigger(RecalcTrigger,Trigger3M)),NA())</f>
        <v>2.2501025915632165E-2</v>
      </c>
      <c r="L3185" s="44">
        <f>IFERROR(_xll.qlIndexFixing(Index6M,$H3185,TRUE,_xll.ohTrigger(RecalcTrigger,Trigger6M)),NA())</f>
        <v>2.2654442534962745E-2</v>
      </c>
      <c r="M3185" s="183">
        <f>IFERROR(_xll.qlIndexFixing(Index1Y,$H3185,TRUE,_xll.ohTrigger(RecalcTrigger,Trigger1Y)),NA())</f>
        <v>2.2882440598774645E-2</v>
      </c>
      <c r="N3185" s="182">
        <f>IFERROR(_xll.qlIndexFixing(ONIndex1M,I3185,TRUE,_xll.ohTrigger(RecalcTrigger,Trigger1M)),NA())</f>
        <v>2.2131664258717709E-2</v>
      </c>
      <c r="O3185" s="44">
        <f>IFERROR(_xll.qlIndexFixing(ONIndex3M,I3185,TRUE,_xll.ohTrigger(RecalcTrigger,Trigger3M)),NA())</f>
        <v>2.2405424015269348E-2</v>
      </c>
      <c r="P3185" s="44">
        <f>IFERROR(_xll.qlIndexFixing(ONIndex6M,I3185,TRUE,_xll.ohTrigger(RecalcTrigger,Trigger6M)),NA())</f>
        <v>2.2463668332951547E-2</v>
      </c>
      <c r="Q3185" s="183">
        <f>IFERROR(_xll.qlIndexFixing(ONIndex1Y,I3185,TRUE,_xll.ohTrigger(RecalcTrigger,Trigger1Y)),NA())</f>
        <v>2.2498338164905762E-2</v>
      </c>
    </row>
    <row r="3186" spans="2:17" x14ac:dyDescent="0.2">
      <c r="B3186" s="39" t="s">
        <v>42</v>
      </c>
      <c r="D3186" s="42">
        <f>_xll.qlCalendarAdvance(Calendar,$D3185,B3186,"f",FALSE)</f>
        <v>61646</v>
      </c>
      <c r="E3186" s="177">
        <f>_xll.qlInterestRateIndexValueDate(IndexON,D3186)</f>
        <v>61646</v>
      </c>
      <c r="F3186" s="193">
        <f>IFERROR(_xll.qlIndexFixing(IndexON,D3186,TRUE,_xll.ohTrigger(RecalcTrigger,TriggerON)),NA())</f>
        <v>2.2043116862267009E-2</v>
      </c>
      <c r="H3186" s="42">
        <f>_xll.qlCalendarAdvance(Calendar,$H3185,B3186,"f",FALSE)</f>
        <v>61646</v>
      </c>
      <c r="I3186" s="177">
        <f>_xll.qlInterestRateIndexValueDate(Index1M,$H3186)</f>
        <v>61646</v>
      </c>
      <c r="J3186" s="182">
        <f>IFERROR(_xll.qlIndexFixing(Index1M,$H3186,TRUE,_xll.ohTrigger(RecalcTrigger,Trigger1M)),NA())</f>
        <v>2.2171041668555901E-2</v>
      </c>
      <c r="K3186" s="44">
        <f>IFERROR(_xll.qlIndexFixing(Index3M,H3186,TRUE,_xll.ohTrigger(RecalcTrigger,Trigger3M)),NA())</f>
        <v>2.2506050092051869E-2</v>
      </c>
      <c r="L3186" s="44">
        <f>IFERROR(_xll.qlIndexFixing(Index6M,$H3186,TRUE,_xll.ohTrigger(RecalcTrigger,Trigger6M)),NA())</f>
        <v>2.2659414693962338E-2</v>
      </c>
      <c r="M3186" s="183">
        <f>IFERROR(_xll.qlIndexFixing(Index1Y,$H3186,TRUE,_xll.ohTrigger(RecalcTrigger,Trigger1Y)),NA())</f>
        <v>2.2887296902785126E-2</v>
      </c>
      <c r="N3186" s="182">
        <f>IFERROR(_xll.qlIndexFixing(ONIndex1M,I3186,TRUE,_xll.ohTrigger(RecalcTrigger,Trigger1M)),NA())</f>
        <v>2.2137121526244474E-2</v>
      </c>
      <c r="O3186" s="44">
        <f>IFERROR(_xll.qlIndexFixing(ONIndex3M,I3186,TRUE,_xll.ohTrigger(RecalcTrigger,Trigger3M)),NA())</f>
        <v>2.2410514624234823E-2</v>
      </c>
      <c r="P3186" s="44">
        <f>IFERROR(_xll.qlIndexFixing(ONIndex6M,I3186,TRUE,_xll.ohTrigger(RecalcTrigger,Trigger6M)),NA())</f>
        <v>2.2468773680993648E-2</v>
      </c>
      <c r="Q3186" s="183">
        <f>IFERROR(_xll.qlIndexFixing(ONIndex1Y,I3186,TRUE,_xll.ohTrigger(RecalcTrigger,Trigger1Y)),NA())</f>
        <v>2.2503466784739024E-2</v>
      </c>
    </row>
    <row r="3187" spans="2:17" x14ac:dyDescent="0.2">
      <c r="B3187" s="39" t="s">
        <v>42</v>
      </c>
      <c r="D3187" s="42">
        <f>_xll.qlCalendarAdvance(Calendar,$D3186,B3187,"f",FALSE)</f>
        <v>61653</v>
      </c>
      <c r="E3187" s="177">
        <f>_xll.qlInterestRateIndexValueDate(IndexON,D3187)</f>
        <v>61653</v>
      </c>
      <c r="F3187" s="193">
        <f>IFERROR(_xll.qlIndexFixing(IndexON,D3187,TRUE,_xll.ohTrigger(RecalcTrigger,TriggerON)),NA())</f>
        <v>2.2047919010580452E-2</v>
      </c>
      <c r="H3187" s="42">
        <f>_xll.qlCalendarAdvance(Calendar,$H3186,B3187,"f",FALSE)</f>
        <v>61653</v>
      </c>
      <c r="I3187" s="177">
        <f>_xll.qlInterestRateIndexValueDate(Index1M,$H3187)</f>
        <v>61653</v>
      </c>
      <c r="J3187" s="182">
        <f>IFERROR(_xll.qlIndexFixing(Index1M,$H3187,TRUE,_xll.ohTrigger(RecalcTrigger,Trigger1M)),NA())</f>
        <v>2.2176458255727217E-2</v>
      </c>
      <c r="K3187" s="44">
        <f>IFERROR(_xll.qlIndexFixing(Index3M,H3187,TRUE,_xll.ohTrigger(RecalcTrigger,Trigger3M)),NA())</f>
        <v>2.2511059660504928E-2</v>
      </c>
      <c r="L3187" s="44">
        <f>IFERROR(_xll.qlIndexFixing(Index6M,$H3187,TRUE,_xll.ohTrigger(RecalcTrigger,Trigger6M)),NA())</f>
        <v>2.2664372126536988E-2</v>
      </c>
      <c r="M3187" s="183">
        <f>IFERROR(_xll.qlIndexFixing(Index1Y,$H3187,TRUE,_xll.ohTrigger(RecalcTrigger,Trigger1Y)),NA())</f>
        <v>2.2892138254358541E-2</v>
      </c>
      <c r="N3187" s="182">
        <f>IFERROR(_xll.qlIndexFixing(ONIndex1M,I3187,TRUE,_xll.ohTrigger(RecalcTrigger,Trigger1M)),NA())</f>
        <v>2.214256321448782E-2</v>
      </c>
      <c r="O3187" s="44">
        <f>IFERROR(_xll.qlIndexFixing(ONIndex3M,I3187,TRUE,_xll.ohTrigger(RecalcTrigger,Trigger3M)),NA())</f>
        <v>2.2415590700467503E-2</v>
      </c>
      <c r="P3187" s="44">
        <f>IFERROR(_xll.qlIndexFixing(ONIndex6M,I3187,TRUE,_xll.ohTrigger(RecalcTrigger,Trigger6M)),NA())</f>
        <v>2.247386445432098E-2</v>
      </c>
      <c r="Q3187" s="183">
        <f>IFERROR(_xll.qlIndexFixing(ONIndex1Y,I3187,TRUE,_xll.ohTrigger(RecalcTrigger,Trigger1Y)),NA())</f>
        <v>2.2508580763156427E-2</v>
      </c>
    </row>
    <row r="3188" spans="2:17" x14ac:dyDescent="0.2">
      <c r="B3188" s="39" t="s">
        <v>42</v>
      </c>
      <c r="D3188" s="42">
        <f>_xll.qlCalendarAdvance(Calendar,$D3187,B3188,"f",FALSE)</f>
        <v>61660</v>
      </c>
      <c r="E3188" s="177">
        <f>_xll.qlInterestRateIndexValueDate(IndexON,D3188)</f>
        <v>61660</v>
      </c>
      <c r="F3188" s="193">
        <f>IFERROR(_xll.qlIndexFixing(IndexON,D3188,TRUE,_xll.ohTrigger(RecalcTrigger,TriggerON)),NA())</f>
        <v>2.2052707410527006E-2</v>
      </c>
      <c r="H3188" s="42">
        <f>_xll.qlCalendarAdvance(Calendar,$H3187,B3188,"f",FALSE)</f>
        <v>61660</v>
      </c>
      <c r="I3188" s="177">
        <f>_xll.qlInterestRateIndexValueDate(Index1M,$H3188)</f>
        <v>61660</v>
      </c>
      <c r="J3188" s="182">
        <f>IFERROR(_xll.qlIndexFixing(Index1M,$H3188,TRUE,_xll.ohTrigger(RecalcTrigger,Trigger1M)),NA())</f>
        <v>2.2181859235772032E-2</v>
      </c>
      <c r="K3188" s="44">
        <f>IFERROR(_xll.qlIndexFixing(Index3M,H3188,TRUE,_xll.ohTrigger(RecalcTrigger,Trigger3M)),NA())</f>
        <v>2.2516054620932313E-2</v>
      </c>
      <c r="L3188" s="44">
        <f>IFERROR(_xll.qlIndexFixing(Index6M,$H3188,TRUE,_xll.ohTrigger(RecalcTrigger,Trigger6M)),NA())</f>
        <v>2.2669314832576701E-2</v>
      </c>
      <c r="M3188" s="183">
        <f>IFERROR(_xll.qlIndexFixing(Index1Y,$H3188,TRUE,_xll.ohTrigger(RecalcTrigger,Trigger1Y)),NA())</f>
        <v>2.289696465328217E-2</v>
      </c>
      <c r="N3188" s="182">
        <f>IFERROR(_xll.qlIndexFixing(ONIndex1M,I3188,TRUE,_xll.ohTrigger(RecalcTrigger,Trigger1M)),NA())</f>
        <v>2.2147989323042516E-2</v>
      </c>
      <c r="O3188" s="44">
        <f>IFERROR(_xll.qlIndexFixing(ONIndex3M,I3188,TRUE,_xll.ohTrigger(RecalcTrigger,Trigger3M)),NA())</f>
        <v>2.2420652243967387E-2</v>
      </c>
      <c r="P3188" s="44">
        <f>IFERROR(_xll.qlIndexFixing(ONIndex6M,I3188,TRUE,_xll.ohTrigger(RecalcTrigger,Trigger6M)),NA())</f>
        <v>2.2478940652933543E-2</v>
      </c>
      <c r="Q3188" s="183">
        <f>IFERROR(_xll.qlIndexFixing(ONIndex1Y,I3188,TRUE,_xll.ohTrigger(RecalcTrigger,Trigger1Y)),NA())</f>
        <v>2.2513680100563205E-2</v>
      </c>
    </row>
    <row r="3189" spans="2:17" x14ac:dyDescent="0.2">
      <c r="B3189" s="39" t="s">
        <v>42</v>
      </c>
      <c r="D3189" s="42">
        <f>_xll.qlCalendarAdvance(Calendar,$D3188,B3189,"f",FALSE)</f>
        <v>61667</v>
      </c>
      <c r="E3189" s="177">
        <f>_xll.qlInterestRateIndexValueDate(IndexON,D3189)</f>
        <v>61667</v>
      </c>
      <c r="F3189" s="193">
        <f>IFERROR(_xll.qlIndexFixing(IndexON,D3189,TRUE,_xll.ohTrigger(RecalcTrigger,TriggerON)),NA())</f>
        <v>2.205748206210667E-2</v>
      </c>
      <c r="H3189" s="42">
        <f>_xll.qlCalendarAdvance(Calendar,$H3188,B3189,"f",FALSE)</f>
        <v>61667</v>
      </c>
      <c r="I3189" s="177">
        <f>_xll.qlInterestRateIndexValueDate(Index1M,$H3189)</f>
        <v>61667</v>
      </c>
      <c r="J3189" s="182">
        <f>IFERROR(_xll.qlIndexFixing(Index1M,$H3189,TRUE,_xll.ohTrigger(RecalcTrigger,Trigger1M)),NA())</f>
        <v>2.2184073063327703E-2</v>
      </c>
      <c r="K3189" s="44">
        <f>IFERROR(_xll.qlIndexFixing(Index3M,H3189,TRUE,_xll.ohTrigger(RecalcTrigger,Trigger3M)),NA())</f>
        <v>2.2521034973280292E-2</v>
      </c>
      <c r="L3189" s="44">
        <f>IFERROR(_xll.qlIndexFixing(Index6M,$H3189,TRUE,_xll.ohTrigger(RecalcTrigger,Trigger6M)),NA())</f>
        <v>2.2673194250720938E-2</v>
      </c>
      <c r="M3189" s="183">
        <f>IFERROR(_xll.qlIndexFixing(Index1Y,$H3189,TRUE,_xll.ohTrigger(RecalcTrigger,Trigger1Y)),NA())</f>
        <v>2.290177609934374E-2</v>
      </c>
      <c r="N3189" s="182">
        <f>IFERROR(_xll.qlIndexFixing(ONIndex1M,I3189,TRUE,_xll.ohTrigger(RecalcTrigger,Trigger1M)),NA())</f>
        <v>2.2153399852394839E-2</v>
      </c>
      <c r="O3189" s="44">
        <f>IFERROR(_xll.qlIndexFixing(ONIndex3M,I3189,TRUE,_xll.ohTrigger(RecalcTrigger,Trigger3M)),NA())</f>
        <v>2.2425699254734477E-2</v>
      </c>
      <c r="P3189" s="44">
        <f>IFERROR(_xll.qlIndexFixing(ONIndex6M,I3189,TRUE,_xll.ohTrigger(RecalcTrigger,Trigger6M)),NA())</f>
        <v>2.24840022765882E-2</v>
      </c>
      <c r="Q3189" s="183">
        <f>IFERROR(_xll.qlIndexFixing(ONIndex1Y,I3189,TRUE,_xll.ohTrigger(RecalcTrigger,Trigger1Y)),NA())</f>
        <v>2.2518764796635171E-2</v>
      </c>
    </row>
    <row r="3190" spans="2:17" x14ac:dyDescent="0.2">
      <c r="B3190" s="39" t="s">
        <v>42</v>
      </c>
      <c r="D3190" s="42">
        <f>_xll.qlCalendarAdvance(Calendar,$D3189,B3190,"f",FALSE)</f>
        <v>61674</v>
      </c>
      <c r="E3190" s="177">
        <f>_xll.qlInterestRateIndexValueDate(IndexON,D3190)</f>
        <v>61674</v>
      </c>
      <c r="F3190" s="193">
        <f>IFERROR(_xll.qlIndexFixing(IndexON,D3190,TRUE,_xll.ohTrigger(RecalcTrigger,TriggerON)),NA())</f>
        <v>2.2062242965157353E-2</v>
      </c>
      <c r="H3190" s="42">
        <f>_xll.qlCalendarAdvance(Calendar,$H3189,B3190,"f",FALSE)</f>
        <v>61674</v>
      </c>
      <c r="I3190" s="177">
        <f>_xll.qlInterestRateIndexValueDate(Index1M,$H3190)</f>
        <v>61674</v>
      </c>
      <c r="J3190" s="182">
        <f>IFERROR(_xll.qlIndexFixing(Index1M,$H3190,TRUE,_xll.ohTrigger(RecalcTrigger,Trigger1M)),NA())</f>
        <v>2.2189445194608231E-2</v>
      </c>
      <c r="K3190" s="44">
        <f>IFERROR(_xll.qlIndexFixing(Index3M,H3190,TRUE,_xll.ohTrigger(RecalcTrigger,Trigger3M)),NA())</f>
        <v>2.2526000717498652E-2</v>
      </c>
      <c r="L3190" s="44">
        <f>IFERROR(_xll.qlIndexFixing(Index6M,$H3190,TRUE,_xll.ohTrigger(RecalcTrigger,Trigger6M)),NA())</f>
        <v>2.2678108251706821E-2</v>
      </c>
      <c r="M3190" s="183">
        <f>IFERROR(_xll.qlIndexFixing(Index1Y,$H3190,TRUE,_xll.ohTrigger(RecalcTrigger,Trigger1Y)),NA())</f>
        <v>2.2906572592332752E-2</v>
      </c>
      <c r="N3190" s="182">
        <f>IFERROR(_xll.qlIndexFixing(ONIndex1M,I3190,TRUE,_xll.ohTrigger(RecalcTrigger,Trigger1M)),NA())</f>
        <v>2.2158794802382697E-2</v>
      </c>
      <c r="O3190" s="44">
        <f>IFERROR(_xll.qlIndexFixing(ONIndex3M,I3190,TRUE,_xll.ohTrigger(RecalcTrigger,Trigger3M)),NA())</f>
        <v>2.2430731733174003E-2</v>
      </c>
      <c r="P3190" s="44">
        <f>IFERROR(_xll.qlIndexFixing(ONIndex6M,I3190,TRUE,_xll.ohTrigger(RecalcTrigger,Trigger6M)),NA())</f>
        <v>2.248904932569018E-2</v>
      </c>
      <c r="Q3190" s="183">
        <f>IFERROR(_xll.qlIndexFixing(ONIndex1Y,I3190,TRUE,_xll.ohTrigger(RecalcTrigger,Trigger1Y)),NA())</f>
        <v>2.2523834851615465E-2</v>
      </c>
    </row>
    <row r="3191" spans="2:17" x14ac:dyDescent="0.2">
      <c r="B3191" s="39" t="s">
        <v>42</v>
      </c>
      <c r="D3191" s="42">
        <f>_xll.qlCalendarAdvance(Calendar,$D3190,B3191,"f",FALSE)</f>
        <v>61681</v>
      </c>
      <c r="E3191" s="177">
        <f>_xll.qlInterestRateIndexValueDate(IndexON,D3191)</f>
        <v>61681</v>
      </c>
      <c r="F3191" s="193">
        <f>IFERROR(_xll.qlIndexFixing(IndexON,D3191,TRUE,_xll.ohTrigger(RecalcTrigger,TriggerON)),NA())</f>
        <v>2.2066990119841146E-2</v>
      </c>
      <c r="H3191" s="42">
        <f>_xll.qlCalendarAdvance(Calendar,$H3190,B3191,"f",FALSE)</f>
        <v>61681</v>
      </c>
      <c r="I3191" s="177">
        <f>_xll.qlInterestRateIndexValueDate(Index1M,$H3191)</f>
        <v>61681</v>
      </c>
      <c r="J3191" s="182">
        <f>IFERROR(_xll.qlIndexFixing(Index1M,$H3191,TRUE,_xll.ohTrigger(RecalcTrigger,Trigger1M)),NA())</f>
        <v>2.2194801721308093E-2</v>
      </c>
      <c r="K3191" s="44">
        <f>IFERROR(_xll.qlIndexFixing(Index3M,H3191,TRUE,_xll.ohTrigger(RecalcTrigger,Trigger3M)),NA())</f>
        <v>2.2530951853526604E-2</v>
      </c>
      <c r="L3191" s="44">
        <f>IFERROR(_xll.qlIndexFixing(Index6M,$H3191,TRUE,_xll.ohTrigger(RecalcTrigger,Trigger6M)),NA())</f>
        <v>2.2683007526688261E-2</v>
      </c>
      <c r="M3191" s="183">
        <f>IFERROR(_xll.qlIndexFixing(Index1Y,$H3191,TRUE,_xll.ohTrigger(RecalcTrigger,Trigger1Y)),NA())</f>
        <v>2.2911354132038486E-2</v>
      </c>
      <c r="N3191" s="182">
        <f>IFERROR(_xll.qlIndexFixing(ONIndex1M,I3191,TRUE,_xll.ohTrigger(RecalcTrigger,Trigger1M)),NA())</f>
        <v>2.2164174172925044E-2</v>
      </c>
      <c r="O3191" s="44">
        <f>IFERROR(_xll.qlIndexFixing(ONIndex3M,I3191,TRUE,_xll.ohTrigger(RecalcTrigger,Trigger3M)),NA())</f>
        <v>2.2435749678637595E-2</v>
      </c>
      <c r="P3191" s="44">
        <f>IFERROR(_xll.qlIndexFixing(ONIndex6M,I3191,TRUE,_xll.ohTrigger(RecalcTrigger,Trigger6M)),NA())</f>
        <v>2.2494081800077392E-2</v>
      </c>
      <c r="Q3191" s="183">
        <f>IFERROR(_xll.qlIndexFixing(ONIndex1Y,I3191,TRUE,_xll.ohTrigger(RecalcTrigger,Trigger1Y)),NA())</f>
        <v>2.2528890265260948E-2</v>
      </c>
    </row>
    <row r="3192" spans="2:17" x14ac:dyDescent="0.2">
      <c r="B3192" s="39" t="s">
        <v>42</v>
      </c>
      <c r="D3192" s="42">
        <f>_xll.qlCalendarAdvance(Calendar,$D3191,B3192,"f",FALSE)</f>
        <v>61688</v>
      </c>
      <c r="E3192" s="177">
        <f>_xll.qlInterestRateIndexValueDate(IndexON,D3192)</f>
        <v>61688</v>
      </c>
      <c r="F3192" s="193">
        <f>IFERROR(_xll.qlIndexFixing(IndexON,D3192,TRUE,_xll.ohTrigger(RecalcTrigger,TriggerON)),NA())</f>
        <v>2.2071723525995957E-2</v>
      </c>
      <c r="H3192" s="42">
        <f>_xll.qlCalendarAdvance(Calendar,$H3191,B3192,"f",FALSE)</f>
        <v>61688</v>
      </c>
      <c r="I3192" s="177">
        <f>_xll.qlInterestRateIndexValueDate(Index1M,$H3192)</f>
        <v>61688</v>
      </c>
      <c r="J3192" s="182">
        <f>IFERROR(_xll.qlIndexFixing(Index1M,$H3192,TRUE,_xll.ohTrigger(RecalcTrigger,Trigger1M)),NA())</f>
        <v>2.2200142643400277E-2</v>
      </c>
      <c r="K3192" s="44">
        <f>IFERROR(_xll.qlIndexFixing(Index3M,H3192,TRUE,_xll.ohTrigger(RecalcTrigger,Trigger3M)),NA())</f>
        <v>2.2535888381311292E-2</v>
      </c>
      <c r="L3192" s="44">
        <f>IFERROR(_xll.qlIndexFixing(Index6M,$H3192,TRUE,_xll.ohTrigger(RecalcTrigger,Trigger6M)),NA())</f>
        <v>2.2687892075558689E-2</v>
      </c>
      <c r="M3192" s="183">
        <f>IFERROR(_xll.qlIndexFixing(Index1Y,$H3192,TRUE,_xll.ohTrigger(RecalcTrigger,Trigger1Y)),NA())</f>
        <v>2.2916120718250887E-2</v>
      </c>
      <c r="N3192" s="182">
        <f>IFERROR(_xll.qlIndexFixing(ONIndex1M,I3192,TRUE,_xll.ohTrigger(RecalcTrigger,Trigger1M)),NA())</f>
        <v>2.2169537963940833E-2</v>
      </c>
      <c r="O3192" s="44">
        <f>IFERROR(_xll.qlIndexFixing(ONIndex3M,I3192,TRUE,_xll.ohTrigger(RecalcTrigger,Trigger3M)),NA())</f>
        <v>2.2440753091449439E-2</v>
      </c>
      <c r="P3192" s="44">
        <f>IFERROR(_xll.qlIndexFixing(ONIndex6M,I3192,TRUE,_xll.ohTrigger(RecalcTrigger,Trigger6M)),NA())</f>
        <v>2.2499099699506697E-2</v>
      </c>
      <c r="Q3192" s="183">
        <f>IFERROR(_xll.qlIndexFixing(ONIndex1Y,I3192,TRUE,_xll.ohTrigger(RecalcTrigger,Trigger1Y)),NA())</f>
        <v>2.2533931037895805E-2</v>
      </c>
    </row>
    <row r="3193" spans="2:17" x14ac:dyDescent="0.2">
      <c r="B3193" s="39" t="s">
        <v>42</v>
      </c>
      <c r="D3193" s="42">
        <f>_xll.qlCalendarAdvance(Calendar,$D3192,B3193,"f",FALSE)</f>
        <v>61695</v>
      </c>
      <c r="E3193" s="177">
        <f>_xll.qlInterestRateIndexValueDate(IndexON,D3193)</f>
        <v>61695</v>
      </c>
      <c r="F3193" s="193">
        <f>IFERROR(_xll.qlIndexFixing(IndexON,D3193,TRUE,_xll.ohTrigger(RecalcTrigger,TriggerON)),NA())</f>
        <v>2.2076443183783878E-2</v>
      </c>
      <c r="H3193" s="42">
        <f>_xll.qlCalendarAdvance(Calendar,$H3192,B3193,"f",FALSE)</f>
        <v>61695</v>
      </c>
      <c r="I3193" s="177">
        <f>_xll.qlInterestRateIndexValueDate(Index1M,$H3193)</f>
        <v>61695</v>
      </c>
      <c r="J3193" s="182">
        <f>IFERROR(_xll.qlIndexFixing(Index1M,$H3193,TRUE,_xll.ohTrigger(RecalcTrigger,Trigger1M)),NA())</f>
        <v>2.2205467960876673E-2</v>
      </c>
      <c r="K3193" s="44">
        <f>IFERROR(_xll.qlIndexFixing(Index3M,H3193,TRUE,_xll.ohTrigger(RecalcTrigger,Trigger3M)),NA())</f>
        <v>2.2540810300802506E-2</v>
      </c>
      <c r="L3193" s="44">
        <f>IFERROR(_xll.qlIndexFixing(Index6M,$H3193,TRUE,_xll.ohTrigger(RecalcTrigger,Trigger6M)),NA())</f>
        <v>2.2692761898213776E-2</v>
      </c>
      <c r="M3193" s="183">
        <f>IFERROR(_xll.qlIndexFixing(Index1Y,$H3193,TRUE,_xll.ohTrigger(RecalcTrigger,Trigger1Y)),NA())</f>
        <v>2.2920872350760346E-2</v>
      </c>
      <c r="N3193" s="182">
        <f>IFERROR(_xll.qlIndexFixing(ONIndex1M,I3193,TRUE,_xll.ohTrigger(RecalcTrigger,Trigger1M)),NA())</f>
        <v>2.2174886175754249E-2</v>
      </c>
      <c r="O3193" s="44">
        <f>IFERROR(_xll.qlIndexFixing(ONIndex3M,I3193,TRUE,_xll.ohTrigger(RecalcTrigger,Trigger3M)),NA())</f>
        <v>2.244574197169058E-2</v>
      </c>
      <c r="P3193" s="44">
        <f>IFERROR(_xll.qlIndexFixing(ONIndex6M,I3193,TRUE,_xll.ohTrigger(RecalcTrigger,Trigger6M)),NA())</f>
        <v>2.2504103024383326E-2</v>
      </c>
      <c r="Q3193" s="183">
        <f>IFERROR(_xll.qlIndexFixing(ONIndex1Y,I3193,TRUE,_xll.ohTrigger(RecalcTrigger,Trigger1Y)),NA())</f>
        <v>2.2538957169357943E-2</v>
      </c>
    </row>
    <row r="3194" spans="2:17" x14ac:dyDescent="0.2">
      <c r="B3194" s="39" t="s">
        <v>42</v>
      </c>
      <c r="D3194" s="42">
        <f>_xll.qlCalendarAdvance(Calendar,$D3193,B3194,"f",FALSE)</f>
        <v>61702</v>
      </c>
      <c r="E3194" s="177">
        <f>_xll.qlInterestRateIndexValueDate(IndexON,D3194)</f>
        <v>61702</v>
      </c>
      <c r="F3194" s="193">
        <f>IFERROR(_xll.qlIndexFixing(IndexON,D3194,TRUE,_xll.ohTrigger(RecalcTrigger,TriggerON)),NA())</f>
        <v>2.208114909320491E-2</v>
      </c>
      <c r="H3194" s="42">
        <f>_xll.qlCalendarAdvance(Calendar,$H3193,B3194,"f",FALSE)</f>
        <v>61702</v>
      </c>
      <c r="I3194" s="177">
        <f>_xll.qlInterestRateIndexValueDate(Index1M,$H3194)</f>
        <v>61702</v>
      </c>
      <c r="J3194" s="182">
        <f>IFERROR(_xll.qlIndexFixing(Index1M,$H3194,TRUE,_xll.ohTrigger(RecalcTrigger,Trigger1M)),NA())</f>
        <v>2.221393736512944E-2</v>
      </c>
      <c r="K3194" s="44">
        <f>IFERROR(_xll.qlIndexFixing(Index3M,H3194,TRUE,_xll.ohTrigger(RecalcTrigger,Trigger3M)),NA())</f>
        <v>2.2543632130257084E-2</v>
      </c>
      <c r="L3194" s="44">
        <f>IFERROR(_xll.qlIndexFixing(Index6M,$H3194,TRUE,_xll.ohTrigger(RecalcTrigger,Trigger6M)),NA())</f>
        <v>2.2698661805589233E-2</v>
      </c>
      <c r="M3194" s="183">
        <f>IFERROR(_xll.qlIndexFixing(Index1Y,$H3194,TRUE,_xll.ohTrigger(RecalcTrigger,Trigger1Y)),NA())</f>
        <v>2.2925609029358585E-2</v>
      </c>
      <c r="N3194" s="182">
        <f>IFERROR(_xll.qlIndexFixing(ONIndex1M,I3194,TRUE,_xll.ohTrigger(RecalcTrigger,Trigger1M)),NA())</f>
        <v>2.2180218808041108E-2</v>
      </c>
      <c r="O3194" s="44">
        <f>IFERROR(_xll.qlIndexFixing(ONIndex3M,I3194,TRUE,_xll.ohTrigger(RecalcTrigger,Trigger3M)),NA())</f>
        <v>2.2450716319279973E-2</v>
      </c>
      <c r="P3194" s="44">
        <f>IFERROR(_xll.qlIndexFixing(ONIndex6M,I3194,TRUE,_xll.ohTrigger(RecalcTrigger,Trigger6M)),NA())</f>
        <v>2.2509091774464141E-2</v>
      </c>
      <c r="Q3194" s="183">
        <f>IFERROR(_xll.qlIndexFixing(ONIndex1Y,I3194,TRUE,_xll.ohTrigger(RecalcTrigger,Trigger1Y)),NA())</f>
        <v>2.2543968659566316E-2</v>
      </c>
    </row>
    <row r="3195" spans="2:17" x14ac:dyDescent="0.2">
      <c r="B3195" s="39" t="s">
        <v>42</v>
      </c>
      <c r="D3195" s="42">
        <f>_xll.qlCalendarAdvance(Calendar,$D3194,B3195,"f",FALSE)</f>
        <v>61709</v>
      </c>
      <c r="E3195" s="177">
        <f>_xll.qlInterestRateIndexValueDate(IndexON,D3195)</f>
        <v>61709</v>
      </c>
      <c r="F3195" s="193">
        <f>IFERROR(_xll.qlIndexFixing(IndexON,D3195,TRUE,_xll.ohTrigger(RecalcTrigger,TriggerON)),NA())</f>
        <v>2.2085841254259053E-2</v>
      </c>
      <c r="H3195" s="42">
        <f>_xll.qlCalendarAdvance(Calendar,$H3194,B3195,"f",FALSE)</f>
        <v>61709</v>
      </c>
      <c r="I3195" s="177">
        <f>_xll.qlInterestRateIndexValueDate(Index1M,$H3195)</f>
        <v>61709</v>
      </c>
      <c r="J3195" s="182">
        <f>IFERROR(_xll.qlIndexFixing(Index1M,$H3195,TRUE,_xll.ohTrigger(RecalcTrigger,Trigger1M)),NA())</f>
        <v>2.2219229094662486E-2</v>
      </c>
      <c r="K3195" s="44">
        <f>IFERROR(_xll.qlIndexFixing(Index3M,H3195,TRUE,_xll.ohTrigger(RecalcTrigger,Trigger3M)),NA())</f>
        <v>2.2548526316924253E-2</v>
      </c>
      <c r="L3195" s="44">
        <f>IFERROR(_xll.qlIndexFixing(Index6M,$H3195,TRUE,_xll.ohTrigger(RecalcTrigger,Trigger6M)),NA())</f>
        <v>2.270350142289191E-2</v>
      </c>
      <c r="M3195" s="183">
        <f>IFERROR(_xll.qlIndexFixing(Index1Y,$H3195,TRUE,_xll.ohTrigger(RecalcTrigger,Trigger1Y)),NA())</f>
        <v>2.2930330753837769E-2</v>
      </c>
      <c r="N3195" s="182">
        <f>IFERROR(_xll.qlIndexFixing(ONIndex1M,I3195,TRUE,_xll.ohTrigger(RecalcTrigger,Trigger1M)),NA())</f>
        <v>2.2185535861125594E-2</v>
      </c>
      <c r="O3195" s="44">
        <f>IFERROR(_xll.qlIndexFixing(ONIndex3M,I3195,TRUE,_xll.ohTrigger(RecalcTrigger,Trigger3M)),NA())</f>
        <v>2.2455676134217617E-2</v>
      </c>
      <c r="P3195" s="44">
        <f>IFERROR(_xll.qlIndexFixing(ONIndex6M,I3195,TRUE,_xll.ohTrigger(RecalcTrigger,Trigger6M)),NA())</f>
        <v>2.251406594974914E-2</v>
      </c>
      <c r="Q3195" s="183">
        <f>IFERROR(_xll.qlIndexFixing(ONIndex1Y,I3195,TRUE,_xll.ohTrigger(RecalcTrigger,Trigger1Y)),NA())</f>
        <v>2.254896550860197E-2</v>
      </c>
    </row>
    <row r="3196" spans="2:17" x14ac:dyDescent="0.2">
      <c r="B3196" s="39" t="s">
        <v>42</v>
      </c>
      <c r="D3196" s="42">
        <f>_xll.qlCalendarAdvance(Calendar,$D3195,B3196,"f",FALSE)</f>
        <v>61716</v>
      </c>
      <c r="E3196" s="177">
        <f>_xll.qlInterestRateIndexValueDate(IndexON,D3196)</f>
        <v>61716</v>
      </c>
      <c r="F3196" s="193">
        <f>IFERROR(_xll.qlIndexFixing(IndexON,D3196,TRUE,_xll.ohTrigger(RecalcTrigger,TriggerON)),NA())</f>
        <v>2.2090519666703168E-2</v>
      </c>
      <c r="H3196" s="42">
        <f>_xll.qlCalendarAdvance(Calendar,$H3195,B3196,"f",FALSE)</f>
        <v>61716</v>
      </c>
      <c r="I3196" s="177">
        <f>_xll.qlInterestRateIndexValueDate(Index1M,$H3196)</f>
        <v>61716</v>
      </c>
      <c r="J3196" s="182">
        <f>IFERROR(_xll.qlIndexFixing(Index1M,$H3196,TRUE,_xll.ohTrigger(RecalcTrigger,Trigger1M)),NA())</f>
        <v>2.2224505216884839E-2</v>
      </c>
      <c r="K3196" s="44">
        <f>IFERROR(_xll.qlIndexFixing(Index3M,H3196,TRUE,_xll.ohTrigger(RecalcTrigger,Trigger3M)),NA())</f>
        <v>2.2553405896810246E-2</v>
      </c>
      <c r="L3196" s="44">
        <f>IFERROR(_xll.qlIndexFixing(Index6M,$H3196,TRUE,_xll.ohTrigger(RecalcTrigger,Trigger6M)),NA())</f>
        <v>2.2708326312807777E-2</v>
      </c>
      <c r="M3196" s="183">
        <f>IFERROR(_xll.qlIndexFixing(Index1Y,$H3196,TRUE,_xll.ohTrigger(RecalcTrigger,Trigger1Y)),NA())</f>
        <v>2.2935037523991175E-2</v>
      </c>
      <c r="N3196" s="182">
        <f>IFERROR(_xll.qlIndexFixing(ONIndex1M,I3196,TRUE,_xll.ohTrigger(RecalcTrigger,Trigger1M)),NA())</f>
        <v>2.2190837334521429E-2</v>
      </c>
      <c r="O3196" s="44">
        <f>IFERROR(_xll.qlIndexFixing(ONIndex3M,I3196,TRUE,_xll.ohTrigger(RecalcTrigger,Trigger3M)),NA())</f>
        <v>2.246062141634142E-2</v>
      </c>
      <c r="P3196" s="44">
        <f>IFERROR(_xll.qlIndexFixing(ONIndex6M,I3196,TRUE,_xll.ohTrigger(RecalcTrigger,Trigger6M)),NA())</f>
        <v>2.2519025550400418E-2</v>
      </c>
      <c r="Q3196" s="183">
        <f>IFERROR(_xll.qlIndexFixing(ONIndex1Y,I3196,TRUE,_xll.ohTrigger(RecalcTrigger,Trigger1Y)),NA())</f>
        <v>2.2553947716545952E-2</v>
      </c>
    </row>
    <row r="3197" spans="2:17" x14ac:dyDescent="0.2">
      <c r="B3197" s="39" t="s">
        <v>42</v>
      </c>
      <c r="D3197" s="42">
        <f>_xll.qlCalendarAdvance(Calendar,$D3196,B3197,"f",FALSE)</f>
        <v>61724</v>
      </c>
      <c r="E3197" s="177">
        <f>_xll.qlInterestRateIndexValueDate(IndexON,D3197)</f>
        <v>61724</v>
      </c>
      <c r="F3197" s="193">
        <f>IFERROR(_xll.qlIndexFixing(IndexON,D3197,TRUE,_xll.ohTrigger(RecalcTrigger,TriggerON)),NA())</f>
        <v>2.2095849589126582E-2</v>
      </c>
      <c r="H3197" s="42">
        <f>_xll.qlCalendarAdvance(Calendar,$H3196,B3197,"f",FALSE)</f>
        <v>61724</v>
      </c>
      <c r="I3197" s="177">
        <f>_xll.qlInterestRateIndexValueDate(Index1M,$H3197)</f>
        <v>61724</v>
      </c>
      <c r="J3197" s="182">
        <f>IFERROR(_xll.qlIndexFixing(Index1M,$H3197,TRUE,_xll.ohTrigger(RecalcTrigger,Trigger1M)),NA())</f>
        <v>2.2229465257398613E-2</v>
      </c>
      <c r="K3197" s="44">
        <f>IFERROR(_xll.qlIndexFixing(Index3M,H3197,TRUE,_xll.ohTrigger(RecalcTrigger,Trigger3M)),NA())</f>
        <v>2.2558964673616833E-2</v>
      </c>
      <c r="L3197" s="44">
        <f>IFERROR(_xll.qlIndexFixing(Index6M,$H3197,TRUE,_xll.ohTrigger(RecalcTrigger,Trigger6M)),NA())</f>
        <v>2.2713822439041721E-2</v>
      </c>
      <c r="M3197" s="183">
        <f>IFERROR(_xll.qlIndexFixing(Index1Y,$H3197,TRUE,_xll.ohTrigger(RecalcTrigger,Trigger1Y)),NA())</f>
        <v>2.2940398378195059E-2</v>
      </c>
      <c r="N3197" s="182">
        <f>IFERROR(_xll.qlIndexFixing(ONIndex1M,I3197,TRUE,_xll.ohTrigger(RecalcTrigger,Trigger1M)),NA())</f>
        <v>2.2196877084666999E-2</v>
      </c>
      <c r="O3197" s="44">
        <f>IFERROR(_xll.qlIndexFixing(ONIndex3M,I3197,TRUE,_xll.ohTrigger(RecalcTrigger,Trigger3M)),NA())</f>
        <v>2.2466255372297628E-2</v>
      </c>
      <c r="P3197" s="44">
        <f>IFERROR(_xll.qlIndexFixing(ONIndex6M,I3197,TRUE,_xll.ohTrigger(RecalcTrigger,Trigger6M)),NA())</f>
        <v>2.2524675818703654E-2</v>
      </c>
      <c r="Q3197" s="183">
        <f>IFERROR(_xll.qlIndexFixing(ONIndex1Y,I3197,TRUE,_xll.ohTrigger(RecalcTrigger,Trigger1Y)),NA())</f>
        <v>2.2559623740384671E-2</v>
      </c>
    </row>
    <row r="3198" spans="2:17" x14ac:dyDescent="0.2">
      <c r="B3198" s="39" t="s">
        <v>42</v>
      </c>
      <c r="D3198" s="42">
        <f>_xll.qlCalendarAdvance(Calendar,$D3197,B3198,"f",FALSE)</f>
        <v>61731</v>
      </c>
      <c r="E3198" s="177">
        <f>_xll.qlInterestRateIndexValueDate(IndexON,D3198)</f>
        <v>61731</v>
      </c>
      <c r="F3198" s="193">
        <f>IFERROR(_xll.qlIndexFixing(IndexON,D3198,TRUE,_xll.ohTrigger(RecalcTrigger,TriggerON)),NA())</f>
        <v>2.2100498540842395E-2</v>
      </c>
      <c r="H3198" s="42">
        <f>_xll.qlCalendarAdvance(Calendar,$H3197,B3198,"f",FALSE)</f>
        <v>61731</v>
      </c>
      <c r="I3198" s="177">
        <f>_xll.qlInterestRateIndexValueDate(Index1M,$H3198)</f>
        <v>61731</v>
      </c>
      <c r="J3198" s="182">
        <f>IFERROR(_xll.qlIndexFixing(Index1M,$H3198,TRUE,_xll.ohTrigger(RecalcTrigger,Trigger1M)),NA())</f>
        <v>2.2234708731056936E-2</v>
      </c>
      <c r="K3198" s="44">
        <f>IFERROR(_xll.qlIndexFixing(Index3M,H3198,TRUE,_xll.ohTrigger(RecalcTrigger,Trigger3M)),NA())</f>
        <v>2.2563812953082484E-2</v>
      </c>
      <c r="L3198" s="44">
        <f>IFERROR(_xll.qlIndexFixing(Index6M,$H3198,TRUE,_xll.ohTrigger(RecalcTrigger,Trigger6M)),NA())</f>
        <v>2.2717574082376128E-2</v>
      </c>
      <c r="M3198" s="183">
        <f>IFERROR(_xll.qlIndexFixing(Index1Y,$H3198,TRUE,_xll.ohTrigger(RecalcTrigger,Trigger1Y)),NA())</f>
        <v>2.2945073102668134E-2</v>
      </c>
      <c r="N3198" s="182">
        <f>IFERROR(_xll.qlIndexFixing(ONIndex1M,I3198,TRUE,_xll.ohTrigger(RecalcTrigger,Trigger1M)),NA())</f>
        <v>2.2202145173803034E-2</v>
      </c>
      <c r="O3198" s="44">
        <f>IFERROR(_xll.qlIndexFixing(ONIndex3M,I3198,TRUE,_xll.ohTrigger(RecalcTrigger,Trigger3M)),NA())</f>
        <v>2.247116951311745E-2</v>
      </c>
      <c r="P3198" s="44">
        <f>IFERROR(_xll.qlIndexFixing(ONIndex6M,I3198,TRUE,_xll.ohTrigger(RecalcTrigger,Trigger6M)),NA())</f>
        <v>2.2529604187684349E-2</v>
      </c>
      <c r="Q3198" s="183">
        <f>IFERROR(_xll.qlIndexFixing(ONIndex1Y,I3198,TRUE,_xll.ohTrigger(RecalcTrigger,Trigger1Y)),NA())</f>
        <v>2.2564574574340801E-2</v>
      </c>
    </row>
    <row r="3199" spans="2:17" x14ac:dyDescent="0.2">
      <c r="B3199" s="39" t="s">
        <v>42</v>
      </c>
      <c r="D3199" s="42">
        <f>_xll.qlCalendarAdvance(Calendar,$D3198,B3199,"f",FALSE)</f>
        <v>61738</v>
      </c>
      <c r="E3199" s="177">
        <f>_xll.qlInterestRateIndexValueDate(IndexON,D3199)</f>
        <v>61738</v>
      </c>
      <c r="F3199" s="193">
        <f>IFERROR(_xll.qlIndexFixing(IndexON,D3199,TRUE,_xll.ohTrigger(RecalcTrigger,TriggerON)),NA())</f>
        <v>2.2105133744029226E-2</v>
      </c>
      <c r="H3199" s="42">
        <f>_xll.qlCalendarAdvance(Calendar,$H3198,B3199,"f",FALSE)</f>
        <v>61738</v>
      </c>
      <c r="I3199" s="177">
        <f>_xll.qlInterestRateIndexValueDate(Index1M,$H3199)</f>
        <v>61738</v>
      </c>
      <c r="J3199" s="182">
        <f>IFERROR(_xll.qlIndexFixing(Index1M,$H3199,TRUE,_xll.ohTrigger(RecalcTrigger,Trigger1M)),NA())</f>
        <v>2.2239936598218019E-2</v>
      </c>
      <c r="K3199" s="44">
        <f>IFERROR(_xll.qlIndexFixing(Index3M,H3199,TRUE,_xll.ohTrigger(RecalcTrigger,Trigger3M)),NA())</f>
        <v>2.2568646625602158E-2</v>
      </c>
      <c r="L3199" s="44">
        <f>IFERROR(_xll.qlIndexFixing(Index6M,$H3199,TRUE,_xll.ohTrigger(RecalcTrigger,Trigger6M)),NA())</f>
        <v>2.2722353441685734E-2</v>
      </c>
      <c r="M3199" s="183">
        <f>IFERROR(_xll.qlIndexFixing(Index1Y,$H3199,TRUE,_xll.ohTrigger(RecalcTrigger,Trigger1Y)),NA())</f>
        <v>2.2949732872167061E-2</v>
      </c>
      <c r="N3199" s="182">
        <f>IFERROR(_xll.qlIndexFixing(ONIndex1M,I3199,TRUE,_xll.ohTrigger(RecalcTrigger,Trigger1M)),NA())</f>
        <v>2.220739768365565E-2</v>
      </c>
      <c r="O3199" s="44">
        <f>IFERROR(_xll.qlIndexFixing(ONIndex3M,I3199,TRUE,_xll.ohTrigger(RecalcTrigger,Trigger3M)),NA())</f>
        <v>2.2476069121285525E-2</v>
      </c>
      <c r="P3199" s="44">
        <f>IFERROR(_xll.qlIndexFixing(ONIndex6M,I3199,TRUE,_xll.ohTrigger(RecalcTrigger,Trigger6M)),NA())</f>
        <v>2.2534517981950275E-2</v>
      </c>
      <c r="Q3199" s="183">
        <f>IFERROR(_xll.qlIndexFixing(ONIndex1Y,I3199,TRUE,_xll.ohTrigger(RecalcTrigger,Trigger1Y)),NA())</f>
        <v>2.2569510767043166E-2</v>
      </c>
    </row>
    <row r="3200" spans="2:17" x14ac:dyDescent="0.2">
      <c r="B3200" s="39" t="s">
        <v>42</v>
      </c>
      <c r="D3200" s="42">
        <f>_xll.qlCalendarAdvance(Calendar,$D3199,B3200,"f",FALSE)</f>
        <v>61745</v>
      </c>
      <c r="E3200" s="177">
        <f>_xll.qlInterestRateIndexValueDate(IndexON,D3200)</f>
        <v>61745</v>
      </c>
      <c r="F3200" s="193">
        <f>IFERROR(_xll.qlIndexFixing(IndexON,D3200,TRUE,_xll.ohTrigger(RecalcTrigger,TriggerON)),NA())</f>
        <v>2.2109755198849168E-2</v>
      </c>
      <c r="H3200" s="42">
        <f>_xll.qlCalendarAdvance(Calendar,$H3199,B3200,"f",FALSE)</f>
        <v>61745</v>
      </c>
      <c r="I3200" s="177">
        <f>_xll.qlInterestRateIndexValueDate(Index1M,$H3200)</f>
        <v>61745</v>
      </c>
      <c r="J3200" s="182">
        <f>IFERROR(_xll.qlIndexFixing(Index1M,$H3200,TRUE,_xll.ohTrigger(RecalcTrigger,Trigger1M)),NA())</f>
        <v>2.2245148858854001E-2</v>
      </c>
      <c r="K3200" s="44">
        <f>IFERROR(_xll.qlIndexFixing(Index3M,H3200,TRUE,_xll.ohTrigger(RecalcTrigger,Trigger3M)),NA())</f>
        <v>2.2573465691126334E-2</v>
      </c>
      <c r="L3200" s="44">
        <f>IFERROR(_xll.qlIndexFixing(Index6M,$H3200,TRUE,_xll.ohTrigger(RecalcTrigger,Trigger6M)),NA())</f>
        <v>2.2727118074032666E-2</v>
      </c>
      <c r="M3200" s="183">
        <f>IFERROR(_xll.qlIndexFixing(Index1Y,$H3200,TRUE,_xll.ohTrigger(RecalcTrigger,Trigger1Y)),NA())</f>
        <v>2.2954377686487781E-2</v>
      </c>
      <c r="N3200" s="182">
        <f>IFERROR(_xll.qlIndexFixing(ONIndex1M,I3200,TRUE,_xll.ohTrigger(RecalcTrigger,Trigger1M)),NA())</f>
        <v>2.2212634613900661E-2</v>
      </c>
      <c r="O3200" s="44">
        <f>IFERROR(_xll.qlIndexFixing(ONIndex3M,I3200,TRUE,_xll.ohTrigger(RecalcTrigger,Trigger3M)),NA())</f>
        <v>2.2480954196720804E-2</v>
      </c>
      <c r="P3200" s="44">
        <f>IFERROR(_xll.qlIndexFixing(ONIndex6M,I3200,TRUE,_xll.ohTrigger(RecalcTrigger,Trigger6M)),NA())</f>
        <v>2.2539417201420386E-2</v>
      </c>
      <c r="Q3200" s="183">
        <f>IFERROR(_xll.qlIndexFixing(ONIndex1Y,I3200,TRUE,_xll.ohTrigger(RecalcTrigger,Trigger1Y)),NA())</f>
        <v>2.2574432318572812E-2</v>
      </c>
    </row>
    <row r="3201" spans="2:17" x14ac:dyDescent="0.2">
      <c r="B3201" s="39" t="s">
        <v>42</v>
      </c>
      <c r="D3201" s="42">
        <f>_xll.qlCalendarAdvance(Calendar,$D3200,B3201,"f",FALSE)</f>
        <v>61752</v>
      </c>
      <c r="E3201" s="177">
        <f>_xll.qlInterestRateIndexValueDate(IndexON,D3201)</f>
        <v>61752</v>
      </c>
      <c r="F3201" s="193">
        <f>IFERROR(_xll.qlIndexFixing(IndexON,D3201,TRUE,_xll.ohTrigger(RecalcTrigger,TriggerON)),NA())</f>
        <v>2.2114362905059082E-2</v>
      </c>
      <c r="H3201" s="42">
        <f>_xll.qlCalendarAdvance(Calendar,$H3200,B3201,"f",FALSE)</f>
        <v>61752</v>
      </c>
      <c r="I3201" s="177">
        <f>_xll.qlInterestRateIndexValueDate(Index1M,$H3201)</f>
        <v>61752</v>
      </c>
      <c r="J3201" s="182">
        <f>IFERROR(_xll.qlIndexFixing(Index1M,$H3201,TRUE,_xll.ohTrigger(RecalcTrigger,Trigger1M)),NA())</f>
        <v>2.2250345512944622E-2</v>
      </c>
      <c r="K3201" s="44">
        <f>IFERROR(_xll.qlIndexFixing(Index3M,H3201,TRUE,_xll.ohTrigger(RecalcTrigger,Trigger3M)),NA())</f>
        <v>2.2578270149600073E-2</v>
      </c>
      <c r="L3201" s="44">
        <f>IFERROR(_xll.qlIndexFixing(Index6M,$H3201,TRUE,_xll.ohTrigger(RecalcTrigger,Trigger6M)),NA())</f>
        <v>2.2731867979312152E-2</v>
      </c>
      <c r="M3201" s="183">
        <f>IFERROR(_xll.qlIndexFixing(Index1Y,$H3201,TRUE,_xll.ohTrigger(RecalcTrigger,Trigger1Y)),NA())</f>
        <v>2.2959007545427346E-2</v>
      </c>
      <c r="N3201" s="182">
        <f>IFERROR(_xll.qlIndexFixing(ONIndex1M,I3201,TRUE,_xll.ohTrigger(RecalcTrigger,Trigger1M)),NA())</f>
        <v>2.2217855964700162E-2</v>
      </c>
      <c r="O3201" s="44">
        <f>IFERROR(_xll.qlIndexFixing(ONIndex3M,I3201,TRUE,_xll.ohTrigger(RecalcTrigger,Trigger3M)),NA())</f>
        <v>2.2485824739342242E-2</v>
      </c>
      <c r="P3201" s="44">
        <f>IFERROR(_xll.qlIndexFixing(ONIndex6M,I3201,TRUE,_xll.ohTrigger(RecalcTrigger,Trigger6M)),NA())</f>
        <v>2.2544301846175729E-2</v>
      </c>
      <c r="Q3201" s="183">
        <f>IFERROR(_xll.qlIndexFixing(ONIndex1Y,I3201,TRUE,_xll.ohTrigger(RecalcTrigger,Trigger1Y)),NA())</f>
        <v>2.257933922892974E-2</v>
      </c>
    </row>
    <row r="3202" spans="2:17" x14ac:dyDescent="0.2">
      <c r="B3202" s="39" t="s">
        <v>42</v>
      </c>
      <c r="D3202" s="42">
        <f>_xll.qlCalendarAdvance(Calendar,$D3201,B3202,"f",FALSE)</f>
        <v>61759</v>
      </c>
      <c r="E3202" s="177">
        <f>_xll.qlInterestRateIndexValueDate(IndexON,D3202)</f>
        <v>61759</v>
      </c>
      <c r="F3202" s="193">
        <f>IFERROR(_xll.qlIndexFixing(IndexON,D3202,TRUE,_xll.ohTrigger(RecalcTrigger,TriggerON)),NA())</f>
        <v>2.2118956863145245E-2</v>
      </c>
      <c r="H3202" s="42">
        <f>_xll.qlCalendarAdvance(Calendar,$H3201,B3202,"f",FALSE)</f>
        <v>61759</v>
      </c>
      <c r="I3202" s="177">
        <f>_xll.qlInterestRateIndexValueDate(Index1M,$H3202)</f>
        <v>61759</v>
      </c>
      <c r="J3202" s="182">
        <f>IFERROR(_xll.qlIndexFixing(Index1M,$H3202,TRUE,_xll.ohTrigger(RecalcTrigger,Trigger1M)),NA())</f>
        <v>2.2251339363437941E-2</v>
      </c>
      <c r="K3202" s="44">
        <f>IFERROR(_xll.qlIndexFixing(Index3M,H3202,TRUE,_xll.ohTrigger(RecalcTrigger,Trigger3M)),NA())</f>
        <v>2.258202328306981E-2</v>
      </c>
      <c r="L3202" s="44">
        <f>IFERROR(_xll.qlIndexFixing(Index6M,$H3202,TRUE,_xll.ohTrigger(RecalcTrigger,Trigger6M)),NA())</f>
        <v>2.2736603157423443E-2</v>
      </c>
      <c r="M3202" s="183">
        <f>IFERROR(_xll.qlIndexFixing(Index1Y,$H3202,TRUE,_xll.ohTrigger(RecalcTrigger,Trigger1Y)),NA())</f>
        <v>2.2963622448781029E-2</v>
      </c>
      <c r="N3202" s="182">
        <f>IFERROR(_xll.qlIndexFixing(ONIndex1M,I3202,TRUE,_xll.ohTrigger(RecalcTrigger,Trigger1M)),NA())</f>
        <v>2.2223061736297289E-2</v>
      </c>
      <c r="O3202" s="44">
        <f>IFERROR(_xll.qlIndexFixing(ONIndex3M,I3202,TRUE,_xll.ohTrigger(RecalcTrigger,Trigger3M)),NA())</f>
        <v>2.249068074955507E-2</v>
      </c>
      <c r="P3202" s="44">
        <f>IFERROR(_xll.qlIndexFixing(ONIndex6M,I3202,TRUE,_xll.ohTrigger(RecalcTrigger,Trigger6M)),NA())</f>
        <v>2.2549171916216304E-2</v>
      </c>
      <c r="Q3202" s="183">
        <f>IFERROR(_xll.qlIndexFixing(ONIndex1Y,I3202,TRUE,_xll.ohTrigger(RecalcTrigger,Trigger1Y)),NA())</f>
        <v>2.2584231498113949E-2</v>
      </c>
    </row>
    <row r="3203" spans="2:17" x14ac:dyDescent="0.2">
      <c r="B3203" s="39" t="s">
        <v>42</v>
      </c>
      <c r="D3203" s="42">
        <f>_xll.qlCalendarAdvance(Calendar,$D3202,B3203,"f",FALSE)</f>
        <v>61766</v>
      </c>
      <c r="E3203" s="177">
        <f>_xll.qlInterestRateIndexValueDate(IndexON,D3203)</f>
        <v>61766</v>
      </c>
      <c r="F3203" s="193">
        <f>IFERROR(_xll.qlIndexFixing(IndexON,D3203,TRUE,_xll.ohTrigger(RecalcTrigger,TriggerON)),NA())</f>
        <v>2.2123537072540334E-2</v>
      </c>
      <c r="H3203" s="42">
        <f>_xll.qlCalendarAdvance(Calendar,$H3202,B3203,"f",FALSE)</f>
        <v>61766</v>
      </c>
      <c r="I3203" s="177">
        <f>_xll.qlInterestRateIndexValueDate(Index1M,$H3203)</f>
        <v>61766</v>
      </c>
      <c r="J3203" s="182">
        <f>IFERROR(_xll.qlIndexFixing(Index1M,$H3203,TRUE,_xll.ohTrigger(RecalcTrigger,Trigger1M)),NA())</f>
        <v>2.2256508003811775E-2</v>
      </c>
      <c r="K3203" s="44">
        <f>IFERROR(_xll.qlIndexFixing(Index3M,H3203,TRUE,_xll.ohTrigger(RecalcTrigger,Trigger3M)),NA())</f>
        <v>2.258679927595085E-2</v>
      </c>
      <c r="L3203" s="44">
        <f>IFERROR(_xll.qlIndexFixing(Index6M,$H3203,TRUE,_xll.ohTrigger(RecalcTrigger,Trigger6M)),NA())</f>
        <v>2.2741323608262656E-2</v>
      </c>
      <c r="M3203" s="183">
        <f>IFERROR(_xll.qlIndexFixing(Index1Y,$H3203,TRUE,_xll.ohTrigger(RecalcTrigger,Trigger1Y)),NA())</f>
        <v>2.2968222396346993E-2</v>
      </c>
      <c r="N3203" s="182">
        <f>IFERROR(_xll.qlIndexFixing(ONIndex1M,I3203,TRUE,_xll.ohTrigger(RecalcTrigger,Trigger1M)),NA())</f>
        <v>2.2228251928367859E-2</v>
      </c>
      <c r="O3203" s="44">
        <f>IFERROR(_xll.qlIndexFixing(ONIndex3M,I3203,TRUE,_xll.ohTrigger(RecalcTrigger,Trigger3M)),NA())</f>
        <v>2.249552222687301E-2</v>
      </c>
      <c r="P3203" s="44">
        <f>IFERROR(_xll.qlIndexFixing(ONIndex6M,I3203,TRUE,_xll.ohTrigger(RecalcTrigger,Trigger6M)),NA())</f>
        <v>2.255402741154211E-2</v>
      </c>
      <c r="Q3203" s="183">
        <f>IFERROR(_xll.qlIndexFixing(ONIndex1Y,I3203,TRUE,_xll.ohTrigger(RecalcTrigger,Trigger1Y)),NA())</f>
        <v>2.2589109126206486E-2</v>
      </c>
    </row>
    <row r="3204" spans="2:17" x14ac:dyDescent="0.2">
      <c r="B3204" s="39" t="s">
        <v>42</v>
      </c>
      <c r="D3204" s="42">
        <f>_xll.qlCalendarAdvance(Calendar,$D3203,B3204,"f",FALSE)</f>
        <v>61773</v>
      </c>
      <c r="E3204" s="177">
        <f>_xll.qlInterestRateIndexValueDate(IndexON,D3204)</f>
        <v>61773</v>
      </c>
      <c r="F3204" s="193">
        <f>IFERROR(_xll.qlIndexFixing(IndexON,D3204,TRUE,_xll.ohTrigger(RecalcTrigger,TriggerON)),NA())</f>
        <v>2.2128103533568533E-2</v>
      </c>
      <c r="H3204" s="42">
        <f>_xll.qlCalendarAdvance(Calendar,$H3203,B3204,"f",FALSE)</f>
        <v>61773</v>
      </c>
      <c r="I3204" s="177">
        <f>_xll.qlInterestRateIndexValueDate(Index1M,$H3204)</f>
        <v>61773</v>
      </c>
      <c r="J3204" s="182">
        <f>IFERROR(_xll.qlIndexFixing(Index1M,$H3204,TRUE,_xll.ohTrigger(RecalcTrigger,Trigger1M)),NA())</f>
        <v>2.2261661041100635E-2</v>
      </c>
      <c r="K3204" s="44">
        <f>IFERROR(_xll.qlIndexFixing(Index3M,H3204,TRUE,_xll.ohTrigger(RecalcTrigger,Trigger3M)),NA())</f>
        <v>2.2591560662469916E-2</v>
      </c>
      <c r="L3204" s="44">
        <f>IFERROR(_xll.qlIndexFixing(Index6M,$H3204,TRUE,_xll.ohTrigger(RecalcTrigger,Trigger6M)),NA())</f>
        <v>2.2746029331726803E-2</v>
      </c>
      <c r="M3204" s="183">
        <f>IFERROR(_xll.qlIndexFixing(Index1Y,$H3204,TRUE,_xll.ohTrigger(RecalcTrigger,Trigger1Y)),NA())</f>
        <v>2.2972807387923178E-2</v>
      </c>
      <c r="N3204" s="182">
        <f>IFERROR(_xll.qlIndexFixing(ONIndex1M,I3204,TRUE,_xll.ohTrigger(RecalcTrigger,Trigger1M)),NA())</f>
        <v>2.2233426541073964E-2</v>
      </c>
      <c r="O3204" s="44">
        <f>IFERROR(_xll.qlIndexFixing(ONIndex3M,I3204,TRUE,_xll.ohTrigger(RecalcTrigger,Trigger3M)),NA())</f>
        <v>2.2500349171539202E-2</v>
      </c>
      <c r="P3204" s="44">
        <f>IFERROR(_xll.qlIndexFixing(ONIndex6M,I3204,TRUE,_xll.ohTrigger(RecalcTrigger,Trigger6M)),NA())</f>
        <v>2.2558868331910009E-2</v>
      </c>
      <c r="Q3204" s="183">
        <f>IFERROR(_xll.qlIndexFixing(ONIndex1Y,I3204,TRUE,_xll.ohTrigger(RecalcTrigger,Trigger1Y)),NA())</f>
        <v>2.2593972112883165E-2</v>
      </c>
    </row>
    <row r="3205" spans="2:17" x14ac:dyDescent="0.2">
      <c r="B3205" s="39" t="s">
        <v>42</v>
      </c>
      <c r="D3205" s="42">
        <f>_xll.qlCalendarAdvance(Calendar,$D3204,B3205,"f",FALSE)</f>
        <v>61780</v>
      </c>
      <c r="E3205" s="177">
        <f>_xll.qlInterestRateIndexValueDate(IndexON,D3205)</f>
        <v>61780</v>
      </c>
      <c r="F3205" s="193">
        <f>IFERROR(_xll.qlIndexFixing(IndexON,D3205,TRUE,_xll.ohTrigger(RecalcTrigger,TriggerON)),NA())</f>
        <v>2.2132656246310889E-2</v>
      </c>
      <c r="H3205" s="42">
        <f>_xll.qlCalendarAdvance(Calendar,$H3204,B3205,"f",FALSE)</f>
        <v>61780</v>
      </c>
      <c r="I3205" s="177">
        <f>_xll.qlInterestRateIndexValueDate(Index1M,$H3205)</f>
        <v>61780</v>
      </c>
      <c r="J3205" s="182">
        <f>IFERROR(_xll.qlIndexFixing(Index1M,$H3205,TRUE,_xll.ohTrigger(RecalcTrigger,Trigger1M)),NA())</f>
        <v>2.2266798475275573E-2</v>
      </c>
      <c r="K3205" s="44">
        <f>IFERROR(_xll.qlIndexFixing(Index3M,H3205,TRUE,_xll.ohTrigger(RecalcTrigger,Trigger3M)),NA())</f>
        <v>2.2596307442581478E-2</v>
      </c>
      <c r="L3205" s="44">
        <f>IFERROR(_xll.qlIndexFixing(Index6M,$H3205,TRUE,_xll.ohTrigger(RecalcTrigger,Trigger6M)),NA())</f>
        <v>2.2750720327714687E-2</v>
      </c>
      <c r="M3205" s="183">
        <f>IFERROR(_xll.qlIndexFixing(Index1Y,$H3205,TRUE,_xll.ohTrigger(RecalcTrigger,Trigger1Y)),NA())</f>
        <v>2.2977377423307743E-2</v>
      </c>
      <c r="N3205" s="182">
        <f>IFERROR(_xll.qlIndexFixing(ONIndex1M,I3205,TRUE,_xll.ohTrigger(RecalcTrigger,Trigger1M)),NA())</f>
        <v>2.2238585574334557E-2</v>
      </c>
      <c r="O3205" s="44">
        <f>IFERROR(_xll.qlIndexFixing(ONIndex3M,I3205,TRUE,_xll.ohTrigger(RecalcTrigger,Trigger3M)),NA())</f>
        <v>2.2505161583796784E-2</v>
      </c>
      <c r="P3205" s="44">
        <f>IFERROR(_xll.qlIndexFixing(ONIndex6M,I3205,TRUE,_xll.ohTrigger(RecalcTrigger,Trigger6M)),NA())</f>
        <v>2.2563694677644186E-2</v>
      </c>
      <c r="Q3205" s="183">
        <f>IFERROR(_xll.qlIndexFixing(ONIndex1Y,I3205,TRUE,_xll.ohTrigger(RecalcTrigger,Trigger1Y)),NA())</f>
        <v>2.2598820458549218E-2</v>
      </c>
    </row>
    <row r="3206" spans="2:17" x14ac:dyDescent="0.2">
      <c r="B3206" s="39" t="s">
        <v>42</v>
      </c>
      <c r="D3206" s="42">
        <f>_xll.qlCalendarAdvance(Calendar,$D3205,B3206,"f",FALSE)</f>
        <v>61787</v>
      </c>
      <c r="E3206" s="177">
        <f>_xll.qlInterestRateIndexValueDate(IndexON,D3206)</f>
        <v>61787</v>
      </c>
      <c r="F3206" s="193">
        <f>IFERROR(_xll.qlIndexFixing(IndexON,D3206,TRUE,_xll.ohTrigger(RecalcTrigger,TriggerON)),NA())</f>
        <v>2.2137195210686356E-2</v>
      </c>
      <c r="H3206" s="42">
        <f>_xll.qlCalendarAdvance(Calendar,$H3205,B3206,"f",FALSE)</f>
        <v>61787</v>
      </c>
      <c r="I3206" s="177">
        <f>_xll.qlInterestRateIndexValueDate(Index1M,$H3206)</f>
        <v>61787</v>
      </c>
      <c r="J3206" s="182">
        <f>IFERROR(_xll.qlIndexFixing(Index1M,$H3206,TRUE,_xll.ohTrigger(RecalcTrigger,Trigger1M)),NA())</f>
        <v>2.2272963952052624E-2</v>
      </c>
      <c r="K3206" s="44">
        <f>IFERROR(_xll.qlIndexFixing(Index3M,H3206,TRUE,_xll.ohTrigger(RecalcTrigger,Trigger3M)),NA())</f>
        <v>2.2604140683202833E-2</v>
      </c>
      <c r="L3206" s="44">
        <f>IFERROR(_xll.qlIndexFixing(Index6M,$H3206,TRUE,_xll.ohTrigger(RecalcTrigger,Trigger6M)),NA())</f>
        <v>2.275746779453414E-2</v>
      </c>
      <c r="M3206" s="183">
        <f>IFERROR(_xll.qlIndexFixing(Index1Y,$H3206,TRUE,_xll.ohTrigger(RecalcTrigger,Trigger1Y)),NA())</f>
        <v>2.2981932502300628E-2</v>
      </c>
      <c r="N3206" s="182">
        <f>IFERROR(_xll.qlIndexFixing(ONIndex1M,I3206,TRUE,_xll.ohTrigger(RecalcTrigger,Trigger1M)),NA())</f>
        <v>2.2243729028311732E-2</v>
      </c>
      <c r="O3206" s="44">
        <f>IFERROR(_xll.qlIndexFixing(ONIndex3M,I3206,TRUE,_xll.ohTrigger(RecalcTrigger,Trigger3M)),NA())</f>
        <v>2.2509959463159479E-2</v>
      </c>
      <c r="P3206" s="44">
        <f>IFERROR(_xll.qlIndexFixing(ONIndex6M,I3206,TRUE,_xll.ohTrigger(RecalcTrigger,Trigger6M)),NA())</f>
        <v>2.2568506448744641E-2</v>
      </c>
      <c r="Q3206" s="183">
        <f>IFERROR(_xll.qlIndexFixing(ONIndex1Y,I3206,TRUE,_xll.ohTrigger(RecalcTrigger,Trigger1Y)),NA())</f>
        <v>2.2603654163042552E-2</v>
      </c>
    </row>
    <row r="3207" spans="2:17" x14ac:dyDescent="0.2">
      <c r="B3207" s="39" t="s">
        <v>42</v>
      </c>
      <c r="D3207" s="42">
        <f>_xll.qlCalendarAdvance(Calendar,$D3206,B3207,"f",FALSE)</f>
        <v>61794</v>
      </c>
      <c r="E3207" s="177">
        <f>_xll.qlInterestRateIndexValueDate(IndexON,D3207)</f>
        <v>61794</v>
      </c>
      <c r="F3207" s="193">
        <f>IFERROR(_xll.qlIndexFixing(IndexON,D3207,TRUE,_xll.ohTrigger(RecalcTrigger,TriggerON)),NA())</f>
        <v>2.2141720426370748E-2</v>
      </c>
      <c r="H3207" s="42">
        <f>_xll.qlCalendarAdvance(Calendar,$H3206,B3207,"f",FALSE)</f>
        <v>61794</v>
      </c>
      <c r="I3207" s="177">
        <f>_xll.qlInterestRateIndexValueDate(Index1M,$H3207)</f>
        <v>61794</v>
      </c>
      <c r="J3207" s="182">
        <f>IFERROR(_xll.qlIndexFixing(Index1M,$H3207,TRUE,_xll.ohTrigger(RecalcTrigger,Trigger1M)),NA())</f>
        <v>2.2281197698936564E-2</v>
      </c>
      <c r="K3207" s="44">
        <f>IFERROR(_xll.qlIndexFixing(Index3M,H3207,TRUE,_xll.ohTrigger(RecalcTrigger,Trigger3M)),NA())</f>
        <v>2.2608855993929009E-2</v>
      </c>
      <c r="L3207" s="44">
        <f>IFERROR(_xll.qlIndexFixing(Index6M,$H3207,TRUE,_xll.ohTrigger(RecalcTrigger,Trigger6M)),NA())</f>
        <v>2.2765232090082924E-2</v>
      </c>
      <c r="M3207" s="183">
        <f>IFERROR(_xll.qlIndexFixing(Index1Y,$H3207,TRUE,_xll.ohTrigger(RecalcTrigger,Trigger1Y)),NA())</f>
        <v>2.2986472624701992E-2</v>
      </c>
      <c r="N3207" s="182">
        <f>IFERROR(_xll.qlIndexFixing(ONIndex1M,I3207,TRUE,_xll.ohTrigger(RecalcTrigger,Trigger1M)),NA())</f>
        <v>2.2248856902762348E-2</v>
      </c>
      <c r="O3207" s="44">
        <f>IFERROR(_xll.qlIndexFixing(ONIndex3M,I3207,TRUE,_xll.ohTrigger(RecalcTrigger,Trigger3M)),NA())</f>
        <v>2.2514742809951471E-2</v>
      </c>
      <c r="P3207" s="44">
        <f>IFERROR(_xll.qlIndexFixing(ONIndex6M,I3207,TRUE,_xll.ohTrigger(RecalcTrigger,Trigger6M)),NA())</f>
        <v>2.2573303644968234E-2</v>
      </c>
      <c r="Q3207" s="183">
        <f>IFERROR(_xll.qlIndexFixing(ONIndex1Y,I3207,TRUE,_xll.ohTrigger(RecalcTrigger,Trigger1Y)),NA())</f>
        <v>2.2608473226201076E-2</v>
      </c>
    </row>
    <row r="3208" spans="2:17" x14ac:dyDescent="0.2">
      <c r="B3208" s="39" t="s">
        <v>42</v>
      </c>
      <c r="D3208" s="42">
        <f>_xll.qlCalendarAdvance(Calendar,$D3207,B3208,"f",FALSE)</f>
        <v>61801</v>
      </c>
      <c r="E3208" s="177">
        <f>_xll.qlInterestRateIndexValueDate(IndexON,D3208)</f>
        <v>61801</v>
      </c>
      <c r="F3208" s="193">
        <f>IFERROR(_xll.qlIndexFixing(IndexON,D3208,TRUE,_xll.ohTrigger(RecalcTrigger,TriggerON)),NA())</f>
        <v>2.2146231893769297E-2</v>
      </c>
      <c r="H3208" s="42">
        <f>_xll.qlCalendarAdvance(Calendar,$H3207,B3208,"f",FALSE)</f>
        <v>61801</v>
      </c>
      <c r="I3208" s="177">
        <f>_xll.qlInterestRateIndexValueDate(Index1M,$H3208)</f>
        <v>61801</v>
      </c>
      <c r="J3208" s="182">
        <f>IFERROR(_xll.qlIndexFixing(Index1M,$H3208,TRUE,_xll.ohTrigger(RecalcTrigger,Trigger1M)),NA())</f>
        <v>2.2287327007692332E-2</v>
      </c>
      <c r="K3208" s="44">
        <f>IFERROR(_xll.qlIndexFixing(Index3M,H3208,TRUE,_xll.ohTrigger(RecalcTrigger,Trigger3M)),NA())</f>
        <v>2.2613556695554773E-2</v>
      </c>
      <c r="L3208" s="44">
        <f>IFERROR(_xll.qlIndexFixing(Index6M,$H3208,TRUE,_xll.ohTrigger(RecalcTrigger,Trigger6M)),NA())</f>
        <v>2.2769875082551988E-2</v>
      </c>
      <c r="M3208" s="183">
        <f>IFERROR(_xll.qlIndexFixing(Index1Y,$H3208,TRUE,_xll.ohTrigger(RecalcTrigger,Trigger1Y)),NA())</f>
        <v>2.299099779031244E-2</v>
      </c>
      <c r="N3208" s="182">
        <f>IFERROR(_xll.qlIndexFixing(ONIndex1M,I3208,TRUE,_xll.ohTrigger(RecalcTrigger,Trigger1M)),NA())</f>
        <v>2.2253969197767454E-2</v>
      </c>
      <c r="O3208" s="44">
        <f>IFERROR(_xll.qlIndexFixing(ONIndex3M,I3208,TRUE,_xll.ohTrigger(RecalcTrigger,Trigger3M)),NA())</f>
        <v>2.2519511624010669E-2</v>
      </c>
      <c r="P3208" s="44">
        <f>IFERROR(_xll.qlIndexFixing(ONIndex6M,I3208,TRUE,_xll.ohTrigger(RecalcTrigger,Trigger6M)),NA())</f>
        <v>2.257808626647706E-2</v>
      </c>
      <c r="Q3208" s="183">
        <f>IFERROR(_xll.qlIndexFixing(ONIndex1Y,I3208,TRUE,_xll.ohTrigger(RecalcTrigger,Trigger1Y)),NA())</f>
        <v>2.2613277648267927E-2</v>
      </c>
    </row>
    <row r="3209" spans="2:17" x14ac:dyDescent="0.2">
      <c r="B3209" s="39" t="s">
        <v>42</v>
      </c>
      <c r="D3209" s="42">
        <f>_xll.qlCalendarAdvance(Calendar,$D3208,B3209,"f",FALSE)</f>
        <v>61808</v>
      </c>
      <c r="E3209" s="177">
        <f>_xll.qlInterestRateIndexValueDate(IndexON,D3209)</f>
        <v>61808</v>
      </c>
      <c r="F3209" s="193">
        <f>IFERROR(_xll.qlIndexFixing(IndexON,D3209,TRUE,_xll.ohTrigger(RecalcTrigger,TriggerON)),NA())</f>
        <v>2.215072961271991E-2</v>
      </c>
      <c r="H3209" s="42">
        <f>_xll.qlCalendarAdvance(Calendar,$H3208,B3209,"f",FALSE)</f>
        <v>61808</v>
      </c>
      <c r="I3209" s="177">
        <f>_xll.qlInterestRateIndexValueDate(Index1M,$H3209)</f>
        <v>61808</v>
      </c>
      <c r="J3209" s="182">
        <f>IFERROR(_xll.qlIndexFixing(Index1M,$H3209,TRUE,_xll.ohTrigger(RecalcTrigger,Trigger1M)),NA())</f>
        <v>2.2291356907630511E-2</v>
      </c>
      <c r="K3209" s="44">
        <f>IFERROR(_xll.qlIndexFixing(Index3M,H3209,TRUE,_xll.ohTrigger(RecalcTrigger,Trigger3M)),NA())</f>
        <v>2.2618242788030787E-2</v>
      </c>
      <c r="L3209" s="44">
        <f>IFERROR(_xll.qlIndexFixing(Index6M,$H3209,TRUE,_xll.ohTrigger(RecalcTrigger,Trigger6M)),NA())</f>
        <v>2.2774503342827691E-2</v>
      </c>
      <c r="M3209" s="183">
        <f>IFERROR(_xll.qlIndexFixing(Index1Y,$H3209,TRUE,_xll.ohTrigger(RecalcTrigger,Trigger1Y)),NA())</f>
        <v>2.2995507998933018E-2</v>
      </c>
      <c r="N3209" s="182">
        <f>IFERROR(_xll.qlIndexFixing(ONIndex1M,I3209,TRUE,_xll.ohTrigger(RecalcTrigger,Trigger1M)),NA())</f>
        <v>2.2259065913408094E-2</v>
      </c>
      <c r="O3209" s="44">
        <f>IFERROR(_xll.qlIndexFixing(ONIndex3M,I3209,TRUE,_xll.ohTrigger(RecalcTrigger,Trigger3M)),NA())</f>
        <v>2.2524265905337071E-2</v>
      </c>
      <c r="P3209" s="44">
        <f>IFERROR(_xll.qlIndexFixing(ONIndex6M,I3209,TRUE,_xll.ohTrigger(RecalcTrigger,Trigger6M)),NA())</f>
        <v>2.2582854313271117E-2</v>
      </c>
      <c r="Q3209" s="183">
        <f>IFERROR(_xll.qlIndexFixing(ONIndex1Y,I3209,TRUE,_xll.ohTrigger(RecalcTrigger,Trigger1Y)),NA())</f>
        <v>2.2618067429243105E-2</v>
      </c>
    </row>
    <row r="3210" spans="2:17" x14ac:dyDescent="0.2">
      <c r="B3210" s="39" t="s">
        <v>42</v>
      </c>
      <c r="D3210" s="42">
        <f>_xll.qlCalendarAdvance(Calendar,$D3209,B3210,"f",FALSE)</f>
        <v>61815</v>
      </c>
      <c r="E3210" s="177">
        <f>_xll.qlInterestRateIndexValueDate(IndexON,D3210)</f>
        <v>61815</v>
      </c>
      <c r="F3210" s="193">
        <f>IFERROR(_xll.qlIndexFixing(IndexON,D3210,TRUE,_xll.ohTrigger(RecalcTrigger,TriggerON)),NA())</f>
        <v>2.2155213583222588E-2</v>
      </c>
      <c r="H3210" s="42">
        <f>_xll.qlCalendarAdvance(Calendar,$H3209,B3210,"f",FALSE)</f>
        <v>61815</v>
      </c>
      <c r="I3210" s="177">
        <f>_xll.qlInterestRateIndexValueDate(Index1M,$H3210)</f>
        <v>61815</v>
      </c>
      <c r="J3210" s="182">
        <f>IFERROR(_xll.qlIndexFixing(Index1M,$H3210,TRUE,_xll.ohTrigger(RecalcTrigger,Trigger1M)),NA())</f>
        <v>2.2296413101893509E-2</v>
      </c>
      <c r="K3210" s="44">
        <f>IFERROR(_xll.qlIndexFixing(Index3M,H3210,TRUE,_xll.ohTrigger(RecalcTrigger,Trigger3M)),NA())</f>
        <v>2.2622914271307724E-2</v>
      </c>
      <c r="L3210" s="44">
        <f>IFERROR(_xll.qlIndexFixing(Index6M,$H3210,TRUE,_xll.ohTrigger(RecalcTrigger,Trigger6M)),NA())</f>
        <v>2.2779116870806772E-2</v>
      </c>
      <c r="M3210" s="183">
        <f>IFERROR(_xll.qlIndexFixing(Index1Y,$H3210,TRUE,_xll.ohTrigger(RecalcTrigger,Trigger1Y)),NA())</f>
        <v>2.2998972810570287E-2</v>
      </c>
      <c r="N3210" s="182">
        <f>IFERROR(_xll.qlIndexFixing(ONIndex1M,I3210,TRUE,_xll.ohTrigger(RecalcTrigger,Trigger1M)),NA())</f>
        <v>2.2264147049603222E-2</v>
      </c>
      <c r="O3210" s="44">
        <f>IFERROR(_xll.qlIndexFixing(ONIndex3M,I3210,TRUE,_xll.ohTrigger(RecalcTrigger,Trigger3M)),NA())</f>
        <v>2.2529005654011725E-2</v>
      </c>
      <c r="P3210" s="44">
        <f>IFERROR(_xll.qlIndexFixing(ONIndex6M,I3210,TRUE,_xll.ohTrigger(RecalcTrigger,Trigger6M)),NA())</f>
        <v>2.2587607785269359E-2</v>
      </c>
      <c r="Q3210" s="183">
        <f>IFERROR(_xll.qlIndexFixing(ONIndex1Y,I3210,TRUE,_xll.ohTrigger(RecalcTrigger,Trigger1Y)),NA())</f>
        <v>2.2622842568964519E-2</v>
      </c>
    </row>
    <row r="3211" spans="2:17" x14ac:dyDescent="0.2">
      <c r="B3211" s="39" t="s">
        <v>42</v>
      </c>
      <c r="D3211" s="42">
        <f>_xll.qlCalendarAdvance(Calendar,$D3210,B3211,"f",FALSE)</f>
        <v>61822</v>
      </c>
      <c r="E3211" s="177">
        <f>_xll.qlInterestRateIndexValueDate(IndexON,D3211)</f>
        <v>61822</v>
      </c>
      <c r="F3211" s="193">
        <f>IFERROR(_xll.qlIndexFixing(IndexON,D3211,TRUE,_xll.ohTrigger(RecalcTrigger,TriggerON)),NA())</f>
        <v>2.215968380527733E-2</v>
      </c>
      <c r="H3211" s="42">
        <f>_xll.qlCalendarAdvance(Calendar,$H3210,B3211,"f",FALSE)</f>
        <v>61822</v>
      </c>
      <c r="I3211" s="177">
        <f>_xll.qlInterestRateIndexValueDate(Index1M,$H3211)</f>
        <v>61822</v>
      </c>
      <c r="J3211" s="182">
        <f>IFERROR(_xll.qlIndexFixing(Index1M,$H3211,TRUE,_xll.ohTrigger(RecalcTrigger,Trigger1M)),NA())</f>
        <v>2.2302493171573415E-2</v>
      </c>
      <c r="K3211" s="44">
        <f>IFERROR(_xll.qlIndexFixing(Index3M,H3211,TRUE,_xll.ohTrigger(RecalcTrigger,Trigger3M)),NA())</f>
        <v>2.2626541255221774E-2</v>
      </c>
      <c r="L3211" s="44">
        <f>IFERROR(_xll.qlIndexFixing(Index6M,$H3211,TRUE,_xll.ohTrigger(RecalcTrigger,Trigger6M)),NA())</f>
        <v>2.278062057136359E-2</v>
      </c>
      <c r="M3211" s="183">
        <f>IFERROR(_xll.qlIndexFixing(Index1Y,$H3211,TRUE,_xll.ohTrigger(RecalcTrigger,Trigger1Y)),NA())</f>
        <v>2.3004483544413867E-2</v>
      </c>
      <c r="N3211" s="182">
        <f>IFERROR(_xll.qlIndexFixing(ONIndex1M,I3211,TRUE,_xll.ohTrigger(RecalcTrigger,Trigger1M)),NA())</f>
        <v>2.2269212606433886E-2</v>
      </c>
      <c r="O3211" s="44">
        <f>IFERROR(_xll.qlIndexFixing(ONIndex3M,I3211,TRUE,_xll.ohTrigger(RecalcTrigger,Trigger3M)),NA())</f>
        <v>2.2533730870196722E-2</v>
      </c>
      <c r="P3211" s="44">
        <f>IFERROR(_xll.qlIndexFixing(ONIndex6M,I3211,TRUE,_xll.ohTrigger(RecalcTrigger,Trigger6M)),NA())</f>
        <v>2.2592346682552833E-2</v>
      </c>
      <c r="Q3211" s="183">
        <f>IFERROR(_xll.qlIndexFixing(ONIndex1Y,I3211,TRUE,_xll.ohTrigger(RecalcTrigger,Trigger1Y)),NA())</f>
        <v>2.2627603067351121E-2</v>
      </c>
    </row>
    <row r="3212" spans="2:17" x14ac:dyDescent="0.2">
      <c r="B3212" s="39" t="s">
        <v>42</v>
      </c>
      <c r="D3212" s="42">
        <f>_xll.qlCalendarAdvance(Calendar,$D3211,B3212,"f",FALSE)</f>
        <v>61829</v>
      </c>
      <c r="E3212" s="177">
        <f>_xll.qlInterestRateIndexValueDate(IndexON,D3212)</f>
        <v>61829</v>
      </c>
      <c r="F3212" s="193">
        <f>IFERROR(_xll.qlIndexFixing(IndexON,D3212,TRUE,_xll.ohTrigger(RecalcTrigger,TriggerON)),NA())</f>
        <v>2.2168102999307937E-2</v>
      </c>
      <c r="H3212" s="42">
        <f>_xll.qlCalendarAdvance(Calendar,$H3211,B3212,"f",FALSE)</f>
        <v>61829</v>
      </c>
      <c r="I3212" s="177">
        <f>_xll.qlInterestRateIndexValueDate(Index1M,$H3212)</f>
        <v>61829</v>
      </c>
      <c r="J3212" s="182">
        <f>IFERROR(_xll.qlIndexFixing(Index1M,$H3212,TRUE,_xll.ohTrigger(RecalcTrigger,Trigger1M)),NA())</f>
        <v>2.2306478670140115E-2</v>
      </c>
      <c r="K3212" s="44">
        <f>IFERROR(_xll.qlIndexFixing(Index3M,H3212,TRUE,_xll.ohTrigger(RecalcTrigger,Trigger3M)),NA())</f>
        <v>2.2631184276413398E-2</v>
      </c>
      <c r="L3212" s="44">
        <f>IFERROR(_xll.qlIndexFixing(Index6M,$H3212,TRUE,_xll.ohTrigger(RecalcTrigger,Trigger6M)),NA())</f>
        <v>2.2785206937406183E-2</v>
      </c>
      <c r="M3212" s="183">
        <f>IFERROR(_xll.qlIndexFixing(Index1Y,$H3212,TRUE,_xll.ohTrigger(RecalcTrigger,Trigger1Y)),NA())</f>
        <v>2.3008948880879565E-2</v>
      </c>
      <c r="N3212" s="182">
        <f>IFERROR(_xll.qlIndexFixing(ONIndex1M,I3212,TRUE,_xll.ohTrigger(RecalcTrigger,Trigger1M)),NA())</f>
        <v>2.2278421363008949E-2</v>
      </c>
      <c r="O3212" s="44">
        <f>IFERROR(_xll.qlIndexFixing(ONIndex3M,I3212,TRUE,_xll.ohTrigger(RecalcTrigger,Trigger3M)),NA())</f>
        <v>2.2542568460157009E-2</v>
      </c>
      <c r="P3212" s="44">
        <f>IFERROR(_xll.qlIndexFixing(ONIndex6M,I3212,TRUE,_xll.ohTrigger(RecalcTrigger,Trigger6M)),NA())</f>
        <v>2.2601216303300031E-2</v>
      </c>
      <c r="Q3212" s="183">
        <f>IFERROR(_xll.qlIndexFixing(ONIndex1Y,I3212,TRUE,_xll.ohTrigger(RecalcTrigger,Trigger1Y)),NA())</f>
        <v>2.2636509108124869E-2</v>
      </c>
    </row>
    <row r="3213" spans="2:17" x14ac:dyDescent="0.2">
      <c r="B3213" s="39" t="s">
        <v>42</v>
      </c>
      <c r="D3213" s="42">
        <f>_xll.qlCalendarAdvance(Calendar,$D3212,B3213,"f",FALSE)</f>
        <v>61836</v>
      </c>
      <c r="E3213" s="177">
        <f>_xll.qlInterestRateIndexValueDate(IndexON,D3213)</f>
        <v>61836</v>
      </c>
      <c r="F3213" s="193">
        <f>IFERROR(_xll.qlIndexFixing(IndexON,D3213,TRUE,_xll.ohTrigger(RecalcTrigger,TriggerON)),NA())</f>
        <v>2.2168583004124054E-2</v>
      </c>
      <c r="H3213" s="42">
        <f>_xll.qlCalendarAdvance(Calendar,$H3212,B3213,"f",FALSE)</f>
        <v>61836</v>
      </c>
      <c r="I3213" s="177">
        <f>_xll.qlInterestRateIndexValueDate(Index1M,$H3213)</f>
        <v>61836</v>
      </c>
      <c r="J3213" s="182">
        <f>IFERROR(_xll.qlIndexFixing(Index1M,$H3213,TRUE,_xll.ohTrigger(RecalcTrigger,Trigger1M)),NA())</f>
        <v>2.2311488044085732E-2</v>
      </c>
      <c r="K3213" s="44">
        <f>IFERROR(_xll.qlIndexFixing(Index3M,H3213,TRUE,_xll.ohTrigger(RecalcTrigger,Trigger3M)),NA())</f>
        <v>2.2635812689101076E-2</v>
      </c>
      <c r="L3213" s="44">
        <f>IFERROR(_xll.qlIndexFixing(Index6M,$H3213,TRUE,_xll.ohTrigger(RecalcTrigger,Trigger6M)),NA())</f>
        <v>2.2789778573438262E-2</v>
      </c>
      <c r="M3213" s="183">
        <f>IFERROR(_xll.qlIndexFixing(Index1Y,$H3213,TRUE,_xll.ohTrigger(RecalcTrigger,Trigger1Y)),NA())</f>
        <v>2.3013399259568024E-2</v>
      </c>
      <c r="N3213" s="182">
        <f>IFERROR(_xll.qlIndexFixing(ONIndex1M,I3213,TRUE,_xll.ohTrigger(RecalcTrigger,Trigger1M)),NA())</f>
        <v>2.2279296981839725E-2</v>
      </c>
      <c r="O3213" s="44">
        <f>IFERROR(_xll.qlIndexFixing(ONIndex3M,I3213,TRUE,_xll.ohTrigger(RecalcTrigger,Trigger3M)),NA())</f>
        <v>2.2543137704125193E-2</v>
      </c>
      <c r="P3213" s="44">
        <f>IFERROR(_xll.qlIndexFixing(ONIndex6M,I3213,TRUE,_xll.ohTrigger(RecalcTrigger,Trigger6M)),NA())</f>
        <v>2.2601780752732337E-2</v>
      </c>
      <c r="Q3213" s="183">
        <f>IFERROR(_xll.qlIndexFixing(ONIndex1Y,I3213,TRUE,_xll.ohTrigger(RecalcTrigger,Trigger1Y)),NA())</f>
        <v>2.2637080140849308E-2</v>
      </c>
    </row>
    <row r="3214" spans="2:17" x14ac:dyDescent="0.2">
      <c r="B3214" s="39" t="s">
        <v>42</v>
      </c>
      <c r="D3214" s="42">
        <f>_xll.qlCalendarAdvance(Calendar,$D3213,B3214,"f",FALSE)</f>
        <v>61843</v>
      </c>
      <c r="E3214" s="177">
        <f>_xll.qlInterestRateIndexValueDate(IndexON,D3214)</f>
        <v>61843</v>
      </c>
      <c r="F3214" s="193">
        <f>IFERROR(_xll.qlIndexFixing(IndexON,D3214,TRUE,_xll.ohTrigger(RecalcTrigger,TriggerON)),NA())</f>
        <v>2.2173011980834989E-2</v>
      </c>
      <c r="H3214" s="42">
        <f>_xll.qlCalendarAdvance(Calendar,$H3213,B3214,"f",FALSE)</f>
        <v>61843</v>
      </c>
      <c r="I3214" s="177">
        <f>_xll.qlInterestRateIndexValueDate(Index1M,$H3214)</f>
        <v>61843</v>
      </c>
      <c r="J3214" s="182">
        <f>IFERROR(_xll.qlIndexFixing(Index1M,$H3214,TRUE,_xll.ohTrigger(RecalcTrigger,Trigger1M)),NA())</f>
        <v>2.2317518866534262E-2</v>
      </c>
      <c r="K3214" s="44">
        <f>IFERROR(_xll.qlIndexFixing(Index3M,H3214,TRUE,_xll.ohTrigger(RecalcTrigger,Trigger3M)),NA())</f>
        <v>2.2640426493229594E-2</v>
      </c>
      <c r="L3214" s="44">
        <f>IFERROR(_xll.qlIndexFixing(Index6M,$H3214,TRUE,_xll.ohTrigger(RecalcTrigger,Trigger6M)),NA())</f>
        <v>2.2794335479360179E-2</v>
      </c>
      <c r="M3214" s="183">
        <f>IFERROR(_xll.qlIndexFixing(Index1Y,$H3214,TRUE,_xll.ohTrigger(RecalcTrigger,Trigger1Y)),NA())</f>
        <v>2.3017834680282956E-2</v>
      </c>
      <c r="N3214" s="182">
        <f>IFERROR(_xll.qlIndexFixing(ONIndex1M,I3214,TRUE,_xll.ohTrigger(RecalcTrigger,Trigger1M)),NA())</f>
        <v>2.2284315800576993E-2</v>
      </c>
      <c r="O3214" s="44">
        <f>IFERROR(_xll.qlIndexFixing(ONIndex3M,I3214,TRUE,_xll.ohTrigger(RecalcTrigger,Trigger3M)),NA())</f>
        <v>2.2547819322111806E-2</v>
      </c>
      <c r="P3214" s="44">
        <f>IFERROR(_xll.qlIndexFixing(ONIndex6M,I3214,TRUE,_xll.ohTrigger(RecalcTrigger,Trigger6M)),NA())</f>
        <v>2.2606475925628366E-2</v>
      </c>
      <c r="Q3214" s="183">
        <f>IFERROR(_xll.qlIndexFixing(ONIndex1Y,I3214,TRUE,_xll.ohTrigger(RecalcTrigger,Trigger1Y)),NA())</f>
        <v>2.2641796715798801E-2</v>
      </c>
    </row>
    <row r="3215" spans="2:17" x14ac:dyDescent="0.2">
      <c r="B3215" s="39" t="s">
        <v>42</v>
      </c>
      <c r="D3215" s="42">
        <f>_xll.qlCalendarAdvance(Calendar,$D3214,B3215,"f",FALSE)</f>
        <v>61850</v>
      </c>
      <c r="E3215" s="177">
        <f>_xll.qlInterestRateIndexValueDate(IndexON,D3215)</f>
        <v>61850</v>
      </c>
      <c r="F3215" s="193">
        <f>IFERROR(_xll.qlIndexFixing(IndexON,D3215,TRUE,_xll.ohTrigger(RecalcTrigger,TriggerON)),NA())</f>
        <v>2.2177427209179035E-2</v>
      </c>
      <c r="H3215" s="42">
        <f>_xll.qlCalendarAdvance(Calendar,$H3214,B3215,"f",FALSE)</f>
        <v>61850</v>
      </c>
      <c r="I3215" s="177">
        <f>_xll.qlInterestRateIndexValueDate(Index1M,$H3215)</f>
        <v>61850</v>
      </c>
      <c r="J3215" s="182">
        <f>IFERROR(_xll.qlIndexFixing(Index1M,$H3215,TRUE,_xll.ohTrigger(RecalcTrigger,Trigger1M)),NA())</f>
        <v>2.2321459971507626E-2</v>
      </c>
      <c r="K3215" s="44">
        <f>IFERROR(_xll.qlIndexFixing(Index3M,H3215,TRUE,_xll.ohTrigger(RecalcTrigger,Trigger3M)),NA())</f>
        <v>2.2646052547878253E-2</v>
      </c>
      <c r="L3215" s="44">
        <f>IFERROR(_xll.qlIndexFixing(Index6M,$H3215,TRUE,_xll.ohTrigger(RecalcTrigger,Trigger6M)),NA())</f>
        <v>2.2801963522658432E-2</v>
      </c>
      <c r="M3215" s="183">
        <f>IFERROR(_xll.qlIndexFixing(Index1Y,$H3215,TRUE,_xll.ohTrigger(RecalcTrigger,Trigger1Y)),NA())</f>
        <v>2.3022255142829851E-2</v>
      </c>
      <c r="N3215" s="182">
        <f>IFERROR(_xll.qlIndexFixing(ONIndex1M,I3215,TRUE,_xll.ohTrigger(RecalcTrigger,Trigger1M)),NA())</f>
        <v>2.228931903962561E-2</v>
      </c>
      <c r="O3215" s="44">
        <f>IFERROR(_xll.qlIndexFixing(ONIndex3M,I3215,TRUE,_xll.ohTrigger(RecalcTrigger,Trigger3M)),NA())</f>
        <v>2.2552486407365624E-2</v>
      </c>
      <c r="P3215" s="44">
        <f>IFERROR(_xll.qlIndexFixing(ONIndex6M,I3215,TRUE,_xll.ohTrigger(RecalcTrigger,Trigger6M)),NA())</f>
        <v>2.2611156523809628E-2</v>
      </c>
      <c r="Q3215" s="183">
        <f>IFERROR(_xll.qlIndexFixing(ONIndex1Y,I3215,TRUE,_xll.ohTrigger(RecalcTrigger,Trigger1Y)),NA())</f>
        <v>2.2646498649494529E-2</v>
      </c>
    </row>
    <row r="3216" spans="2:17" x14ac:dyDescent="0.2">
      <c r="B3216" s="39" t="s">
        <v>42</v>
      </c>
      <c r="D3216" s="42">
        <f>_xll.qlCalendarAdvance(Calendar,$D3215,B3216,"f",FALSE)</f>
        <v>61857</v>
      </c>
      <c r="E3216" s="177">
        <f>_xll.qlInterestRateIndexValueDate(IndexON,D3216)</f>
        <v>61857</v>
      </c>
      <c r="F3216" s="193">
        <f>IFERROR(_xll.qlIndexFixing(IndexON,D3216,TRUE,_xll.ohTrigger(RecalcTrigger,TriggerON)),NA())</f>
        <v>2.2181828689156191E-2</v>
      </c>
      <c r="H3216" s="42">
        <f>_xll.qlCalendarAdvance(Calendar,$H3215,B3216,"f",FALSE)</f>
        <v>61857</v>
      </c>
      <c r="I3216" s="177">
        <f>_xll.qlInterestRateIndexValueDate(Index1M,$H3216)</f>
        <v>61857</v>
      </c>
      <c r="J3216" s="182">
        <f>IFERROR(_xll.qlIndexFixing(Index1M,$H3216,TRUE,_xll.ohTrigger(RecalcTrigger,Trigger1M)),NA())</f>
        <v>2.2326422524950977E-2</v>
      </c>
      <c r="K3216" s="44">
        <f>IFERROR(_xll.qlIndexFixing(Index3M,H3216,TRUE,_xll.ohTrigger(RecalcTrigger,Trigger3M)),NA())</f>
        <v>2.2650636374874512E-2</v>
      </c>
      <c r="L3216" s="44">
        <f>IFERROR(_xll.qlIndexFixing(Index6M,$H3216,TRUE,_xll.ohTrigger(RecalcTrigger,Trigger6M)),NA())</f>
        <v>2.2806488654708291E-2</v>
      </c>
      <c r="M3216" s="183">
        <f>IFERROR(_xll.qlIndexFixing(Index1Y,$H3216,TRUE,_xll.ohTrigger(RecalcTrigger,Trigger1Y)),NA())</f>
        <v>2.3026660647015085E-2</v>
      </c>
      <c r="N3216" s="182">
        <f>IFERROR(_xll.qlIndexFixing(ONIndex1M,I3216,TRUE,_xll.ohTrigger(RecalcTrigger,Trigger1M)),NA())</f>
        <v>2.2294306699471855E-2</v>
      </c>
      <c r="O3216" s="44">
        <f>IFERROR(_xll.qlIndexFixing(ONIndex3M,I3216,TRUE,_xll.ohTrigger(RecalcTrigger,Trigger3M)),NA())</f>
        <v>2.2557138959967693E-2</v>
      </c>
      <c r="P3216" s="44">
        <f>IFERROR(_xll.qlIndexFixing(ONIndex6M,I3216,TRUE,_xll.ohTrigger(RecalcTrigger,Trigger6M)),NA())</f>
        <v>2.2615822547357167E-2</v>
      </c>
      <c r="Q3216" s="183">
        <f>IFERROR(_xll.qlIndexFixing(ONIndex1Y,I3216,TRUE,_xll.ohTrigger(RecalcTrigger,Trigger1Y)),NA())</f>
        <v>2.2651185941936491E-2</v>
      </c>
    </row>
    <row r="3217" spans="2:17" x14ac:dyDescent="0.2">
      <c r="B3217" s="39" t="s">
        <v>42</v>
      </c>
      <c r="D3217" s="42">
        <f>_xll.qlCalendarAdvance(Calendar,$D3216,B3217,"f",FALSE)</f>
        <v>61864</v>
      </c>
      <c r="E3217" s="177">
        <f>_xll.qlInterestRateIndexValueDate(IndexON,D3217)</f>
        <v>61864</v>
      </c>
      <c r="F3217" s="193">
        <f>IFERROR(_xll.qlIndexFixing(IndexON,D3217,TRUE,_xll.ohTrigger(RecalcTrigger,TriggerON)),NA())</f>
        <v>2.2186216420685412E-2</v>
      </c>
      <c r="H3217" s="42">
        <f>_xll.qlCalendarAdvance(Calendar,$H3216,B3217,"f",FALSE)</f>
        <v>61864</v>
      </c>
      <c r="I3217" s="177">
        <f>_xll.qlInterestRateIndexValueDate(Index1M,$H3217)</f>
        <v>61864</v>
      </c>
      <c r="J3217" s="182">
        <f>IFERROR(_xll.qlIndexFixing(Index1M,$H3217,TRUE,_xll.ohTrigger(RecalcTrigger,Trigger1M)),NA())</f>
        <v>2.233136947151465E-2</v>
      </c>
      <c r="K3217" s="44">
        <f>IFERROR(_xll.qlIndexFixing(Index3M,H3217,TRUE,_xll.ohTrigger(RecalcTrigger,Trigger3M)),NA())</f>
        <v>2.2655205592313148E-2</v>
      </c>
      <c r="L3217" s="44">
        <f>IFERROR(_xll.qlIndexFixing(Index6M,$H3217,TRUE,_xll.ohTrigger(RecalcTrigger,Trigger6M)),NA())</f>
        <v>2.281099905374823E-2</v>
      </c>
      <c r="M3217" s="183">
        <f>IFERROR(_xll.qlIndexFixing(Index1Y,$H3217,TRUE,_xll.ohTrigger(RecalcTrigger,Trigger1Y)),NA())</f>
        <v>2.3031051192645036E-2</v>
      </c>
      <c r="N3217" s="182">
        <f>IFERROR(_xll.qlIndexFixing(ONIndex1M,I3217,TRUE,_xll.ohTrigger(RecalcTrigger,Trigger1M)),NA())</f>
        <v>2.2299278779791543E-2</v>
      </c>
      <c r="O3217" s="44">
        <f>IFERROR(_xll.qlIndexFixing(ONIndex3M,I3217,TRUE,_xll.ohTrigger(RecalcTrigger,Trigger3M)),NA())</f>
        <v>2.256177697999906E-2</v>
      </c>
      <c r="P3217" s="44">
        <f>IFERROR(_xll.qlIndexFixing(ONIndex6M,I3217,TRUE,_xll.ohTrigger(RecalcTrigger,Trigger6M)),NA())</f>
        <v>2.2620473996108892E-2</v>
      </c>
      <c r="Q3217" s="183">
        <f>IFERROR(_xll.qlIndexFixing(ONIndex1Y,I3217,TRUE,_xll.ohTrigger(RecalcTrigger,Trigger1Y)),NA())</f>
        <v>2.2655858593367828E-2</v>
      </c>
    </row>
    <row r="3218" spans="2:17" x14ac:dyDescent="0.2">
      <c r="B3218" s="39" t="s">
        <v>42</v>
      </c>
      <c r="D3218" s="42">
        <f>_xll.qlCalendarAdvance(Calendar,$D3217,B3218,"f",FALSE)</f>
        <v>61871</v>
      </c>
      <c r="E3218" s="177">
        <f>_xll.qlInterestRateIndexValueDate(IndexON,D3218)</f>
        <v>61871</v>
      </c>
      <c r="F3218" s="193">
        <f>IFERROR(_xll.qlIndexFixing(IndexON,D3218,TRUE,_xll.ohTrigger(RecalcTrigger,TriggerON)),NA())</f>
        <v>2.2190590403685651E-2</v>
      </c>
      <c r="H3218" s="42">
        <f>_xll.qlCalendarAdvance(Calendar,$H3217,B3218,"f",FALSE)</f>
        <v>61871</v>
      </c>
      <c r="I3218" s="177">
        <f>_xll.qlInterestRateIndexValueDate(Index1M,$H3218)</f>
        <v>61871</v>
      </c>
      <c r="J3218" s="182">
        <f>IFERROR(_xll.qlIndexFixing(Index1M,$H3218,TRUE,_xll.ohTrigger(RecalcTrigger,Trigger1M)),NA())</f>
        <v>2.233630081118345E-2</v>
      </c>
      <c r="K3218" s="44">
        <f>IFERROR(_xll.qlIndexFixing(Index3M,H3218,TRUE,_xll.ohTrigger(RecalcTrigger,Trigger3M)),NA())</f>
        <v>2.2659760200145714E-2</v>
      </c>
      <c r="L3218" s="44">
        <f>IFERROR(_xll.qlIndexFixing(Index6M,$H3218,TRUE,_xll.ohTrigger(RecalcTrigger,Trigger6M)),NA())</f>
        <v>2.2815494719678468E-2</v>
      </c>
      <c r="M3218" s="183">
        <f>IFERROR(_xll.qlIndexFixing(Index1Y,$H3218,TRUE,_xll.ohTrigger(RecalcTrigger,Trigger1Y)),NA())</f>
        <v>2.3035426779526524E-2</v>
      </c>
      <c r="N3218" s="182">
        <f>IFERROR(_xll.qlIndexFixing(ONIndex1M,I3218,TRUE,_xll.ohTrigger(RecalcTrigger,Trigger1M)),NA())</f>
        <v>2.2304235280746765E-2</v>
      </c>
      <c r="O3218" s="44">
        <f>IFERROR(_xll.qlIndexFixing(ONIndex3M,I3218,TRUE,_xll.ohTrigger(RecalcTrigger,Trigger3M)),NA())</f>
        <v>2.2566400467297631E-2</v>
      </c>
      <c r="P3218" s="44">
        <f>IFERROR(_xll.qlIndexFixing(ONIndex6M,I3218,TRUE,_xll.ohTrigger(RecalcTrigger,Trigger6M)),NA())</f>
        <v>2.2625110869983756E-2</v>
      </c>
      <c r="Q3218" s="183">
        <f>IFERROR(_xll.qlIndexFixing(ONIndex1Y,I3218,TRUE,_xll.ohTrigger(RecalcTrigger,Trigger1Y)),NA())</f>
        <v>2.2660516603464353E-2</v>
      </c>
    </row>
    <row r="3219" spans="2:17" x14ac:dyDescent="0.2">
      <c r="B3219" s="39" t="s">
        <v>42</v>
      </c>
      <c r="D3219" s="42">
        <f>_xll.qlCalendarAdvance(Calendar,$D3218,B3219,"f",FALSE)</f>
        <v>61878</v>
      </c>
      <c r="E3219" s="177">
        <f>_xll.qlInterestRateIndexValueDate(IndexON,D3219)</f>
        <v>61878</v>
      </c>
      <c r="F3219" s="193">
        <f>IFERROR(_xll.qlIndexFixing(IndexON,D3219,TRUE,_xll.ohTrigger(RecalcTrigger,TriggerON)),NA())</f>
        <v>2.2194950638237954E-2</v>
      </c>
      <c r="H3219" s="42">
        <f>_xll.qlCalendarAdvance(Calendar,$H3218,B3219,"f",FALSE)</f>
        <v>61878</v>
      </c>
      <c r="I3219" s="177">
        <f>_xll.qlInterestRateIndexValueDate(Index1M,$H3219)</f>
        <v>61878</v>
      </c>
      <c r="J3219" s="182">
        <f>IFERROR(_xll.qlIndexFixing(Index1M,$H3219,TRUE,_xll.ohTrigger(RecalcTrigger,Trigger1M)),NA())</f>
        <v>2.2338117352247402E-2</v>
      </c>
      <c r="K3219" s="44">
        <f>IFERROR(_xll.qlIndexFixing(Index3M,H3219,TRUE,_xll.ohTrigger(RecalcTrigger,Trigger3M)),NA())</f>
        <v>2.2664300198319345E-2</v>
      </c>
      <c r="L3219" s="44">
        <f>IFERROR(_xll.qlIndexFixing(Index6M,$H3219,TRUE,_xll.ohTrigger(RecalcTrigger,Trigger6M)),NA())</f>
        <v>2.2816899053836343E-2</v>
      </c>
      <c r="M3219" s="183">
        <f>IFERROR(_xll.qlIndexFixing(Index1Y,$H3219,TRUE,_xll.ohTrigger(RecalcTrigger,Trigger1Y)),NA())</f>
        <v>2.3039787407467927E-2</v>
      </c>
      <c r="N3219" s="182">
        <f>IFERROR(_xll.qlIndexFixing(ONIndex1M,I3219,TRUE,_xll.ohTrigger(RecalcTrigger,Trigger1M)),NA())</f>
        <v>2.2309176202256475E-2</v>
      </c>
      <c r="O3219" s="44">
        <f>IFERROR(_xll.qlIndexFixing(ONIndex3M,I3219,TRUE,_xll.ohTrigger(RecalcTrigger,Trigger3M)),NA())</f>
        <v>2.2571009421782362E-2</v>
      </c>
      <c r="P3219" s="44">
        <f>IFERROR(_xll.qlIndexFixing(ONIndex6M,I3219,TRUE,_xll.ohTrigger(RecalcTrigger,Trigger6M)),NA())</f>
        <v>2.2629733169062805E-2</v>
      </c>
      <c r="Q3219" s="183">
        <f>IFERROR(_xll.qlIndexFixing(ONIndex1Y,I3219,TRUE,_xll.ohTrigger(RecalcTrigger,Trigger1Y)),NA())</f>
        <v>2.266515997238816E-2</v>
      </c>
    </row>
    <row r="3220" spans="2:17" x14ac:dyDescent="0.2">
      <c r="B3220" s="39" t="s">
        <v>42</v>
      </c>
      <c r="D3220" s="42">
        <f>_xll.qlCalendarAdvance(Calendar,$D3219,B3220,"f",FALSE)</f>
        <v>61885</v>
      </c>
      <c r="E3220" s="177">
        <f>_xll.qlInterestRateIndexValueDate(IndexON,D3220)</f>
        <v>61885</v>
      </c>
      <c r="F3220" s="193">
        <f>IFERROR(_xll.qlIndexFixing(IndexON,D3220,TRUE,_xll.ohTrigger(RecalcTrigger,TriggerON)),NA())</f>
        <v>2.2199297124504414E-2</v>
      </c>
      <c r="H3220" s="42">
        <f>_xll.qlCalendarAdvance(Calendar,$H3219,B3220,"f",FALSE)</f>
        <v>61885</v>
      </c>
      <c r="I3220" s="177">
        <f>_xll.qlInterestRateIndexValueDate(Index1M,$H3220)</f>
        <v>61885</v>
      </c>
      <c r="J3220" s="182">
        <f>IFERROR(_xll.qlIndexFixing(Index1M,$H3220,TRUE,_xll.ohTrigger(RecalcTrigger,Trigger1M)),NA())</f>
        <v>2.2346116669750317E-2</v>
      </c>
      <c r="K3220" s="44">
        <f>IFERROR(_xll.qlIndexFixing(Index3M,H3220,TRUE,_xll.ohTrigger(RecalcTrigger,Trigger3M)),NA())</f>
        <v>2.2668825586786481E-2</v>
      </c>
      <c r="L3220" s="44">
        <f>IFERROR(_xll.qlIndexFixing(Index6M,$H3220,TRUE,_xll.ohTrigger(RecalcTrigger,Trigger6M)),NA())</f>
        <v>2.282136757701312E-2</v>
      </c>
      <c r="M3220" s="183">
        <f>IFERROR(_xll.qlIndexFixing(Index1Y,$H3220,TRUE,_xll.ohTrigger(RecalcTrigger,Trigger1Y)),NA())</f>
        <v>2.3044133076277395E-2</v>
      </c>
      <c r="N3220" s="182">
        <f>IFERROR(_xll.qlIndexFixing(ONIndex1M,I3220,TRUE,_xll.ohTrigger(RecalcTrigger,Trigger1M)),NA())</f>
        <v>2.2314101544401721E-2</v>
      </c>
      <c r="O3220" s="44">
        <f>IFERROR(_xll.qlIndexFixing(ONIndex3M,I3220,TRUE,_xll.ohTrigger(RecalcTrigger,Trigger3M)),NA())</f>
        <v>2.2575603843777436E-2</v>
      </c>
      <c r="P3220" s="44">
        <f>IFERROR(_xll.qlIndexFixing(ONIndex6M,I3220,TRUE,_xll.ohTrigger(RecalcTrigger,Trigger6M)),NA())</f>
        <v>2.2634340893670224E-2</v>
      </c>
      <c r="Q3220" s="183">
        <f>IFERROR(_xll.qlIndexFixing(ONIndex1Y,I3220,TRUE,_xll.ohTrigger(RecalcTrigger,Trigger1Y)),NA())</f>
        <v>2.2669788700301341E-2</v>
      </c>
    </row>
    <row r="3221" spans="2:17" x14ac:dyDescent="0.2">
      <c r="B3221" s="39" t="s">
        <v>42</v>
      </c>
      <c r="D3221" s="42">
        <f>_xll.qlCalendarAdvance(Calendar,$D3220,B3221,"f",FALSE)</f>
        <v>61892</v>
      </c>
      <c r="E3221" s="177">
        <f>_xll.qlInterestRateIndexValueDate(IndexON,D3221)</f>
        <v>61892</v>
      </c>
      <c r="F3221" s="193">
        <f>IFERROR(_xll.qlIndexFixing(IndexON,D3221,TRUE,_xll.ohTrigger(RecalcTrigger,TriggerON)),NA())</f>
        <v>2.2203629862160845E-2</v>
      </c>
      <c r="H3221" s="42">
        <f>_xll.qlCalendarAdvance(Calendar,$H3220,B3221,"f",FALSE)</f>
        <v>61892</v>
      </c>
      <c r="I3221" s="177">
        <f>_xll.qlInterestRateIndexValueDate(Index1M,$H3221)</f>
        <v>61892</v>
      </c>
      <c r="J3221" s="182">
        <f>IFERROR(_xll.qlIndexFixing(Index1M,$H3221,TRUE,_xll.ohTrigger(RecalcTrigger,Trigger1M)),NA())</f>
        <v>2.2351001188615459E-2</v>
      </c>
      <c r="K3221" s="44">
        <f>IFERROR(_xll.qlIndexFixing(Index3M,H3221,TRUE,_xll.ohTrigger(RecalcTrigger,Trigger3M)),NA())</f>
        <v>2.2673336365496021E-2</v>
      </c>
      <c r="L3221" s="44">
        <f>IFERROR(_xll.qlIndexFixing(Index6M,$H3221,TRUE,_xll.ohTrigger(RecalcTrigger,Trigger6M)),NA())</f>
        <v>2.2825821369386635E-2</v>
      </c>
      <c r="M3221" s="183">
        <f>IFERROR(_xll.qlIndexFixing(Index1Y,$H3221,TRUE,_xll.ohTrigger(RecalcTrigger,Trigger1Y)),NA())</f>
        <v>2.3048463785764861E-2</v>
      </c>
      <c r="N3221" s="182">
        <f>IFERROR(_xll.qlIndexFixing(ONIndex1M,I3221,TRUE,_xll.ohTrigger(RecalcTrigger,Trigger1M)),NA())</f>
        <v>2.2319011307101455E-2</v>
      </c>
      <c r="O3221" s="44">
        <f>IFERROR(_xll.qlIndexFixing(ONIndex3M,I3221,TRUE,_xll.ohTrigger(RecalcTrigger,Trigger3M)),NA())</f>
        <v>2.2580183733039716E-2</v>
      </c>
      <c r="P3221" s="44">
        <f>IFERROR(_xll.qlIndexFixing(ONIndex6M,I3221,TRUE,_xll.ohTrigger(RecalcTrigger,Trigger6M)),NA())</f>
        <v>2.263893404323869E-2</v>
      </c>
      <c r="Q3221" s="183">
        <f>IFERROR(_xll.qlIndexFixing(ONIndex1Y,I3221,TRUE,_xll.ohTrigger(RecalcTrigger,Trigger1Y)),NA())</f>
        <v>2.267440278687971E-2</v>
      </c>
    </row>
    <row r="3222" spans="2:17" x14ac:dyDescent="0.2">
      <c r="B3222" s="39" t="s">
        <v>42</v>
      </c>
      <c r="D3222" s="42">
        <f>_xll.qlCalendarAdvance(Calendar,$D3221,B3222,"f",FALSE)</f>
        <v>61899</v>
      </c>
      <c r="E3222" s="177">
        <f>_xll.qlInterestRateIndexValueDate(IndexON,D3222)</f>
        <v>61899</v>
      </c>
      <c r="F3222" s="193">
        <f>IFERROR(_xll.qlIndexFixing(IndexON,D3222,TRUE,_xll.ohTrigger(RecalcTrigger,TriggerON)),NA())</f>
        <v>2.2207948851450388E-2</v>
      </c>
      <c r="H3222" s="42">
        <f>_xll.qlCalendarAdvance(Calendar,$H3221,B3222,"f",FALSE)</f>
        <v>61899</v>
      </c>
      <c r="I3222" s="177">
        <f>_xll.qlInterestRateIndexValueDate(Index1M,$H3222)</f>
        <v>61899</v>
      </c>
      <c r="J3222" s="182">
        <f>IFERROR(_xll.qlIndexFixing(Index1M,$H3222,TRUE,_xll.ohTrigger(RecalcTrigger,Trigger1M)),NA())</f>
        <v>2.2355870100499615E-2</v>
      </c>
      <c r="K3222" s="44">
        <f>IFERROR(_xll.qlIndexFixing(Index3M,H3222,TRUE,_xll.ohTrigger(RecalcTrigger,Trigger3M)),NA())</f>
        <v>2.2677832534401275E-2</v>
      </c>
      <c r="L3222" s="44">
        <f>IFERROR(_xll.qlIndexFixing(Index6M,$H3222,TRUE,_xll.ohTrigger(RecalcTrigger,Trigger6M)),NA())</f>
        <v>2.2830260430860339E-2</v>
      </c>
      <c r="M3222" s="183">
        <f>IFERROR(_xll.qlIndexFixing(Index1Y,$H3222,TRUE,_xll.ohTrigger(RecalcTrigger,Trigger1Y)),NA())</f>
        <v>2.3052779535739143E-2</v>
      </c>
      <c r="N3222" s="182">
        <f>IFERROR(_xll.qlIndexFixing(ONIndex1M,I3222,TRUE,_xll.ohTrigger(RecalcTrigger,Trigger1M)),NA())</f>
        <v>2.2323905490436724E-2</v>
      </c>
      <c r="O3222" s="44">
        <f>IFERROR(_xll.qlIndexFixing(ONIndex3M,I3222,TRUE,_xll.ohTrigger(RecalcTrigger,Trigger3M)),NA())</f>
        <v>2.25847490895692E-2</v>
      </c>
      <c r="P3222" s="44">
        <f>IFERROR(_xll.qlIndexFixing(ONIndex6M,I3222,TRUE,_xll.ohTrigger(RecalcTrigger,Trigger6M)),NA())</f>
        <v>2.2643512618173434E-2</v>
      </c>
      <c r="Q3222" s="183">
        <f>IFERROR(_xll.qlIndexFixing(ONIndex1Y,I3222,TRUE,_xll.ohTrigger(RecalcTrigger,Trigger1Y)),NA())</f>
        <v>2.2679002232123269E-2</v>
      </c>
    </row>
    <row r="3223" spans="2:17" x14ac:dyDescent="0.2">
      <c r="B3223" s="39" t="s">
        <v>42</v>
      </c>
      <c r="D3223" s="42">
        <f>_xll.qlCalendarAdvance(Calendar,$D3222,B3223,"f",FALSE)</f>
        <v>61906</v>
      </c>
      <c r="E3223" s="177">
        <f>_xll.qlInterestRateIndexValueDate(IndexON,D3223)</f>
        <v>61906</v>
      </c>
      <c r="F3223" s="193">
        <f>IFERROR(_xll.qlIndexFixing(IndexON,D3223,TRUE,_xll.ohTrigger(RecalcTrigger,TriggerON)),NA())</f>
        <v>2.2212254092291994E-2</v>
      </c>
      <c r="H3223" s="42">
        <f>_xll.qlCalendarAdvance(Calendar,$H3222,B3223,"f",FALSE)</f>
        <v>61906</v>
      </c>
      <c r="I3223" s="177">
        <f>_xll.qlInterestRateIndexValueDate(Index1M,$H3223)</f>
        <v>61906</v>
      </c>
      <c r="J3223" s="182">
        <f>IFERROR(_xll.qlIndexFixing(Index1M,$H3223,TRUE,_xll.ohTrigger(RecalcTrigger,Trigger1M)),NA())</f>
        <v>2.2360723405385058E-2</v>
      </c>
      <c r="K3223" s="44">
        <f>IFERROR(_xll.qlIndexFixing(Index3M,H3223,TRUE,_xll.ohTrigger(RecalcTrigger,Trigger3M)),NA())</f>
        <v>2.268231409344763E-2</v>
      </c>
      <c r="L3223" s="44">
        <f>IFERROR(_xll.qlIndexFixing(Index6M,$H3223,TRUE,_xll.ohTrigger(RecalcTrigger,Trigger6M)),NA())</f>
        <v>2.2834684761337688E-2</v>
      </c>
      <c r="M3223" s="183">
        <f>IFERROR(_xll.qlIndexFixing(Index1Y,$H3223,TRUE,_xll.ohTrigger(RecalcTrigger,Trigger1Y)),NA())</f>
        <v>2.3057080326011725E-2</v>
      </c>
      <c r="N3223" s="182">
        <f>IFERROR(_xll.qlIndexFixing(ONIndex1M,I3223,TRUE,_xll.ohTrigger(RecalcTrigger,Trigger1M)),NA())</f>
        <v>2.2328784094245435E-2</v>
      </c>
      <c r="O3223" s="44">
        <f>IFERROR(_xll.qlIndexFixing(ONIndex3M,I3223,TRUE,_xll.ohTrigger(RecalcTrigger,Trigger3M)),NA())</f>
        <v>2.2589299913284844E-2</v>
      </c>
      <c r="P3223" s="44">
        <f>IFERROR(_xll.qlIndexFixing(ONIndex6M,I3223,TRUE,_xll.ohTrigger(RecalcTrigger,Trigger6M)),NA())</f>
        <v>2.2648076618231316E-2</v>
      </c>
      <c r="Q3223" s="183">
        <f>IFERROR(_xll.qlIndexFixing(ONIndex1Y,I3223,TRUE,_xll.ohTrigger(RecalcTrigger,Trigger1Y)),NA())</f>
        <v>2.2683587036356201E-2</v>
      </c>
    </row>
    <row r="3224" spans="2:17" x14ac:dyDescent="0.2">
      <c r="B3224" s="39" t="s">
        <v>42</v>
      </c>
      <c r="D3224" s="42">
        <f>_xll.qlCalendarAdvance(Calendar,$D3223,B3224,"f",FALSE)</f>
        <v>61913</v>
      </c>
      <c r="E3224" s="177">
        <f>_xll.qlInterestRateIndexValueDate(IndexON,D3224)</f>
        <v>61913</v>
      </c>
      <c r="F3224" s="193">
        <f>IFERROR(_xll.qlIndexFixing(IndexON,D3224,TRUE,_xll.ohTrigger(RecalcTrigger,TriggerON)),NA())</f>
        <v>2.2216545584766711E-2</v>
      </c>
      <c r="H3224" s="42">
        <f>_xll.qlCalendarAdvance(Calendar,$H3223,B3224,"f",FALSE)</f>
        <v>61913</v>
      </c>
      <c r="I3224" s="177">
        <f>_xll.qlInterestRateIndexValueDate(Index1M,$H3224)</f>
        <v>61913</v>
      </c>
      <c r="J3224" s="182">
        <f>IFERROR(_xll.qlIndexFixing(Index1M,$H3224,TRUE,_xll.ohTrigger(RecalcTrigger,Trigger1M)),NA())</f>
        <v>2.2365561103261655E-2</v>
      </c>
      <c r="K3224" s="44">
        <f>IFERROR(_xll.qlIndexFixing(Index3M,H3224,TRUE,_xll.ohTrigger(RecalcTrigger,Trigger3M)),NA())</f>
        <v>2.2686781042589272E-2</v>
      </c>
      <c r="L3224" s="44">
        <f>IFERROR(_xll.qlIndexFixing(Index6M,$H3224,TRUE,_xll.ohTrigger(RecalcTrigger,Trigger6M)),NA())</f>
        <v>2.284215931436482E-2</v>
      </c>
      <c r="M3224" s="183">
        <f>IFERROR(_xll.qlIndexFixing(Index1Y,$H3224,TRUE,_xll.ohTrigger(RecalcTrigger,Trigger1Y)),NA())</f>
        <v>2.3061366156393426E-2</v>
      </c>
      <c r="N3224" s="182">
        <f>IFERROR(_xll.qlIndexFixing(ONIndex1M,I3224,TRUE,_xll.ohTrigger(RecalcTrigger,Trigger1M)),NA())</f>
        <v>2.2333647118689681E-2</v>
      </c>
      <c r="O3224" s="44">
        <f>IFERROR(_xll.qlIndexFixing(ONIndex3M,I3224,TRUE,_xll.ohTrigger(RecalcTrigger,Trigger3M)),NA())</f>
        <v>2.2593836204672924E-2</v>
      </c>
      <c r="P3224" s="44">
        <f>IFERROR(_xll.qlIndexFixing(ONIndex6M,I3224,TRUE,_xll.ohTrigger(RecalcTrigger,Trigger6M)),NA())</f>
        <v>2.2652626043736523E-2</v>
      </c>
      <c r="Q3224" s="183">
        <f>IFERROR(_xll.qlIndexFixing(ONIndex1Y,I3224,TRUE,_xll.ohTrigger(RecalcTrigger,Trigger1Y)),NA())</f>
        <v>2.2688157199335368E-2</v>
      </c>
    </row>
    <row r="3225" spans="2:17" x14ac:dyDescent="0.2">
      <c r="B3225" s="39" t="s">
        <v>42</v>
      </c>
      <c r="D3225" s="42">
        <f>_xll.qlCalendarAdvance(Calendar,$D3224,B3225,"f",FALSE)</f>
        <v>61920</v>
      </c>
      <c r="E3225" s="177">
        <f>_xll.qlInterestRateIndexValueDate(IndexON,D3225)</f>
        <v>61920</v>
      </c>
      <c r="F3225" s="193">
        <f>IFERROR(_xll.qlIndexFixing(IndexON,D3225,TRUE,_xll.ohTrigger(RecalcTrigger,TriggerON)),NA())</f>
        <v>2.2220823328793493E-2</v>
      </c>
      <c r="H3225" s="42">
        <f>_xll.qlCalendarAdvance(Calendar,$H3224,B3225,"f",FALSE)</f>
        <v>61920</v>
      </c>
      <c r="I3225" s="177">
        <f>_xll.qlInterestRateIndexValueDate(Index1M,$H3225)</f>
        <v>61920</v>
      </c>
      <c r="J3225" s="182">
        <f>IFERROR(_xll.qlIndexFixing(Index1M,$H3225,TRUE,_xll.ohTrigger(RecalcTrigger,Trigger1M)),NA())</f>
        <v>2.2370383194099015E-2</v>
      </c>
      <c r="K3225" s="44">
        <f>IFERROR(_xll.qlIndexFixing(Index3M,H3225,TRUE,_xll.ohTrigger(RecalcTrigger,Trigger3M)),NA())</f>
        <v>2.2691233381778631E-2</v>
      </c>
      <c r="L3225" s="44">
        <f>IFERROR(_xll.qlIndexFixing(Index6M,$H3225,TRUE,_xll.ohTrigger(RecalcTrigger,Trigger6M)),NA())</f>
        <v>2.2846551845739759E-2</v>
      </c>
      <c r="M3225" s="183">
        <f>IFERROR(_xll.qlIndexFixing(Index1Y,$H3225,TRUE,_xll.ohTrigger(RecalcTrigger,Trigger1Y)),NA())</f>
        <v>2.3065637026695951E-2</v>
      </c>
      <c r="N3225" s="182">
        <f>IFERROR(_xll.qlIndexFixing(ONIndex1M,I3225,TRUE,_xll.ohTrigger(RecalcTrigger,Trigger1M)),NA())</f>
        <v>2.2338494563769462E-2</v>
      </c>
      <c r="O3225" s="44">
        <f>IFERROR(_xll.qlIndexFixing(ONIndex3M,I3225,TRUE,_xll.ohTrigger(RecalcTrigger,Trigger3M)),NA())</f>
        <v>2.2598357963085069E-2</v>
      </c>
      <c r="P3225" s="44">
        <f>IFERROR(_xll.qlIndexFixing(ONIndex6M,I3225,TRUE,_xll.ohTrigger(RecalcTrigger,Trigger6M)),NA())</f>
        <v>2.2657160894364869E-2</v>
      </c>
      <c r="Q3225" s="183">
        <f>IFERROR(_xll.qlIndexFixing(ONIndex1Y,I3225,TRUE,_xll.ohTrigger(RecalcTrigger,Trigger1Y)),NA())</f>
        <v>2.2692712721141817E-2</v>
      </c>
    </row>
    <row r="3226" spans="2:17" x14ac:dyDescent="0.2">
      <c r="B3226" s="39" t="s">
        <v>42</v>
      </c>
      <c r="D3226" s="42">
        <f>_xll.qlCalendarAdvance(Calendar,$D3225,B3226,"f",FALSE)</f>
        <v>61927</v>
      </c>
      <c r="E3226" s="177">
        <f>_xll.qlInterestRateIndexValueDate(IndexON,D3226)</f>
        <v>61927</v>
      </c>
      <c r="F3226" s="193">
        <f>IFERROR(_xll.qlIndexFixing(IndexON,D3226,TRUE,_xll.ohTrigger(RecalcTrigger,TriggerON)),NA())</f>
        <v>2.2225087324291293E-2</v>
      </c>
      <c r="H3226" s="42">
        <f>_xll.qlCalendarAdvance(Calendar,$H3225,B3226,"f",FALSE)</f>
        <v>61927</v>
      </c>
      <c r="I3226" s="177">
        <f>_xll.qlInterestRateIndexValueDate(Index1M,$H3226)</f>
        <v>61927</v>
      </c>
      <c r="J3226" s="182">
        <f>IFERROR(_xll.qlIndexFixing(Index1M,$H3226,TRUE,_xll.ohTrigger(RecalcTrigger,Trigger1M)),NA())</f>
        <v>2.2375189677881942E-2</v>
      </c>
      <c r="K3226" s="44">
        <f>IFERROR(_xll.qlIndexFixing(Index3M,H3226,TRUE,_xll.ohTrigger(RecalcTrigger,Trigger3M)),NA())</f>
        <v>2.2695671110962854E-2</v>
      </c>
      <c r="L3226" s="44">
        <f>IFERROR(_xll.qlIndexFixing(Index6M,$H3226,TRUE,_xll.ohTrigger(RecalcTrigger,Trigger6M)),NA())</f>
        <v>2.2850929643211962E-2</v>
      </c>
      <c r="M3226" s="183">
        <f>IFERROR(_xll.qlIndexFixing(Index1Y,$H3226,TRUE,_xll.ohTrigger(RecalcTrigger,Trigger1Y)),NA())</f>
        <v>2.3069892936731673E-2</v>
      </c>
      <c r="N3226" s="182">
        <f>IFERROR(_xll.qlIndexFixing(ONIndex1M,I3226,TRUE,_xll.ohTrigger(RecalcTrigger,Trigger1M)),NA())</f>
        <v>2.2343326429403731E-2</v>
      </c>
      <c r="O3226" s="44">
        <f>IFERROR(_xll.qlIndexFixing(ONIndex3M,I3226,TRUE,_xll.ohTrigger(RecalcTrigger,Trigger3M)),NA())</f>
        <v>2.2602865188845467E-2</v>
      </c>
      <c r="P3226" s="44">
        <f>IFERROR(_xll.qlIndexFixing(ONIndex6M,I3226,TRUE,_xll.ohTrigger(RecalcTrigger,Trigger6M)),NA())</f>
        <v>2.2661681170116355E-2</v>
      </c>
      <c r="Q3226" s="183">
        <f>IFERROR(_xll.qlIndexFixing(ONIndex1Y,I3226,TRUE,_xll.ohTrigger(RecalcTrigger,Trigger1Y)),NA())</f>
        <v>2.26972536016945E-2</v>
      </c>
    </row>
    <row r="3227" spans="2:17" x14ac:dyDescent="0.2">
      <c r="B3227" s="39" t="s">
        <v>42</v>
      </c>
      <c r="D3227" s="42">
        <f>_xll.qlCalendarAdvance(Calendar,$D3226,B3227,"f",FALSE)</f>
        <v>61934</v>
      </c>
      <c r="E3227" s="177">
        <f>_xll.qlInterestRateIndexValueDate(IndexON,D3227)</f>
        <v>61934</v>
      </c>
      <c r="F3227" s="193">
        <f>IFERROR(_xll.qlIndexFixing(IndexON,D3227,TRUE,_xll.ohTrigger(RecalcTrigger,TriggerON)),NA())</f>
        <v>2.222933757126011E-2</v>
      </c>
      <c r="H3227" s="42">
        <f>_xll.qlCalendarAdvance(Calendar,$H3226,B3227,"f",FALSE)</f>
        <v>61934</v>
      </c>
      <c r="I3227" s="177">
        <f>_xll.qlInterestRateIndexValueDate(Index1M,$H3227)</f>
        <v>61934</v>
      </c>
      <c r="J3227" s="182">
        <f>IFERROR(_xll.qlIndexFixing(Index1M,$H3227,TRUE,_xll.ohTrigger(RecalcTrigger,Trigger1M)),NA())</f>
        <v>2.2381007001113767E-2</v>
      </c>
      <c r="K3227" s="44">
        <f>IFERROR(_xll.qlIndexFixing(Index3M,H3227,TRUE,_xll.ohTrigger(RecalcTrigger,Trigger3M)),NA())</f>
        <v>2.2700094230095249E-2</v>
      </c>
      <c r="L3227" s="44">
        <f>IFERROR(_xll.qlIndexFixing(Index6M,$H3227,TRUE,_xll.ohTrigger(RecalcTrigger,Trigger6M)),NA())</f>
        <v>2.2855292706685133E-2</v>
      </c>
      <c r="M3227" s="183">
        <f>IFERROR(_xll.qlIndexFixing(Index1Y,$H3227,TRUE,_xll.ohTrigger(RecalcTrigger,Trigger1Y)),NA())</f>
        <v>2.3074133886314074E-2</v>
      </c>
      <c r="N3227" s="182">
        <f>IFERROR(_xll.qlIndexFixing(ONIndex1M,I3227,TRUE,_xll.ohTrigger(RecalcTrigger,Trigger1M)),NA())</f>
        <v>2.2348142715511443E-2</v>
      </c>
      <c r="O3227" s="44">
        <f>IFERROR(_xll.qlIndexFixing(ONIndex3M,I3227,TRUE,_xll.ohTrigger(RecalcTrigger,Trigger3M)),NA())</f>
        <v>2.2607357881954115E-2</v>
      </c>
      <c r="P3227" s="44">
        <f>IFERROR(_xll.qlIndexFixing(ONIndex6M,I3227,TRUE,_xll.ohTrigger(RecalcTrigger,Trigger6M)),NA())</f>
        <v>2.2666186871234117E-2</v>
      </c>
      <c r="Q3227" s="183">
        <f>IFERROR(_xll.qlIndexFixing(ONIndex1Y,I3227,TRUE,_xll.ohTrigger(RecalcTrigger,Trigger1Y)),NA())</f>
        <v>2.2701779840993419E-2</v>
      </c>
    </row>
    <row r="3228" spans="2:17" x14ac:dyDescent="0.2">
      <c r="B3228" s="39" t="s">
        <v>42</v>
      </c>
      <c r="D3228" s="42">
        <f>_xll.qlCalendarAdvance(Calendar,$D3227,B3228,"f",FALSE)</f>
        <v>61941</v>
      </c>
      <c r="E3228" s="177">
        <f>_xll.qlInterestRateIndexValueDate(IndexON,D3228)</f>
        <v>61941</v>
      </c>
      <c r="F3228" s="193">
        <f>IFERROR(_xll.qlIndexFixing(IndexON,D3228,TRUE,_xll.ohTrigger(RecalcTrigger,TriggerON)),NA())</f>
        <v>2.2233574070024131E-2</v>
      </c>
      <c r="H3228" s="42">
        <f>_xll.qlCalendarAdvance(Calendar,$H3227,B3228,"f",FALSE)</f>
        <v>61941</v>
      </c>
      <c r="I3228" s="177">
        <f>_xll.qlInterestRateIndexValueDate(Index1M,$H3228)</f>
        <v>61941</v>
      </c>
      <c r="J3228" s="182">
        <f>IFERROR(_xll.qlIndexFixing(Index1M,$H3228,TRUE,_xll.ohTrigger(RecalcTrigger,Trigger1M)),NA())</f>
        <v>2.2384755824200915E-2</v>
      </c>
      <c r="K3228" s="44">
        <f>IFERROR(_xll.qlIndexFixing(Index3M,H3228,TRUE,_xll.ohTrigger(RecalcTrigger,Trigger3M)),NA())</f>
        <v>2.2704502739128246E-2</v>
      </c>
      <c r="L3228" s="44">
        <f>IFERROR(_xll.qlIndexFixing(Index6M,$H3228,TRUE,_xll.ohTrigger(RecalcTrigger,Trigger6M)),NA())</f>
        <v>2.2859641036062101E-2</v>
      </c>
      <c r="M3228" s="183">
        <f>IFERROR(_xll.qlIndexFixing(Index1Y,$H3228,TRUE,_xll.ohTrigger(RecalcTrigger,Trigger1Y)),NA())</f>
        <v>2.307835987525686E-2</v>
      </c>
      <c r="N3228" s="182">
        <f>IFERROR(_xll.qlIndexFixing(ONIndex1M,I3228,TRUE,_xll.ohTrigger(RecalcTrigger,Trigger1M)),NA())</f>
        <v>2.2352943422416782E-2</v>
      </c>
      <c r="O3228" s="44">
        <f>IFERROR(_xll.qlIndexFixing(ONIndex3M,I3228,TRUE,_xll.ohTrigger(RecalcTrigger,Trigger3M)),NA())</f>
        <v>2.2611836042492062E-2</v>
      </c>
      <c r="P3228" s="44">
        <f>IFERROR(_xll.qlIndexFixing(ONIndex6M,I3228,TRUE,_xll.ohTrigger(RecalcTrigger,Trigger6M)),NA())</f>
        <v>2.2670677997637112E-2</v>
      </c>
      <c r="Q3228" s="183">
        <f>IFERROR(_xll.qlIndexFixing(ONIndex1Y,I3228,TRUE,_xll.ohTrigger(RecalcTrigger,Trigger1Y)),NA())</f>
        <v>2.2706291439200665E-2</v>
      </c>
    </row>
    <row r="3229" spans="2:17" x14ac:dyDescent="0.2">
      <c r="B3229" s="39" t="s">
        <v>42</v>
      </c>
      <c r="D3229" s="42">
        <f>_xll.qlCalendarAdvance(Calendar,$D3228,B3229,"f",FALSE)</f>
        <v>61948</v>
      </c>
      <c r="E3229" s="177">
        <f>_xll.qlInterestRateIndexValueDate(IndexON,D3229)</f>
        <v>61948</v>
      </c>
      <c r="F3229" s="193">
        <f>IFERROR(_xll.qlIndexFixing(IndexON,D3229,TRUE,_xll.ohTrigger(RecalcTrigger,TriggerON)),NA())</f>
        <v>2.223779682025917E-2</v>
      </c>
      <c r="H3229" s="42">
        <f>_xll.qlCalendarAdvance(Calendar,$H3228,B3229,"f",FALSE)</f>
        <v>61948</v>
      </c>
      <c r="I3229" s="177">
        <f>_xll.qlInterestRateIndexValueDate(Index1M,$H3229)</f>
        <v>61948</v>
      </c>
      <c r="J3229" s="182">
        <f>IFERROR(_xll.qlIndexFixing(Index1M,$H3229,TRUE,_xll.ohTrigger(RecalcTrigger,Trigger1M)),NA())</f>
        <v>2.2389515486696439E-2</v>
      </c>
      <c r="K3229" s="44">
        <f>IFERROR(_xll.qlIndexFixing(Index3M,H3229,TRUE,_xll.ohTrigger(RecalcTrigger,Trigger3M)),NA())</f>
        <v>2.2708896638011629E-2</v>
      </c>
      <c r="L3229" s="44">
        <f>IFERROR(_xll.qlIndexFixing(Index6M,$H3229,TRUE,_xll.ohTrigger(RecalcTrigger,Trigger6M)),NA())</f>
        <v>2.2863974631244829E-2</v>
      </c>
      <c r="M3229" s="183">
        <f>IFERROR(_xll.qlIndexFixing(Index1Y,$H3229,TRUE,_xll.ohTrigger(RecalcTrigger,Trigger1Y)),NA())</f>
        <v>2.3082570903374622E-2</v>
      </c>
      <c r="N3229" s="182">
        <f>IFERROR(_xll.qlIndexFixing(ONIndex1M,I3229,TRUE,_xll.ohTrigger(RecalcTrigger,Trigger1M)),NA())</f>
        <v>2.2357728549633471E-2</v>
      </c>
      <c r="O3229" s="44">
        <f>IFERROR(_xll.qlIndexFixing(ONIndex3M,I3229,TRUE,_xll.ohTrigger(RecalcTrigger,Trigger3M)),NA())</f>
        <v>2.2616299670216167E-2</v>
      </c>
      <c r="P3229" s="44">
        <f>IFERROR(_xll.qlIndexFixing(ONIndex6M,I3229,TRUE,_xll.ohTrigger(RecalcTrigger,Trigger6M)),NA())</f>
        <v>2.2675154549163246E-2</v>
      </c>
      <c r="Q3229" s="183">
        <f>IFERROR(_xll.qlIndexFixing(ONIndex1Y,I3229,TRUE,_xll.ohTrigger(RecalcTrigger,Trigger1Y)),NA())</f>
        <v>2.2710788396235193E-2</v>
      </c>
    </row>
    <row r="3230" spans="2:17" x14ac:dyDescent="0.2">
      <c r="B3230" s="39" t="s">
        <v>42</v>
      </c>
      <c r="D3230" s="42">
        <f>_xll.qlCalendarAdvance(Calendar,$D3229,B3230,"f",FALSE)</f>
        <v>61955</v>
      </c>
      <c r="E3230" s="177">
        <f>_xll.qlInterestRateIndexValueDate(IndexON,D3230)</f>
        <v>61955</v>
      </c>
      <c r="F3230" s="193">
        <f>IFERROR(_xll.qlIndexFixing(IndexON,D3230,TRUE,_xll.ohTrigger(RecalcTrigger,TriggerON)),NA())</f>
        <v>2.2242005822046274E-2</v>
      </c>
      <c r="H3230" s="42">
        <f>_xll.qlCalendarAdvance(Calendar,$H3229,B3230,"f",FALSE)</f>
        <v>61955</v>
      </c>
      <c r="I3230" s="177">
        <f>_xll.qlInterestRateIndexValueDate(Index1M,$H3230)</f>
        <v>61955</v>
      </c>
      <c r="J3230" s="182">
        <f>IFERROR(_xll.qlIndexFixing(Index1M,$H3230,TRUE,_xll.ohTrigger(RecalcTrigger,Trigger1M)),NA())</f>
        <v>2.2394259542059015E-2</v>
      </c>
      <c r="K3230" s="44">
        <f>IFERROR(_xll.qlIndexFixing(Index3M,H3230,TRUE,_xll.ohTrigger(RecalcTrigger,Trigger3M)),NA())</f>
        <v>2.271327592669695E-2</v>
      </c>
      <c r="L3230" s="44">
        <f>IFERROR(_xll.qlIndexFixing(Index6M,$H3230,TRUE,_xll.ohTrigger(RecalcTrigger,Trigger6M)),NA())</f>
        <v>2.2868293492137891E-2</v>
      </c>
      <c r="M3230" s="183">
        <f>IFERROR(_xll.qlIndexFixing(Index1Y,$H3230,TRUE,_xll.ohTrigger(RecalcTrigger,Trigger1Y)),NA())</f>
        <v>2.3086766970482397E-2</v>
      </c>
      <c r="N3230" s="182">
        <f>IFERROR(_xll.qlIndexFixing(ONIndex1M,I3230,TRUE,_xll.ohTrigger(RecalcTrigger,Trigger1M)),NA())</f>
        <v>2.2362498097566741E-2</v>
      </c>
      <c r="O3230" s="44">
        <f>IFERROR(_xll.qlIndexFixing(ONIndex3M,I3230,TRUE,_xll.ohTrigger(RecalcTrigger,Trigger3M)),NA())</f>
        <v>2.2620748765126431E-2</v>
      </c>
      <c r="P3230" s="44">
        <f>IFERROR(_xll.qlIndexFixing(ONIndex6M,I3230,TRUE,_xll.ohTrigger(RecalcTrigger,Trigger6M)),NA())</f>
        <v>2.2679616526055657E-2</v>
      </c>
      <c r="Q3230" s="183">
        <f>IFERROR(_xll.qlIndexFixing(ONIndex1Y,I3230,TRUE,_xll.ohTrigger(RecalcTrigger,Trigger1Y)),NA())</f>
        <v>2.2715270712015956E-2</v>
      </c>
    </row>
    <row r="3231" spans="2:17" x14ac:dyDescent="0.2">
      <c r="B3231" s="39" t="s">
        <v>42</v>
      </c>
      <c r="D3231" s="42">
        <f>_xll.qlCalendarAdvance(Calendar,$D3230,B3231,"f",FALSE)</f>
        <v>61962</v>
      </c>
      <c r="E3231" s="177">
        <f>_xll.qlInterestRateIndexValueDate(IndexON,D3231)</f>
        <v>61962</v>
      </c>
      <c r="F3231" s="193">
        <f>IFERROR(_xll.qlIndexFixing(IndexON,D3231,TRUE,_xll.ohTrigger(RecalcTrigger,TriggerON)),NA())</f>
        <v>2.2246201075385441E-2</v>
      </c>
      <c r="H3231" s="42">
        <f>_xll.qlCalendarAdvance(Calendar,$H3230,B3231,"f",FALSE)</f>
        <v>61962</v>
      </c>
      <c r="I3231" s="177">
        <f>_xll.qlInterestRateIndexValueDate(Index1M,$H3231)</f>
        <v>61962</v>
      </c>
      <c r="J3231" s="182">
        <f>IFERROR(_xll.qlIndexFixing(Index1M,$H3231,TRUE,_xll.ohTrigger(RecalcTrigger,Trigger1M)),NA())</f>
        <v>2.2398987990270916E-2</v>
      </c>
      <c r="K3231" s="44">
        <f>IFERROR(_xll.qlIndexFixing(Index3M,H3231,TRUE,_xll.ohTrigger(RecalcTrigger,Trigger3M)),NA())</f>
        <v>2.2717640605138398E-2</v>
      </c>
      <c r="L3231" s="44">
        <f>IFERROR(_xll.qlIndexFixing(Index6M,$H3231,TRUE,_xll.ohTrigger(RecalcTrigger,Trigger6M)),NA())</f>
        <v>2.2872597618644987E-2</v>
      </c>
      <c r="M3231" s="183">
        <f>IFERROR(_xll.qlIndexFixing(Index1Y,$H3231,TRUE,_xll.ohTrigger(RecalcTrigger,Trigger1Y)),NA())</f>
        <v>2.309094807639589E-2</v>
      </c>
      <c r="N3231" s="182">
        <f>IFERROR(_xll.qlIndexFixing(ONIndex1M,I3231,TRUE,_xll.ohTrigger(RecalcTrigger,Trigger1M)),NA())</f>
        <v>2.2367252066054499E-2</v>
      </c>
      <c r="O3231" s="44">
        <f>IFERROR(_xll.qlIndexFixing(ONIndex3M,I3231,TRUE,_xll.ohTrigger(RecalcTrigger,Trigger3M)),NA())</f>
        <v>2.2625183327709131E-2</v>
      </c>
      <c r="P3231" s="44">
        <f>IFERROR(_xll.qlIndexFixing(ONIndex6M,I3231,TRUE,_xll.ohTrigger(RecalcTrigger,Trigger6M)),NA())</f>
        <v>2.2684063927990161E-2</v>
      </c>
      <c r="Q3231" s="183">
        <f>IFERROR(_xll.qlIndexFixing(ONIndex1Y,I3231,TRUE,_xll.ohTrigger(RecalcTrigger,Trigger1Y)),NA())</f>
        <v>2.2719738386624E-2</v>
      </c>
    </row>
    <row r="3232" spans="2:17" x14ac:dyDescent="0.2">
      <c r="B3232" s="39" t="s">
        <v>42</v>
      </c>
      <c r="D3232" s="42">
        <f>_xll.qlCalendarAdvance(Calendar,$D3231,B3232,"f",FALSE)</f>
        <v>61969</v>
      </c>
      <c r="E3232" s="177">
        <f>_xll.qlInterestRateIndexValueDate(IndexON,D3232)</f>
        <v>61969</v>
      </c>
      <c r="F3232" s="193">
        <f>IFERROR(_xll.qlIndexFixing(IndexON,D3232,TRUE,_xll.ohTrigger(RecalcTrigger,TriggerON)),NA())</f>
        <v>2.2250382580357719E-2</v>
      </c>
      <c r="H3232" s="42">
        <f>_xll.qlCalendarAdvance(Calendar,$H3231,B3232,"f",FALSE)</f>
        <v>61969</v>
      </c>
      <c r="I3232" s="177">
        <f>_xll.qlInterestRateIndexValueDate(Index1M,$H3232)</f>
        <v>61969</v>
      </c>
      <c r="J3232" s="182">
        <f>IFERROR(_xll.qlIndexFixing(Index1M,$H3232,TRUE,_xll.ohTrigger(RecalcTrigger,Trigger1M)),NA())</f>
        <v>2.2403700831311879E-2</v>
      </c>
      <c r="K3232" s="44">
        <f>IFERROR(_xll.qlIndexFixing(Index3M,H3232,TRUE,_xll.ohTrigger(RecalcTrigger,Trigger3M)),NA())</f>
        <v>2.2721990673285761E-2</v>
      </c>
      <c r="L3232" s="44">
        <f>IFERROR(_xll.qlIndexFixing(Index6M,$H3232,TRUE,_xll.ohTrigger(RecalcTrigger,Trigger6M)),NA())</f>
        <v>2.2873840824858712E-2</v>
      </c>
      <c r="M3232" s="183">
        <f>IFERROR(_xll.qlIndexFixing(Index1Y,$H3232,TRUE,_xll.ohTrigger(RecalcTrigger,Trigger1Y)),NA())</f>
        <v>2.3095114220931245E-2</v>
      </c>
      <c r="N3232" s="182">
        <f>IFERROR(_xll.qlIndexFixing(ONIndex1M,I3232,TRUE,_xll.ohTrigger(RecalcTrigger,Trigger1M)),NA())</f>
        <v>2.2371990455258839E-2</v>
      </c>
      <c r="O3232" s="44">
        <f>IFERROR(_xll.qlIndexFixing(ONIndex3M,I3232,TRUE,_xll.ohTrigger(RecalcTrigger,Trigger3M)),NA())</f>
        <v>2.2629603357396944E-2</v>
      </c>
      <c r="P3232" s="44">
        <f>IFERROR(_xll.qlIndexFixing(ONIndex6M,I3232,TRUE,_xll.ohTrigger(RecalcTrigger,Trigger6M)),NA())</f>
        <v>2.2688496755290943E-2</v>
      </c>
      <c r="Q3232" s="183">
        <f>IFERROR(_xll.qlIndexFixing(ONIndex1Y,I3232,TRUE,_xll.ohTrigger(RecalcTrigger,Trigger1Y)),NA())</f>
        <v>2.2724191420059325E-2</v>
      </c>
    </row>
    <row r="3233" spans="2:17" x14ac:dyDescent="0.2">
      <c r="B3233" s="39" t="s">
        <v>42</v>
      </c>
      <c r="D3233" s="42">
        <f>_xll.qlCalendarAdvance(Calendar,$D3232,B3233,"f",FALSE)</f>
        <v>61976</v>
      </c>
      <c r="E3233" s="177">
        <f>_xll.qlInterestRateIndexValueDate(IndexON,D3233)</f>
        <v>61976</v>
      </c>
      <c r="F3233" s="193">
        <f>IFERROR(_xll.qlIndexFixing(IndexON,D3233,TRUE,_xll.ohTrigger(RecalcTrigger,TriggerON)),NA())</f>
        <v>2.2254550336719969E-2</v>
      </c>
      <c r="H3233" s="42">
        <f>_xll.qlCalendarAdvance(Calendar,$H3232,B3233,"f",FALSE)</f>
        <v>61976</v>
      </c>
      <c r="I3233" s="177">
        <f>_xll.qlInterestRateIndexValueDate(Index1M,$H3233)</f>
        <v>61976</v>
      </c>
      <c r="J3233" s="182">
        <f>IFERROR(_xll.qlIndexFixing(Index1M,$H3233,TRUE,_xll.ohTrigger(RecalcTrigger,Trigger1M)),NA())</f>
        <v>2.2408398065154045E-2</v>
      </c>
      <c r="K3233" s="44">
        <f>IFERROR(_xll.qlIndexFixing(Index3M,H3233,TRUE,_xll.ohTrigger(RecalcTrigger,Trigger3M)),NA())</f>
        <v>2.2725313080183277E-2</v>
      </c>
      <c r="L3233" s="44">
        <f>IFERROR(_xll.qlIndexFixing(Index6M,$H3233,TRUE,_xll.ohTrigger(RecalcTrigger,Trigger6M)),NA())</f>
        <v>2.2876088455935476E-2</v>
      </c>
      <c r="M3233" s="183">
        <f>IFERROR(_xll.qlIndexFixing(Index1Y,$H3233,TRUE,_xll.ohTrigger(RecalcTrigger,Trigger1Y)),NA())</f>
        <v>2.3099265403906388E-2</v>
      </c>
      <c r="N3233" s="182">
        <f>IFERROR(_xll.qlIndexFixing(ONIndex1M,I3233,TRUE,_xll.ohTrigger(RecalcTrigger,Trigger1M)),NA())</f>
        <v>2.2376713264693482E-2</v>
      </c>
      <c r="O3233" s="44">
        <f>IFERROR(_xll.qlIndexFixing(ONIndex3M,I3233,TRUE,_xll.ohTrigger(RecalcTrigger,Trigger3M)),NA())</f>
        <v>2.2634008854270915E-2</v>
      </c>
      <c r="P3233" s="44">
        <f>IFERROR(_xll.qlIndexFixing(ONIndex6M,I3233,TRUE,_xll.ohTrigger(RecalcTrigger,Trigger6M)),NA())</f>
        <v>2.2692915007795911E-2</v>
      </c>
      <c r="Q3233" s="183">
        <f>IFERROR(_xll.qlIndexFixing(ONIndex1Y,I3233,TRUE,_xll.ohTrigger(RecalcTrigger,Trigger1Y)),NA())</f>
        <v>2.272862981215984E-2</v>
      </c>
    </row>
    <row r="3234" spans="2:17" x14ac:dyDescent="0.2">
      <c r="B3234" s="39" t="s">
        <v>42</v>
      </c>
      <c r="D3234" s="42">
        <f>_xll.qlCalendarAdvance(Calendar,$D3233,B3234,"f",FALSE)</f>
        <v>61983</v>
      </c>
      <c r="E3234" s="177">
        <f>_xll.qlInterestRateIndexValueDate(IndexON,D3234)</f>
        <v>61983</v>
      </c>
      <c r="F3234" s="193">
        <f>IFERROR(_xll.qlIndexFixing(IndexON,D3234,TRUE,_xll.ohTrigger(RecalcTrigger,TriggerON)),NA())</f>
        <v>2.2258704344796376E-2</v>
      </c>
      <c r="H3234" s="42">
        <f>_xll.qlCalendarAdvance(Calendar,$H3233,B3234,"f",FALSE)</f>
        <v>61983</v>
      </c>
      <c r="I3234" s="177">
        <f>_xll.qlInterestRateIndexValueDate(Index1M,$H3234)</f>
        <v>61983</v>
      </c>
      <c r="J3234" s="182">
        <f>IFERROR(_xll.qlIndexFixing(Index1M,$H3234,TRUE,_xll.ohTrigger(RecalcTrigger,Trigger1M)),NA())</f>
        <v>2.2413079691789815E-2</v>
      </c>
      <c r="K3234" s="44">
        <f>IFERROR(_xll.qlIndexFixing(Index3M,H3234,TRUE,_xll.ohTrigger(RecalcTrigger,Trigger3M)),NA())</f>
        <v>2.2729634702859745E-2</v>
      </c>
      <c r="L3234" s="44">
        <f>IFERROR(_xll.qlIndexFixing(Index6M,$H3234,TRUE,_xll.ohTrigger(RecalcTrigger,Trigger6M)),NA())</f>
        <v>2.2880352312175618E-2</v>
      </c>
      <c r="M3234" s="183">
        <f>IFERROR(_xll.qlIndexFixing(Index1Y,$H3234,TRUE,_xll.ohTrigger(RecalcTrigger,Trigger1Y)),NA())</f>
        <v>2.3103401625137909E-2</v>
      </c>
      <c r="N3234" s="182">
        <f>IFERROR(_xll.qlIndexFixing(ONIndex1M,I3234,TRUE,_xll.ohTrigger(RecalcTrigger,Trigger1M)),NA())</f>
        <v>2.2381420495006799E-2</v>
      </c>
      <c r="O3234" s="44">
        <f>IFERROR(_xll.qlIndexFixing(ONIndex3M,I3234,TRUE,_xll.ohTrigger(RecalcTrigger,Trigger3M)),NA())</f>
        <v>2.2638399818493138E-2</v>
      </c>
      <c r="P3234" s="44">
        <f>IFERROR(_xll.qlIndexFixing(ONIndex6M,I3234,TRUE,_xll.ohTrigger(RecalcTrigger,Trigger6M)),NA())</f>
        <v>2.269731868558611E-2</v>
      </c>
      <c r="Q3234" s="183">
        <f>IFERROR(_xll.qlIndexFixing(ONIndex1Y,I3234,TRUE,_xll.ohTrigger(RecalcTrigger,Trigger1Y)),NA())</f>
        <v>2.2733053563168681E-2</v>
      </c>
    </row>
    <row r="3235" spans="2:17" x14ac:dyDescent="0.2">
      <c r="B3235" s="39" t="s">
        <v>42</v>
      </c>
      <c r="D3235" s="42">
        <f>_xll.qlCalendarAdvance(Calendar,$D3234,B3235,"f",FALSE)</f>
        <v>61990</v>
      </c>
      <c r="E3235" s="177">
        <f>_xll.qlInterestRateIndexValueDate(IndexON,D3235)</f>
        <v>61990</v>
      </c>
      <c r="F3235" s="193">
        <f>IFERROR(_xll.qlIndexFixing(IndexON,D3235,TRUE,_xll.ohTrigger(RecalcTrigger,TriggerON)),NA())</f>
        <v>2.2262844604424847E-2</v>
      </c>
      <c r="H3235" s="42">
        <f>_xll.qlCalendarAdvance(Calendar,$H3234,B3235,"f",FALSE)</f>
        <v>61990</v>
      </c>
      <c r="I3235" s="177">
        <f>_xll.qlInterestRateIndexValueDate(Index1M,$H3235)</f>
        <v>61990</v>
      </c>
      <c r="J3235" s="182">
        <f>IFERROR(_xll.qlIndexFixing(Index1M,$H3235,TRUE,_xll.ohTrigger(RecalcTrigger,Trigger1M)),NA())</f>
        <v>2.2417745711196396E-2</v>
      </c>
      <c r="K3235" s="44">
        <f>IFERROR(_xll.qlIndexFixing(Index3M,H3235,TRUE,_xll.ohTrigger(RecalcTrigger,Trigger3M)),NA())</f>
        <v>2.2733941715961749E-2</v>
      </c>
      <c r="L3235" s="44">
        <f>IFERROR(_xll.qlIndexFixing(Index6M,$H3235,TRUE,_xll.ohTrigger(RecalcTrigger,Trigger6M)),NA())</f>
        <v>2.2884601438028545E-2</v>
      </c>
      <c r="M3235" s="183">
        <f>IFERROR(_xll.qlIndexFixing(Index1Y,$H3235,TRUE,_xll.ohTrigger(RecalcTrigger,Trigger1Y)),NA())</f>
        <v>2.3107522884445286E-2</v>
      </c>
      <c r="N3235" s="182">
        <f>IFERROR(_xll.qlIndexFixing(ONIndex1M,I3235,TRUE,_xll.ohTrigger(RecalcTrigger,Trigger1M)),NA())</f>
        <v>2.238611214595565E-2</v>
      </c>
      <c r="O3235" s="44">
        <f>IFERROR(_xll.qlIndexFixing(ONIndex3M,I3235,TRUE,_xll.ohTrigger(RecalcTrigger,Trigger3M)),NA())</f>
        <v>2.2642776250225705E-2</v>
      </c>
      <c r="P3235" s="44">
        <f>IFERROR(_xll.qlIndexFixing(ONIndex6M,I3235,TRUE,_xll.ohTrigger(RecalcTrigger,Trigger6M)),NA())</f>
        <v>2.2701707788580494E-2</v>
      </c>
      <c r="Q3235" s="183">
        <f>IFERROR(_xll.qlIndexFixing(ONIndex1Y,I3235,TRUE,_xll.ohTrigger(RecalcTrigger,Trigger1Y)),NA())</f>
        <v>2.2737462672923758E-2</v>
      </c>
    </row>
    <row r="3236" spans="2:17" x14ac:dyDescent="0.2">
      <c r="B3236" s="39" t="s">
        <v>42</v>
      </c>
      <c r="D3236" s="42">
        <f>_xll.qlCalendarAdvance(Calendar,$D3235,B3236,"f",FALSE)</f>
        <v>61997</v>
      </c>
      <c r="E3236" s="177">
        <f>_xll.qlInterestRateIndexValueDate(IndexON,D3236)</f>
        <v>61997</v>
      </c>
      <c r="F3236" s="193">
        <f>IFERROR(_xll.qlIndexFixing(IndexON,D3236,TRUE,_xll.ohTrigger(RecalcTrigger,TriggerON)),NA())</f>
        <v>2.2266971115524337E-2</v>
      </c>
      <c r="H3236" s="42">
        <f>_xll.qlCalendarAdvance(Calendar,$H3235,B3236,"f",FALSE)</f>
        <v>61997</v>
      </c>
      <c r="I3236" s="177">
        <f>_xll.qlInterestRateIndexValueDate(Index1M,$H3236)</f>
        <v>61997</v>
      </c>
      <c r="J3236" s="182">
        <f>IFERROR(_xll.qlIndexFixing(Index1M,$H3236,TRUE,_xll.ohTrigger(RecalcTrigger,Trigger1M)),NA())</f>
        <v>2.2422396123353526E-2</v>
      </c>
      <c r="K3236" s="44">
        <f>IFERROR(_xll.qlIndexFixing(Index3M,H3236,TRUE,_xll.ohTrigger(RecalcTrigger,Trigger3M)),NA())</f>
        <v>2.273924484198735E-2</v>
      </c>
      <c r="L3236" s="44">
        <f>IFERROR(_xll.qlIndexFixing(Index6M,$H3236,TRUE,_xll.ohTrigger(RecalcTrigger,Trigger6M)),NA())</f>
        <v>2.2888835833400682E-2</v>
      </c>
      <c r="M3236" s="183">
        <f>IFERROR(_xll.qlIndexFixing(Index1Y,$H3236,TRUE,_xll.ohTrigger(RecalcTrigger,Trigger1Y)),NA())</f>
        <v>2.3111629181646887E-2</v>
      </c>
      <c r="N3236" s="182">
        <f>IFERROR(_xll.qlIndexFixing(ONIndex1M,I3236,TRUE,_xll.ohTrigger(RecalcTrigger,Trigger1M)),NA())</f>
        <v>2.2390788217296897E-2</v>
      </c>
      <c r="O3236" s="44">
        <f>IFERROR(_xll.qlIndexFixing(ONIndex3M,I3236,TRUE,_xll.ohTrigger(RecalcTrigger,Trigger3M)),NA())</f>
        <v>2.2647138149225476E-2</v>
      </c>
      <c r="P3236" s="44">
        <f>IFERROR(_xll.qlIndexFixing(ONIndex6M,I3236,TRUE,_xll.ohTrigger(RecalcTrigger,Trigger6M)),NA())</f>
        <v>2.270608231686011E-2</v>
      </c>
      <c r="Q3236" s="183">
        <f>IFERROR(_xll.qlIndexFixing(ONIndex1Y,I3236,TRUE,_xll.ohTrigger(RecalcTrigger,Trigger1Y)),NA())</f>
        <v>2.2741857141506117E-2</v>
      </c>
    </row>
    <row r="3237" spans="2:17" x14ac:dyDescent="0.2">
      <c r="B3237" s="39" t="s">
        <v>42</v>
      </c>
      <c r="D3237" s="42">
        <f>_xll.qlCalendarAdvance(Calendar,$D3236,B3237,"f",FALSE)</f>
        <v>62004</v>
      </c>
      <c r="E3237" s="177">
        <f>_xll.qlInterestRateIndexValueDate(IndexON,D3237)</f>
        <v>62004</v>
      </c>
      <c r="F3237" s="193">
        <f>IFERROR(_xll.qlIndexFixing(IndexON,D3237,TRUE,_xll.ohTrigger(RecalcTrigger,TriggerON)),NA())</f>
        <v>2.227108387817589E-2</v>
      </c>
      <c r="H3237" s="42">
        <f>_xll.qlCalendarAdvance(Calendar,$H3236,B3237,"f",FALSE)</f>
        <v>62004</v>
      </c>
      <c r="I3237" s="177">
        <f>_xll.qlInterestRateIndexValueDate(Index1M,$H3237)</f>
        <v>62004</v>
      </c>
      <c r="J3237" s="182">
        <f>IFERROR(_xll.qlIndexFixing(Index1M,$H3237,TRUE,_xll.ohTrigger(RecalcTrigger,Trigger1M)),NA())</f>
        <v>2.2427030928235878E-2</v>
      </c>
      <c r="K3237" s="44">
        <f>IFERROR(_xll.qlIndexFixing(Index3M,H3237,TRUE,_xll.ohTrigger(RecalcTrigger,Trigger3M)),NA())</f>
        <v>2.2743521857953367E-2</v>
      </c>
      <c r="L3237" s="44">
        <f>IFERROR(_xll.qlIndexFixing(Index6M,$H3237,TRUE,_xll.ohTrigger(RecalcTrigger,Trigger6M)),NA())</f>
        <v>2.2894067055648646E-2</v>
      </c>
      <c r="M3237" s="183">
        <f>IFERROR(_xll.qlIndexFixing(Index1Y,$H3237,TRUE,_xll.ohTrigger(RecalcTrigger,Trigger1Y)),NA())</f>
        <v>2.3115720516562854E-2</v>
      </c>
      <c r="N3237" s="182">
        <f>IFERROR(_xll.qlIndexFixing(ONIndex1M,I3237,TRUE,_xll.ohTrigger(RecalcTrigger,Trigger1M)),NA())</f>
        <v>2.2395448709192634E-2</v>
      </c>
      <c r="O3237" s="44">
        <f>IFERROR(_xll.qlIndexFixing(ONIndex3M,I3237,TRUE,_xll.ohTrigger(RecalcTrigger,Trigger3M)),NA())</f>
        <v>2.2651485515249314E-2</v>
      </c>
      <c r="P3237" s="44">
        <f>IFERROR(_xll.qlIndexFixing(ONIndex6M,I3237,TRUE,_xll.ohTrigger(RecalcTrigger,Trigger6M)),NA())</f>
        <v>2.2710442270100772E-2</v>
      </c>
      <c r="Q3237" s="183">
        <f>IFERROR(_xll.qlIndexFixing(ONIndex1Y,I3237,TRUE,_xll.ohTrigger(RecalcTrigger,Trigger1Y)),NA())</f>
        <v>2.274623696883471E-2</v>
      </c>
    </row>
    <row r="3238" spans="2:17" x14ac:dyDescent="0.2">
      <c r="B3238" s="39" t="s">
        <v>42</v>
      </c>
      <c r="D3238" s="42">
        <f>_xll.qlCalendarAdvance(Calendar,$D3237,B3238,"f",FALSE)</f>
        <v>62011</v>
      </c>
      <c r="E3238" s="177">
        <f>_xll.qlInterestRateIndexValueDate(IndexON,D3238)</f>
        <v>62011</v>
      </c>
      <c r="F3238" s="193">
        <f>IFERROR(_xll.qlIndexFixing(IndexON,D3238,TRUE,_xll.ohTrigger(RecalcTrigger,TriggerON)),NA())</f>
        <v>2.2275182892541601E-2</v>
      </c>
      <c r="H3238" s="42">
        <f>_xll.qlCalendarAdvance(Calendar,$H3237,B3238,"f",FALSE)</f>
        <v>62011</v>
      </c>
      <c r="I3238" s="177">
        <f>_xll.qlInterestRateIndexValueDate(Index1M,$H3238)</f>
        <v>62011</v>
      </c>
      <c r="J3238" s="182">
        <f>IFERROR(_xll.qlIndexFixing(Index1M,$H3238,TRUE,_xll.ohTrigger(RecalcTrigger,Trigger1M)),NA())</f>
        <v>2.2431650125835853E-2</v>
      </c>
      <c r="K3238" s="44">
        <f>IFERROR(_xll.qlIndexFixing(Index3M,H3238,TRUE,_xll.ohTrigger(RecalcTrigger,Trigger3M)),NA())</f>
        <v>2.2747784263343399E-2</v>
      </c>
      <c r="L3238" s="44">
        <f>IFERROR(_xll.qlIndexFixing(Index6M,$H3238,TRUE,_xll.ohTrigger(RecalcTrigger,Trigger6M)),NA())</f>
        <v>2.2898271199803113E-2</v>
      </c>
      <c r="M3238" s="183">
        <f>IFERROR(_xll.qlIndexFixing(Index1Y,$H3238,TRUE,_xll.ohTrigger(RecalcTrigger,Trigger1Y)),NA())</f>
        <v>2.3119796889013111E-2</v>
      </c>
      <c r="N3238" s="182">
        <f>IFERROR(_xll.qlIndexFixing(ONIndex1M,I3238,TRUE,_xll.ohTrigger(RecalcTrigger,Trigger1M)),NA())</f>
        <v>2.2400093621804951E-2</v>
      </c>
      <c r="O3238" s="44">
        <f>IFERROR(_xll.qlIndexFixing(ONIndex3M,I3238,TRUE,_xll.ohTrigger(RecalcTrigger,Trigger3M)),NA())</f>
        <v>2.2655818348945589E-2</v>
      </c>
      <c r="P3238" s="44">
        <f>IFERROR(_xll.qlIndexFixing(ONIndex6M,I3238,TRUE,_xll.ohTrigger(RecalcTrigger,Trigger6M)),NA())</f>
        <v>2.2714787648869805E-2</v>
      </c>
      <c r="Q3238" s="183">
        <f>IFERROR(_xll.qlIndexFixing(ONIndex1Y,I3238,TRUE,_xll.ohTrigger(RecalcTrigger,Trigger1Y)),NA())</f>
        <v>2.2750602155071631E-2</v>
      </c>
    </row>
    <row r="3239" spans="2:17" x14ac:dyDescent="0.2">
      <c r="B3239" s="39" t="s">
        <v>42</v>
      </c>
      <c r="D3239" s="42">
        <f>_xll.qlCalendarAdvance(Calendar,$D3238,B3239,"f",FALSE)</f>
        <v>62018</v>
      </c>
      <c r="E3239" s="177">
        <f>_xll.qlInterestRateIndexValueDate(IndexON,D3239)</f>
        <v>62018</v>
      </c>
      <c r="F3239" s="193">
        <f>IFERROR(_xll.qlIndexFixing(IndexON,D3239,TRUE,_xll.ohTrigger(RecalcTrigger,TriggerON)),NA())</f>
        <v>2.2279268158297283E-2</v>
      </c>
      <c r="H3239" s="42">
        <f>_xll.qlCalendarAdvance(Calendar,$H3238,B3239,"f",FALSE)</f>
        <v>62018</v>
      </c>
      <c r="I3239" s="177">
        <f>_xll.qlInterestRateIndexValueDate(Index1M,$H3239)</f>
        <v>62018</v>
      </c>
      <c r="J3239" s="182">
        <f>IFERROR(_xll.qlIndexFixing(Index1M,$H3239,TRUE,_xll.ohTrigger(RecalcTrigger,Trigger1M)),NA())</f>
        <v>2.2436253716130658E-2</v>
      </c>
      <c r="K3239" s="44">
        <f>IFERROR(_xll.qlIndexFixing(Index3M,H3239,TRUE,_xll.ohTrigger(RecalcTrigger,Trigger3M)),NA())</f>
        <v>2.2752032058107233E-2</v>
      </c>
      <c r="L3239" s="44">
        <f>IFERROR(_xll.qlIndexFixing(Index6M,$H3239,TRUE,_xll.ohTrigger(RecalcTrigger,Trigger6M)),NA())</f>
        <v>2.2902460612326082E-2</v>
      </c>
      <c r="M3239" s="183">
        <f>IFERROR(_xll.qlIndexFixing(Index1Y,$H3239,TRUE,_xll.ohTrigger(RecalcTrigger,Trigger1Y)),NA())</f>
        <v>2.3123858298819133E-2</v>
      </c>
      <c r="N3239" s="182">
        <f>IFERROR(_xll.qlIndexFixing(ONIndex1M,I3239,TRUE,_xll.ohTrigger(RecalcTrigger,Trigger1M)),NA())</f>
        <v>2.2404722954809664E-2</v>
      </c>
      <c r="O3239" s="44">
        <f>IFERROR(_xll.qlIndexFixing(ONIndex3M,I3239,TRUE,_xll.ohTrigger(RecalcTrigger,Trigger3M)),NA())</f>
        <v>2.2660136649746976E-2</v>
      </c>
      <c r="P3239" s="44">
        <f>IFERROR(_xll.qlIndexFixing(ONIndex6M,I3239,TRUE,_xll.ohTrigger(RecalcTrigger,Trigger6M)),NA())</f>
        <v>2.2719118452843023E-2</v>
      </c>
      <c r="Q3239" s="183">
        <f>IFERROR(_xll.qlIndexFixing(ONIndex1Y,I3239,TRUE,_xll.ohTrigger(RecalcTrigger,Trigger1Y)),NA())</f>
        <v>2.2754952700054787E-2</v>
      </c>
    </row>
    <row r="3240" spans="2:17" x14ac:dyDescent="0.2">
      <c r="B3240" s="39" t="s">
        <v>42</v>
      </c>
      <c r="D3240" s="42">
        <f>_xll.qlCalendarAdvance(Calendar,$D3239,B3240,"f",FALSE)</f>
        <v>62025</v>
      </c>
      <c r="E3240" s="177">
        <f>_xll.qlInterestRateIndexValueDate(IndexON,D3240)</f>
        <v>62025</v>
      </c>
      <c r="F3240" s="193">
        <f>IFERROR(_xll.qlIndexFixing(IndexON,D3240,TRUE,_xll.ohTrigger(RecalcTrigger,TriggerON)),NA())</f>
        <v>2.2283339675605029E-2</v>
      </c>
      <c r="H3240" s="42">
        <f>_xll.qlCalendarAdvance(Calendar,$H3239,B3240,"f",FALSE)</f>
        <v>62025</v>
      </c>
      <c r="I3240" s="177">
        <f>_xll.qlInterestRateIndexValueDate(Index1M,$H3240)</f>
        <v>62025</v>
      </c>
      <c r="J3240" s="182">
        <f>IFERROR(_xll.qlIndexFixing(Index1M,$H3240,TRUE,_xll.ohTrigger(RecalcTrigger,Trigger1M)),NA())</f>
        <v>2.2440841699097498E-2</v>
      </c>
      <c r="K3240" s="44">
        <f>IFERROR(_xll.qlIndexFixing(Index3M,H3240,TRUE,_xll.ohTrigger(RecalcTrigger,Trigger3M)),NA())</f>
        <v>2.275626524220082E-2</v>
      </c>
      <c r="L3240" s="44">
        <f>IFERROR(_xll.qlIndexFixing(Index6M,$H3240,TRUE,_xll.ohTrigger(RecalcTrigger,Trigger6M)),NA())</f>
        <v>2.2906635293124922E-2</v>
      </c>
      <c r="M3240" s="183">
        <f>IFERROR(_xll.qlIndexFixing(Index1Y,$H3240,TRUE,_xll.ohTrigger(RecalcTrigger,Trigger1Y)),NA())</f>
        <v>2.3127904745802175E-2</v>
      </c>
      <c r="N3240" s="182">
        <f>IFERROR(_xll.qlIndexFixing(ONIndex1M,I3240,TRUE,_xll.ohTrigger(RecalcTrigger,Trigger1M)),NA())</f>
        <v>2.2409336708530958E-2</v>
      </c>
      <c r="O3240" s="44">
        <f>IFERROR(_xll.qlIndexFixing(ONIndex3M,I3240,TRUE,_xll.ohTrigger(RecalcTrigger,Trigger3M)),NA())</f>
        <v>2.266444041797766E-2</v>
      </c>
      <c r="P3240" s="44">
        <f>IFERROR(_xll.qlIndexFixing(ONIndex6M,I3240,TRUE,_xll.ohTrigger(RecalcTrigger,Trigger6M)),NA())</f>
        <v>2.2723434681939381E-2</v>
      </c>
      <c r="Q3240" s="183">
        <f>IFERROR(_xll.qlIndexFixing(ONIndex1Y,I3240,TRUE,_xll.ohTrigger(RecalcTrigger,Trigger1Y)),NA())</f>
        <v>2.2759288603784178E-2</v>
      </c>
    </row>
    <row r="3241" spans="2:17" x14ac:dyDescent="0.2">
      <c r="B3241" s="39" t="s">
        <v>42</v>
      </c>
      <c r="D3241" s="42">
        <f>_xll.qlCalendarAdvance(Calendar,$D3240,B3241,"f",FALSE)</f>
        <v>62032</v>
      </c>
      <c r="E3241" s="177">
        <f>_xll.qlInterestRateIndexValueDate(IndexON,D3241)</f>
        <v>62032</v>
      </c>
      <c r="F3241" s="193">
        <f>IFERROR(_xll.qlIndexFixing(IndexON,D3241,TRUE,_xll.ohTrigger(RecalcTrigger,TriggerON)),NA())</f>
        <v>2.228739744446484E-2</v>
      </c>
      <c r="H3241" s="42">
        <f>_xll.qlCalendarAdvance(Calendar,$H3240,B3241,"f",FALSE)</f>
        <v>62032</v>
      </c>
      <c r="I3241" s="177">
        <f>_xll.qlInterestRateIndexValueDate(Index1M,$H3241)</f>
        <v>62032</v>
      </c>
      <c r="J3241" s="182">
        <f>IFERROR(_xll.qlIndexFixing(Index1M,$H3241,TRUE,_xll.ohTrigger(RecalcTrigger,Trigger1M)),NA())</f>
        <v>2.2442369289476533E-2</v>
      </c>
      <c r="K3241" s="44">
        <f>IFERROR(_xll.qlIndexFixing(Index3M,H3241,TRUE,_xll.ohTrigger(RecalcTrigger,Trigger3M)),NA())</f>
        <v>2.2760483815574824E-2</v>
      </c>
      <c r="L3241" s="44">
        <f>IFERROR(_xll.qlIndexFixing(Index6M,$H3241,TRUE,_xll.ohTrigger(RecalcTrigger,Trigger6M)),NA())</f>
        <v>2.2909786849860416E-2</v>
      </c>
      <c r="M3241" s="183">
        <f>IFERROR(_xll.qlIndexFixing(Index1Y,$H3241,TRUE,_xll.ohTrigger(RecalcTrigger,Trigger1Y)),NA())</f>
        <v>2.3131936229785266E-2</v>
      </c>
      <c r="N3241" s="182">
        <f>IFERROR(_xll.qlIndexFixing(ONIndex1M,I3241,TRUE,_xll.ohTrigger(RecalcTrigger,Trigger1M)),NA())</f>
        <v>2.2413934882644648E-2</v>
      </c>
      <c r="O3241" s="44">
        <f>IFERROR(_xll.qlIndexFixing(ONIndex3M,I3241,TRUE,_xll.ohTrigger(RecalcTrigger,Trigger3M)),NA())</f>
        <v>2.2668729653313457E-2</v>
      </c>
      <c r="P3241" s="44">
        <f>IFERROR(_xll.qlIndexFixing(ONIndex6M,I3241,TRUE,_xll.ohTrigger(RecalcTrigger,Trigger6M)),NA())</f>
        <v>2.2727736336239923E-2</v>
      </c>
      <c r="Q3241" s="183">
        <f>IFERROR(_xll.qlIndexFixing(ONIndex1Y,I3241,TRUE,_xll.ohTrigger(RecalcTrigger,Trigger1Y)),NA())</f>
        <v>2.2763609866421897E-2</v>
      </c>
    </row>
    <row r="3242" spans="2:17" x14ac:dyDescent="0.2">
      <c r="B3242" s="39" t="s">
        <v>42</v>
      </c>
      <c r="D3242" s="42">
        <f>_xll.qlCalendarAdvance(Calendar,$D3241,B3242,"f",FALSE)</f>
        <v>62039</v>
      </c>
      <c r="E3242" s="177">
        <f>_xll.qlInterestRateIndexValueDate(IndexON,D3242)</f>
        <v>62039</v>
      </c>
      <c r="F3242" s="193">
        <f>IFERROR(_xll.qlIndexFixing(IndexON,D3242,TRUE,_xll.ohTrigger(RecalcTrigger,TriggerON)),NA())</f>
        <v>2.2291441464957762E-2</v>
      </c>
      <c r="H3242" s="42">
        <f>_xll.qlCalendarAdvance(Calendar,$H3241,B3242,"f",FALSE)</f>
        <v>62039</v>
      </c>
      <c r="I3242" s="177">
        <f>_xll.qlInterestRateIndexValueDate(Index1M,$H3242)</f>
        <v>62039</v>
      </c>
      <c r="J3242" s="182">
        <f>IFERROR(_xll.qlIndexFixing(Index1M,$H3242,TRUE,_xll.ohTrigger(RecalcTrigger,Trigger1M)),NA())</f>
        <v>2.2449970842981434E-2</v>
      </c>
      <c r="K3242" s="44">
        <f>IFERROR(_xll.qlIndexFixing(Index3M,H3242,TRUE,_xll.ohTrigger(RecalcTrigger,Trigger3M)),NA())</f>
        <v>2.2764687778188731E-2</v>
      </c>
      <c r="L3242" s="44">
        <f>IFERROR(_xll.qlIndexFixing(Index6M,$H3242,TRUE,_xll.ohTrigger(RecalcTrigger,Trigger6M)),NA())</f>
        <v>2.2913932860436255E-2</v>
      </c>
      <c r="M3242" s="183">
        <f>IFERROR(_xll.qlIndexFixing(Index1Y,$H3242,TRUE,_xll.ohTrigger(RecalcTrigger,Trigger1Y)),NA())</f>
        <v>2.3135952750590327E-2</v>
      </c>
      <c r="N3242" s="182">
        <f>IFERROR(_xll.qlIndexFixing(ONIndex1M,I3242,TRUE,_xll.ohTrigger(RecalcTrigger,Trigger1M)),NA())</f>
        <v>2.2418517477555966E-2</v>
      </c>
      <c r="O3242" s="44">
        <f>IFERROR(_xll.qlIndexFixing(ONIndex3M,I3242,TRUE,_xll.ohTrigger(RecalcTrigger,Trigger3M)),NA())</f>
        <v>2.2673004356240645E-2</v>
      </c>
      <c r="P3242" s="44">
        <f>IFERROR(_xll.qlIndexFixing(ONIndex6M,I3242,TRUE,_xll.ohTrigger(RecalcTrigger,Trigger6M)),NA())</f>
        <v>2.2732023415906744E-2</v>
      </c>
      <c r="Q3242" s="183">
        <f>IFERROR(_xll.qlIndexFixing(ONIndex1Y,I3242,TRUE,_xll.ohTrigger(RecalcTrigger,Trigger1Y)),NA())</f>
        <v>2.2767916487724804E-2</v>
      </c>
    </row>
    <row r="3243" spans="2:17" x14ac:dyDescent="0.2">
      <c r="B3243" s="39" t="s">
        <v>42</v>
      </c>
      <c r="D3243" s="42">
        <f>_xll.qlCalendarAdvance(Calendar,$D3242,B3243,"f",FALSE)</f>
        <v>62046</v>
      </c>
      <c r="E3243" s="177">
        <f>_xll.qlInterestRateIndexValueDate(IndexON,D3243)</f>
        <v>62046</v>
      </c>
      <c r="F3243" s="193">
        <f>IFERROR(_xll.qlIndexFixing(IndexON,D3243,TRUE,_xll.ohTrigger(RecalcTrigger,TriggerON)),NA())</f>
        <v>2.2295471736921701E-2</v>
      </c>
      <c r="H3243" s="42">
        <f>_xll.qlCalendarAdvance(Calendar,$H3242,B3243,"f",FALSE)</f>
        <v>62046</v>
      </c>
      <c r="I3243" s="177">
        <f>_xll.qlInterestRateIndexValueDate(Index1M,$H3243)</f>
        <v>62046</v>
      </c>
      <c r="J3243" s="182">
        <f>IFERROR(_xll.qlIndexFixing(Index1M,$H3243,TRUE,_xll.ohTrigger(RecalcTrigger,Trigger1M)),NA())</f>
        <v>2.2454512003858007E-2</v>
      </c>
      <c r="K3243" s="44">
        <f>IFERROR(_xll.qlIndexFixing(Index3M,H3243,TRUE,_xll.ohTrigger(RecalcTrigger,Trigger3M)),NA())</f>
        <v>2.2768877129988801E-2</v>
      </c>
      <c r="L3243" s="44">
        <f>IFERROR(_xll.qlIndexFixing(Index6M,$H3243,TRUE,_xll.ohTrigger(RecalcTrigger,Trigger6M)),NA())</f>
        <v>2.2918064139896364E-2</v>
      </c>
      <c r="M3243" s="183">
        <f>IFERROR(_xll.qlIndexFixing(Index1Y,$H3243,TRUE,_xll.ohTrigger(RecalcTrigger,Trigger1Y)),NA())</f>
        <v>2.3139954308042165E-2</v>
      </c>
      <c r="N3243" s="182">
        <f>IFERROR(_xll.qlIndexFixing(ONIndex1M,I3243,TRUE,_xll.ohTrigger(RecalcTrigger,Trigger1M)),NA())</f>
        <v>2.2423084493021772E-2</v>
      </c>
      <c r="O3243" s="44">
        <f>IFERROR(_xll.qlIndexFixing(ONIndex3M,I3243,TRUE,_xll.ohTrigger(RecalcTrigger,Trigger3M)),NA())</f>
        <v>2.2677264526272944E-2</v>
      </c>
      <c r="P3243" s="44">
        <f>IFERROR(_xll.qlIndexFixing(ONIndex6M,I3243,TRUE,_xll.ohTrigger(RecalcTrigger,Trigger6M)),NA())</f>
        <v>2.2736295920696703E-2</v>
      </c>
      <c r="Q3243" s="183">
        <f>IFERROR(_xll.qlIndexFixing(ONIndex1Y,I3243,TRUE,_xll.ohTrigger(RecalcTrigger,Trigger1Y)),NA())</f>
        <v>2.2772208467773947E-2</v>
      </c>
    </row>
    <row r="3244" spans="2:17" x14ac:dyDescent="0.2">
      <c r="B3244" s="39" t="s">
        <v>42</v>
      </c>
      <c r="D3244" s="42">
        <f>_xll.qlCalendarAdvance(Calendar,$D3243,B3244,"f",FALSE)</f>
        <v>62053</v>
      </c>
      <c r="E3244" s="177">
        <f>_xll.qlInterestRateIndexValueDate(IndexON,D3244)</f>
        <v>62053</v>
      </c>
      <c r="F3244" s="193">
        <f>IFERROR(_xll.qlIndexFixing(IndexON,D3244,TRUE,_xll.ohTrigger(RecalcTrigger,TriggerON)),NA())</f>
        <v>2.2299488260599798E-2</v>
      </c>
      <c r="H3244" s="42">
        <f>_xll.qlCalendarAdvance(Calendar,$H3243,B3244,"f",FALSE)</f>
        <v>62053</v>
      </c>
      <c r="I3244" s="177">
        <f>_xll.qlInterestRateIndexValueDate(Index1M,$H3244)</f>
        <v>62053</v>
      </c>
      <c r="J3244" s="182">
        <f>IFERROR(_xll.qlIndexFixing(Index1M,$H3244,TRUE,_xll.ohTrigger(RecalcTrigger,Trigger1M)),NA())</f>
        <v>2.2459037557338232E-2</v>
      </c>
      <c r="K3244" s="44">
        <f>IFERROR(_xll.qlIndexFixing(Index3M,H3244,TRUE,_xll.ohTrigger(RecalcTrigger,Trigger3M)),NA())</f>
        <v>2.2773051870934504E-2</v>
      </c>
      <c r="L3244" s="44">
        <f>IFERROR(_xll.qlIndexFixing(Index6M,$H3244,TRUE,_xll.ohTrigger(RecalcTrigger,Trigger6M)),NA())</f>
        <v>2.2922180688150735E-2</v>
      </c>
      <c r="M3244" s="183">
        <f>IFERROR(_xll.qlIndexFixing(Index1Y,$H3244,TRUE,_xll.ohTrigger(RecalcTrigger,Trigger1Y)),NA())</f>
        <v>2.3143940901964255E-2</v>
      </c>
      <c r="N3244" s="182">
        <f>IFERROR(_xll.qlIndexFixing(ONIndex1M,I3244,TRUE,_xll.ohTrigger(RecalcTrigger,Trigger1M)),NA())</f>
        <v>2.2427635928798928E-2</v>
      </c>
      <c r="O3244" s="44">
        <f>IFERROR(_xll.qlIndexFixing(ONIndex3M,I3244,TRUE,_xll.ohTrigger(RecalcTrigger,Trigger3M)),NA())</f>
        <v>2.2681510163653495E-2</v>
      </c>
      <c r="P3244" s="44">
        <f>IFERROR(_xll.qlIndexFixing(ONIndex6M,I3244,TRUE,_xll.ohTrigger(RecalcTrigger,Trigger6M)),NA())</f>
        <v>2.2740553850771894E-2</v>
      </c>
      <c r="Q3244" s="183">
        <f>IFERROR(_xll.qlIndexFixing(ONIndex1Y,I3244,TRUE,_xll.ohTrigger(RecalcTrigger,Trigger1Y)),NA())</f>
        <v>2.2776485806650371E-2</v>
      </c>
    </row>
    <row r="3245" spans="2:17" x14ac:dyDescent="0.2">
      <c r="B3245" s="39" t="s">
        <v>42</v>
      </c>
      <c r="D3245" s="42">
        <f>_xll.qlCalendarAdvance(Calendar,$D3244,B3245,"f",FALSE)</f>
        <v>62060</v>
      </c>
      <c r="E3245" s="177">
        <f>_xll.qlInterestRateIndexValueDate(IndexON,D3245)</f>
        <v>62060</v>
      </c>
      <c r="F3245" s="193">
        <f>IFERROR(_xll.qlIndexFixing(IndexON,D3245,TRUE,_xll.ohTrigger(RecalcTrigger,TriggerON)),NA())</f>
        <v>2.2303491035667866E-2</v>
      </c>
      <c r="H3245" s="42">
        <f>_xll.qlCalendarAdvance(Calendar,$H3244,B3245,"f",FALSE)</f>
        <v>62060</v>
      </c>
      <c r="I3245" s="177">
        <f>_xll.qlInterestRateIndexValueDate(Index1M,$H3245)</f>
        <v>62060</v>
      </c>
      <c r="J3245" s="182">
        <f>IFERROR(_xll.qlIndexFixing(Index1M,$H3245,TRUE,_xll.ohTrigger(RecalcTrigger,Trigger1M)),NA())</f>
        <v>2.246354750339425E-2</v>
      </c>
      <c r="K3245" s="44">
        <f>IFERROR(_xll.qlIndexFixing(Index3M,H3245,TRUE,_xll.ohTrigger(RecalcTrigger,Trigger3M)),NA())</f>
        <v>2.2777212000976516E-2</v>
      </c>
      <c r="L3245" s="44">
        <f>IFERROR(_xll.qlIndexFixing(Index6M,$H3245,TRUE,_xll.ohTrigger(RecalcTrigger,Trigger6M)),NA())</f>
        <v>2.2926282505110716E-2</v>
      </c>
      <c r="M3245" s="183">
        <f>IFERROR(_xll.qlIndexFixing(Index1Y,$H3245,TRUE,_xll.ohTrigger(RecalcTrigger,Trigger1Y)),NA())</f>
        <v>2.3147912532181847E-2</v>
      </c>
      <c r="N3245" s="182">
        <f>IFERROR(_xll.qlIndexFixing(ONIndex1M,I3245,TRUE,_xll.ohTrigger(RecalcTrigger,Trigger1M)),NA())</f>
        <v>2.2432171785373711E-2</v>
      </c>
      <c r="O3245" s="44">
        <f>IFERROR(_xll.qlIndexFixing(ONIndex3M,I3245,TRUE,_xll.ohTrigger(RecalcTrigger,Trigger3M)),NA())</f>
        <v>2.2685741268382298E-2</v>
      </c>
      <c r="P3245" s="44">
        <f>IFERROR(_xll.qlIndexFixing(ONIndex6M,I3245,TRUE,_xll.ohTrigger(RecalcTrigger,Trigger6M)),NA())</f>
        <v>2.2744797205970224E-2</v>
      </c>
      <c r="Q3245" s="183">
        <f>IFERROR(_xll.qlIndexFixing(ONIndex1Y,I3245,TRUE,_xll.ohTrigger(RecalcTrigger,Trigger1Y)),NA())</f>
        <v>2.2780748504354076E-2</v>
      </c>
    </row>
    <row r="3246" spans="2:17" x14ac:dyDescent="0.2">
      <c r="B3246" s="39" t="s">
        <v>42</v>
      </c>
      <c r="D3246" s="42">
        <f>_xll.qlCalendarAdvance(Calendar,$D3245,B3246,"f",FALSE)</f>
        <v>62067</v>
      </c>
      <c r="E3246" s="177">
        <f>_xll.qlInterestRateIndexValueDate(IndexON,D3246)</f>
        <v>62067</v>
      </c>
      <c r="F3246" s="193">
        <f>IFERROR(_xll.qlIndexFixing(IndexON,D3246,TRUE,_xll.ohTrigger(RecalcTrigger,TriggerON)),NA())</f>
        <v>2.2307480062287999E-2</v>
      </c>
      <c r="H3246" s="42">
        <f>_xll.qlCalendarAdvance(Calendar,$H3245,B3246,"f",FALSE)</f>
        <v>62067</v>
      </c>
      <c r="I3246" s="177">
        <f>_xll.qlInterestRateIndexValueDate(Index1M,$H3246)</f>
        <v>62067</v>
      </c>
      <c r="J3246" s="182">
        <f>IFERROR(_xll.qlIndexFixing(Index1M,$H3246,TRUE,_xll.ohTrigger(RecalcTrigger,Trigger1M)),NA())</f>
        <v>2.2468041842020996E-2</v>
      </c>
      <c r="K3246" s="44">
        <f>IFERROR(_xll.qlIndexFixing(Index3M,H3246,TRUE,_xll.ohTrigger(RecalcTrigger,Trigger3M)),NA())</f>
        <v>2.2779351676015292E-2</v>
      </c>
      <c r="L3246" s="44">
        <f>IFERROR(_xll.qlIndexFixing(Index6M,$H3246,TRUE,_xll.ohTrigger(RecalcTrigger,Trigger6M)),NA())</f>
        <v>2.293137400665397E-2</v>
      </c>
      <c r="M3246" s="183">
        <f>IFERROR(_xll.qlIndexFixing(Index1Y,$H3246,TRUE,_xll.ohTrigger(RecalcTrigger,Trigger1Y)),NA())</f>
        <v>2.3151869198520858E-2</v>
      </c>
      <c r="N3246" s="182">
        <f>IFERROR(_xll.qlIndexFixing(ONIndex1M,I3246,TRUE,_xll.ohTrigger(RecalcTrigger,Trigger1M)),NA())</f>
        <v>2.2436692062584029E-2</v>
      </c>
      <c r="O3246" s="44">
        <f>IFERROR(_xll.qlIndexFixing(ONIndex3M,I3246,TRUE,_xll.ohTrigger(RecalcTrigger,Trigger3M)),NA())</f>
        <v>2.2689957840297259E-2</v>
      </c>
      <c r="P3246" s="44">
        <f>IFERROR(_xll.qlIndexFixing(ONIndex6M,I3246,TRUE,_xll.ohTrigger(RecalcTrigger,Trigger6M)),NA())</f>
        <v>2.2749025986615878E-2</v>
      </c>
      <c r="Q3246" s="183">
        <f>IFERROR(_xll.qlIndexFixing(ONIndex1Y,I3246,TRUE,_xll.ohTrigger(RecalcTrigger,Trigger1Y)),NA())</f>
        <v>2.2784996560966109E-2</v>
      </c>
    </row>
    <row r="3247" spans="2:17" x14ac:dyDescent="0.2">
      <c r="B3247" s="39" t="s">
        <v>42</v>
      </c>
      <c r="D3247" s="42">
        <f>_xll.qlCalendarAdvance(Calendar,$D3246,B3247,"f",FALSE)</f>
        <v>62074</v>
      </c>
      <c r="E3247" s="177">
        <f>_xll.qlInterestRateIndexValueDate(IndexON,D3247)</f>
        <v>62074</v>
      </c>
      <c r="F3247" s="193">
        <f>IFERROR(_xll.qlIndexFixing(IndexON,D3247,TRUE,_xll.ohTrigger(RecalcTrigger,TriggerON)),NA())</f>
        <v>2.2311455340703334E-2</v>
      </c>
      <c r="H3247" s="42">
        <f>_xll.qlCalendarAdvance(Calendar,$H3246,B3247,"f",FALSE)</f>
        <v>62074</v>
      </c>
      <c r="I3247" s="177">
        <f>_xll.qlInterestRateIndexValueDate(Index1M,$H3247)</f>
        <v>62074</v>
      </c>
      <c r="J3247" s="182">
        <f>IFERROR(_xll.qlIndexFixing(Index1M,$H3247,TRUE,_xll.ohTrigger(RecalcTrigger,Trigger1M)),NA())</f>
        <v>2.2472520573190609E-2</v>
      </c>
      <c r="K3247" s="44">
        <f>IFERROR(_xll.qlIndexFixing(Index3M,H3247,TRUE,_xll.ohTrigger(RecalcTrigger,Trigger3M)),NA())</f>
        <v>2.2783484156964913E-2</v>
      </c>
      <c r="L3247" s="44">
        <f>IFERROR(_xll.qlIndexFixing(Index6M,$H3247,TRUE,_xll.ohTrigger(RecalcTrigger,Trigger6M)),NA())</f>
        <v>2.2935445562859924E-2</v>
      </c>
      <c r="M3247" s="183">
        <f>IFERROR(_xll.qlIndexFixing(Index1Y,$H3247,TRUE,_xll.ohTrigger(RecalcTrigger,Trigger1Y)),NA())</f>
        <v>2.3155810900807205E-2</v>
      </c>
      <c r="N3247" s="182">
        <f>IFERROR(_xll.qlIndexFixing(ONIndex1M,I3247,TRUE,_xll.ohTrigger(RecalcTrigger,Trigger1M)),NA())</f>
        <v>2.244119676026779E-2</v>
      </c>
      <c r="O3247" s="44">
        <f>IFERROR(_xll.qlIndexFixing(ONIndex3M,I3247,TRUE,_xll.ohTrigger(RecalcTrigger,Trigger3M)),NA())</f>
        <v>2.269415987980361E-2</v>
      </c>
      <c r="P3247" s="44">
        <f>IFERROR(_xll.qlIndexFixing(ONIndex6M,I3247,TRUE,_xll.ohTrigger(RecalcTrigger,Trigger6M)),NA())</f>
        <v>2.2753240192222579E-2</v>
      </c>
      <c r="Q3247" s="183">
        <f>IFERROR(_xll.qlIndexFixing(ONIndex1Y,I3247,TRUE,_xll.ohTrigger(RecalcTrigger,Trigger1Y)),NA())</f>
        <v>2.2789229976324377E-2</v>
      </c>
    </row>
    <row r="3248" spans="2:17" x14ac:dyDescent="0.2">
      <c r="B3248" s="39" t="s">
        <v>42</v>
      </c>
      <c r="D3248" s="42">
        <f>_xll.qlCalendarAdvance(Calendar,$D3247,B3248,"f",FALSE)</f>
        <v>62081</v>
      </c>
      <c r="E3248" s="177">
        <f>_xll.qlInterestRateIndexValueDate(IndexON,D3248)</f>
        <v>62081</v>
      </c>
      <c r="F3248" s="193">
        <f>IFERROR(_xll.qlIndexFixing(IndexON,D3248,TRUE,_xll.ohTrigger(RecalcTrigger,TriggerON)),NA())</f>
        <v>2.2315416870427596E-2</v>
      </c>
      <c r="H3248" s="42">
        <f>_xll.qlCalendarAdvance(Calendar,$H3247,B3248,"f",FALSE)</f>
        <v>62081</v>
      </c>
      <c r="I3248" s="177">
        <f>_xll.qlInterestRateIndexValueDate(Index1M,$H3248)</f>
        <v>62081</v>
      </c>
      <c r="J3248" s="182">
        <f>IFERROR(_xll.qlIndexFixing(Index1M,$H3248,TRUE,_xll.ohTrigger(RecalcTrigger,Trigger1M)),NA())</f>
        <v>2.2476983696880296E-2</v>
      </c>
      <c r="K3248" s="44">
        <f>IFERROR(_xll.qlIndexFixing(Index3M,H3248,TRUE,_xll.ohTrigger(RecalcTrigger,Trigger3M)),NA())</f>
        <v>2.2787602028607412E-2</v>
      </c>
      <c r="L3248" s="44">
        <f>IFERROR(_xll.qlIndexFixing(Index6M,$H3248,TRUE,_xll.ohTrigger(RecalcTrigger,Trigger6M)),NA())</f>
        <v>2.2939502386622578E-2</v>
      </c>
      <c r="M3248" s="183">
        <f>IFERROR(_xll.qlIndexFixing(Index1Y,$H3248,TRUE,_xll.ohTrigger(RecalcTrigger,Trigger1Y)),NA())</f>
        <v>2.3159737638867472E-2</v>
      </c>
      <c r="N3248" s="182">
        <f>IFERROR(_xll.qlIndexFixing(ONIndex1M,I3248,TRUE,_xll.ohTrigger(RecalcTrigger,Trigger1M)),NA())</f>
        <v>2.2445685878343946E-2</v>
      </c>
      <c r="O3248" s="44">
        <f>IFERROR(_xll.qlIndexFixing(ONIndex3M,I3248,TRUE,_xll.ohTrigger(RecalcTrigger,Trigger3M)),NA())</f>
        <v>2.2698347386252982E-2</v>
      </c>
      <c r="P3248" s="44">
        <f>IFERROR(_xll.qlIndexFixing(ONIndex6M,I3248,TRUE,_xll.ohTrigger(RecalcTrigger,Trigger6M)),NA())</f>
        <v>2.2757439823195558E-2</v>
      </c>
      <c r="Q3248" s="183">
        <f>IFERROR(_xll.qlIndexFixing(ONIndex1Y,I3248,TRUE,_xll.ohTrigger(RecalcTrigger,Trigger1Y)),NA())</f>
        <v>2.2793448750266787E-2</v>
      </c>
    </row>
    <row r="3249" spans="2:17" x14ac:dyDescent="0.2">
      <c r="B3249" s="39" t="s">
        <v>42</v>
      </c>
      <c r="D3249" s="42">
        <f>_xll.qlCalendarAdvance(Calendar,$D3248,B3249,"f",FALSE)</f>
        <v>62089</v>
      </c>
      <c r="E3249" s="177">
        <f>_xll.qlInterestRateIndexValueDate(IndexON,D3249)</f>
        <v>62089</v>
      </c>
      <c r="F3249" s="193">
        <f>IFERROR(_xll.qlIndexFixing(IndexON,D3249,TRUE,_xll.ohTrigger(RecalcTrigger,TriggerON)),NA())</f>
        <v>2.2321854941539009E-2</v>
      </c>
      <c r="H3249" s="42">
        <f>_xll.qlCalendarAdvance(Calendar,$H3248,B3249,"f",FALSE)</f>
        <v>62089</v>
      </c>
      <c r="I3249" s="177">
        <f>_xll.qlInterestRateIndexValueDate(Index1M,$H3249)</f>
        <v>62089</v>
      </c>
      <c r="J3249" s="182">
        <f>IFERROR(_xll.qlIndexFixing(Index1M,$H3249,TRUE,_xll.ohTrigger(RecalcTrigger,Trigger1M)),NA())</f>
        <v>2.2481057231871968E-2</v>
      </c>
      <c r="K3249" s="44">
        <f>IFERROR(_xll.qlIndexFixing(Index3M,H3249,TRUE,_xll.ohTrigger(RecalcTrigger,Trigger3M)),NA())</f>
        <v>2.2792290278624693E-2</v>
      </c>
      <c r="L3249" s="44">
        <f>IFERROR(_xll.qlIndexFixing(Index6M,$H3249,TRUE,_xll.ohTrigger(RecalcTrigger,Trigger6M)),NA())</f>
        <v>2.2944120716798015E-2</v>
      </c>
      <c r="M3249" s="183">
        <f>IFERROR(_xll.qlIndexFixing(Index1Y,$H3249,TRUE,_xll.ohTrigger(RecalcTrigger,Trigger1Y)),NA())</f>
        <v>2.3166204656451698E-2</v>
      </c>
      <c r="N3249" s="182">
        <f>IFERROR(_xll.qlIndexFixing(ONIndex1M,I3249,TRUE,_xll.ohTrigger(RecalcTrigger,Trigger1M)),NA())</f>
        <v>2.2452815637155808E-2</v>
      </c>
      <c r="O3249" s="44">
        <f>IFERROR(_xll.qlIndexFixing(ONIndex3M,I3249,TRUE,_xll.ohTrigger(RecalcTrigger,Trigger3M)),NA())</f>
        <v>2.2705122114456598E-2</v>
      </c>
      <c r="P3249" s="44">
        <f>IFERROR(_xll.qlIndexFixing(ONIndex6M,I3249,TRUE,_xll.ohTrigger(RecalcTrigger,Trigger6M)),NA())</f>
        <v>2.2764237440813982E-2</v>
      </c>
      <c r="Q3249" s="183">
        <f>IFERROR(_xll.qlIndexFixing(ONIndex1Y,I3249,TRUE,_xll.ohTrigger(RecalcTrigger,Trigger1Y)),NA())</f>
        <v>2.2800275380535643E-2</v>
      </c>
    </row>
    <row r="3250" spans="2:17" x14ac:dyDescent="0.2">
      <c r="B3250" s="39" t="s">
        <v>42</v>
      </c>
      <c r="D3250" s="42">
        <f>_xll.qlCalendarAdvance(Calendar,$D3249,B3250,"f",FALSE)</f>
        <v>62096</v>
      </c>
      <c r="E3250" s="177">
        <f>_xll.qlInterestRateIndexValueDate(IndexON,D3250)</f>
        <v>62096</v>
      </c>
      <c r="F3250" s="193">
        <f>IFERROR(_xll.qlIndexFixing(IndexON,D3250,TRUE,_xll.ohTrigger(RecalcTrigger,TriggerON)),NA())</f>
        <v>2.2325785527036828E-2</v>
      </c>
      <c r="H3250" s="42">
        <f>_xll.qlCalendarAdvance(Calendar,$H3249,B3250,"f",FALSE)</f>
        <v>62096</v>
      </c>
      <c r="I3250" s="177">
        <f>_xll.qlInterestRateIndexValueDate(Index1M,$H3250)</f>
        <v>62096</v>
      </c>
      <c r="J3250" s="182">
        <f>IFERROR(_xll.qlIndexFixing(Index1M,$H3250,TRUE,_xll.ohTrigger(RecalcTrigger,Trigger1M)),NA())</f>
        <v>2.2485487753081877E-2</v>
      </c>
      <c r="K3250" s="44">
        <f>IFERROR(_xll.qlIndexFixing(Index3M,H3250,TRUE,_xll.ohTrigger(RecalcTrigger,Trigger3M)),NA())</f>
        <v>2.2796376844461775E-2</v>
      </c>
      <c r="L3250" s="44">
        <f>IFERROR(_xll.qlIndexFixing(Index6M,$H3250,TRUE,_xll.ohTrigger(RecalcTrigger,Trigger6M)),NA())</f>
        <v>2.2947144866102862E-2</v>
      </c>
      <c r="M3250" s="183">
        <f>IFERROR(_xll.qlIndexFixing(Index1Y,$H3250,TRUE,_xll.ohTrigger(RecalcTrigger,Trigger1Y)),NA())</f>
        <v>2.317009767836585E-2</v>
      </c>
      <c r="N3250" s="182">
        <f>IFERROR(_xll.qlIndexFixing(ONIndex1M,I3250,TRUE,_xll.ohTrigger(RecalcTrigger,Trigger1M)),NA())</f>
        <v>2.2457269693233105E-2</v>
      </c>
      <c r="O3250" s="44">
        <f>IFERROR(_xll.qlIndexFixing(ONIndex3M,I3250,TRUE,_xll.ohTrigger(RecalcTrigger,Trigger3M)),NA())</f>
        <v>2.2709276920352593E-2</v>
      </c>
      <c r="P3250" s="44">
        <f>IFERROR(_xll.qlIndexFixing(ONIndex6M,I3250,TRUE,_xll.ohTrigger(RecalcTrigger,Trigger6M)),NA())</f>
        <v>2.2768404277760206E-2</v>
      </c>
      <c r="Q3250" s="183">
        <f>IFERROR(_xll.qlIndexFixing(ONIndex1Y,I3250,TRUE,_xll.ohTrigger(RecalcTrigger,Trigger1Y)),NA())</f>
        <v>2.2804461211947496E-2</v>
      </c>
    </row>
    <row r="3251" spans="2:17" x14ac:dyDescent="0.2">
      <c r="B3251" s="39" t="s">
        <v>42</v>
      </c>
      <c r="D3251" s="42">
        <f>_xll.qlCalendarAdvance(Calendar,$D3250,B3251,"f",FALSE)</f>
        <v>62103</v>
      </c>
      <c r="E3251" s="177">
        <f>_xll.qlInterestRateIndexValueDate(IndexON,D3251)</f>
        <v>62103</v>
      </c>
      <c r="F3251" s="193">
        <f>IFERROR(_xll.qlIndexFixing(IndexON,D3251,TRUE,_xll.ohTrigger(RecalcTrigger,TriggerON)),NA())</f>
        <v>2.2329702362438773E-2</v>
      </c>
      <c r="H3251" s="42">
        <f>_xll.qlCalendarAdvance(Calendar,$H3250,B3251,"f",FALSE)</f>
        <v>62103</v>
      </c>
      <c r="I3251" s="177">
        <f>_xll.qlInterestRateIndexValueDate(Index1M,$H3251)</f>
        <v>62103</v>
      </c>
      <c r="J3251" s="182">
        <f>IFERROR(_xll.qlIndexFixing(Index1M,$H3251,TRUE,_xll.ohTrigger(RecalcTrigger,Trigger1M)),NA())</f>
        <v>2.2489902667667011E-2</v>
      </c>
      <c r="K3251" s="44">
        <f>IFERROR(_xll.qlIndexFixing(Index3M,H3251,TRUE,_xll.ohTrigger(RecalcTrigger,Trigger3M)),NA())</f>
        <v>2.2800448800854856E-2</v>
      </c>
      <c r="L3251" s="44">
        <f>IFERROR(_xll.qlIndexFixing(Index6M,$H3251,TRUE,_xll.ohTrigger(RecalcTrigger,Trigger6M)),NA())</f>
        <v>2.2951156188885744E-2</v>
      </c>
      <c r="M3251" s="183">
        <f>IFERROR(_xll.qlIndexFixing(Index1Y,$H3251,TRUE,_xll.ohTrigger(RecalcTrigger,Trigger1Y)),NA())</f>
        <v>2.3173975733693435E-2</v>
      </c>
      <c r="N3251" s="182">
        <f>IFERROR(_xll.qlIndexFixing(ONIndex1M,I3251,TRUE,_xll.ohTrigger(RecalcTrigger,Trigger1M)),NA())</f>
        <v>2.2461708168054855E-2</v>
      </c>
      <c r="O3251" s="44">
        <f>IFERROR(_xll.qlIndexFixing(ONIndex3M,I3251,TRUE,_xll.ohTrigger(RecalcTrigger,Trigger3M)),NA())</f>
        <v>2.2713417191813821E-2</v>
      </c>
      <c r="P3251" s="44">
        <f>IFERROR(_xll.qlIndexFixing(ONIndex6M,I3251,TRUE,_xll.ohTrigger(RecalcTrigger,Trigger6M)),NA())</f>
        <v>2.2772556538154614E-2</v>
      </c>
      <c r="Q3251" s="183">
        <f>IFERROR(_xll.qlIndexFixing(ONIndex1Y,I3251,TRUE,_xll.ohTrigger(RecalcTrigger,Trigger1Y)),NA())</f>
        <v>2.2808632400403615E-2</v>
      </c>
    </row>
    <row r="3252" spans="2:17" x14ac:dyDescent="0.2">
      <c r="B3252" s="39" t="s">
        <v>42</v>
      </c>
      <c r="D3252" s="42">
        <f>_xll.qlCalendarAdvance(Calendar,$D3251,B3252,"f",FALSE)</f>
        <v>62110</v>
      </c>
      <c r="E3252" s="177">
        <f>_xll.qlInterestRateIndexValueDate(IndexON,D3252)</f>
        <v>62110</v>
      </c>
      <c r="F3252" s="193">
        <f>IFERROR(_xll.qlIndexFixing(IndexON,D3252,TRUE,_xll.ohTrigger(RecalcTrigger,TriggerON)),NA())</f>
        <v>2.233360544779887E-2</v>
      </c>
      <c r="H3252" s="42">
        <f>_xll.qlCalendarAdvance(Calendar,$H3251,B3252,"f",FALSE)</f>
        <v>62110</v>
      </c>
      <c r="I3252" s="177">
        <f>_xll.qlInterestRateIndexValueDate(Index1M,$H3252)</f>
        <v>62110</v>
      </c>
      <c r="J3252" s="182">
        <f>IFERROR(_xll.qlIndexFixing(Index1M,$H3252,TRUE,_xll.ohTrigger(RecalcTrigger,Trigger1M)),NA())</f>
        <v>2.2494301975611686E-2</v>
      </c>
      <c r="K3252" s="44">
        <f>IFERROR(_xll.qlIndexFixing(Index3M,H3252,TRUE,_xll.ohTrigger(RecalcTrigger,Trigger3M)),NA())</f>
        <v>2.2804506147758915E-2</v>
      </c>
      <c r="L3252" s="44">
        <f>IFERROR(_xll.qlIndexFixing(Index6M,$H3252,TRUE,_xll.ohTrigger(RecalcTrigger,Trigger6M)),NA())</f>
        <v>2.2955152779746014E-2</v>
      </c>
      <c r="M3252" s="183">
        <f>IFERROR(_xll.qlIndexFixing(Index1Y,$H3252,TRUE,_xll.ohTrigger(RecalcTrigger,Trigger1Y)),NA())</f>
        <v>2.3177838822262868E-2</v>
      </c>
      <c r="N3252" s="182">
        <f>IFERROR(_xll.qlIndexFixing(ONIndex1M,I3252,TRUE,_xll.ohTrigger(RecalcTrigger,Trigger1M)),NA())</f>
        <v>2.2466131061567033E-2</v>
      </c>
      <c r="O3252" s="44">
        <f>IFERROR(_xll.qlIndexFixing(ONIndex3M,I3252,TRUE,_xll.ohTrigger(RecalcTrigger,Trigger3M)),NA())</f>
        <v>2.2717542928921329E-2</v>
      </c>
      <c r="P3252" s="44">
        <f>IFERROR(_xll.qlIndexFixing(ONIndex6M,I3252,TRUE,_xll.ohTrigger(RecalcTrigger,Trigger6M)),NA())</f>
        <v>2.2776694222078252E-2</v>
      </c>
      <c r="Q3252" s="183">
        <f>IFERROR(_xll.qlIndexFixing(ONIndex1Y,I3252,TRUE,_xll.ohTrigger(RecalcTrigger,Trigger1Y)),NA())</f>
        <v>2.2812788945903998E-2</v>
      </c>
    </row>
    <row r="3253" spans="2:17" x14ac:dyDescent="0.2">
      <c r="B3253" s="39" t="s">
        <v>42</v>
      </c>
      <c r="D3253" s="42">
        <f>_xll.qlCalendarAdvance(Calendar,$D3252,B3253,"f",FALSE)</f>
        <v>62117</v>
      </c>
      <c r="E3253" s="177">
        <f>_xll.qlInterestRateIndexValueDate(IndexON,D3253)</f>
        <v>62117</v>
      </c>
      <c r="F3253" s="193">
        <f>IFERROR(_xll.qlIndexFixing(IndexON,D3253,TRUE,_xll.ohTrigger(RecalcTrigger,TriggerON)),NA())</f>
        <v>2.2337494783171156E-2</v>
      </c>
      <c r="H3253" s="42">
        <f>_xll.qlCalendarAdvance(Calendar,$H3252,B3253,"f",FALSE)</f>
        <v>62117</v>
      </c>
      <c r="I3253" s="177">
        <f>_xll.qlInterestRateIndexValueDate(Index1M,$H3253)</f>
        <v>62117</v>
      </c>
      <c r="J3253" s="182">
        <f>IFERROR(_xll.qlIndexFixing(Index1M,$H3253,TRUE,_xll.ohTrigger(RecalcTrigger,Trigger1M)),NA())</f>
        <v>2.2498685676897598E-2</v>
      </c>
      <c r="K3253" s="44">
        <f>IFERROR(_xll.qlIndexFixing(Index3M,H3253,TRUE,_xll.ohTrigger(RecalcTrigger,Trigger3M)),NA())</f>
        <v>2.280854888513072E-2</v>
      </c>
      <c r="L3253" s="44">
        <f>IFERROR(_xll.qlIndexFixing(Index6M,$H3253,TRUE,_xll.ohTrigger(RecalcTrigger,Trigger6M)),NA())</f>
        <v>2.2959134638596803E-2</v>
      </c>
      <c r="M3253" s="183">
        <f>IFERROR(_xll.qlIndexFixing(Index1Y,$H3253,TRUE,_xll.ohTrigger(RecalcTrigger,Trigger1Y)),NA())</f>
        <v>2.3181686943903223E-2</v>
      </c>
      <c r="N3253" s="182">
        <f>IFERROR(_xll.qlIndexFixing(ONIndex1M,I3253,TRUE,_xll.ohTrigger(RecalcTrigger,Trigger1M)),NA())</f>
        <v>2.2470538373850678E-2</v>
      </c>
      <c r="O3253" s="44">
        <f>IFERROR(_xll.qlIndexFixing(ONIndex3M,I3253,TRUE,_xll.ohTrigger(RecalcTrigger,Trigger3M)),NA())</f>
        <v>2.272165413154004E-2</v>
      </c>
      <c r="P3253" s="44">
        <f>IFERROR(_xll.qlIndexFixing(ONIndex6M,I3253,TRUE,_xll.ohTrigger(RecalcTrigger,Trigger6M)),NA())</f>
        <v>2.278081732945007E-2</v>
      </c>
      <c r="Q3253" s="183">
        <f>IFERROR(_xll.qlIndexFixing(ONIndex1Y,I3253,TRUE,_xll.ohTrigger(RecalcTrigger,Trigger1Y)),NA())</f>
        <v>2.2816930848421627E-2</v>
      </c>
    </row>
    <row r="3254" spans="2:17" x14ac:dyDescent="0.2">
      <c r="B3254" s="39" t="s">
        <v>42</v>
      </c>
      <c r="D3254" s="42">
        <f>_xll.qlCalendarAdvance(Calendar,$D3253,B3254,"f",FALSE)</f>
        <v>62124</v>
      </c>
      <c r="E3254" s="177">
        <f>_xll.qlInterestRateIndexValueDate(IndexON,D3254)</f>
        <v>62124</v>
      </c>
      <c r="F3254" s="193">
        <f>IFERROR(_xll.qlIndexFixing(IndexON,D3254,TRUE,_xll.ohTrigger(RecalcTrigger,TriggerON)),NA())</f>
        <v>2.2341370368420547E-2</v>
      </c>
      <c r="H3254" s="42">
        <f>_xll.qlCalendarAdvance(Calendar,$H3253,B3254,"f",FALSE)</f>
        <v>62124</v>
      </c>
      <c r="I3254" s="177">
        <f>_xll.qlInterestRateIndexValueDate(Index1M,$H3254)</f>
        <v>62124</v>
      </c>
      <c r="J3254" s="182">
        <f>IFERROR(_xll.qlIndexFixing(Index1M,$H3254,TRUE,_xll.ohTrigger(RecalcTrigger,Trigger1M)),NA())</f>
        <v>2.2500041994930331E-2</v>
      </c>
      <c r="K3254" s="44">
        <f>IFERROR(_xll.qlIndexFixing(Index3M,H3254,TRUE,_xll.ohTrigger(RecalcTrigger,Trigger3M)),NA())</f>
        <v>2.2811580468412571E-2</v>
      </c>
      <c r="L3254" s="44">
        <f>IFERROR(_xll.qlIndexFixing(Index6M,$H3254,TRUE,_xll.ohTrigger(RecalcTrigger,Trigger6M)),NA())</f>
        <v>2.2963101765351247E-2</v>
      </c>
      <c r="M3254" s="183">
        <f>IFERROR(_xll.qlIndexFixing(Index1Y,$H3254,TRUE,_xll.ohTrigger(RecalcTrigger,Trigger1Y)),NA())</f>
        <v>2.3182535977940302E-2</v>
      </c>
      <c r="N3254" s="182">
        <f>IFERROR(_xll.qlIndexFixing(ONIndex1M,I3254,TRUE,_xll.ohTrigger(RecalcTrigger,Trigger1M)),NA())</f>
        <v>2.2474930104959826E-2</v>
      </c>
      <c r="O3254" s="44">
        <f>IFERROR(_xll.qlIndexFixing(ONIndex3M,I3254,TRUE,_xll.ohTrigger(RecalcTrigger,Trigger3M)),NA())</f>
        <v>2.2725750799778014E-2</v>
      </c>
      <c r="P3254" s="44">
        <f>IFERROR(_xll.qlIndexFixing(ONIndex6M,I3254,TRUE,_xll.ohTrigger(RecalcTrigger,Trigger6M)),NA())</f>
        <v>2.2784925860351118E-2</v>
      </c>
      <c r="Q3254" s="183">
        <f>IFERROR(_xll.qlIndexFixing(ONIndex1Y,I3254,TRUE,_xll.ohTrigger(RecalcTrigger,Trigger1Y)),NA())</f>
        <v>2.2821058108010533E-2</v>
      </c>
    </row>
    <row r="3255" spans="2:17" x14ac:dyDescent="0.2">
      <c r="B3255" s="39" t="s">
        <v>42</v>
      </c>
      <c r="D3255" s="42">
        <f>_xll.qlCalendarAdvance(Calendar,$D3254,B3255,"f",FALSE)</f>
        <v>62131</v>
      </c>
      <c r="E3255" s="177">
        <f>_xll.qlInterestRateIndexValueDate(IndexON,D3255)</f>
        <v>62131</v>
      </c>
      <c r="F3255" s="193">
        <f>IFERROR(_xll.qlIndexFixing(IndexON,D3255,TRUE,_xll.ohTrigger(RecalcTrigger,TriggerON)),NA())</f>
        <v>2.2345232203655106E-2</v>
      </c>
      <c r="H3255" s="42">
        <f>_xll.qlCalendarAdvance(Calendar,$H3254,B3255,"f",FALSE)</f>
        <v>62131</v>
      </c>
      <c r="I3255" s="177">
        <f>_xll.qlInterestRateIndexValueDate(Index1M,$H3255)</f>
        <v>62131</v>
      </c>
      <c r="J3255" s="182">
        <f>IFERROR(_xll.qlIndexFixing(Index1M,$H3255,TRUE,_xll.ohTrigger(RecalcTrigger,Trigger1M)),NA())</f>
        <v>2.2504397022299616E-2</v>
      </c>
      <c r="K3255" s="44">
        <f>IFERROR(_xll.qlIndexFixing(Index3M,H3255,TRUE,_xll.ohTrigger(RecalcTrigger,Trigger3M)),NA())</f>
        <v>2.2815594779917864E-2</v>
      </c>
      <c r="L3255" s="44">
        <f>IFERROR(_xll.qlIndexFixing(Index6M,$H3255,TRUE,_xll.ohTrigger(RecalcTrigger,Trigger6M)),NA())</f>
        <v>2.2967054159925608E-2</v>
      </c>
      <c r="M3255" s="183">
        <f>IFERROR(_xll.qlIndexFixing(Index1Y,$H3255,TRUE,_xll.ohTrigger(RecalcTrigger,Trigger1Y)),NA())</f>
        <v>2.3189338285720052E-2</v>
      </c>
      <c r="N3255" s="182">
        <f>IFERROR(_xll.qlIndexFixing(ONIndex1M,I3255,TRUE,_xll.ohTrigger(RecalcTrigger,Trigger1M)),NA())</f>
        <v>2.2479306254732382E-2</v>
      </c>
      <c r="O3255" s="44">
        <f>IFERROR(_xll.qlIndexFixing(ONIndex3M,I3255,TRUE,_xll.ohTrigger(RecalcTrigger,Trigger3M)),NA())</f>
        <v>2.2729832933527188E-2</v>
      </c>
      <c r="P3255" s="44">
        <f>IFERROR(_xll.qlIndexFixing(ONIndex6M,I3255,TRUE,_xll.ohTrigger(RecalcTrigger,Trigger6M)),NA())</f>
        <v>2.2789019814754379E-2</v>
      </c>
      <c r="Q3255" s="183">
        <f>IFERROR(_xll.qlIndexFixing(ONIndex1Y,I3255,TRUE,_xll.ohTrigger(RecalcTrigger,Trigger1Y)),NA())</f>
        <v>2.2825170724697735E-2</v>
      </c>
    </row>
    <row r="3256" spans="2:17" x14ac:dyDescent="0.2">
      <c r="B3256" s="39" t="s">
        <v>42</v>
      </c>
      <c r="D3256" s="42">
        <f>_xll.qlCalendarAdvance(Calendar,$D3255,B3256,"f",FALSE)</f>
        <v>62138</v>
      </c>
      <c r="E3256" s="177">
        <f>_xll.qlInterestRateIndexValueDate(IndexON,D3256)</f>
        <v>62138</v>
      </c>
      <c r="F3256" s="193">
        <f>IFERROR(_xll.qlIndexFixing(IndexON,D3256,TRUE,_xll.ohTrigger(RecalcTrigger,TriggerON)),NA())</f>
        <v>2.2349080288793791E-2</v>
      </c>
      <c r="H3256" s="42">
        <f>_xll.qlCalendarAdvance(Calendar,$H3255,B3256,"f",FALSE)</f>
        <v>62138</v>
      </c>
      <c r="I3256" s="177">
        <f>_xll.qlInterestRateIndexValueDate(Index1M,$H3256)</f>
        <v>62138</v>
      </c>
      <c r="J3256" s="182">
        <f>IFERROR(_xll.qlIndexFixing(Index1M,$H3256,TRUE,_xll.ohTrigger(RecalcTrigger,Trigger1M)),NA())</f>
        <v>2.2508736445695312E-2</v>
      </c>
      <c r="K3256" s="44">
        <f>IFERROR(_xll.qlIndexFixing(Index3M,H3256,TRUE,_xll.ohTrigger(RecalcTrigger,Trigger3M)),NA())</f>
        <v>2.2819594482632523E-2</v>
      </c>
      <c r="L3256" s="44">
        <f>IFERROR(_xll.qlIndexFixing(Index6M,$H3256,TRUE,_xll.ohTrigger(RecalcTrigger,Trigger6M)),NA())</f>
        <v>2.2970991822230787E-2</v>
      </c>
      <c r="M3256" s="183">
        <f>IFERROR(_xll.qlIndexFixing(Index1Y,$H3256,TRUE,_xll.ohTrigger(RecalcTrigger,Trigger1Y)),NA())</f>
        <v>2.3193141505558432E-2</v>
      </c>
      <c r="N3256" s="182">
        <f>IFERROR(_xll.qlIndexFixing(ONIndex1M,I3256,TRUE,_xll.ohTrigger(RecalcTrigger,Trigger1M)),NA())</f>
        <v>2.2483666823276408E-2</v>
      </c>
      <c r="O3256" s="44">
        <f>IFERROR(_xll.qlIndexFixing(ONIndex3M,I3256,TRUE,_xll.ohTrigger(RecalcTrigger,Trigger3M)),NA())</f>
        <v>2.2733900532922645E-2</v>
      </c>
      <c r="P3256" s="44">
        <f>IFERROR(_xll.qlIndexFixing(ONIndex6M,I3256,TRUE,_xll.ohTrigger(RecalcTrigger,Trigger6M)),NA())</f>
        <v>2.2793099192632841E-2</v>
      </c>
      <c r="Q3256" s="183">
        <f>IFERROR(_xll.qlIndexFixing(ONIndex1Y,I3256,TRUE,_xll.ohTrigger(RecalcTrigger,Trigger1Y)),NA())</f>
        <v>2.282926869832114E-2</v>
      </c>
    </row>
    <row r="3257" spans="2:17" x14ac:dyDescent="0.2">
      <c r="B3257" s="39" t="s">
        <v>42</v>
      </c>
      <c r="D3257" s="42">
        <f>_xll.qlCalendarAdvance(Calendar,$D3256,B3257,"f",FALSE)</f>
        <v>62145</v>
      </c>
      <c r="E3257" s="177">
        <f>_xll.qlInterestRateIndexValueDate(IndexON,D3257)</f>
        <v>62145</v>
      </c>
      <c r="F3257" s="193">
        <f>IFERROR(_xll.qlIndexFixing(IndexON,D3257,TRUE,_xll.ohTrigger(RecalcTrigger,TriggerON)),NA())</f>
        <v>2.2352914623944658E-2</v>
      </c>
      <c r="H3257" s="42">
        <f>_xll.qlCalendarAdvance(Calendar,$H3256,B3257,"f",FALSE)</f>
        <v>62145</v>
      </c>
      <c r="I3257" s="177">
        <f>_xll.qlInterestRateIndexValueDate(Index1M,$H3257)</f>
        <v>62145</v>
      </c>
      <c r="J3257" s="182">
        <f>IFERROR(_xll.qlIndexFixing(Index1M,$H3257,TRUE,_xll.ohTrigger(RecalcTrigger,Trigger1M)),NA())</f>
        <v>2.2513060265097154E-2</v>
      </c>
      <c r="K3257" s="44">
        <f>IFERROR(_xll.qlIndexFixing(Index3M,H3257,TRUE,_xll.ohTrigger(RecalcTrigger,Trigger3M)),NA())</f>
        <v>2.2823579576511023E-2</v>
      </c>
      <c r="L3257" s="44">
        <f>IFERROR(_xll.qlIndexFixing(Index6M,$H3257,TRUE,_xll.ohTrigger(RecalcTrigger,Trigger6M)),NA())</f>
        <v>2.2974914752183939E-2</v>
      </c>
      <c r="M3257" s="183">
        <f>IFERROR(_xll.qlIndexFixing(Index1Y,$H3257,TRUE,_xll.ohTrigger(RecalcTrigger,Trigger1Y)),NA())</f>
        <v>2.3196929757792421E-2</v>
      </c>
      <c r="N3257" s="182">
        <f>IFERROR(_xll.qlIndexFixing(ONIndex1M,I3257,TRUE,_xll.ohTrigger(RecalcTrigger,Trigger1M)),NA())</f>
        <v>2.2488011810591905E-2</v>
      </c>
      <c r="O3257" s="44">
        <f>IFERROR(_xll.qlIndexFixing(ONIndex3M,I3257,TRUE,_xll.ohTrigger(RecalcTrigger,Trigger3M)),NA())</f>
        <v>2.2737953597910348E-2</v>
      </c>
      <c r="P3257" s="44">
        <f>IFERROR(_xll.qlIndexFixing(ONIndex6M,I3257,TRUE,_xll.ohTrigger(RecalcTrigger,Trigger6M)),NA())</f>
        <v>2.2797163994040529E-2</v>
      </c>
      <c r="Q3257" s="183">
        <f>IFERROR(_xll.qlIndexFixing(ONIndex1Y,I3257,TRUE,_xll.ohTrigger(RecalcTrigger,Trigger1Y)),NA())</f>
        <v>2.2833352029096868E-2</v>
      </c>
    </row>
    <row r="3258" spans="2:17" x14ac:dyDescent="0.2">
      <c r="B3258" s="39" t="s">
        <v>42</v>
      </c>
      <c r="D3258" s="42">
        <f>_xll.qlCalendarAdvance(Calendar,$D3257,B3258,"f",FALSE)</f>
        <v>62152</v>
      </c>
      <c r="E3258" s="177">
        <f>_xll.qlInterestRateIndexValueDate(IndexON,D3258)</f>
        <v>62152</v>
      </c>
      <c r="F3258" s="193">
        <f>IFERROR(_xll.qlIndexFixing(IndexON,D3258,TRUE,_xll.ohTrigger(RecalcTrigger,TriggerON)),NA())</f>
        <v>2.2356735208972637E-2</v>
      </c>
      <c r="H3258" s="42">
        <f>_xll.qlCalendarAdvance(Calendar,$H3257,B3258,"f",FALSE)</f>
        <v>62152</v>
      </c>
      <c r="I3258" s="177">
        <f>_xll.qlInterestRateIndexValueDate(Index1M,$H3258)</f>
        <v>62152</v>
      </c>
      <c r="J3258" s="182">
        <f>IFERROR(_xll.qlIndexFixing(Index1M,$H3258,TRUE,_xll.ohTrigger(RecalcTrigger,Trigger1M)),NA())</f>
        <v>2.2516367866655448E-2</v>
      </c>
      <c r="K3258" s="44">
        <f>IFERROR(_xll.qlIndexFixing(Index3M,H3258,TRUE,_xll.ohTrigger(RecalcTrigger,Trigger3M)),NA())</f>
        <v>2.282953675874258E-2</v>
      </c>
      <c r="L3258" s="44">
        <f>IFERROR(_xll.qlIndexFixing(Index6M,$H3258,TRUE,_xll.ohTrigger(RecalcTrigger,Trigger6M)),NA())</f>
        <v>2.2979817617118061E-2</v>
      </c>
      <c r="M3258" s="183">
        <f>IFERROR(_xll.qlIndexFixing(Index1Y,$H3258,TRUE,_xll.ohTrigger(RecalcTrigger,Trigger1Y)),NA())</f>
        <v>2.3197728888408105E-2</v>
      </c>
      <c r="N3258" s="182">
        <f>IFERROR(_xll.qlIndexFixing(ONIndex1M,I3258,TRUE,_xll.ohTrigger(RecalcTrigger,Trigger1M)),NA())</f>
        <v>2.2492341216624839E-2</v>
      </c>
      <c r="O3258" s="44">
        <f>IFERROR(_xll.qlIndexFixing(ONIndex3M,I3258,TRUE,_xll.ohTrigger(RecalcTrigger,Trigger3M)),NA())</f>
        <v>2.2741992128490301E-2</v>
      </c>
      <c r="P3258" s="44">
        <f>IFERROR(_xll.qlIndexFixing(ONIndex6M,I3258,TRUE,_xll.ohTrigger(RecalcTrigger,Trigger6M)),NA())</f>
        <v>2.2801214218950431E-2</v>
      </c>
      <c r="Q3258" s="183">
        <f>IFERROR(_xll.qlIndexFixing(ONIndex1Y,I3258,TRUE,_xll.ohTrigger(RecalcTrigger,Trigger1Y)),NA())</f>
        <v>2.2837420716889843E-2</v>
      </c>
    </row>
    <row r="3259" spans="2:17" x14ac:dyDescent="0.2">
      <c r="B3259" s="39" t="s">
        <v>42</v>
      </c>
      <c r="D3259" s="42">
        <f>_xll.qlCalendarAdvance(Calendar,$D3258,B3259,"f",FALSE)</f>
        <v>62159</v>
      </c>
      <c r="E3259" s="177">
        <f>_xll.qlInterestRateIndexValueDate(IndexON,D3259)</f>
        <v>62159</v>
      </c>
      <c r="F3259" s="193">
        <f>IFERROR(_xll.qlIndexFixing(IndexON,D3259,TRUE,_xll.ohTrigger(RecalcTrigger,TriggerON)),NA())</f>
        <v>2.2360542043985781E-2</v>
      </c>
      <c r="H3259" s="42">
        <f>_xll.qlCalendarAdvance(Calendar,$H3258,B3259,"f",FALSE)</f>
        <v>62159</v>
      </c>
      <c r="I3259" s="177">
        <f>_xll.qlInterestRateIndexValueDate(Index1M,$H3259)</f>
        <v>62159</v>
      </c>
      <c r="J3259" s="182">
        <f>IFERROR(_xll.qlIndexFixing(Index1M,$H3259,TRUE,_xll.ohTrigger(RecalcTrigger,Trigger1M)),NA())</f>
        <v>2.2524660143840528E-2</v>
      </c>
      <c r="K3259" s="44">
        <f>IFERROR(_xll.qlIndexFixing(Index3M,H3259,TRUE,_xll.ohTrigger(RecalcTrigger,Trigger3M)),NA())</f>
        <v>2.2836468434936447E-2</v>
      </c>
      <c r="L3259" s="44">
        <f>IFERROR(_xll.qlIndexFixing(Index6M,$H3259,TRUE,_xll.ohTrigger(RecalcTrigger,Trigger6M)),NA())</f>
        <v>2.2986691634094312E-2</v>
      </c>
      <c r="M3259" s="183">
        <f>IFERROR(_xll.qlIndexFixing(Index1Y,$H3259,TRUE,_xll.ohTrigger(RecalcTrigger,Trigger1Y)),NA())</f>
        <v>2.3204461358780522E-2</v>
      </c>
      <c r="N3259" s="182">
        <f>IFERROR(_xll.qlIndexFixing(ONIndex1M,I3259,TRUE,_xll.ohTrigger(RecalcTrigger,Trigger1M)),NA())</f>
        <v>2.2496655041429246E-2</v>
      </c>
      <c r="O3259" s="44">
        <f>IFERROR(_xll.qlIndexFixing(ONIndex3M,I3259,TRUE,_xll.ohTrigger(RecalcTrigger,Trigger3M)),NA())</f>
        <v>2.2746016124554441E-2</v>
      </c>
      <c r="P3259" s="44">
        <f>IFERROR(_xll.qlIndexFixing(ONIndex6M,I3259,TRUE,_xll.ohTrigger(RecalcTrigger,Trigger6M)),NA())</f>
        <v>2.2805249867254483E-2</v>
      </c>
      <c r="Q3259" s="183">
        <f>IFERROR(_xll.qlIndexFixing(ONIndex1Y,I3259,TRUE,_xll.ohTrigger(RecalcTrigger,Trigger1Y)),NA())</f>
        <v>2.2841474761700068E-2</v>
      </c>
    </row>
    <row r="3260" spans="2:17" x14ac:dyDescent="0.2">
      <c r="B3260" s="39" t="s">
        <v>42</v>
      </c>
      <c r="D3260" s="42">
        <f>_xll.qlCalendarAdvance(Calendar,$D3259,B3260,"f",FALSE)</f>
        <v>62166</v>
      </c>
      <c r="E3260" s="177">
        <f>_xll.qlInterestRateIndexValueDate(IndexON,D3260)</f>
        <v>62166</v>
      </c>
      <c r="F3260" s="193">
        <f>IFERROR(_xll.qlIndexFixing(IndexON,D3260,TRUE,_xll.ohTrigger(RecalcTrigger,TriggerON)),NA())</f>
        <v>2.2364335128903051E-2</v>
      </c>
      <c r="H3260" s="42">
        <f>_xll.qlCalendarAdvance(Calendar,$H3259,B3260,"f",FALSE)</f>
        <v>62166</v>
      </c>
      <c r="I3260" s="177">
        <f>_xll.qlInterestRateIndexValueDate(Index1M,$H3260)</f>
        <v>62166</v>
      </c>
      <c r="J3260" s="182">
        <f>IFERROR(_xll.qlIndexFixing(Index1M,$H3260,TRUE,_xll.ohTrigger(RecalcTrigger,Trigger1M)),NA())</f>
        <v>2.2528934598041908E-2</v>
      </c>
      <c r="K3260" s="44">
        <f>IFERROR(_xll.qlIndexFixing(Index3M,H3260,TRUE,_xll.ohTrigger(RecalcTrigger,Trigger3M)),NA())</f>
        <v>2.2840405712549253E-2</v>
      </c>
      <c r="L3260" s="44">
        <f>IFERROR(_xll.qlIndexFixing(Index6M,$H3260,TRUE,_xll.ohTrigger(RecalcTrigger,Trigger6M)),NA())</f>
        <v>2.2990567127701825E-2</v>
      </c>
      <c r="M3260" s="183">
        <f>IFERROR(_xll.qlIndexFixing(Index1Y,$H3260,TRUE,_xll.ohTrigger(RecalcTrigger,Trigger1Y)),NA())</f>
        <v>2.3208204707201394E-2</v>
      </c>
      <c r="N3260" s="182">
        <f>IFERROR(_xll.qlIndexFixing(ONIndex1M,I3260,TRUE,_xll.ohTrigger(RecalcTrigger,Trigger1M)),NA())</f>
        <v>2.2500953284951091E-2</v>
      </c>
      <c r="O3260" s="44">
        <f>IFERROR(_xll.qlIndexFixing(ONIndex3M,I3260,TRUE,_xll.ohTrigger(RecalcTrigger,Trigger3M)),NA())</f>
        <v>2.2750025586237847E-2</v>
      </c>
      <c r="P3260" s="44">
        <f>IFERROR(_xll.qlIndexFixing(ONIndex6M,I3260,TRUE,_xll.ohTrigger(RecalcTrigger,Trigger6M)),NA())</f>
        <v>2.2809270939114782E-2</v>
      </c>
      <c r="Q3260" s="183">
        <f>IFERROR(_xll.qlIndexFixing(ONIndex1Y,I3260,TRUE,_xll.ohTrigger(RecalcTrigger,Trigger1Y)),NA())</f>
        <v>2.2845514163554553E-2</v>
      </c>
    </row>
    <row r="3261" spans="2:17" x14ac:dyDescent="0.2">
      <c r="B3261" s="39" t="s">
        <v>42</v>
      </c>
      <c r="D3261" s="42">
        <f>_xll.qlCalendarAdvance(Calendar,$D3260,B3261,"f",FALSE)</f>
        <v>62173</v>
      </c>
      <c r="E3261" s="177">
        <f>_xll.qlInterestRateIndexValueDate(IndexON,D3261)</f>
        <v>62173</v>
      </c>
      <c r="F3261" s="193">
        <f>IFERROR(_xll.qlIndexFixing(IndexON,D3261,TRUE,_xll.ohTrigger(RecalcTrigger,TriggerON)),NA())</f>
        <v>2.2368114463805492E-2</v>
      </c>
      <c r="H3261" s="42">
        <f>_xll.qlCalendarAdvance(Calendar,$H3260,B3261,"f",FALSE)</f>
        <v>62173</v>
      </c>
      <c r="I3261" s="177">
        <f>_xll.qlInterestRateIndexValueDate(Index1M,$H3261)</f>
        <v>62173</v>
      </c>
      <c r="J3261" s="182">
        <f>IFERROR(_xll.qlIndexFixing(Index1M,$H3261,TRUE,_xll.ohTrigger(RecalcTrigger,Trigger1M)),NA())</f>
        <v>2.2533193445443349E-2</v>
      </c>
      <c r="K3261" s="44">
        <f>IFERROR(_xll.qlIndexFixing(Index3M,H3261,TRUE,_xll.ohTrigger(RecalcTrigger,Trigger3M)),NA())</f>
        <v>2.2844328376796837E-2</v>
      </c>
      <c r="L3261" s="44">
        <f>IFERROR(_xll.qlIndexFixing(Index6M,$H3261,TRUE,_xll.ohTrigger(RecalcTrigger,Trigger6M)),NA())</f>
        <v>2.2994427885065827E-2</v>
      </c>
      <c r="M3261" s="183">
        <f>IFERROR(_xll.qlIndexFixing(Index1Y,$H3261,TRUE,_xll.ohTrigger(RecalcTrigger,Trigger1Y)),NA())</f>
        <v>2.3211933087353608E-2</v>
      </c>
      <c r="N3261" s="182">
        <f>IFERROR(_xll.qlIndexFixing(ONIndex1M,I3261,TRUE,_xll.ohTrigger(RecalcTrigger,Trigger1M)),NA())</f>
        <v>2.2505235947271423E-2</v>
      </c>
      <c r="O3261" s="44">
        <f>IFERROR(_xll.qlIndexFixing(ONIndex3M,I3261,TRUE,_xll.ohTrigger(RecalcTrigger,Trigger3M)),NA())</f>
        <v>2.2754020513567529E-2</v>
      </c>
      <c r="P3261" s="44">
        <f>IFERROR(_xll.qlIndexFixing(ONIndex6M,I3261,TRUE,_xll.ohTrigger(RecalcTrigger,Trigger6M)),NA())</f>
        <v>2.2813277434450278E-2</v>
      </c>
      <c r="Q3261" s="183">
        <f>IFERROR(_xll.qlIndexFixing(ONIndex1Y,I3261,TRUE,_xll.ohTrigger(RecalcTrigger,Trigger1Y)),NA())</f>
        <v>2.284953892248032E-2</v>
      </c>
    </row>
    <row r="3262" spans="2:17" x14ac:dyDescent="0.2">
      <c r="B3262" s="39" t="s">
        <v>42</v>
      </c>
      <c r="D3262" s="42">
        <f>_xll.qlCalendarAdvance(Calendar,$D3261,B3262,"f",FALSE)</f>
        <v>62184</v>
      </c>
      <c r="E3262" s="177">
        <f>_xll.qlInterestRateIndexValueDate(IndexON,D3262)</f>
        <v>62184</v>
      </c>
      <c r="F3262" s="193">
        <f>IFERROR(_xll.qlIndexFixing(IndexON,D3262,TRUE,_xll.ohTrigger(RecalcTrigger,TriggerON)),NA())</f>
        <v>2.2372118462024027E-2</v>
      </c>
      <c r="H3262" s="42">
        <f>_xll.qlCalendarAdvance(Calendar,$H3261,B3262,"f",FALSE)</f>
        <v>62184</v>
      </c>
      <c r="I3262" s="177">
        <f>_xll.qlInterestRateIndexValueDate(Index1M,$H3262)</f>
        <v>62184</v>
      </c>
      <c r="J3262" s="182">
        <f>IFERROR(_xll.qlIndexFixing(Index1M,$H3262,TRUE,_xll.ohTrigger(RecalcTrigger,Trigger1M)),NA())</f>
        <v>2.2538857787836562E-2</v>
      </c>
      <c r="K3262" s="44">
        <f>IFERROR(_xll.qlIndexFixing(Index3M,H3262,TRUE,_xll.ohTrigger(RecalcTrigger,Trigger3M)),NA())</f>
        <v>2.2847494206700146E-2</v>
      </c>
      <c r="L3262" s="44">
        <f>IFERROR(_xll.qlIndexFixing(Index6M,$H3262,TRUE,_xll.ohTrigger(RecalcTrigger,Trigger6M)),NA())</f>
        <v>2.2998483270762725E-2</v>
      </c>
      <c r="M3262" s="183">
        <f>IFERROR(_xll.qlIndexFixing(Index1Y,$H3262,TRUE,_xll.ohTrigger(RecalcTrigger,Trigger1Y)),NA())</f>
        <v>2.3215786627291735E-2</v>
      </c>
      <c r="N3262" s="182">
        <f>IFERROR(_xll.qlIndexFixing(ONIndex1M,I3262,TRUE,_xll.ohTrigger(RecalcTrigger,Trigger1M)),NA())</f>
        <v>2.2509938873027657E-2</v>
      </c>
      <c r="O3262" s="44">
        <f>IFERROR(_xll.qlIndexFixing(ONIndex3M,I3262,TRUE,_xll.ohTrigger(RecalcTrigger,Trigger3M)),NA())</f>
        <v>2.2758283396813184E-2</v>
      </c>
      <c r="P3262" s="44">
        <f>IFERROR(_xll.qlIndexFixing(ONIndex6M,I3262,TRUE,_xll.ohTrigger(RecalcTrigger,Trigger6M)),NA())</f>
        <v>2.2817549370376389E-2</v>
      </c>
      <c r="Q3262" s="183">
        <f>IFERROR(_xll.qlIndexFixing(ONIndex1Y,I3262,TRUE,_xll.ohTrigger(RecalcTrigger,Trigger1Y)),NA())</f>
        <v>2.2853832294256193E-2</v>
      </c>
    </row>
    <row r="3263" spans="2:17" x14ac:dyDescent="0.2">
      <c r="B3263" s="39" t="s">
        <v>42</v>
      </c>
      <c r="D3263" s="42">
        <f>_xll.qlCalendarAdvance(Calendar,$D3262,B3263,"f",FALSE)</f>
        <v>62191</v>
      </c>
      <c r="E3263" s="177">
        <f>_xll.qlInterestRateIndexValueDate(IndexON,D3263)</f>
        <v>62191</v>
      </c>
      <c r="F3263" s="193">
        <f>IFERROR(_xll.qlIndexFixing(IndexON,D3263,TRUE,_xll.ohTrigger(RecalcTrigger,TriggerON)),NA())</f>
        <v>2.2375863944813501E-2</v>
      </c>
      <c r="H3263" s="42">
        <f>_xll.qlCalendarAdvance(Calendar,$H3262,B3263,"f",FALSE)</f>
        <v>62191</v>
      </c>
      <c r="I3263" s="177">
        <f>_xll.qlInterestRateIndexValueDate(Index1M,$H3263)</f>
        <v>62191</v>
      </c>
      <c r="J3263" s="182">
        <f>IFERROR(_xll.qlIndexFixing(Index1M,$H3263,TRUE,_xll.ohTrigger(RecalcTrigger,Trigger1M)),NA())</f>
        <v>2.2543077357826347E-2</v>
      </c>
      <c r="K3263" s="44">
        <f>IFERROR(_xll.qlIndexFixing(Index3M,H3263,TRUE,_xll.ohTrigger(RecalcTrigger,Trigger3M)),NA())</f>
        <v>2.2851381696908972E-2</v>
      </c>
      <c r="L3263" s="44">
        <f>IFERROR(_xll.qlIndexFixing(Index6M,$H3263,TRUE,_xll.ohTrigger(RecalcTrigger,Trigger6M)),NA())</f>
        <v>2.3002307760497765E-2</v>
      </c>
      <c r="M3263" s="183">
        <f>IFERROR(_xll.qlIndexFixing(Index1Y,$H3263,TRUE,_xll.ohTrigger(RecalcTrigger,Trigger1Y)),NA())</f>
        <v>2.3219478191015774E-2</v>
      </c>
      <c r="N3263" s="182">
        <f>IFERROR(_xll.qlIndexFixing(ONIndex1M,I3263,TRUE,_xll.ohTrigger(RecalcTrigger,Trigger1M)),NA())</f>
        <v>2.2514183171442603E-2</v>
      </c>
      <c r="O3263" s="44">
        <f>IFERROR(_xll.qlIndexFixing(ONIndex3M,I3263,TRUE,_xll.ohTrigger(RecalcTrigger,Trigger3M)),NA())</f>
        <v>2.2762242532511356E-2</v>
      </c>
      <c r="P3263" s="44">
        <f>IFERROR(_xll.qlIndexFixing(ONIndex6M,I3263,TRUE,_xll.ohTrigger(RecalcTrigger,Trigger6M)),NA())</f>
        <v>2.2821519969098425E-2</v>
      </c>
      <c r="Q3263" s="183">
        <f>IFERROR(_xll.qlIndexFixing(ONIndex1Y,I3263,TRUE,_xll.ohTrigger(RecalcTrigger,Trigger1Y)),NA())</f>
        <v>2.2857820992152611E-2</v>
      </c>
    </row>
    <row r="3264" spans="2:17" x14ac:dyDescent="0.2">
      <c r="B3264" s="39" t="s">
        <v>42</v>
      </c>
      <c r="D3264" s="42">
        <f>_xll.qlCalendarAdvance(Calendar,$D3263,B3264,"f",FALSE)</f>
        <v>62198</v>
      </c>
      <c r="E3264" s="177">
        <f>_xll.qlInterestRateIndexValueDate(IndexON,D3264)</f>
        <v>62198</v>
      </c>
      <c r="F3264" s="193">
        <f>IFERROR(_xll.qlIndexFixing(IndexON,D3264,TRUE,_xll.ohTrigger(RecalcTrigger,TriggerON)),NA())</f>
        <v>2.2379595678992947E-2</v>
      </c>
      <c r="H3264" s="42">
        <f>_xll.qlCalendarAdvance(Calendar,$H3263,B3264,"f",FALSE)</f>
        <v>62198</v>
      </c>
      <c r="I3264" s="177">
        <f>_xll.qlInterestRateIndexValueDate(Index1M,$H3264)</f>
        <v>62198</v>
      </c>
      <c r="J3264" s="182">
        <f>IFERROR(_xll.qlIndexFixing(Index1M,$H3264,TRUE,_xll.ohTrigger(RecalcTrigger,Trigger1M)),NA())</f>
        <v>2.2547281321881996E-2</v>
      </c>
      <c r="K3264" s="44">
        <f>IFERROR(_xll.qlIndexFixing(Index3M,H3264,TRUE,_xll.ohTrigger(RecalcTrigger,Trigger3M)),NA())</f>
        <v>2.2855254576218093E-2</v>
      </c>
      <c r="L3264" s="44">
        <f>IFERROR(_xll.qlIndexFixing(Index6M,$H3264,TRUE,_xll.ohTrigger(RecalcTrigger,Trigger6M)),NA())</f>
        <v>2.3006117515464917E-2</v>
      </c>
      <c r="M3264" s="183">
        <f>IFERROR(_xll.qlIndexFixing(Index1Y,$H3264,TRUE,_xll.ohTrigger(RecalcTrigger,Trigger1Y)),NA())</f>
        <v>2.3223154787718858E-2</v>
      </c>
      <c r="N3264" s="182">
        <f>IFERROR(_xll.qlIndexFixing(ONIndex1M,I3264,TRUE,_xll.ohTrigger(RecalcTrigger,Trigger1M)),NA())</f>
        <v>2.251841189057413E-2</v>
      </c>
      <c r="O3264" s="44">
        <f>IFERROR(_xll.qlIndexFixing(ONIndex3M,I3264,TRUE,_xll.ohTrigger(RecalcTrigger,Trigger3M)),NA())</f>
        <v>2.2766187135476734E-2</v>
      </c>
      <c r="P3264" s="44">
        <f>IFERROR(_xll.qlIndexFixing(ONIndex6M,I3264,TRUE,_xll.ohTrigger(RecalcTrigger,Trigger6M)),NA())</f>
        <v>2.2825475993024646E-2</v>
      </c>
      <c r="Q3264" s="183">
        <f>IFERROR(_xll.qlIndexFixing(ONIndex1Y,I3264,TRUE,_xll.ohTrigger(RecalcTrigger,Trigger1Y)),NA())</f>
        <v>2.2861795048795264E-2</v>
      </c>
    </row>
    <row r="3265" spans="2:17" x14ac:dyDescent="0.2">
      <c r="B3265" s="39" t="s">
        <v>42</v>
      </c>
      <c r="D3265" s="42">
        <f>_xll.qlCalendarAdvance(Calendar,$D3264,B3265,"f",FALSE)</f>
        <v>62205</v>
      </c>
      <c r="E3265" s="177">
        <f>_xll.qlInterestRateIndexValueDate(IndexON,D3265)</f>
        <v>62205</v>
      </c>
      <c r="F3265" s="193">
        <f>IFERROR(_xll.qlIndexFixing(IndexON,D3265,TRUE,_xll.ohTrigger(RecalcTrigger,TriggerON)),NA())</f>
        <v>2.2383313664805504E-2</v>
      </c>
      <c r="H3265" s="42">
        <f>_xll.qlCalendarAdvance(Calendar,$H3264,B3265,"f",FALSE)</f>
        <v>62205</v>
      </c>
      <c r="I3265" s="177">
        <f>_xll.qlInterestRateIndexValueDate(Index1M,$H3265)</f>
        <v>62205</v>
      </c>
      <c r="J3265" s="182">
        <f>IFERROR(_xll.qlIndexFixing(Index1M,$H3265,TRUE,_xll.ohTrigger(RecalcTrigger,Trigger1M)),NA())</f>
        <v>2.2551469679976493E-2</v>
      </c>
      <c r="K3265" s="44">
        <f>IFERROR(_xll.qlIndexFixing(Index3M,H3265,TRUE,_xll.ohTrigger(RecalcTrigger,Trigger3M)),NA())</f>
        <v>2.2859112844584757E-2</v>
      </c>
      <c r="L3265" s="44">
        <f>IFERROR(_xll.qlIndexFixing(Index6M,$H3265,TRUE,_xll.ohTrigger(RecalcTrigger,Trigger6M)),NA())</f>
        <v>2.300991253558092E-2</v>
      </c>
      <c r="M3265" s="183">
        <f>IFERROR(_xll.qlIndexFixing(Index1Y,$H3265,TRUE,_xll.ohTrigger(RecalcTrigger,Trigger1Y)),NA())</f>
        <v>2.3226816417239782E-2</v>
      </c>
      <c r="N3265" s="182">
        <f>IFERROR(_xll.qlIndexFixing(ONIndex1M,I3265,TRUE,_xll.ohTrigger(RecalcTrigger,Trigger1M)),NA())</f>
        <v>2.25226250301791E-2</v>
      </c>
      <c r="O3265" s="44">
        <f>IFERROR(_xll.qlIndexFixing(ONIndex3M,I3265,TRUE,_xll.ohTrigger(RecalcTrigger,Trigger3M)),NA())</f>
        <v>2.2770117205547225E-2</v>
      </c>
      <c r="P3265" s="44">
        <f>IFERROR(_xll.qlIndexFixing(ONIndex6M,I3265,TRUE,_xll.ohTrigger(RecalcTrigger,Trigger6M)),NA())</f>
        <v>2.28294174422361E-2</v>
      </c>
      <c r="Q3265" s="183">
        <f>IFERROR(_xll.qlIndexFixing(ONIndex1Y,I3265,TRUE,_xll.ohTrigger(RecalcTrigger,Trigger1Y)),NA())</f>
        <v>2.2865754464265198E-2</v>
      </c>
    </row>
    <row r="3266" spans="2:17" x14ac:dyDescent="0.2">
      <c r="B3266" s="39" t="s">
        <v>42</v>
      </c>
      <c r="D3266" s="42">
        <f>_xll.qlCalendarAdvance(Calendar,$D3265,B3266,"f",FALSE)</f>
        <v>62212</v>
      </c>
      <c r="E3266" s="177">
        <f>_xll.qlInterestRateIndexValueDate(IndexON,D3266)</f>
        <v>62212</v>
      </c>
      <c r="F3266" s="193">
        <f>IFERROR(_xll.qlIndexFixing(IndexON,D3266,TRUE,_xll.ohTrigger(RecalcTrigger,TriggerON)),NA())</f>
        <v>2.2387017902008033E-2</v>
      </c>
      <c r="H3266" s="42">
        <f>_xll.qlCalendarAdvance(Calendar,$H3265,B3266,"f",FALSE)</f>
        <v>62212</v>
      </c>
      <c r="I3266" s="177">
        <f>_xll.qlInterestRateIndexValueDate(Index1M,$H3266)</f>
        <v>62212</v>
      </c>
      <c r="J3266" s="182">
        <f>IFERROR(_xll.qlIndexFixing(Index1M,$H3266,TRUE,_xll.ohTrigger(RecalcTrigger,Trigger1M)),NA())</f>
        <v>2.2555642432099031E-2</v>
      </c>
      <c r="K3266" s="44">
        <f>IFERROR(_xll.qlIndexFixing(Index3M,H3266,TRUE,_xll.ohTrigger(RecalcTrigger,Trigger3M)),NA())</f>
        <v>2.2862956501967107E-2</v>
      </c>
      <c r="L3266" s="44">
        <f>IFERROR(_xll.qlIndexFixing(Index6M,$H3266,TRUE,_xll.ohTrigger(RecalcTrigger,Trigger6M)),NA())</f>
        <v>2.3013692820762072E-2</v>
      </c>
      <c r="M3266" s="183">
        <f>IFERROR(_xll.qlIndexFixing(Index1Y,$H3266,TRUE,_xll.ohTrigger(RecalcTrigger,Trigger1Y)),NA())</f>
        <v>2.3230463079416896E-2</v>
      </c>
      <c r="N3266" s="182">
        <f>IFERROR(_xll.qlIndexFixing(ONIndex1M,I3266,TRUE,_xll.ohTrigger(RecalcTrigger,Trigger1M)),NA())</f>
        <v>2.2526822590419604E-2</v>
      </c>
      <c r="O3266" s="44">
        <f>IFERROR(_xll.qlIndexFixing(ONIndex3M,I3266,TRUE,_xll.ohTrigger(RecalcTrigger,Trigger3M)),NA())</f>
        <v>2.2774032742965966E-2</v>
      </c>
      <c r="P3266" s="44">
        <f>IFERROR(_xll.qlIndexFixing(ONIndex6M,I3266,TRUE,_xll.ohTrigger(RecalcTrigger,Trigger6M)),NA())</f>
        <v>2.2833344316651738E-2</v>
      </c>
      <c r="Q3266" s="183">
        <f>IFERROR(_xll.qlIndexFixing(ONIndex1Y,I3266,TRUE,_xll.ohTrigger(RecalcTrigger,Trigger1Y)),NA())</f>
        <v>2.2869699238481367E-2</v>
      </c>
    </row>
    <row r="3267" spans="2:17" x14ac:dyDescent="0.2">
      <c r="B3267" s="39" t="s">
        <v>42</v>
      </c>
      <c r="D3267" s="42">
        <f>_xll.qlCalendarAdvance(Calendar,$D3266,B3267,"f",FALSE)</f>
        <v>62219</v>
      </c>
      <c r="E3267" s="177">
        <f>_xll.qlInterestRateIndexValueDate(IndexON,D3267)</f>
        <v>62219</v>
      </c>
      <c r="F3267" s="193">
        <f>IFERROR(_xll.qlIndexFixing(IndexON,D3267,TRUE,_xll.ohTrigger(RecalcTrigger,TriggerON)),NA())</f>
        <v>2.2390708390924718E-2</v>
      </c>
      <c r="H3267" s="42">
        <f>_xll.qlCalendarAdvance(Calendar,$H3266,B3267,"f",FALSE)</f>
        <v>62219</v>
      </c>
      <c r="I3267" s="177">
        <f>_xll.qlInterestRateIndexValueDate(Index1M,$H3267)</f>
        <v>62219</v>
      </c>
      <c r="J3267" s="182">
        <f>IFERROR(_xll.qlIndexFixing(Index1M,$H3267,TRUE,_xll.ohTrigger(RecalcTrigger,Trigger1M)),NA())</f>
        <v>2.2560791896913707E-2</v>
      </c>
      <c r="K3267" s="44">
        <f>IFERROR(_xll.qlIndexFixing(Index3M,H3267,TRUE,_xll.ohTrigger(RecalcTrigger,Trigger3M)),NA())</f>
        <v>2.2867771180302553E-2</v>
      </c>
      <c r="L3267" s="44">
        <f>IFERROR(_xll.qlIndexFixing(Index6M,$H3267,TRUE,_xll.ohTrigger(RecalcTrigger,Trigger6M)),NA())</f>
        <v>2.3018445188233472E-2</v>
      </c>
      <c r="M3267" s="183">
        <f>IFERROR(_xll.qlIndexFixing(Index1Y,$H3267,TRUE,_xll.ohTrigger(RecalcTrigger,Trigger1Y)),NA())</f>
        <v>2.3234094774090774E-2</v>
      </c>
      <c r="N3267" s="182">
        <f>IFERROR(_xll.qlIndexFixing(ONIndex1M,I3267,TRUE,_xll.ohTrigger(RecalcTrigger,Trigger1M)),NA())</f>
        <v>2.253100457113355E-2</v>
      </c>
      <c r="O3267" s="44">
        <f>IFERROR(_xll.qlIndexFixing(ONIndex3M,I3267,TRUE,_xll.ohTrigger(RecalcTrigger,Trigger3M)),NA())</f>
        <v>2.2777933747732959E-2</v>
      </c>
      <c r="P3267" s="44">
        <f>IFERROR(_xll.qlIndexFixing(ONIndex6M,I3267,TRUE,_xll.ohTrigger(RecalcTrigger,Trigger6M)),NA())</f>
        <v>2.2837256616271562E-2</v>
      </c>
      <c r="Q3267" s="183">
        <f>IFERROR(_xll.qlIndexFixing(ONIndex1Y,I3267,TRUE,_xll.ohTrigger(RecalcTrigger,Trigger1Y)),NA())</f>
        <v>2.2873629371443771E-2</v>
      </c>
    </row>
    <row r="3268" spans="2:17" x14ac:dyDescent="0.2">
      <c r="B3268" s="39" t="s">
        <v>42</v>
      </c>
      <c r="D3268" s="42">
        <f>_xll.qlCalendarAdvance(Calendar,$D3267,B3268,"f",FALSE)</f>
        <v>62226</v>
      </c>
      <c r="E3268" s="177">
        <f>_xll.qlInterestRateIndexValueDate(IndexON,D3268)</f>
        <v>62226</v>
      </c>
      <c r="F3268" s="193">
        <f>IFERROR(_xll.qlIndexFixing(IndexON,D3268,TRUE,_xll.ohTrigger(RecalcTrigger,TriggerON)),NA())</f>
        <v>2.2394385131312422E-2</v>
      </c>
      <c r="H3268" s="42">
        <f>_xll.qlCalendarAdvance(Calendar,$H3267,B3268,"f",FALSE)</f>
        <v>62226</v>
      </c>
      <c r="I3268" s="177">
        <f>_xll.qlInterestRateIndexValueDate(Index1M,$H3268)</f>
        <v>62226</v>
      </c>
      <c r="J3268" s="182">
        <f>IFERROR(_xll.qlIndexFixing(Index1M,$H3268,TRUE,_xll.ohTrigger(RecalcTrigger,Trigger1M)),NA())</f>
        <v>2.2564932578037739E-2</v>
      </c>
      <c r="K3268" s="44">
        <f>IFERROR(_xll.qlIndexFixing(Index3M,H3268,TRUE,_xll.ohTrigger(RecalcTrigger,Trigger3M)),NA())</f>
        <v>2.2871584810199175E-2</v>
      </c>
      <c r="L3268" s="44">
        <f>IFERROR(_xll.qlIndexFixing(Index6M,$H3268,TRUE,_xll.ohTrigger(RecalcTrigger,Trigger6M)),NA())</f>
        <v>2.3022195185919647E-2</v>
      </c>
      <c r="M3268" s="183">
        <f>IFERROR(_xll.qlIndexFixing(Index1Y,$H3268,TRUE,_xll.ohTrigger(RecalcTrigger,Trigger1Y)),NA())</f>
        <v>2.3237711501101765E-2</v>
      </c>
      <c r="N3268" s="182">
        <f>IFERROR(_xll.qlIndexFixing(ONIndex1M,I3268,TRUE,_xll.ohTrigger(RecalcTrigger,Trigger1M)),NA())</f>
        <v>2.2535170972320939E-2</v>
      </c>
      <c r="O3268" s="44">
        <f>IFERROR(_xll.qlIndexFixing(ONIndex3M,I3268,TRUE,_xll.ohTrigger(RecalcTrigger,Trigger3M)),NA())</f>
        <v>2.278182021992925E-2</v>
      </c>
      <c r="P3268" s="44">
        <f>IFERROR(_xll.qlIndexFixing(ONIndex6M,I3268,TRUE,_xll.ohTrigger(RecalcTrigger,Trigger6M)),NA())</f>
        <v>2.2841154341014525E-2</v>
      </c>
      <c r="Q3268" s="183">
        <f>IFERROR(_xll.qlIndexFixing(ONIndex1Y,I3268,TRUE,_xll.ohTrigger(RecalcTrigger,Trigger1Y)),NA())</f>
        <v>2.2877544863314503E-2</v>
      </c>
    </row>
    <row r="3269" spans="2:17" x14ac:dyDescent="0.2">
      <c r="B3269" s="39" t="s">
        <v>42</v>
      </c>
      <c r="D3269" s="42">
        <f>_xll.qlCalendarAdvance(Calendar,$D3268,B3269,"f",FALSE)</f>
        <v>62233</v>
      </c>
      <c r="E3269" s="177">
        <f>_xll.qlInterestRateIndexValueDate(IndexON,D3269)</f>
        <v>62233</v>
      </c>
      <c r="F3269" s="193">
        <f>IFERROR(_xll.qlIndexFixing(IndexON,D3269,TRUE,_xll.ohTrigger(RecalcTrigger,TriggerON)),NA())</f>
        <v>2.2398048123171144E-2</v>
      </c>
      <c r="H3269" s="42">
        <f>_xll.qlCalendarAdvance(Calendar,$H3268,B3269,"f",FALSE)</f>
        <v>62233</v>
      </c>
      <c r="I3269" s="177">
        <f>_xll.qlInterestRateIndexValueDate(Index1M,$H3269)</f>
        <v>62233</v>
      </c>
      <c r="J3269" s="182">
        <f>IFERROR(_xll.qlIndexFixing(Index1M,$H3269,TRUE,_xll.ohTrigger(RecalcTrigger,Trigger1M)),NA())</f>
        <v>2.2569057652218043E-2</v>
      </c>
      <c r="K3269" s="44">
        <f>IFERROR(_xll.qlIndexFixing(Index3M,H3269,TRUE,_xll.ohTrigger(RecalcTrigger,Trigger3M)),NA())</f>
        <v>2.2875383828109431E-2</v>
      </c>
      <c r="L3269" s="44">
        <f>IFERROR(_xll.qlIndexFixing(Index6M,$H3269,TRUE,_xll.ohTrigger(RecalcTrigger,Trigger6M)),NA())</f>
        <v>2.3025930447530991E-2</v>
      </c>
      <c r="M3269" s="183">
        <f>IFERROR(_xll.qlIndexFixing(Index1Y,$H3269,TRUE,_xll.ohTrigger(RecalcTrigger,Trigger1Y)),NA())</f>
        <v>2.3241313260291108E-2</v>
      </c>
      <c r="N3269" s="182">
        <f>IFERROR(_xll.qlIndexFixing(ONIndex1M,I3269,TRUE,_xll.ohTrigger(RecalcTrigger,Trigger1M)),NA())</f>
        <v>2.2539321794143863E-2</v>
      </c>
      <c r="O3269" s="44">
        <f>IFERROR(_xll.qlIndexFixing(ONIndex3M,I3269,TRUE,_xll.ohTrigger(RecalcTrigger,Trigger3M)),NA())</f>
        <v>2.2785692159149606E-2</v>
      </c>
      <c r="P3269" s="44">
        <f>IFERROR(_xll.qlIndexFixing(ONIndex6M,I3269,TRUE,_xll.ohTrigger(RecalcTrigger,Trigger6M)),NA())</f>
        <v>2.2845037491123765E-2</v>
      </c>
      <c r="Q3269" s="183">
        <f>IFERROR(_xll.qlIndexFixing(ONIndex1Y,I3269,TRUE,_xll.ohTrigger(RecalcTrigger,Trigger1Y)),NA())</f>
        <v>2.2881445713850423E-2</v>
      </c>
    </row>
    <row r="3270" spans="2:17" x14ac:dyDescent="0.2">
      <c r="B3270" s="39" t="s">
        <v>42</v>
      </c>
      <c r="D3270" s="42">
        <f>_xll.qlCalendarAdvance(Calendar,$D3269,B3270,"f",FALSE)</f>
        <v>62240</v>
      </c>
      <c r="E3270" s="177">
        <f>_xll.qlInterestRateIndexValueDate(IndexON,D3270)</f>
        <v>62240</v>
      </c>
      <c r="F3270" s="193">
        <f>IFERROR(_xll.qlIndexFixing(IndexON,D3270,TRUE,_xll.ohTrigger(RecalcTrigger,TriggerON)),NA())</f>
        <v>2.240169736658193E-2</v>
      </c>
      <c r="H3270" s="42">
        <f>_xll.qlCalendarAdvance(Calendar,$H3269,B3270,"f",FALSE)</f>
        <v>62240</v>
      </c>
      <c r="I3270" s="177">
        <f>_xll.qlInterestRateIndexValueDate(Index1M,$H3270)</f>
        <v>62240</v>
      </c>
      <c r="J3270" s="182">
        <f>IFERROR(_xll.qlIndexFixing(Index1M,$H3270,TRUE,_xll.ohTrigger(RecalcTrigger,Trigger1M)),NA())</f>
        <v>2.2573167119454618E-2</v>
      </c>
      <c r="K3270" s="44">
        <f>IFERROR(_xll.qlIndexFixing(Index3M,H3270,TRUE,_xll.ohTrigger(RecalcTrigger,Trigger3M)),NA())</f>
        <v>2.2879168233994558E-2</v>
      </c>
      <c r="L3270" s="44">
        <f>IFERROR(_xll.qlIndexFixing(Index6M,$H3270,TRUE,_xll.ohTrigger(RecalcTrigger,Trigger6M)),NA())</f>
        <v>2.3029650972985576E-2</v>
      </c>
      <c r="M3270" s="183">
        <f>IFERROR(_xll.qlIndexFixing(Index1Y,$H3270,TRUE,_xll.ohTrigger(RecalcTrigger,Trigger1Y)),NA())</f>
        <v>2.3244900051500705E-2</v>
      </c>
      <c r="N3270" s="182">
        <f>IFERROR(_xll.qlIndexFixing(ONIndex1M,I3270,TRUE,_xll.ohTrigger(RecalcTrigger,Trigger1M)),NA())</f>
        <v>2.2543457036602321E-2</v>
      </c>
      <c r="O3270" s="44">
        <f>IFERROR(_xll.qlIndexFixing(ONIndex3M,I3270,TRUE,_xll.ohTrigger(RecalcTrigger,Trigger3M)),NA())</f>
        <v>2.2789549565880307E-2</v>
      </c>
      <c r="P3270" s="44">
        <f>IFERROR(_xll.qlIndexFixing(ONIndex6M,I3270,TRUE,_xll.ohTrigger(RecalcTrigger,Trigger6M)),NA())</f>
        <v>2.2848906066356145E-2</v>
      </c>
      <c r="Q3270" s="183">
        <f>IFERROR(_xll.qlIndexFixing(ONIndex1Y,I3270,TRUE,_xll.ohTrigger(RecalcTrigger,Trigger1Y)),NA())</f>
        <v>2.2885331923213625E-2</v>
      </c>
    </row>
    <row r="3271" spans="2:17" x14ac:dyDescent="0.2">
      <c r="B3271" s="39" t="s">
        <v>42</v>
      </c>
      <c r="D3271" s="42">
        <f>_xll.qlCalendarAdvance(Calendar,$D3270,B3271,"f",FALSE)</f>
        <v>62247</v>
      </c>
      <c r="E3271" s="177">
        <f>_xll.qlInterestRateIndexValueDate(IndexON,D3271)</f>
        <v>62247</v>
      </c>
      <c r="F3271" s="193">
        <f>IFERROR(_xll.qlIndexFixing(IndexON,D3271,TRUE,_xll.ohTrigger(RecalcTrigger,TriggerON)),NA())</f>
        <v>2.2405332861625826E-2</v>
      </c>
      <c r="H3271" s="42">
        <f>_xll.qlCalendarAdvance(Calendar,$H3270,B3271,"f",FALSE)</f>
        <v>62247</v>
      </c>
      <c r="I3271" s="177">
        <f>_xll.qlInterestRateIndexValueDate(Index1M,$H3271)</f>
        <v>62247</v>
      </c>
      <c r="J3271" s="182">
        <f>IFERROR(_xll.qlIndexFixing(Index1M,$H3271,TRUE,_xll.ohTrigger(RecalcTrigger,Trigger1M)),NA())</f>
        <v>2.2576272102581212E-2</v>
      </c>
      <c r="K3271" s="44">
        <f>IFERROR(_xll.qlIndexFixing(Index3M,H3271,TRUE,_xll.ohTrigger(RecalcTrigger,Trigger3M)),NA())</f>
        <v>2.2882938027811391E-2</v>
      </c>
      <c r="L3271" s="44">
        <f>IFERROR(_xll.qlIndexFixing(Index6M,$H3271,TRUE,_xll.ohTrigger(RecalcTrigger,Trigger6M)),NA())</f>
        <v>2.303237321975974E-2</v>
      </c>
      <c r="M3271" s="183">
        <f>IFERROR(_xll.qlIndexFixing(Index1Y,$H3271,TRUE,_xll.ohTrigger(RecalcTrigger,Trigger1Y)),NA())</f>
        <v>2.3248471874572685E-2</v>
      </c>
      <c r="N3271" s="182">
        <f>IFERROR(_xll.qlIndexFixing(ONIndex1M,I3271,TRUE,_xll.ohTrigger(RecalcTrigger,Trigger1M)),NA())</f>
        <v>2.2547576699534222E-2</v>
      </c>
      <c r="O3271" s="44">
        <f>IFERROR(_xll.qlIndexFixing(ONIndex3M,I3271,TRUE,_xll.ohTrigger(RecalcTrigger,Trigger3M)),NA())</f>
        <v>2.2793392439797167E-2</v>
      </c>
      <c r="P3271" s="44">
        <f>IFERROR(_xll.qlIndexFixing(ONIndex6M,I3271,TRUE,_xll.ohTrigger(RecalcTrigger,Trigger6M)),NA())</f>
        <v>2.285276006679271E-2</v>
      </c>
      <c r="Q3271" s="183">
        <f>IFERROR(_xll.qlIndexFixing(ONIndex1Y,I3271,TRUE,_xll.ohTrigger(RecalcTrigger,Trigger1Y)),NA())</f>
        <v>2.2889203491323062E-2</v>
      </c>
    </row>
    <row r="3272" spans="2:17" x14ac:dyDescent="0.2">
      <c r="B3272" s="39" t="s">
        <v>42</v>
      </c>
      <c r="D3272" s="42">
        <f>_xll.qlCalendarAdvance(Calendar,$D3271,B3272,"f",FALSE)</f>
        <v>62254</v>
      </c>
      <c r="E3272" s="177">
        <f>_xll.qlInterestRateIndexValueDate(IndexON,D3272)</f>
        <v>62254</v>
      </c>
      <c r="F3272" s="193">
        <f>IFERROR(_xll.qlIndexFixing(IndexON,D3272,TRUE,_xll.ohTrigger(RecalcTrigger,TriggerON)),NA())</f>
        <v>2.2408954608221787E-2</v>
      </c>
      <c r="H3272" s="42">
        <f>_xll.qlCalendarAdvance(Calendar,$H3271,B3272,"f",FALSE)</f>
        <v>62254</v>
      </c>
      <c r="I3272" s="177">
        <f>_xll.qlInterestRateIndexValueDate(Index1M,$H3272)</f>
        <v>62254</v>
      </c>
      <c r="J3272" s="182">
        <f>IFERROR(_xll.qlIndexFixing(Index1M,$H3272,TRUE,_xll.ohTrigger(RecalcTrigger,Trigger1M)),NA())</f>
        <v>2.2580351218537003E-2</v>
      </c>
      <c r="K3272" s="44">
        <f>IFERROR(_xll.qlIndexFixing(Index3M,H3272,TRUE,_xll.ohTrigger(RecalcTrigger,Trigger3M)),NA())</f>
        <v>2.2886693209518524E-2</v>
      </c>
      <c r="L3272" s="44">
        <f>IFERROR(_xll.qlIndexFixing(Index6M,$H3272,TRUE,_xll.ohTrigger(RecalcTrigger,Trigger6M)),NA())</f>
        <v>2.3036065093604129E-2</v>
      </c>
      <c r="M3272" s="183">
        <f>IFERROR(_xll.qlIndexFixing(Index1Y,$H3272,TRUE,_xll.ohTrigger(RecalcTrigger,Trigger1Y)),NA())</f>
        <v>2.3252028729350505E-2</v>
      </c>
      <c r="N3272" s="182">
        <f>IFERROR(_xll.qlIndexFixing(ONIndex1M,I3272,TRUE,_xll.ohTrigger(RecalcTrigger,Trigger1M)),NA())</f>
        <v>2.2551680783020611E-2</v>
      </c>
      <c r="O3272" s="44">
        <f>IFERROR(_xll.qlIndexFixing(ONIndex3M,I3272,TRUE,_xll.ohTrigger(RecalcTrigger,Trigger3M)),NA())</f>
        <v>2.2797220780981231E-2</v>
      </c>
      <c r="P3272" s="44">
        <f>IFERROR(_xll.qlIndexFixing(ONIndex6M,I3272,TRUE,_xll.ohTrigger(RecalcTrigger,Trigger6M)),NA())</f>
        <v>2.285659949243346E-2</v>
      </c>
      <c r="Q3272" s="183">
        <f>IFERROR(_xll.qlIndexFixing(ONIndex1Y,I3272,TRUE,_xll.ohTrigger(RecalcTrigger,Trigger1Y)),NA())</f>
        <v>2.2893060418259781E-2</v>
      </c>
    </row>
    <row r="3273" spans="2:17" x14ac:dyDescent="0.2">
      <c r="B3273" s="39" t="s">
        <v>42</v>
      </c>
      <c r="D3273" s="42">
        <f>_xll.qlCalendarAdvance(Calendar,$D3272,B3273,"f",FALSE)</f>
        <v>62261</v>
      </c>
      <c r="E3273" s="177">
        <f>_xll.qlInterestRateIndexValueDate(IndexON,D3273)</f>
        <v>62261</v>
      </c>
      <c r="F3273" s="193">
        <f>IFERROR(_xll.qlIndexFixing(IndexON,D3273,TRUE,_xll.ohTrigger(RecalcTrigger,TriggerON)),NA())</f>
        <v>2.2412562606288766E-2</v>
      </c>
      <c r="H3273" s="42">
        <f>_xll.qlCalendarAdvance(Calendar,$H3272,B3273,"f",FALSE)</f>
        <v>62261</v>
      </c>
      <c r="I3273" s="177">
        <f>_xll.qlInterestRateIndexValueDate(Index1M,$H3273)</f>
        <v>62261</v>
      </c>
      <c r="J3273" s="182">
        <f>IFERROR(_xll.qlIndexFixing(Index1M,$H3273,TRUE,_xll.ohTrigger(RecalcTrigger,Trigger1M)),NA())</f>
        <v>2.2584414728410072E-2</v>
      </c>
      <c r="K3273" s="44">
        <f>IFERROR(_xll.qlIndexFixing(Index3M,H3273,TRUE,_xll.ohTrigger(RecalcTrigger,Trigger3M)),NA())</f>
        <v>2.2890433779072791E-2</v>
      </c>
      <c r="L3273" s="44">
        <f>IFERROR(_xll.qlIndexFixing(Index6M,$H3273,TRUE,_xll.ohTrigger(RecalcTrigger,Trigger6M)),NA())</f>
        <v>2.3039742231941471E-2</v>
      </c>
      <c r="M3273" s="183">
        <f>IFERROR(_xll.qlIndexFixing(Index1Y,$H3273,TRUE,_xll.ohTrigger(RecalcTrigger,Trigger1Y)),NA())</f>
        <v>2.3255570615677845E-2</v>
      </c>
      <c r="N3273" s="182">
        <f>IFERROR(_xll.qlIndexFixing(ONIndex1M,I3273,TRUE,_xll.ohTrigger(RecalcTrigger,Trigger1M)),NA())</f>
        <v>2.2555769287061489E-2</v>
      </c>
      <c r="O3273" s="44">
        <f>IFERROR(_xll.qlIndexFixing(ONIndex3M,I3273,TRUE,_xll.ohTrigger(RecalcTrigger,Trigger3M)),NA())</f>
        <v>2.2801034589513547E-2</v>
      </c>
      <c r="P3273" s="44">
        <f>IFERROR(_xll.qlIndexFixing(ONIndex6M,I3273,TRUE,_xll.ohTrigger(RecalcTrigger,Trigger6M)),NA())</f>
        <v>2.2860424343278396E-2</v>
      </c>
      <c r="Q3273" s="183">
        <f>IFERROR(_xll.qlIndexFixing(ONIndex1Y,I3273,TRUE,_xll.ohTrigger(RecalcTrigger,Trigger1Y)),NA())</f>
        <v>2.2896902703861688E-2</v>
      </c>
    </row>
    <row r="3274" spans="2:17" x14ac:dyDescent="0.2">
      <c r="B3274" s="39" t="s">
        <v>42</v>
      </c>
      <c r="D3274" s="42">
        <f>_xll.qlCalendarAdvance(Calendar,$D3273,B3274,"f",FALSE)</f>
        <v>62268</v>
      </c>
      <c r="E3274" s="177">
        <f>_xll.qlInterestRateIndexValueDate(IndexON,D3274)</f>
        <v>62268</v>
      </c>
      <c r="F3274" s="193">
        <f>IFERROR(_xll.qlIndexFixing(IndexON,D3274,TRUE,_xll.ohTrigger(RecalcTrigger,TriggerON)),NA())</f>
        <v>2.2416156855907809E-2</v>
      </c>
      <c r="H3274" s="42">
        <f>_xll.qlCalendarAdvance(Calendar,$H3273,B3274,"f",FALSE)</f>
        <v>62268</v>
      </c>
      <c r="I3274" s="177">
        <f>_xll.qlInterestRateIndexValueDate(Index1M,$H3274)</f>
        <v>62268</v>
      </c>
      <c r="J3274" s="182">
        <f>IFERROR(_xll.qlIndexFixing(Index1M,$H3274,TRUE,_xll.ohTrigger(RecalcTrigger,Trigger1M)),NA())</f>
        <v>2.258846263218961E-2</v>
      </c>
      <c r="K3274" s="44">
        <f>IFERROR(_xll.qlIndexFixing(Index3M,H3274,TRUE,_xll.ohTrigger(RecalcTrigger,Trigger3M)),NA())</f>
        <v>2.2894159736437197E-2</v>
      </c>
      <c r="L3274" s="44">
        <f>IFERROR(_xll.qlIndexFixing(Index6M,$H3274,TRUE,_xll.ohTrigger(RecalcTrigger,Trigger6M)),NA())</f>
        <v>2.3043404634690724E-2</v>
      </c>
      <c r="M3274" s="183">
        <f>IFERROR(_xll.qlIndexFixing(Index1Y,$H3274,TRUE,_xll.ohTrigger(RecalcTrigger,Trigger1Y)),NA())</f>
        <v>2.3259097533399498E-2</v>
      </c>
      <c r="N3274" s="182">
        <f>IFERROR(_xll.qlIndexFixing(ONIndex1M,I3274,TRUE,_xll.ohTrigger(RecalcTrigger,Trigger1M)),NA())</f>
        <v>2.2559842211818948E-2</v>
      </c>
      <c r="O3274" s="44">
        <f>IFERROR(_xll.qlIndexFixing(ONIndex3M,I3274,TRUE,_xll.ohTrigger(RecalcTrigger,Trigger3M)),NA())</f>
        <v>2.280483386547516E-2</v>
      </c>
      <c r="P3274" s="44">
        <f>IFERROR(_xll.qlIndexFixing(ONIndex6M,I3274,TRUE,_xll.ohTrigger(RecalcTrigger,Trigger6M)),NA())</f>
        <v>2.286423461948961E-2</v>
      </c>
      <c r="Q3274" s="183">
        <f>IFERROR(_xll.qlIndexFixing(ONIndex1Y,I3274,TRUE,_xll.ohTrigger(RecalcTrigger,Trigger1Y)),NA())</f>
        <v>2.2900730348371923E-2</v>
      </c>
    </row>
    <row r="3275" spans="2:17" x14ac:dyDescent="0.2">
      <c r="B3275" s="39" t="s">
        <v>42</v>
      </c>
      <c r="D3275" s="42">
        <f>_xll.qlCalendarAdvance(Calendar,$D3274,B3275,"f",FALSE)</f>
        <v>62275</v>
      </c>
      <c r="E3275" s="177">
        <f>_xll.qlInterestRateIndexValueDate(IndexON,D3275)</f>
        <v>62275</v>
      </c>
      <c r="F3275" s="193">
        <f>IFERROR(_xll.qlIndexFixing(IndexON,D3275,TRUE,_xll.ohTrigger(RecalcTrigger,TriggerON)),NA())</f>
        <v>2.2419737357159963E-2</v>
      </c>
      <c r="H3275" s="42">
        <f>_xll.qlCalendarAdvance(Calendar,$H3274,B3275,"f",FALSE)</f>
        <v>62275</v>
      </c>
      <c r="I3275" s="177">
        <f>_xll.qlInterestRateIndexValueDate(Index1M,$H3275)</f>
        <v>62275</v>
      </c>
      <c r="J3275" s="182">
        <f>IFERROR(_xll.qlIndexFixing(Index1M,$H3275,TRUE,_xll.ohTrigger(RecalcTrigger,Trigger1M)),NA())</f>
        <v>2.2593480350723356E-2</v>
      </c>
      <c r="K3275" s="44">
        <f>IFERROR(_xll.qlIndexFixing(Index3M,H3275,TRUE,_xll.ohTrigger(RecalcTrigger,Trigger3M)),NA())</f>
        <v>2.2897871081569453E-2</v>
      </c>
      <c r="L3275" s="44">
        <f>IFERROR(_xll.qlIndexFixing(Index6M,$H3275,TRUE,_xll.ohTrigger(RecalcTrigger,Trigger6M)),NA())</f>
        <v>2.3049012770509424E-2</v>
      </c>
      <c r="M3275" s="183">
        <f>IFERROR(_xll.qlIndexFixing(Index1Y,$H3275,TRUE,_xll.ohTrigger(RecalcTrigger,Trigger1Y)),NA())</f>
        <v>2.3262609482360475E-2</v>
      </c>
      <c r="N3275" s="182">
        <f>IFERROR(_xll.qlIndexFixing(ONIndex1M,I3275,TRUE,_xll.ohTrigger(RecalcTrigger,Trigger1M)),NA())</f>
        <v>2.2563899556887757E-2</v>
      </c>
      <c r="O3275" s="44">
        <f>IFERROR(_xll.qlIndexFixing(ONIndex3M,I3275,TRUE,_xll.ohTrigger(RecalcTrigger,Trigger3M)),NA())</f>
        <v>2.2808618608541886E-2</v>
      </c>
      <c r="P3275" s="44">
        <f>IFERROR(_xll.qlIndexFixing(ONIndex6M,I3275,TRUE,_xll.ohTrigger(RecalcTrigger,Trigger6M)),NA())</f>
        <v>2.2868030320823962E-2</v>
      </c>
      <c r="Q3275" s="183">
        <f>IFERROR(_xll.qlIndexFixing(ONIndex1Y,I3275,TRUE,_xll.ohTrigger(RecalcTrigger,Trigger1Y)),NA())</f>
        <v>2.2904543351547346E-2</v>
      </c>
    </row>
    <row r="3276" spans="2:17" x14ac:dyDescent="0.2">
      <c r="B3276" s="39" t="s">
        <v>42</v>
      </c>
      <c r="D3276" s="42">
        <f>_xll.qlCalendarAdvance(Calendar,$D3275,B3276,"f",FALSE)</f>
        <v>62282</v>
      </c>
      <c r="E3276" s="177">
        <f>_xll.qlInterestRateIndexValueDate(IndexON,D3276)</f>
        <v>62282</v>
      </c>
      <c r="F3276" s="193">
        <f>IFERROR(_xll.qlIndexFixing(IndexON,D3276,TRUE,_xll.ohTrigger(RecalcTrigger,TriggerON)),NA())</f>
        <v>2.2423304109802089E-2</v>
      </c>
      <c r="H3276" s="42">
        <f>_xll.qlCalendarAdvance(Calendar,$H3275,B3276,"f",FALSE)</f>
        <v>62282</v>
      </c>
      <c r="I3276" s="177">
        <f>_xll.qlInterestRateIndexValueDate(Index1M,$H3276)</f>
        <v>62282</v>
      </c>
      <c r="J3276" s="182">
        <f>IFERROR(_xll.qlIndexFixing(Index1M,$H3276,TRUE,_xll.ohTrigger(RecalcTrigger,Trigger1M)),NA())</f>
        <v>2.25974961758897E-2</v>
      </c>
      <c r="K3276" s="44">
        <f>IFERROR(_xll.qlIndexFixing(Index3M,H3276,TRUE,_xll.ohTrigger(RecalcTrigger,Trigger3M)),NA())</f>
        <v>2.2901567814426396E-2</v>
      </c>
      <c r="L3276" s="44">
        <f>IFERROR(_xll.qlIndexFixing(Index6M,$H3276,TRUE,_xll.ohTrigger(RecalcTrigger,Trigger6M)),NA())</f>
        <v>2.3051664661861454E-2</v>
      </c>
      <c r="M3276" s="183">
        <f>IFERROR(_xll.qlIndexFixing(Index1Y,$H3276,TRUE,_xll.ohTrigger(RecalcTrigger,Trigger1Y)),NA())</f>
        <v>2.3266106462406677E-2</v>
      </c>
      <c r="N3276" s="182">
        <f>IFERROR(_xll.qlIndexFixing(ONIndex1M,I3276,TRUE,_xll.ohTrigger(RecalcTrigger,Trigger1M)),NA())</f>
        <v>2.25679413225921E-2</v>
      </c>
      <c r="O3276" s="44">
        <f>IFERROR(_xll.qlIndexFixing(ONIndex3M,I3276,TRUE,_xll.ohTrigger(RecalcTrigger,Trigger3M)),NA())</f>
        <v>2.2812388818875817E-2</v>
      </c>
      <c r="P3276" s="44">
        <f>IFERROR(_xll.qlIndexFixing(ONIndex6M,I3276,TRUE,_xll.ohTrigger(RecalcTrigger,Trigger6M)),NA())</f>
        <v>2.28718114473625E-2</v>
      </c>
      <c r="Q3276" s="183">
        <f>IFERROR(_xll.qlIndexFixing(ONIndex1Y,I3276,TRUE,_xll.ohTrigger(RecalcTrigger,Trigger1Y)),NA())</f>
        <v>2.2908341713550051E-2</v>
      </c>
    </row>
    <row r="3277" spans="2:17" x14ac:dyDescent="0.2">
      <c r="B3277" s="39" t="s">
        <v>42</v>
      </c>
      <c r="D3277" s="42">
        <f>_xll.qlCalendarAdvance(Calendar,$D3276,B3277,"f",FALSE)</f>
        <v>62289</v>
      </c>
      <c r="E3277" s="177">
        <f>_xll.qlInterestRateIndexValueDate(IndexON,D3277)</f>
        <v>62289</v>
      </c>
      <c r="F3277" s="193">
        <f>IFERROR(_xll.qlIndexFixing(IndexON,D3277,TRUE,_xll.ohTrigger(RecalcTrigger,TriggerON)),NA())</f>
        <v>2.2426857113996279E-2</v>
      </c>
      <c r="H3277" s="42">
        <f>_xll.qlCalendarAdvance(Calendar,$H3276,B3277,"f",FALSE)</f>
        <v>62289</v>
      </c>
      <c r="I3277" s="177">
        <f>_xll.qlInterestRateIndexValueDate(Index1M,$H3277)</f>
        <v>62289</v>
      </c>
      <c r="J3277" s="182">
        <f>IFERROR(_xll.qlIndexFixing(Index1M,$H3277,TRUE,_xll.ohTrigger(RecalcTrigger,Trigger1M)),NA())</f>
        <v>2.2601496393981596E-2</v>
      </c>
      <c r="K3277" s="44">
        <f>IFERROR(_xll.qlIndexFixing(Index3M,H3277,TRUE,_xll.ohTrigger(RecalcTrigger,Trigger3M)),NA())</f>
        <v>2.2905249934969261E-2</v>
      </c>
      <c r="L3277" s="44">
        <f>IFERROR(_xll.qlIndexFixing(Index6M,$H3277,TRUE,_xll.ohTrigger(RecalcTrigger,Trigger6M)),NA())</f>
        <v>2.3055282031943278E-2</v>
      </c>
      <c r="M3277" s="183">
        <f>IFERROR(_xll.qlIndexFixing(Index1Y,$H3277,TRUE,_xll.ohTrigger(RecalcTrigger,Trigger1Y)),NA())</f>
        <v>2.3269588473384006E-2</v>
      </c>
      <c r="N3277" s="182">
        <f>IFERROR(_xll.qlIndexFixing(ONIndex1M,I3277,TRUE,_xll.ohTrigger(RecalcTrigger,Trigger1M)),NA())</f>
        <v>2.2571967508769886E-2</v>
      </c>
      <c r="O3277" s="44">
        <f>IFERROR(_xll.qlIndexFixing(ONIndex3M,I3277,TRUE,_xll.ohTrigger(RecalcTrigger,Trigger3M)),NA())</f>
        <v>2.2816144496558E-2</v>
      </c>
      <c r="P3277" s="44">
        <f>IFERROR(_xll.qlIndexFixing(ONIndex6M,I3277,TRUE,_xll.ohTrigger(RecalcTrigger,Trigger6M)),NA())</f>
        <v>2.2875577999024177E-2</v>
      </c>
      <c r="Q3277" s="183">
        <f>IFERROR(_xll.qlIndexFixing(ONIndex1Y,I3277,TRUE,_xll.ohTrigger(RecalcTrigger,Trigger1Y)),NA())</f>
        <v>2.2912125434298991E-2</v>
      </c>
    </row>
    <row r="3278" spans="2:17" x14ac:dyDescent="0.2">
      <c r="B3278" s="39" t="s">
        <v>42</v>
      </c>
      <c r="D3278" s="42">
        <f>_xll.qlCalendarAdvance(Calendar,$D3277,B3278,"f",FALSE)</f>
        <v>62296</v>
      </c>
      <c r="E3278" s="177">
        <f>_xll.qlInterestRateIndexValueDate(IndexON,D3278)</f>
        <v>62296</v>
      </c>
      <c r="F3278" s="193">
        <f>IFERROR(_xll.qlIndexFixing(IndexON,D3278,TRUE,_xll.ohTrigger(RecalcTrigger,TriggerON)),NA())</f>
        <v>2.2430396369904626E-2</v>
      </c>
      <c r="H3278" s="42">
        <f>_xll.qlCalendarAdvance(Calendar,$H3277,B3278,"f",FALSE)</f>
        <v>62296</v>
      </c>
      <c r="I3278" s="177">
        <f>_xll.qlInterestRateIndexValueDate(Index1M,$H3278)</f>
        <v>62296</v>
      </c>
      <c r="J3278" s="182">
        <f>IFERROR(_xll.qlIndexFixing(Index1M,$H3278,TRUE,_xll.ohTrigger(RecalcTrigger,Trigger1M)),NA())</f>
        <v>2.2605481004999043E-2</v>
      </c>
      <c r="K3278" s="44">
        <f>IFERROR(_xll.qlIndexFixing(Index3M,H3278,TRUE,_xll.ohTrigger(RecalcTrigger,Trigger3M)),NA())</f>
        <v>2.290891744315841E-2</v>
      </c>
      <c r="L3278" s="44">
        <f>IFERROR(_xll.qlIndexFixing(Index6M,$H3278,TRUE,_xll.ohTrigger(RecalcTrigger,Trigger6M)),NA())</f>
        <v>2.3058884665222174E-2</v>
      </c>
      <c r="M3278" s="183">
        <f>IFERROR(_xll.qlIndexFixing(Index1Y,$H3278,TRUE,_xll.ohTrigger(RecalcTrigger,Trigger1Y)),NA())</f>
        <v>2.327305551514014E-2</v>
      </c>
      <c r="N3278" s="182">
        <f>IFERROR(_xll.qlIndexFixing(ONIndex1M,I3278,TRUE,_xll.ohTrigger(RecalcTrigger,Trigger1M)),NA())</f>
        <v>2.2575978115664252E-2</v>
      </c>
      <c r="O3278" s="44">
        <f>IFERROR(_xll.qlIndexFixing(ONIndex3M,I3278,TRUE,_xll.ohTrigger(RecalcTrigger,Trigger3M)),NA())</f>
        <v>2.2819885641588433E-2</v>
      </c>
      <c r="P3278" s="44">
        <f>IFERROR(_xll.qlIndexFixing(ONIndex6M,I3278,TRUE,_xll.ohTrigger(RecalcTrigger,Trigger6M)),NA())</f>
        <v>2.2879329976133178E-2</v>
      </c>
      <c r="Q3278" s="183">
        <f>IFERROR(_xll.qlIndexFixing(ONIndex1Y,I3278,TRUE,_xll.ohTrigger(RecalcTrigger,Trigger1Y)),NA())</f>
        <v>2.2915894513956259E-2</v>
      </c>
    </row>
    <row r="3279" spans="2:17" x14ac:dyDescent="0.2">
      <c r="B3279" s="39" t="s">
        <v>42</v>
      </c>
      <c r="D3279" s="42">
        <f>_xll.qlCalendarAdvance(Calendar,$D3278,B3279,"f",FALSE)</f>
        <v>62303</v>
      </c>
      <c r="E3279" s="177">
        <f>_xll.qlInterestRateIndexValueDate(IndexON,D3279)</f>
        <v>62303</v>
      </c>
      <c r="F3279" s="193">
        <f>IFERROR(_xll.qlIndexFixing(IndexON,D3279,TRUE,_xll.ohTrigger(RecalcTrigger,TriggerON)),NA())</f>
        <v>2.2433921877202945E-2</v>
      </c>
      <c r="H3279" s="42">
        <f>_xll.qlCalendarAdvance(Calendar,$H3278,B3279,"f",FALSE)</f>
        <v>62303</v>
      </c>
      <c r="I3279" s="177">
        <f>_xll.qlInterestRateIndexValueDate(Index1M,$H3279)</f>
        <v>62303</v>
      </c>
      <c r="J3279" s="182">
        <f>IFERROR(_xll.qlIndexFixing(Index1M,$H3279,TRUE,_xll.ohTrigger(RecalcTrigger,Trigger1M)),NA())</f>
        <v>2.2609450008910667E-2</v>
      </c>
      <c r="K3279" s="44">
        <f>IFERROR(_xll.qlIndexFixing(Index3M,H3279,TRUE,_xll.ohTrigger(RecalcTrigger,Trigger3M)),NA())</f>
        <v>2.2912570338952432E-2</v>
      </c>
      <c r="L3279" s="44">
        <f>IFERROR(_xll.qlIndexFixing(Index6M,$H3279,TRUE,_xll.ohTrigger(RecalcTrigger,Trigger6M)),NA())</f>
        <v>2.3062472561618419E-2</v>
      </c>
      <c r="M3279" s="183">
        <f>IFERROR(_xll.qlIndexFixing(Index1Y,$H3279,TRUE,_xll.ohTrigger(RecalcTrigger,Trigger1Y)),NA())</f>
        <v>2.3276507587522532E-2</v>
      </c>
      <c r="N3279" s="182">
        <f>IFERROR(_xll.qlIndexFixing(ONIndex1M,I3279,TRUE,_xll.ohTrigger(RecalcTrigger,Trigger1M)),NA())</f>
        <v>2.2579973143032062E-2</v>
      </c>
      <c r="O3279" s="44">
        <f>IFERROR(_xll.qlIndexFixing(ONIndex3M,I3279,TRUE,_xll.ohTrigger(RecalcTrigger,Trigger3M)),NA())</f>
        <v>2.2823612253967118E-2</v>
      </c>
      <c r="P3279" s="44">
        <f>IFERROR(_xll.qlIndexFixing(ONIndex6M,I3279,TRUE,_xll.ohTrigger(RecalcTrigger,Trigger6M)),NA())</f>
        <v>2.2883067378122179E-2</v>
      </c>
      <c r="Q3279" s="183">
        <f>IFERROR(_xll.qlIndexFixing(ONIndex1Y,I3279,TRUE,_xll.ohTrigger(RecalcTrigger,Trigger1Y)),NA())</f>
        <v>2.2919648952278715E-2</v>
      </c>
    </row>
    <row r="3280" spans="2:17" x14ac:dyDescent="0.2">
      <c r="B3280" s="39" t="s">
        <v>42</v>
      </c>
      <c r="D3280" s="42">
        <f>_xll.qlCalendarAdvance(Calendar,$D3279,B3280,"f",FALSE)</f>
        <v>62310</v>
      </c>
      <c r="E3280" s="177">
        <f>_xll.qlInterestRateIndexValueDate(IndexON,D3280)</f>
        <v>62310</v>
      </c>
      <c r="F3280" s="193">
        <f>IFERROR(_xll.qlIndexFixing(IndexON,D3280,TRUE,_xll.ohTrigger(RecalcTrigger,TriggerON)),NA())</f>
        <v>2.2437433635972281E-2</v>
      </c>
      <c r="H3280" s="42">
        <f>_xll.qlCalendarAdvance(Calendar,$H3279,B3280,"f",FALSE)</f>
        <v>62310</v>
      </c>
      <c r="I3280" s="177">
        <f>_xll.qlInterestRateIndexValueDate(Index1M,$H3280)</f>
        <v>62310</v>
      </c>
      <c r="J3280" s="182">
        <f>IFERROR(_xll.qlIndexFixing(Index1M,$H3280,TRUE,_xll.ohTrigger(RecalcTrigger,Trigger1M)),NA())</f>
        <v>2.2613403405708624E-2</v>
      </c>
      <c r="K3280" s="44">
        <f>IFERROR(_xll.qlIndexFixing(Index3M,H3280,TRUE,_xll.ohTrigger(RecalcTrigger,Trigger3M)),NA())</f>
        <v>2.2916208622310814E-2</v>
      </c>
      <c r="L3280" s="44">
        <f>IFERROR(_xll.qlIndexFixing(Index6M,$H3280,TRUE,_xll.ohTrigger(RecalcTrigger,Trigger6M)),NA())</f>
        <v>2.3066045721052291E-2</v>
      </c>
      <c r="M3280" s="183">
        <f>IFERROR(_xll.qlIndexFixing(Index1Y,$H3280,TRUE,_xll.ohTrigger(RecalcTrigger,Trigger1Y)),NA())</f>
        <v>2.3279944690379972E-2</v>
      </c>
      <c r="N3280" s="182">
        <f>IFERROR(_xll.qlIndexFixing(ONIndex1M,I3280,TRUE,_xll.ohTrigger(RecalcTrigger,Trigger1M)),NA())</f>
        <v>2.2583952590873313E-2</v>
      </c>
      <c r="O3280" s="44">
        <f>IFERROR(_xll.qlIndexFixing(ONIndex3M,I3280,TRUE,_xll.ohTrigger(RecalcTrigger,Trigger3M)),NA())</f>
        <v>2.2827324333288823E-2</v>
      </c>
      <c r="P3280" s="44">
        <f>IFERROR(_xll.qlIndexFixing(ONIndex6M,I3280,TRUE,_xll.ohTrigger(RecalcTrigger,Trigger6M)),NA())</f>
        <v>2.2886790205558505E-2</v>
      </c>
      <c r="Q3280" s="183">
        <f>IFERROR(_xll.qlIndexFixing(ONIndex1Y,I3280,TRUE,_xll.ohTrigger(RecalcTrigger,Trigger1Y)),NA())</f>
        <v>2.2923388749347406E-2</v>
      </c>
    </row>
    <row r="3281" spans="2:17" x14ac:dyDescent="0.2">
      <c r="B3281" s="39" t="s">
        <v>42</v>
      </c>
      <c r="D3281" s="42">
        <f>_xll.qlCalendarAdvance(Calendar,$D3280,B3281,"f",FALSE)</f>
        <v>62317</v>
      </c>
      <c r="E3281" s="177">
        <f>_xll.qlInterestRateIndexValueDate(IndexON,D3281)</f>
        <v>62317</v>
      </c>
      <c r="F3281" s="193">
        <f>IFERROR(_xll.qlIndexFixing(IndexON,D3281,TRUE,_xll.ohTrigger(RecalcTrigger,TriggerON)),NA())</f>
        <v>2.2440931646374729E-2</v>
      </c>
      <c r="H3281" s="42">
        <f>_xll.qlCalendarAdvance(Calendar,$H3280,B3281,"f",FALSE)</f>
        <v>62317</v>
      </c>
      <c r="I3281" s="177">
        <f>_xll.qlInterestRateIndexValueDate(Index1M,$H3281)</f>
        <v>62317</v>
      </c>
      <c r="J3281" s="182">
        <f>IFERROR(_xll.qlIndexFixing(Index1M,$H3281,TRUE,_xll.ohTrigger(RecalcTrigger,Trigger1M)),NA())</f>
        <v>2.2617341195379843E-2</v>
      </c>
      <c r="K3281" s="44">
        <f>IFERROR(_xll.qlIndexFixing(Index3M,H3281,TRUE,_xll.ohTrigger(RecalcTrigger,Trigger3M)),NA())</f>
        <v>2.2919832293193023E-2</v>
      </c>
      <c r="L3281" s="44">
        <f>IFERROR(_xll.qlIndexFixing(Index6M,$H3281,TRUE,_xll.ohTrigger(RecalcTrigger,Trigger6M)),NA())</f>
        <v>2.3069604143445825E-2</v>
      </c>
      <c r="M3281" s="183">
        <f>IFERROR(_xll.qlIndexFixing(Index1Y,$H3281,TRUE,_xll.ohTrigger(RecalcTrigger,Trigger1Y)),NA())</f>
        <v>2.3283366823561247E-2</v>
      </c>
      <c r="N3281" s="182">
        <f>IFERROR(_xll.qlIndexFixing(ONIndex1M,I3281,TRUE,_xll.ohTrigger(RecalcTrigger,Trigger1M)),NA())</f>
        <v>2.2587916459431145E-2</v>
      </c>
      <c r="O3281" s="44">
        <f>IFERROR(_xll.qlIndexFixing(ONIndex3M,I3281,TRUE,_xll.ohTrigger(RecalcTrigger,Trigger3M)),NA())</f>
        <v>2.2831021880120872E-2</v>
      </c>
      <c r="P3281" s="44">
        <f>IFERROR(_xll.qlIndexFixing(ONIndex6M,I3281,TRUE,_xll.ohTrigger(RecalcTrigger,Trigger6M)),NA())</f>
        <v>2.2890498458036923E-2</v>
      </c>
      <c r="Q3281" s="183">
        <f>IFERROR(_xll.qlIndexFixing(ONIndex1Y,I3281,TRUE,_xll.ohTrigger(RecalcTrigger,Trigger1Y)),NA())</f>
        <v>2.2927113905243379E-2</v>
      </c>
    </row>
    <row r="3282" spans="2:17" x14ac:dyDescent="0.2">
      <c r="B3282" s="39" t="s">
        <v>42</v>
      </c>
      <c r="D3282" s="42">
        <f>_xll.qlCalendarAdvance(Calendar,$D3281,B3282,"f",FALSE)</f>
        <v>62324</v>
      </c>
      <c r="E3282" s="177">
        <f>_xll.qlInterestRateIndexValueDate(IndexON,D3282)</f>
        <v>62324</v>
      </c>
      <c r="F3282" s="193">
        <f>IFERROR(_xll.qlIndexFixing(IndexON,D3282,TRUE,_xll.ohTrigger(RecalcTrigger,TriggerON)),NA())</f>
        <v>2.2444415908248194E-2</v>
      </c>
      <c r="H3282" s="42">
        <f>_xll.qlCalendarAdvance(Calendar,$H3281,B3282,"f",FALSE)</f>
        <v>62324</v>
      </c>
      <c r="I3282" s="177">
        <f>_xll.qlInterestRateIndexValueDate(Index1M,$H3282)</f>
        <v>62324</v>
      </c>
      <c r="J3282" s="182">
        <f>IFERROR(_xll.qlIndexFixing(Index1M,$H3282,TRUE,_xll.ohTrigger(RecalcTrigger,Trigger1M)),NA())</f>
        <v>2.2621263377903409E-2</v>
      </c>
      <c r="K3282" s="44">
        <f>IFERROR(_xll.qlIndexFixing(Index3M,H3282,TRUE,_xll.ohTrigger(RecalcTrigger,Trigger3M)),NA())</f>
        <v>2.2923441351562948E-2</v>
      </c>
      <c r="L3282" s="44">
        <f>IFERROR(_xll.qlIndexFixing(Index6M,$H3282,TRUE,_xll.ohTrigger(RecalcTrigger,Trigger6M)),NA())</f>
        <v>2.3073147828721496E-2</v>
      </c>
      <c r="M3282" s="183">
        <f>IFERROR(_xll.qlIndexFixing(Index1Y,$H3282,TRUE,_xll.ohTrigger(RecalcTrigger,Trigger1Y)),NA())</f>
        <v>2.3286773986916032E-2</v>
      </c>
      <c r="N3282" s="182">
        <f>IFERROR(_xll.qlIndexFixing(ONIndex1M,I3282,TRUE,_xll.ohTrigger(RecalcTrigger,Trigger1M)),NA())</f>
        <v>2.259186474846242E-2</v>
      </c>
      <c r="O3282" s="44">
        <f>IFERROR(_xll.qlIndexFixing(ONIndex3M,I3282,TRUE,_xll.ohTrigger(RecalcTrigger,Trigger3M)),NA())</f>
        <v>2.2834704894382218E-2</v>
      </c>
      <c r="P3282" s="44">
        <f>IFERROR(_xll.qlIndexFixing(ONIndex6M,I3282,TRUE,_xll.ohTrigger(RecalcTrigger,Trigger6M)),NA())</f>
        <v>2.2894192135881619E-2</v>
      </c>
      <c r="Q3282" s="183">
        <f>IFERROR(_xll.qlIndexFixing(ONIndex1Y,I3282,TRUE,_xll.ohTrigger(RecalcTrigger,Trigger1Y)),NA())</f>
        <v>2.2930824419885587E-2</v>
      </c>
    </row>
    <row r="3283" spans="2:17" x14ac:dyDescent="0.2">
      <c r="B3283" s="39" t="s">
        <v>42</v>
      </c>
      <c r="D3283" s="42">
        <f>_xll.qlCalendarAdvance(Calendar,$D3282,B3283,"f",FALSE)</f>
        <v>62331</v>
      </c>
      <c r="E3283" s="177">
        <f>_xll.qlInterestRateIndexValueDate(IndexON,D3283)</f>
        <v>62331</v>
      </c>
      <c r="F3283" s="193">
        <f>IFERROR(_xll.qlIndexFixing(IndexON,D3283,TRUE,_xll.ohTrigger(RecalcTrigger,TriggerON)),NA())</f>
        <v>2.244788642175477E-2</v>
      </c>
      <c r="H3283" s="42">
        <f>_xll.qlCalendarAdvance(Calendar,$H3282,B3283,"f",FALSE)</f>
        <v>62331</v>
      </c>
      <c r="I3283" s="177">
        <f>_xll.qlInterestRateIndexValueDate(Index1M,$H3283)</f>
        <v>62331</v>
      </c>
      <c r="J3283" s="182">
        <f>IFERROR(_xll.qlIndexFixing(Index1M,$H3283,TRUE,_xll.ohTrigger(RecalcTrigger,Trigger1M)),NA())</f>
        <v>2.2625169953263639E-2</v>
      </c>
      <c r="K3283" s="44">
        <f>IFERROR(_xll.qlIndexFixing(Index3M,H3283,TRUE,_xll.ohTrigger(RecalcTrigger,Trigger3M)),NA())</f>
        <v>2.2927035797376535E-2</v>
      </c>
      <c r="L3283" s="44">
        <f>IFERROR(_xll.qlIndexFixing(Index6M,$H3283,TRUE,_xll.ohTrigger(RecalcTrigger,Trigger6M)),NA())</f>
        <v>2.3076676776799143E-2</v>
      </c>
      <c r="M3283" s="183">
        <f>IFERROR(_xll.qlIndexFixing(Index1Y,$H3283,TRUE,_xll.ohTrigger(RecalcTrigger,Trigger1Y)),NA())</f>
        <v>2.3290166180294447E-2</v>
      </c>
      <c r="N3283" s="182">
        <f>IFERROR(_xll.qlIndexFixing(ONIndex1M,I3283,TRUE,_xll.ohTrigger(RecalcTrigger,Trigger1M)),NA())</f>
        <v>2.2595797457967137E-2</v>
      </c>
      <c r="O3283" s="44">
        <f>IFERROR(_xll.qlIndexFixing(ONIndex3M,I3283,TRUE,_xll.ohTrigger(RecalcTrigger,Trigger3M)),NA())</f>
        <v>2.2838373375748677E-2</v>
      </c>
      <c r="P3283" s="44">
        <f>IFERROR(_xll.qlIndexFixing(ONIndex6M,I3283,TRUE,_xll.ohTrigger(RecalcTrigger,Trigger6M)),NA())</f>
        <v>2.2897871238930501E-2</v>
      </c>
      <c r="Q3283" s="183">
        <f>IFERROR(_xll.qlIndexFixing(ONIndex1Y,I3283,TRUE,_xll.ohTrigger(RecalcTrigger,Trigger1Y)),NA())</f>
        <v>2.2934520293355076E-2</v>
      </c>
    </row>
    <row r="3284" spans="2:17" x14ac:dyDescent="0.2">
      <c r="B3284" s="39" t="s">
        <v>42</v>
      </c>
      <c r="D3284" s="42">
        <f>_xll.qlCalendarAdvance(Calendar,$D3283,B3284,"f",FALSE)</f>
        <v>62338</v>
      </c>
      <c r="E3284" s="177">
        <f>_xll.qlInterestRateIndexValueDate(IndexON,D3284)</f>
        <v>62338</v>
      </c>
      <c r="F3284" s="193">
        <f>IFERROR(_xll.qlIndexFixing(IndexON,D3284,TRUE,_xll.ohTrigger(RecalcTrigger,TriggerON)),NA())</f>
        <v>2.2451343186813411E-2</v>
      </c>
      <c r="H3284" s="42">
        <f>_xll.qlCalendarAdvance(Calendar,$H3283,B3284,"f",FALSE)</f>
        <v>62338</v>
      </c>
      <c r="I3284" s="177">
        <f>_xll.qlInterestRateIndexValueDate(Index1M,$H3284)</f>
        <v>62338</v>
      </c>
      <c r="J3284" s="182">
        <f>IFERROR(_xll.qlIndexFixing(Index1M,$H3284,TRUE,_xll.ohTrigger(RecalcTrigger,Trigger1M)),NA())</f>
        <v>2.2628083331139824E-2</v>
      </c>
      <c r="K3284" s="44">
        <f>IFERROR(_xll.qlIndexFixing(Index3M,H3284,TRUE,_xll.ohTrigger(RecalcTrigger,Trigger3M)),NA())</f>
        <v>2.2929643809839084E-2</v>
      </c>
      <c r="L3284" s="44">
        <f>IFERROR(_xll.qlIndexFixing(Index6M,$H3284,TRUE,_xll.ohTrigger(RecalcTrigger,Trigger6M)),NA())</f>
        <v>2.3077272470240676E-2</v>
      </c>
      <c r="M3284" s="183">
        <f>IFERROR(_xll.qlIndexFixing(Index1Y,$H3284,TRUE,_xll.ohTrigger(RecalcTrigger,Trigger1Y)),NA())</f>
        <v>2.3293543403548389E-2</v>
      </c>
      <c r="N3284" s="182">
        <f>IFERROR(_xll.qlIndexFixing(ONIndex1M,I3284,TRUE,_xll.ohTrigger(RecalcTrigger,Trigger1M)),NA())</f>
        <v>2.2599714587945297E-2</v>
      </c>
      <c r="O3284" s="44">
        <f>IFERROR(_xll.qlIndexFixing(ONIndex3M,I3284,TRUE,_xll.ohTrigger(RecalcTrigger,Trigger3M)),NA())</f>
        <v>2.2842027324463388E-2</v>
      </c>
      <c r="P3284" s="44">
        <f>IFERROR(_xll.qlIndexFixing(ONIndex6M,I3284,TRUE,_xll.ohTrigger(RecalcTrigger,Trigger6M)),NA())</f>
        <v>2.2901535767102521E-2</v>
      </c>
      <c r="Q3284" s="183">
        <f>IFERROR(_xll.qlIndexFixing(ONIndex1Y,I3284,TRUE,_xll.ohTrigger(RecalcTrigger,Trigger1Y)),NA())</f>
        <v>2.2938201525408708E-2</v>
      </c>
    </row>
    <row r="3285" spans="2:17" x14ac:dyDescent="0.2">
      <c r="B3285" s="39" t="s">
        <v>42</v>
      </c>
      <c r="D3285" s="42">
        <f>_xll.qlCalendarAdvance(Calendar,$D3284,B3285,"f",FALSE)</f>
        <v>62345</v>
      </c>
      <c r="E3285" s="177">
        <f>_xll.qlInterestRateIndexValueDate(IndexON,D3285)</f>
        <v>62345</v>
      </c>
      <c r="F3285" s="193">
        <f>IFERROR(_xll.qlIndexFixing(IndexON,D3285,TRUE,_xll.ohTrigger(RecalcTrigger,TriggerON)),NA())</f>
        <v>2.2454786203343069E-2</v>
      </c>
      <c r="H3285" s="42">
        <f>_xll.qlCalendarAdvance(Calendar,$H3284,B3285,"f",FALSE)</f>
        <v>62345</v>
      </c>
      <c r="I3285" s="177">
        <f>_xll.qlInterestRateIndexValueDate(Index1M,$H3285)</f>
        <v>62345</v>
      </c>
      <c r="J3285" s="182">
        <f>IFERROR(_xll.qlIndexFixing(Index1M,$H3285,TRUE,_xll.ohTrigger(RecalcTrigger,Trigger1M)),NA())</f>
        <v>2.2631959566820736E-2</v>
      </c>
      <c r="K3285" s="44">
        <f>IFERROR(_xll.qlIndexFixing(Index3M,H3285,TRUE,_xll.ohTrigger(RecalcTrigger,Trigger3M)),NA())</f>
        <v>2.2933209850779977E-2</v>
      </c>
      <c r="L3285" s="44">
        <f>IFERROR(_xll.qlIndexFixing(Index6M,$H3285,TRUE,_xll.ohTrigger(RecalcTrigger,Trigger6M)),NA())</f>
        <v>2.308077444114516E-2</v>
      </c>
      <c r="M3285" s="183">
        <f>IFERROR(_xll.qlIndexFixing(Index1Y,$H3285,TRUE,_xll.ohTrigger(RecalcTrigger,Trigger1Y)),NA())</f>
        <v>2.3296905656528644E-2</v>
      </c>
      <c r="N3285" s="182">
        <f>IFERROR(_xll.qlIndexFixing(ONIndex1M,I3285,TRUE,_xll.ohTrigger(RecalcTrigger,Trigger1M)),NA())</f>
        <v>2.2603616138721083E-2</v>
      </c>
      <c r="O3285" s="44">
        <f>IFERROR(_xll.qlIndexFixing(ONIndex3M,I3285,TRUE,_xll.ohTrigger(RecalcTrigger,Trigger3M)),NA())</f>
        <v>2.2845666740445303E-2</v>
      </c>
      <c r="P3285" s="44">
        <f>IFERROR(_xll.qlIndexFixing(ONIndex6M,I3285,TRUE,_xll.ohTrigger(RecalcTrigger,Trigger6M)),NA())</f>
        <v>2.2905185720559773E-2</v>
      </c>
      <c r="Q3285" s="183">
        <f>IFERROR(_xll.qlIndexFixing(ONIndex1Y,I3285,TRUE,_xll.ohTrigger(RecalcTrigger,Trigger1Y)),NA())</f>
        <v>2.294186811653276E-2</v>
      </c>
    </row>
    <row r="3286" spans="2:17" x14ac:dyDescent="0.2">
      <c r="B3286" s="39" t="s">
        <v>42</v>
      </c>
      <c r="D3286" s="42">
        <f>_xll.qlCalendarAdvance(Calendar,$D3285,B3286,"f",FALSE)</f>
        <v>62352</v>
      </c>
      <c r="E3286" s="177">
        <f>_xll.qlInterestRateIndexValueDate(IndexON,D3286)</f>
        <v>62352</v>
      </c>
      <c r="F3286" s="193">
        <f>IFERROR(_xll.qlIndexFixing(IndexON,D3286,TRUE,_xll.ohTrigger(RecalcTrigger,TriggerON)),NA())</f>
        <v>2.2458215471424792E-2</v>
      </c>
      <c r="H3286" s="42">
        <f>_xll.qlCalendarAdvance(Calendar,$H3285,B3286,"f",FALSE)</f>
        <v>62352</v>
      </c>
      <c r="I3286" s="177">
        <f>_xll.qlInterestRateIndexValueDate(Index1M,$H3286)</f>
        <v>62352</v>
      </c>
      <c r="J3286" s="182">
        <f>IFERROR(_xll.qlIndexFixing(Index1M,$H3286,TRUE,_xll.ohTrigger(RecalcTrigger,Trigger1M)),NA())</f>
        <v>2.2635820196221717E-2</v>
      </c>
      <c r="K3286" s="44">
        <f>IFERROR(_xll.qlIndexFixing(Index3M,H3286,TRUE,_xll.ohTrigger(RecalcTrigger,Trigger3M)),NA())</f>
        <v>2.2936761279932324E-2</v>
      </c>
      <c r="L3286" s="44">
        <f>IFERROR(_xll.qlIndexFixing(Index6M,$H3286,TRUE,_xll.ohTrigger(RecalcTrigger,Trigger6M)),NA())</f>
        <v>2.3084261677318172E-2</v>
      </c>
      <c r="M3286" s="183">
        <f>IFERROR(_xll.qlIndexFixing(Index1Y,$H3286,TRUE,_xll.ohTrigger(RecalcTrigger,Trigger1Y)),NA())</f>
        <v>2.3300252939088884E-2</v>
      </c>
      <c r="N3286" s="182">
        <f>IFERROR(_xll.qlIndexFixing(ONIndex1M,I3286,TRUE,_xll.ohTrigger(RecalcTrigger,Trigger1M)),NA())</f>
        <v>2.2607502109970312E-2</v>
      </c>
      <c r="O3286" s="44">
        <f>IFERROR(_xll.qlIndexFixing(ONIndex3M,I3286,TRUE,_xll.ohTrigger(RecalcTrigger,Trigger3M)),NA())</f>
        <v>2.2849291623694423E-2</v>
      </c>
      <c r="P3286" s="44">
        <f>IFERROR(_xll.qlIndexFixing(ONIndex6M,I3286,TRUE,_xll.ohTrigger(RecalcTrigger,Trigger6M)),NA())</f>
        <v>2.2908821099302257E-2</v>
      </c>
      <c r="Q3286" s="183">
        <f>IFERROR(_xll.qlIndexFixing(ONIndex1Y,I3286,TRUE,_xll.ohTrigger(RecalcTrigger,Trigger1Y)),NA())</f>
        <v>2.2945520066322E-2</v>
      </c>
    </row>
    <row r="3287" spans="2:17" x14ac:dyDescent="0.2">
      <c r="B3287" s="39" t="s">
        <v>42</v>
      </c>
      <c r="D3287" s="42">
        <f>_xll.qlCalendarAdvance(Calendar,$D3286,B3287,"f",FALSE)</f>
        <v>62359</v>
      </c>
      <c r="E3287" s="177">
        <f>_xll.qlInterestRateIndexValueDate(IndexON,D3287)</f>
        <v>62359</v>
      </c>
      <c r="F3287" s="193">
        <f>IFERROR(_xll.qlIndexFixing(IndexON,D3287,TRUE,_xll.ohTrigger(RecalcTrigger,TriggerON)),NA())</f>
        <v>2.2461630990977532E-2</v>
      </c>
      <c r="H3287" s="42">
        <f>_xll.qlCalendarAdvance(Calendar,$H3286,B3287,"f",FALSE)</f>
        <v>62359</v>
      </c>
      <c r="I3287" s="177">
        <f>_xll.qlInterestRateIndexValueDate(Index1M,$H3287)</f>
        <v>62359</v>
      </c>
      <c r="J3287" s="182">
        <f>IFERROR(_xll.qlIndexFixing(Index1M,$H3287,TRUE,_xll.ohTrigger(RecalcTrigger,Trigger1M)),NA())</f>
        <v>2.2639665219323851E-2</v>
      </c>
      <c r="K3287" s="44">
        <f>IFERROR(_xll.qlIndexFixing(Index3M,H3287,TRUE,_xll.ohTrigger(RecalcTrigger,Trigger3M)),NA())</f>
        <v>2.2940298097256048E-2</v>
      </c>
      <c r="L3287" s="44">
        <f>IFERROR(_xll.qlIndexFixing(Index6M,$H3287,TRUE,_xll.ohTrigger(RecalcTrigger,Trigger6M)),NA())</f>
        <v>2.3087734178681357E-2</v>
      </c>
      <c r="M3287" s="183">
        <f>IFERROR(_xll.qlIndexFixing(Index1Y,$H3287,TRUE,_xll.ohTrigger(RecalcTrigger,Trigger1Y)),NA())</f>
        <v>2.3303585251080339E-2</v>
      </c>
      <c r="N3287" s="182">
        <f>IFERROR(_xll.qlIndexFixing(ONIndex1M,I3287,TRUE,_xll.ohTrigger(RecalcTrigger,Trigger1M)),NA())</f>
        <v>2.2611372501530891E-2</v>
      </c>
      <c r="O3287" s="44">
        <f>IFERROR(_xll.qlIndexFixing(ONIndex3M,I3287,TRUE,_xll.ohTrigger(RecalcTrigger,Trigger3M)),NA())</f>
        <v>2.2852901974210749E-2</v>
      </c>
      <c r="P3287" s="44">
        <f>IFERROR(_xll.qlIndexFixing(ONIndex6M,I3287,TRUE,_xll.ohTrigger(RecalcTrigger,Trigger6M)),NA())</f>
        <v>2.2912441903005787E-2</v>
      </c>
      <c r="Q3287" s="183">
        <f>IFERROR(_xll.qlIndexFixing(ONIndex1Y,I3287,TRUE,_xll.ohTrigger(RecalcTrigger,Trigger1Y)),NA())</f>
        <v>2.294915737477643E-2</v>
      </c>
    </row>
    <row r="3288" spans="2:17" x14ac:dyDescent="0.2">
      <c r="B3288" s="39" t="s">
        <v>42</v>
      </c>
      <c r="D3288" s="42">
        <f>_xll.qlCalendarAdvance(Calendar,$D3287,B3288,"f",FALSE)</f>
        <v>62366</v>
      </c>
      <c r="E3288" s="177">
        <f>_xll.qlInterestRateIndexValueDate(IndexON,D3288)</f>
        <v>62366</v>
      </c>
      <c r="F3288" s="193">
        <f>IFERROR(_xll.qlIndexFixing(IndexON,D3288,TRUE,_xll.ohTrigger(RecalcTrigger,TriggerON)),NA())</f>
        <v>2.2465032762163384E-2</v>
      </c>
      <c r="H3288" s="42">
        <f>_xll.qlCalendarAdvance(Calendar,$H3287,B3288,"f",FALSE)</f>
        <v>62366</v>
      </c>
      <c r="I3288" s="177">
        <f>_xll.qlInterestRateIndexValueDate(Index1M,$H3288)</f>
        <v>62366</v>
      </c>
      <c r="J3288" s="182">
        <f>IFERROR(_xll.qlIndexFixing(Index1M,$H3288,TRUE,_xll.ohTrigger(RecalcTrigger,Trigger1M)),NA())</f>
        <v>2.2644468722097029E-2</v>
      </c>
      <c r="K3288" s="44">
        <f>IFERROR(_xll.qlIndexFixing(Index3M,H3288,TRUE,_xll.ohTrigger(RecalcTrigger,Trigger3M)),NA())</f>
        <v>2.2944788836750756E-2</v>
      </c>
      <c r="L3288" s="44">
        <f>IFERROR(_xll.qlIndexFixing(Index6M,$H3288,TRUE,_xll.ohTrigger(RecalcTrigger,Trigger6M)),NA())</f>
        <v>2.3092161488237575E-2</v>
      </c>
      <c r="M3288" s="183">
        <f>IFERROR(_xll.qlIndexFixing(Index1Y,$H3288,TRUE,_xll.ohTrigger(RecalcTrigger,Trigger1Y)),NA())</f>
        <v>2.3306902592358014E-2</v>
      </c>
      <c r="N3288" s="182">
        <f>IFERROR(_xll.qlIndexFixing(ONIndex1M,I3288,TRUE,_xll.ohTrigger(RecalcTrigger,Trigger1M)),NA())</f>
        <v>2.2615227313889097E-2</v>
      </c>
      <c r="O3288" s="44">
        <f>IFERROR(_xll.qlIndexFixing(ONIndex3M,I3288,TRUE,_xll.ohTrigger(RecalcTrigger,Trigger3M)),NA())</f>
        <v>2.2856497792075325E-2</v>
      </c>
      <c r="P3288" s="44">
        <f>IFERROR(_xll.qlIndexFixing(ONIndex6M,I3288,TRUE,_xll.ohTrigger(RecalcTrigger,Trigger6M)),NA())</f>
        <v>2.2916048131994549E-2</v>
      </c>
      <c r="Q3288" s="183">
        <f>IFERROR(_xll.qlIndexFixing(ONIndex1Y,I3288,TRUE,_xll.ohTrigger(RecalcTrigger,Trigger1Y)),NA())</f>
        <v>2.2952780041977094E-2</v>
      </c>
    </row>
    <row r="3289" spans="2:17" x14ac:dyDescent="0.2">
      <c r="B3289" s="39" t="s">
        <v>42</v>
      </c>
      <c r="D3289" s="42">
        <f>_xll.qlCalendarAdvance(Calendar,$D3288,B3289,"f",FALSE)</f>
        <v>62373</v>
      </c>
      <c r="E3289" s="177">
        <f>_xll.qlInterestRateIndexValueDate(IndexON,D3289)</f>
        <v>62373</v>
      </c>
      <c r="F3289" s="193">
        <f>IFERROR(_xll.qlIndexFixing(IndexON,D3289,TRUE,_xll.ohTrigger(RecalcTrigger,TriggerON)),NA())</f>
        <v>2.24684207849013E-2</v>
      </c>
      <c r="H3289" s="42">
        <f>_xll.qlCalendarAdvance(Calendar,$H3288,B3289,"f",FALSE)</f>
        <v>62373</v>
      </c>
      <c r="I3289" s="177">
        <f>_xll.qlInterestRateIndexValueDate(Index1M,$H3289)</f>
        <v>62373</v>
      </c>
      <c r="J3289" s="182">
        <f>IFERROR(_xll.qlIndexFixing(Index1M,$H3289,TRUE,_xll.ohTrigger(RecalcTrigger,Trigger1M)),NA())</f>
        <v>2.2648281654163493E-2</v>
      </c>
      <c r="K3289" s="44">
        <f>IFERROR(_xll.qlIndexFixing(Index3M,H3289,TRUE,_xll.ohTrigger(RecalcTrigger,Trigger3M)),NA())</f>
        <v>2.2948295606413236E-2</v>
      </c>
      <c r="L3289" s="44">
        <f>IFERROR(_xll.qlIndexFixing(Index6M,$H3289,TRUE,_xll.ohTrigger(RecalcTrigger,Trigger6M)),NA())</f>
        <v>2.3095603683792012E-2</v>
      </c>
      <c r="M3289" s="183">
        <f>IFERROR(_xll.qlIndexFixing(Index1Y,$H3289,TRUE,_xll.ohTrigger(RecalcTrigger,Trigger1Y)),NA())</f>
        <v>2.3310204962775805E-2</v>
      </c>
      <c r="N3289" s="182">
        <f>IFERROR(_xll.qlIndexFixing(ONIndex1M,I3289,TRUE,_xll.ohTrigger(RecalcTrigger,Trigger1M)),NA())</f>
        <v>2.2619066546801792E-2</v>
      </c>
      <c r="O3289" s="44">
        <f>IFERROR(_xll.qlIndexFixing(ONIndex3M,I3289,TRUE,_xll.ohTrigger(RecalcTrigger,Trigger3M)),NA())</f>
        <v>2.2860079077288153E-2</v>
      </c>
      <c r="P3289" s="44">
        <f>IFERROR(_xll.qlIndexFixing(ONIndex6M,I3289,TRUE,_xll.ohTrigger(RecalcTrigger,Trigger6M)),NA())</f>
        <v>2.2919639786349588E-2</v>
      </c>
      <c r="Q3289" s="183">
        <f>IFERROR(_xll.qlIndexFixing(ONIndex1Y,I3289,TRUE,_xll.ohTrigger(RecalcTrigger,Trigger1Y)),NA())</f>
        <v>2.2956388068167133E-2</v>
      </c>
    </row>
    <row r="3290" spans="2:17" x14ac:dyDescent="0.2">
      <c r="B3290" s="39" t="s">
        <v>42</v>
      </c>
      <c r="D3290" s="42">
        <f>_xll.qlCalendarAdvance(Calendar,$D3289,B3290,"f",FALSE)</f>
        <v>62380</v>
      </c>
      <c r="E3290" s="177">
        <f>_xll.qlInterestRateIndexValueDate(IndexON,D3290)</f>
        <v>62380</v>
      </c>
      <c r="F3290" s="193">
        <f>IFERROR(_xll.qlIndexFixing(IndexON,D3290,TRUE,_xll.ohTrigger(RecalcTrigger,TriggerON)),NA())</f>
        <v>2.2471795059029187E-2</v>
      </c>
      <c r="H3290" s="42">
        <f>_xll.qlCalendarAdvance(Calendar,$H3289,B3290,"f",FALSE)</f>
        <v>62380</v>
      </c>
      <c r="I3290" s="177">
        <f>_xll.qlInterestRateIndexValueDate(Index1M,$H3290)</f>
        <v>62380</v>
      </c>
      <c r="J3290" s="182">
        <f>IFERROR(_xll.qlIndexFixing(Index1M,$H3290,TRUE,_xll.ohTrigger(RecalcTrigger,Trigger1M)),NA())</f>
        <v>2.2652078978959427E-2</v>
      </c>
      <c r="K3290" s="44">
        <f>IFERROR(_xll.qlIndexFixing(Index3M,H3290,TRUE,_xll.ohTrigger(RecalcTrigger,Trigger3M)),NA())</f>
        <v>2.2951787763248934E-2</v>
      </c>
      <c r="L3290" s="44">
        <f>IFERROR(_xll.qlIndexFixing(Index6M,$H3290,TRUE,_xll.ohTrigger(RecalcTrigger,Trigger6M)),NA())</f>
        <v>2.3099031143413259E-2</v>
      </c>
      <c r="M3290" s="183">
        <f>IFERROR(_xll.qlIndexFixing(Index1Y,$H3290,TRUE,_xll.ohTrigger(RecalcTrigger,Trigger1Y)),NA())</f>
        <v>2.3313492362188937E-2</v>
      </c>
      <c r="N3290" s="182">
        <f>IFERROR(_xll.qlIndexFixing(ONIndex1M,I3290,TRUE,_xll.ohTrigger(RecalcTrigger,Trigger1M)),NA())</f>
        <v>2.2622890200106882E-2</v>
      </c>
      <c r="O3290" s="44">
        <f>IFERROR(_xll.qlIndexFixing(ONIndex3M,I3290,TRUE,_xll.ohTrigger(RecalcTrigger,Trigger3M)),NA())</f>
        <v>2.2863645829606094E-2</v>
      </c>
      <c r="P3290" s="44">
        <f>IFERROR(_xll.qlIndexFixing(ONIndex6M,I3290,TRUE,_xll.ohTrigger(RecalcTrigger,Trigger6M)),NA())</f>
        <v>2.2923216865827767E-2</v>
      </c>
      <c r="Q3290" s="183">
        <f>IFERROR(_xll.qlIndexFixing(ONIndex1Y,I3290,TRUE,_xll.ohTrigger(RecalcTrigger,Trigger1Y)),NA())</f>
        <v>2.295998145302236E-2</v>
      </c>
    </row>
    <row r="3291" spans="2:17" x14ac:dyDescent="0.2">
      <c r="B3291" s="39" t="s">
        <v>42</v>
      </c>
      <c r="D3291" s="42">
        <f>_xll.qlCalendarAdvance(Calendar,$D3290,B3291,"f",FALSE)</f>
        <v>62387</v>
      </c>
      <c r="E3291" s="177">
        <f>_xll.qlInterestRateIndexValueDate(IndexON,D3291)</f>
        <v>62387</v>
      </c>
      <c r="F3291" s="193">
        <f>IFERROR(_xll.qlIndexFixing(IndexON,D3291,TRUE,_xll.ohTrigger(RecalcTrigger,TriggerON)),NA())</f>
        <v>2.2475155584790185E-2</v>
      </c>
      <c r="H3291" s="42">
        <f>_xll.qlCalendarAdvance(Calendar,$H3290,B3291,"f",FALSE)</f>
        <v>62387</v>
      </c>
      <c r="I3291" s="177">
        <f>_xll.qlInterestRateIndexValueDate(Index1M,$H3291)</f>
        <v>62387</v>
      </c>
      <c r="J3291" s="182">
        <f>IFERROR(_xll.qlIndexFixing(Index1M,$H3291,TRUE,_xll.ohTrigger(RecalcTrigger,Trigger1M)),NA())</f>
        <v>2.2655860696474371E-2</v>
      </c>
      <c r="K3291" s="44">
        <f>IFERROR(_xll.qlIndexFixing(Index3M,H3291,TRUE,_xll.ohTrigger(RecalcTrigger,Trigger3M)),NA())</f>
        <v>2.2955265307216446E-2</v>
      </c>
      <c r="L3291" s="44">
        <f>IFERROR(_xll.qlIndexFixing(Index6M,$H3291,TRUE,_xll.ohTrigger(RecalcTrigger,Trigger6M)),NA())</f>
        <v>2.3102443867025171E-2</v>
      </c>
      <c r="M3291" s="183">
        <f>IFERROR(_xll.qlIndexFixing(Index1Y,$H3291,TRUE,_xll.ohTrigger(RecalcTrigger,Trigger1Y)),NA())</f>
        <v>2.3316764790452416E-2</v>
      </c>
      <c r="N3291" s="182">
        <f>IFERROR(_xll.qlIndexFixing(ONIndex1M,I3291,TRUE,_xll.ohTrigger(RecalcTrigger,Trigger1M)),NA())</f>
        <v>2.2626698274128554E-2</v>
      </c>
      <c r="O3291" s="44">
        <f>IFERROR(_xll.qlIndexFixing(ONIndex3M,I3291,TRUE,_xll.ohTrigger(RecalcTrigger,Trigger3M)),NA())</f>
        <v>2.2867198049272286E-2</v>
      </c>
      <c r="P3291" s="44">
        <f>IFERROR(_xll.qlIndexFixing(ONIndex6M,I3291,TRUE,_xll.ohTrigger(RecalcTrigger,Trigger6M)),NA())</f>
        <v>2.2926779370429085E-2</v>
      </c>
      <c r="Q3291" s="183">
        <f>IFERROR(_xll.qlIndexFixing(ONIndex1Y,I3291,TRUE,_xll.ohTrigger(RecalcTrigger,Trigger1Y)),NA())</f>
        <v>2.296356019646173E-2</v>
      </c>
    </row>
    <row r="3292" spans="2:17" x14ac:dyDescent="0.2">
      <c r="B3292" s="39" t="s">
        <v>42</v>
      </c>
      <c r="D3292" s="42">
        <f>_xll.qlCalendarAdvance(Calendar,$D3291,B3292,"f",FALSE)</f>
        <v>62394</v>
      </c>
      <c r="E3292" s="177">
        <f>_xll.qlInterestRateIndexValueDate(IndexON,D3292)</f>
        <v>62394</v>
      </c>
      <c r="F3292" s="193">
        <f>IFERROR(_xll.qlIndexFixing(IndexON,D3292,TRUE,_xll.ohTrigger(RecalcTrigger,TriggerON)),NA())</f>
        <v>2.2478502362184294E-2</v>
      </c>
      <c r="H3292" s="42">
        <f>_xll.qlCalendarAdvance(Calendar,$H3291,B3292,"f",FALSE)</f>
        <v>62394</v>
      </c>
      <c r="I3292" s="177">
        <f>_xll.qlInterestRateIndexValueDate(Index1M,$H3292)</f>
        <v>62394</v>
      </c>
      <c r="J3292" s="182">
        <f>IFERROR(_xll.qlIndexFixing(Index1M,$H3292,TRUE,_xll.ohTrigger(RecalcTrigger,Trigger1M)),NA())</f>
        <v>2.2659626806690029E-2</v>
      </c>
      <c r="K3292" s="44">
        <f>IFERROR(_xll.qlIndexFixing(Index3M,H3292,TRUE,_xll.ohTrigger(RecalcTrigger,Trigger3M)),NA())</f>
        <v>2.2958728238282298E-2</v>
      </c>
      <c r="L3292" s="44">
        <f>IFERROR(_xll.qlIndexFixing(Index6M,$H3292,TRUE,_xll.ohTrigger(RecalcTrigger,Trigger6M)),NA())</f>
        <v>2.3105841854555161E-2</v>
      </c>
      <c r="M3292" s="183">
        <f>IFERROR(_xll.qlIndexFixing(Index1Y,$H3292,TRUE,_xll.ohTrigger(RecalcTrigger,Trigger1Y)),NA())</f>
        <v>2.3320022247423244E-2</v>
      </c>
      <c r="N3292" s="182">
        <f>IFERROR(_xll.qlIndexFixing(ONIndex1M,I3292,TRUE,_xll.ohTrigger(RecalcTrigger,Trigger1M)),NA())</f>
        <v>2.2630490768542622E-2</v>
      </c>
      <c r="O3292" s="44">
        <f>IFERROR(_xll.qlIndexFixing(ONIndex3M,I3292,TRUE,_xll.ohTrigger(RecalcTrigger,Trigger3M)),NA())</f>
        <v>2.2870735736286729E-2</v>
      </c>
      <c r="P3292" s="44">
        <f>IFERROR(_xll.qlIndexFixing(ONIndex6M,I3292,TRUE,_xll.ohTrigger(RecalcTrigger,Trigger6M)),NA())</f>
        <v>2.293032730039668E-2</v>
      </c>
      <c r="Q3292" s="183">
        <f>IFERROR(_xll.qlIndexFixing(ONIndex1Y,I3292,TRUE,_xll.ohTrigger(RecalcTrigger,Trigger1Y)),NA())</f>
        <v>2.296712429897152E-2</v>
      </c>
    </row>
    <row r="3293" spans="2:17" x14ac:dyDescent="0.2">
      <c r="B3293" s="39" t="s">
        <v>42</v>
      </c>
      <c r="D3293" s="42">
        <f>_xll.qlCalendarAdvance(Calendar,$D3292,B3293,"f",FALSE)</f>
        <v>62401</v>
      </c>
      <c r="E3293" s="177">
        <f>_xll.qlInterestRateIndexValueDate(IndexON,D3293)</f>
        <v>62401</v>
      </c>
      <c r="F3293" s="193">
        <f>IFERROR(_xll.qlIndexFixing(IndexON,D3293,TRUE,_xll.ohTrigger(RecalcTrigger,TriggerON)),NA())</f>
        <v>2.2481835390887328E-2</v>
      </c>
      <c r="H3293" s="42">
        <f>_xll.qlCalendarAdvance(Calendar,$H3292,B3293,"f",FALSE)</f>
        <v>62401</v>
      </c>
      <c r="I3293" s="177">
        <f>_xll.qlInterestRateIndexValueDate(Index1M,$H3293)</f>
        <v>62401</v>
      </c>
      <c r="J3293" s="182">
        <f>IFERROR(_xll.qlIndexFixing(Index1M,$H3293,TRUE,_xll.ohTrigger(RecalcTrigger,Trigger1M)),NA())</f>
        <v>2.2662407624901758E-2</v>
      </c>
      <c r="K3293" s="44">
        <f>IFERROR(_xll.qlIndexFixing(Index3M,H3293,TRUE,_xll.ohTrigger(RecalcTrigger,Trigger3M)),NA())</f>
        <v>2.2962176556404198E-2</v>
      </c>
      <c r="L3293" s="44">
        <f>IFERROR(_xll.qlIndexFixing(Index6M,$H3293,TRUE,_xll.ohTrigger(RecalcTrigger,Trigger6M)),NA())</f>
        <v>2.3109225105928419E-2</v>
      </c>
      <c r="M3293" s="183">
        <f>IFERROR(_xll.qlIndexFixing(Index1Y,$H3293,TRUE,_xll.ohTrigger(RecalcTrigger,Trigger1Y)),NA())</f>
        <v>2.3323264732957982E-2</v>
      </c>
      <c r="N3293" s="182">
        <f>IFERROR(_xll.qlIndexFixing(ONIndex1M,I3293,TRUE,_xll.ohTrigger(RecalcTrigger,Trigger1M)),NA())</f>
        <v>2.2634267683592224E-2</v>
      </c>
      <c r="O3293" s="44">
        <f>IFERROR(_xll.qlIndexFixing(ONIndex3M,I3293,TRUE,_xll.ohTrigger(RecalcTrigger,Trigger3M)),NA())</f>
        <v>2.2874258890568377E-2</v>
      </c>
      <c r="P3293" s="44">
        <f>IFERROR(_xll.qlIndexFixing(ONIndex6M,I3293,TRUE,_xll.ohTrigger(RecalcTrigger,Trigger6M)),NA())</f>
        <v>2.2933860655487415E-2</v>
      </c>
      <c r="Q3293" s="183">
        <f>IFERROR(_xll.qlIndexFixing(ONIndex1Y,I3293,TRUE,_xll.ohTrigger(RecalcTrigger,Trigger1Y)),NA())</f>
        <v>2.2970673760146498E-2</v>
      </c>
    </row>
    <row r="3294" spans="2:17" x14ac:dyDescent="0.2">
      <c r="B3294" s="39" t="s">
        <v>42</v>
      </c>
      <c r="D3294" s="42">
        <f>_xll.qlCalendarAdvance(Calendar,$D3293,B3294,"f",FALSE)</f>
        <v>62408</v>
      </c>
      <c r="E3294" s="177">
        <f>_xll.qlInterestRateIndexValueDate(IndexON,D3294)</f>
        <v>62408</v>
      </c>
      <c r="F3294" s="193">
        <f>IFERROR(_xll.qlIndexFixing(IndexON,D3294,TRUE,_xll.ohTrigger(RecalcTrigger,TriggerON)),NA())</f>
        <v>2.2485154671223473E-2</v>
      </c>
      <c r="H3294" s="42">
        <f>_xll.qlCalendarAdvance(Calendar,$H3293,B3294,"f",FALSE)</f>
        <v>62408</v>
      </c>
      <c r="I3294" s="177">
        <f>_xll.qlInterestRateIndexValueDate(Index1M,$H3294)</f>
        <v>62408</v>
      </c>
      <c r="J3294" s="182">
        <f>IFERROR(_xll.qlIndexFixing(Index1M,$H3294,TRUE,_xll.ohTrigger(RecalcTrigger,Trigger1M)),NA())</f>
        <v>2.2666143403522947E-2</v>
      </c>
      <c r="K3294" s="44">
        <f>IFERROR(_xll.qlIndexFixing(Index3M,H3294,TRUE,_xll.ohTrigger(RecalcTrigger,Trigger3M)),NA())</f>
        <v>2.2965610261546917E-2</v>
      </c>
      <c r="L3294" s="44">
        <f>IFERROR(_xll.qlIndexFixing(Index6M,$H3294,TRUE,_xll.ohTrigger(RecalcTrigger,Trigger6M)),NA())</f>
        <v>2.3111629107316786E-2</v>
      </c>
      <c r="M3294" s="183">
        <f>IFERROR(_xll.qlIndexFixing(Index1Y,$H3294,TRUE,_xll.ohTrigger(RecalcTrigger,Trigger1Y)),NA())</f>
        <v>2.3326492246914965E-2</v>
      </c>
      <c r="N3294" s="182">
        <f>IFERROR(_xll.qlIndexFixing(ONIndex1M,I3294,TRUE,_xll.ohTrigger(RecalcTrigger,Trigger1M)),NA())</f>
        <v>2.2638029019034223E-2</v>
      </c>
      <c r="O3294" s="44">
        <f>IFERROR(_xll.qlIndexFixing(ONIndex3M,I3294,TRUE,_xll.ohTrigger(RecalcTrigger,Trigger3M)),NA())</f>
        <v>2.2877767512036185E-2</v>
      </c>
      <c r="P3294" s="44">
        <f>IFERROR(_xll.qlIndexFixing(ONIndex6M,I3294,TRUE,_xll.ohTrigger(RecalcTrigger,Trigger6M)),NA())</f>
        <v>2.2937379435701288E-2</v>
      </c>
      <c r="Q3294" s="183">
        <f>IFERROR(_xll.qlIndexFixing(ONIndex1Y,I3294,TRUE,_xll.ohTrigger(RecalcTrigger,Trigger1Y)),NA())</f>
        <v>2.2974208579986666E-2</v>
      </c>
    </row>
    <row r="3295" spans="2:17" x14ac:dyDescent="0.2">
      <c r="B3295" s="39" t="s">
        <v>42</v>
      </c>
      <c r="D3295" s="42">
        <f>_xll.qlCalendarAdvance(Calendar,$D3294,B3295,"f",FALSE)</f>
        <v>62415</v>
      </c>
      <c r="E3295" s="177">
        <f>_xll.qlInterestRateIndexValueDate(IndexON,D3295)</f>
        <v>62415</v>
      </c>
      <c r="F3295" s="193">
        <f>IFERROR(_xll.qlIndexFixing(IndexON,D3295,TRUE,_xll.ohTrigger(RecalcTrigger,TriggerON)),NA())</f>
        <v>2.2488460203111682E-2</v>
      </c>
      <c r="H3295" s="42">
        <f>_xll.qlCalendarAdvance(Calendar,$H3294,B3295,"f",FALSE)</f>
        <v>62415</v>
      </c>
      <c r="I3295" s="177">
        <f>_xll.qlInterestRateIndexValueDate(Index1M,$H3295)</f>
        <v>62415</v>
      </c>
      <c r="J3295" s="182">
        <f>IFERROR(_xll.qlIndexFixing(Index1M,$H3295,TRUE,_xll.ohTrigger(RecalcTrigger,Trigger1M)),NA())</f>
        <v>2.2669863575731829E-2</v>
      </c>
      <c r="K3295" s="44">
        <f>IFERROR(_xll.qlIndexFixing(Index3M,H3295,TRUE,_xll.ohTrigger(RecalcTrigger,Trigger3M)),NA())</f>
        <v>2.2969029353671691E-2</v>
      </c>
      <c r="L3295" s="44">
        <f>IFERROR(_xll.qlIndexFixing(Index6M,$H3295,TRUE,_xll.ohTrigger(RecalcTrigger,Trigger6M)),NA())</f>
        <v>2.3114983727532172E-2</v>
      </c>
      <c r="M3295" s="183">
        <f>IFERROR(_xll.qlIndexFixing(Index1Y,$H3295,TRUE,_xll.ohTrigger(RecalcTrigger,Trigger1Y)),NA())</f>
        <v>2.3329704789151195E-2</v>
      </c>
      <c r="N3295" s="182">
        <f>IFERROR(_xll.qlIndexFixing(ONIndex1M,I3295,TRUE,_xll.ohTrigger(RecalcTrigger,Trigger1M)),NA())</f>
        <v>2.2641774775111756E-2</v>
      </c>
      <c r="O3295" s="44">
        <f>IFERROR(_xll.qlIndexFixing(ONIndex3M,I3295,TRUE,_xll.ohTrigger(RecalcTrigger,Trigger3M)),NA())</f>
        <v>2.2881261600852243E-2</v>
      </c>
      <c r="P3295" s="44">
        <f>IFERROR(_xll.qlIndexFixing(ONIndex6M,I3295,TRUE,_xll.ohTrigger(RecalcTrigger,Trigger6M)),NA())</f>
        <v>2.2940883641119347E-2</v>
      </c>
      <c r="Q3295" s="183">
        <f>IFERROR(_xll.qlIndexFixing(ONIndex1Y,I3295,TRUE,_xll.ohTrigger(RecalcTrigger,Trigger1Y)),NA())</f>
        <v>2.2977728758573068E-2</v>
      </c>
    </row>
    <row r="3296" spans="2:17" x14ac:dyDescent="0.2">
      <c r="B3296" s="39" t="s">
        <v>42</v>
      </c>
      <c r="D3296" s="42">
        <f>_xll.qlCalendarAdvance(Calendar,$D3295,B3296,"f",FALSE)</f>
        <v>62422</v>
      </c>
      <c r="E3296" s="177">
        <f>_xll.qlInterestRateIndexValueDate(IndexON,D3296)</f>
        <v>62422</v>
      </c>
      <c r="F3296" s="193">
        <f>IFERROR(_xll.qlIndexFixing(IndexON,D3296,TRUE,_xll.ohTrigger(RecalcTrigger,TriggerON)),NA())</f>
        <v>2.2491751986551956E-2</v>
      </c>
      <c r="H3296" s="42">
        <f>_xll.qlCalendarAdvance(Calendar,$H3295,B3296,"f",FALSE)</f>
        <v>62422</v>
      </c>
      <c r="I3296" s="177">
        <f>_xll.qlInterestRateIndexValueDate(Index1M,$H3296)</f>
        <v>62422</v>
      </c>
      <c r="J3296" s="182">
        <f>IFERROR(_xll.qlIndexFixing(Index1M,$H3296,TRUE,_xll.ohTrigger(RecalcTrigger,Trigger1M)),NA())</f>
        <v>2.2677436006139199E-2</v>
      </c>
      <c r="K3296" s="44">
        <f>IFERROR(_xll.qlIndexFixing(Index3M,H3296,TRUE,_xll.ohTrigger(RecalcTrigger,Trigger3M)),NA())</f>
        <v>2.297243383273976E-2</v>
      </c>
      <c r="L3296" s="44">
        <f>IFERROR(_xll.qlIndexFixing(Index6M,$H3296,TRUE,_xll.ohTrigger(RecalcTrigger,Trigger6M)),NA())</f>
        <v>2.311928644237303E-2</v>
      </c>
      <c r="M3296" s="183">
        <f>IFERROR(_xll.qlIndexFixing(Index1Y,$H3296,TRUE,_xll.ohTrigger(RecalcTrigger,Trigger1Y)),NA())</f>
        <v>2.3332902359526786E-2</v>
      </c>
      <c r="N3296" s="182">
        <f>IFERROR(_xll.qlIndexFixing(ONIndex1M,I3296,TRUE,_xll.ohTrigger(RecalcTrigger,Trigger1M)),NA())</f>
        <v>2.264550495190587E-2</v>
      </c>
      <c r="O3296" s="44">
        <f>IFERROR(_xll.qlIndexFixing(ONIndex3M,I3296,TRUE,_xll.ohTrigger(RecalcTrigger,Trigger3M)),NA())</f>
        <v>2.2884741157016553E-2</v>
      </c>
      <c r="P3296" s="44">
        <f>IFERROR(_xll.qlIndexFixing(ONIndex6M,I3296,TRUE,_xll.ohTrigger(RecalcTrigger,Trigger6M)),NA())</f>
        <v>2.2944373271822638E-2</v>
      </c>
      <c r="Q3296" s="183">
        <f>IFERROR(_xll.qlIndexFixing(ONIndex1Y,I3296,TRUE,_xll.ohTrigger(RecalcTrigger,Trigger1Y)),NA())</f>
        <v>2.2981234296067798E-2</v>
      </c>
    </row>
    <row r="3297" spans="2:17" x14ac:dyDescent="0.2">
      <c r="B3297" s="39" t="s">
        <v>42</v>
      </c>
      <c r="D3297" s="42">
        <f>_xll.qlCalendarAdvance(Calendar,$D3296,B3297,"f",FALSE)</f>
        <v>62429</v>
      </c>
      <c r="E3297" s="177">
        <f>_xll.qlInterestRateIndexValueDate(IndexON,D3297)</f>
        <v>62429</v>
      </c>
      <c r="F3297" s="193">
        <f>IFERROR(_xll.qlIndexFixing(IndexON,D3297,TRUE,_xll.ohTrigger(RecalcTrigger,TriggerON)),NA())</f>
        <v>2.2495030021382201E-2</v>
      </c>
      <c r="H3297" s="42">
        <f>_xll.qlCalendarAdvance(Calendar,$H3296,B3297,"f",FALSE)</f>
        <v>62429</v>
      </c>
      <c r="I3297" s="177">
        <f>_xll.qlInterestRateIndexValueDate(Index1M,$H3297)</f>
        <v>62429</v>
      </c>
      <c r="J3297" s="182">
        <f>IFERROR(_xll.qlIndexFixing(Index1M,$H3297,TRUE,_xll.ohTrigger(RecalcTrigger,Trigger1M)),NA())</f>
        <v>2.2678223247753499E-2</v>
      </c>
      <c r="K3297" s="44">
        <f>IFERROR(_xll.qlIndexFixing(Index3M,H3297,TRUE,_xll.ohTrigger(RecalcTrigger,Trigger3M)),NA())</f>
        <v>2.297390148537547E-2</v>
      </c>
      <c r="L3297" s="44">
        <f>IFERROR(_xll.qlIndexFixing(Index6M,$H3297,TRUE,_xll.ohTrigger(RecalcTrigger,Trigger6M)),NA())</f>
        <v>2.3122610748385484E-2</v>
      </c>
      <c r="M3297" s="183">
        <f>IFERROR(_xll.qlIndexFixing(Index1Y,$H3297,TRUE,_xll.ohTrigger(RecalcTrigger,Trigger1Y)),NA())</f>
        <v>2.3336084957900294E-2</v>
      </c>
      <c r="N3297" s="182">
        <f>IFERROR(_xll.qlIndexFixing(ONIndex1M,I3297,TRUE,_xll.ohTrigger(RecalcTrigger,Trigger1M)),NA())</f>
        <v>2.2649219549011335E-2</v>
      </c>
      <c r="O3297" s="44">
        <f>IFERROR(_xll.qlIndexFixing(ONIndex3M,I3297,TRUE,_xll.ohTrigger(RecalcTrigger,Trigger3M)),NA())</f>
        <v>2.2888206180448067E-2</v>
      </c>
      <c r="P3297" s="44">
        <f>IFERROR(_xll.qlIndexFixing(ONIndex6M,I3297,TRUE,_xll.ohTrigger(RecalcTrigger,Trigger6M)),NA())</f>
        <v>2.2947848327730114E-2</v>
      </c>
      <c r="Q3297" s="183">
        <f>IFERROR(_xll.qlIndexFixing(ONIndex1Y,I3297,TRUE,_xll.ohTrigger(RecalcTrigger,Trigger1Y)),NA())</f>
        <v>2.2984725192308764E-2</v>
      </c>
    </row>
    <row r="3298" spans="2:17" x14ac:dyDescent="0.2">
      <c r="B3298" s="39" t="s">
        <v>42</v>
      </c>
      <c r="D3298" s="42">
        <f>_xll.qlCalendarAdvance(Calendar,$D3297,B3298,"f",FALSE)</f>
        <v>62436</v>
      </c>
      <c r="E3298" s="177">
        <f>_xll.qlInterestRateIndexValueDate(IndexON,D3298)</f>
        <v>62436</v>
      </c>
      <c r="F3298" s="193">
        <f>IFERROR(_xll.qlIndexFixing(IndexON,D3298,TRUE,_xll.ohTrigger(RecalcTrigger,TriggerON)),NA())</f>
        <v>2.2498294307845557E-2</v>
      </c>
      <c r="H3298" s="42">
        <f>_xll.qlCalendarAdvance(Calendar,$H3297,B3298,"f",FALSE)</f>
        <v>62436</v>
      </c>
      <c r="I3298" s="177">
        <f>_xll.qlInterestRateIndexValueDate(Index1M,$H3298)</f>
        <v>62436</v>
      </c>
      <c r="J3298" s="182">
        <f>IFERROR(_xll.qlIndexFixing(Index1M,$H3298,TRUE,_xll.ohTrigger(RecalcTrigger,Trigger1M)),NA())</f>
        <v>2.2681895713859701E-2</v>
      </c>
      <c r="K3298" s="44">
        <f>IFERROR(_xll.qlIndexFixing(Index3M,H3298,TRUE,_xll.ohTrigger(RecalcTrigger,Trigger3M)),NA())</f>
        <v>2.2977278401858852E-2</v>
      </c>
      <c r="L3298" s="44">
        <f>IFERROR(_xll.qlIndexFixing(Index6M,$H3298,TRUE,_xll.ohTrigger(RecalcTrigger,Trigger6M)),NA())</f>
        <v>2.3125920317876497E-2</v>
      </c>
      <c r="M3298" s="183">
        <f>IFERROR(_xll.qlIndexFixing(Index1Y,$H3298,TRUE,_xll.ohTrigger(RecalcTrigger,Trigger1Y)),NA())</f>
        <v>2.3339252584132719E-2</v>
      </c>
      <c r="N3298" s="182">
        <f>IFERROR(_xll.qlIndexFixing(ONIndex1M,I3298,TRUE,_xll.ohTrigger(RecalcTrigger,Trigger1M)),NA())</f>
        <v>2.2652918566671287E-2</v>
      </c>
      <c r="O3298" s="44">
        <f>IFERROR(_xll.qlIndexFixing(ONIndex3M,I3298,TRUE,_xll.ohTrigger(RecalcTrigger,Trigger3M)),NA())</f>
        <v>2.2891656670984695E-2</v>
      </c>
      <c r="P3298" s="44">
        <f>IFERROR(_xll.qlIndexFixing(ONIndex6M,I3298,TRUE,_xll.ohTrigger(RecalcTrigger,Trigger6M)),NA())</f>
        <v>2.2951308808841775E-2</v>
      </c>
      <c r="Q3298" s="183">
        <f>IFERROR(_xll.qlIndexFixing(ONIndex1Y,I3298,TRUE,_xll.ohTrigger(RecalcTrigger,Trigger1Y)),NA())</f>
        <v>2.2988201447214918E-2</v>
      </c>
    </row>
    <row r="3299" spans="2:17" x14ac:dyDescent="0.2">
      <c r="B3299" s="39" t="s">
        <v>42</v>
      </c>
      <c r="D3299" s="42">
        <f>_xll.qlCalendarAdvance(Calendar,$D3298,B3299,"f",FALSE)</f>
        <v>62443</v>
      </c>
      <c r="E3299" s="177">
        <f>_xll.qlInterestRateIndexValueDate(IndexON,D3299)</f>
        <v>62443</v>
      </c>
      <c r="F3299" s="193">
        <f>IFERROR(_xll.qlIndexFixing(IndexON,D3299,TRUE,_xll.ohTrigger(RecalcTrigger,TriggerON)),NA())</f>
        <v>2.2501544845860977E-2</v>
      </c>
      <c r="H3299" s="42">
        <f>_xll.qlCalendarAdvance(Calendar,$H3298,B3299,"f",FALSE)</f>
        <v>62443</v>
      </c>
      <c r="I3299" s="177">
        <f>_xll.qlInterestRateIndexValueDate(Index1M,$H3299)</f>
        <v>62443</v>
      </c>
      <c r="J3299" s="182">
        <f>IFERROR(_xll.qlIndexFixing(Index1M,$H3299,TRUE,_xll.ohTrigger(RecalcTrigger,Trigger1M)),NA())</f>
        <v>2.2685552572569882E-2</v>
      </c>
      <c r="K3299" s="44">
        <f>IFERROR(_xll.qlIndexFixing(Index3M,H3299,TRUE,_xll.ohTrigger(RecalcTrigger,Trigger3M)),NA())</f>
        <v>2.2980640706951324E-2</v>
      </c>
      <c r="L3299" s="44">
        <f>IFERROR(_xll.qlIndexFixing(Index6M,$H3299,TRUE,_xll.ohTrigger(RecalcTrigger,Trigger6M)),NA())</f>
        <v>2.3129215150771702E-2</v>
      </c>
      <c r="M3299" s="183">
        <f>IFERROR(_xll.qlIndexFixing(Index1Y,$H3299,TRUE,_xll.ohTrigger(RecalcTrigger,Trigger1Y)),NA())</f>
        <v>2.3342405238085062E-2</v>
      </c>
      <c r="N3299" s="182">
        <f>IFERROR(_xll.qlIndexFixing(ONIndex1M,I3299,TRUE,_xll.ohTrigger(RecalcTrigger,Trigger1M)),NA())</f>
        <v>2.2656602004966775E-2</v>
      </c>
      <c r="O3299" s="44">
        <f>IFERROR(_xll.qlIndexFixing(ONIndex3M,I3299,TRUE,_xll.ohTrigger(RecalcTrigger,Trigger3M)),NA())</f>
        <v>2.289509262895062E-2</v>
      </c>
      <c r="P3299" s="44">
        <f>IFERROR(_xll.qlIndexFixing(ONIndex6M,I3299,TRUE,_xll.ohTrigger(RecalcTrigger,Trigger6M)),NA())</f>
        <v>2.2954754715157621E-2</v>
      </c>
      <c r="Q3299" s="183">
        <f>IFERROR(_xll.qlIndexFixing(ONIndex1Y,I3299,TRUE,_xll.ohTrigger(RecalcTrigger,Trigger1Y)),NA())</f>
        <v>2.2991663060948353E-2</v>
      </c>
    </row>
    <row r="3300" spans="2:17" x14ac:dyDescent="0.2">
      <c r="B3300" s="39" t="s">
        <v>42</v>
      </c>
      <c r="D3300" s="42">
        <f>_xll.qlCalendarAdvance(Calendar,$D3299,B3300,"f",FALSE)</f>
        <v>62450</v>
      </c>
      <c r="E3300" s="177">
        <f>_xll.qlInterestRateIndexValueDate(IndexON,D3300)</f>
        <v>62450</v>
      </c>
      <c r="F3300" s="193">
        <f>IFERROR(_xll.qlIndexFixing(IndexON,D3300,TRUE,_xll.ohTrigger(RecalcTrigger,TriggerON)),NA())</f>
        <v>2.2504781635428461E-2</v>
      </c>
      <c r="H3300" s="42">
        <f>_xll.qlCalendarAdvance(Calendar,$H3299,B3300,"f",FALSE)</f>
        <v>62450</v>
      </c>
      <c r="I3300" s="177">
        <f>_xll.qlInterestRateIndexValueDate(Index1M,$H3300)</f>
        <v>62450</v>
      </c>
      <c r="J3300" s="182">
        <f>IFERROR(_xll.qlIndexFixing(Index1M,$H3300,TRUE,_xll.ohTrigger(RecalcTrigger,Trigger1M)),NA())</f>
        <v>2.2689193823857898E-2</v>
      </c>
      <c r="K3300" s="44">
        <f>IFERROR(_xll.qlIndexFixing(Index3M,H3300,TRUE,_xll.ohTrigger(RecalcTrigger,Trigger3M)),NA())</f>
        <v>2.2983988400619562E-2</v>
      </c>
      <c r="L3300" s="44">
        <f>IFERROR(_xll.qlIndexFixing(Index6M,$H3300,TRUE,_xll.ohTrigger(RecalcTrigger,Trigger6M)),NA())</f>
        <v>2.313249524700163E-2</v>
      </c>
      <c r="M3300" s="183">
        <f>IFERROR(_xll.qlIndexFixing(Index1Y,$H3300,TRUE,_xll.ohTrigger(RecalcTrigger,Trigger1Y)),NA())</f>
        <v>2.3345542919618545E-2</v>
      </c>
      <c r="N3300" s="182">
        <f>IFERROR(_xll.qlIndexFixing(ONIndex1M,I3300,TRUE,_xll.ohTrigger(RecalcTrigger,Trigger1M)),NA())</f>
        <v>2.2660269863735705E-2</v>
      </c>
      <c r="O3300" s="44">
        <f>IFERROR(_xll.qlIndexFixing(ONIndex3M,I3300,TRUE,_xll.ohTrigger(RecalcTrigger,Trigger3M)),NA())</f>
        <v>2.2898514054264796E-2</v>
      </c>
      <c r="P3300" s="44">
        <f>IFERROR(_xll.qlIndexFixing(ONIndex6M,I3300,TRUE,_xll.ohTrigger(RecalcTrigger,Trigger6M)),NA())</f>
        <v>2.2958186046677653E-2</v>
      </c>
      <c r="Q3300" s="183">
        <f>IFERROR(_xll.qlIndexFixing(ONIndex1Y,I3300,TRUE,_xll.ohTrigger(RecalcTrigger,Trigger1Y)),NA())</f>
        <v>2.2995110033590116E-2</v>
      </c>
    </row>
    <row r="3301" spans="2:17" x14ac:dyDescent="0.2">
      <c r="B3301" s="39" t="s">
        <v>42</v>
      </c>
      <c r="D3301" s="42">
        <f>_xll.qlCalendarAdvance(Calendar,$D3300,B3301,"f",FALSE)</f>
        <v>62457</v>
      </c>
      <c r="E3301" s="177">
        <f>_xll.qlInterestRateIndexValueDate(IndexON,D3301)</f>
        <v>62457</v>
      </c>
      <c r="F3301" s="193">
        <f>IFERROR(_xll.qlIndexFixing(IndexON,D3301,TRUE,_xll.ohTrigger(RecalcTrigger,TriggerON)),NA())</f>
        <v>2.250800467654801E-2</v>
      </c>
      <c r="H3301" s="42">
        <f>_xll.qlCalendarAdvance(Calendar,$H3300,B3301,"f",FALSE)</f>
        <v>62457</v>
      </c>
      <c r="I3301" s="177">
        <f>_xll.qlInterestRateIndexValueDate(Index1M,$H3301)</f>
        <v>62457</v>
      </c>
      <c r="J3301" s="182">
        <f>IFERROR(_xll.qlIndexFixing(Index1M,$H3301,TRUE,_xll.ohTrigger(RecalcTrigger,Trigger1M)),NA())</f>
        <v>2.2692819467713291E-2</v>
      </c>
      <c r="K3301" s="44">
        <f>IFERROR(_xll.qlIndexFixing(Index3M,H3301,TRUE,_xll.ohTrigger(RecalcTrigger,Trigger3M)),NA())</f>
        <v>2.298732148282755E-2</v>
      </c>
      <c r="L3301" s="44">
        <f>IFERROR(_xll.qlIndexFixing(Index6M,$H3301,TRUE,_xll.ohTrigger(RecalcTrigger,Trigger6M)),NA())</f>
        <v>2.3135760606495033E-2</v>
      </c>
      <c r="M3301" s="183">
        <f>IFERROR(_xll.qlIndexFixing(Index1Y,$H3301,TRUE,_xll.ohTrigger(RecalcTrigger,Trigger1Y)),NA())</f>
        <v>2.33486656285955E-2</v>
      </c>
      <c r="N3301" s="182">
        <f>IFERROR(_xll.qlIndexFixing(ONIndex1M,I3301,TRUE,_xll.ohTrigger(RecalcTrigger,Trigger1M)),NA())</f>
        <v>2.2663922143140169E-2</v>
      </c>
      <c r="O3301" s="44">
        <f>IFERROR(_xll.qlIndexFixing(ONIndex3M,I3301,TRUE,_xll.ohTrigger(RecalcTrigger,Trigger3M)),NA())</f>
        <v>2.2901920946846177E-2</v>
      </c>
      <c r="P3301" s="44">
        <f>IFERROR(_xll.qlIndexFixing(ONIndex6M,I3301,TRUE,_xll.ohTrigger(RecalcTrigger,Trigger6M)),NA())</f>
        <v>2.296160280340187E-2</v>
      </c>
      <c r="Q3301" s="183">
        <f>IFERROR(_xll.qlIndexFixing(ONIndex1Y,I3301,TRUE,_xll.ohTrigger(RecalcTrigger,Trigger1Y)),NA())</f>
        <v>2.2998542364897068E-2</v>
      </c>
    </row>
    <row r="3302" spans="2:17" x14ac:dyDescent="0.2">
      <c r="B3302" s="39" t="s">
        <v>42</v>
      </c>
      <c r="D3302" s="42">
        <f>_xll.qlCalendarAdvance(Calendar,$D3301,B3302,"f",FALSE)</f>
        <v>62464</v>
      </c>
      <c r="E3302" s="177">
        <f>_xll.qlInterestRateIndexValueDate(IndexON,D3302)</f>
        <v>62464</v>
      </c>
      <c r="F3302" s="193">
        <f>IFERROR(_xll.qlIndexFixing(IndexON,D3302,TRUE,_xll.ohTrigger(RecalcTrigger,TriggerON)),NA())</f>
        <v>2.2511213969057531E-2</v>
      </c>
      <c r="H3302" s="42">
        <f>_xll.qlCalendarAdvance(Calendar,$H3301,B3302,"f",FALSE)</f>
        <v>62464</v>
      </c>
      <c r="I3302" s="177">
        <f>_xll.qlInterestRateIndexValueDate(Index1M,$H3302)</f>
        <v>62464</v>
      </c>
      <c r="J3302" s="182">
        <f>IFERROR(_xll.qlIndexFixing(Index1M,$H3302,TRUE,_xll.ohTrigger(RecalcTrigger,Trigger1M)),NA())</f>
        <v>2.2696429504125606E-2</v>
      </c>
      <c r="K3302" s="44">
        <f>IFERROR(_xll.qlIndexFixing(Index3M,H3302,TRUE,_xll.ohTrigger(RecalcTrigger,Trigger3M)),NA())</f>
        <v>2.2990639953536562E-2</v>
      </c>
      <c r="L3302" s="44">
        <f>IFERROR(_xll.qlIndexFixing(Index6M,$H3302,TRUE,_xll.ohTrigger(RecalcTrigger,Trigger6M)),NA())</f>
        <v>2.3138053471730789E-2</v>
      </c>
      <c r="M3302" s="183">
        <f>IFERROR(_xll.qlIndexFixing(Index1Y,$H3302,TRUE,_xll.ohTrigger(RecalcTrigger,Trigger1Y)),NA())</f>
        <v>2.3351773364878481E-2</v>
      </c>
      <c r="N3302" s="182">
        <f>IFERROR(_xll.qlIndexFixing(ONIndex1M,I3302,TRUE,_xll.ohTrigger(RecalcTrigger,Trigger1M)),NA())</f>
        <v>2.266755884293703E-2</v>
      </c>
      <c r="O3302" s="44">
        <f>IFERROR(_xll.qlIndexFixing(ONIndex3M,I3302,TRUE,_xll.ohTrigger(RecalcTrigger,Trigger3M)),NA())</f>
        <v>2.2905313306370578E-2</v>
      </c>
      <c r="P3302" s="44">
        <f>IFERROR(_xll.qlIndexFixing(ONIndex6M,I3302,TRUE,_xll.ohTrigger(RecalcTrigger,Trigger6M)),NA())</f>
        <v>2.2965004985249227E-2</v>
      </c>
      <c r="Q3302" s="183">
        <f>IFERROR(_xll.qlIndexFixing(ONIndex1Y,I3302,TRUE,_xll.ohTrigger(RecalcTrigger,Trigger1Y)),NA())</f>
        <v>2.3001960054869208E-2</v>
      </c>
    </row>
    <row r="3303" spans="2:17" x14ac:dyDescent="0.2">
      <c r="B3303" s="39" t="s">
        <v>42</v>
      </c>
      <c r="D3303" s="42">
        <f>_xll.qlCalendarAdvance(Calendar,$D3302,B3303,"f",FALSE)</f>
        <v>62471</v>
      </c>
      <c r="E3303" s="177">
        <f>_xll.qlInterestRateIndexValueDate(IndexON,D3303)</f>
        <v>62471</v>
      </c>
      <c r="F3303" s="193">
        <f>IFERROR(_xll.qlIndexFixing(IndexON,D3303,TRUE,_xll.ohTrigger(RecalcTrigger,TriggerON)),NA())</f>
        <v>2.2514409513200162E-2</v>
      </c>
      <c r="H3303" s="42">
        <f>_xll.qlCalendarAdvance(Calendar,$H3302,B3303,"f",FALSE)</f>
        <v>62471</v>
      </c>
      <c r="I3303" s="177">
        <f>_xll.qlInterestRateIndexValueDate(Index1M,$H3303)</f>
        <v>62471</v>
      </c>
      <c r="J3303" s="182">
        <f>IFERROR(_xll.qlIndexFixing(Index1M,$H3303,TRUE,_xll.ohTrigger(RecalcTrigger,Trigger1M)),NA())</f>
        <v>2.2700023933076539E-2</v>
      </c>
      <c r="K3303" s="44">
        <f>IFERROR(_xll.qlIndexFixing(Index3M,H3303,TRUE,_xll.ohTrigger(RecalcTrigger,Trigger3M)),NA())</f>
        <v>2.2993943812713285E-2</v>
      </c>
      <c r="L3303" s="44">
        <f>IFERROR(_xll.qlIndexFixing(Index6M,$H3303,TRUE,_xll.ohTrigger(RecalcTrigger,Trigger6M)),NA())</f>
        <v>2.3141290206144263E-2</v>
      </c>
      <c r="M3303" s="183">
        <f>IFERROR(_xll.qlIndexFixing(Index1Y,$H3303,TRUE,_xll.ohTrigger(RecalcTrigger,Trigger1Y)),NA())</f>
        <v>2.3354866128331375E-2</v>
      </c>
      <c r="N3303" s="182">
        <f>IFERROR(_xll.qlIndexFixing(ONIndex1M,I3303,TRUE,_xll.ohTrigger(RecalcTrigger,Trigger1M)),NA())</f>
        <v>2.2671179963369426E-2</v>
      </c>
      <c r="O3303" s="44">
        <f>IFERROR(_xll.qlIndexFixing(ONIndex3M,I3303,TRUE,_xll.ohTrigger(RecalcTrigger,Trigger3M)),NA())</f>
        <v>2.2908691133648462E-2</v>
      </c>
      <c r="P3303" s="44">
        <f>IFERROR(_xll.qlIndexFixing(ONIndex6M,I3303,TRUE,_xll.ohTrigger(RecalcTrigger,Trigger6M)),NA())</f>
        <v>2.2968392592300768E-2</v>
      </c>
      <c r="Q3303" s="183">
        <f>IFERROR(_xll.qlIndexFixing(ONIndex1Y,I3303,TRUE,_xll.ohTrigger(RecalcTrigger,Trigger1Y)),NA())</f>
        <v>2.300536310366863E-2</v>
      </c>
    </row>
    <row r="3304" spans="2:17" x14ac:dyDescent="0.2">
      <c r="B3304" s="39" t="s">
        <v>42</v>
      </c>
      <c r="D3304" s="42">
        <f>_xll.qlCalendarAdvance(Calendar,$D3303,B3304,"f",FALSE)</f>
        <v>62478</v>
      </c>
      <c r="E3304" s="177">
        <f>_xll.qlInterestRateIndexValueDate(IndexON,D3304)</f>
        <v>62478</v>
      </c>
      <c r="F3304" s="193">
        <f>IFERROR(_xll.qlIndexFixing(IndexON,D3304,TRUE,_xll.ohTrigger(RecalcTrigger,TriggerON)),NA())</f>
        <v>2.2517591308813811E-2</v>
      </c>
      <c r="H3304" s="42">
        <f>_xll.qlCalendarAdvance(Calendar,$H3303,B3304,"f",FALSE)</f>
        <v>62478</v>
      </c>
      <c r="I3304" s="177">
        <f>_xll.qlInterestRateIndexValueDate(Index1M,$H3304)</f>
        <v>62478</v>
      </c>
      <c r="J3304" s="182">
        <f>IFERROR(_xll.qlIndexFixing(Index1M,$H3304,TRUE,_xll.ohTrigger(RecalcTrigger,Trigger1M)),NA())</f>
        <v>2.2703602754555633E-2</v>
      </c>
      <c r="K3304" s="44">
        <f>IFERROR(_xll.qlIndexFixing(Index3M,H3304,TRUE,_xll.ohTrigger(RecalcTrigger,Trigger3M)),NA())</f>
        <v>2.2998188345549578E-2</v>
      </c>
      <c r="L3304" s="44">
        <f>IFERROR(_xll.qlIndexFixing(Index6M,$H3304,TRUE,_xll.ohTrigger(RecalcTrigger,Trigger6M)),NA())</f>
        <v>2.3144512204512063E-2</v>
      </c>
      <c r="M3304" s="183">
        <f>IFERROR(_xll.qlIndexFixing(Index1Y,$H3304,TRUE,_xll.ohTrigger(RecalcTrigger,Trigger1Y)),NA())</f>
        <v>2.3357943918817847E-2</v>
      </c>
      <c r="N3304" s="182">
        <f>IFERROR(_xll.qlIndexFixing(ONIndex1M,I3304,TRUE,_xll.ohTrigger(RecalcTrigger,Trigger1M)),NA())</f>
        <v>2.2674785504437356E-2</v>
      </c>
      <c r="O3304" s="44">
        <f>IFERROR(_xll.qlIndexFixing(ONIndex3M,I3304,TRUE,_xll.ohTrigger(RecalcTrigger,Trigger3M)),NA())</f>
        <v>2.2912054427950412E-2</v>
      </c>
      <c r="P3304" s="44">
        <f>IFERROR(_xll.qlIndexFixing(ONIndex6M,I3304,TRUE,_xll.ohTrigger(RecalcTrigger,Trigger6M)),NA())</f>
        <v>2.2971765624718588E-2</v>
      </c>
      <c r="Q3304" s="183">
        <f>IFERROR(_xll.qlIndexFixing(ONIndex1Y,I3304,TRUE,_xll.ohTrigger(RecalcTrigger,Trigger1Y)),NA())</f>
        <v>2.3008751511133241E-2</v>
      </c>
    </row>
    <row r="3305" spans="2:17" x14ac:dyDescent="0.2">
      <c r="B3305" s="39" t="s">
        <v>42</v>
      </c>
      <c r="D3305" s="42">
        <f>_xll.qlCalendarAdvance(Calendar,$D3304,B3305,"f",FALSE)</f>
        <v>62485</v>
      </c>
      <c r="E3305" s="177">
        <f>_xll.qlInterestRateIndexValueDate(IndexON,D3305)</f>
        <v>62485</v>
      </c>
      <c r="F3305" s="193">
        <f>IFERROR(_xll.qlIndexFixing(IndexON,D3305,TRUE,_xll.ohTrigger(RecalcTrigger,TriggerON)),NA())</f>
        <v>2.2520759355979525E-2</v>
      </c>
      <c r="H3305" s="42">
        <f>_xll.qlCalendarAdvance(Calendar,$H3304,B3305,"f",FALSE)</f>
        <v>62485</v>
      </c>
      <c r="I3305" s="177">
        <f>_xll.qlInterestRateIndexValueDate(Index1M,$H3305)</f>
        <v>62485</v>
      </c>
      <c r="J3305" s="182">
        <f>IFERROR(_xll.qlIndexFixing(Index1M,$H3305,TRUE,_xll.ohTrigger(RecalcTrigger,Trigger1M)),NA())</f>
        <v>2.2707165968539361E-2</v>
      </c>
      <c r="K3305" s="44">
        <f>IFERROR(_xll.qlIndexFixing(Index3M,H3305,TRUE,_xll.ohTrigger(RecalcTrigger,Trigger3M)),NA())</f>
        <v>2.3000507696324866E-2</v>
      </c>
      <c r="L3305" s="44">
        <f>IFERROR(_xll.qlIndexFixing(Index6M,$H3305,TRUE,_xll.ohTrigger(RecalcTrigger,Trigger6M)),NA())</f>
        <v>2.3147719466764787E-2</v>
      </c>
      <c r="M3305" s="183">
        <f>IFERROR(_xll.qlIndexFixing(Index1Y,$H3305,TRUE,_xll.ohTrigger(RecalcTrigger,Trigger1Y)),NA())</f>
        <v>2.3361006736203782E-2</v>
      </c>
      <c r="N3305" s="182">
        <f>IFERROR(_xll.qlIndexFixing(ONIndex1M,I3305,TRUE,_xll.ohTrigger(RecalcTrigger,Trigger1M)),NA())</f>
        <v>2.2678375465816636E-2</v>
      </c>
      <c r="O3305" s="44">
        <f>IFERROR(_xll.qlIndexFixing(ONIndex3M,I3305,TRUE,_xll.ohTrigger(RecalcTrigger,Trigger3M)),NA())</f>
        <v>2.2915403189519568E-2</v>
      </c>
      <c r="P3305" s="44">
        <f>IFERROR(_xll.qlIndexFixing(ONIndex6M,I3305,TRUE,_xll.ohTrigger(RecalcTrigger,Trigger6M)),NA())</f>
        <v>2.2975124082016407E-2</v>
      </c>
      <c r="Q3305" s="183">
        <f>IFERROR(_xll.qlIndexFixing(ONIndex1Y,I3305,TRUE,_xll.ohTrigger(RecalcTrigger,Trigger1Y)),NA())</f>
        <v>2.3012125277425133E-2</v>
      </c>
    </row>
    <row r="3306" spans="2:17" x14ac:dyDescent="0.2">
      <c r="B3306" s="39" t="s">
        <v>42</v>
      </c>
      <c r="D3306" s="42">
        <f>_xll.qlCalendarAdvance(Calendar,$D3305,B3306,"f",FALSE)</f>
        <v>62492</v>
      </c>
      <c r="E3306" s="177">
        <f>_xll.qlInterestRateIndexValueDate(IndexON,D3306)</f>
        <v>62492</v>
      </c>
      <c r="F3306" s="193">
        <f>IFERROR(_xll.qlIndexFixing(IndexON,D3306,TRUE,_xll.ohTrigger(RecalcTrigger,TriggerON)),NA())</f>
        <v>2.2523913654616257E-2</v>
      </c>
      <c r="H3306" s="42">
        <f>_xll.qlCalendarAdvance(Calendar,$H3305,B3306,"f",FALSE)</f>
        <v>62492</v>
      </c>
      <c r="I3306" s="177">
        <f>_xll.qlInterestRateIndexValueDate(Index1M,$H3306)</f>
        <v>62492</v>
      </c>
      <c r="J3306" s="182">
        <f>IFERROR(_xll.qlIndexFixing(Index1M,$H3306,TRUE,_xll.ohTrigger(RecalcTrigger,Trigger1M)),NA())</f>
        <v>2.2707839041551697E-2</v>
      </c>
      <c r="K3306" s="44">
        <f>IFERROR(_xll.qlIndexFixing(Index3M,H3306,TRUE,_xll.ohTrigger(RecalcTrigger,Trigger3M)),NA())</f>
        <v>2.3004721329041612E-2</v>
      </c>
      <c r="L3306" s="44">
        <f>IFERROR(_xll.qlIndexFixing(Index6M,$H3306,TRUE,_xll.ohTrigger(RecalcTrigger,Trigger6M)),NA())</f>
        <v>2.3150911992835713E-2</v>
      </c>
      <c r="M3306" s="183">
        <f>IFERROR(_xll.qlIndexFixing(Index1Y,$H3306,TRUE,_xll.ohTrigger(RecalcTrigger,Trigger1Y)),NA())</f>
        <v>2.3364054580353955E-2</v>
      </c>
      <c r="N3306" s="182">
        <f>IFERROR(_xll.qlIndexFixing(ONIndex1M,I3306,TRUE,_xll.ohTrigger(RecalcTrigger,Trigger1M)),NA())</f>
        <v>2.2681949847831451E-2</v>
      </c>
      <c r="O3306" s="44">
        <f>IFERROR(_xll.qlIndexFixing(ONIndex3M,I3306,TRUE,_xll.ohTrigger(RecalcTrigger,Trigger3M)),NA())</f>
        <v>2.2918737418274882E-2</v>
      </c>
      <c r="P3306" s="44">
        <f>IFERROR(_xll.qlIndexFixing(ONIndex6M,I3306,TRUE,_xll.ohTrigger(RecalcTrigger,Trigger6M)),NA())</f>
        <v>2.2978467964842597E-2</v>
      </c>
      <c r="Q3306" s="183">
        <f>IFERROR(_xll.qlIndexFixing(ONIndex1Y,I3306,TRUE,_xll.ohTrigger(RecalcTrigger,Trigger1Y)),NA())</f>
        <v>2.3015484402625352E-2</v>
      </c>
    </row>
    <row r="3307" spans="2:17" x14ac:dyDescent="0.2">
      <c r="B3307" s="39" t="s">
        <v>42</v>
      </c>
      <c r="D3307" s="42">
        <f>_xll.qlCalendarAdvance(Calendar,$D3306,B3307,"f",FALSE)</f>
        <v>62499</v>
      </c>
      <c r="E3307" s="177">
        <f>_xll.qlInterestRateIndexValueDate(IndexON,D3307)</f>
        <v>62499</v>
      </c>
      <c r="F3307" s="193">
        <f>IFERROR(_xll.qlIndexFixing(IndexON,D3307,TRUE,_xll.ohTrigger(RecalcTrigger,TriggerON)),NA())</f>
        <v>2.2527054204967145E-2</v>
      </c>
      <c r="H3307" s="42">
        <f>_xll.qlCalendarAdvance(Calendar,$H3306,B3307,"f",FALSE)</f>
        <v>62499</v>
      </c>
      <c r="I3307" s="177">
        <f>_xll.qlInterestRateIndexValueDate(Index1M,$H3307)</f>
        <v>62499</v>
      </c>
      <c r="J3307" s="182">
        <f>IFERROR(_xll.qlIndexFixing(Index1M,$H3307,TRUE,_xll.ohTrigger(RecalcTrigger,Trigger1M)),NA())</f>
        <v>2.2711373725737758E-2</v>
      </c>
      <c r="K3307" s="44">
        <f>IFERROR(_xll.qlIndexFixing(Index3M,H3307,TRUE,_xll.ohTrigger(RecalcTrigger,Trigger3M)),NA())</f>
        <v>2.3007013133381334E-2</v>
      </c>
      <c r="L3307" s="44">
        <f>IFERROR(_xll.qlIndexFixing(Index6M,$H3307,TRUE,_xll.ohTrigger(RecalcTrigger,Trigger6M)),NA())</f>
        <v>2.3154089782652754E-2</v>
      </c>
      <c r="M3307" s="183">
        <f>IFERROR(_xll.qlIndexFixing(Index1Y,$H3307,TRUE,_xll.ohTrigger(RecalcTrigger,Trigger1Y)),NA())</f>
        <v>2.3367087451134916E-2</v>
      </c>
      <c r="N3307" s="182">
        <f>IFERROR(_xll.qlIndexFixing(ONIndex1M,I3307,TRUE,_xll.ohTrigger(RecalcTrigger,Trigger1M)),NA())</f>
        <v>2.2685508650400754E-2</v>
      </c>
      <c r="O3307" s="44">
        <f>IFERROR(_xll.qlIndexFixing(ONIndex3M,I3307,TRUE,_xll.ohTrigger(RecalcTrigger,Trigger3M)),NA())</f>
        <v>2.2922057114621586E-2</v>
      </c>
      <c r="P3307" s="44">
        <f>IFERROR(_xll.qlIndexFixing(ONIndex6M,I3307,TRUE,_xll.ohTrigger(RecalcTrigger,Trigger6M)),NA())</f>
        <v>2.2981797272791926E-2</v>
      </c>
      <c r="Q3307" s="183">
        <f>IFERROR(_xll.qlIndexFixing(ONIndex1Y,I3307,TRUE,_xll.ohTrigger(RecalcTrigger,Trigger1Y)),NA())</f>
        <v>2.3018828886652853E-2</v>
      </c>
    </row>
    <row r="3308" spans="2:17" x14ac:dyDescent="0.2">
      <c r="B3308" s="39" t="s">
        <v>42</v>
      </c>
      <c r="D3308" s="42">
        <f>_xll.qlCalendarAdvance(Calendar,$D3307,B3308,"f",FALSE)</f>
        <v>62506</v>
      </c>
      <c r="E3308" s="177">
        <f>_xll.qlInterestRateIndexValueDate(IndexON,D3308)</f>
        <v>62506</v>
      </c>
      <c r="F3308" s="193">
        <f>IFERROR(_xll.qlIndexFixing(IndexON,D3308,TRUE,_xll.ohTrigger(RecalcTrigger,TriggerON)),NA())</f>
        <v>2.2530181006708005E-2</v>
      </c>
      <c r="H3308" s="42">
        <f>_xll.qlCalendarAdvance(Calendar,$H3307,B3308,"f",FALSE)</f>
        <v>62506</v>
      </c>
      <c r="I3308" s="177">
        <f>_xll.qlInterestRateIndexValueDate(Index1M,$H3308)</f>
        <v>62506</v>
      </c>
      <c r="J3308" s="182">
        <f>IFERROR(_xll.qlIndexFixing(Index1M,$H3308,TRUE,_xll.ohTrigger(RecalcTrigger,Trigger1M)),NA())</f>
        <v>2.271489280520634E-2</v>
      </c>
      <c r="K3308" s="44">
        <f>IFERROR(_xll.qlIndexFixing(Index3M,H3308,TRUE,_xll.ohTrigger(RecalcTrigger,Trigger3M)),NA())</f>
        <v>2.3010243934364388E-2</v>
      </c>
      <c r="L3308" s="44">
        <f>IFERROR(_xll.qlIndexFixing(Index6M,$H3308,TRUE,_xll.ohTrigger(RecalcTrigger,Trigger6M)),NA())</f>
        <v>2.3157252836147845E-2</v>
      </c>
      <c r="M3308" s="183">
        <f>IFERROR(_xll.qlIndexFixing(Index1Y,$H3308,TRUE,_xll.ohTrigger(RecalcTrigger,Trigger1Y)),NA())</f>
        <v>2.3370105348412773E-2</v>
      </c>
      <c r="N3308" s="182">
        <f>IFERROR(_xll.qlIndexFixing(ONIndex1M,I3308,TRUE,_xll.ohTrigger(RecalcTrigger,Trigger1M)),NA())</f>
        <v>2.2689051873524546E-2</v>
      </c>
      <c r="O3308" s="44">
        <f>IFERROR(_xll.qlIndexFixing(ONIndex3M,I3308,TRUE,_xll.ohTrigger(RecalcTrigger,Trigger3M)),NA())</f>
        <v>2.2925362278073402E-2</v>
      </c>
      <c r="P3308" s="44">
        <f>IFERROR(_xll.qlIndexFixing(ONIndex6M,I3308,TRUE,_xll.ohTrigger(RecalcTrigger,Trigger6M)),NA())</f>
        <v>2.2985112005864394E-2</v>
      </c>
      <c r="Q3308" s="183">
        <f>IFERROR(_xll.qlIndexFixing(ONIndex1Y,I3308,TRUE,_xll.ohTrigger(RecalcTrigger,Trigger1Y)),NA())</f>
        <v>2.3022158729183451E-2</v>
      </c>
    </row>
    <row r="3309" spans="2:17" x14ac:dyDescent="0.2">
      <c r="B3309" s="39" t="s">
        <v>42</v>
      </c>
      <c r="D3309" s="42">
        <f>_xll.qlCalendarAdvance(Calendar,$D3308,B3309,"f",FALSE)</f>
        <v>62513</v>
      </c>
      <c r="E3309" s="177">
        <f>_xll.qlInterestRateIndexValueDate(IndexON,D3309)</f>
        <v>62513</v>
      </c>
      <c r="F3309" s="193">
        <f>IFERROR(_xll.qlIndexFixing(IndexON,D3309,TRUE,_xll.ohTrigger(RecalcTrigger,TriggerON)),NA())</f>
        <v>2.2533294059757791E-2</v>
      </c>
      <c r="H3309" s="42">
        <f>_xll.qlCalendarAdvance(Calendar,$H3308,B3309,"f",FALSE)</f>
        <v>62513</v>
      </c>
      <c r="I3309" s="177">
        <f>_xll.qlInterestRateIndexValueDate(Index1M,$H3309)</f>
        <v>62513</v>
      </c>
      <c r="J3309" s="182">
        <f>IFERROR(_xll.qlIndexFixing(Index1M,$H3309,TRUE,_xll.ohTrigger(RecalcTrigger,Trigger1M)),NA())</f>
        <v>2.271839627994297E-2</v>
      </c>
      <c r="K3309" s="44">
        <f>IFERROR(_xll.qlIndexFixing(Index3M,H3309,TRUE,_xll.ohTrigger(RecalcTrigger,Trigger3M)),NA())</f>
        <v>2.301441120994965E-2</v>
      </c>
      <c r="L3309" s="44">
        <f>IFERROR(_xll.qlIndexFixing(Index6M,$H3309,TRUE,_xll.ohTrigger(RecalcTrigger,Trigger6M)),NA())</f>
        <v>2.3160401153252033E-2</v>
      </c>
      <c r="M3309" s="183">
        <f>IFERROR(_xll.qlIndexFixing(Index1Y,$H3309,TRUE,_xll.ohTrigger(RecalcTrigger,Trigger1Y)),NA())</f>
        <v>2.3373108272055632E-2</v>
      </c>
      <c r="N3309" s="182">
        <f>IFERROR(_xll.qlIndexFixing(ONIndex1M,I3309,TRUE,_xll.ohTrigger(RecalcTrigger,Trigger1M)),NA())</f>
        <v>2.2692579517040734E-2</v>
      </c>
      <c r="O3309" s="44">
        <f>IFERROR(_xll.qlIndexFixing(ONIndex3M,I3309,TRUE,_xll.ohTrigger(RecalcTrigger,Trigger3M)),NA())</f>
        <v>2.2928652908711378E-2</v>
      </c>
      <c r="P3309" s="44">
        <f>IFERROR(_xll.qlIndexFixing(ONIndex6M,I3309,TRUE,_xll.ohTrigger(RecalcTrigger,Trigger6M)),NA())</f>
        <v>2.2988412164141048E-2</v>
      </c>
      <c r="Q3309" s="183">
        <f>IFERROR(_xll.qlIndexFixing(ONIndex1Y,I3309,TRUE,_xll.ohTrigger(RecalcTrigger,Trigger1Y)),NA())</f>
        <v>2.3025473930541329E-2</v>
      </c>
    </row>
    <row r="3310" spans="2:17" x14ac:dyDescent="0.2">
      <c r="B3310" s="39" t="s">
        <v>42</v>
      </c>
      <c r="D3310" s="42">
        <f>_xll.qlCalendarAdvance(Calendar,$D3309,B3310,"f",FALSE)</f>
        <v>62520</v>
      </c>
      <c r="E3310" s="177">
        <f>_xll.qlInterestRateIndexValueDate(IndexON,D3310)</f>
        <v>62520</v>
      </c>
      <c r="F3310" s="193">
        <f>IFERROR(_xll.qlIndexFixing(IndexON,D3310,TRUE,_xll.ohTrigger(RecalcTrigger,TriggerON)),NA())</f>
        <v>2.2536393364764873E-2</v>
      </c>
      <c r="H3310" s="42">
        <f>_xll.qlCalendarAdvance(Calendar,$H3309,B3310,"f",FALSE)</f>
        <v>62520</v>
      </c>
      <c r="I3310" s="177">
        <f>_xll.qlInterestRateIndexValueDate(Index1M,$H3310)</f>
        <v>62520</v>
      </c>
      <c r="J3310" s="182">
        <f>IFERROR(_xll.qlIndexFixing(Index1M,$H3310,TRUE,_xll.ohTrigger(RecalcTrigger,Trigger1M)),NA())</f>
        <v>2.272474792566408E-2</v>
      </c>
      <c r="K3310" s="44">
        <f>IFERROR(_xll.qlIndexFixing(Index3M,H3310,TRUE,_xll.ohTrigger(RecalcTrigger,Trigger3M)),NA())</f>
        <v>2.3018562148224092E-2</v>
      </c>
      <c r="L3310" s="44">
        <f>IFERROR(_xll.qlIndexFixing(Index6M,$H3310,TRUE,_xll.ohTrigger(RecalcTrigger,Trigger6M)),NA())</f>
        <v>2.3166387437973508E-2</v>
      </c>
      <c r="M3310" s="183">
        <f>IFERROR(_xll.qlIndexFixing(Index1Y,$H3310,TRUE,_xll.ohTrigger(RecalcTrigger,Trigger1Y)),NA())</f>
        <v>2.3377042574396791E-2</v>
      </c>
      <c r="N3310" s="182">
        <f>IFERROR(_xll.qlIndexFixing(ONIndex1M,I3310,TRUE,_xll.ohTrigger(RecalcTrigger,Trigger1M)),NA())</f>
        <v>2.2696091581354549E-2</v>
      </c>
      <c r="O3310" s="44">
        <f>IFERROR(_xll.qlIndexFixing(ONIndex3M,I3310,TRUE,_xll.ohTrigger(RecalcTrigger,Trigger3M)),NA())</f>
        <v>2.2931929006778651E-2</v>
      </c>
      <c r="P3310" s="44">
        <f>IFERROR(_xll.qlIndexFixing(ONIndex6M,I3310,TRUE,_xll.ohTrigger(RecalcTrigger,Trigger6M)),NA())</f>
        <v>2.2991697747621886E-2</v>
      </c>
      <c r="Q3310" s="183">
        <f>IFERROR(_xll.qlIndexFixing(ONIndex1Y,I3310,TRUE,_xll.ohTrigger(RecalcTrigger,Trigger1Y)),NA())</f>
        <v>2.3028774490726489E-2</v>
      </c>
    </row>
    <row r="3311" spans="2:17" x14ac:dyDescent="0.2">
      <c r="B3311" s="39" t="s">
        <v>42</v>
      </c>
      <c r="D3311" s="42">
        <f>_xll.qlCalendarAdvance(Calendar,$D3310,B3311,"f",FALSE)</f>
        <v>62527</v>
      </c>
      <c r="E3311" s="177">
        <f>_xll.qlInterestRateIndexValueDate(IndexON,D3311)</f>
        <v>62527</v>
      </c>
      <c r="F3311" s="193">
        <f>IFERROR(_xll.qlIndexFixing(IndexON,D3311,TRUE,_xll.ohTrigger(RecalcTrigger,TriggerON)),NA())</f>
        <v>2.253947892108088E-2</v>
      </c>
      <c r="H3311" s="42">
        <f>_xll.qlCalendarAdvance(Calendar,$H3310,B3311,"f",FALSE)</f>
        <v>62527</v>
      </c>
      <c r="I3311" s="177">
        <f>_xll.qlInterestRateIndexValueDate(Index1M,$H3311)</f>
        <v>62527</v>
      </c>
      <c r="J3311" s="182">
        <f>IFERROR(_xll.qlIndexFixing(Index1M,$H3311,TRUE,_xll.ohTrigger(RecalcTrigger,Trigger1M)),NA())</f>
        <v>2.2728217494424618E-2</v>
      </c>
      <c r="K3311" s="44">
        <f>IFERROR(_xll.qlIndexFixing(Index3M,H3311,TRUE,_xll.ohTrigger(RecalcTrigger,Trigger3M)),NA())</f>
        <v>2.3021747427062415E-2</v>
      </c>
      <c r="L3311" s="44">
        <f>IFERROR(_xll.qlIndexFixing(Index6M,$H3311,TRUE,_xll.ohTrigger(RecalcTrigger,Trigger6M)),NA())</f>
        <v>2.3169503714147992E-2</v>
      </c>
      <c r="M3311" s="183">
        <f>IFERROR(_xll.qlIndexFixing(Index1Y,$H3311,TRUE,_xll.ohTrigger(RecalcTrigger,Trigger1Y)),NA())</f>
        <v>2.3380014668940317E-2</v>
      </c>
      <c r="N3311" s="182">
        <f>IFERROR(_xll.qlIndexFixing(ONIndex1M,I3311,TRUE,_xll.ohTrigger(RecalcTrigger,Trigger1M)),NA())</f>
        <v>2.2699588066060761E-2</v>
      </c>
      <c r="O3311" s="44">
        <f>IFERROR(_xll.qlIndexFixing(ONIndex3M,I3311,TRUE,_xll.ohTrigger(RecalcTrigger,Trigger3M)),NA())</f>
        <v>2.2935190572113129E-2</v>
      </c>
      <c r="P3311" s="44">
        <f>IFERROR(_xll.qlIndexFixing(ONIndex6M,I3311,TRUE,_xll.ohTrigger(RecalcTrigger,Trigger6M)),NA())</f>
        <v>2.2994968756387957E-2</v>
      </c>
      <c r="Q3311" s="183">
        <f>IFERROR(_xll.qlIndexFixing(ONIndex1Y,I3311,TRUE,_xll.ohTrigger(RecalcTrigger,Trigger1Y)),NA())</f>
        <v>2.3032060409657884E-2</v>
      </c>
    </row>
    <row r="3312" spans="2:17" x14ac:dyDescent="0.2">
      <c r="B3312" s="39" t="s">
        <v>42</v>
      </c>
      <c r="D3312" s="42">
        <f>_xll.qlCalendarAdvance(Calendar,$D3311,B3312,"f",FALSE)</f>
        <v>62534</v>
      </c>
      <c r="E3312" s="177">
        <f>_xll.qlInterestRateIndexValueDate(IndexON,D3312)</f>
        <v>62534</v>
      </c>
      <c r="F3312" s="193">
        <f>IFERROR(_xll.qlIndexFixing(IndexON,D3312,TRUE,_xll.ohTrigger(RecalcTrigger,TriggerON)),NA())</f>
        <v>2.2542550728948951E-2</v>
      </c>
      <c r="H3312" s="42">
        <f>_xll.qlCalendarAdvance(Calendar,$H3311,B3312,"f",FALSE)</f>
        <v>62534</v>
      </c>
      <c r="I3312" s="177">
        <f>_xll.qlInterestRateIndexValueDate(Index1M,$H3312)</f>
        <v>62534</v>
      </c>
      <c r="J3312" s="182">
        <f>IFERROR(_xll.qlIndexFixing(Index1M,$H3312,TRUE,_xll.ohTrigger(RecalcTrigger,Trigger1M)),NA())</f>
        <v>2.2735481980611944E-2</v>
      </c>
      <c r="K3312" s="44">
        <f>IFERROR(_xll.qlIndexFixing(Index3M,H3312,TRUE,_xll.ohTrigger(RecalcTrigger,Trigger3M)),NA())</f>
        <v>2.3024918092265256E-2</v>
      </c>
      <c r="L3312" s="44">
        <f>IFERROR(_xll.qlIndexFixing(Index6M,$H3312,TRUE,_xll.ohTrigger(RecalcTrigger,Trigger6M)),NA())</f>
        <v>2.3172605251000504E-2</v>
      </c>
      <c r="M3312" s="183">
        <f>IFERROR(_xll.qlIndexFixing(Index1Y,$H3312,TRUE,_xll.ohTrigger(RecalcTrigger,Trigger1Y)),NA())</f>
        <v>2.3382971788520689E-2</v>
      </c>
      <c r="N3312" s="182">
        <f>IFERROR(_xll.qlIndexFixing(ONIndex1M,I3312,TRUE,_xll.ohTrigger(RecalcTrigger,Trigger1M)),NA())</f>
        <v>2.2703068971321461E-2</v>
      </c>
      <c r="O3312" s="44">
        <f>IFERROR(_xll.qlIndexFixing(ONIndex3M,I3312,TRUE,_xll.ohTrigger(RecalcTrigger,Trigger3M)),NA())</f>
        <v>2.2938437604633766E-2</v>
      </c>
      <c r="P3312" s="44">
        <f>IFERROR(_xll.qlIndexFixing(ONIndex6M,I3312,TRUE,_xll.ohTrigger(RecalcTrigger,Trigger6M)),NA())</f>
        <v>2.2998225190277166E-2</v>
      </c>
      <c r="Q3312" s="183">
        <f>IFERROR(_xll.qlIndexFixing(ONIndex1Y,I3312,TRUE,_xll.ohTrigger(RecalcTrigger,Trigger1Y)),NA())</f>
        <v>2.3035331687254468E-2</v>
      </c>
    </row>
    <row r="3313" spans="2:17" x14ac:dyDescent="0.2">
      <c r="B3313" s="39" t="s">
        <v>42</v>
      </c>
      <c r="D3313" s="42">
        <f>_xll.qlCalendarAdvance(Calendar,$D3312,B3313,"f",FALSE)</f>
        <v>62541</v>
      </c>
      <c r="E3313" s="177">
        <f>_xll.qlInterestRateIndexValueDate(IndexON,D3313)</f>
        <v>62541</v>
      </c>
      <c r="F3313" s="193">
        <f>IFERROR(_xll.qlIndexFixing(IndexON,D3313,TRUE,_xll.ohTrigger(RecalcTrigger,TriggerON)),NA())</f>
        <v>2.2545608788206994E-2</v>
      </c>
      <c r="H3313" s="42">
        <f>_xll.qlCalendarAdvance(Calendar,$H3312,B3313,"f",FALSE)</f>
        <v>62541</v>
      </c>
      <c r="I3313" s="177">
        <f>_xll.qlInterestRateIndexValueDate(Index1M,$H3313)</f>
        <v>62541</v>
      </c>
      <c r="J3313" s="182">
        <f>IFERROR(_xll.qlIndexFixing(Index1M,$H3313,TRUE,_xll.ohTrigger(RecalcTrigger,Trigger1M)),NA())</f>
        <v>2.2735109809182464E-2</v>
      </c>
      <c r="K3313" s="44">
        <f>IFERROR(_xll.qlIndexFixing(Index3M,H3313,TRUE,_xll.ohTrigger(RecalcTrigger,Trigger3M)),NA())</f>
        <v>2.3028074143798257E-2</v>
      </c>
      <c r="L3313" s="44">
        <f>IFERROR(_xll.qlIndexFixing(Index6M,$H3313,TRUE,_xll.ohTrigger(RecalcTrigger,Trigger6M)),NA())</f>
        <v>2.3175692048464983E-2</v>
      </c>
      <c r="M3313" s="183">
        <f>IFERROR(_xll.qlIndexFixing(Index1Y,$H3313,TRUE,_xll.ohTrigger(RecalcTrigger,Trigger1Y)),NA())</f>
        <v>2.3385913933008585E-2</v>
      </c>
      <c r="N3313" s="182">
        <f>IFERROR(_xll.qlIndexFixing(ONIndex1M,I3313,TRUE,_xll.ohTrigger(RecalcTrigger,Trigger1M)),NA())</f>
        <v>2.2706534297055603E-2</v>
      </c>
      <c r="O3313" s="44">
        <f>IFERROR(_xll.qlIndexFixing(ONIndex3M,I3313,TRUE,_xll.ohTrigger(RecalcTrigger,Trigger3M)),NA())</f>
        <v>2.2941670104340561E-2</v>
      </c>
      <c r="P3313" s="44">
        <f>IFERROR(_xll.qlIndexFixing(ONIndex6M,I3313,TRUE,_xll.ohTrigger(RecalcTrigger,Trigger6M)),NA())</f>
        <v>2.3001467049370561E-2</v>
      </c>
      <c r="Q3313" s="183">
        <f>IFERROR(_xll.qlIndexFixing(ONIndex1Y,I3313,TRUE,_xll.ohTrigger(RecalcTrigger,Trigger1Y)),NA())</f>
        <v>2.3038588323678333E-2</v>
      </c>
    </row>
    <row r="3314" spans="2:17" x14ac:dyDescent="0.2">
      <c r="B3314" s="39" t="s">
        <v>42</v>
      </c>
      <c r="D3314" s="42">
        <f>_xll.qlCalendarAdvance(Calendar,$D3313,B3314,"f",FALSE)</f>
        <v>62548</v>
      </c>
      <c r="E3314" s="177">
        <f>_xll.qlInterestRateIndexValueDate(IndexON,D3314)</f>
        <v>62548</v>
      </c>
      <c r="F3314" s="193">
        <f>IFERROR(_xll.qlIndexFixing(IndexON,D3314,TRUE,_xll.ohTrigger(RecalcTrigger,TriggerON)),NA())</f>
        <v>2.2548653099098148E-2</v>
      </c>
      <c r="H3314" s="42">
        <f>_xll.qlCalendarAdvance(Calendar,$H3313,B3314,"f",FALSE)</f>
        <v>62548</v>
      </c>
      <c r="I3314" s="177">
        <f>_xll.qlInterestRateIndexValueDate(Index1M,$H3314)</f>
        <v>62548</v>
      </c>
      <c r="J3314" s="182">
        <f>IFERROR(_xll.qlIndexFixing(Index1M,$H3314,TRUE,_xll.ohTrigger(RecalcTrigger,Trigger1M)),NA())</f>
        <v>2.2737581610688472E-2</v>
      </c>
      <c r="K3314" s="44">
        <f>IFERROR(_xll.qlIndexFixing(Index3M,H3314,TRUE,_xll.ohTrigger(RecalcTrigger,Trigger3M)),NA())</f>
        <v>2.30302687575764E-2</v>
      </c>
      <c r="L3314" s="44">
        <f>IFERROR(_xll.qlIndexFixing(Index6M,$H3314,TRUE,_xll.ohTrigger(RecalcTrigger,Trigger6M)),NA())</f>
        <v>2.3177816676807139E-2</v>
      </c>
      <c r="M3314" s="183">
        <f>IFERROR(_xll.qlIndexFixing(Index1Y,$H3314,TRUE,_xll.ohTrigger(RecalcTrigger,Trigger1Y)),NA())</f>
        <v>2.3388841102274242E-2</v>
      </c>
      <c r="N3314" s="182">
        <f>IFERROR(_xll.qlIndexFixing(ONIndex1M,I3314,TRUE,_xll.ohTrigger(RecalcTrigger,Trigger1M)),NA())</f>
        <v>2.270998404342528E-2</v>
      </c>
      <c r="O3314" s="44">
        <f>IFERROR(_xll.qlIndexFixing(ONIndex3M,I3314,TRUE,_xll.ohTrigger(RecalcTrigger,Trigger3M)),NA())</f>
        <v>2.2944888071557701E-2</v>
      </c>
      <c r="P3314" s="44">
        <f>IFERROR(_xll.qlIndexFixing(ONIndex6M,I3314,TRUE,_xll.ohTrigger(RecalcTrigger,Trigger6M)),NA())</f>
        <v>2.3004694333587095E-2</v>
      </c>
      <c r="Q3314" s="183">
        <f>IFERROR(_xll.qlIndexFixing(ONIndex1Y,I3314,TRUE,_xll.ohTrigger(RecalcTrigger,Trigger1Y)),NA())</f>
        <v>2.3041830318929479E-2</v>
      </c>
    </row>
    <row r="3315" spans="2:17" x14ac:dyDescent="0.2">
      <c r="B3315" s="39" t="s">
        <v>42</v>
      </c>
      <c r="D3315" s="42">
        <f>_xll.qlCalendarAdvance(Calendar,$D3314,B3315,"f",FALSE)</f>
        <v>62555</v>
      </c>
      <c r="E3315" s="177">
        <f>_xll.qlInterestRateIndexValueDate(IndexON,D3315)</f>
        <v>62555</v>
      </c>
      <c r="F3315" s="193">
        <f>IFERROR(_xll.qlIndexFixing(IndexON,D3315,TRUE,_xll.ohTrigger(RecalcTrigger,TriggerON)),NA())</f>
        <v>2.2551683661703459E-2</v>
      </c>
      <c r="H3315" s="42">
        <f>_xll.qlCalendarAdvance(Calendar,$H3314,B3315,"f",FALSE)</f>
        <v>62555</v>
      </c>
      <c r="I3315" s="177">
        <f>_xll.qlInterestRateIndexValueDate(Index1M,$H3315)</f>
        <v>62555</v>
      </c>
      <c r="J3315" s="182">
        <f>IFERROR(_xll.qlIndexFixing(Index1M,$H3315,TRUE,_xll.ohTrigger(RecalcTrigger,Trigger1M)),NA())</f>
        <v>2.2740989651725368E-2</v>
      </c>
      <c r="K3315" s="44">
        <f>IFERROR(_xll.qlIndexFixing(Index3M,H3315,TRUE,_xll.ohTrigger(RecalcTrigger,Trigger3M)),NA())</f>
        <v>2.303339642870695E-2</v>
      </c>
      <c r="L3315" s="44">
        <f>IFERROR(_xll.qlIndexFixing(Index6M,$H3315,TRUE,_xll.ohTrigger(RecalcTrigger,Trigger6M)),NA())</f>
        <v>2.3180874855026061E-2</v>
      </c>
      <c r="M3315" s="183">
        <f>IFERROR(_xll.qlIndexFixing(Index1Y,$H3315,TRUE,_xll.ohTrigger(RecalcTrigger,Trigger1Y)),NA())</f>
        <v>2.3391753296188124E-2</v>
      </c>
      <c r="N3315" s="182">
        <f>IFERROR(_xll.qlIndexFixing(ONIndex1M,I3315,TRUE,_xll.ohTrigger(RecalcTrigger,Trigger1M)),NA())</f>
        <v>2.2713418210268399E-2</v>
      </c>
      <c r="O3315" s="44">
        <f>IFERROR(_xll.qlIndexFixing(ONIndex3M,I3315,TRUE,_xll.ohTrigger(RecalcTrigger,Trigger3M)),NA())</f>
        <v>2.2948091505879953E-2</v>
      </c>
      <c r="P3315" s="44">
        <f>IFERROR(_xll.qlIndexFixing(ONIndex6M,I3315,TRUE,_xll.ohTrigger(RecalcTrigger,Trigger6M)),NA())</f>
        <v>2.300790704308886E-2</v>
      </c>
      <c r="Q3315" s="183">
        <f>IFERROR(_xll.qlIndexFixing(ONIndex1Y,I3315,TRUE,_xll.ohTrigger(RecalcTrigger,Trigger1Y)),NA())</f>
        <v>2.3045057672764768E-2</v>
      </c>
    </row>
    <row r="3316" spans="2:17" x14ac:dyDescent="0.2">
      <c r="B3316" s="39" t="s">
        <v>42</v>
      </c>
      <c r="D3316" s="42">
        <f>_xll.qlCalendarAdvance(Calendar,$D3315,B3316,"f",FALSE)</f>
        <v>62562</v>
      </c>
      <c r="E3316" s="177">
        <f>_xll.qlInterestRateIndexValueDate(IndexON,D3316)</f>
        <v>62562</v>
      </c>
      <c r="F3316" s="193">
        <f>IFERROR(_xll.qlIndexFixing(IndexON,D3316,TRUE,_xll.ohTrigger(RecalcTrigger,TriggerON)),NA())</f>
        <v>2.2554700475455602E-2</v>
      </c>
      <c r="H3316" s="42">
        <f>_xll.qlCalendarAdvance(Calendar,$H3315,B3316,"f",FALSE)</f>
        <v>62562</v>
      </c>
      <c r="I3316" s="177">
        <f>_xll.qlInterestRateIndexValueDate(Index1M,$H3316)</f>
        <v>62562</v>
      </c>
      <c r="J3316" s="182">
        <f>IFERROR(_xll.qlIndexFixing(Index1M,$H3316,TRUE,_xll.ohTrigger(RecalcTrigger,Trigger1M)),NA())</f>
        <v>2.2744382086063591E-2</v>
      </c>
      <c r="K3316" s="44">
        <f>IFERROR(_xll.qlIndexFixing(Index3M,H3316,TRUE,_xll.ohTrigger(RecalcTrigger,Trigger3M)),NA())</f>
        <v>2.303650948695973E-2</v>
      </c>
      <c r="L3316" s="44">
        <f>IFERROR(_xll.qlIndexFixing(Index6M,$H3316,TRUE,_xll.ohTrigger(RecalcTrigger,Trigger6M)),NA())</f>
        <v>2.3183918294562966E-2</v>
      </c>
      <c r="M3316" s="183">
        <f>IFERROR(_xll.qlIndexFixing(Index1Y,$H3316,TRUE,_xll.ohTrigger(RecalcTrigger,Trigger1Y)),NA())</f>
        <v>2.339465051462334E-2</v>
      </c>
      <c r="N3316" s="182">
        <f>IFERROR(_xll.qlIndexFixing(ONIndex1M,I3316,TRUE,_xll.ohTrigger(RecalcTrigger,Trigger1M)),NA())</f>
        <v>2.2716836797503914E-2</v>
      </c>
      <c r="O3316" s="44">
        <f>IFERROR(_xll.qlIndexFixing(ONIndex3M,I3316,TRUE,_xll.ohTrigger(RecalcTrigger,Trigger3M)),NA())</f>
        <v>2.295128040746941E-2</v>
      </c>
      <c r="P3316" s="44">
        <f>IFERROR(_xll.qlIndexFixing(ONIndex6M,I3316,TRUE,_xll.ohTrigger(RecalcTrigger,Trigger6M)),NA())</f>
        <v>2.3011105177632718E-2</v>
      </c>
      <c r="Q3316" s="183">
        <f>IFERROR(_xll.qlIndexFixing(ONIndex1Y,I3316,TRUE,_xll.ohTrigger(RecalcTrigger,Trigger1Y)),NA())</f>
        <v>2.3048270385508385E-2</v>
      </c>
    </row>
    <row r="3317" spans="2:17" x14ac:dyDescent="0.2">
      <c r="B3317" s="39" t="s">
        <v>42</v>
      </c>
      <c r="D3317" s="42">
        <f>_xll.qlCalendarAdvance(Calendar,$D3316,B3317,"f",FALSE)</f>
        <v>62569</v>
      </c>
      <c r="E3317" s="177">
        <f>_xll.qlInterestRateIndexValueDate(IndexON,D3317)</f>
        <v>62569</v>
      </c>
      <c r="F3317" s="193">
        <f>IFERROR(_xll.qlIndexFixing(IndexON,D3317,TRUE,_xll.ohTrigger(RecalcTrigger,TriggerON)),NA())</f>
        <v>2.2557703541002949E-2</v>
      </c>
      <c r="H3317" s="42">
        <f>_xll.qlCalendarAdvance(Calendar,$H3316,B3317,"f",FALSE)</f>
        <v>62569</v>
      </c>
      <c r="I3317" s="177">
        <f>_xll.qlInterestRateIndexValueDate(Index1M,$H3317)</f>
        <v>62569</v>
      </c>
      <c r="J3317" s="182">
        <f>IFERROR(_xll.qlIndexFixing(Index1M,$H3317,TRUE,_xll.ohTrigger(RecalcTrigger,Trigger1M)),NA())</f>
        <v>2.2747758913689631E-2</v>
      </c>
      <c r="K3317" s="44">
        <f>IFERROR(_xll.qlIndexFixing(Index3M,H3317,TRUE,_xll.ohTrigger(RecalcTrigger,Trigger3M)),NA())</f>
        <v>2.3039607932302676E-2</v>
      </c>
      <c r="L3317" s="44">
        <f>IFERROR(_xll.qlIndexFixing(Index6M,$H3317,TRUE,_xll.ohTrigger(RecalcTrigger,Trigger6M)),NA())</f>
        <v>2.3186946995353182E-2</v>
      </c>
      <c r="M3317" s="183">
        <f>IFERROR(_xll.qlIndexFixing(Index1Y,$H3317,TRUE,_xll.ohTrigger(RecalcTrigger,Trigger1Y)),NA())</f>
        <v>2.3397532757451021E-2</v>
      </c>
      <c r="N3317" s="182">
        <f>IFERROR(_xll.qlIndexFixing(ONIndex1M,I3317,TRUE,_xll.ohTrigger(RecalcTrigger,Trigger1M)),NA())</f>
        <v>2.2720239805374964E-2</v>
      </c>
      <c r="O3317" s="44">
        <f>IFERROR(_xll.qlIndexFixing(ONIndex3M,I3317,TRUE,_xll.ohTrigger(RecalcTrigger,Trigger3M)),NA())</f>
        <v>2.2954454776407118E-2</v>
      </c>
      <c r="P3317" s="44">
        <f>IFERROR(_xll.qlIndexFixing(ONIndex6M,I3317,TRUE,_xll.ohTrigger(RecalcTrigger,Trigger6M)),NA())</f>
        <v>2.3014288737542854E-2</v>
      </c>
      <c r="Q3317" s="183">
        <f>IFERROR(_xll.qlIndexFixing(ONIndex1Y,I3317,TRUE,_xll.ohTrigger(RecalcTrigger,Trigger1Y)),NA())</f>
        <v>2.3051468456998236E-2</v>
      </c>
    </row>
    <row r="3318" spans="2:17" x14ac:dyDescent="0.2">
      <c r="B3318" s="39" t="s">
        <v>42</v>
      </c>
      <c r="D3318" s="42">
        <f>_xll.qlCalendarAdvance(Calendar,$D3317,B3318,"f",FALSE)</f>
        <v>62576</v>
      </c>
      <c r="E3318" s="177">
        <f>_xll.qlInterestRateIndexValueDate(IndexON,D3318)</f>
        <v>62576</v>
      </c>
      <c r="F3318" s="193">
        <f>IFERROR(_xll.qlIndexFixing(IndexON,D3318,TRUE,_xll.ohTrigger(RecalcTrigger,TriggerON)),NA())</f>
        <v>2.256069285810236E-2</v>
      </c>
      <c r="H3318" s="42">
        <f>_xll.qlCalendarAdvance(Calendar,$H3317,B3318,"f",FALSE)</f>
        <v>62576</v>
      </c>
      <c r="I3318" s="177">
        <f>_xll.qlInterestRateIndexValueDate(Index1M,$H3318)</f>
        <v>62576</v>
      </c>
      <c r="J3318" s="182">
        <f>IFERROR(_xll.qlIndexFixing(Index1M,$H3318,TRUE,_xll.ohTrigger(RecalcTrigger,Trigger1M)),NA())</f>
        <v>2.2751120134592684E-2</v>
      </c>
      <c r="K3318" s="44">
        <f>IFERROR(_xll.qlIndexFixing(Index3M,H3318,TRUE,_xll.ohTrigger(RecalcTrigger,Trigger3M)),NA())</f>
        <v>2.3042691764700165E-2</v>
      </c>
      <c r="L3318" s="44">
        <f>IFERROR(_xll.qlIndexFixing(Index6M,$H3318,TRUE,_xll.ohTrigger(RecalcTrigger,Trigger6M)),NA())</f>
        <v>2.3189960957327189E-2</v>
      </c>
      <c r="M3318" s="183">
        <f>IFERROR(_xll.qlIndexFixing(Index1Y,$H3318,TRUE,_xll.ohTrigger(RecalcTrigger,Trigger1Y)),NA())</f>
        <v>2.3400400024545163E-2</v>
      </c>
      <c r="N3318" s="182">
        <f>IFERROR(_xll.qlIndexFixing(ONIndex1M,I3318,TRUE,_xll.ohTrigger(RecalcTrigger,Trigger1M)),NA())</f>
        <v>2.2723627233881549E-2</v>
      </c>
      <c r="O3318" s="44">
        <f>IFERROR(_xll.qlIndexFixing(ONIndex3M,I3318,TRUE,_xll.ohTrigger(RecalcTrigger,Trigger3M)),NA())</f>
        <v>2.2957614612612032E-2</v>
      </c>
      <c r="P3318" s="44">
        <f>IFERROR(_xll.qlIndexFixing(ONIndex6M,I3318,TRUE,_xll.ohTrigger(RecalcTrigger,Trigger6M)),NA())</f>
        <v>2.3017457722738222E-2</v>
      </c>
      <c r="Q3318" s="183">
        <f>IFERROR(_xll.qlIndexFixing(ONIndex1Y,I3318,TRUE,_xll.ohTrigger(RecalcTrigger,Trigger1Y)),NA())</f>
        <v>2.3054651887234323E-2</v>
      </c>
    </row>
    <row r="3319" spans="2:17" x14ac:dyDescent="0.2">
      <c r="B3319" s="39" t="s">
        <v>42</v>
      </c>
      <c r="D3319" s="42">
        <f>_xll.qlCalendarAdvance(Calendar,$D3318,B3319,"f",FALSE)</f>
        <v>62583</v>
      </c>
      <c r="E3319" s="177">
        <f>_xll.qlInterestRateIndexValueDate(IndexON,D3319)</f>
        <v>62583</v>
      </c>
      <c r="F3319" s="193">
        <f>IFERROR(_xll.qlIndexFixing(IndexON,D3319,TRUE,_xll.ohTrigger(RecalcTrigger,TriggerON)),NA())</f>
        <v>2.2563668426591743E-2</v>
      </c>
      <c r="H3319" s="42">
        <f>_xll.qlCalendarAdvance(Calendar,$H3318,B3319,"f",FALSE)</f>
        <v>62583</v>
      </c>
      <c r="I3319" s="177">
        <f>_xll.qlInterestRateIndexValueDate(Index1M,$H3319)</f>
        <v>62583</v>
      </c>
      <c r="J3319" s="182">
        <f>IFERROR(_xll.qlIndexFixing(Index1M,$H3319,TRUE,_xll.ohTrigger(RecalcTrigger,Trigger1M)),NA())</f>
        <v>2.2755412170275654E-2</v>
      </c>
      <c r="K3319" s="44">
        <f>IFERROR(_xll.qlIndexFixing(Index3M,H3319,TRUE,_xll.ohTrigger(RecalcTrigger,Trigger3M)),NA())</f>
        <v>2.3046703564006555E-2</v>
      </c>
      <c r="L3319" s="44">
        <f>IFERROR(_xll.qlIndexFixing(Index6M,$H3319,TRUE,_xll.ohTrigger(RecalcTrigger,Trigger6M)),NA())</f>
        <v>2.3193903302297852E-2</v>
      </c>
      <c r="M3319" s="183">
        <f>IFERROR(_xll.qlIndexFixing(Index1Y,$H3319,TRUE,_xll.ohTrigger(RecalcTrigger,Trigger1Y)),NA())</f>
        <v>2.3403252315779104E-2</v>
      </c>
      <c r="N3319" s="182">
        <f>IFERROR(_xll.qlIndexFixing(ONIndex1M,I3319,TRUE,_xll.ohTrigger(RecalcTrigger,Trigger1M)),NA())</f>
        <v>2.2726999082861576E-2</v>
      </c>
      <c r="O3319" s="44">
        <f>IFERROR(_xll.qlIndexFixing(ONIndex3M,I3319,TRUE,_xll.ohTrigger(RecalcTrigger,Trigger3M)),NA())</f>
        <v>2.2960759916003104E-2</v>
      </c>
      <c r="P3319" s="44">
        <f>IFERROR(_xll.qlIndexFixing(ONIndex6M,I3319,TRUE,_xll.ohTrigger(RecalcTrigger,Trigger6M)),NA())</f>
        <v>2.3020612132975682E-2</v>
      </c>
      <c r="Q3319" s="183">
        <f>IFERROR(_xll.qlIndexFixing(ONIndex1Y,I3319,TRUE,_xll.ohTrigger(RecalcTrigger,Trigger1Y)),NA())</f>
        <v>2.3057820676297691E-2</v>
      </c>
    </row>
    <row r="3320" spans="2:17" x14ac:dyDescent="0.2">
      <c r="B3320" s="39" t="s">
        <v>42</v>
      </c>
      <c r="D3320" s="42">
        <f>_xll.qlCalendarAdvance(Calendar,$D3319,B3320,"f",FALSE)</f>
        <v>62590</v>
      </c>
      <c r="E3320" s="177">
        <f>_xll.qlInterestRateIndexValueDate(IndexON,D3320)</f>
        <v>62590</v>
      </c>
      <c r="F3320" s="193">
        <f>IFERROR(_xll.qlIndexFixing(IndexON,D3320,TRUE,_xll.ohTrigger(RecalcTrigger,TriggerON)),NA())</f>
        <v>2.2566630246552144E-2</v>
      </c>
      <c r="H3320" s="42">
        <f>_xll.qlCalendarAdvance(Calendar,$H3319,B3320,"f",FALSE)</f>
        <v>62590</v>
      </c>
      <c r="I3320" s="177">
        <f>_xll.qlInterestRateIndexValueDate(Index1M,$H3320)</f>
        <v>62590</v>
      </c>
      <c r="J3320" s="182">
        <f>IFERROR(_xll.qlIndexFixing(Index1M,$H3320,TRUE,_xll.ohTrigger(RecalcTrigger,Trigger1M)),NA())</f>
        <v>2.2758741270273299E-2</v>
      </c>
      <c r="K3320" s="44">
        <f>IFERROR(_xll.qlIndexFixing(Index3M,H3320,TRUE,_xll.ohTrigger(RecalcTrigger,Trigger3M)),NA())</f>
        <v>2.3049757318889575E-2</v>
      </c>
      <c r="L3320" s="44">
        <f>IFERROR(_xll.qlIndexFixing(Index6M,$H3320,TRUE,_xll.ohTrigger(RecalcTrigger,Trigger6M)),NA())</f>
        <v>2.3196886922153371E-2</v>
      </c>
      <c r="M3320" s="183">
        <f>IFERROR(_xll.qlIndexFixing(Index1Y,$H3320,TRUE,_xll.ohTrigger(RecalcTrigger,Trigger1Y)),NA())</f>
        <v>2.3406089631026847E-2</v>
      </c>
      <c r="N3320" s="182">
        <f>IFERROR(_xll.qlIndexFixing(ONIndex1M,I3320,TRUE,_xll.ohTrigger(RecalcTrigger,Trigger1M)),NA())</f>
        <v>2.2730355352315046E-2</v>
      </c>
      <c r="O3320" s="44">
        <f>IFERROR(_xll.qlIndexFixing(ONIndex3M,I3320,TRUE,_xll.ohTrigger(RecalcTrigger,Trigger3M)),NA())</f>
        <v>2.2963890686823474E-2</v>
      </c>
      <c r="P3320" s="44">
        <f>IFERROR(_xll.qlIndexFixing(ONIndex6M,I3320,TRUE,_xll.ohTrigger(RecalcTrigger,Trigger6M)),NA())</f>
        <v>2.3023751968336281E-2</v>
      </c>
      <c r="Q3320" s="183">
        <f>IFERROR(_xll.qlIndexFixing(ONIndex1Y,I3320,TRUE,_xll.ohTrigger(RecalcTrigger,Trigger1Y)),NA())</f>
        <v>2.3060974823864155E-2</v>
      </c>
    </row>
    <row r="3321" spans="2:17" x14ac:dyDescent="0.2">
      <c r="B3321" s="39" t="s">
        <v>42</v>
      </c>
      <c r="D3321" s="42">
        <f>_xll.qlCalendarAdvance(Calendar,$D3320,B3321,"f",FALSE)</f>
        <v>62597</v>
      </c>
      <c r="E3321" s="177">
        <f>_xll.qlInterestRateIndexValueDate(IndexON,D3321)</f>
        <v>62597</v>
      </c>
      <c r="F3321" s="193">
        <f>IFERROR(_xll.qlIndexFixing(IndexON,D3321,TRUE,_xll.ohTrigger(RecalcTrigger,TriggerON)),NA())</f>
        <v>2.2569578318145656E-2</v>
      </c>
      <c r="H3321" s="42">
        <f>_xll.qlCalendarAdvance(Calendar,$H3320,B3321,"f",FALSE)</f>
        <v>62597</v>
      </c>
      <c r="I3321" s="177">
        <f>_xll.qlInterestRateIndexValueDate(Index1M,$H3321)</f>
        <v>62597</v>
      </c>
      <c r="J3321" s="182">
        <f>IFERROR(_xll.qlIndexFixing(Index1M,$H3321,TRUE,_xll.ohTrigger(RecalcTrigger,Trigger1M)),NA())</f>
        <v>2.2762054762563811E-2</v>
      </c>
      <c r="K3321" s="44">
        <f>IFERROR(_xll.qlIndexFixing(Index3M,H3321,TRUE,_xll.ohTrigger(RecalcTrigger,Trigger3M)),NA())</f>
        <v>2.3052796459832312E-2</v>
      </c>
      <c r="L3321" s="44">
        <f>IFERROR(_xll.qlIndexFixing(Index6M,$H3321,TRUE,_xll.ohTrigger(RecalcTrigger,Trigger6M)),NA())</f>
        <v>2.3199855802085244E-2</v>
      </c>
      <c r="M3321" s="183">
        <f>IFERROR(_xll.qlIndexFixing(Index1Y,$H3321,TRUE,_xll.ohTrigger(RecalcTrigger,Trigger1Y)),NA())</f>
        <v>2.3408911970164165E-2</v>
      </c>
      <c r="N3321" s="182">
        <f>IFERROR(_xll.qlIndexFixing(ONIndex1M,I3321,TRUE,_xll.ohTrigger(RecalcTrigger,Trigger1M)),NA())</f>
        <v>2.2733696042485096E-2</v>
      </c>
      <c r="O3321" s="44">
        <f>IFERROR(_xll.qlIndexFixing(ONIndex3M,I3321,TRUE,_xll.ohTrigger(RecalcTrigger,Trigger3M)),NA())</f>
        <v>2.2967006924830002E-2</v>
      </c>
      <c r="P3321" s="44">
        <f>IFERROR(_xll.qlIndexFixing(ONIndex6M,I3321,TRUE,_xll.ohTrigger(RecalcTrigger,Trigger6M)),NA())</f>
        <v>2.3026877229063158E-2</v>
      </c>
      <c r="Q3321" s="183">
        <f>IFERROR(_xll.qlIndexFixing(ONIndex1Y,I3321,TRUE,_xll.ohTrigger(RecalcTrigger,Trigger1Y)),NA())</f>
        <v>2.306411433050104E-2</v>
      </c>
    </row>
    <row r="3322" spans="2:17" x14ac:dyDescent="0.2">
      <c r="B3322" s="39" t="s">
        <v>42</v>
      </c>
      <c r="D3322" s="42">
        <f>_xll.qlCalendarAdvance(Calendar,$D3321,B3322,"f",FALSE)</f>
        <v>62604</v>
      </c>
      <c r="E3322" s="177">
        <f>_xll.qlInterestRateIndexValueDate(IndexON,D3322)</f>
        <v>62604</v>
      </c>
      <c r="F3322" s="193">
        <f>IFERROR(_xll.qlIndexFixing(IndexON,D3322,TRUE,_xll.ohTrigger(RecalcTrigger,TriggerON)),NA())</f>
        <v>2.2572512641291231E-2</v>
      </c>
      <c r="H3322" s="42">
        <f>_xll.qlCalendarAdvance(Calendar,$H3321,B3322,"f",FALSE)</f>
        <v>62604</v>
      </c>
      <c r="I3322" s="177">
        <f>_xll.qlInterestRateIndexValueDate(Index1M,$H3322)</f>
        <v>62604</v>
      </c>
      <c r="J3322" s="182">
        <f>IFERROR(_xll.qlIndexFixing(Index1M,$H3322,TRUE,_xll.ohTrigger(RecalcTrigger,Trigger1M)),NA())</f>
        <v>2.2765352647136729E-2</v>
      </c>
      <c r="K3322" s="44">
        <f>IFERROR(_xll.qlIndexFixing(Index3M,H3322,TRUE,_xll.ohTrigger(RecalcTrigger,Trigger3M)),NA())</f>
        <v>2.3055820986798641E-2</v>
      </c>
      <c r="L3322" s="44">
        <f>IFERROR(_xll.qlIndexFixing(Index6M,$H3322,TRUE,_xll.ohTrigger(RecalcTrigger,Trigger6M)),NA())</f>
        <v>2.320280994202828E-2</v>
      </c>
      <c r="M3322" s="183">
        <f>IFERROR(_xll.qlIndexFixing(Index1Y,$H3322,TRUE,_xll.ohTrigger(RecalcTrigger,Trigger1Y)),NA())</f>
        <v>2.3411719333066391E-2</v>
      </c>
      <c r="N3322" s="182">
        <f>IFERROR(_xll.qlIndexFixing(ONIndex1M,I3322,TRUE,_xll.ohTrigger(RecalcTrigger,Trigger1M)),NA())</f>
        <v>2.2737021153047543E-2</v>
      </c>
      <c r="O3322" s="44">
        <f>IFERROR(_xll.qlIndexFixing(ONIndex3M,I3322,TRUE,_xll.ohTrigger(RecalcTrigger,Trigger3M)),NA())</f>
        <v>2.2970108630103736E-2</v>
      </c>
      <c r="P3322" s="44">
        <f>IFERROR(_xll.qlIndexFixing(ONIndex6M,I3322,TRUE,_xll.ohTrigger(RecalcTrigger,Trigger6M)),NA())</f>
        <v>2.3029987914832128E-2</v>
      </c>
      <c r="Q3322" s="183">
        <f>IFERROR(_xll.qlIndexFixing(ONIndex1Y,I3322,TRUE,_xll.ohTrigger(RecalcTrigger,Trigger1Y)),NA())</f>
        <v>2.3067239195803113E-2</v>
      </c>
    </row>
    <row r="3323" spans="2:17" x14ac:dyDescent="0.2">
      <c r="B3323" s="39" t="s">
        <v>42</v>
      </c>
      <c r="D3323" s="42">
        <f>_xll.qlCalendarAdvance(Calendar,$D3322,B3323,"f",FALSE)</f>
        <v>62611</v>
      </c>
      <c r="E3323" s="177">
        <f>_xll.qlInterestRateIndexValueDate(IndexON,D3323)</f>
        <v>62611</v>
      </c>
      <c r="F3323" s="193">
        <f>IFERROR(_xll.qlIndexFixing(IndexON,D3323,TRUE,_xll.ohTrigger(RecalcTrigger,TriggerON)),NA())</f>
        <v>2.2575433215826779E-2</v>
      </c>
      <c r="H3323" s="42">
        <f>_xll.qlCalendarAdvance(Calendar,$H3322,B3323,"f",FALSE)</f>
        <v>62611</v>
      </c>
      <c r="I3323" s="177">
        <f>_xll.qlInterestRateIndexValueDate(Index1M,$H3323)</f>
        <v>62611</v>
      </c>
      <c r="J3323" s="182">
        <f>IFERROR(_xll.qlIndexFixing(Index1M,$H3323,TRUE,_xll.ohTrigger(RecalcTrigger,Trigger1M)),NA())</f>
        <v>2.2767692137752538E-2</v>
      </c>
      <c r="K3323" s="44">
        <f>IFERROR(_xll.qlIndexFixing(Index3M,H3323,TRUE,_xll.ohTrigger(RecalcTrigger,Trigger3M)),NA())</f>
        <v>2.3058830899754208E-2</v>
      </c>
      <c r="L3323" s="44">
        <f>IFERROR(_xll.qlIndexFixing(Index6M,$H3323,TRUE,_xll.ohTrigger(RecalcTrigger,Trigger6M)),NA())</f>
        <v>2.3204809682675388E-2</v>
      </c>
      <c r="M3323" s="183">
        <f>IFERROR(_xll.qlIndexFixing(Index1Y,$H3323,TRUE,_xll.ohTrigger(RecalcTrigger,Trigger1Y)),NA())</f>
        <v>2.3414511719609739E-2</v>
      </c>
      <c r="N3323" s="182">
        <f>IFERROR(_xll.qlIndexFixing(ONIndex1M,I3323,TRUE,_xll.ohTrigger(RecalcTrigger,Trigger1M)),NA())</f>
        <v>2.2740330684002386E-2</v>
      </c>
      <c r="O3323" s="44">
        <f>IFERROR(_xll.qlIndexFixing(ONIndex3M,I3323,TRUE,_xll.ohTrigger(RecalcTrigger,Trigger3M)),NA())</f>
        <v>2.2973195802482582E-2</v>
      </c>
      <c r="P3323" s="44">
        <f>IFERROR(_xll.qlIndexFixing(ONIndex6M,I3323,TRUE,_xll.ohTrigger(RecalcTrigger,Trigger6M)),NA())</f>
        <v>2.303308402588633E-2</v>
      </c>
      <c r="Q3323" s="183">
        <f>IFERROR(_xll.qlIndexFixing(ONIndex1Y,I3323,TRUE,_xll.ohTrigger(RecalcTrigger,Trigger1Y)),NA())</f>
        <v>2.3070349419770375E-2</v>
      </c>
    </row>
    <row r="3324" spans="2:17" x14ac:dyDescent="0.2">
      <c r="B3324" s="39" t="s">
        <v>42</v>
      </c>
      <c r="D3324" s="42">
        <f>_xll.qlCalendarAdvance(Calendar,$D3323,B3324,"f",FALSE)</f>
        <v>62618</v>
      </c>
      <c r="E3324" s="177">
        <f>_xll.qlInterestRateIndexValueDate(IndexON,D3324)</f>
        <v>62618</v>
      </c>
      <c r="F3324" s="193">
        <f>IFERROR(_xll.qlIndexFixing(IndexON,D3324,TRUE,_xll.ohTrigger(RecalcTrigger,TriggerON)),NA())</f>
        <v>2.2578340041914391E-2</v>
      </c>
      <c r="H3324" s="42">
        <f>_xll.qlCalendarAdvance(Calendar,$H3323,B3324,"f",FALSE)</f>
        <v>62618</v>
      </c>
      <c r="I3324" s="177">
        <f>_xll.qlInterestRateIndexValueDate(Index1M,$H3324)</f>
        <v>62618</v>
      </c>
      <c r="J3324" s="182">
        <f>IFERROR(_xll.qlIndexFixing(Index1M,$H3324,TRUE,_xll.ohTrigger(RecalcTrigger,Trigger1M)),NA())</f>
        <v>2.2770959718028599E-2</v>
      </c>
      <c r="K3324" s="44">
        <f>IFERROR(_xll.qlIndexFixing(Index3M,H3324,TRUE,_xll.ohTrigger(RecalcTrigger,Trigger3M)),NA())</f>
        <v>2.3061826198669061E-2</v>
      </c>
      <c r="L3324" s="44">
        <f>IFERROR(_xll.qlIndexFixing(Index6M,$H3324,TRUE,_xll.ohTrigger(RecalcTrigger,Trigger6M)),NA())</f>
        <v>2.3207735210384946E-2</v>
      </c>
      <c r="M3324" s="183">
        <f>IFERROR(_xll.qlIndexFixing(Index1Y,$H3324,TRUE,_xll.ohTrigger(RecalcTrigger,Trigger1Y)),NA())</f>
        <v>2.3417289129671753E-2</v>
      </c>
      <c r="N3324" s="182">
        <f>IFERROR(_xll.qlIndexFixing(ONIndex1M,I3324,TRUE,_xll.ohTrigger(RecalcTrigger,Trigger1M)),NA())</f>
        <v>2.2743624635592763E-2</v>
      </c>
      <c r="O3324" s="44">
        <f>IFERROR(_xll.qlIndexFixing(ONIndex3M,I3324,TRUE,_xll.ohTrigger(RecalcTrigger,Trigger3M)),NA())</f>
        <v>2.2976268442371772E-2</v>
      </c>
      <c r="P3324" s="44">
        <f>IFERROR(_xll.qlIndexFixing(ONIndex6M,I3324,TRUE,_xll.ohTrigger(RecalcTrigger,Trigger6M)),NA())</f>
        <v>2.3036165562144717E-2</v>
      </c>
      <c r="Q3324" s="183">
        <f>IFERROR(_xll.qlIndexFixing(ONIndex1Y,I3324,TRUE,_xll.ohTrigger(RecalcTrigger,Trigger1Y)),NA())</f>
        <v>2.3073445002483872E-2</v>
      </c>
    </row>
    <row r="3325" spans="2:17" x14ac:dyDescent="0.2">
      <c r="B3325" s="39" t="s">
        <v>42</v>
      </c>
      <c r="D3325" s="42">
        <f>_xll.qlCalendarAdvance(Calendar,$D3324,B3325,"f",FALSE)</f>
        <v>62625</v>
      </c>
      <c r="E3325" s="177">
        <f>_xll.qlInterestRateIndexValueDate(IndexON,D3325)</f>
        <v>62625</v>
      </c>
      <c r="F3325" s="193">
        <f>IFERROR(_xll.qlIndexFixing(IndexON,D3325,TRUE,_xll.ohTrigger(RecalcTrigger,TriggerON)),NA())</f>
        <v>2.258123311971616E-2</v>
      </c>
      <c r="H3325" s="42">
        <f>_xll.qlCalendarAdvance(Calendar,$H3324,B3325,"f",FALSE)</f>
        <v>62625</v>
      </c>
      <c r="I3325" s="177">
        <f>_xll.qlInterestRateIndexValueDate(Index1M,$H3325)</f>
        <v>62625</v>
      </c>
      <c r="J3325" s="182">
        <f>IFERROR(_xll.qlIndexFixing(Index1M,$H3325,TRUE,_xll.ohTrigger(RecalcTrigger,Trigger1M)),NA())</f>
        <v>2.2774211691489819E-2</v>
      </c>
      <c r="K3325" s="44">
        <f>IFERROR(_xll.qlIndexFixing(Index3M,H3325,TRUE,_xll.ohTrigger(RecalcTrigger,Trigger3M)),NA())</f>
        <v>2.3064806883508843E-2</v>
      </c>
      <c r="L3325" s="44">
        <f>IFERROR(_xll.qlIndexFixing(Index6M,$H3325,TRUE,_xll.ohTrigger(RecalcTrigger,Trigger6M)),NA())</f>
        <v>2.3210645998824338E-2</v>
      </c>
      <c r="M3325" s="183">
        <f>IFERROR(_xll.qlIndexFixing(Index1Y,$H3325,TRUE,_xll.ohTrigger(RecalcTrigger,Trigger1Y)),NA())</f>
        <v>2.3420051563130199E-2</v>
      </c>
      <c r="N3325" s="182">
        <f>IFERROR(_xll.qlIndexFixing(ONIndex1M,I3325,TRUE,_xll.ohTrigger(RecalcTrigger,Trigger1M)),NA())</f>
        <v>2.2746903007818675E-2</v>
      </c>
      <c r="O3325" s="44">
        <f>IFERROR(_xll.qlIndexFixing(ONIndex3M,I3325,TRUE,_xll.ohTrigger(RecalcTrigger,Trigger3M)),NA())</f>
        <v>2.2979326549528167E-2</v>
      </c>
      <c r="P3325" s="44">
        <f>IFERROR(_xll.qlIndexFixing(ONIndex6M,I3325,TRUE,_xll.ohTrigger(RecalcTrigger,Trigger6M)),NA())</f>
        <v>2.3039232523688336E-2</v>
      </c>
      <c r="Q3325" s="183">
        <f>IFERROR(_xll.qlIndexFixing(ONIndex1Y,I3325,TRUE,_xll.ohTrigger(RecalcTrigger,Trigger1Y)),NA())</f>
        <v>2.3076525944105697E-2</v>
      </c>
    </row>
    <row r="3326" spans="2:17" x14ac:dyDescent="0.2">
      <c r="B3326" s="39" t="s">
        <v>42</v>
      </c>
      <c r="D3326" s="42">
        <f>_xll.qlCalendarAdvance(Calendar,$D3325,B3326,"f",FALSE)</f>
        <v>62632</v>
      </c>
      <c r="E3326" s="177">
        <f>_xll.qlInterestRateIndexValueDate(IndexON,D3326)</f>
        <v>62632</v>
      </c>
      <c r="F3326" s="193">
        <f>IFERROR(_xll.qlIndexFixing(IndexON,D3326,TRUE,_xll.ohTrigger(RecalcTrigger,TriggerON)),NA())</f>
        <v>2.2584112448745808E-2</v>
      </c>
      <c r="H3326" s="42">
        <f>_xll.qlCalendarAdvance(Calendar,$H3325,B3326,"f",FALSE)</f>
        <v>62632</v>
      </c>
      <c r="I3326" s="177">
        <f>_xll.qlInterestRateIndexValueDate(Index1M,$H3326)</f>
        <v>62632</v>
      </c>
      <c r="J3326" s="182">
        <f>IFERROR(_xll.qlIndexFixing(Index1M,$H3326,TRUE,_xll.ohTrigger(RecalcTrigger,Trigger1M)),NA())</f>
        <v>2.2777448058125392E-2</v>
      </c>
      <c r="K3326" s="44">
        <f>IFERROR(_xll.qlIndexFixing(Index3M,H3326,TRUE,_xll.ohTrigger(RecalcTrigger,Trigger3M)),NA())</f>
        <v>2.3067772954240957E-2</v>
      </c>
      <c r="L3326" s="44">
        <f>IFERROR(_xll.qlIndexFixing(Index6M,$H3326,TRUE,_xll.ohTrigger(RecalcTrigger,Trigger6M)),NA())</f>
        <v>2.3213542047928911E-2</v>
      </c>
      <c r="M3326" s="183">
        <f>IFERROR(_xll.qlIndexFixing(Index1Y,$H3326,TRUE,_xll.ohTrigger(RecalcTrigger,Trigger1Y)),NA())</f>
        <v>2.3422799019862849E-2</v>
      </c>
      <c r="N3326" s="182">
        <f>IFERROR(_xll.qlIndexFixing(ONIndex1M,I3326,TRUE,_xll.ohTrigger(RecalcTrigger,Trigger1M)),NA())</f>
        <v>2.2750165800436983E-2</v>
      </c>
      <c r="O3326" s="44">
        <f>IFERROR(_xll.qlIndexFixing(ONIndex3M,I3326,TRUE,_xll.ohTrigger(RecalcTrigger,Trigger3M)),NA())</f>
        <v>2.2982370123870721E-2</v>
      </c>
      <c r="P3326" s="44">
        <f>IFERROR(_xll.qlIndexFixing(ONIndex6M,I3326,TRUE,_xll.ohTrigger(RecalcTrigger,Trigger6M)),NA())</f>
        <v>2.3042284910193001E-2</v>
      </c>
      <c r="Q3326" s="183">
        <f>IFERROR(_xll.qlIndexFixing(ONIndex1Y,I3326,TRUE,_xll.ohTrigger(RecalcTrigger,Trigger1Y)),NA())</f>
        <v>2.3079592244311664E-2</v>
      </c>
    </row>
    <row r="3327" spans="2:17" x14ac:dyDescent="0.2">
      <c r="B3327" s="39" t="s">
        <v>42</v>
      </c>
      <c r="D3327" s="42">
        <f>_xll.qlCalendarAdvance(Calendar,$D3326,B3327,"f",FALSE)</f>
        <v>62639</v>
      </c>
      <c r="E3327" s="177">
        <f>_xll.qlInterestRateIndexValueDate(IndexON,D3327)</f>
        <v>62639</v>
      </c>
      <c r="F3327" s="193">
        <f>IFERROR(_xll.qlIndexFixing(IndexON,D3327,TRUE,_xll.ohTrigger(RecalcTrigger,TriggerON)),NA())</f>
        <v>2.2586978029408566E-2</v>
      </c>
      <c r="H3327" s="42">
        <f>_xll.qlCalendarAdvance(Calendar,$H3326,B3327,"f",FALSE)</f>
        <v>62639</v>
      </c>
      <c r="I3327" s="177">
        <f>_xll.qlInterestRateIndexValueDate(Index1M,$H3327)</f>
        <v>62639</v>
      </c>
      <c r="J3327" s="182">
        <f>IFERROR(_xll.qlIndexFixing(Index1M,$H3327,TRUE,_xll.ohTrigger(RecalcTrigger,Trigger1M)),NA())</f>
        <v>2.2781607953717187E-2</v>
      </c>
      <c r="K3327" s="44">
        <f>IFERROR(_xll.qlIndexFixing(Index3M,H3327,TRUE,_xll.ohTrigger(RecalcTrigger,Trigger3M)),NA())</f>
        <v>2.3070724410831932E-2</v>
      </c>
      <c r="L3327" s="44">
        <f>IFERROR(_xll.qlIndexFixing(Index6M,$H3327,TRUE,_xll.ohTrigger(RecalcTrigger,Trigger6M)),NA())</f>
        <v>2.3217359539631919E-2</v>
      </c>
      <c r="M3327" s="183">
        <f>IFERROR(_xll.qlIndexFixing(Index1Y,$H3327,TRUE,_xll.ohTrigger(RecalcTrigger,Trigger1Y)),NA())</f>
        <v>2.3425531499749009E-2</v>
      </c>
      <c r="N3327" s="182">
        <f>IFERROR(_xll.qlIndexFixing(ONIndex1M,I3327,TRUE,_xll.ohTrigger(RecalcTrigger,Trigger1M)),NA())</f>
        <v>2.2753413013690826E-2</v>
      </c>
      <c r="O3327" s="44">
        <f>IFERROR(_xll.qlIndexFixing(ONIndex3M,I3327,TRUE,_xll.ohTrigger(RecalcTrigger,Trigger3M)),NA())</f>
        <v>2.2985399165399434E-2</v>
      </c>
      <c r="P3327" s="44">
        <f>IFERROR(_xll.qlIndexFixing(ONIndex6M,I3327,TRUE,_xll.ohTrigger(RecalcTrigger,Trigger6M)),NA())</f>
        <v>2.3045322721982897E-2</v>
      </c>
      <c r="Q3327" s="183">
        <f>IFERROR(_xll.qlIndexFixing(ONIndex1Y,I3327,TRUE,_xll.ohTrigger(RecalcTrigger,Trigger1Y)),NA())</f>
        <v>2.3082643903425959E-2</v>
      </c>
    </row>
    <row r="3328" spans="2:17" x14ac:dyDescent="0.2">
      <c r="B3328" s="39" t="s">
        <v>42</v>
      </c>
      <c r="D3328" s="42">
        <f>_xll.qlCalendarAdvance(Calendar,$D3327,B3328,"f",FALSE)</f>
        <v>62646</v>
      </c>
      <c r="E3328" s="177">
        <f>_xll.qlInterestRateIndexValueDate(IndexON,D3328)</f>
        <v>62646</v>
      </c>
      <c r="F3328" s="193">
        <f>IFERROR(_xll.qlIndexFixing(IndexON,D3328,TRUE,_xll.ohTrigger(RecalcTrigger,TriggerON)),NA())</f>
        <v>2.2589829861704436E-2</v>
      </c>
      <c r="H3328" s="42">
        <f>_xll.qlCalendarAdvance(Calendar,$H3327,B3328,"f",FALSE)</f>
        <v>62646</v>
      </c>
      <c r="I3328" s="177">
        <f>_xll.qlInterestRateIndexValueDate(Index1M,$H3328)</f>
        <v>62646</v>
      </c>
      <c r="J3328" s="182">
        <f>IFERROR(_xll.qlIndexFixing(Index1M,$H3328,TRUE,_xll.ohTrigger(RecalcTrigger,Trigger1M)),NA())</f>
        <v>2.2784812191689131E-2</v>
      </c>
      <c r="K3328" s="44">
        <f>IFERROR(_xll.qlIndexFixing(Index3M,H3328,TRUE,_xll.ohTrigger(RecalcTrigger,Trigger3M)),NA())</f>
        <v>2.3073661253250052E-2</v>
      </c>
      <c r="L3328" s="44">
        <f>IFERROR(_xll.qlIndexFixing(Index6M,$H3328,TRUE,_xll.ohTrigger(RecalcTrigger,Trigger6M)),NA())</f>
        <v>2.3220225238282207E-2</v>
      </c>
      <c r="M3328" s="183">
        <f>IFERROR(_xll.qlIndexFixing(Index1Y,$H3328,TRUE,_xll.ohTrigger(RecalcTrigger,Trigger1Y)),NA())</f>
        <v>2.3428249002668225E-2</v>
      </c>
      <c r="N3328" s="182">
        <f>IFERROR(_xll.qlIndexFixing(ONIndex1M,I3328,TRUE,_xll.ohTrigger(RecalcTrigger,Trigger1M)),NA())</f>
        <v>2.2756644647337065E-2</v>
      </c>
      <c r="O3328" s="44">
        <f>IFERROR(_xll.qlIndexFixing(ONIndex3M,I3328,TRUE,_xll.ohTrigger(RecalcTrigger,Trigger3M)),NA())</f>
        <v>2.2988413674357444E-2</v>
      </c>
      <c r="P3328" s="44">
        <f>IFERROR(_xll.qlIndexFixing(ONIndex6M,I3328,TRUE,_xll.ohTrigger(RecalcTrigger,Trigger6M)),NA())</f>
        <v>2.3048345958895933E-2</v>
      </c>
      <c r="Q3328" s="183">
        <f>IFERROR(_xll.qlIndexFixing(ONIndex1Y,I3328,TRUE,_xll.ohTrigger(RecalcTrigger,Trigger1Y)),NA())</f>
        <v>2.3085680921205443E-2</v>
      </c>
    </row>
    <row r="3329" spans="2:17" x14ac:dyDescent="0.2">
      <c r="B3329" s="39" t="s">
        <v>42</v>
      </c>
      <c r="D3329" s="42">
        <f>_xll.qlCalendarAdvance(Calendar,$D3328,B3329,"f",FALSE)</f>
        <v>62653</v>
      </c>
      <c r="E3329" s="177">
        <f>_xll.qlInterestRateIndexValueDate(IndexON,D3329)</f>
        <v>62653</v>
      </c>
      <c r="F3329" s="193">
        <f>IFERROR(_xll.qlIndexFixing(IndexON,D3329,TRUE,_xll.ohTrigger(RecalcTrigger,TriggerON)),NA())</f>
        <v>2.2592667945390277E-2</v>
      </c>
      <c r="H3329" s="42">
        <f>_xll.qlCalendarAdvance(Calendar,$H3328,B3329,"f",FALSE)</f>
        <v>62653</v>
      </c>
      <c r="I3329" s="177">
        <f>_xll.qlInterestRateIndexValueDate(Index1M,$H3329)</f>
        <v>62653</v>
      </c>
      <c r="J3329" s="182">
        <f>IFERROR(_xll.qlIndexFixing(Index1M,$H3329,TRUE,_xll.ohTrigger(RecalcTrigger,Trigger1M)),NA())</f>
        <v>2.2788000821849366E-2</v>
      </c>
      <c r="K3329" s="44">
        <f>IFERROR(_xll.qlIndexFixing(Index3M,H3329,TRUE,_xll.ohTrigger(RecalcTrigger,Trigger3M)),NA())</f>
        <v>2.3076583481462725E-2</v>
      </c>
      <c r="L3329" s="44">
        <f>IFERROR(_xll.qlIndexFixing(Index6M,$H3329,TRUE,_xll.ohTrigger(RecalcTrigger,Trigger6M)),NA())</f>
        <v>2.3223076196494379E-2</v>
      </c>
      <c r="M3329" s="183">
        <f>IFERROR(_xll.qlIndexFixing(Index1Y,$H3329,TRUE,_xll.ohTrigger(RecalcTrigger,Trigger1Y)),NA())</f>
        <v>2.3430951528501359E-2</v>
      </c>
      <c r="N3329" s="182">
        <f>IFERROR(_xll.qlIndexFixing(ONIndex1M,I3329,TRUE,_xll.ohTrigger(RecalcTrigger,Trigger1M)),NA())</f>
        <v>2.2759860701618839E-2</v>
      </c>
      <c r="O3329" s="44">
        <f>IFERROR(_xll.qlIndexFixing(ONIndex3M,I3329,TRUE,_xll.ohTrigger(RecalcTrigger,Trigger3M)),NA())</f>
        <v>2.2991413650582659E-2</v>
      </c>
      <c r="P3329" s="44">
        <f>IFERROR(_xll.qlIndexFixing(ONIndex6M,I3329,TRUE,_xll.ohTrigger(RecalcTrigger,Trigger6M)),NA())</f>
        <v>2.3051354621256293E-2</v>
      </c>
      <c r="Q3329" s="183">
        <f>IFERROR(_xll.qlIndexFixing(ONIndex1Y,I3329,TRUE,_xll.ohTrigger(RecalcTrigger,Trigger1Y)),NA())</f>
        <v>2.3088703297812208E-2</v>
      </c>
    </row>
    <row r="3330" spans="2:17" x14ac:dyDescent="0.2">
      <c r="B3330" s="39" t="s">
        <v>42</v>
      </c>
      <c r="D3330" s="42">
        <f>_xll.qlCalendarAdvance(Calendar,$D3329,B3330,"f",FALSE)</f>
        <v>62660</v>
      </c>
      <c r="E3330" s="177">
        <f>_xll.qlInterestRateIndexValueDate(IndexON,D3330)</f>
        <v>62660</v>
      </c>
      <c r="F3330" s="193">
        <f>IFERROR(_xll.qlIndexFixing(IndexON,D3330,TRUE,_xll.ohTrigger(RecalcTrigger,TriggerON)),NA())</f>
        <v>2.2595492280709228E-2</v>
      </c>
      <c r="H3330" s="42">
        <f>_xll.qlCalendarAdvance(Calendar,$H3329,B3330,"f",FALSE)</f>
        <v>62660</v>
      </c>
      <c r="I3330" s="177">
        <f>_xll.qlInterestRateIndexValueDate(Index1M,$H3330)</f>
        <v>62660</v>
      </c>
      <c r="J3330" s="182">
        <f>IFERROR(_xll.qlIndexFixing(Index1M,$H3330,TRUE,_xll.ohTrigger(RecalcTrigger,Trigger1M)),NA())</f>
        <v>2.2791173844190046E-2</v>
      </c>
      <c r="K3330" s="44">
        <f>IFERROR(_xll.qlIndexFixing(Index3M,H3330,TRUE,_xll.ohTrigger(RecalcTrigger,Trigger3M)),NA())</f>
        <v>2.3079491095440875E-2</v>
      </c>
      <c r="L3330" s="44">
        <f>IFERROR(_xll.qlIndexFixing(Index6M,$H3330,TRUE,_xll.ohTrigger(RecalcTrigger,Trigger6M)),NA())</f>
        <v>2.3225912414205446E-2</v>
      </c>
      <c r="M3330" s="183">
        <f>IFERROR(_xll.qlIndexFixing(Index1Y,$H3330,TRUE,_xll.ohTrigger(RecalcTrigger,Trigger1Y)),NA())</f>
        <v>2.3433639077128619E-2</v>
      </c>
      <c r="N3330" s="182">
        <f>IFERROR(_xll.qlIndexFixing(ONIndex1M,I3330,TRUE,_xll.ohTrigger(RecalcTrigger,Trigger1M)),NA())</f>
        <v>2.2763061176455102E-2</v>
      </c>
      <c r="O3330" s="44">
        <f>IFERROR(_xll.qlIndexFixing(ONIndex3M,I3330,TRUE,_xll.ohTrigger(RecalcTrigger,Trigger3M)),NA())</f>
        <v>2.2994399093994033E-2</v>
      </c>
      <c r="P3330" s="44">
        <f>IFERROR(_xll.qlIndexFixing(ONIndex6M,I3330,TRUE,_xll.ohTrigger(RecalcTrigger,Trigger6M)),NA())</f>
        <v>2.3054348708658745E-2</v>
      </c>
      <c r="Q3330" s="183">
        <f>IFERROR(_xll.qlIndexFixing(ONIndex1Y,I3330,TRUE,_xll.ohTrigger(RecalcTrigger,Trigger1Y)),NA())</f>
        <v>2.3091711033084161E-2</v>
      </c>
    </row>
    <row r="3331" spans="2:17" x14ac:dyDescent="0.2">
      <c r="B3331" s="39" t="s">
        <v>42</v>
      </c>
      <c r="D3331" s="42">
        <f>_xll.qlCalendarAdvance(Calendar,$D3330,B3331,"f",FALSE)</f>
        <v>62667</v>
      </c>
      <c r="E3331" s="177">
        <f>_xll.qlInterestRateIndexValueDate(IndexON,D3331)</f>
        <v>62667</v>
      </c>
      <c r="F3331" s="193">
        <f>IFERROR(_xll.qlIndexFixing(IndexON,D3331,TRUE,_xll.ohTrigger(RecalcTrigger,TriggerON)),NA())</f>
        <v>2.2598302867418152E-2</v>
      </c>
      <c r="H3331" s="42">
        <f>_xll.qlCalendarAdvance(Calendar,$H3330,B3331,"f",FALSE)</f>
        <v>62667</v>
      </c>
      <c r="I3331" s="177">
        <f>_xll.qlInterestRateIndexValueDate(Index1M,$H3331)</f>
        <v>62667</v>
      </c>
      <c r="J3331" s="182">
        <f>IFERROR(_xll.qlIndexFixing(Index1M,$H3331,TRUE,_xll.ohTrigger(RecalcTrigger,Trigger1M)),NA())</f>
        <v>2.2794331258690258E-2</v>
      </c>
      <c r="K3331" s="44">
        <f>IFERROR(_xll.qlIndexFixing(Index3M,H3331,TRUE,_xll.ohTrigger(RecalcTrigger,Trigger3M)),NA())</f>
        <v>2.3082384095146621E-2</v>
      </c>
      <c r="L3331" s="44">
        <f>IFERROR(_xll.qlIndexFixing(Index6M,$H3331,TRUE,_xll.ohTrigger(RecalcTrigger,Trigger6M)),NA())</f>
        <v>2.3228733891352427E-2</v>
      </c>
      <c r="M3331" s="183">
        <f>IFERROR(_xll.qlIndexFixing(Index1Y,$H3331,TRUE,_xll.ohTrigger(RecalcTrigger,Trigger1Y)),NA())</f>
        <v>2.3436311648431751E-2</v>
      </c>
      <c r="N3331" s="182">
        <f>IFERROR(_xll.qlIndexFixing(ONIndex1M,I3331,TRUE,_xll.ohTrigger(RecalcTrigger,Trigger1M)),NA())</f>
        <v>2.2766246071764806E-2</v>
      </c>
      <c r="O3331" s="44">
        <f>IFERROR(_xll.qlIndexFixing(ONIndex3M,I3331,TRUE,_xll.ohTrigger(RecalcTrigger,Trigger3M)),NA())</f>
        <v>2.299737000451052E-2</v>
      </c>
      <c r="P3331" s="44">
        <f>IFERROR(_xll.qlIndexFixing(ONIndex6M,I3331,TRUE,_xll.ohTrigger(RecalcTrigger,Trigger6M)),NA())</f>
        <v>2.3057328221184337E-2</v>
      </c>
      <c r="Q3331" s="183">
        <f>IFERROR(_xll.qlIndexFixing(ONIndex1Y,I3331,TRUE,_xll.ohTrigger(RecalcTrigger,Trigger1Y)),NA())</f>
        <v>2.309470412710235E-2</v>
      </c>
    </row>
    <row r="3332" spans="2:17" x14ac:dyDescent="0.2">
      <c r="B3332" s="39" t="s">
        <v>42</v>
      </c>
      <c r="D3332" s="42">
        <f>_xll.qlCalendarAdvance(Calendar,$D3331,B3332,"f",FALSE)</f>
        <v>62674</v>
      </c>
      <c r="E3332" s="177">
        <f>_xll.qlInterestRateIndexValueDate(IndexON,D3332)</f>
        <v>62674</v>
      </c>
      <c r="F3332" s="193">
        <f>IFERROR(_xll.qlIndexFixing(IndexON,D3332,TRUE,_xll.ohTrigger(RecalcTrigger,TriggerON)),NA())</f>
        <v>2.2601099705841232E-2</v>
      </c>
      <c r="H3332" s="42">
        <f>_xll.qlCalendarAdvance(Calendar,$H3331,B3332,"f",FALSE)</f>
        <v>62674</v>
      </c>
      <c r="I3332" s="177">
        <f>_xll.qlInterestRateIndexValueDate(Index1M,$H3332)</f>
        <v>62674</v>
      </c>
      <c r="J3332" s="182">
        <f>IFERROR(_xll.qlIndexFixing(Index1M,$H3332,TRUE,_xll.ohTrigger(RecalcTrigger,Trigger1M)),NA())</f>
        <v>2.2797473065347389E-2</v>
      </c>
      <c r="K3332" s="44">
        <f>IFERROR(_xll.qlIndexFixing(Index3M,H3332,TRUE,_xll.ohTrigger(RecalcTrigger,Trigger3M)),NA())</f>
        <v>2.30852624805509E-2</v>
      </c>
      <c r="L3332" s="44">
        <f>IFERROR(_xll.qlIndexFixing(Index6M,$H3332,TRUE,_xll.ohTrigger(RecalcTrigger,Trigger6M)),NA())</f>
        <v>2.3231540627873651E-2</v>
      </c>
      <c r="M3332" s="183">
        <f>IFERROR(_xll.qlIndexFixing(Index1Y,$H3332,TRUE,_xll.ohTrigger(RecalcTrigger,Trigger1Y)),NA())</f>
        <v>2.3438969242294057E-2</v>
      </c>
      <c r="N3332" s="182">
        <f>IFERROR(_xll.qlIndexFixing(ONIndex1M,I3332,TRUE,_xll.ohTrigger(RecalcTrigger,Trigger1M)),NA())</f>
        <v>2.2769415387629E-2</v>
      </c>
      <c r="O3332" s="44">
        <f>IFERROR(_xll.qlIndexFixing(ONIndex3M,I3332,TRUE,_xll.ohTrigger(RecalcTrigger,Trigger3M)),NA())</f>
        <v>2.3000326382537351E-2</v>
      </c>
      <c r="P3332" s="44">
        <f>IFERROR(_xll.qlIndexFixing(ONIndex6M,I3332,TRUE,_xll.ohTrigger(RecalcTrigger,Trigger6M)),NA())</f>
        <v>2.3060293158914114E-2</v>
      </c>
      <c r="Q3332" s="183">
        <f>IFERROR(_xll.qlIndexFixing(ONIndex1Y,I3332,TRUE,_xll.ohTrigger(RecalcTrigger,Trigger1Y)),NA())</f>
        <v>2.3097682580028867E-2</v>
      </c>
    </row>
    <row r="3333" spans="2:17" x14ac:dyDescent="0.2">
      <c r="B3333" s="39" t="s">
        <v>42</v>
      </c>
      <c r="D3333" s="42">
        <f>_xll.qlCalendarAdvance(Calendar,$D3332,B3333,"f",FALSE)</f>
        <v>62681</v>
      </c>
      <c r="E3333" s="177">
        <f>_xll.qlInterestRateIndexValueDate(IndexON,D3333)</f>
        <v>62681</v>
      </c>
      <c r="F3333" s="193">
        <f>IFERROR(_xll.qlIndexFixing(IndexON,D3333,TRUE,_xll.ohTrigger(RecalcTrigger,TriggerON)),NA())</f>
        <v>2.2603882795573238E-2</v>
      </c>
      <c r="H3333" s="42">
        <f>_xll.qlCalendarAdvance(Calendar,$H3332,B3333,"f",FALSE)</f>
        <v>62681</v>
      </c>
      <c r="I3333" s="177">
        <f>_xll.qlInterestRateIndexValueDate(Index1M,$H3333)</f>
        <v>62681</v>
      </c>
      <c r="J3333" s="182">
        <f>IFERROR(_xll.qlIndexFixing(Index1M,$H3333,TRUE,_xll.ohTrigger(RecalcTrigger,Trigger1M)),NA())</f>
        <v>2.2800599264140523E-2</v>
      </c>
      <c r="K3333" s="44">
        <f>IFERROR(_xll.qlIndexFixing(Index3M,H3333,TRUE,_xll.ohTrigger(RecalcTrigger,Trigger3M)),NA())</f>
        <v>2.3088126251623754E-2</v>
      </c>
      <c r="L3333" s="44">
        <f>IFERROR(_xll.qlIndexFixing(Index6M,$H3333,TRUE,_xll.ohTrigger(RecalcTrigger,Trigger6M)),NA())</f>
        <v>2.3234332623707454E-2</v>
      </c>
      <c r="M3333" s="183">
        <f>IFERROR(_xll.qlIndexFixing(Index1Y,$H3333,TRUE,_xll.ohTrigger(RecalcTrigger,Trigger1Y)),NA())</f>
        <v>2.3441611858597514E-2</v>
      </c>
      <c r="N3333" s="182">
        <f>IFERROR(_xll.qlIndexFixing(ONIndex1M,I3333,TRUE,_xll.ohTrigger(RecalcTrigger,Trigger1M)),NA())</f>
        <v>2.2772569123966635E-2</v>
      </c>
      <c r="O3333" s="44">
        <f>IFERROR(_xll.qlIndexFixing(ONIndex3M,I3333,TRUE,_xll.ohTrigger(RecalcTrigger,Trigger3M)),NA())</f>
        <v>2.3003268227669293E-2</v>
      </c>
      <c r="P3333" s="44">
        <f>IFERROR(_xll.qlIndexFixing(ONIndex6M,I3333,TRUE,_xll.ohTrigger(RecalcTrigger,Trigger6M)),NA())</f>
        <v>2.3063243521848076E-2</v>
      </c>
      <c r="Q3333" s="183">
        <f>IFERROR(_xll.qlIndexFixing(ONIndex1Y,I3333,TRUE,_xll.ohTrigger(RecalcTrigger,Trigger1Y)),NA())</f>
        <v>2.3100646391539525E-2</v>
      </c>
    </row>
    <row r="3334" spans="2:17" x14ac:dyDescent="0.2">
      <c r="B3334" s="39" t="s">
        <v>42</v>
      </c>
      <c r="D3334" s="42">
        <f>_xll.qlCalendarAdvance(Calendar,$D3333,B3334,"f",FALSE)</f>
        <v>62688</v>
      </c>
      <c r="E3334" s="177">
        <f>_xll.qlInterestRateIndexValueDate(IndexON,D3334)</f>
        <v>62688</v>
      </c>
      <c r="F3334" s="193">
        <f>IFERROR(_xll.qlIndexFixing(IndexON,D3334,TRUE,_xll.ohTrigger(RecalcTrigger,TriggerON)),NA())</f>
        <v>2.2606652136857308E-2</v>
      </c>
      <c r="H3334" s="42">
        <f>_xll.qlCalendarAdvance(Calendar,$H3333,B3334,"f",FALSE)</f>
        <v>62688</v>
      </c>
      <c r="I3334" s="177">
        <f>_xll.qlInterestRateIndexValueDate(Index1M,$H3334)</f>
        <v>62688</v>
      </c>
      <c r="J3334" s="182">
        <f>IFERROR(_xll.qlIndexFixing(Index1M,$H3334,TRUE,_xll.ohTrigger(RecalcTrigger,Trigger1M)),NA())</f>
        <v>2.2803709855056586E-2</v>
      </c>
      <c r="K3334" s="44">
        <f>IFERROR(_xll.qlIndexFixing(Index3M,H3334,TRUE,_xll.ohTrigger(RecalcTrigger,Trigger3M)),NA())</f>
        <v>2.3090975408334349E-2</v>
      </c>
      <c r="L3334" s="44">
        <f>IFERROR(_xll.qlIndexFixing(Index6M,$H3334,TRUE,_xll.ohTrigger(RecalcTrigger,Trigger6M)),NA())</f>
        <v>2.3237109878790851E-2</v>
      </c>
      <c r="M3334" s="183">
        <f>IFERROR(_xll.qlIndexFixing(Index1Y,$H3334,TRUE,_xll.ohTrigger(RecalcTrigger,Trigger1Y)),NA())</f>
        <v>2.3444239497225426E-2</v>
      </c>
      <c r="N3334" s="182">
        <f>IFERROR(_xll.qlIndexFixing(ONIndex1M,I3334,TRUE,_xll.ohTrigger(RecalcTrigger,Trigger1M)),NA())</f>
        <v>2.2775707280858759E-2</v>
      </c>
      <c r="O3334" s="44">
        <f>IFERROR(_xll.qlIndexFixing(ONIndex3M,I3334,TRUE,_xll.ohTrigger(RecalcTrigger,Trigger3M)),NA())</f>
        <v>2.300619554031158E-2</v>
      </c>
      <c r="P3334" s="44">
        <f>IFERROR(_xll.qlIndexFixing(ONIndex6M,I3334,TRUE,_xll.ohTrigger(RecalcTrigger,Trigger6M)),NA())</f>
        <v>2.3066179309986223E-2</v>
      </c>
      <c r="Q3334" s="183">
        <f>IFERROR(_xll.qlIndexFixing(ONIndex1Y,I3334,TRUE,_xll.ohTrigger(RecalcTrigger,Trigger1Y)),NA())</f>
        <v>2.3103595561796419E-2</v>
      </c>
    </row>
    <row r="3335" spans="2:17" x14ac:dyDescent="0.2">
      <c r="B3335" s="39" t="s">
        <v>42</v>
      </c>
      <c r="D3335" s="42">
        <f>_xll.qlCalendarAdvance(Calendar,$D3334,B3335,"f",FALSE)</f>
        <v>62695</v>
      </c>
      <c r="E3335" s="177">
        <f>_xll.qlInterestRateIndexValueDate(IndexON,D3335)</f>
        <v>62695</v>
      </c>
      <c r="F3335" s="193">
        <f>IFERROR(_xll.qlIndexFixing(IndexON,D3335,TRUE,_xll.ohTrigger(RecalcTrigger,TriggerON)),NA())</f>
        <v>2.2609407729693443E-2</v>
      </c>
      <c r="H3335" s="42">
        <f>_xll.qlCalendarAdvance(Calendar,$H3334,B3335,"f",FALSE)</f>
        <v>62695</v>
      </c>
      <c r="I3335" s="177">
        <f>_xll.qlInterestRateIndexValueDate(Index1M,$H3335)</f>
        <v>62695</v>
      </c>
      <c r="J3335" s="182">
        <f>IFERROR(_xll.qlIndexFixing(Index1M,$H3335,TRUE,_xll.ohTrigger(RecalcTrigger,Trigger1M)),NA())</f>
        <v>2.2806804838092963E-2</v>
      </c>
      <c r="K3335" s="44">
        <f>IFERROR(_xll.qlIndexFixing(Index3M,H3335,TRUE,_xll.ohTrigger(RecalcTrigger,Trigger3M)),NA())</f>
        <v>2.3093809950647453E-2</v>
      </c>
      <c r="L3335" s="44">
        <f>IFERROR(_xll.qlIndexFixing(Index6M,$H3335,TRUE,_xll.ohTrigger(RecalcTrigger,Trigger6M)),NA())</f>
        <v>2.3239872393065256E-2</v>
      </c>
      <c r="M3335" s="183">
        <f>IFERROR(_xll.qlIndexFixing(Index1Y,$H3335,TRUE,_xll.ohTrigger(RecalcTrigger,Trigger1Y)),NA())</f>
        <v>2.3446852158063525E-2</v>
      </c>
      <c r="N3335" s="182">
        <f>IFERROR(_xll.qlIndexFixing(ONIndex1M,I3335,TRUE,_xll.ohTrigger(RecalcTrigger,Trigger1M)),NA())</f>
        <v>2.2778829858224325E-2</v>
      </c>
      <c r="O3335" s="44">
        <f>IFERROR(_xll.qlIndexFixing(ONIndex3M,I3335,TRUE,_xll.ohTrigger(RecalcTrigger,Trigger3M)),NA())</f>
        <v>2.300910832005898E-2</v>
      </c>
      <c r="P3335" s="44">
        <f>IFERROR(_xll.qlIndexFixing(ONIndex6M,I3335,TRUE,_xll.ohTrigger(RecalcTrigger,Trigger6M)),NA())</f>
        <v>2.306910052324751E-2</v>
      </c>
      <c r="Q3335" s="183">
        <f>IFERROR(_xll.qlIndexFixing(ONIndex1Y,I3335,TRUE,_xll.ohTrigger(RecalcTrigger,Trigger1Y)),NA())</f>
        <v>2.3106530090880595E-2</v>
      </c>
    </row>
    <row r="3336" spans="2:17" x14ac:dyDescent="0.2">
      <c r="B3336" s="39" t="s">
        <v>42</v>
      </c>
      <c r="D3336" s="42">
        <f>_xll.qlCalendarAdvance(Calendar,$D3335,B3336,"f",FALSE)</f>
        <v>62702</v>
      </c>
      <c r="E3336" s="177">
        <f>_xll.qlInterestRateIndexValueDate(IndexON,D3336)</f>
        <v>62702</v>
      </c>
      <c r="F3336" s="193">
        <f>IFERROR(_xll.qlIndexFixing(IndexON,D3336,TRUE,_xll.ohTrigger(RecalcTrigger,TriggerON)),NA())</f>
        <v>2.2612149574162688E-2</v>
      </c>
      <c r="H3336" s="42">
        <f>_xll.qlCalendarAdvance(Calendar,$H3335,B3336,"f",FALSE)</f>
        <v>62702</v>
      </c>
      <c r="I3336" s="177">
        <f>_xll.qlInterestRateIndexValueDate(Index1M,$H3336)</f>
        <v>62702</v>
      </c>
      <c r="J3336" s="182">
        <f>IFERROR(_xll.qlIndexFixing(Index1M,$H3336,TRUE,_xll.ohTrigger(RecalcTrigger,Trigger1M)),NA())</f>
        <v>2.2808953346236636E-2</v>
      </c>
      <c r="K3336" s="44">
        <f>IFERROR(_xll.qlIndexFixing(Index3M,H3336,TRUE,_xll.ohTrigger(RecalcTrigger,Trigger3M)),NA())</f>
        <v>2.3095701896775886E-2</v>
      </c>
      <c r="L3336" s="44">
        <f>IFERROR(_xll.qlIndexFixing(Index6M,$H3336,TRUE,_xll.ohTrigger(RecalcTrigger,Trigger6M)),NA())</f>
        <v>2.3240763512176823E-2</v>
      </c>
      <c r="M3336" s="183">
        <f>IFERROR(_xll.qlIndexFixing(Index1Y,$H3336,TRUE,_xll.ohTrigger(RecalcTrigger,Trigger1Y)),NA())</f>
        <v>2.3449449840996225E-2</v>
      </c>
      <c r="N3336" s="182">
        <f>IFERROR(_xll.qlIndexFixing(ONIndex1M,I3336,TRUE,_xll.ohTrigger(RecalcTrigger,Trigger1M)),NA())</f>
        <v>2.278193685614438E-2</v>
      </c>
      <c r="O3336" s="44">
        <f>IFERROR(_xll.qlIndexFixing(ONIndex3M,I3336,TRUE,_xll.ohTrigger(RecalcTrigger,Trigger3M)),NA())</f>
        <v>2.301200656715463E-2</v>
      </c>
      <c r="P3336" s="44">
        <f>IFERROR(_xll.qlIndexFixing(ONIndex6M,I3336,TRUE,_xll.ohTrigger(RecalcTrigger,Trigger6M)),NA())</f>
        <v>2.3072007161875074E-2</v>
      </c>
      <c r="Q3336" s="183">
        <f>IFERROR(_xll.qlIndexFixing(ONIndex1Y,I3336,TRUE,_xll.ohTrigger(RecalcTrigger,Trigger1Y)),NA())</f>
        <v>2.3109449978792052E-2</v>
      </c>
    </row>
    <row r="3337" spans="2:17" x14ac:dyDescent="0.2">
      <c r="B3337" s="39" t="s">
        <v>42</v>
      </c>
      <c r="D3337" s="42">
        <f>_xll.qlCalendarAdvance(Calendar,$D3336,B3337,"f",FALSE)</f>
        <v>62709</v>
      </c>
      <c r="E3337" s="177">
        <f>_xll.qlInterestRateIndexValueDate(IndexON,D3337)</f>
        <v>62709</v>
      </c>
      <c r="F3337" s="193">
        <f>IFERROR(_xll.qlIndexFixing(IndexON,D3337,TRUE,_xll.ohTrigger(RecalcTrigger,TriggerON)),NA())</f>
        <v>2.2614877670021905E-2</v>
      </c>
      <c r="H3337" s="42">
        <f>_xll.qlCalendarAdvance(Calendar,$H3336,B3337,"f",FALSE)</f>
        <v>62709</v>
      </c>
      <c r="I3337" s="177">
        <f>_xll.qlInterestRateIndexValueDate(Index1M,$H3337)</f>
        <v>62709</v>
      </c>
      <c r="J3337" s="182">
        <f>IFERROR(_xll.qlIndexFixing(Index1M,$H3337,TRUE,_xll.ohTrigger(RecalcTrigger,Trigger1M)),NA())</f>
        <v>2.281201803695802E-2</v>
      </c>
      <c r="K3337" s="44">
        <f>IFERROR(_xll.qlIndexFixing(Index3M,H3337,TRUE,_xll.ohTrigger(RecalcTrigger,Trigger3M)),NA())</f>
        <v>2.3098508077027916E-2</v>
      </c>
      <c r="L3337" s="44">
        <f>IFERROR(_xll.qlIndexFixing(Index6M,$H3337,TRUE,_xll.ohTrigger(RecalcTrigger,Trigger6M)),NA())</f>
        <v>2.3243498304204444E-2</v>
      </c>
      <c r="M3337" s="183">
        <f>IFERROR(_xll.qlIndexFixing(Index1Y,$H3337,TRUE,_xll.ohTrigger(RecalcTrigger,Trigger1Y)),NA())</f>
        <v>2.3452032545908153E-2</v>
      </c>
      <c r="N3337" s="182">
        <f>IFERROR(_xll.qlIndexFixing(ONIndex1M,I3337,TRUE,_xll.ohTrigger(RecalcTrigger,Trigger1M)),NA())</f>
        <v>2.2785028274618924E-2</v>
      </c>
      <c r="O3337" s="44">
        <f>IFERROR(_xll.qlIndexFixing(ONIndex3M,I3337,TRUE,_xll.ohTrigger(RecalcTrigger,Trigger3M)),NA())</f>
        <v>2.3014890281355393E-2</v>
      </c>
      <c r="P3337" s="44">
        <f>IFERROR(_xll.qlIndexFixing(ONIndex6M,I3337,TRUE,_xll.ohTrigger(RecalcTrigger,Trigger6M)),NA())</f>
        <v>2.3074899225463685E-2</v>
      </c>
      <c r="Q3337" s="183">
        <f>IFERROR(_xll.qlIndexFixing(ONIndex1Y,I3337,TRUE,_xll.ohTrigger(RecalcTrigger,Trigger1Y)),NA())</f>
        <v>2.3112355225287651E-2</v>
      </c>
    </row>
    <row r="3338" spans="2:17" x14ac:dyDescent="0.2">
      <c r="B3338" s="39" t="s">
        <v>42</v>
      </c>
      <c r="D3338" s="42">
        <f>_xll.qlCalendarAdvance(Calendar,$D3337,B3338,"f",FALSE)</f>
        <v>62716</v>
      </c>
      <c r="E3338" s="177">
        <f>_xll.qlInterestRateIndexValueDate(IndexON,D3338)</f>
        <v>62716</v>
      </c>
      <c r="F3338" s="193">
        <f>IFERROR(_xll.qlIndexFixing(IndexON,D3338,TRUE,_xll.ohTrigger(RecalcTrigger,TriggerON)),NA())</f>
        <v>2.2617592017433186E-2</v>
      </c>
      <c r="H3338" s="42">
        <f>_xll.qlCalendarAdvance(Calendar,$H3337,B3338,"f",FALSE)</f>
        <v>62716</v>
      </c>
      <c r="I3338" s="177">
        <f>_xll.qlInterestRateIndexValueDate(Index1M,$H3338)</f>
        <v>62716</v>
      </c>
      <c r="J3338" s="182">
        <f>IFERROR(_xll.qlIndexFixing(Index1M,$H3338,TRUE,_xll.ohTrigger(RecalcTrigger,Trigger1M)),NA())</f>
        <v>2.2815067120707876E-2</v>
      </c>
      <c r="K3338" s="44">
        <f>IFERROR(_xll.qlIndexFixing(Index3M,H3338,TRUE,_xll.ohTrigger(RecalcTrigger,Trigger3M)),NA())</f>
        <v>2.310129964369324E-2</v>
      </c>
      <c r="L3338" s="44">
        <f>IFERROR(_xll.qlIndexFixing(Index6M,$H3338,TRUE,_xll.ohTrigger(RecalcTrigger,Trigger6M)),NA())</f>
        <v>2.3246218357075733E-2</v>
      </c>
      <c r="M3338" s="183">
        <f>IFERROR(_xll.qlIndexFixing(Index1Y,$H3338,TRUE,_xll.ohTrigger(RecalcTrigger,Trigger1Y)),NA())</f>
        <v>2.3454600272686161E-2</v>
      </c>
      <c r="N3338" s="182">
        <f>IFERROR(_xll.qlIndexFixing(ONIndex1M,I3338,TRUE,_xll.ohTrigger(RecalcTrigger,Trigger1M)),NA())</f>
        <v>2.2788104113647956E-2</v>
      </c>
      <c r="O3338" s="44">
        <f>IFERROR(_xll.qlIndexFixing(ONIndex3M,I3338,TRUE,_xll.ohTrigger(RecalcTrigger,Trigger3M)),NA())</f>
        <v>2.3017759462904408E-2</v>
      </c>
      <c r="P3338" s="44">
        <f>IFERROR(_xll.qlIndexFixing(ONIndex6M,I3338,TRUE,_xll.ohTrigger(RecalcTrigger,Trigger6M)),NA())</f>
        <v>2.3077776714256482E-2</v>
      </c>
      <c r="Q3338" s="183">
        <f>IFERROR(_xll.qlIndexFixing(ONIndex1Y,I3338,TRUE,_xll.ohTrigger(RecalcTrigger,Trigger1Y)),NA())</f>
        <v>2.3115245830610531E-2</v>
      </c>
    </row>
    <row r="3339" spans="2:17" x14ac:dyDescent="0.2">
      <c r="B3339" s="39" t="s">
        <v>42</v>
      </c>
      <c r="D3339" s="42">
        <f>_xll.qlCalendarAdvance(Calendar,$D3338,B3339,"f",FALSE)</f>
        <v>62723</v>
      </c>
      <c r="E3339" s="177">
        <f>_xll.qlInterestRateIndexValueDate(IndexON,D3339)</f>
        <v>62723</v>
      </c>
      <c r="F3339" s="193">
        <f>IFERROR(_xll.qlIndexFixing(IndexON,D3339,TRUE,_xll.ohTrigger(RecalcTrigger,TriggerON)),NA())</f>
        <v>2.2620292616315485E-2</v>
      </c>
      <c r="H3339" s="42">
        <f>_xll.qlCalendarAdvance(Calendar,$H3338,B3339,"f",FALSE)</f>
        <v>62723</v>
      </c>
      <c r="I3339" s="177">
        <f>_xll.qlInterestRateIndexValueDate(Index1M,$H3339)</f>
        <v>62723</v>
      </c>
      <c r="J3339" s="182">
        <f>IFERROR(_xll.qlIndexFixing(Index1M,$H3339,TRUE,_xll.ohTrigger(RecalcTrigger,Trigger1M)),NA())</f>
        <v>2.2818100597475393E-2</v>
      </c>
      <c r="K3339" s="44">
        <f>IFERROR(_xll.qlIndexFixing(Index3M,H3339,TRUE,_xll.ohTrigger(RecalcTrigger,Trigger3M)),NA())</f>
        <v>2.3104076596743361E-2</v>
      </c>
      <c r="L3339" s="44">
        <f>IFERROR(_xll.qlIndexFixing(Index6M,$H3339,TRUE,_xll.ohTrigger(RecalcTrigger,Trigger6M)),NA())</f>
        <v>2.3248923670729674E-2</v>
      </c>
      <c r="M3339" s="183">
        <f>IFERROR(_xll.qlIndexFixing(Index1Y,$H3339,TRUE,_xll.ohTrigger(RecalcTrigger,Trigger1Y)),NA())</f>
        <v>2.3457153021217973E-2</v>
      </c>
      <c r="N3339" s="182">
        <f>IFERROR(_xll.qlIndexFixing(ONIndex1M,I3339,TRUE,_xll.ohTrigger(RecalcTrigger,Trigger1M)),NA())</f>
        <v>2.279116437315043E-2</v>
      </c>
      <c r="O3339" s="44">
        <f>IFERROR(_xll.qlIndexFixing(ONIndex3M,I3339,TRUE,_xll.ohTrigger(RecalcTrigger,Trigger3M)),NA())</f>
        <v>2.3020614111720628E-2</v>
      </c>
      <c r="P3339" s="44">
        <f>IFERROR(_xll.qlIndexFixing(ONIndex6M,I3339,TRUE,_xll.ohTrigger(RecalcTrigger,Trigger6M)),NA())</f>
        <v>2.3080639628496602E-2</v>
      </c>
      <c r="Q3339" s="183">
        <f>IFERROR(_xll.qlIndexFixing(ONIndex1Y,I3339,TRUE,_xll.ohTrigger(RecalcTrigger,Trigger1Y)),NA())</f>
        <v>2.3118121794679647E-2</v>
      </c>
    </row>
    <row r="3340" spans="2:17" x14ac:dyDescent="0.2">
      <c r="B3340" s="39" t="s">
        <v>42</v>
      </c>
      <c r="D3340" s="42">
        <f>_xll.qlCalendarAdvance(Calendar,$D3339,B3340,"f",FALSE)</f>
        <v>62730</v>
      </c>
      <c r="E3340" s="177">
        <f>_xll.qlInterestRateIndexValueDate(IndexON,D3340)</f>
        <v>62730</v>
      </c>
      <c r="F3340" s="193">
        <f>IFERROR(_xll.qlIndexFixing(IndexON,D3340,TRUE,_xll.ohTrigger(RecalcTrigger,TriggerON)),NA())</f>
        <v>2.2622979466749848E-2</v>
      </c>
      <c r="H3340" s="42">
        <f>_xll.qlCalendarAdvance(Calendar,$H3339,B3340,"f",FALSE)</f>
        <v>62730</v>
      </c>
      <c r="I3340" s="177">
        <f>_xll.qlInterestRateIndexValueDate(Index1M,$H3340)</f>
        <v>62730</v>
      </c>
      <c r="J3340" s="182">
        <f>IFERROR(_xll.qlIndexFixing(Index1M,$H3340,TRUE,_xll.ohTrigger(RecalcTrigger,Trigger1M)),NA())</f>
        <v>2.2821118467247069E-2</v>
      </c>
      <c r="K3340" s="44">
        <f>IFERROR(_xll.qlIndexFixing(Index3M,H3340,TRUE,_xll.ohTrigger(RecalcTrigger,Trigger3M)),NA())</f>
        <v>2.3106838936148E-2</v>
      </c>
      <c r="L3340" s="44">
        <f>IFERROR(_xll.qlIndexFixing(Index6M,$H3340,TRUE,_xll.ohTrigger(RecalcTrigger,Trigger6M)),NA())</f>
        <v>2.3251614245108385E-2</v>
      </c>
      <c r="M3340" s="183">
        <f>IFERROR(_xll.qlIndexFixing(Index1Y,$H3340,TRUE,_xll.ohTrigger(RecalcTrigger,Trigger1Y)),NA())</f>
        <v>2.3459690791389994E-2</v>
      </c>
      <c r="N3340" s="182">
        <f>IFERROR(_xll.qlIndexFixing(ONIndex1M,I3340,TRUE,_xll.ohTrigger(RecalcTrigger,Trigger1M)),NA())</f>
        <v>2.2794209053207393E-2</v>
      </c>
      <c r="O3340" s="44">
        <f>IFERROR(_xll.qlIndexFixing(ONIndex3M,I3340,TRUE,_xll.ohTrigger(RecalcTrigger,Trigger3M)),NA())</f>
        <v>2.3023454227885098E-2</v>
      </c>
      <c r="P3340" s="44">
        <f>IFERROR(_xll.qlIndexFixing(ONIndex6M,I3340,TRUE,_xll.ohTrigger(RecalcTrigger,Trigger6M)),NA())</f>
        <v>2.3083487967778815E-2</v>
      </c>
      <c r="Q3340" s="183">
        <f>IFERROR(_xll.qlIndexFixing(ONIndex1Y,I3340,TRUE,_xll.ohTrigger(RecalcTrigger,Trigger1Y)),NA())</f>
        <v>2.3120983117576044E-2</v>
      </c>
    </row>
    <row r="3341" spans="2:17" x14ac:dyDescent="0.2">
      <c r="B3341" s="39" t="s">
        <v>42</v>
      </c>
      <c r="D3341" s="42">
        <f>_xll.qlCalendarAdvance(Calendar,$D3340,B3341,"f",FALSE)</f>
        <v>62737</v>
      </c>
      <c r="E3341" s="177">
        <f>_xll.qlInterestRateIndexValueDate(IndexON,D3341)</f>
        <v>62737</v>
      </c>
      <c r="F3341" s="193">
        <f>IFERROR(_xll.qlIndexFixing(IndexON,D3341,TRUE,_xll.ohTrigger(RecalcTrigger,TriggerON)),NA())</f>
        <v>2.2625652568736276E-2</v>
      </c>
      <c r="H3341" s="42">
        <f>_xll.qlCalendarAdvance(Calendar,$H3340,B3341,"f",FALSE)</f>
        <v>62737</v>
      </c>
      <c r="I3341" s="177">
        <f>_xll.qlInterestRateIndexValueDate(Index1M,$H3341)</f>
        <v>62737</v>
      </c>
      <c r="J3341" s="182">
        <f>IFERROR(_xll.qlIndexFixing(Index1M,$H3341,TRUE,_xll.ohTrigger(RecalcTrigger,Trigger1M)),NA())</f>
        <v>2.2825046970003881E-2</v>
      </c>
      <c r="K3341" s="44">
        <f>IFERROR(_xll.qlIndexFixing(Index3M,H3341,TRUE,_xll.ohTrigger(RecalcTrigger,Trigger3M)),NA())</f>
        <v>2.3110510300491695E-2</v>
      </c>
      <c r="L3341" s="44">
        <f>IFERROR(_xll.qlIndexFixing(Index6M,$H3341,TRUE,_xll.ohTrigger(RecalcTrigger,Trigger6M)),NA())</f>
        <v>2.3255214021992703E-2</v>
      </c>
      <c r="M3341" s="183">
        <f>IFERROR(_xll.qlIndexFixing(Index1Y,$H3341,TRUE,_xll.ohTrigger(RecalcTrigger,Trigger1Y)),NA())</f>
        <v>2.3462213583091061E-2</v>
      </c>
      <c r="N3341" s="182">
        <f>IFERROR(_xll.qlIndexFixing(ONIndex1M,I3341,TRUE,_xll.ohTrigger(RecalcTrigger,Trigger1M)),NA())</f>
        <v>2.2797238153656751E-2</v>
      </c>
      <c r="O3341" s="44">
        <f>IFERROR(_xll.qlIndexFixing(ONIndex3M,I3341,TRUE,_xll.ohTrigger(RecalcTrigger,Trigger3M)),NA())</f>
        <v>2.3026279811154682E-2</v>
      </c>
      <c r="P3341" s="44">
        <f>IFERROR(_xll.qlIndexFixing(ONIndex6M,I3341,TRUE,_xll.ohTrigger(RecalcTrigger,Trigger6M)),NA())</f>
        <v>2.3086321732184167E-2</v>
      </c>
      <c r="Q3341" s="183">
        <f>IFERROR(_xll.qlIndexFixing(ONIndex1Y,I3341,TRUE,_xll.ohTrigger(RecalcTrigger,Trigger1Y)),NA())</f>
        <v>2.3123829799056583E-2</v>
      </c>
    </row>
    <row r="3342" spans="2:17" x14ac:dyDescent="0.2">
      <c r="B3342" s="39" t="s">
        <v>42</v>
      </c>
      <c r="D3342" s="42">
        <f>_xll.qlCalendarAdvance(Calendar,$D3341,B3342,"f",FALSE)</f>
        <v>62744</v>
      </c>
      <c r="E3342" s="177">
        <f>_xll.qlInterestRateIndexValueDate(IndexON,D3342)</f>
        <v>62744</v>
      </c>
      <c r="F3342" s="193">
        <f>IFERROR(_xll.qlIndexFixing(IndexON,D3342,TRUE,_xll.ohTrigger(RecalcTrigger,TriggerON)),NA())</f>
        <v>2.2628311922193722E-2</v>
      </c>
      <c r="H3342" s="42">
        <f>_xll.qlCalendarAdvance(Calendar,$H3341,B3342,"f",FALSE)</f>
        <v>62744</v>
      </c>
      <c r="I3342" s="177">
        <f>_xll.qlInterestRateIndexValueDate(Index1M,$H3342)</f>
        <v>62744</v>
      </c>
      <c r="J3342" s="182">
        <f>IFERROR(_xll.qlIndexFixing(Index1M,$H3342,TRUE,_xll.ohTrigger(RecalcTrigger,Trigger1M)),NA())</f>
        <v>2.2828032697492926E-2</v>
      </c>
      <c r="K3342" s="44">
        <f>IFERROR(_xll.qlIndexFixing(Index3M,H3342,TRUE,_xll.ohTrigger(RecalcTrigger,Trigger3M)),NA())</f>
        <v>2.3113242541173116E-2</v>
      </c>
      <c r="L3342" s="44">
        <f>IFERROR(_xll.qlIndexFixing(Index6M,$H3342,TRUE,_xll.ohTrigger(RecalcTrigger,Trigger6M)),NA())</f>
        <v>2.3257874233336105E-2</v>
      </c>
      <c r="M3342" s="183">
        <f>IFERROR(_xll.qlIndexFixing(Index1Y,$H3342,TRUE,_xll.ohTrigger(RecalcTrigger,Trigger1Y)),NA())</f>
        <v>2.3464721396210236E-2</v>
      </c>
      <c r="N3342" s="182">
        <f>IFERROR(_xll.qlIndexFixing(ONIndex1M,I3342,TRUE,_xll.ohTrigger(RecalcTrigger,Trigger1M)),NA())</f>
        <v>2.2800251674660599E-2</v>
      </c>
      <c r="O3342" s="44">
        <f>IFERROR(_xll.qlIndexFixing(ONIndex3M,I3342,TRUE,_xll.ohTrigger(RecalcTrigger,Trigger3M)),NA())</f>
        <v>2.3029090861772517E-2</v>
      </c>
      <c r="P3342" s="44">
        <f>IFERROR(_xll.qlIndexFixing(ONIndex6M,I3342,TRUE,_xll.ohTrigger(RecalcTrigger,Trigger6M)),NA())</f>
        <v>2.3089140921793705E-2</v>
      </c>
      <c r="Q3342" s="183">
        <f>IFERROR(_xll.qlIndexFixing(ONIndex1Y,I3342,TRUE,_xll.ohTrigger(RecalcTrigger,Trigger1Y)),NA())</f>
        <v>2.312666183944545E-2</v>
      </c>
    </row>
    <row r="3343" spans="2:17" x14ac:dyDescent="0.2">
      <c r="B3343" s="39" t="s">
        <v>42</v>
      </c>
      <c r="D3343" s="42">
        <f>_xll.qlCalendarAdvance(Calendar,$D3342,B3343,"f",FALSE)</f>
        <v>62751</v>
      </c>
      <c r="E3343" s="177">
        <f>_xll.qlInterestRateIndexValueDate(IndexON,D3343)</f>
        <v>62751</v>
      </c>
      <c r="F3343" s="193">
        <f>IFERROR(_xll.qlIndexFixing(IndexON,D3343,TRUE,_xll.ohTrigger(RecalcTrigger,TriggerON)),NA())</f>
        <v>2.2630957527203233E-2</v>
      </c>
      <c r="H3343" s="42">
        <f>_xll.qlCalendarAdvance(Calendar,$H3342,B3343,"f",FALSE)</f>
        <v>62751</v>
      </c>
      <c r="I3343" s="177">
        <f>_xll.qlInterestRateIndexValueDate(Index1M,$H3343)</f>
        <v>62751</v>
      </c>
      <c r="J3343" s="182">
        <f>IFERROR(_xll.qlIndexFixing(Index1M,$H3343,TRUE,_xll.ohTrigger(RecalcTrigger,Trigger1M)),NA())</f>
        <v>2.2831002817000328E-2</v>
      </c>
      <c r="K3343" s="44">
        <f>IFERROR(_xll.qlIndexFixing(Index3M,H3343,TRUE,_xll.ohTrigger(RecalcTrigger,Trigger3M)),NA())</f>
        <v>2.3115960167216544E-2</v>
      </c>
      <c r="L3343" s="44">
        <f>IFERROR(_xll.qlIndexFixing(Index6M,$H3343,TRUE,_xll.ohTrigger(RecalcTrigger,Trigger6M)),NA())</f>
        <v>2.3260519704310124E-2</v>
      </c>
      <c r="M3343" s="183">
        <f>IFERROR(_xll.qlIndexFixing(Index1Y,$H3343,TRUE,_xll.ohTrigger(RecalcTrigger,Trigger1Y)),NA())</f>
        <v>2.3467214230636798E-2</v>
      </c>
      <c r="N3343" s="182">
        <f>IFERROR(_xll.qlIndexFixing(ONIndex1M,I3343,TRUE,_xll.ohTrigger(RecalcTrigger,Trigger1M)),NA())</f>
        <v>2.2803249616299981E-2</v>
      </c>
      <c r="O3343" s="44">
        <f>IFERROR(_xll.qlIndexFixing(ONIndex3M,I3343,TRUE,_xll.ohTrigger(RecalcTrigger,Trigger3M)),NA())</f>
        <v>2.3031887379738603E-2</v>
      </c>
      <c r="P3343" s="44">
        <f>IFERROR(_xll.qlIndexFixing(ONIndex6M,I3343,TRUE,_xll.ohTrigger(RecalcTrigger,Trigger6M)),NA())</f>
        <v>2.309194553676952E-2</v>
      </c>
      <c r="Q3343" s="183">
        <f>IFERROR(_xll.qlIndexFixing(ONIndex1Y,I3343,TRUE,_xll.ohTrigger(RecalcTrigger,Trigger1Y)),NA())</f>
        <v>2.3129479238580553E-2</v>
      </c>
    </row>
    <row r="3344" spans="2:17" x14ac:dyDescent="0.2">
      <c r="B3344" s="39" t="s">
        <v>42</v>
      </c>
      <c r="D3344" s="42">
        <f>_xll.qlCalendarAdvance(Calendar,$D3343,B3344,"f",FALSE)</f>
        <v>62758</v>
      </c>
      <c r="E3344" s="177">
        <f>_xll.qlInterestRateIndexValueDate(IndexON,D3344)</f>
        <v>62758</v>
      </c>
      <c r="F3344" s="193">
        <f>IFERROR(_xll.qlIndexFixing(IndexON,D3344,TRUE,_xll.ohTrigger(RecalcTrigger,TriggerON)),NA())</f>
        <v>2.2633589383602715E-2</v>
      </c>
      <c r="H3344" s="42">
        <f>_xll.qlCalendarAdvance(Calendar,$H3343,B3344,"f",FALSE)</f>
        <v>62758</v>
      </c>
      <c r="I3344" s="177">
        <f>_xll.qlInterestRateIndexValueDate(Index1M,$H3344)</f>
        <v>62758</v>
      </c>
      <c r="J3344" s="182">
        <f>IFERROR(_xll.qlIndexFixing(Index1M,$H3344,TRUE,_xll.ohTrigger(RecalcTrigger,Trigger1M)),NA())</f>
        <v>2.2833957328518239E-2</v>
      </c>
      <c r="K3344" s="44">
        <f>IFERROR(_xll.qlIndexFixing(Index3M,H3344,TRUE,_xll.ohTrigger(RecalcTrigger,Trigger3M)),NA())</f>
        <v>2.3118663178589387E-2</v>
      </c>
      <c r="L3344" s="44">
        <f>IFERROR(_xll.qlIndexFixing(Index6M,$H3344,TRUE,_xll.ohTrigger(RecalcTrigger,Trigger6M)),NA())</f>
        <v>2.3263150434856304E-2</v>
      </c>
      <c r="M3344" s="183">
        <f>IFERROR(_xll.qlIndexFixing(Index1Y,$H3344,TRUE,_xll.ohTrigger(RecalcTrigger,Trigger1Y)),NA())</f>
        <v>2.3469692086261356E-2</v>
      </c>
      <c r="N3344" s="182">
        <f>IFERROR(_xll.qlIndexFixing(ONIndex1M,I3344,TRUE,_xll.ohTrigger(RecalcTrigger,Trigger1M)),NA())</f>
        <v>2.2806231978493852E-2</v>
      </c>
      <c r="O3344" s="44">
        <f>IFERROR(_xll.qlIndexFixing(ONIndex3M,I3344,TRUE,_xll.ohTrigger(RecalcTrigger,Trigger3M)),NA())</f>
        <v>2.3034669364890847E-2</v>
      </c>
      <c r="P3344" s="44">
        <f>IFERROR(_xll.qlIndexFixing(ONIndex6M,I3344,TRUE,_xll.ohTrigger(RecalcTrigger,Trigger6M)),NA())</f>
        <v>2.3094735576625336E-2</v>
      </c>
      <c r="Q3344" s="183">
        <f>IFERROR(_xll.qlIndexFixing(ONIndex1Y,I3344,TRUE,_xll.ohTrigger(RecalcTrigger,Trigger1Y)),NA())</f>
        <v>2.313228199646189E-2</v>
      </c>
    </row>
    <row r="3345" spans="2:17" x14ac:dyDescent="0.2">
      <c r="B3345" s="39" t="s">
        <v>42</v>
      </c>
      <c r="D3345" s="42">
        <f>_xll.qlCalendarAdvance(Calendar,$D3344,B3345,"f",FALSE)</f>
        <v>62765</v>
      </c>
      <c r="E3345" s="177">
        <f>_xll.qlInterestRateIndexValueDate(IndexON,D3345)</f>
        <v>62765</v>
      </c>
      <c r="F3345" s="193">
        <f>IFERROR(_xll.qlIndexFixing(IndexON,D3345,TRUE,_xll.ohTrigger(RecalcTrigger,TriggerON)),NA())</f>
        <v>2.2636207491554261E-2</v>
      </c>
      <c r="H3345" s="42">
        <f>_xll.qlCalendarAdvance(Calendar,$H3344,B3345,"f",FALSE)</f>
        <v>62765</v>
      </c>
      <c r="I3345" s="177">
        <f>_xll.qlInterestRateIndexValueDate(Index1M,$H3345)</f>
        <v>62765</v>
      </c>
      <c r="J3345" s="182">
        <f>IFERROR(_xll.qlIndexFixing(Index1M,$H3345,TRUE,_xll.ohTrigger(RecalcTrigger,Trigger1M)),NA())</f>
        <v>2.2835973710746343E-2</v>
      </c>
      <c r="K3345" s="44">
        <f>IFERROR(_xll.qlIndexFixing(Index3M,H3345,TRUE,_xll.ohTrigger(RecalcTrigger,Trigger3M)),NA())</f>
        <v>2.3121351575261698E-2</v>
      </c>
      <c r="L3345" s="44">
        <f>IFERROR(_xll.qlIndexFixing(Index6M,$H3345,TRUE,_xll.ohTrigger(RecalcTrigger,Trigger6M)),NA())</f>
        <v>2.3264846025825448E-2</v>
      </c>
      <c r="M3345" s="183">
        <f>IFERROR(_xll.qlIndexFixing(Index1Y,$H3345,TRUE,_xll.ohTrigger(RecalcTrigger,Trigger1Y)),NA())</f>
        <v>2.3472154962973859E-2</v>
      </c>
      <c r="N3345" s="182">
        <f>IFERROR(_xll.qlIndexFixing(ONIndex1M,I3345,TRUE,_xll.ohTrigger(RecalcTrigger,Trigger1M)),NA())</f>
        <v>2.2809198760999072E-2</v>
      </c>
      <c r="O3345" s="44">
        <f>IFERROR(_xll.qlIndexFixing(ONIndex3M,I3345,TRUE,_xll.ohTrigger(RecalcTrigger,Trigger3M)),NA())</f>
        <v>2.3037436817229251E-2</v>
      </c>
      <c r="P3345" s="44">
        <f>IFERROR(_xll.qlIndexFixing(ONIndex6M,I3345,TRUE,_xll.ohTrigger(RecalcTrigger,Trigger6M)),NA())</f>
        <v>2.3097511041928476E-2</v>
      </c>
      <c r="Q3345" s="183">
        <f>IFERROR(_xll.qlIndexFixing(ONIndex1Y,I3345,TRUE,_xll.ohTrigger(RecalcTrigger,Trigger1Y)),NA())</f>
        <v>2.3135070112846323E-2</v>
      </c>
    </row>
    <row r="3346" spans="2:17" x14ac:dyDescent="0.2">
      <c r="B3346" s="39" t="s">
        <v>42</v>
      </c>
      <c r="D3346" s="42">
        <f>_xll.qlCalendarAdvance(Calendar,$D3345,B3346,"f",FALSE)</f>
        <v>62772</v>
      </c>
      <c r="E3346" s="177">
        <f>_xll.qlInterestRateIndexValueDate(IndexON,D3346)</f>
        <v>62772</v>
      </c>
      <c r="F3346" s="193">
        <f>IFERROR(_xll.qlIndexFixing(IndexON,D3346,TRUE,_xll.ohTrigger(RecalcTrigger,TriggerON)),NA())</f>
        <v>2.2638811851057872E-2</v>
      </c>
      <c r="H3346" s="42">
        <f>_xll.qlCalendarAdvance(Calendar,$H3345,B3346,"f",FALSE)</f>
        <v>62772</v>
      </c>
      <c r="I3346" s="177">
        <f>_xll.qlInterestRateIndexValueDate(Index1M,$H3346)</f>
        <v>62772</v>
      </c>
      <c r="J3346" s="182">
        <f>IFERROR(_xll.qlIndexFixing(Index1M,$H3346,TRUE,_xll.ohTrigger(RecalcTrigger,Trigger1M)),NA())</f>
        <v>2.2838897938297114E-2</v>
      </c>
      <c r="K3346" s="44">
        <f>IFERROR(_xll.qlIndexFixing(Index3M,H3346,TRUE,_xll.ohTrigger(RecalcTrigger,Trigger3M)),NA())</f>
        <v>2.3124025357205279E-2</v>
      </c>
      <c r="L3346" s="44">
        <f>IFERROR(_xll.qlIndexFixing(Index6M,$H3346,TRUE,_xll.ohTrigger(RecalcTrigger,Trigger6M)),NA())</f>
        <v>2.3267448163329488E-2</v>
      </c>
      <c r="M3346" s="183">
        <f>IFERROR(_xll.qlIndexFixing(Index1Y,$H3346,TRUE,_xll.ohTrigger(RecalcTrigger,Trigger1Y)),NA())</f>
        <v>2.3474602860666688E-2</v>
      </c>
      <c r="N3346" s="182">
        <f>IFERROR(_xll.qlIndexFixing(ONIndex1M,I3346,TRUE,_xll.ohTrigger(RecalcTrigger,Trigger1M)),NA())</f>
        <v>2.2812149964220874E-2</v>
      </c>
      <c r="O3346" s="44">
        <f>IFERROR(_xll.qlIndexFixing(ONIndex3M,I3346,TRUE,_xll.ohTrigger(RecalcTrigger,Trigger3M)),NA())</f>
        <v>2.3040189736915906E-2</v>
      </c>
      <c r="P3346" s="44">
        <f>IFERROR(_xll.qlIndexFixing(ONIndex6M,I3346,TRUE,_xll.ohTrigger(RecalcTrigger,Trigger6M)),NA())</f>
        <v>2.3100271932192662E-2</v>
      </c>
      <c r="Q3346" s="183">
        <f>IFERROR(_xll.qlIndexFixing(ONIndex1Y,I3346,TRUE,_xll.ohTrigger(RecalcTrigger,Trigger1Y)),NA())</f>
        <v>2.3137843588220131E-2</v>
      </c>
    </row>
    <row r="3347" spans="2:17" x14ac:dyDescent="0.2">
      <c r="B3347" s="39" t="s">
        <v>42</v>
      </c>
      <c r="D3347" s="42">
        <f>_xll.qlCalendarAdvance(Calendar,$D3346,B3347,"f",FALSE)</f>
        <v>62779</v>
      </c>
      <c r="E3347" s="177">
        <f>_xll.qlInterestRateIndexValueDate(IndexON,D3347)</f>
        <v>62779</v>
      </c>
      <c r="F3347" s="193">
        <f>IFERROR(_xll.qlIndexFixing(IndexON,D3347,TRUE,_xll.ohTrigger(RecalcTrigger,TriggerON)),NA())</f>
        <v>2.2641402462194593E-2</v>
      </c>
      <c r="H3347" s="42">
        <f>_xll.qlCalendarAdvance(Calendar,$H3346,B3347,"f",FALSE)</f>
        <v>62779</v>
      </c>
      <c r="I3347" s="177">
        <f>_xll.qlInterestRateIndexValueDate(Index1M,$H3347)</f>
        <v>62779</v>
      </c>
      <c r="J3347" s="182">
        <f>IFERROR(_xll.qlIndexFixing(Index1M,$H3347,TRUE,_xll.ohTrigger(RecalcTrigger,Trigger1M)),NA())</f>
        <v>2.2841806558773697E-2</v>
      </c>
      <c r="K3347" s="44">
        <f>IFERROR(_xll.qlIndexFixing(Index3M,H3347,TRUE,_xll.ohTrigger(RecalcTrigger,Trigger3M)),NA())</f>
        <v>2.312668452439106E-2</v>
      </c>
      <c r="L3347" s="44">
        <f>IFERROR(_xll.qlIndexFixing(Index6M,$H3347,TRUE,_xll.ohTrigger(RecalcTrigger,Trigger6M)),NA())</f>
        <v>2.3270035561154846E-2</v>
      </c>
      <c r="M3347" s="183">
        <f>IFERROR(_xll.qlIndexFixing(Index1Y,$H3347,TRUE,_xll.ohTrigger(RecalcTrigger,Trigger1Y)),NA())</f>
        <v>2.3477035779231555E-2</v>
      </c>
      <c r="N3347" s="182">
        <f>IFERROR(_xll.qlIndexFixing(ONIndex1M,I3347,TRUE,_xll.ohTrigger(RecalcTrigger,Trigger1M)),NA())</f>
        <v>2.2815085587916117E-2</v>
      </c>
      <c r="O3347" s="44">
        <f>IFERROR(_xll.qlIndexFixing(ONIndex3M,I3347,TRUE,_xll.ohTrigger(RecalcTrigger,Trigger3M)),NA())</f>
        <v>2.3042928123950812E-2</v>
      </c>
      <c r="P3347" s="44">
        <f>IFERROR(_xll.qlIndexFixing(ONIndex6M,I3347,TRUE,_xll.ohTrigger(RecalcTrigger,Trigger6M)),NA())</f>
        <v>2.3103018247823126E-2</v>
      </c>
      <c r="Q3347" s="183">
        <f>IFERROR(_xll.qlIndexFixing(ONIndex1Y,I3347,TRUE,_xll.ohTrigger(RecalcTrigger,Trigger1Y)),NA())</f>
        <v>2.3140602422259127E-2</v>
      </c>
    </row>
    <row r="3348" spans="2:17" x14ac:dyDescent="0.2">
      <c r="B3348" s="39" t="s">
        <v>42</v>
      </c>
      <c r="D3348" s="42">
        <f>_xll.qlCalendarAdvance(Calendar,$D3347,B3348,"f",FALSE)</f>
        <v>62786</v>
      </c>
      <c r="E3348" s="177">
        <f>_xll.qlInterestRateIndexValueDate(IndexON,D3348)</f>
        <v>62786</v>
      </c>
      <c r="F3348" s="193">
        <f>IFERROR(_xll.qlIndexFixing(IndexON,D3348,TRUE,_xll.ohTrigger(RecalcTrigger,TriggerON)),NA())</f>
        <v>2.264397932464024E-2</v>
      </c>
      <c r="H3348" s="42">
        <f>_xll.qlCalendarAdvance(Calendar,$H3347,B3348,"f",FALSE)</f>
        <v>62786</v>
      </c>
      <c r="I3348" s="177">
        <f>_xll.qlInterestRateIndexValueDate(Index1M,$H3348)</f>
        <v>62786</v>
      </c>
      <c r="J3348" s="182">
        <f>IFERROR(_xll.qlIndexFixing(Index1M,$H3348,TRUE,_xll.ohTrigger(RecalcTrigger,Trigger1M)),NA())</f>
        <v>2.2844699572165283E-2</v>
      </c>
      <c r="K3348" s="44">
        <f>IFERROR(_xll.qlIndexFixing(Index3M,H3348,TRUE,_xll.ohTrigger(RecalcTrigger,Trigger3M)),NA())</f>
        <v>2.3129329076788215E-2</v>
      </c>
      <c r="L3348" s="44">
        <f>IFERROR(_xll.qlIndexFixing(Index6M,$H3348,TRUE,_xll.ohTrigger(RecalcTrigger,Trigger6M)),NA())</f>
        <v>2.3272608219244078E-2</v>
      </c>
      <c r="M3348" s="183">
        <f>IFERROR(_xll.qlIndexFixing(Index1Y,$H3348,TRUE,_xll.ohTrigger(RecalcTrigger,Trigger1Y)),NA())</f>
        <v>2.3479453718562172E-2</v>
      </c>
      <c r="N3348" s="182">
        <f>IFERROR(_xll.qlIndexFixing(ONIndex1M,I3348,TRUE,_xll.ohTrigger(RecalcTrigger,Trigger1M)),NA())</f>
        <v>2.2818005632084803E-2</v>
      </c>
      <c r="O3348" s="44">
        <f>IFERROR(_xll.qlIndexFixing(ONIndex3M,I3348,TRUE,_xll.ohTrigger(RecalcTrigger,Trigger3M)),NA())</f>
        <v>2.3045651978009785E-2</v>
      </c>
      <c r="P3348" s="44">
        <f>IFERROR(_xll.qlIndexFixing(ONIndex6M,I3348,TRUE,_xll.ohTrigger(RecalcTrigger,Trigger6M)),NA())</f>
        <v>2.3105749988495683E-2</v>
      </c>
      <c r="Q3348" s="183">
        <f>IFERROR(_xll.qlIndexFixing(ONIndex1Y,I3348,TRUE,_xll.ohTrigger(RecalcTrigger,Trigger1Y)),NA())</f>
        <v>2.314334661520645E-2</v>
      </c>
    </row>
    <row r="3349" spans="2:17" x14ac:dyDescent="0.2">
      <c r="B3349" s="39" t="s">
        <v>42</v>
      </c>
      <c r="D3349" s="42">
        <f>_xll.qlCalendarAdvance(Calendar,$D3348,B3349,"f",FALSE)</f>
        <v>62793</v>
      </c>
      <c r="E3349" s="177">
        <f>_xll.qlInterestRateIndexValueDate(IndexON,D3349)</f>
        <v>62793</v>
      </c>
      <c r="F3349" s="193">
        <f>IFERROR(_xll.qlIndexFixing(IndexON,D3349,TRUE,_xll.ohTrigger(RecalcTrigger,TriggerON)),NA())</f>
        <v>2.2646542438718997E-2</v>
      </c>
      <c r="H3349" s="42">
        <f>_xll.qlCalendarAdvance(Calendar,$H3348,B3349,"f",FALSE)</f>
        <v>62793</v>
      </c>
      <c r="I3349" s="177">
        <f>_xll.qlInterestRateIndexValueDate(Index1M,$H3349)</f>
        <v>62793</v>
      </c>
      <c r="J3349" s="182">
        <f>IFERROR(_xll.qlIndexFixing(Index1M,$H3349,TRUE,_xll.ohTrigger(RecalcTrigger,Trigger1M)),NA())</f>
        <v>2.2851251822536001E-2</v>
      </c>
      <c r="K3349" s="44">
        <f>IFERROR(_xll.qlIndexFixing(Index3M,H3349,TRUE,_xll.ohTrigger(RecalcTrigger,Trigger3M)),NA())</f>
        <v>2.3131042371822359E-2</v>
      </c>
      <c r="L3349" s="44">
        <f>IFERROR(_xll.qlIndexFixing(Index6M,$H3349,TRUE,_xll.ohTrigger(RecalcTrigger,Trigger6M)),NA())</f>
        <v>2.3276082979170457E-2</v>
      </c>
      <c r="M3349" s="183">
        <f>IFERROR(_xll.qlIndexFixing(Index1Y,$H3349,TRUE,_xll.ohTrigger(RecalcTrigger,Trigger1Y)),NA())</f>
        <v>2.3481856678551363E-2</v>
      </c>
      <c r="N3349" s="182">
        <f>IFERROR(_xll.qlIndexFixing(ONIndex1M,I3349,TRUE,_xll.ohTrigger(RecalcTrigger,Trigger1M)),NA())</f>
        <v>2.2820910096726932E-2</v>
      </c>
      <c r="O3349" s="44">
        <f>IFERROR(_xll.qlIndexFixing(ONIndex3M,I3349,TRUE,_xll.ohTrigger(RecalcTrigger,Trigger3M)),NA())</f>
        <v>2.3048361299498055E-2</v>
      </c>
      <c r="P3349" s="44">
        <f>IFERROR(_xll.qlIndexFixing(ONIndex6M,I3349,TRUE,_xll.ohTrigger(RecalcTrigger,Trigger6M)),NA())</f>
        <v>2.3108467154453471E-2</v>
      </c>
      <c r="Q3349" s="183">
        <f>IFERROR(_xll.qlIndexFixing(ONIndex1Y,I3349,TRUE,_xll.ohTrigger(RecalcTrigger,Trigger1Y)),NA())</f>
        <v>2.3146076166737917E-2</v>
      </c>
    </row>
    <row r="3350" spans="2:17" x14ac:dyDescent="0.2">
      <c r="B3350" s="39" t="s">
        <v>42</v>
      </c>
      <c r="D3350" s="42">
        <f>_xll.qlCalendarAdvance(Calendar,$D3349,B3350,"f",FALSE)</f>
        <v>62800</v>
      </c>
      <c r="E3350" s="177">
        <f>_xll.qlInterestRateIndexValueDate(IndexON,D3350)</f>
        <v>62800</v>
      </c>
      <c r="F3350" s="193">
        <f>IFERROR(_xll.qlIndexFixing(IndexON,D3350,TRUE,_xll.ohTrigger(RecalcTrigger,TriggerON)),NA())</f>
        <v>2.2649091804349819E-2</v>
      </c>
      <c r="H3350" s="42">
        <f>_xll.qlCalendarAdvance(Calendar,$H3349,B3350,"f",FALSE)</f>
        <v>62800</v>
      </c>
      <c r="I3350" s="177">
        <f>_xll.qlInterestRateIndexValueDate(Index1M,$H3350)</f>
        <v>62800</v>
      </c>
      <c r="J3350" s="182">
        <f>IFERROR(_xll.qlIndexFixing(Index1M,$H3350,TRUE,_xll.ohTrigger(RecalcTrigger,Trigger1M)),NA())</f>
        <v>2.2851356629069973E-2</v>
      </c>
      <c r="K3350" s="44">
        <f>IFERROR(_xll.qlIndexFixing(Index3M,H3350,TRUE,_xll.ohTrigger(RecalcTrigger,Trigger3M)),NA())</f>
        <v>2.3133658573143229E-2</v>
      </c>
      <c r="L3350" s="44">
        <f>IFERROR(_xll.qlIndexFixing(Index6M,$H3350,TRUE,_xll.ohTrigger(RecalcTrigger,Trigger6M)),NA())</f>
        <v>2.3278625265952504E-2</v>
      </c>
      <c r="M3350" s="183">
        <f>IFERROR(_xll.qlIndexFixing(Index1Y,$H3350,TRUE,_xll.ohTrigger(RecalcTrigger,Trigger1Y)),NA())</f>
        <v>2.3484244659093503E-2</v>
      </c>
      <c r="N3350" s="182">
        <f>IFERROR(_xll.qlIndexFixing(ONIndex1M,I3350,TRUE,_xll.ohTrigger(RecalcTrigger,Trigger1M)),NA())</f>
        <v>2.2823798982004595E-2</v>
      </c>
      <c r="O3350" s="44">
        <f>IFERROR(_xll.qlIndexFixing(ONIndex3M,I3350,TRUE,_xll.ohTrigger(RecalcTrigger,Trigger3M)),NA())</f>
        <v>2.305105608825353E-2</v>
      </c>
      <c r="P3350" s="44">
        <f>IFERROR(_xll.qlIndexFixing(ONIndex6M,I3350,TRUE,_xll.ohTrigger(RecalcTrigger,Trigger6M)),NA())</f>
        <v>2.3111169745534399E-2</v>
      </c>
      <c r="Q3350" s="183">
        <f>IFERROR(_xll.qlIndexFixing(ONIndex1Y,I3350,TRUE,_xll.ohTrigger(RecalcTrigger,Trigger1Y)),NA())</f>
        <v>2.3148791077015618E-2</v>
      </c>
    </row>
    <row r="3351" spans="2:17" x14ac:dyDescent="0.2">
      <c r="B3351" s="39" t="s">
        <v>42</v>
      </c>
      <c r="D3351" s="42">
        <f>_xll.qlCalendarAdvance(Calendar,$D3350,B3351,"f",FALSE)</f>
        <v>62807</v>
      </c>
      <c r="E3351" s="177">
        <f>_xll.qlInterestRateIndexValueDate(IndexON,D3351)</f>
        <v>62807</v>
      </c>
      <c r="F3351" s="193">
        <f>IFERROR(_xll.qlIndexFixing(IndexON,D3351,TRUE,_xll.ohTrigger(RecalcTrigger,TriggerON)),NA())</f>
        <v>2.2651627421370613E-2</v>
      </c>
      <c r="H3351" s="42">
        <f>_xll.qlCalendarAdvance(Calendar,$H3350,B3351,"f",FALSE)</f>
        <v>62807</v>
      </c>
      <c r="I3351" s="177">
        <f>_xll.qlInterestRateIndexValueDate(Index1M,$H3351)</f>
        <v>62807</v>
      </c>
      <c r="J3351" s="182">
        <f>IFERROR(_xll.qlIndexFixing(Index1M,$H3351,TRUE,_xll.ohTrigger(RecalcTrigger,Trigger1M)),NA())</f>
        <v>2.2854201884300675E-2</v>
      </c>
      <c r="K3351" s="44">
        <f>IFERROR(_xll.qlIndexFixing(Index3M,H3351,TRUE,_xll.ohTrigger(RecalcTrigger,Trigger3M)),NA())</f>
        <v>2.3136260160496209E-2</v>
      </c>
      <c r="L3351" s="44">
        <f>IFERROR(_xll.qlIndexFixing(Index6M,$H3351,TRUE,_xll.ohTrigger(RecalcTrigger,Trigger6M)),NA())</f>
        <v>2.3281152811909893E-2</v>
      </c>
      <c r="M3351" s="183">
        <f>IFERROR(_xll.qlIndexFixing(Index1Y,$H3351,TRUE,_xll.ohTrigger(RecalcTrigger,Trigger1Y)),NA())</f>
        <v>2.3486617660082969E-2</v>
      </c>
      <c r="N3351" s="182">
        <f>IFERROR(_xll.qlIndexFixing(ONIndex1M,I3351,TRUE,_xll.ohTrigger(RecalcTrigger,Trigger1M)),NA())</f>
        <v>2.28266722877557E-2</v>
      </c>
      <c r="O3351" s="44">
        <f>IFERROR(_xll.qlIndexFixing(ONIndex3M,I3351,TRUE,_xll.ohTrigger(RecalcTrigger,Trigger3M)),NA())</f>
        <v>2.3053736344195164E-2</v>
      </c>
      <c r="P3351" s="44">
        <f>IFERROR(_xll.qlIndexFixing(ONIndex6M,I3351,TRUE,_xll.ohTrigger(RecalcTrigger,Trigger6M)),NA())</f>
        <v>2.3113857761819512E-2</v>
      </c>
      <c r="Q3351" s="183">
        <f>IFERROR(_xll.qlIndexFixing(ONIndex1Y,I3351,TRUE,_xll.ohTrigger(RecalcTrigger,Trigger1Y)),NA())</f>
        <v>2.3151491346120601E-2</v>
      </c>
    </row>
    <row r="3352" spans="2:17" x14ac:dyDescent="0.2">
      <c r="B3352" s="39" t="s">
        <v>42</v>
      </c>
      <c r="D3352" s="42">
        <f>_xll.qlCalendarAdvance(Calendar,$D3351,B3352,"f",FALSE)</f>
        <v>62814</v>
      </c>
      <c r="E3352" s="177">
        <f>_xll.qlInterestRateIndexValueDate(IndexON,D3352)</f>
        <v>62814</v>
      </c>
      <c r="F3352" s="193">
        <f>IFERROR(_xll.qlIndexFixing(IndexON,D3352,TRUE,_xll.ohTrigger(RecalcTrigger,TriggerON)),NA())</f>
        <v>2.2654149290024517E-2</v>
      </c>
      <c r="H3352" s="42">
        <f>_xll.qlCalendarAdvance(Calendar,$H3351,B3352,"f",FALSE)</f>
        <v>62814</v>
      </c>
      <c r="I3352" s="177">
        <f>_xll.qlInterestRateIndexValueDate(Index1M,$H3352)</f>
        <v>62814</v>
      </c>
      <c r="J3352" s="182">
        <f>IFERROR(_xll.qlIndexFixing(Index1M,$H3352,TRUE,_xll.ohTrigger(RecalcTrigger,Trigger1M)),NA())</f>
        <v>2.2857031531442546E-2</v>
      </c>
      <c r="K3352" s="44">
        <f>IFERROR(_xll.qlIndexFixing(Index3M,H3352,TRUE,_xll.ohTrigger(RecalcTrigger,Trigger3M)),NA())</f>
        <v>2.3138847133853696E-2</v>
      </c>
      <c r="L3352" s="44">
        <f>IFERROR(_xll.qlIndexFixing(Index6M,$H3352,TRUE,_xll.ohTrigger(RecalcTrigger,Trigger6M)),NA())</f>
        <v>2.328366561698815E-2</v>
      </c>
      <c r="M3352" s="183">
        <f>IFERROR(_xll.qlIndexFixing(Index1Y,$H3352,TRUE,_xll.ohTrigger(RecalcTrigger,Trigger1Y)),NA())</f>
        <v>2.3488975681415902E-2</v>
      </c>
      <c r="N3352" s="182">
        <f>IFERROR(_xll.qlIndexFixing(ONIndex1M,I3352,TRUE,_xll.ohTrigger(RecalcTrigger,Trigger1M)),NA())</f>
        <v>2.2829530013980248E-2</v>
      </c>
      <c r="O3352" s="44">
        <f>IFERROR(_xll.qlIndexFixing(ONIndex3M,I3352,TRUE,_xll.ohTrigger(RecalcTrigger,Trigger3M)),NA())</f>
        <v>2.3056402067404003E-2</v>
      </c>
      <c r="P3352" s="44">
        <f>IFERROR(_xll.qlIndexFixing(ONIndex6M,I3352,TRUE,_xll.ohTrigger(RecalcTrigger,Trigger6M)),NA())</f>
        <v>2.311653120330881E-2</v>
      </c>
      <c r="Q3352" s="183">
        <f>IFERROR(_xll.qlIndexFixing(ONIndex1Y,I3352,TRUE,_xll.ohTrigger(RecalcTrigger,Trigger1Y)),NA())</f>
        <v>2.3154176973890772E-2</v>
      </c>
    </row>
    <row r="3353" spans="2:17" x14ac:dyDescent="0.2">
      <c r="B3353" s="39" t="s">
        <v>42</v>
      </c>
      <c r="D3353" s="42">
        <f>_xll.qlCalendarAdvance(Calendar,$D3352,B3353,"f",FALSE)</f>
        <v>62821</v>
      </c>
      <c r="E3353" s="177">
        <f>_xll.qlInterestRateIndexValueDate(IndexON,D3353)</f>
        <v>62821</v>
      </c>
      <c r="F3353" s="193">
        <f>IFERROR(_xll.qlIndexFixing(IndexON,D3353,TRUE,_xll.ohTrigger(RecalcTrigger,TriggerON)),NA())</f>
        <v>2.2656657410068393E-2</v>
      </c>
      <c r="H3353" s="42">
        <f>_xll.qlCalendarAdvance(Calendar,$H3352,B3353,"f",FALSE)</f>
        <v>62821</v>
      </c>
      <c r="I3353" s="177">
        <f>_xll.qlInterestRateIndexValueDate(Index1M,$H3353)</f>
        <v>62821</v>
      </c>
      <c r="J3353" s="182">
        <f>IFERROR(_xll.qlIndexFixing(Index1M,$H3353,TRUE,_xll.ohTrigger(RecalcTrigger,Trigger1M)),NA())</f>
        <v>2.2859845570492966E-2</v>
      </c>
      <c r="K3353" s="44">
        <f>IFERROR(_xll.qlIndexFixing(Index3M,H3353,TRUE,_xll.ohTrigger(RecalcTrigger,Trigger3M)),NA())</f>
        <v>2.3141419493188077E-2</v>
      </c>
      <c r="L3353" s="44">
        <f>IFERROR(_xll.qlIndexFixing(Index6M,$H3353,TRUE,_xll.ohTrigger(RecalcTrigger,Trigger6M)),NA())</f>
        <v>2.3286163681131476E-2</v>
      </c>
      <c r="M3353" s="183">
        <f>IFERROR(_xll.qlIndexFixing(Index1Y,$H3353,TRUE,_xll.ohTrigger(RecalcTrigger,Trigger1Y)),NA())</f>
        <v>2.3491318722988225E-2</v>
      </c>
      <c r="N3353" s="182">
        <f>IFERROR(_xll.qlIndexFixing(ONIndex1M,I3353,TRUE,_xll.ohTrigger(RecalcTrigger,Trigger1M)),NA())</f>
        <v>2.2832372160840331E-2</v>
      </c>
      <c r="O3353" s="44">
        <f>IFERROR(_xll.qlIndexFixing(ONIndex3M,I3353,TRUE,_xll.ohTrigger(RecalcTrigger,Trigger3M)),NA())</f>
        <v>2.3059053257799E-2</v>
      </c>
      <c r="P3353" s="44">
        <f>IFERROR(_xll.qlIndexFixing(ONIndex6M,I3353,TRUE,_xll.ohTrigger(RecalcTrigger,Trigger6M)),NA())</f>
        <v>2.3119190069921247E-2</v>
      </c>
      <c r="Q3353" s="183">
        <f>IFERROR(_xll.qlIndexFixing(ONIndex1Y,I3353,TRUE,_xll.ohTrigger(RecalcTrigger,Trigger1Y)),NA())</f>
        <v>2.3156847960488225E-2</v>
      </c>
    </row>
    <row r="3354" spans="2:17" x14ac:dyDescent="0.2">
      <c r="B3354" s="39" t="s">
        <v>42</v>
      </c>
      <c r="D3354" s="42">
        <f>_xll.qlCalendarAdvance(Calendar,$D3353,B3354,"f",FALSE)</f>
        <v>62828</v>
      </c>
      <c r="E3354" s="177">
        <f>_xll.qlInterestRateIndexValueDate(IndexON,D3354)</f>
        <v>62828</v>
      </c>
      <c r="F3354" s="193">
        <f>IFERROR(_xll.qlIndexFixing(IndexON,D3354,TRUE,_xll.ohTrigger(RecalcTrigger,TriggerON)),NA())</f>
        <v>2.2659151781826425E-2</v>
      </c>
      <c r="H3354" s="42">
        <f>_xll.qlCalendarAdvance(Calendar,$H3353,B3354,"f",FALSE)</f>
        <v>62828</v>
      </c>
      <c r="I3354" s="177">
        <f>_xll.qlInterestRateIndexValueDate(Index1M,$H3354)</f>
        <v>62828</v>
      </c>
      <c r="J3354" s="182">
        <f>IFERROR(_xll.qlIndexFixing(Index1M,$H3354,TRUE,_xll.ohTrigger(RecalcTrigger,Trigger1M)),NA())</f>
        <v>2.2862644001428404E-2</v>
      </c>
      <c r="K3354" s="44">
        <f>IFERROR(_xll.qlIndexFixing(Index3M,H3354,TRUE,_xll.ohTrigger(RecalcTrigger,Trigger3M)),NA())</f>
        <v>2.314397723847085E-2</v>
      </c>
      <c r="L3354" s="44">
        <f>IFERROR(_xll.qlIndexFixing(Index6M,$H3354,TRUE,_xll.ohTrigger(RecalcTrigger,Trigger6M)),NA())</f>
        <v>2.3287734630207148E-2</v>
      </c>
      <c r="M3354" s="183">
        <f>IFERROR(_xll.qlIndexFixing(Index1Y,$H3354,TRUE,_xll.ohTrigger(RecalcTrigger,Trigger1Y)),NA())</f>
        <v>2.3493646784697418E-2</v>
      </c>
      <c r="N3354" s="182">
        <f>IFERROR(_xll.qlIndexFixing(ONIndex1M,I3354,TRUE,_xll.ohTrigger(RecalcTrigger,Trigger1M)),NA())</f>
        <v>2.2835198728173856E-2</v>
      </c>
      <c r="O3354" s="44">
        <f>IFERROR(_xll.qlIndexFixing(ONIndex3M,I3354,TRUE,_xll.ohTrigger(RecalcTrigger,Trigger3M)),NA())</f>
        <v>2.3061689915623296E-2</v>
      </c>
      <c r="P3354" s="44">
        <f>IFERROR(_xll.qlIndexFixing(ONIndex6M,I3354,TRUE,_xll.ohTrigger(RecalcTrigger,Trigger6M)),NA())</f>
        <v>2.3121834361818916E-2</v>
      </c>
      <c r="Q3354" s="183">
        <f>IFERROR(_xll.qlIndexFixing(ONIndex1Y,I3354,TRUE,_xll.ohTrigger(RecalcTrigger,Trigger1Y)),NA())</f>
        <v>2.3159504305912959E-2</v>
      </c>
    </row>
    <row r="3355" spans="2:17" x14ac:dyDescent="0.2">
      <c r="B3355" s="39" t="s">
        <v>42</v>
      </c>
      <c r="D3355" s="42">
        <f>_xll.qlCalendarAdvance(Calendar,$D3354,B3355,"f",FALSE)</f>
        <v>62835</v>
      </c>
      <c r="E3355" s="177">
        <f>_xll.qlInterestRateIndexValueDate(IndexON,D3355)</f>
        <v>62835</v>
      </c>
      <c r="F3355" s="193">
        <f>IFERROR(_xll.qlIndexFixing(IndexON,D3355,TRUE,_xll.ohTrigger(RecalcTrigger,TriggerON)),NA())</f>
        <v>2.266163240497443E-2</v>
      </c>
      <c r="H3355" s="42">
        <f>_xll.qlCalendarAdvance(Calendar,$H3354,B3355,"f",FALSE)</f>
        <v>62835</v>
      </c>
      <c r="I3355" s="177">
        <f>_xll.qlInterestRateIndexValueDate(Index1M,$H3355)</f>
        <v>62835</v>
      </c>
      <c r="J3355" s="182">
        <f>IFERROR(_xll.qlIndexFixing(Index1M,$H3355,TRUE,_xll.ohTrigger(RecalcTrigger,Trigger1M)),NA())</f>
        <v>2.2865426824246249E-2</v>
      </c>
      <c r="K3355" s="44">
        <f>IFERROR(_xll.qlIndexFixing(Index3M,H3355,TRUE,_xll.ohTrigger(RecalcTrigger,Trigger3M)),NA())</f>
        <v>2.3146520369673525E-2</v>
      </c>
      <c r="L3355" s="44">
        <f>IFERROR(_xll.qlIndexFixing(Index6M,$H3355,TRUE,_xll.ohTrigger(RecalcTrigger,Trigger6M)),NA())</f>
        <v>2.3290204108593799E-2</v>
      </c>
      <c r="M3355" s="183">
        <f>IFERROR(_xll.qlIndexFixing(Index1Y,$H3355,TRUE,_xll.ohTrigger(RecalcTrigger,Trigger1Y)),NA())</f>
        <v>2.3495959866439178E-2</v>
      </c>
      <c r="N3355" s="182">
        <f>IFERROR(_xll.qlIndexFixing(ONIndex1M,I3355,TRUE,_xll.ohTrigger(RecalcTrigger,Trigger1M)),NA())</f>
        <v>2.2838009715980823E-2</v>
      </c>
      <c r="O3355" s="44">
        <f>IFERROR(_xll.qlIndexFixing(ONIndex3M,I3355,TRUE,_xll.ohTrigger(RecalcTrigger,Trigger3M)),NA())</f>
        <v>2.306431204063375E-2</v>
      </c>
      <c r="P3355" s="44">
        <f>IFERROR(_xll.qlIndexFixing(ONIndex6M,I3355,TRUE,_xll.ohTrigger(RecalcTrigger,Trigger6M)),NA())</f>
        <v>2.3124464078839724E-2</v>
      </c>
      <c r="Q3355" s="183">
        <f>IFERROR(_xll.qlIndexFixing(ONIndex1Y,I3355,TRUE,_xll.ohTrigger(RecalcTrigger,Trigger1Y)),NA())</f>
        <v>2.3162146009921836E-2</v>
      </c>
    </row>
    <row r="3356" spans="2:17" x14ac:dyDescent="0.2">
      <c r="B3356" s="39" t="s">
        <v>42</v>
      </c>
      <c r="D3356" s="42">
        <f>_xll.qlCalendarAdvance(Calendar,$D3355,B3356,"f",FALSE)</f>
        <v>62842</v>
      </c>
      <c r="E3356" s="177">
        <f>_xll.qlInterestRateIndexValueDate(IndexON,D3356)</f>
        <v>62842</v>
      </c>
      <c r="F3356" s="193">
        <f>IFERROR(_xll.qlIndexFixing(IndexON,D3356,TRUE,_xll.ohTrigger(RecalcTrigger,TriggerON)),NA())</f>
        <v>2.266409927943136E-2</v>
      </c>
      <c r="H3356" s="42">
        <f>_xll.qlCalendarAdvance(Calendar,$H3355,B3356,"f",FALSE)</f>
        <v>62842</v>
      </c>
      <c r="I3356" s="177">
        <f>_xll.qlInterestRateIndexValueDate(Index1M,$H3356)</f>
        <v>62842</v>
      </c>
      <c r="J3356" s="182">
        <f>IFERROR(_xll.qlIndexFixing(Index1M,$H3356,TRUE,_xll.ohTrigger(RecalcTrigger,Trigger1M)),NA())</f>
        <v>2.2868194038930811E-2</v>
      </c>
      <c r="K3356" s="44">
        <f>IFERROR(_xll.qlIndexFixing(Index3M,H3356,TRUE,_xll.ohTrigger(RecalcTrigger,Trigger3M)),NA())</f>
        <v>2.314904888676848E-2</v>
      </c>
      <c r="L3356" s="44">
        <f>IFERROR(_xll.qlIndexFixing(Index6M,$H3356,TRUE,_xll.ohTrigger(RecalcTrigger,Trigger6M)),NA())</f>
        <v>2.3292658846803909E-2</v>
      </c>
      <c r="M3356" s="183">
        <f>IFERROR(_xll.qlIndexFixing(Index1Y,$H3356,TRUE,_xll.ohTrigger(RecalcTrigger,Trigger1Y)),NA())</f>
        <v>2.3498257968113199E-2</v>
      </c>
      <c r="N3356" s="182">
        <f>IFERROR(_xll.qlIndexFixing(ONIndex1M,I3356,TRUE,_xll.ohTrigger(RecalcTrigger,Trigger1M)),NA())</f>
        <v>2.2840805124261232E-2</v>
      </c>
      <c r="O3356" s="44">
        <f>IFERROR(_xll.qlIndexFixing(ONIndex3M,I3356,TRUE,_xll.ohTrigger(RecalcTrigger,Trigger3M)),NA())</f>
        <v>2.3066919632830363E-2</v>
      </c>
      <c r="P3356" s="44">
        <f>IFERROR(_xll.qlIndexFixing(ONIndex6M,I3356,TRUE,_xll.ohTrigger(RecalcTrigger,Trigger6M)),NA())</f>
        <v>2.3127079221064717E-2</v>
      </c>
      <c r="Q3356" s="183">
        <f>IFERROR(_xll.qlIndexFixing(ONIndex1Y,I3356,TRUE,_xll.ohTrigger(RecalcTrigger,Trigger1Y)),NA())</f>
        <v>2.3164773072595901E-2</v>
      </c>
    </row>
    <row r="3357" spans="2:17" x14ac:dyDescent="0.2">
      <c r="B3357" s="39" t="s">
        <v>42</v>
      </c>
      <c r="D3357" s="42">
        <f>_xll.qlCalendarAdvance(Calendar,$D3356,B3357,"f",FALSE)</f>
        <v>62849</v>
      </c>
      <c r="E3357" s="177">
        <f>_xll.qlInterestRateIndexValueDate(IndexON,D3357)</f>
        <v>62849</v>
      </c>
      <c r="F3357" s="193">
        <f>IFERROR(_xll.qlIndexFixing(IndexON,D3357,TRUE,_xll.ohTrigger(RecalcTrigger,TriggerON)),NA())</f>
        <v>2.266655240576454E-2</v>
      </c>
      <c r="H3357" s="42">
        <f>_xll.qlCalendarAdvance(Calendar,$H3356,B3357,"f",FALSE)</f>
        <v>62849</v>
      </c>
      <c r="I3357" s="177">
        <f>_xll.qlInterestRateIndexValueDate(Index1M,$H3357)</f>
        <v>62849</v>
      </c>
      <c r="J3357" s="182">
        <f>IFERROR(_xll.qlIndexFixing(Index1M,$H3357,TRUE,_xll.ohTrigger(RecalcTrigger,Trigger1M)),NA())</f>
        <v>2.2870945645479483E-2</v>
      </c>
      <c r="K3357" s="44">
        <f>IFERROR(_xll.qlIndexFixing(Index3M,H3357,TRUE,_xll.ohTrigger(RecalcTrigger,Trigger3M)),NA())</f>
        <v>2.3151562789730785E-2</v>
      </c>
      <c r="L3357" s="44">
        <f>IFERROR(_xll.qlIndexFixing(Index6M,$H3357,TRUE,_xll.ohTrigger(RecalcTrigger,Trigger6M)),NA())</f>
        <v>2.3295098844785381E-2</v>
      </c>
      <c r="M3357" s="183">
        <f>IFERROR(_xll.qlIndexFixing(Index1Y,$H3357,TRUE,_xll.ohTrigger(RecalcTrigger,Trigger1Y)),NA())</f>
        <v>2.3500541089618278E-2</v>
      </c>
      <c r="N3357" s="182">
        <f>IFERROR(_xll.qlIndexFixing(ONIndex1M,I3357,TRUE,_xll.ohTrigger(RecalcTrigger,Trigger1M)),NA())</f>
        <v>2.2843584953177176E-2</v>
      </c>
      <c r="O3357" s="44">
        <f>IFERROR(_xll.qlIndexFixing(ONIndex3M,I3357,TRUE,_xll.ohTrigger(RecalcTrigger,Trigger3M)),NA())</f>
        <v>2.306951269253732E-2</v>
      </c>
      <c r="P3357" s="44">
        <f>IFERROR(_xll.qlIndexFixing(ONIndex6M,I3357,TRUE,_xll.ohTrigger(RecalcTrigger,Trigger6M)),NA())</f>
        <v>2.3129679788574942E-2</v>
      </c>
      <c r="Q3357" s="183">
        <f>IFERROR(_xll.qlIndexFixing(ONIndex1Y,I3357,TRUE,_xll.ohTrigger(RecalcTrigger,Trigger1Y)),NA())</f>
        <v>2.3167385494340387E-2</v>
      </c>
    </row>
    <row r="3358" spans="2:17" x14ac:dyDescent="0.2">
      <c r="B3358" s="39" t="s">
        <v>42</v>
      </c>
      <c r="D3358" s="42">
        <f>_xll.qlCalendarAdvance(Calendar,$D3357,B3358,"f",FALSE)</f>
        <v>62856</v>
      </c>
      <c r="E3358" s="177">
        <f>_xll.qlInterestRateIndexValueDate(IndexON,D3358)</f>
        <v>62856</v>
      </c>
      <c r="F3358" s="193">
        <f>IFERROR(_xll.qlIndexFixing(IndexON,D3358,TRUE,_xll.ohTrigger(RecalcTrigger,TriggerON)),NA())</f>
        <v>2.2668991783487691E-2</v>
      </c>
      <c r="H3358" s="42">
        <f>_xll.qlCalendarAdvance(Calendar,$H3357,B3358,"f",FALSE)</f>
        <v>62856</v>
      </c>
      <c r="I3358" s="177">
        <f>_xll.qlInterestRateIndexValueDate(Index1M,$H3358)</f>
        <v>62856</v>
      </c>
      <c r="J3358" s="182">
        <f>IFERROR(_xll.qlIndexFixing(Index1M,$H3358,TRUE,_xll.ohTrigger(RecalcTrigger,Trigger1M)),NA())</f>
        <v>2.287186093184047E-2</v>
      </c>
      <c r="K3358" s="44">
        <f>IFERROR(_xll.qlIndexFixing(Index3M,H3358,TRUE,_xll.ohTrigger(RecalcTrigger,Trigger3M)),NA())</f>
        <v>2.3154062078528378E-2</v>
      </c>
      <c r="L3358" s="44">
        <f>IFERROR(_xll.qlIndexFixing(Index6M,$H3358,TRUE,_xll.ohTrigger(RecalcTrigger,Trigger6M)),NA())</f>
        <v>2.3297524102484774E-2</v>
      </c>
      <c r="M3358" s="183">
        <f>IFERROR(_xll.qlIndexFixing(Index1Y,$H3358,TRUE,_xll.ohTrigger(RecalcTrigger,Trigger1Y)),NA())</f>
        <v>2.3502809230853221E-2</v>
      </c>
      <c r="N3358" s="182">
        <f>IFERROR(_xll.qlIndexFixing(ONIndex1M,I3358,TRUE,_xll.ohTrigger(RecalcTrigger,Trigger1M)),NA())</f>
        <v>2.284634920240447E-2</v>
      </c>
      <c r="O3358" s="44">
        <f>IFERROR(_xll.qlIndexFixing(ONIndex3M,I3358,TRUE,_xll.ohTrigger(RecalcTrigger,Trigger3M)),NA())</f>
        <v>2.3072091219268342E-2</v>
      </c>
      <c r="P3358" s="44">
        <f>IFERROR(_xll.qlIndexFixing(ONIndex6M,I3358,TRUE,_xll.ohTrigger(RecalcTrigger,Trigger6M)),NA())</f>
        <v>2.3132265781046213E-2</v>
      </c>
      <c r="Q3358" s="183">
        <f>IFERROR(_xll.qlIndexFixing(ONIndex1Y,I3358,TRUE,_xll.ohTrigger(RecalcTrigger,Trigger1Y)),NA())</f>
        <v>2.3169983274587969E-2</v>
      </c>
    </row>
    <row r="3359" spans="2:17" x14ac:dyDescent="0.2">
      <c r="B3359" s="39" t="s">
        <v>42</v>
      </c>
      <c r="D3359" s="42">
        <f>_xll.qlCalendarAdvance(Calendar,$D3358,B3359,"f",FALSE)</f>
        <v>62863</v>
      </c>
      <c r="E3359" s="177">
        <f>_xll.qlInterestRateIndexValueDate(IndexON,D3359)</f>
        <v>62863</v>
      </c>
      <c r="F3359" s="193">
        <f>IFERROR(_xll.qlIndexFixing(IndexON,D3359,TRUE,_xll.ohTrigger(RecalcTrigger,TriggerON)),NA())</f>
        <v>2.2671417412600814E-2</v>
      </c>
      <c r="H3359" s="42">
        <f>_xll.qlCalendarAdvance(Calendar,$H3358,B3359,"f",FALSE)</f>
        <v>62863</v>
      </c>
      <c r="I3359" s="177">
        <f>_xll.qlInterestRateIndexValueDate(Index1M,$H3359)</f>
        <v>62863</v>
      </c>
      <c r="J3359" s="182">
        <f>IFERROR(_xll.qlIndexFixing(Index1M,$H3359,TRUE,_xll.ohTrigger(RecalcTrigger,Trigger1M)),NA())</f>
        <v>2.2874583210904711E-2</v>
      </c>
      <c r="K3359" s="44">
        <f>IFERROR(_xll.qlIndexFixing(Index3M,H3359,TRUE,_xll.ohTrigger(RecalcTrigger,Trigger3M)),NA())</f>
        <v>2.315563889092271E-2</v>
      </c>
      <c r="L3359" s="44">
        <f>IFERROR(_xll.qlIndexFixing(Index6M,$H3359,TRUE,_xll.ohTrigger(RecalcTrigger,Trigger6M)),NA())</f>
        <v>2.3299934619849097E-2</v>
      </c>
      <c r="M3359" s="183">
        <f>IFERROR(_xll.qlIndexFixing(Index1Y,$H3359,TRUE,_xll.ohTrigger(RecalcTrigger,Trigger1Y)),NA())</f>
        <v>2.350506239171794E-2</v>
      </c>
      <c r="N3359" s="182">
        <f>IFERROR(_xll.qlIndexFixing(ONIndex1M,I3359,TRUE,_xll.ohTrigger(RecalcTrigger,Trigger1M)),NA())</f>
        <v>2.2849097872348345E-2</v>
      </c>
      <c r="O3359" s="44">
        <f>IFERROR(_xll.qlIndexFixing(ONIndex3M,I3359,TRUE,_xll.ohTrigger(RecalcTrigger,Trigger3M)),NA())</f>
        <v>2.3074655213266571E-2</v>
      </c>
      <c r="P3359" s="44">
        <f>IFERROR(_xll.qlIndexFixing(ONIndex6M,I3359,TRUE,_xll.ohTrigger(RecalcTrigger,Trigger6M)),NA())</f>
        <v>2.3134837198802716E-2</v>
      </c>
      <c r="Q3359" s="183">
        <f>IFERROR(_xll.qlIndexFixing(ONIndex1Y,I3359,TRUE,_xll.ohTrigger(RecalcTrigger,Trigger1Y)),NA())</f>
        <v>2.3172566413581785E-2</v>
      </c>
    </row>
    <row r="3360" spans="2:17" x14ac:dyDescent="0.2">
      <c r="B3360" s="39" t="s">
        <v>42</v>
      </c>
      <c r="D3360" s="42">
        <f>_xll.qlCalendarAdvance(Calendar,$D3359,B3360,"f",FALSE)</f>
        <v>62870</v>
      </c>
      <c r="E3360" s="177">
        <f>_xll.qlInterestRateIndexValueDate(IndexON,D3360)</f>
        <v>62870</v>
      </c>
      <c r="F3360" s="193">
        <f>IFERROR(_xll.qlIndexFixing(IndexON,D3360,TRUE,_xll.ohTrigger(RecalcTrigger,TriggerON)),NA())</f>
        <v>2.2673829293184955E-2</v>
      </c>
      <c r="H3360" s="42">
        <f>_xll.qlCalendarAdvance(Calendar,$H3359,B3360,"f",FALSE)</f>
        <v>62870</v>
      </c>
      <c r="I3360" s="177">
        <f>_xll.qlInterestRateIndexValueDate(Index1M,$H3360)</f>
        <v>62870</v>
      </c>
      <c r="J3360" s="182">
        <f>IFERROR(_xll.qlIndexFixing(Index1M,$H3360,TRUE,_xll.ohTrigger(RecalcTrigger,Trigger1M)),NA())</f>
        <v>2.2877289883711092E-2</v>
      </c>
      <c r="K3360" s="44">
        <f>IFERROR(_xll.qlIndexFixing(Index3M,H3360,TRUE,_xll.ohTrigger(RecalcTrigger,Trigger3M)),NA())</f>
        <v>2.315810983886657E-2</v>
      </c>
      <c r="L3360" s="44">
        <f>IFERROR(_xll.qlIndexFixing(Index6M,$H3360,TRUE,_xll.ohTrigger(RecalcTrigger,Trigger6M)),NA())</f>
        <v>2.3302330396824913E-2</v>
      </c>
      <c r="M3360" s="183">
        <f>IFERROR(_xll.qlIndexFixing(Index1Y,$H3360,TRUE,_xll.ohTrigger(RecalcTrigger,Trigger1Y)),NA())</f>
        <v>2.3507300572114115E-2</v>
      </c>
      <c r="N3360" s="182">
        <f>IFERROR(_xll.qlIndexFixing(ONIndex1M,I3360,TRUE,_xll.ohTrigger(RecalcTrigger,Trigger1M)),NA())</f>
        <v>2.2851830962765662E-2</v>
      </c>
      <c r="O3360" s="44">
        <f>IFERROR(_xll.qlIndexFixing(ONIndex3M,I3360,TRUE,_xll.ohTrigger(RecalcTrigger,Trigger3M)),NA())</f>
        <v>2.3077204674532004E-2</v>
      </c>
      <c r="P3360" s="44">
        <f>IFERROR(_xll.qlIndexFixing(ONIndex6M,I3360,TRUE,_xll.ohTrigger(RecalcTrigger,Trigger6M)),NA())</f>
        <v>2.3137394041763404E-2</v>
      </c>
      <c r="Q3360" s="183">
        <f>IFERROR(_xll.qlIndexFixing(ONIndex1Y,I3360,TRUE,_xll.ohTrigger(RecalcTrigger,Trigger1Y)),NA())</f>
        <v>2.3175134911321837E-2</v>
      </c>
    </row>
    <row r="3361" spans="2:17" x14ac:dyDescent="0.2">
      <c r="B3361" s="39" t="s">
        <v>42</v>
      </c>
      <c r="D3361" s="42">
        <f>_xll.qlCalendarAdvance(Calendar,$D3360,B3361,"f",FALSE)</f>
        <v>62877</v>
      </c>
      <c r="E3361" s="177">
        <f>_xll.qlInterestRateIndexValueDate(IndexON,D3361)</f>
        <v>62877</v>
      </c>
      <c r="F3361" s="193">
        <f>IFERROR(_xll.qlIndexFixing(IndexON,D3361,TRUE,_xll.ohTrigger(RecalcTrigger,TriggerON)),NA())</f>
        <v>2.2676227425564299E-2</v>
      </c>
      <c r="H3361" s="42">
        <f>_xll.qlCalendarAdvance(Calendar,$H3360,B3361,"f",FALSE)</f>
        <v>62877</v>
      </c>
      <c r="I3361" s="177">
        <f>_xll.qlInterestRateIndexValueDate(Index1M,$H3361)</f>
        <v>62877</v>
      </c>
      <c r="J3361" s="182">
        <f>IFERROR(_xll.qlIndexFixing(Index1M,$H3361,TRUE,_xll.ohTrigger(RecalcTrigger,Trigger1M)),NA())</f>
        <v>2.2879980950245647E-2</v>
      </c>
      <c r="K3361" s="44">
        <f>IFERROR(_xll.qlIndexFixing(Index3M,H3361,TRUE,_xll.ohTrigger(RecalcTrigger,Trigger3M)),NA())</f>
        <v>2.3160566173477112E-2</v>
      </c>
      <c r="L3361" s="44">
        <f>IFERROR(_xll.qlIndexFixing(Index6M,$H3361,TRUE,_xll.ohTrigger(RecalcTrigger,Trigger6M)),NA())</f>
        <v>2.3304711433361457E-2</v>
      </c>
      <c r="M3361" s="183">
        <f>IFERROR(_xll.qlIndexFixing(Index1Y,$H3361,TRUE,_xll.ohTrigger(RecalcTrigger,Trigger1Y)),NA())</f>
        <v>2.3509523771942539E-2</v>
      </c>
      <c r="N3361" s="182">
        <f>IFERROR(_xll.qlIndexFixing(ONIndex1M,I3361,TRUE,_xll.ohTrigger(RecalcTrigger,Trigger1M)),NA())</f>
        <v>2.2854548473656422E-2</v>
      </c>
      <c r="O3361" s="44">
        <f>IFERROR(_xll.qlIndexFixing(ONIndex3M,I3361,TRUE,_xll.ohTrigger(RecalcTrigger,Trigger3M)),NA())</f>
        <v>2.3079739603226734E-2</v>
      </c>
      <c r="P3361" s="44">
        <f>IFERROR(_xll.qlIndexFixing(ONIndex6M,I3361,TRUE,_xll.ohTrigger(RecalcTrigger,Trigger6M)),NA())</f>
        <v>2.3139936309766185E-2</v>
      </c>
      <c r="Q3361" s="183">
        <f>IFERROR(_xll.qlIndexFixing(ONIndex1Y,I3361,TRUE,_xll.ohTrigger(RecalcTrigger,Trigger1Y)),NA())</f>
        <v>2.3177688767889171E-2</v>
      </c>
    </row>
    <row r="3362" spans="2:17" x14ac:dyDescent="0.2">
      <c r="B3362" s="39" t="s">
        <v>42</v>
      </c>
      <c r="D3362" s="42">
        <f>_xll.qlCalendarAdvance(Calendar,$D3361,B3362,"f",FALSE)</f>
        <v>62884</v>
      </c>
      <c r="E3362" s="177">
        <f>_xll.qlInterestRateIndexValueDate(IndexON,D3362)</f>
        <v>62884</v>
      </c>
      <c r="F3362" s="193">
        <f>IFERROR(_xll.qlIndexFixing(IndexON,D3362,TRUE,_xll.ohTrigger(RecalcTrigger,TriggerON)),NA())</f>
        <v>2.2678611809171523E-2</v>
      </c>
      <c r="H3362" s="42">
        <f>_xll.qlCalendarAdvance(Calendar,$H3361,B3362,"f",FALSE)</f>
        <v>62884</v>
      </c>
      <c r="I3362" s="177">
        <f>_xll.qlInterestRateIndexValueDate(Index1M,$H3362)</f>
        <v>62884</v>
      </c>
      <c r="J3362" s="182">
        <f>IFERROR(_xll.qlIndexFixing(Index1M,$H3362,TRUE,_xll.ohTrigger(RecalcTrigger,Trigger1M)),NA())</f>
        <v>2.2884469555690286E-2</v>
      </c>
      <c r="K3362" s="44">
        <f>IFERROR(_xll.qlIndexFixing(Index3M,H3362,TRUE,_xll.ohTrigger(RecalcTrigger,Trigger3M)),NA())</f>
        <v>2.3164818241655321E-2</v>
      </c>
      <c r="L3362" s="44">
        <f>IFERROR(_xll.qlIndexFixing(Index6M,$H3362,TRUE,_xll.ohTrigger(RecalcTrigger,Trigger6M)),NA())</f>
        <v>2.3308888037376511E-2</v>
      </c>
      <c r="M3362" s="183">
        <f>IFERROR(_xll.qlIndexFixing(Index1Y,$H3362,TRUE,_xll.ohTrigger(RecalcTrigger,Trigger1Y)),NA())</f>
        <v>2.3510832717889008E-2</v>
      </c>
      <c r="N3362" s="182">
        <f>IFERROR(_xll.qlIndexFixing(ONIndex1M,I3362,TRUE,_xll.ohTrigger(RecalcTrigger,Trigger1M)),NA())</f>
        <v>2.2857250405020624E-2</v>
      </c>
      <c r="O3362" s="44">
        <f>IFERROR(_xll.qlIndexFixing(ONIndex3M,I3362,TRUE,_xll.ohTrigger(RecalcTrigger,Trigger3M)),NA())</f>
        <v>2.3082259999026578E-2</v>
      </c>
      <c r="P3362" s="44">
        <f>IFERROR(_xll.qlIndexFixing(ONIndex6M,I3362,TRUE,_xll.ohTrigger(RecalcTrigger,Trigger6M)),NA())</f>
        <v>2.3142464003135244E-2</v>
      </c>
      <c r="Q3362" s="183">
        <f>IFERROR(_xll.qlIndexFixing(ONIndex1Y,I3362,TRUE,_xll.ohTrigger(RecalcTrigger,Trigger1Y)),NA())</f>
        <v>2.3180227983202739E-2</v>
      </c>
    </row>
    <row r="3363" spans="2:17" x14ac:dyDescent="0.2">
      <c r="B3363" s="39" t="s">
        <v>42</v>
      </c>
      <c r="D3363" s="42">
        <f>_xll.qlCalendarAdvance(Calendar,$D3362,B3363,"f",FALSE)</f>
        <v>62891</v>
      </c>
      <c r="E3363" s="177">
        <f>_xll.qlInterestRateIndexValueDate(IndexON,D3363)</f>
        <v>62891</v>
      </c>
      <c r="F3363" s="193">
        <f>IFERROR(_xll.qlIndexFixing(IndexON,D3363,TRUE,_xll.ohTrigger(RecalcTrigger,TriggerON)),NA())</f>
        <v>2.2680982444249764E-2</v>
      </c>
      <c r="H3363" s="42">
        <f>_xll.qlCalendarAdvance(Calendar,$H3362,B3363,"f",FALSE)</f>
        <v>62891</v>
      </c>
      <c r="I3363" s="177">
        <f>_xll.qlInterestRateIndexValueDate(Index1M,$H3363)</f>
        <v>62891</v>
      </c>
      <c r="J3363" s="182">
        <f>IFERROR(_xll.qlIndexFixing(Index1M,$H3363,TRUE,_xll.ohTrigger(RecalcTrigger,Trigger1M)),NA())</f>
        <v>2.2890749379031194E-2</v>
      </c>
      <c r="K3363" s="44">
        <f>IFERROR(_xll.qlIndexFixing(Index3M,H3363,TRUE,_xll.ohTrigger(RecalcTrigger,Trigger3M)),NA())</f>
        <v>2.3167243568839334E-2</v>
      </c>
      <c r="L3363" s="44">
        <f>IFERROR(_xll.qlIndexFixing(Index6M,$H3363,TRUE,_xll.ohTrigger(RecalcTrigger,Trigger6M)),NA())</f>
        <v>2.3311237785427503E-2</v>
      </c>
      <c r="M3363" s="183">
        <f>IFERROR(_xll.qlIndexFixing(Index1Y,$H3363,TRUE,_xll.ohTrigger(RecalcTrigger,Trigger1Y)),NA())</f>
        <v>2.351302688665835E-2</v>
      </c>
      <c r="N3363" s="182">
        <f>IFERROR(_xll.qlIndexFixing(ONIndex1M,I3363,TRUE,_xll.ohTrigger(RecalcTrigger,Trigger1M)),NA())</f>
        <v>2.285993675702036E-2</v>
      </c>
      <c r="O3363" s="44">
        <f>IFERROR(_xll.qlIndexFixing(ONIndex3M,I3363,TRUE,_xll.ohTrigger(RecalcTrigger,Trigger3M)),NA())</f>
        <v>2.308476586201258E-2</v>
      </c>
      <c r="P3363" s="44">
        <f>IFERROR(_xll.qlIndexFixing(ONIndex6M,I3363,TRUE,_xll.ohTrigger(RecalcTrigger,Trigger6M)),NA())</f>
        <v>2.3144977121627441E-2</v>
      </c>
      <c r="Q3363" s="183">
        <f>IFERROR(_xll.qlIndexFixing(ONIndex1Y,I3363,TRUE,_xll.ohTrigger(RecalcTrigger,Trigger1Y)),NA())</f>
        <v>2.3182752557019404E-2</v>
      </c>
    </row>
    <row r="3364" spans="2:17" x14ac:dyDescent="0.2">
      <c r="B3364" s="39" t="s">
        <v>42</v>
      </c>
      <c r="D3364" s="42">
        <f>_xll.qlCalendarAdvance(Calendar,$D3363,B3364,"f",FALSE)</f>
        <v>62898</v>
      </c>
      <c r="E3364" s="177">
        <f>_xll.qlInterestRateIndexValueDate(IndexON,D3364)</f>
        <v>62898</v>
      </c>
      <c r="F3364" s="193">
        <f>IFERROR(_xll.qlIndexFixing(IndexON,D3364,TRUE,_xll.ohTrigger(RecalcTrigger,TriggerON)),NA())</f>
        <v>2.2683339331042163E-2</v>
      </c>
      <c r="H3364" s="42">
        <f>_xll.qlCalendarAdvance(Calendar,$H3363,B3364,"f",FALSE)</f>
        <v>62898</v>
      </c>
      <c r="I3364" s="177">
        <f>_xll.qlInterestRateIndexValueDate(Index1M,$H3364)</f>
        <v>62898</v>
      </c>
      <c r="J3364" s="182">
        <f>IFERROR(_xll.qlIndexFixing(Index1M,$H3364,TRUE,_xll.ohTrigger(RecalcTrigger,Trigger1M)),NA())</f>
        <v>2.2889769862406609E-2</v>
      </c>
      <c r="K3364" s="44">
        <f>IFERROR(_xll.qlIndexFixing(Index3M,H3364,TRUE,_xll.ohTrigger(RecalcTrigger,Trigger3M)),NA())</f>
        <v>2.3169654280790725E-2</v>
      </c>
      <c r="L3364" s="44">
        <f>IFERROR(_xll.qlIndexFixing(Index6M,$H3364,TRUE,_xll.ohTrigger(RecalcTrigger,Trigger6M)),NA())</f>
        <v>2.3313572791033597E-2</v>
      </c>
      <c r="M3364" s="183">
        <f>IFERROR(_xll.qlIndexFixing(Index1Y,$H3364,TRUE,_xll.ohTrigger(RecalcTrigger,Trigger1Y)),NA())</f>
        <v>2.351520607551616E-2</v>
      </c>
      <c r="N3364" s="182">
        <f>IFERROR(_xll.qlIndexFixing(ONIndex1M,I3364,TRUE,_xll.ohTrigger(RecalcTrigger,Trigger1M)),NA())</f>
        <v>2.2862607529493539E-2</v>
      </c>
      <c r="O3364" s="44">
        <f>IFERROR(_xll.qlIndexFixing(ONIndex3M,I3364,TRUE,_xll.ohTrigger(RecalcTrigger,Trigger3M)),NA())</f>
        <v>2.3087257192427879E-2</v>
      </c>
      <c r="P3364" s="44">
        <f>IFERROR(_xll.qlIndexFixing(ONIndex6M,I3364,TRUE,_xll.ohTrigger(RecalcTrigger,Trigger6M)),NA())</f>
        <v>2.3147475665242778E-2</v>
      </c>
      <c r="Q3364" s="183">
        <f>IFERROR(_xll.qlIndexFixing(ONIndex1Y,I3364,TRUE,_xll.ohTrigger(RecalcTrigger,Trigger1Y)),NA())</f>
        <v>2.3185262489744396E-2</v>
      </c>
    </row>
    <row r="3365" spans="2:17" x14ac:dyDescent="0.2">
      <c r="B3365" s="39" t="s">
        <v>42</v>
      </c>
      <c r="D3365" s="42">
        <f>_xll.qlCalendarAdvance(Calendar,$D3364,B3365,"f",FALSE)</f>
        <v>62905</v>
      </c>
      <c r="E3365" s="177">
        <f>_xll.qlInterestRateIndexValueDate(IndexON,D3365)</f>
        <v>62905</v>
      </c>
      <c r="F3365" s="193">
        <f>IFERROR(_xll.qlIndexFixing(IndexON,D3365,TRUE,_xll.ohTrigger(RecalcTrigger,TriggerON)),NA())</f>
        <v>2.2685682469305579E-2</v>
      </c>
      <c r="H3365" s="42">
        <f>_xll.qlCalendarAdvance(Calendar,$H3364,B3365,"f",FALSE)</f>
        <v>62905</v>
      </c>
      <c r="I3365" s="177">
        <f>_xll.qlInterestRateIndexValueDate(Index1M,$H3365)</f>
        <v>62905</v>
      </c>
      <c r="J3365" s="182">
        <f>IFERROR(_xll.qlIndexFixing(Index1M,$H3365,TRUE,_xll.ohTrigger(RecalcTrigger,Trigger1M)),NA())</f>
        <v>2.2892396603428899E-2</v>
      </c>
      <c r="K3365" s="44">
        <f>IFERROR(_xll.qlIndexFixing(Index3M,H3365,TRUE,_xll.ohTrigger(RecalcTrigger,Trigger3M)),NA())</f>
        <v>2.317205037747954E-2</v>
      </c>
      <c r="L3365" s="44">
        <f>IFERROR(_xll.qlIndexFixing(Index6M,$H3365,TRUE,_xll.ohTrigger(RecalcTrigger,Trigger6M)),NA())</f>
        <v>2.3315893054145474E-2</v>
      </c>
      <c r="M3365" s="183">
        <f>IFERROR(_xll.qlIndexFixing(Index1Y,$H3365,TRUE,_xll.ohTrigger(RecalcTrigger,Trigger1Y)),NA())</f>
        <v>2.3517370284367178E-2</v>
      </c>
      <c r="N3365" s="182">
        <f>IFERROR(_xll.qlIndexFixing(ONIndex1M,I3365,TRUE,_xll.ohTrigger(RecalcTrigger,Trigger1M)),NA())</f>
        <v>2.2865262722521207E-2</v>
      </c>
      <c r="O3365" s="44">
        <f>IFERROR(_xll.qlIndexFixing(ONIndex3M,I3365,TRUE,_xll.ohTrigger(RecalcTrigger,Trigger3M)),NA())</f>
        <v>2.3089733990029337E-2</v>
      </c>
      <c r="P3365" s="44">
        <f>IFERROR(_xll.qlIndexFixing(ONIndex6M,I3365,TRUE,_xll.ohTrigger(RecalcTrigger,Trigger6M)),NA())</f>
        <v>2.3149959634143347E-2</v>
      </c>
      <c r="Q3365" s="183">
        <f>IFERROR(_xll.qlIndexFixing(ONIndex1Y,I3365,TRUE,_xll.ohTrigger(RecalcTrigger,Trigger1Y)),NA())</f>
        <v>2.3187757781377716E-2</v>
      </c>
    </row>
    <row r="3366" spans="2:17" x14ac:dyDescent="0.2">
      <c r="B3366" s="39" t="s">
        <v>42</v>
      </c>
      <c r="D3366" s="42">
        <f>_xll.qlCalendarAdvance(Calendar,$D3365,B3366,"f",FALSE)</f>
        <v>62912</v>
      </c>
      <c r="E3366" s="177">
        <f>_xll.qlInterestRateIndexValueDate(IndexON,D3366)</f>
        <v>62912</v>
      </c>
      <c r="F3366" s="193">
        <f>IFERROR(_xll.qlIndexFixing(IndexON,D3366,TRUE,_xll.ohTrigger(RecalcTrigger,TriggerON)),NA())</f>
        <v>2.2688011859040014E-2</v>
      </c>
      <c r="H3366" s="42">
        <f>_xll.qlCalendarAdvance(Calendar,$H3365,B3366,"f",FALSE)</f>
        <v>62912</v>
      </c>
      <c r="I3366" s="177">
        <f>_xll.qlInterestRateIndexValueDate(Index1M,$H3366)</f>
        <v>62912</v>
      </c>
      <c r="J3366" s="182">
        <f>IFERROR(_xll.qlIndexFixing(Index1M,$H3366,TRUE,_xll.ohTrigger(RecalcTrigger,Trigger1M)),NA())</f>
        <v>2.2895007736210723E-2</v>
      </c>
      <c r="K3366" s="44">
        <f>IFERROR(_xll.qlIndexFixing(Index3M,H3366,TRUE,_xll.ohTrigger(RecalcTrigger,Trigger3M)),NA())</f>
        <v>2.3174431858883758E-2</v>
      </c>
      <c r="L3366" s="44">
        <f>IFERROR(_xll.qlIndexFixing(Index6M,$H3366,TRUE,_xll.ohTrigger(RecalcTrigger,Trigger6M)),NA())</f>
        <v>2.3318198574710264E-2</v>
      </c>
      <c r="M3366" s="183">
        <f>IFERROR(_xll.qlIndexFixing(Index1Y,$H3366,TRUE,_xll.ohTrigger(RecalcTrigger,Trigger1Y)),NA())</f>
        <v>2.3519519513115705E-2</v>
      </c>
      <c r="N3366" s="182">
        <f>IFERROR(_xll.qlIndexFixing(ONIndex1M,I3366,TRUE,_xll.ohTrigger(RecalcTrigger,Trigger1M)),NA())</f>
        <v>2.2867902336022317E-2</v>
      </c>
      <c r="O3366" s="44">
        <f>IFERROR(_xll.qlIndexFixing(ONIndex3M,I3366,TRUE,_xll.ohTrigger(RecalcTrigger,Trigger3M)),NA())</f>
        <v>2.3092196254898001E-2</v>
      </c>
      <c r="P3366" s="44">
        <f>IFERROR(_xll.qlIndexFixing(ONIndex6M,I3366,TRUE,_xll.ohTrigger(RecalcTrigger,Trigger6M)),NA())</f>
        <v>2.3152429028167054E-2</v>
      </c>
      <c r="Q3366" s="183">
        <f>IFERROR(_xll.qlIndexFixing(ONIndex1Y,I3366,TRUE,_xll.ohTrigger(RecalcTrigger,Trigger1Y)),NA())</f>
        <v>2.3190238431595178E-2</v>
      </c>
    </row>
    <row r="3367" spans="2:17" x14ac:dyDescent="0.2">
      <c r="B3367" s="39" t="s">
        <v>42</v>
      </c>
      <c r="D3367" s="42">
        <f>_xll.qlCalendarAdvance(Calendar,$D3366,B3367,"f",FALSE)</f>
        <v>62919</v>
      </c>
      <c r="E3367" s="177">
        <f>_xll.qlInterestRateIndexValueDate(IndexON,D3367)</f>
        <v>62919</v>
      </c>
      <c r="F3367" s="193">
        <f>IFERROR(_xll.qlIndexFixing(IndexON,D3367,TRUE,_xll.ohTrigger(RecalcTrigger,TriggerON)),NA())</f>
        <v>2.2690327500407559E-2</v>
      </c>
      <c r="H3367" s="42">
        <f>_xll.qlCalendarAdvance(Calendar,$H3366,B3367,"f",FALSE)</f>
        <v>62919</v>
      </c>
      <c r="I3367" s="177">
        <f>_xll.qlInterestRateIndexValueDate(Index1M,$H3367)</f>
        <v>62919</v>
      </c>
      <c r="J3367" s="182">
        <f>IFERROR(_xll.qlIndexFixing(Index1M,$H3367,TRUE,_xll.ohTrigger(RecalcTrigger,Trigger1M)),NA())</f>
        <v>2.2896701465560148E-2</v>
      </c>
      <c r="K3367" s="44">
        <f>IFERROR(_xll.qlIndexFixing(Index3M,H3367,TRUE,_xll.ohTrigger(RecalcTrigger,Trigger3M)),NA())</f>
        <v>2.3175898036000037E-2</v>
      </c>
      <c r="L3367" s="44">
        <f>IFERROR(_xll.qlIndexFixing(Index6M,$H3367,TRUE,_xll.ohTrigger(RecalcTrigger,Trigger6M)),NA())</f>
        <v>2.3319588750913417E-2</v>
      </c>
      <c r="M3367" s="183">
        <f>IFERROR(_xll.qlIndexFixing(Index1Y,$H3367,TRUE,_xll.ohTrigger(RecalcTrigger,Trigger1Y)),NA())</f>
        <v>2.3521653761667816E-2</v>
      </c>
      <c r="N3367" s="182">
        <f>IFERROR(_xll.qlIndexFixing(ONIndex1M,I3367,TRUE,_xll.ohTrigger(RecalcTrigger,Trigger1M)),NA())</f>
        <v>2.2870526369915822E-2</v>
      </c>
      <c r="O3367" s="44">
        <f>IFERROR(_xll.qlIndexFixing(ONIndex3M,I3367,TRUE,_xll.ohTrigger(RecalcTrigger,Trigger3M)),NA())</f>
        <v>2.3094643986871777E-2</v>
      </c>
      <c r="P3367" s="44">
        <f>IFERROR(_xll.qlIndexFixing(ONIndex6M,I3367,TRUE,_xll.ohTrigger(RecalcTrigger,Trigger6M)),NA())</f>
        <v>2.3154883847232854E-2</v>
      </c>
      <c r="Q3367" s="183">
        <f>IFERROR(_xll.qlIndexFixing(ONIndex1Y,I3367,TRUE,_xll.ohTrigger(RecalcTrigger,Trigger1Y)),NA())</f>
        <v>2.3192704440477829E-2</v>
      </c>
    </row>
    <row r="3368" spans="2:17" x14ac:dyDescent="0.2">
      <c r="B3368" s="39" t="s">
        <v>42</v>
      </c>
      <c r="D3368" s="42">
        <f>_xll.qlCalendarAdvance(Calendar,$D3367,B3368,"f",FALSE)</f>
        <v>62926</v>
      </c>
      <c r="E3368" s="177">
        <f>_xll.qlInterestRateIndexValueDate(IndexON,D3368)</f>
        <v>62926</v>
      </c>
      <c r="F3368" s="193">
        <f>IFERROR(_xll.qlIndexFixing(IndexON,D3368,TRUE,_xll.ohTrigger(RecalcTrigger,TriggerON)),NA())</f>
        <v>2.2692629393165076E-2</v>
      </c>
      <c r="H3368" s="42">
        <f>_xll.qlCalendarAdvance(Calendar,$H3367,B3368,"f",FALSE)</f>
        <v>62926</v>
      </c>
      <c r="I3368" s="177">
        <f>_xll.qlInterestRateIndexValueDate(Index1M,$H3368)</f>
        <v>62926</v>
      </c>
      <c r="J3368" s="182">
        <f>IFERROR(_xll.qlIndexFixing(Index1M,$H3368,TRUE,_xll.ohTrigger(RecalcTrigger,Trigger1M)),NA())</f>
        <v>2.2899282334950127E-2</v>
      </c>
      <c r="K3368" s="44">
        <f>IFERROR(_xll.qlIndexFixing(Index3M,H3368,TRUE,_xll.ohTrigger(RecalcTrigger,Trigger3M)),NA())</f>
        <v>2.3178251181712142E-2</v>
      </c>
      <c r="L3368" s="44">
        <f>IFERROR(_xll.qlIndexFixing(Index6M,$H3368,TRUE,_xll.ohTrigger(RecalcTrigger,Trigger6M)),NA())</f>
        <v>2.3321865694646036E-2</v>
      </c>
      <c r="M3368" s="183">
        <f>IFERROR(_xll.qlIndexFixing(Index1Y,$H3368,TRUE,_xll.ohTrigger(RecalcTrigger,Trigger1Y)),NA())</f>
        <v>2.3523773029929362E-2</v>
      </c>
      <c r="N3368" s="182">
        <f>IFERROR(_xll.qlIndexFixing(ONIndex1M,I3368,TRUE,_xll.ohTrigger(RecalcTrigger,Trigger1M)),NA())</f>
        <v>2.2873134824444863E-2</v>
      </c>
      <c r="O3368" s="44">
        <f>IFERROR(_xll.qlIndexFixing(ONIndex3M,I3368,TRUE,_xll.ohTrigger(RecalcTrigger,Trigger3M)),NA())</f>
        <v>2.3097077186355897E-2</v>
      </c>
      <c r="P3368" s="44">
        <f>IFERROR(_xll.qlIndexFixing(ONIndex6M,I3368,TRUE,_xll.ohTrigger(RecalcTrigger,Trigger6M)),NA())</f>
        <v>2.3157324091664933E-2</v>
      </c>
      <c r="Q3368" s="183">
        <f>IFERROR(_xll.qlIndexFixing(ONIndex1Y,I3368,TRUE,_xll.ohTrigger(RecalcTrigger,Trigger1Y)),NA())</f>
        <v>2.3195155808349854E-2</v>
      </c>
    </row>
    <row r="3369" spans="2:17" x14ac:dyDescent="0.2">
      <c r="B3369" s="39" t="s">
        <v>42</v>
      </c>
      <c r="D3369" s="42">
        <f>_xll.qlCalendarAdvance(Calendar,$D3368,B3369,"f",FALSE)</f>
        <v>62933</v>
      </c>
      <c r="E3369" s="177">
        <f>_xll.qlInterestRateIndexValueDate(IndexON,D3369)</f>
        <v>62933</v>
      </c>
      <c r="F3369" s="193">
        <f>IFERROR(_xll.qlIndexFixing(IndexON,D3369,TRUE,_xll.ohTrigger(RecalcTrigger,TriggerON)),NA())</f>
        <v>2.2694917537393611E-2</v>
      </c>
      <c r="H3369" s="42">
        <f>_xll.qlCalendarAdvance(Calendar,$H3368,B3369,"f",FALSE)</f>
        <v>62933</v>
      </c>
      <c r="I3369" s="177">
        <f>_xll.qlInterestRateIndexValueDate(Index1M,$H3369)</f>
        <v>62933</v>
      </c>
      <c r="J3369" s="182">
        <f>IFERROR(_xll.qlIndexFixing(Index1M,$H3369,TRUE,_xll.ohTrigger(RecalcTrigger,Trigger1M)),NA())</f>
        <v>2.2901847597033585E-2</v>
      </c>
      <c r="K3369" s="44">
        <f>IFERROR(_xll.qlIndexFixing(Index3M,H3369,TRUE,_xll.ohTrigger(RecalcTrigger,Trigger3M)),NA())</f>
        <v>2.3180589712970979E-2</v>
      </c>
      <c r="L3369" s="44">
        <f>IFERROR(_xll.qlIndexFixing(Index6M,$H3369,TRUE,_xll.ohTrigger(RecalcTrigger,Trigger6M)),NA())</f>
        <v>2.3324127896606244E-2</v>
      </c>
      <c r="M3369" s="183">
        <f>IFERROR(_xll.qlIndexFixing(Index1Y,$H3369,TRUE,_xll.ohTrigger(RecalcTrigger,Trigger1Y)),NA())</f>
        <v>2.3525877317807309E-2</v>
      </c>
      <c r="N3369" s="182">
        <f>IFERROR(_xll.qlIndexFixing(ONIndex1M,I3369,TRUE,_xll.ohTrigger(RecalcTrigger,Trigger1M)),NA())</f>
        <v>2.2875727699447346E-2</v>
      </c>
      <c r="O3369" s="44">
        <f>IFERROR(_xll.qlIndexFixing(ONIndex3M,I3369,TRUE,_xll.ohTrigger(RecalcTrigger,Trigger3M)),NA())</f>
        <v>2.3099495852945129E-2</v>
      </c>
      <c r="P3369" s="44">
        <f>IFERROR(_xll.qlIndexFixing(ONIndex6M,I3369,TRUE,_xll.ohTrigger(RecalcTrigger,Trigger6M)),NA())</f>
        <v>2.315974976122015E-2</v>
      </c>
      <c r="Q3369" s="183">
        <f>IFERROR(_xll.qlIndexFixing(ONIndex1Y,I3369,TRUE,_xll.ohTrigger(RecalcTrigger,Trigger1Y)),NA())</f>
        <v>2.3197592534724976E-2</v>
      </c>
    </row>
    <row r="3370" spans="2:17" x14ac:dyDescent="0.2">
      <c r="B3370" s="39" t="s">
        <v>42</v>
      </c>
      <c r="D3370" s="42">
        <f>_xll.qlCalendarAdvance(Calendar,$D3369,B3370,"f",FALSE)</f>
        <v>62940</v>
      </c>
      <c r="E3370" s="177">
        <f>_xll.qlInterestRateIndexValueDate(IndexON,D3370)</f>
        <v>62940</v>
      </c>
      <c r="F3370" s="193">
        <f>IFERROR(_xll.qlIndexFixing(IndexON,D3370,TRUE,_xll.ohTrigger(RecalcTrigger,TriggerON)),NA())</f>
        <v>2.269719193317421E-2</v>
      </c>
      <c r="H3370" s="42">
        <f>_xll.qlCalendarAdvance(Calendar,$H3369,B3370,"f",FALSE)</f>
        <v>62940</v>
      </c>
      <c r="I3370" s="177">
        <f>_xll.qlInterestRateIndexValueDate(Index1M,$H3370)</f>
        <v>62940</v>
      </c>
      <c r="J3370" s="182">
        <f>IFERROR(_xll.qlIndexFixing(Index1M,$H3370,TRUE,_xll.ohTrigger(RecalcTrigger,Trigger1M)),NA())</f>
        <v>2.2904397251797014E-2</v>
      </c>
      <c r="K3370" s="44">
        <f>IFERROR(_xll.qlIndexFixing(Index3M,H3370,TRUE,_xll.ohTrigger(RecalcTrigger,Trigger3M)),NA())</f>
        <v>2.3182913629753381E-2</v>
      </c>
      <c r="L3370" s="44">
        <f>IFERROR(_xll.qlIndexFixing(Index6M,$H3370,TRUE,_xll.ohTrigger(RecalcTrigger,Trigger6M)),NA())</f>
        <v>2.3326375356744436E-2</v>
      </c>
      <c r="M3370" s="183">
        <f>IFERROR(_xll.qlIndexFixing(Index1Y,$H3370,TRUE,_xll.ohTrigger(RecalcTrigger,Trigger1Y)),NA())</f>
        <v>2.3527966625209729E-2</v>
      </c>
      <c r="N3370" s="182">
        <f>IFERROR(_xll.qlIndexFixing(ONIndex1M,I3370,TRUE,_xll.ohTrigger(RecalcTrigger,Trigger1M)),NA())</f>
        <v>2.2878304994923271E-2</v>
      </c>
      <c r="O3370" s="44">
        <f>IFERROR(_xll.qlIndexFixing(ONIndex3M,I3370,TRUE,_xll.ohTrigger(RecalcTrigger,Trigger3M)),NA())</f>
        <v>2.310189998672052E-2</v>
      </c>
      <c r="P3370" s="44">
        <f>IFERROR(_xll.qlIndexFixing(ONIndex6M,I3370,TRUE,_xll.ohTrigger(RecalcTrigger,Trigger6M)),NA())</f>
        <v>2.3162160855898506E-2</v>
      </c>
      <c r="Q3370" s="183">
        <f>IFERROR(_xll.qlIndexFixing(ONIndex1Y,I3370,TRUE,_xll.ohTrigger(RecalcTrigger,Trigger1Y)),NA())</f>
        <v>2.3200014619846332E-2</v>
      </c>
    </row>
    <row r="3371" spans="2:17" x14ac:dyDescent="0.2">
      <c r="B3371" s="39" t="s">
        <v>42</v>
      </c>
      <c r="D3371" s="42">
        <f>_xll.qlCalendarAdvance(Calendar,$D3370,B3371,"f",FALSE)</f>
        <v>62947</v>
      </c>
      <c r="E3371" s="177">
        <f>_xll.qlInterestRateIndexValueDate(IndexON,D3371)</f>
        <v>62947</v>
      </c>
      <c r="F3371" s="193">
        <f>IFERROR(_xll.qlIndexFixing(IndexON,D3371,TRUE,_xll.ohTrigger(RecalcTrigger,TriggerON)),NA())</f>
        <v>2.2699452580425827E-2</v>
      </c>
      <c r="H3371" s="42">
        <f>_xll.qlCalendarAdvance(Calendar,$H3370,B3371,"f",FALSE)</f>
        <v>62947</v>
      </c>
      <c r="I3371" s="177">
        <f>_xll.qlInterestRateIndexValueDate(Index1M,$H3371)</f>
        <v>62947</v>
      </c>
      <c r="J3371" s="182">
        <f>IFERROR(_xll.qlIndexFixing(Index1M,$H3371,TRUE,_xll.ohTrigger(RecalcTrigger,Trigger1M)),NA())</f>
        <v>2.290782927619904E-2</v>
      </c>
      <c r="K3371" s="44">
        <f>IFERROR(_xll.qlIndexFixing(Index3M,H3371,TRUE,_xll.ohTrigger(RecalcTrigger,Trigger3M)),NA())</f>
        <v>2.3186120035698546E-2</v>
      </c>
      <c r="L3371" s="44">
        <f>IFERROR(_xll.qlIndexFixing(Index6M,$H3371,TRUE,_xll.ohTrigger(RecalcTrigger,Trigger6M)),NA())</f>
        <v>2.3329505037564823E-2</v>
      </c>
      <c r="M3371" s="183">
        <f>IFERROR(_xll.qlIndexFixing(Index1Y,$H3371,TRUE,_xll.ohTrigger(RecalcTrigger,Trigger1Y)),NA())</f>
        <v>2.3530040952044251E-2</v>
      </c>
      <c r="N3371" s="182">
        <f>IFERROR(_xll.qlIndexFixing(ONIndex1M,I3371,TRUE,_xll.ohTrigger(RecalcTrigger,Trigger1M)),NA())</f>
        <v>2.2880866710953685E-2</v>
      </c>
      <c r="O3371" s="44">
        <f>IFERROR(_xll.qlIndexFixing(ONIndex3M,I3371,TRUE,_xll.ohTrigger(RecalcTrigger,Trigger3M)),NA())</f>
        <v>2.3104289587925209E-2</v>
      </c>
      <c r="P3371" s="44">
        <f>IFERROR(_xll.qlIndexFixing(ONIndex6M,I3371,TRUE,_xll.ohTrigger(RecalcTrigger,Trigger6M)),NA())</f>
        <v>2.3164557375781047E-2</v>
      </c>
      <c r="Q3371" s="183">
        <f>IFERROR(_xll.qlIndexFixing(ONIndex1Y,I3371,TRUE,_xll.ohTrigger(RecalcTrigger,Trigger1Y)),NA())</f>
        <v>2.320242206379497E-2</v>
      </c>
    </row>
    <row r="3372" spans="2:17" x14ac:dyDescent="0.2">
      <c r="B3372" s="39" t="s">
        <v>42</v>
      </c>
      <c r="D3372" s="42">
        <f>_xll.qlCalendarAdvance(Calendar,$D3371,B3372,"f",FALSE)</f>
        <v>62954</v>
      </c>
      <c r="E3372" s="177">
        <f>_xll.qlInterestRateIndexValueDate(IndexON,D3372)</f>
        <v>62954</v>
      </c>
      <c r="F3372" s="193">
        <f>IFERROR(_xll.qlIndexFixing(IndexON,D3372,TRUE,_xll.ohTrigger(RecalcTrigger,TriggerON)),NA())</f>
        <v>2.2701699479229509E-2</v>
      </c>
      <c r="H3372" s="42">
        <f>_xll.qlCalendarAdvance(Calendar,$H3371,B3372,"f",FALSE)</f>
        <v>62954</v>
      </c>
      <c r="I3372" s="177">
        <f>_xll.qlInterestRateIndexValueDate(Index1M,$H3372)</f>
        <v>62954</v>
      </c>
      <c r="J3372" s="182">
        <f>IFERROR(_xll.qlIndexFixing(Index1M,$H3372,TRUE,_xll.ohTrigger(RecalcTrigger,Trigger1M)),NA())</f>
        <v>2.2910346759341959E-2</v>
      </c>
      <c r="K3372" s="44">
        <f>IFERROR(_xll.qlIndexFixing(Index3M,H3372,TRUE,_xll.ohTrigger(RecalcTrigger,Trigger3M)),NA())</f>
        <v>2.3188413824841943E-2</v>
      </c>
      <c r="L3372" s="44">
        <f>IFERROR(_xll.qlIndexFixing(Index6M,$H3372,TRUE,_xll.ohTrigger(RecalcTrigger,Trigger6M)),NA())</f>
        <v>2.3331722101793091E-2</v>
      </c>
      <c r="M3372" s="183">
        <f>IFERROR(_xll.qlIndexFixing(Index1Y,$H3372,TRUE,_xll.ohTrigger(RecalcTrigger,Trigger1Y)),NA())</f>
        <v>2.3532100298220282E-2</v>
      </c>
      <c r="N3372" s="182">
        <f>IFERROR(_xll.qlIndexFixing(ONIndex1M,I3372,TRUE,_xll.ohTrigger(RecalcTrigger,Trigger1M)),NA())</f>
        <v>2.2883412847619633E-2</v>
      </c>
      <c r="O3372" s="44">
        <f>IFERROR(_xll.qlIndexFixing(ONIndex3M,I3372,TRUE,_xll.ohTrigger(RecalcTrigger,Trigger3M)),NA())</f>
        <v>2.3106664656316056E-2</v>
      </c>
      <c r="P3372" s="44">
        <f>IFERROR(_xll.qlIndexFixing(ONIndex6M,I3372,TRUE,_xll.ohTrigger(RecalcTrigger,Trigger6M)),NA())</f>
        <v>2.3166939320867774E-2</v>
      </c>
      <c r="Q3372" s="183">
        <f>IFERROR(_xll.qlIndexFixing(ONIndex1Y,I3372,TRUE,_xll.ohTrigger(RecalcTrigger,Trigger1Y)),NA())</f>
        <v>2.3204814866570889E-2</v>
      </c>
    </row>
    <row r="3373" spans="2:17" x14ac:dyDescent="0.2">
      <c r="B3373" s="39" t="s">
        <v>42</v>
      </c>
      <c r="D3373" s="42">
        <f>_xll.qlCalendarAdvance(Calendar,$D3372,B3373,"f",FALSE)</f>
        <v>62961</v>
      </c>
      <c r="E3373" s="177">
        <f>_xll.qlInterestRateIndexValueDate(IndexON,D3373)</f>
        <v>62961</v>
      </c>
      <c r="F3373" s="193">
        <f>IFERROR(_xll.qlIndexFixing(IndexON,D3373,TRUE,_xll.ohTrigger(RecalcTrigger,TriggerON)),NA())</f>
        <v>2.2703932629666301E-2</v>
      </c>
      <c r="H3373" s="42">
        <f>_xll.qlCalendarAdvance(Calendar,$H3372,B3373,"f",FALSE)</f>
        <v>62961</v>
      </c>
      <c r="I3373" s="177">
        <f>_xll.qlInterestRateIndexValueDate(Index1M,$H3373)</f>
        <v>62961</v>
      </c>
      <c r="J3373" s="182">
        <f>IFERROR(_xll.qlIndexFixing(Index1M,$H3373,TRUE,_xll.ohTrigger(RecalcTrigger,Trigger1M)),NA())</f>
        <v>2.2912848634168589E-2</v>
      </c>
      <c r="K3373" s="44">
        <f>IFERROR(_xll.qlIndexFixing(Index3M,H3373,TRUE,_xll.ohTrigger(RecalcTrigger,Trigger3M)),NA())</f>
        <v>2.3190692998519266E-2</v>
      </c>
      <c r="L3373" s="44">
        <f>IFERROR(_xll.qlIndexFixing(Index6M,$H3373,TRUE,_xll.ohTrigger(RecalcTrigger,Trigger6M)),NA())</f>
        <v>2.3333924423126748E-2</v>
      </c>
      <c r="M3373" s="183">
        <f>IFERROR(_xll.qlIndexFixing(Index1Y,$H3373,TRUE,_xll.ohTrigger(RecalcTrigger,Trigger1Y)),NA())</f>
        <v>2.3534144663647449E-2</v>
      </c>
      <c r="N3373" s="182">
        <f>IFERROR(_xll.qlIndexFixing(ONIndex1M,I3373,TRUE,_xll.ohTrigger(RecalcTrigger,Trigger1M)),NA())</f>
        <v>2.2885943404677977E-2</v>
      </c>
      <c r="O3373" s="44">
        <f>IFERROR(_xll.qlIndexFixing(ONIndex3M,I3373,TRUE,_xll.ohTrigger(RecalcTrigger,Trigger3M)),NA())</f>
        <v>2.3109025192055155E-2</v>
      </c>
      <c r="P3373" s="44">
        <f>IFERROR(_xll.qlIndexFixing(ONIndex6M,I3373,TRUE,_xll.ohTrigger(RecalcTrigger,Trigger6M)),NA())</f>
        <v>2.316930669107764E-2</v>
      </c>
      <c r="Q3373" s="183">
        <f>IFERROR(_xll.qlIndexFixing(ONIndex1Y,I3373,TRUE,_xll.ohTrigger(RecalcTrigger,Trigger1Y)),NA())</f>
        <v>2.3207193028093043E-2</v>
      </c>
    </row>
    <row r="3374" spans="2:17" x14ac:dyDescent="0.2">
      <c r="B3374" s="39" t="s">
        <v>42</v>
      </c>
      <c r="D3374" s="42">
        <f>_xll.qlCalendarAdvance(Calendar,$D3373,B3374,"f",FALSE)</f>
        <v>62968</v>
      </c>
      <c r="E3374" s="177">
        <f>_xll.qlInterestRateIndexValueDate(IndexON,D3374)</f>
        <v>62968</v>
      </c>
      <c r="F3374" s="193">
        <f>IFERROR(_xll.qlIndexFixing(IndexON,D3374,TRUE,_xll.ohTrigger(RecalcTrigger,TriggerON)),NA())</f>
        <v>2.2706152031330973E-2</v>
      </c>
      <c r="H3374" s="42">
        <f>_xll.qlCalendarAdvance(Calendar,$H3373,B3374,"f",FALSE)</f>
        <v>62968</v>
      </c>
      <c r="I3374" s="177">
        <f>_xll.qlInterestRateIndexValueDate(Index1M,$H3374)</f>
        <v>62968</v>
      </c>
      <c r="J3374" s="182">
        <f>IFERROR(_xll.qlIndexFixing(Index1M,$H3374,TRUE,_xll.ohTrigger(RecalcTrigger,Trigger1M)),NA())</f>
        <v>2.2915334900681542E-2</v>
      </c>
      <c r="K3374" s="44">
        <f>IFERROR(_xll.qlIndexFixing(Index3M,H3374,TRUE,_xll.ohTrigger(RecalcTrigger,Trigger3M)),NA())</f>
        <v>2.3192957556704093E-2</v>
      </c>
      <c r="L3374" s="44">
        <f>IFERROR(_xll.qlIndexFixing(Index6M,$H3374,TRUE,_xll.ohTrigger(RecalcTrigger,Trigger6M)),NA())</f>
        <v>2.3336112001515141E-2</v>
      </c>
      <c r="M3374" s="183">
        <f>IFERROR(_xll.qlIndexFixing(Index1Y,$H3374,TRUE,_xll.ohTrigger(RecalcTrigger,Trigger1Y)),NA())</f>
        <v>2.3536174048235381E-2</v>
      </c>
      <c r="N3374" s="182">
        <f>IFERROR(_xll.qlIndexFixing(ONIndex1M,I3374,TRUE,_xll.ohTrigger(RecalcTrigger,Trigger1M)),NA())</f>
        <v>2.2888458382047672E-2</v>
      </c>
      <c r="O3374" s="44">
        <f>IFERROR(_xll.qlIndexFixing(ONIndex3M,I3374,TRUE,_xll.ohTrigger(RecalcTrigger,Trigger3M)),NA())</f>
        <v>2.3111371194737274E-2</v>
      </c>
      <c r="P3374" s="44">
        <f>IFERROR(_xll.qlIndexFixing(ONIndex6M,I3374,TRUE,_xll.ohTrigger(RecalcTrigger,Trigger6M)),NA())</f>
        <v>2.3171659486572738E-2</v>
      </c>
      <c r="Q3374" s="183">
        <f>IFERROR(_xll.qlIndexFixing(ONIndex1Y,I3374,TRUE,_xll.ohTrigger(RecalcTrigger,Trigger1Y)),NA())</f>
        <v>2.3209556548118293E-2</v>
      </c>
    </row>
    <row r="3375" spans="2:17" x14ac:dyDescent="0.2">
      <c r="B3375" s="39" t="s">
        <v>42</v>
      </c>
      <c r="D3375" s="42">
        <f>_xll.qlCalendarAdvance(Calendar,$D3374,B3375,"f",FALSE)</f>
        <v>62975</v>
      </c>
      <c r="E3375" s="177">
        <f>_xll.qlInterestRateIndexValueDate(IndexON,D3375)</f>
        <v>62975</v>
      </c>
      <c r="F3375" s="193">
        <f>IFERROR(_xll.qlIndexFixing(IndexON,D3375,TRUE,_xll.ohTrigger(RecalcTrigger,TriggerON)),NA())</f>
        <v>2.2708357684709801E-2</v>
      </c>
      <c r="H3375" s="42">
        <f>_xll.qlCalendarAdvance(Calendar,$H3374,B3375,"f",FALSE)</f>
        <v>62975</v>
      </c>
      <c r="I3375" s="177">
        <f>_xll.qlInterestRateIndexValueDate(Index1M,$H3375)</f>
        <v>62975</v>
      </c>
      <c r="J3375" s="182">
        <f>IFERROR(_xll.qlIndexFixing(Index1M,$H3375,TRUE,_xll.ohTrigger(RecalcTrigger,Trigger1M)),NA())</f>
        <v>2.291691141551655E-2</v>
      </c>
      <c r="K3375" s="44">
        <f>IFERROR(_xll.qlIndexFixing(Index3M,H3375,TRUE,_xll.ohTrigger(RecalcTrigger,Trigger3M)),NA())</f>
        <v>2.3195207499373514E-2</v>
      </c>
      <c r="L3375" s="44">
        <f>IFERROR(_xll.qlIndexFixing(Index6M,$H3375,TRUE,_xll.ohTrigger(RecalcTrigger,Trigger6M)),NA())</f>
        <v>2.3337391528398366E-2</v>
      </c>
      <c r="M3375" s="183">
        <f>IFERROR(_xll.qlIndexFixing(Index1Y,$H3375,TRUE,_xll.ohTrigger(RecalcTrigger,Trigger1Y)),NA())</f>
        <v>2.3538188451895259E-2</v>
      </c>
      <c r="N3375" s="182">
        <f>IFERROR(_xll.qlIndexFixing(ONIndex1M,I3375,TRUE,_xll.ohTrigger(RecalcTrigger,Trigger1M)),NA())</f>
        <v>2.289095778029604E-2</v>
      </c>
      <c r="O3375" s="44">
        <f>IFERROR(_xll.qlIndexFixing(ONIndex3M,I3375,TRUE,_xll.ohTrigger(RecalcTrigger,Trigger3M)),NA())</f>
        <v>2.3113702665010782E-2</v>
      </c>
      <c r="P3375" s="44">
        <f>IFERROR(_xll.qlIndexFixing(ONIndex6M,I3375,TRUE,_xll.ohTrigger(RecalcTrigger,Trigger6M)),NA())</f>
        <v>2.3173997707190974E-2</v>
      </c>
      <c r="Q3375" s="183">
        <f>IFERROR(_xll.qlIndexFixing(ONIndex1Y,I3375,TRUE,_xll.ohTrigger(RecalcTrigger,Trigger1Y)),NA())</f>
        <v>2.3211905427132917E-2</v>
      </c>
    </row>
    <row r="3376" spans="2:17" x14ac:dyDescent="0.2">
      <c r="B3376" s="39" t="s">
        <v>42</v>
      </c>
      <c r="D3376" s="42">
        <f>_xll.qlCalendarAdvance(Calendar,$D3375,B3376,"f",FALSE)</f>
        <v>62982</v>
      </c>
      <c r="E3376" s="177">
        <f>_xll.qlInterestRateIndexValueDate(IndexON,D3376)</f>
        <v>62982</v>
      </c>
      <c r="F3376" s="193">
        <f>IFERROR(_xll.qlIndexFixing(IndexON,D3376,TRUE,_xll.ohTrigger(RecalcTrigger,TriggerON)),NA())</f>
        <v>2.2710549589478601E-2</v>
      </c>
      <c r="H3376" s="42">
        <f>_xll.qlCalendarAdvance(Calendar,$H3375,B3376,"f",FALSE)</f>
        <v>62982</v>
      </c>
      <c r="I3376" s="177">
        <f>_xll.qlInterestRateIndexValueDate(Index1M,$H3376)</f>
        <v>62982</v>
      </c>
      <c r="J3376" s="182">
        <f>IFERROR(_xll.qlIndexFixing(Index1M,$H3376,TRUE,_xll.ohTrigger(RecalcTrigger,Trigger1M)),NA())</f>
        <v>2.2919367426170699E-2</v>
      </c>
      <c r="K3376" s="44">
        <f>IFERROR(_xll.qlIndexFixing(Index3M,H3376,TRUE,_xll.ohTrigger(RecalcTrigger,Trigger3M)),NA())</f>
        <v>2.319744282650198E-2</v>
      </c>
      <c r="L3376" s="44">
        <f>IFERROR(_xll.qlIndexFixing(Index6M,$H3376,TRUE,_xll.ohTrigger(RecalcTrigger,Trigger6M)),NA())</f>
        <v>2.3339550536583209E-2</v>
      </c>
      <c r="M3376" s="183">
        <f>IFERROR(_xll.qlIndexFixing(Index1Y,$H3376,TRUE,_xll.ohTrigger(RecalcTrigger,Trigger1Y)),NA())</f>
        <v>2.3540187874538709E-2</v>
      </c>
      <c r="N3376" s="182">
        <f>IFERROR(_xll.qlIndexFixing(ONIndex1M,I3376,TRUE,_xll.ohTrigger(RecalcTrigger,Trigger1M)),NA())</f>
        <v>2.2893441598936803E-2</v>
      </c>
      <c r="O3376" s="44">
        <f>IFERROR(_xll.qlIndexFixing(ONIndex3M,I3376,TRUE,_xll.ohTrigger(RecalcTrigger,Trigger3M)),NA())</f>
        <v>2.311601960247045E-2</v>
      </c>
      <c r="P3376" s="44">
        <f>IFERROR(_xll.qlIndexFixing(ONIndex6M,I3376,TRUE,_xll.ohTrigger(RecalcTrigger,Trigger6M)),NA())</f>
        <v>2.3176321353013396E-2</v>
      </c>
      <c r="Q3376" s="183">
        <f>IFERROR(_xll.qlIndexFixing(ONIndex1Y,I3376,TRUE,_xll.ohTrigger(RecalcTrigger,Trigger1Y)),NA())</f>
        <v>2.3214239664731684E-2</v>
      </c>
    </row>
    <row r="3377" spans="2:17" x14ac:dyDescent="0.2">
      <c r="B3377" s="39" t="s">
        <v>42</v>
      </c>
      <c r="D3377" s="42">
        <f>_xll.qlCalendarAdvance(Calendar,$D3376,B3377,"f",FALSE)</f>
        <v>62989</v>
      </c>
      <c r="E3377" s="177">
        <f>_xll.qlInterestRateIndexValueDate(IndexON,D3377)</f>
        <v>62989</v>
      </c>
      <c r="F3377" s="193">
        <f>IFERROR(_xll.qlIndexFixing(IndexON,D3377,TRUE,_xll.ohTrigger(RecalcTrigger,TriggerON)),NA())</f>
        <v>2.2712727745880512E-2</v>
      </c>
      <c r="H3377" s="42">
        <f>_xll.qlCalendarAdvance(Calendar,$H3376,B3377,"f",FALSE)</f>
        <v>62989</v>
      </c>
      <c r="I3377" s="177">
        <f>_xll.qlInterestRateIndexValueDate(Index1M,$H3377)</f>
        <v>62989</v>
      </c>
      <c r="J3377" s="182">
        <f>IFERROR(_xll.qlIndexFixing(Index1M,$H3377,TRUE,_xll.ohTrigger(RecalcTrigger,Trigger1M)),NA())</f>
        <v>2.292180782944268E-2</v>
      </c>
      <c r="K3377" s="44">
        <f>IFERROR(_xll.qlIndexFixing(Index3M,H3377,TRUE,_xll.ohTrigger(RecalcTrigger,Trigger3M)),NA())</f>
        <v>2.3199663538065716E-2</v>
      </c>
      <c r="L3377" s="44">
        <f>IFERROR(_xll.qlIndexFixing(Index6M,$H3377,TRUE,_xll.ohTrigger(RecalcTrigger,Trigger6M)),NA())</f>
        <v>2.3341694802608566E-2</v>
      </c>
      <c r="M3377" s="183">
        <f>IFERROR(_xll.qlIndexFixing(Index1Y,$H3377,TRUE,_xll.ohTrigger(RecalcTrigger,Trigger1Y)),NA())</f>
        <v>2.3542172316077803E-2</v>
      </c>
      <c r="N3377" s="182">
        <f>IFERROR(_xll.qlIndexFixing(ONIndex1M,I3377,TRUE,_xll.ohTrigger(RecalcTrigger,Trigger1M)),NA())</f>
        <v>2.289590983805101E-2</v>
      </c>
      <c r="O3377" s="44">
        <f>IFERROR(_xll.qlIndexFixing(ONIndex3M,I3377,TRUE,_xll.ohTrigger(RecalcTrigger,Trigger3M)),NA())</f>
        <v>2.3118322007116276E-2</v>
      </c>
      <c r="P3377" s="44">
        <f>IFERROR(_xll.qlIndexFixing(ONIndex6M,I3377,TRUE,_xll.ohTrigger(RecalcTrigger,Trigger6M)),NA())</f>
        <v>2.3178630423958957E-2</v>
      </c>
      <c r="Q3377" s="183">
        <f>IFERROR(_xll.qlIndexFixing(ONIndex1Y,I3377,TRUE,_xll.ohTrigger(RecalcTrigger,Trigger1Y)),NA())</f>
        <v>2.3216559261076686E-2</v>
      </c>
    </row>
    <row r="3378" spans="2:17" x14ac:dyDescent="0.2">
      <c r="B3378" s="39" t="s">
        <v>42</v>
      </c>
      <c r="D3378" s="42">
        <f>_xll.qlCalendarAdvance(Calendar,$D3377,B3378,"f",FALSE)</f>
        <v>62996</v>
      </c>
      <c r="E3378" s="177">
        <f>_xll.qlInterestRateIndexValueDate(IndexON,D3378)</f>
        <v>62996</v>
      </c>
      <c r="F3378" s="193">
        <f>IFERROR(_xll.qlIndexFixing(IndexON,D3378,TRUE,_xll.ohTrigger(RecalcTrigger,TriggerON)),NA())</f>
        <v>2.2714892153591348E-2</v>
      </c>
      <c r="H3378" s="42">
        <f>_xll.qlCalendarAdvance(Calendar,$H3377,B3378,"f",FALSE)</f>
        <v>62996</v>
      </c>
      <c r="I3378" s="177">
        <f>_xll.qlInterestRateIndexValueDate(Index1M,$H3378)</f>
        <v>62996</v>
      </c>
      <c r="J3378" s="182">
        <f>IFERROR(_xll.qlIndexFixing(Index1M,$H3378,TRUE,_xll.ohTrigger(RecalcTrigger,Trigger1M)),NA())</f>
        <v>2.2924232625316288E-2</v>
      </c>
      <c r="K3378" s="44">
        <f>IFERROR(_xll.qlIndexFixing(Index3M,H3378,TRUE,_xll.ohTrigger(RecalcTrigger,Trigger3M)),NA())</f>
        <v>2.3201869634040043E-2</v>
      </c>
      <c r="L3378" s="44">
        <f>IFERROR(_xll.qlIndexFixing(Index6M,$H3378,TRUE,_xll.ohTrigger(RecalcTrigger,Trigger6M)),NA())</f>
        <v>2.3343824326427495E-2</v>
      </c>
      <c r="M3378" s="183">
        <f>IFERROR(_xll.qlIndexFixing(Index1Y,$H3378,TRUE,_xll.ohTrigger(RecalcTrigger,Trigger1Y)),NA())</f>
        <v>2.3544141776425054E-2</v>
      </c>
      <c r="N3378" s="182">
        <f>IFERROR(_xll.qlIndexFixing(ONIndex1M,I3378,TRUE,_xll.ohTrigger(RecalcTrigger,Trigger1M)),NA())</f>
        <v>2.2898362497638658E-2</v>
      </c>
      <c r="O3378" s="44">
        <f>IFERROR(_xll.qlIndexFixing(ONIndex3M,I3378,TRUE,_xll.ohTrigger(RecalcTrigger,Trigger3M)),NA())</f>
        <v>2.3120609878948262E-2</v>
      </c>
      <c r="P3378" s="44">
        <f>IFERROR(_xll.qlIndexFixing(ONIndex6M,I3378,TRUE,_xll.ohTrigger(RecalcTrigger,Trigger6M)),NA())</f>
        <v>2.3180924920027657E-2</v>
      </c>
      <c r="Q3378" s="183">
        <f>IFERROR(_xll.qlIndexFixing(ONIndex1Y,I3378,TRUE,_xll.ohTrigger(RecalcTrigger,Trigger1Y)),NA())</f>
        <v>2.3218864216086876E-2</v>
      </c>
    </row>
    <row r="3379" spans="2:17" x14ac:dyDescent="0.2">
      <c r="B3379" s="39" t="s">
        <v>42</v>
      </c>
      <c r="D3379" s="42">
        <f>_xll.qlCalendarAdvance(Calendar,$D3378,B3379,"f",FALSE)</f>
        <v>63003</v>
      </c>
      <c r="E3379" s="177">
        <f>_xll.qlInterestRateIndexValueDate(IndexON,D3379)</f>
        <v>63003</v>
      </c>
      <c r="F3379" s="193">
        <f>IFERROR(_xll.qlIndexFixing(IndexON,D3379,TRUE,_xll.ohTrigger(RecalcTrigger,TriggerON)),NA())</f>
        <v>2.2717042813097388E-2</v>
      </c>
      <c r="H3379" s="42">
        <f>_xll.qlCalendarAdvance(Calendar,$H3378,B3379,"f",FALSE)</f>
        <v>63003</v>
      </c>
      <c r="I3379" s="177">
        <f>_xll.qlInterestRateIndexValueDate(Index1M,$H3379)</f>
        <v>63003</v>
      </c>
      <c r="J3379" s="182">
        <f>IFERROR(_xll.qlIndexFixing(Index1M,$H3379,TRUE,_xll.ohTrigger(RecalcTrigger,Trigger1M)),NA())</f>
        <v>2.2926641813788822E-2</v>
      </c>
      <c r="K3379" s="44">
        <f>IFERROR(_xll.qlIndexFixing(Index3M,H3379,TRUE,_xll.ohTrigger(RecalcTrigger,Trigger3M)),NA())</f>
        <v>2.3204061114398541E-2</v>
      </c>
      <c r="L3379" s="44">
        <f>IFERROR(_xll.qlIndexFixing(Index6M,$H3379,TRUE,_xll.ohTrigger(RecalcTrigger,Trigger6M)),NA())</f>
        <v>2.3345939107992163E-2</v>
      </c>
      <c r="M3379" s="183">
        <f>IFERROR(_xll.qlIndexFixing(Index1Y,$H3379,TRUE,_xll.ohTrigger(RecalcTrigger,Trigger1Y)),NA())</f>
        <v>2.3546096255494975E-2</v>
      </c>
      <c r="N3379" s="182">
        <f>IFERROR(_xll.qlIndexFixing(ONIndex1M,I3379,TRUE,_xll.ohTrigger(RecalcTrigger,Trigger1M)),NA())</f>
        <v>2.2900799577699749E-2</v>
      </c>
      <c r="O3379" s="44">
        <f>IFERROR(_xll.qlIndexFixing(ONIndex3M,I3379,TRUE,_xll.ohTrigger(RecalcTrigger,Trigger3M)),NA())</f>
        <v>2.3122883218047452E-2</v>
      </c>
      <c r="P3379" s="44">
        <f>IFERROR(_xll.qlIndexFixing(ONIndex6M,I3379,TRUE,_xll.ohTrigger(RecalcTrigger,Trigger6M)),NA())</f>
        <v>2.3183204841381588E-2</v>
      </c>
      <c r="Q3379" s="183">
        <f>IFERROR(_xll.qlIndexFixing(ONIndex1Y,I3379,TRUE,_xll.ohTrigger(RecalcTrigger,Trigger1Y)),NA())</f>
        <v>2.3221154530086441E-2</v>
      </c>
    </row>
    <row r="3380" spans="2:17" x14ac:dyDescent="0.2">
      <c r="B3380" s="39" t="s">
        <v>42</v>
      </c>
      <c r="D3380" s="42">
        <f>_xll.qlCalendarAdvance(Calendar,$D3379,B3380,"f",FALSE)</f>
        <v>63010</v>
      </c>
      <c r="E3380" s="177">
        <f>_xll.qlInterestRateIndexValueDate(IndexON,D3380)</f>
        <v>63010</v>
      </c>
      <c r="F3380" s="193">
        <f>IFERROR(_xll.qlIndexFixing(IndexON,D3380,TRUE,_xll.ohTrigger(RecalcTrigger,TriggerON)),NA())</f>
        <v>2.271917972375026E-2</v>
      </c>
      <c r="H3380" s="42">
        <f>_xll.qlCalendarAdvance(Calendar,$H3379,B3380,"f",FALSE)</f>
        <v>63010</v>
      </c>
      <c r="I3380" s="177">
        <f>_xll.qlInterestRateIndexValueDate(Index1M,$H3380)</f>
        <v>63010</v>
      </c>
      <c r="J3380" s="182">
        <f>IFERROR(_xll.qlIndexFixing(Index1M,$H3380,TRUE,_xll.ohTrigger(RecalcTrigger,Trigger1M)),NA())</f>
        <v>2.292992472450284E-2</v>
      </c>
      <c r="K3380" s="44">
        <f>IFERROR(_xll.qlIndexFixing(Index3M,H3380,TRUE,_xll.ohTrigger(RecalcTrigger,Trigger3M)),NA())</f>
        <v>2.3206237979120067E-2</v>
      </c>
      <c r="L3380" s="44">
        <f>IFERROR(_xll.qlIndexFixing(Index6M,$H3380,TRUE,_xll.ohTrigger(RecalcTrigger,Trigger6M)),NA())</f>
        <v>2.3348927867345087E-2</v>
      </c>
      <c r="M3380" s="183">
        <f>IFERROR(_xll.qlIndexFixing(Index1Y,$H3380,TRUE,_xll.ohTrigger(RecalcTrigger,Trigger1Y)),NA())</f>
        <v>2.3548035753200747E-2</v>
      </c>
      <c r="N3380" s="182">
        <f>IFERROR(_xll.qlIndexFixing(ONIndex1M,I3380,TRUE,_xll.ohTrigger(RecalcTrigger,Trigger1M)),NA())</f>
        <v>2.2903221078315328E-2</v>
      </c>
      <c r="O3380" s="44">
        <f>IFERROR(_xll.qlIndexFixing(ONIndex3M,I3380,TRUE,_xll.ohTrigger(RecalcTrigger,Trigger3M)),NA())</f>
        <v>2.3125142024494894E-2</v>
      </c>
      <c r="P3380" s="44">
        <f>IFERROR(_xll.qlIndexFixing(ONIndex6M,I3380,TRUE,_xll.ohTrigger(RecalcTrigger,Trigger6M)),NA())</f>
        <v>2.3185470187858659E-2</v>
      </c>
      <c r="Q3380" s="183">
        <f>IFERROR(_xll.qlIndexFixing(ONIndex1Y,I3380,TRUE,_xll.ohTrigger(RecalcTrigger,Trigger1Y)),NA())</f>
        <v>2.3223430202751194E-2</v>
      </c>
    </row>
    <row r="3381" spans="2:17" x14ac:dyDescent="0.2">
      <c r="B3381" s="39" t="s">
        <v>42</v>
      </c>
      <c r="D3381" s="42">
        <f>_xll.qlCalendarAdvance(Calendar,$D3380,B3381,"f",FALSE)</f>
        <v>63017</v>
      </c>
      <c r="E3381" s="177">
        <f>_xll.qlInterestRateIndexValueDate(IndexON,D3381)</f>
        <v>63017</v>
      </c>
      <c r="F3381" s="193">
        <f>IFERROR(_xll.qlIndexFixing(IndexON,D3381,TRUE,_xll.ohTrigger(RecalcTrigger,TriggerON)),NA())</f>
        <v>2.2721302886198336E-2</v>
      </c>
      <c r="H3381" s="42">
        <f>_xll.qlCalendarAdvance(Calendar,$H3380,B3381,"f",FALSE)</f>
        <v>63017</v>
      </c>
      <c r="I3381" s="177">
        <f>_xll.qlInterestRateIndexValueDate(Index1M,$H3381)</f>
        <v>63017</v>
      </c>
      <c r="J3381" s="182">
        <f>IFERROR(_xll.qlIndexFixing(Index1M,$H3381,TRUE,_xll.ohTrigger(RecalcTrigger,Trigger1M)),NA())</f>
        <v>2.2932301732508965E-2</v>
      </c>
      <c r="K3381" s="44">
        <f>IFERROR(_xll.qlIndexFixing(Index3M,H3381,TRUE,_xll.ohTrigger(RecalcTrigger,Trigger3M)),NA())</f>
        <v>2.3208400228180832E-2</v>
      </c>
      <c r="L3381" s="44">
        <f>IFERROR(_xll.qlIndexFixing(Index6M,$H3381,TRUE,_xll.ohTrigger(RecalcTrigger,Trigger6M)),NA())</f>
        <v>2.3351012243793458E-2</v>
      </c>
      <c r="M3381" s="183">
        <f>IFERROR(_xll.qlIndexFixing(Index1Y,$H3381,TRUE,_xll.ohTrigger(RecalcTrigger,Trigger1Y)),NA())</f>
        <v>2.3549960269457548E-2</v>
      </c>
      <c r="N3381" s="182">
        <f>IFERROR(_xll.qlIndexFixing(ONIndex1M,I3381,TRUE,_xll.ohTrigger(RecalcTrigger,Trigger1M)),NA())</f>
        <v>2.2905626999485396E-2</v>
      </c>
      <c r="O3381" s="44">
        <f>IFERROR(_xll.qlIndexFixing(ONIndex3M,I3381,TRUE,_xll.ohTrigger(RecalcTrigger,Trigger3M)),NA())</f>
        <v>2.3127386298128494E-2</v>
      </c>
      <c r="P3381" s="44">
        <f>IFERROR(_xll.qlIndexFixing(ONIndex6M,I3381,TRUE,_xll.ohTrigger(RecalcTrigger,Trigger6M)),NA())</f>
        <v>2.3187720959458868E-2</v>
      </c>
      <c r="Q3381" s="183">
        <f>IFERROR(_xll.qlIndexFixing(ONIndex1Y,I3381,TRUE,_xll.ohTrigger(RecalcTrigger,Trigger1Y)),NA())</f>
        <v>2.3225691233919044E-2</v>
      </c>
    </row>
    <row r="3382" spans="2:17" x14ac:dyDescent="0.2">
      <c r="B3382" s="39" t="s">
        <v>42</v>
      </c>
      <c r="D3382" s="42">
        <f>_xll.qlCalendarAdvance(Calendar,$D3381,B3382,"f",FALSE)</f>
        <v>63024</v>
      </c>
      <c r="E3382" s="177">
        <f>_xll.qlInterestRateIndexValueDate(IndexON,D3382)</f>
        <v>63024</v>
      </c>
      <c r="F3382" s="193">
        <f>IFERROR(_xll.qlIndexFixing(IndexON,D3382,TRUE,_xll.ohTrigger(RecalcTrigger,TriggerON)),NA())</f>
        <v>2.2723412300036383E-2</v>
      </c>
      <c r="H3382" s="42">
        <f>_xll.qlCalendarAdvance(Calendar,$H3381,B3382,"f",FALSE)</f>
        <v>63024</v>
      </c>
      <c r="I3382" s="177">
        <f>_xll.qlInterestRateIndexValueDate(Index1M,$H3382)</f>
        <v>63024</v>
      </c>
      <c r="J3382" s="182">
        <f>IFERROR(_xll.qlIndexFixing(Index1M,$H3382,TRUE,_xll.ohTrigger(RecalcTrigger,Trigger1M)),NA())</f>
        <v>2.2934663132117759E-2</v>
      </c>
      <c r="K3382" s="44">
        <f>IFERROR(_xll.qlIndexFixing(Index3M,H3382,TRUE,_xll.ohTrigger(RecalcTrigger,Trigger3M)),NA())</f>
        <v>2.3210547861555294E-2</v>
      </c>
      <c r="L3382" s="44">
        <f>IFERROR(_xll.qlIndexFixing(Index6M,$H3382,TRUE,_xll.ohTrigger(RecalcTrigger,Trigger6M)),NA())</f>
        <v>2.335308187692129E-2</v>
      </c>
      <c r="M3382" s="183">
        <f>IFERROR(_xll.qlIndexFixing(Index1Y,$H3382,TRUE,_xll.ohTrigger(RecalcTrigger,Trigger1Y)),NA())</f>
        <v>2.3551869804181225E-2</v>
      </c>
      <c r="N3382" s="182">
        <f>IFERROR(_xll.qlIndexFixing(ONIndex1M,I3382,TRUE,_xll.ohTrigger(RecalcTrigger,Trigger1M)),NA())</f>
        <v>2.2908017341047859E-2</v>
      </c>
      <c r="O3382" s="44">
        <f>IFERROR(_xll.qlIndexFixing(ONIndex3M,I3382,TRUE,_xll.ohTrigger(RecalcTrigger,Trigger3M)),NA())</f>
        <v>2.3129616039110346E-2</v>
      </c>
      <c r="P3382" s="44">
        <f>IFERROR(_xll.qlIndexFixing(ONIndex6M,I3382,TRUE,_xll.ohTrigger(RecalcTrigger,Trigger6M)),NA())</f>
        <v>2.318995715634431E-2</v>
      </c>
      <c r="Q3382" s="183">
        <f>IFERROR(_xll.qlIndexFixing(ONIndex1Y,I3382,TRUE,_xll.ohTrigger(RecalcTrigger,Trigger1Y)),NA())</f>
        <v>2.3227937624076267E-2</v>
      </c>
    </row>
    <row r="3383" spans="2:17" x14ac:dyDescent="0.2">
      <c r="B3383" s="39" t="s">
        <v>42</v>
      </c>
      <c r="D3383" s="42">
        <f>_xll.qlCalendarAdvance(Calendar,$D3382,B3383,"f",FALSE)</f>
        <v>63031</v>
      </c>
      <c r="E3383" s="177">
        <f>_xll.qlInterestRateIndexValueDate(IndexON,D3383)</f>
        <v>63031</v>
      </c>
      <c r="F3383" s="193">
        <f>IFERROR(_xll.qlIndexFixing(IndexON,D3383,TRUE,_xll.ohTrigger(RecalcTrigger,TriggerON)),NA())</f>
        <v>2.2725507965426495E-2</v>
      </c>
      <c r="H3383" s="42">
        <f>_xll.qlCalendarAdvance(Calendar,$H3382,B3383,"f",FALSE)</f>
        <v>63031</v>
      </c>
      <c r="I3383" s="177">
        <f>_xll.qlInterestRateIndexValueDate(Index1M,$H3383)</f>
        <v>63031</v>
      </c>
      <c r="J3383" s="182">
        <f>IFERROR(_xll.qlIndexFixing(Index1M,$H3383,TRUE,_xll.ohTrigger(RecalcTrigger,Trigger1M)),NA())</f>
        <v>2.2937008923323985E-2</v>
      </c>
      <c r="K3383" s="44">
        <f>IFERROR(_xll.qlIndexFixing(Index3M,H3383,TRUE,_xll.ohTrigger(RecalcTrigger,Trigger3M)),NA())</f>
        <v>2.3212680879220543E-2</v>
      </c>
      <c r="L3383" s="44">
        <f>IFERROR(_xll.qlIndexFixing(Index6M,$H3383,TRUE,_xll.ohTrigger(RecalcTrigger,Trigger6M)),NA())</f>
        <v>2.3355136766682324E-2</v>
      </c>
      <c r="M3383" s="183">
        <f>IFERROR(_xll.qlIndexFixing(Index1Y,$H3383,TRUE,_xll.ohTrigger(RecalcTrigger,Trigger1Y)),NA())</f>
        <v>2.3553764357286955E-2</v>
      </c>
      <c r="N3383" s="182">
        <f>IFERROR(_xll.qlIndexFixing(ONIndex1M,I3383,TRUE,_xll.ohTrigger(RecalcTrigger,Trigger1M)),NA())</f>
        <v>2.2910392103326904E-2</v>
      </c>
      <c r="O3383" s="44">
        <f>IFERROR(_xll.qlIndexFixing(ONIndex3M,I3383,TRUE,_xll.ohTrigger(RecalcTrigger,Trigger3M)),NA())</f>
        <v>2.313183124719731E-2</v>
      </c>
      <c r="P3383" s="44">
        <f>IFERROR(_xll.qlIndexFixing(ONIndex6M,I3383,TRUE,_xll.ohTrigger(RecalcTrigger,Trigger6M)),NA())</f>
        <v>2.319217877835289E-2</v>
      </c>
      <c r="Q3383" s="183">
        <f>IFERROR(_xll.qlIndexFixing(ONIndex1Y,I3383,TRUE,_xll.ohTrigger(RecalcTrigger,Trigger1Y)),NA())</f>
        <v>2.3230169372898679E-2</v>
      </c>
    </row>
    <row r="3384" spans="2:17" x14ac:dyDescent="0.2">
      <c r="B3384" s="39" t="s">
        <v>42</v>
      </c>
      <c r="D3384" s="42">
        <f>_xll.qlCalendarAdvance(Calendar,$D3383,B3384,"f",FALSE)</f>
        <v>63038</v>
      </c>
      <c r="E3384" s="177">
        <f>_xll.qlInterestRateIndexValueDate(IndexON,D3384)</f>
        <v>63038</v>
      </c>
      <c r="F3384" s="193">
        <f>IFERROR(_xll.qlIndexFixing(IndexON,D3384,TRUE,_xll.ohTrigger(RecalcTrigger,TriggerON)),NA())</f>
        <v>2.2727589882368671E-2</v>
      </c>
      <c r="H3384" s="42">
        <f>_xll.qlCalendarAdvance(Calendar,$H3383,B3384,"f",FALSE)</f>
        <v>63038</v>
      </c>
      <c r="I3384" s="177">
        <f>_xll.qlInterestRateIndexValueDate(Index1M,$H3384)</f>
        <v>63038</v>
      </c>
      <c r="J3384" s="182">
        <f>IFERROR(_xll.qlIndexFixing(Index1M,$H3384,TRUE,_xll.ohTrigger(RecalcTrigger,Trigger1M)),NA())</f>
        <v>2.2939339106111966E-2</v>
      </c>
      <c r="K3384" s="44">
        <f>IFERROR(_xll.qlIndexFixing(Index3M,H3384,TRUE,_xll.ohTrigger(RecalcTrigger,Trigger3M)),NA())</f>
        <v>2.3214799281152797E-2</v>
      </c>
      <c r="L3384" s="44">
        <f>IFERROR(_xll.qlIndexFixing(Index6M,$H3384,TRUE,_xll.ohTrigger(RecalcTrigger,Trigger6M)),NA())</f>
        <v>2.3357176913032081E-2</v>
      </c>
      <c r="M3384" s="183">
        <f>IFERROR(_xll.qlIndexFixing(Index1Y,$H3384,TRUE,_xll.ohTrigger(RecalcTrigger,Trigger1Y)),NA())</f>
        <v>2.3555643928692582E-2</v>
      </c>
      <c r="N3384" s="182">
        <f>IFERROR(_xll.qlIndexFixing(ONIndex1M,I3384,TRUE,_xll.ohTrigger(RecalcTrigger,Trigger1M)),NA())</f>
        <v>2.2912751285917299E-2</v>
      </c>
      <c r="O3384" s="44">
        <f>IFERROR(_xll.qlIndexFixing(ONIndex3M,I3384,TRUE,_xll.ohTrigger(RecalcTrigger,Trigger3M)),NA())</f>
        <v>2.3134031922632525E-2</v>
      </c>
      <c r="P3384" s="44">
        <f>IFERROR(_xll.qlIndexFixing(ONIndex6M,I3384,TRUE,_xll.ohTrigger(RecalcTrigger,Trigger6M)),NA())</f>
        <v>2.3194385825565655E-2</v>
      </c>
      <c r="Q3384" s="183">
        <f>IFERROR(_xll.qlIndexFixing(ONIndex1Y,I3384,TRUE,_xll.ohTrigger(RecalcTrigger,Trigger1Y)),NA())</f>
        <v>2.3232386480467326E-2</v>
      </c>
    </row>
    <row r="3385" spans="2:17" x14ac:dyDescent="0.2">
      <c r="B3385" s="39" t="s">
        <v>42</v>
      </c>
      <c r="D3385" s="42">
        <f>_xll.qlCalendarAdvance(Calendar,$D3384,B3385,"f",FALSE)</f>
        <v>63045</v>
      </c>
      <c r="E3385" s="177">
        <f>_xll.qlInterestRateIndexValueDate(IndexON,D3385)</f>
        <v>63045</v>
      </c>
      <c r="F3385" s="193">
        <f>IFERROR(_xll.qlIndexFixing(IndexON,D3385,TRUE,_xll.ohTrigger(RecalcTrigger,TriggerON)),NA())</f>
        <v>2.2729658050619772E-2</v>
      </c>
      <c r="H3385" s="42">
        <f>_xll.qlCalendarAdvance(Calendar,$H3384,B3385,"f",FALSE)</f>
        <v>63045</v>
      </c>
      <c r="I3385" s="177">
        <f>_xll.qlInterestRateIndexValueDate(Index1M,$H3385)</f>
        <v>63045</v>
      </c>
      <c r="J3385" s="182">
        <f>IFERROR(_xll.qlIndexFixing(Index1M,$H3385,TRUE,_xll.ohTrigger(RecalcTrigger,Trigger1M)),NA())</f>
        <v>2.294165368047385E-2</v>
      </c>
      <c r="K3385" s="44">
        <f>IFERROR(_xll.qlIndexFixing(Index3M,H3385,TRUE,_xll.ohTrigger(RecalcTrigger,Trigger3M)),NA())</f>
        <v>2.321690306732915E-2</v>
      </c>
      <c r="L3385" s="44">
        <f>IFERROR(_xll.qlIndexFixing(Index6M,$H3385,TRUE,_xll.ohTrigger(RecalcTrigger,Trigger6M)),NA())</f>
        <v>2.3359202315924307E-2</v>
      </c>
      <c r="M3385" s="183">
        <f>IFERROR(_xll.qlIndexFixing(Index1Y,$H3385,TRUE,_xll.ohTrigger(RecalcTrigger,Trigger1Y)),NA())</f>
        <v>2.3557508518315062E-2</v>
      </c>
      <c r="N3385" s="182">
        <f>IFERROR(_xll.qlIndexFixing(ONIndex1M,I3385,TRUE,_xll.ohTrigger(RecalcTrigger,Trigger1M)),NA())</f>
        <v>2.2915094889062182E-2</v>
      </c>
      <c r="O3385" s="44">
        <f>IFERROR(_xll.qlIndexFixing(ONIndex3M,I3385,TRUE,_xll.ohTrigger(RecalcTrigger,Trigger3M)),NA())</f>
        <v>2.3136218065334946E-2</v>
      </c>
      <c r="P3385" s="44">
        <f>IFERROR(_xll.qlIndexFixing(ONIndex6M,I3385,TRUE,_xll.ohTrigger(RecalcTrigger,Trigger6M)),NA())</f>
        <v>2.3196578297820514E-2</v>
      </c>
      <c r="Q3385" s="183">
        <f>IFERROR(_xll.qlIndexFixing(ONIndex1Y,I3385,TRUE,_xll.ohTrigger(RecalcTrigger,Trigger1Y)),NA())</f>
        <v>2.3234588946782209E-2</v>
      </c>
    </row>
    <row r="3386" spans="2:17" x14ac:dyDescent="0.2">
      <c r="B3386" s="39" t="s">
        <v>42</v>
      </c>
      <c r="D3386" s="42">
        <f>_xll.qlCalendarAdvance(Calendar,$D3385,B3386,"f",FALSE)</f>
        <v>63052</v>
      </c>
      <c r="E3386" s="177">
        <f>_xll.qlInterestRateIndexValueDate(IndexON,D3386)</f>
        <v>63052</v>
      </c>
      <c r="F3386" s="193">
        <f>IFERROR(_xll.qlIndexFixing(IndexON,D3386,TRUE,_xll.ohTrigger(RecalcTrigger,TriggerON)),NA())</f>
        <v>2.273171247058503E-2</v>
      </c>
      <c r="H3386" s="42">
        <f>_xll.qlCalendarAdvance(Calendar,$H3385,B3386,"f",FALSE)</f>
        <v>63052</v>
      </c>
      <c r="I3386" s="177">
        <f>_xll.qlInterestRateIndexValueDate(Index1M,$H3386)</f>
        <v>63052</v>
      </c>
      <c r="J3386" s="182">
        <f>IFERROR(_xll.qlIndexFixing(Index1M,$H3386,TRUE,_xll.ohTrigger(RecalcTrigger,Trigger1M)),NA())</f>
        <v>2.2943952646404416E-2</v>
      </c>
      <c r="K3386" s="44">
        <f>IFERROR(_xll.qlIndexFixing(Index3M,H3386,TRUE,_xll.ohTrigger(RecalcTrigger,Trigger3M)),NA())</f>
        <v>2.3218992237725816E-2</v>
      </c>
      <c r="L3386" s="44">
        <f>IFERROR(_xll.qlIndexFixing(Index6M,$H3386,TRUE,_xll.ohTrigger(RecalcTrigger,Trigger6M)),NA())</f>
        <v>2.3361212975316278E-2</v>
      </c>
      <c r="M3386" s="183">
        <f>IFERROR(_xll.qlIndexFixing(Index1Y,$H3386,TRUE,_xll.ohTrigger(RecalcTrigger,Trigger1Y)),NA())</f>
        <v>2.3559358126072238E-2</v>
      </c>
      <c r="N3386" s="182">
        <f>IFERROR(_xll.qlIndexFixing(ONIndex1M,I3386,TRUE,_xll.ohTrigger(RecalcTrigger,Trigger1M)),NA())</f>
        <v>2.2917422912761554E-2</v>
      </c>
      <c r="O3386" s="44">
        <f>IFERROR(_xll.qlIndexFixing(ONIndex3M,I3386,TRUE,_xll.ohTrigger(RecalcTrigger,Trigger3M)),NA())</f>
        <v>2.3138389675223525E-2</v>
      </c>
      <c r="P3386" s="44">
        <f>IFERROR(_xll.qlIndexFixing(ONIndex6M,I3386,TRUE,_xll.ohTrigger(RecalcTrigger,Trigger6M)),NA())</f>
        <v>2.319875619544165E-2</v>
      </c>
      <c r="Q3386" s="183">
        <f>IFERROR(_xll.qlIndexFixing(ONIndex1Y,I3386,TRUE,_xll.ohTrigger(RecalcTrigger,Trigger1Y)),NA())</f>
        <v>2.3236776771843326E-2</v>
      </c>
    </row>
    <row r="3387" spans="2:17" x14ac:dyDescent="0.2">
      <c r="B3387" s="39" t="s">
        <v>42</v>
      </c>
      <c r="D3387" s="42">
        <f>_xll.qlCalendarAdvance(Calendar,$D3386,B3387,"f",FALSE)</f>
        <v>63059</v>
      </c>
      <c r="E3387" s="177">
        <f>_xll.qlInterestRateIndexValueDate(IndexON,D3387)</f>
        <v>63059</v>
      </c>
      <c r="F3387" s="193">
        <f>IFERROR(_xll.qlIndexFixing(IndexON,D3387,TRUE,_xll.ohTrigger(RecalcTrigger,TriggerON)),NA())</f>
        <v>2.2733753141940261E-2</v>
      </c>
      <c r="H3387" s="42">
        <f>_xll.qlCalendarAdvance(Calendar,$H3386,B3387,"f",FALSE)</f>
        <v>63059</v>
      </c>
      <c r="I3387" s="177">
        <f>_xll.qlInterestRateIndexValueDate(Index1M,$H3387)</f>
        <v>63059</v>
      </c>
      <c r="J3387" s="182">
        <f>IFERROR(_xll.qlIndexFixing(Index1M,$H3387,TRUE,_xll.ohTrigger(RecalcTrigger,Trigger1M)),NA())</f>
        <v>2.29462360038932E-2</v>
      </c>
      <c r="K3387" s="44">
        <f>IFERROR(_xll.qlIndexFixing(Index3M,H3387,TRUE,_xll.ohTrigger(RecalcTrigger,Trigger3M)),NA())</f>
        <v>2.3221066792320774E-2</v>
      </c>
      <c r="L3387" s="44">
        <f>IFERROR(_xll.qlIndexFixing(Index6M,$H3387,TRUE,_xll.ohTrigger(RecalcTrigger,Trigger6M)),NA())</f>
        <v>2.3363208891163067E-2</v>
      </c>
      <c r="M3387" s="183">
        <f>IFERROR(_xll.qlIndexFixing(Index1Y,$H3387,TRUE,_xll.ohTrigger(RecalcTrigger,Trigger1Y)),NA())</f>
        <v>2.3561192751883286E-2</v>
      </c>
      <c r="N3387" s="182">
        <f>IFERROR(_xll.qlIndexFixing(ONIndex1M,I3387,TRUE,_xll.ohTrigger(RecalcTrigger,Trigger1M)),NA())</f>
        <v>2.2919735356934368E-2</v>
      </c>
      <c r="O3387" s="44">
        <f>IFERROR(_xll.qlIndexFixing(ONIndex3M,I3387,TRUE,_xll.ohTrigger(RecalcTrigger,Trigger3M)),NA())</f>
        <v>2.314054675237931E-2</v>
      </c>
      <c r="P3387" s="44">
        <f>IFERROR(_xll.qlIndexFixing(ONIndex6M,I3387,TRUE,_xll.ohTrigger(RecalcTrigger,Trigger6M)),NA())</f>
        <v>2.3200919518104879E-2</v>
      </c>
      <c r="Q3387" s="183">
        <f>IFERROR(_xll.qlIndexFixing(ONIndex1Y,I3387,TRUE,_xll.ohTrigger(RecalcTrigger,Trigger1Y)),NA())</f>
        <v>2.3238949955488586E-2</v>
      </c>
    </row>
    <row r="3388" spans="2:17" x14ac:dyDescent="0.2">
      <c r="B3388" s="39" t="s">
        <v>42</v>
      </c>
      <c r="D3388" s="42">
        <f>_xll.qlCalendarAdvance(Calendar,$D3387,B3388,"f",FALSE)</f>
        <v>63066</v>
      </c>
      <c r="E3388" s="177">
        <f>_xll.qlInterestRateIndexValueDate(IndexON,D3388)</f>
        <v>63066</v>
      </c>
      <c r="F3388" s="193">
        <f>IFERROR(_xll.qlIndexFixing(IndexON,D3388,TRUE,_xll.ohTrigger(RecalcTrigger,TriggerON)),NA())</f>
        <v>2.2735780064766509E-2</v>
      </c>
      <c r="H3388" s="42">
        <f>_xll.qlCalendarAdvance(Calendar,$H3387,B3388,"f",FALSE)</f>
        <v>63066</v>
      </c>
      <c r="I3388" s="177">
        <f>_xll.qlInterestRateIndexValueDate(Index1M,$H3388)</f>
        <v>63066</v>
      </c>
      <c r="J3388" s="182">
        <f>IFERROR(_xll.qlIndexFixing(Index1M,$H3388,TRUE,_xll.ohTrigger(RecalcTrigger,Trigger1M)),NA())</f>
        <v>2.2948503752932361E-2</v>
      </c>
      <c r="K3388" s="44">
        <f>IFERROR(_xll.qlIndexFixing(Index3M,H3388,TRUE,_xll.ohTrigger(RecalcTrigger,Trigger3M)),NA())</f>
        <v>2.3223126731091122E-2</v>
      </c>
      <c r="L3388" s="44">
        <f>IFERROR(_xll.qlIndexFixing(Index6M,$H3388,TRUE,_xll.ohTrigger(RecalcTrigger,Trigger6M)),NA())</f>
        <v>2.3363427351555589E-2</v>
      </c>
      <c r="M3388" s="183">
        <f>IFERROR(_xll.qlIndexFixing(Index1Y,$H3388,TRUE,_xll.ohTrigger(RecalcTrigger,Trigger1Y)),NA())</f>
        <v>2.3563012395667604E-2</v>
      </c>
      <c r="N3388" s="182">
        <f>IFERROR(_xll.qlIndexFixing(ONIndex1M,I3388,TRUE,_xll.ohTrigger(RecalcTrigger,Trigger1M)),NA())</f>
        <v>2.2922032221742716E-2</v>
      </c>
      <c r="O3388" s="44">
        <f>IFERROR(_xll.qlIndexFixing(ONIndex3M,I3388,TRUE,_xll.ohTrigger(RecalcTrigger,Trigger3M)),NA())</f>
        <v>2.3142689296802299E-2</v>
      </c>
      <c r="P3388" s="44">
        <f>IFERROR(_xll.qlIndexFixing(ONIndex6M,I3388,TRUE,_xll.ohTrigger(RecalcTrigger,Trigger6M)),NA())</f>
        <v>2.3203068266053339E-2</v>
      </c>
      <c r="Q3388" s="183">
        <f>IFERROR(_xll.qlIndexFixing(ONIndex1Y,I3388,TRUE,_xll.ohTrigger(RecalcTrigger,Trigger1Y)),NA())</f>
        <v>2.324110849812322E-2</v>
      </c>
    </row>
    <row r="3389" spans="2:17" x14ac:dyDescent="0.2">
      <c r="B3389" s="39" t="s">
        <v>42</v>
      </c>
      <c r="D3389" s="42">
        <f>_xll.qlCalendarAdvance(Calendar,$D3388,B3389,"f",FALSE)</f>
        <v>63073</v>
      </c>
      <c r="E3389" s="177">
        <f>_xll.qlInterestRateIndexValueDate(IndexON,D3389)</f>
        <v>63073</v>
      </c>
      <c r="F3389" s="193">
        <f>IFERROR(_xll.qlIndexFixing(IndexON,D3389,TRUE,_xll.ohTrigger(RecalcTrigger,TriggerON)),NA())</f>
        <v>2.2737793239225867E-2</v>
      </c>
      <c r="H3389" s="42">
        <f>_xll.qlCalendarAdvance(Calendar,$H3388,B3389,"f",FALSE)</f>
        <v>63073</v>
      </c>
      <c r="I3389" s="177">
        <f>_xll.qlInterestRateIndexValueDate(Index1M,$H3389)</f>
        <v>63073</v>
      </c>
      <c r="J3389" s="182">
        <f>IFERROR(_xll.qlIndexFixing(Index1M,$H3389,TRUE,_xll.ohTrigger(RecalcTrigger,Trigger1M)),NA())</f>
        <v>2.294987528928568E-2</v>
      </c>
      <c r="K3389" s="44">
        <f>IFERROR(_xll.qlIndexFixing(Index3M,H3389,TRUE,_xll.ohTrigger(RecalcTrigger,Trigger3M)),NA())</f>
        <v>2.3224291265251346E-2</v>
      </c>
      <c r="L3389" s="44">
        <f>IFERROR(_xll.qlIndexFixing(Index6M,$H3389,TRUE,_xll.ohTrigger(RecalcTrigger,Trigger6M)),NA())</f>
        <v>2.3364515130683803E-2</v>
      </c>
      <c r="M3389" s="183">
        <f>IFERROR(_xll.qlIndexFixing(Index1Y,$H3389,TRUE,_xll.ohTrigger(RecalcTrigger,Trigger1Y)),NA())</f>
        <v>2.3564817057345033E-2</v>
      </c>
      <c r="N3389" s="182">
        <f>IFERROR(_xll.qlIndexFixing(ONIndex1M,I3389,TRUE,_xll.ohTrigger(RecalcTrigger,Trigger1M)),NA())</f>
        <v>2.2924313506781369E-2</v>
      </c>
      <c r="O3389" s="44">
        <f>IFERROR(_xll.qlIndexFixing(ONIndex3M,I3389,TRUE,_xll.ohTrigger(RecalcTrigger,Trigger3M)),NA())</f>
        <v>2.3144817308411447E-2</v>
      </c>
      <c r="P3389" s="44">
        <f>IFERROR(_xll.qlIndexFixing(ONIndex6M,I3389,TRUE,_xll.ohTrigger(RecalcTrigger,Trigger6M)),NA())</f>
        <v>2.3205202438962846E-2</v>
      </c>
      <c r="Q3389" s="183">
        <f>IFERROR(_xll.qlIndexFixing(ONIndex1Y,I3389,TRUE,_xll.ohTrigger(RecalcTrigger,Trigger1Y)),NA())</f>
        <v>2.324325239926095E-2</v>
      </c>
    </row>
    <row r="3390" spans="2:17" x14ac:dyDescent="0.2">
      <c r="B3390" s="39" t="s">
        <v>42</v>
      </c>
      <c r="D3390" s="42">
        <f>_xll.qlCalendarAdvance(Calendar,$D3389,B3390,"f",FALSE)</f>
        <v>63080</v>
      </c>
      <c r="E3390" s="177">
        <f>_xll.qlInterestRateIndexValueDate(IndexON,D3390)</f>
        <v>63080</v>
      </c>
      <c r="F3390" s="193">
        <f>IFERROR(_xll.qlIndexFixing(IndexON,D3390,TRUE,_xll.ohTrigger(RecalcTrigger,TriggerON)),NA())</f>
        <v>2.2739792665075198E-2</v>
      </c>
      <c r="H3390" s="42">
        <f>_xll.qlCalendarAdvance(Calendar,$H3389,B3390,"f",FALSE)</f>
        <v>63080</v>
      </c>
      <c r="I3390" s="177">
        <f>_xll.qlInterestRateIndexValueDate(Index1M,$H3390)</f>
        <v>63080</v>
      </c>
      <c r="J3390" s="182">
        <f>IFERROR(_xll.qlIndexFixing(Index1M,$H3390,TRUE,_xll.ohTrigger(RecalcTrigger,Trigger1M)),NA())</f>
        <v>2.2952112795722329E-2</v>
      </c>
      <c r="K3390" s="44">
        <f>IFERROR(_xll.qlIndexFixing(Index3M,H3390,TRUE,_xll.ohTrigger(RecalcTrigger,Trigger3M)),NA())</f>
        <v>2.3226322887393E-2</v>
      </c>
      <c r="L3390" s="44">
        <f>IFERROR(_xll.qlIndexFixing(Index6M,$H3390,TRUE,_xll.ohTrigger(RecalcTrigger,Trigger6M)),NA())</f>
        <v>2.3366469601782101E-2</v>
      </c>
      <c r="M3390" s="183">
        <f>IFERROR(_xll.qlIndexFixing(Index1Y,$H3390,TRUE,_xll.ohTrigger(RecalcTrigger,Trigger1Y)),NA())</f>
        <v>2.3566606736836748E-2</v>
      </c>
      <c r="N3390" s="182">
        <f>IFERROR(_xll.qlIndexFixing(ONIndex1M,I3390,TRUE,_xll.ohTrigger(RecalcTrigger,Trigger1M)),NA())</f>
        <v>2.2926579212536602E-2</v>
      </c>
      <c r="O3390" s="44">
        <f>IFERROR(_xll.qlIndexFixing(ONIndex3M,I3390,TRUE,_xll.ohTrigger(RecalcTrigger,Trigger3M)),NA())</f>
        <v>2.3146930787368847E-2</v>
      </c>
      <c r="P3390" s="44">
        <f>IFERROR(_xll.qlIndexFixing(ONIndex6M,I3390,TRUE,_xll.ohTrigger(RecalcTrigger,Trigger6M)),NA())</f>
        <v>2.3207322037238631E-2</v>
      </c>
      <c r="Q3390" s="183">
        <f>IFERROR(_xll.qlIndexFixing(ONIndex1Y,I3390,TRUE,_xll.ohTrigger(RecalcTrigger,Trigger1Y)),NA())</f>
        <v>2.3245381659307007E-2</v>
      </c>
    </row>
    <row r="3391" spans="2:17" x14ac:dyDescent="0.2">
      <c r="B3391" s="39" t="s">
        <v>42</v>
      </c>
      <c r="D3391" s="42">
        <f>_xll.qlCalendarAdvance(Calendar,$D3390,B3391,"f",FALSE)</f>
        <v>63087</v>
      </c>
      <c r="E3391" s="177">
        <f>_xll.qlInterestRateIndexValueDate(IndexON,D3391)</f>
        <v>63087</v>
      </c>
      <c r="F3391" s="193">
        <f>IFERROR(_xll.qlIndexFixing(IndexON,D3391,TRUE,_xll.ohTrigger(RecalcTrigger,TriggerON)),NA())</f>
        <v>2.2741778342395547E-2</v>
      </c>
      <c r="H3391" s="42">
        <f>_xll.qlCalendarAdvance(Calendar,$H3390,B3391,"f",FALSE)</f>
        <v>63087</v>
      </c>
      <c r="I3391" s="177">
        <f>_xll.qlInterestRateIndexValueDate(Index1M,$H3391)</f>
        <v>63087</v>
      </c>
      <c r="J3391" s="182">
        <f>IFERROR(_xll.qlIndexFixing(Index1M,$H3391,TRUE,_xll.ohTrigger(RecalcTrigger,Trigger1M)),NA())</f>
        <v>2.2954334694641736E-2</v>
      </c>
      <c r="K3391" s="44">
        <f>IFERROR(_xll.qlIndexFixing(Index3M,H3391,TRUE,_xll.ohTrigger(RecalcTrigger,Trigger3M)),NA())</f>
        <v>2.3228339894558588E-2</v>
      </c>
      <c r="L3391" s="44">
        <f>IFERROR(_xll.qlIndexFixing(Index6M,$H3391,TRUE,_xll.ohTrigger(RecalcTrigger,Trigger6M)),NA())</f>
        <v>2.336840933195538E-2</v>
      </c>
      <c r="M3391" s="183">
        <f>IFERROR(_xll.qlIndexFixing(Index1Y,$H3391,TRUE,_xll.ohTrigger(RecalcTrigger,Trigger1Y)),NA())</f>
        <v>2.3568381434063701E-2</v>
      </c>
      <c r="N3391" s="182">
        <f>IFERROR(_xll.qlIndexFixing(ONIndex1M,I3391,TRUE,_xll.ohTrigger(RecalcTrigger,Trigger1M)),NA())</f>
        <v>2.2928829338765278E-2</v>
      </c>
      <c r="O3391" s="44">
        <f>IFERROR(_xll.qlIndexFixing(ONIndex3M,I3391,TRUE,_xll.ohTrigger(RecalcTrigger,Trigger3M)),NA())</f>
        <v>2.3149029733593451E-2</v>
      </c>
      <c r="P3391" s="44">
        <f>IFERROR(_xll.qlIndexFixing(ONIndex6M,I3391,TRUE,_xll.ohTrigger(RecalcTrigger,Trigger6M)),NA())</f>
        <v>2.3209427060637555E-2</v>
      </c>
      <c r="Q3391" s="183">
        <f>IFERROR(_xll.qlIndexFixing(ONIndex1Y,I3391,TRUE,_xll.ohTrigger(RecalcTrigger,Trigger1Y)),NA())</f>
        <v>2.3247496278018254E-2</v>
      </c>
    </row>
    <row r="3392" spans="2:17" x14ac:dyDescent="0.2">
      <c r="B3392" s="39" t="s">
        <v>42</v>
      </c>
      <c r="D3392" s="42">
        <f>_xll.qlCalendarAdvance(Calendar,$D3391,B3392,"f",FALSE)</f>
        <v>63094</v>
      </c>
      <c r="E3392" s="177">
        <f>_xll.qlInterestRateIndexValueDate(IndexON,D3392)</f>
        <v>63094</v>
      </c>
      <c r="F3392" s="193">
        <f>IFERROR(_xll.qlIndexFixing(IndexON,D3392,TRUE,_xll.ohTrigger(RecalcTrigger,TriggerON)),NA())</f>
        <v>2.274375027126796E-2</v>
      </c>
      <c r="H3392" s="42">
        <f>_xll.qlCalendarAdvance(Calendar,$H3391,B3392,"f",FALSE)</f>
        <v>63094</v>
      </c>
      <c r="I3392" s="177">
        <f>_xll.qlInterestRateIndexValueDate(Index1M,$H3392)</f>
        <v>63094</v>
      </c>
      <c r="J3392" s="182">
        <f>IFERROR(_xll.qlIndexFixing(Index1M,$H3392,TRUE,_xll.ohTrigger(RecalcTrigger,Trigger1M)),NA())</f>
        <v>2.2956540986041201E-2</v>
      </c>
      <c r="K3392" s="44">
        <f>IFERROR(_xll.qlIndexFixing(Index3M,H3392,TRUE,_xll.ohTrigger(RecalcTrigger,Trigger3M)),NA())</f>
        <v>2.3231220327472685E-2</v>
      </c>
      <c r="L3392" s="44">
        <f>IFERROR(_xll.qlIndexFixing(Index6M,$H3392,TRUE,_xll.ohTrigger(RecalcTrigger,Trigger6M)),NA())</f>
        <v>2.3371212037781482E-2</v>
      </c>
      <c r="M3392" s="183">
        <f>IFERROR(_xll.qlIndexFixing(Index1Y,$H3392,TRUE,_xll.ohTrigger(RecalcTrigger,Trigger1Y)),NA())</f>
        <v>2.3570141148948176E-2</v>
      </c>
      <c r="N3392" s="182">
        <f>IFERROR(_xll.qlIndexFixing(ONIndex1M,I3392,TRUE,_xll.ohTrigger(RecalcTrigger,Trigger1M)),NA())</f>
        <v>2.2931063885305303E-2</v>
      </c>
      <c r="O3392" s="44">
        <f>IFERROR(_xll.qlIndexFixing(ONIndex3M,I3392,TRUE,_xll.ohTrigger(RecalcTrigger,Trigger3M)),NA())</f>
        <v>2.3151114146842122E-2</v>
      </c>
      <c r="P3392" s="44">
        <f>IFERROR(_xll.qlIndexFixing(ONIndex6M,I3392,TRUE,_xll.ohTrigger(RecalcTrigger,Trigger6M)),NA())</f>
        <v>2.3211517509159618E-2</v>
      </c>
      <c r="Q3392" s="183">
        <f>IFERROR(_xll.qlIndexFixing(ONIndex1Y,I3392,TRUE,_xll.ohTrigger(RecalcTrigger,Trigger1Y)),NA())</f>
        <v>2.3249596255313643E-2</v>
      </c>
    </row>
    <row r="3393" spans="2:17" x14ac:dyDescent="0.2">
      <c r="B3393" s="39" t="s">
        <v>42</v>
      </c>
      <c r="D3393" s="42">
        <f>_xll.qlCalendarAdvance(Calendar,$D3392,B3393,"f",FALSE)</f>
        <v>63101</v>
      </c>
      <c r="E3393" s="177">
        <f>_xll.qlInterestRateIndexValueDate(IndexON,D3393)</f>
        <v>63101</v>
      </c>
      <c r="F3393" s="193">
        <f>IFERROR(_xll.qlIndexFixing(IndexON,D3393,TRUE,_xll.ohTrigger(RecalcTrigger,TriggerON)),NA())</f>
        <v>2.2745708451692437E-2</v>
      </c>
      <c r="H3393" s="42">
        <f>_xll.qlCalendarAdvance(Calendar,$H3392,B3393,"f",FALSE)</f>
        <v>63101</v>
      </c>
      <c r="I3393" s="177">
        <f>_xll.qlInterestRateIndexValueDate(Index1M,$H3393)</f>
        <v>63101</v>
      </c>
      <c r="J3393" s="182">
        <f>IFERROR(_xll.qlIndexFixing(Index1M,$H3393,TRUE,_xll.ohTrigger(RecalcTrigger,Trigger1M)),NA())</f>
        <v>2.2959608371023052E-2</v>
      </c>
      <c r="K3393" s="44">
        <f>IFERROR(_xll.qlIndexFixing(Index3M,H3393,TRUE,_xll.ohTrigger(RecalcTrigger,Trigger3M)),NA())</f>
        <v>2.3233207186783445E-2</v>
      </c>
      <c r="L3393" s="44">
        <f>IFERROR(_xll.qlIndexFixing(Index6M,$H3393,TRUE,_xll.ohTrigger(RecalcTrigger,Trigger6M)),NA())</f>
        <v>2.337312135458924E-2</v>
      </c>
      <c r="M3393" s="183">
        <f>IFERROR(_xll.qlIndexFixing(Index1Y,$H3393,TRUE,_xll.ohTrigger(RecalcTrigger,Trigger1Y)),NA())</f>
        <v>2.3571885881412902E-2</v>
      </c>
      <c r="N3393" s="182">
        <f>IFERROR(_xll.qlIndexFixing(ONIndex1M,I3393,TRUE,_xll.ohTrigger(RecalcTrigger,Trigger1M)),NA())</f>
        <v>2.2933282852561909E-2</v>
      </c>
      <c r="O3393" s="44">
        <f>IFERROR(_xll.qlIndexFixing(ONIndex3M,I3393,TRUE,_xll.ohTrigger(RecalcTrigger,Trigger3M)),NA())</f>
        <v>2.3153184027601137E-2</v>
      </c>
      <c r="P3393" s="44">
        <f>IFERROR(_xll.qlIndexFixing(ONIndex6M,I3393,TRUE,_xll.ohTrigger(RecalcTrigger,Trigger6M)),NA())</f>
        <v>2.3213593382723774E-2</v>
      </c>
      <c r="Q3393" s="183">
        <f>IFERROR(_xll.qlIndexFixing(ONIndex1Y,I3393,TRUE,_xll.ohTrigger(RecalcTrigger,Trigger1Y)),NA())</f>
        <v>2.3251681591436313E-2</v>
      </c>
    </row>
    <row r="3394" spans="2:17" x14ac:dyDescent="0.2">
      <c r="B3394" s="39" t="s">
        <v>42</v>
      </c>
      <c r="D3394" s="42">
        <f>_xll.qlCalendarAdvance(Calendar,$D3393,B3394,"f",FALSE)</f>
        <v>63108</v>
      </c>
      <c r="E3394" s="177">
        <f>_xll.qlInterestRateIndexValueDate(IndexON,D3394)</f>
        <v>63108</v>
      </c>
      <c r="F3394" s="193">
        <f>IFERROR(_xll.qlIndexFixing(IndexON,D3394,TRUE,_xll.ohTrigger(RecalcTrigger,TriggerON)),NA())</f>
        <v>2.2747652883668978E-2</v>
      </c>
      <c r="H3394" s="42">
        <f>_xll.qlCalendarAdvance(Calendar,$H3393,B3394,"f",FALSE)</f>
        <v>63108</v>
      </c>
      <c r="I3394" s="177">
        <f>_xll.qlInterestRateIndexValueDate(Index1M,$H3394)</f>
        <v>63108</v>
      </c>
      <c r="J3394" s="182">
        <f>IFERROR(_xll.qlIndexFixing(Index1M,$H3394,TRUE,_xll.ohTrigger(RecalcTrigger,Trigger1M)),NA())</f>
        <v>2.296178246916317E-2</v>
      </c>
      <c r="K3394" s="44">
        <f>IFERROR(_xll.qlIndexFixing(Index3M,H3394,TRUE,_xll.ohTrigger(RecalcTrigger,Trigger3M)),NA())</f>
        <v>2.3235179430134808E-2</v>
      </c>
      <c r="L3394" s="44">
        <f>IFERROR(_xll.qlIndexFixing(Index6M,$H3394,TRUE,_xll.ohTrigger(RecalcTrigger,Trigger6M)),NA())</f>
        <v>2.3375015929414288E-2</v>
      </c>
      <c r="M3394" s="183">
        <f>IFERROR(_xll.qlIndexFixing(Index1Y,$H3394,TRUE,_xll.ohTrigger(RecalcTrigger,Trigger1Y)),NA())</f>
        <v>2.3573615631381273E-2</v>
      </c>
      <c r="N3394" s="182">
        <f>IFERROR(_xll.qlIndexFixing(ONIndex1M,I3394,TRUE,_xll.ohTrigger(RecalcTrigger,Trigger1M)),NA())</f>
        <v>2.2935486240373004E-2</v>
      </c>
      <c r="O3394" s="44">
        <f>IFERROR(_xll.qlIndexFixing(ONIndex3M,I3394,TRUE,_xll.ohTrigger(RecalcTrigger,Trigger3M)),NA())</f>
        <v>2.315523937554631E-2</v>
      </c>
      <c r="P3394" s="44">
        <f>IFERROR(_xll.qlIndexFixing(ONIndex6M,I3394,TRUE,_xll.ohTrigger(RecalcTrigger,Trigger6M)),NA())</f>
        <v>2.3215654681735254E-2</v>
      </c>
      <c r="Q3394" s="183">
        <f>IFERROR(_xll.qlIndexFixing(ONIndex1Y,I3394,TRUE,_xll.ohTrigger(RecalcTrigger,Trigger1Y)),NA())</f>
        <v>2.3253752286467311E-2</v>
      </c>
    </row>
    <row r="3395" spans="2:17" x14ac:dyDescent="0.2">
      <c r="B3395" s="39" t="s">
        <v>42</v>
      </c>
      <c r="D3395" s="42">
        <f>_xll.qlCalendarAdvance(Calendar,$D3394,B3395,"f",FALSE)</f>
        <v>63115</v>
      </c>
      <c r="E3395" s="177">
        <f>_xll.qlInterestRateIndexValueDate(IndexON,D3395)</f>
        <v>63115</v>
      </c>
      <c r="F3395" s="193">
        <f>IFERROR(_xll.qlIndexFixing(IndexON,D3395,TRUE,_xll.ohTrigger(RecalcTrigger,TriggerON)),NA())</f>
        <v>2.2749583567116538E-2</v>
      </c>
      <c r="H3395" s="42">
        <f>_xll.qlCalendarAdvance(Calendar,$H3394,B3395,"f",FALSE)</f>
        <v>63115</v>
      </c>
      <c r="I3395" s="177">
        <f>_xll.qlInterestRateIndexValueDate(Index1M,$H3395)</f>
        <v>63115</v>
      </c>
      <c r="J3395" s="182">
        <f>IFERROR(_xll.qlIndexFixing(Index1M,$H3395,TRUE,_xll.ohTrigger(RecalcTrigger,Trigger1M)),NA())</f>
        <v>2.2963940958788308E-2</v>
      </c>
      <c r="K3395" s="44">
        <f>IFERROR(_xll.qlIndexFixing(Index3M,H3395,TRUE,_xll.ohTrigger(RecalcTrigger,Trigger3M)),NA())</f>
        <v>2.3237137057507393E-2</v>
      </c>
      <c r="L3395" s="44">
        <f>IFERROR(_xll.qlIndexFixing(Index6M,$H3395,TRUE,_xll.ohTrigger(RecalcTrigger,Trigger6M)),NA())</f>
        <v>2.3376895762216094E-2</v>
      </c>
      <c r="M3395" s="183">
        <f>IFERROR(_xll.qlIndexFixing(Index1Y,$H3395,TRUE,_xll.ohTrigger(RecalcTrigger,Trigger1Y)),NA())</f>
        <v>2.3575330398776906E-2</v>
      </c>
      <c r="N3395" s="182">
        <f>IFERROR(_xll.qlIndexFixing(ONIndex1M,I3395,TRUE,_xll.ohTrigger(RecalcTrigger,Trigger1M)),NA())</f>
        <v>2.2937674048576495E-2</v>
      </c>
      <c r="O3395" s="44">
        <f>IFERROR(_xll.qlIndexFixing(ONIndex3M,I3395,TRUE,_xll.ohTrigger(RecalcTrigger,Trigger3M)),NA())</f>
        <v>2.3157280190758689E-2</v>
      </c>
      <c r="P3395" s="44">
        <f>IFERROR(_xll.qlIndexFixing(ONIndex6M,I3395,TRUE,_xll.ohTrigger(RecalcTrigger,Trigger6M)),NA())</f>
        <v>2.3217701405869873E-2</v>
      </c>
      <c r="Q3395" s="183">
        <f>IFERROR(_xll.qlIndexFixing(ONIndex1Y,I3395,TRUE,_xll.ohTrigger(RecalcTrigger,Trigger1Y)),NA())</f>
        <v>2.3255808340082451E-2</v>
      </c>
    </row>
    <row r="3396" spans="2:17" x14ac:dyDescent="0.2">
      <c r="B3396" s="39" t="s">
        <v>42</v>
      </c>
      <c r="D3396" s="42">
        <f>_xll.qlCalendarAdvance(Calendar,$D3395,B3396,"f",FALSE)</f>
        <v>63122</v>
      </c>
      <c r="E3396" s="177">
        <f>_xll.qlInterestRateIndexValueDate(IndexON,D3396)</f>
        <v>63122</v>
      </c>
      <c r="F3396" s="193">
        <f>IFERROR(_xll.qlIndexFixing(IndexON,D3396,TRUE,_xll.ohTrigger(RecalcTrigger,TriggerON)),NA())</f>
        <v>2.2751500501873023E-2</v>
      </c>
      <c r="H3396" s="42">
        <f>_xll.qlCalendarAdvance(Calendar,$H3395,B3396,"f",FALSE)</f>
        <v>63122</v>
      </c>
      <c r="I3396" s="177">
        <f>_xll.qlInterestRateIndexValueDate(Index1M,$H3396)</f>
        <v>63122</v>
      </c>
      <c r="J3396" s="182">
        <f>IFERROR(_xll.qlIndexFixing(Index1M,$H3396,TRUE,_xll.ohTrigger(RecalcTrigger,Trigger1M)),NA())</f>
        <v>2.2966083839890621E-2</v>
      </c>
      <c r="K3396" s="44">
        <f>IFERROR(_xll.qlIndexFixing(Index3M,H3396,TRUE,_xll.ohTrigger(RecalcTrigger,Trigger3M)),NA())</f>
        <v>2.3239080068875654E-2</v>
      </c>
      <c r="L3396" s="44">
        <f>IFERROR(_xll.qlIndexFixing(Index6M,$H3396,TRUE,_xll.ohTrigger(RecalcTrigger,Trigger6M)),NA())</f>
        <v>2.3378760852951024E-2</v>
      </c>
      <c r="M3396" s="183">
        <f>IFERROR(_xll.qlIndexFixing(Index1Y,$H3396,TRUE,_xll.ohTrigger(RecalcTrigger,Trigger1Y)),NA())</f>
        <v>2.3577030183525416E-2</v>
      </c>
      <c r="N3396" s="182">
        <f>IFERROR(_xll.qlIndexFixing(ONIndex1M,I3396,TRUE,_xll.ohTrigger(RecalcTrigger,Trigger1M)),NA())</f>
        <v>2.2939846277253428E-2</v>
      </c>
      <c r="O3396" s="44">
        <f>IFERROR(_xll.qlIndexFixing(ONIndex3M,I3396,TRUE,_xll.ohTrigger(RecalcTrigger,Trigger3M)),NA())</f>
        <v>2.315930647307618E-2</v>
      </c>
      <c r="P3396" s="44">
        <f>IFERROR(_xll.qlIndexFixing(ONIndex6M,I3396,TRUE,_xll.ohTrigger(RecalcTrigger,Trigger6M)),NA())</f>
        <v>2.3219733555046584E-2</v>
      </c>
      <c r="Q3396" s="183">
        <f>IFERROR(_xll.qlIndexFixing(ONIndex1Y,I3396,TRUE,_xll.ohTrigger(RecalcTrigger,Trigger1Y)),NA())</f>
        <v>2.3257849752443827E-2</v>
      </c>
    </row>
    <row r="3397" spans="2:17" x14ac:dyDescent="0.2">
      <c r="B3397" s="39" t="s">
        <v>42</v>
      </c>
      <c r="D3397" s="42">
        <f>_xll.qlCalendarAdvance(Calendar,$D3396,B3397,"f",FALSE)</f>
        <v>63129</v>
      </c>
      <c r="E3397" s="177">
        <f>_xll.qlInterestRateIndexValueDate(IndexON,D3397)</f>
        <v>63129</v>
      </c>
      <c r="F3397" s="193">
        <f>IFERROR(_xll.qlIndexFixing(IndexON,D3397,TRUE,_xll.ohTrigger(RecalcTrigger,TriggerON)),NA())</f>
        <v>2.2753403688424712E-2</v>
      </c>
      <c r="H3397" s="42">
        <f>_xll.qlCalendarAdvance(Calendar,$H3396,B3397,"f",FALSE)</f>
        <v>63129</v>
      </c>
      <c r="I3397" s="177">
        <f>_xll.qlInterestRateIndexValueDate(Index1M,$H3397)</f>
        <v>63129</v>
      </c>
      <c r="J3397" s="182">
        <f>IFERROR(_xll.qlIndexFixing(Index1M,$H3397,TRUE,_xll.ohTrigger(RecalcTrigger,Trigger1M)),NA())</f>
        <v>2.296733832996382E-2</v>
      </c>
      <c r="K3397" s="44">
        <f>IFERROR(_xll.qlIndexFixing(Index3M,H3397,TRUE,_xll.ohTrigger(RecalcTrigger,Trigger3M)),NA())</f>
        <v>2.324100846422197E-2</v>
      </c>
      <c r="L3397" s="44">
        <f>IFERROR(_xll.qlIndexFixing(Index6M,$H3397,TRUE,_xll.ohTrigger(RecalcTrigger,Trigger6M)),NA())</f>
        <v>2.3380611201580335E-2</v>
      </c>
      <c r="M3397" s="183">
        <f>IFERROR(_xll.qlIndexFixing(Index1Y,$H3397,TRUE,_xll.ohTrigger(RecalcTrigger,Trigger1Y)),NA())</f>
        <v>2.3578714985551308E-2</v>
      </c>
      <c r="N3397" s="182">
        <f>IFERROR(_xll.qlIndexFixing(ONIndex1M,I3397,TRUE,_xll.ohTrigger(RecalcTrigger,Trigger1M)),NA())</f>
        <v>2.294200292648485E-2</v>
      </c>
      <c r="O3397" s="44">
        <f>IFERROR(_xll.qlIndexFixing(ONIndex3M,I3397,TRUE,_xll.ohTrigger(RecalcTrigger,Trigger3M)),NA())</f>
        <v>2.3161318222741922E-2</v>
      </c>
      <c r="P3397" s="44">
        <f>IFERROR(_xll.qlIndexFixing(ONIndex6M,I3397,TRUE,_xll.ohTrigger(RecalcTrigger,Trigger6M)),NA())</f>
        <v>2.3221751129589574E-2</v>
      </c>
      <c r="Q3397" s="183">
        <f>IFERROR(_xll.qlIndexFixing(ONIndex1Y,I3397,TRUE,_xll.ohTrigger(RecalcTrigger,Trigger1Y)),NA())</f>
        <v>2.3259876523632483E-2</v>
      </c>
    </row>
    <row r="3398" spans="2:17" x14ac:dyDescent="0.2">
      <c r="B3398" s="39" t="s">
        <v>42</v>
      </c>
      <c r="D3398" s="42">
        <f>_xll.qlCalendarAdvance(Calendar,$D3397,B3398,"f",FALSE)</f>
        <v>63136</v>
      </c>
      <c r="E3398" s="177">
        <f>_xll.qlInterestRateIndexValueDate(IndexON,D3398)</f>
        <v>63136</v>
      </c>
      <c r="F3398" s="193">
        <f>IFERROR(_xll.qlIndexFixing(IndexON,D3398,TRUE,_xll.ohTrigger(RecalcTrigger,TriggerON)),NA())</f>
        <v>2.2755293126285325E-2</v>
      </c>
      <c r="H3398" s="42">
        <f>_xll.qlCalendarAdvance(Calendar,$H3397,B3398,"f",FALSE)</f>
        <v>63136</v>
      </c>
      <c r="I3398" s="177">
        <f>_xll.qlInterestRateIndexValueDate(Index1M,$H3398)</f>
        <v>63136</v>
      </c>
      <c r="J3398" s="182">
        <f>IFERROR(_xll.qlIndexFixing(Index1M,$H3398,TRUE,_xll.ohTrigger(RecalcTrigger,Trigger1M)),NA())</f>
        <v>2.2969450976073429E-2</v>
      </c>
      <c r="K3398" s="44">
        <f>IFERROR(_xll.qlIndexFixing(Index3M,H3398,TRUE,_xll.ohTrigger(RecalcTrigger,Trigger3M)),NA())</f>
        <v>2.3242922243526965E-2</v>
      </c>
      <c r="L3398" s="44">
        <f>IFERROR(_xll.qlIndexFixing(Index6M,$H3398,TRUE,_xll.ohTrigger(RecalcTrigger,Trigger6M)),NA())</f>
        <v>2.3381574693736709E-2</v>
      </c>
      <c r="M3398" s="183">
        <f>IFERROR(_xll.qlIndexFixing(Index1Y,$H3398,TRUE,_xll.ohTrigger(RecalcTrigger,Trigger1Y)),NA())</f>
        <v>2.3580384804780641E-2</v>
      </c>
      <c r="N3398" s="182">
        <f>IFERROR(_xll.qlIndexFixing(ONIndex1M,I3398,TRUE,_xll.ohTrigger(RecalcTrigger,Trigger1M)),NA())</f>
        <v>2.2944143996189714E-2</v>
      </c>
      <c r="O3398" s="44">
        <f>IFERROR(_xll.qlIndexFixing(ONIndex3M,I3398,TRUE,_xll.ohTrigger(RecalcTrigger,Trigger3M)),NA())</f>
        <v>2.3163315439755916E-2</v>
      </c>
      <c r="P3398" s="44">
        <f>IFERROR(_xll.qlIndexFixing(ONIndex6M,I3398,TRUE,_xll.ohTrigger(RecalcTrigger,Trigger6M)),NA())</f>
        <v>2.3223754129174656E-2</v>
      </c>
      <c r="Q3398" s="183">
        <f>IFERROR(_xll.qlIndexFixing(ONIndex1Y,I3398,TRUE,_xll.ohTrigger(RecalcTrigger,Trigger1Y)),NA())</f>
        <v>2.3261888653486329E-2</v>
      </c>
    </row>
    <row r="3399" spans="2:17" x14ac:dyDescent="0.2">
      <c r="B3399" s="39" t="s">
        <v>42</v>
      </c>
      <c r="D3399" s="42">
        <f>_xll.qlCalendarAdvance(Calendar,$D3398,B3399,"f",FALSE)</f>
        <v>63143</v>
      </c>
      <c r="E3399" s="177">
        <f>_xll.qlInterestRateIndexValueDate(IndexON,D3399)</f>
        <v>63143</v>
      </c>
      <c r="F3399" s="193">
        <f>IFERROR(_xll.qlIndexFixing(IndexON,D3399,TRUE,_xll.ohTrigger(RecalcTrigger,TriggerON)),NA())</f>
        <v>2.2757168815698003E-2</v>
      </c>
      <c r="H3399" s="42">
        <f>_xll.qlCalendarAdvance(Calendar,$H3398,B3399,"f",FALSE)</f>
        <v>63143</v>
      </c>
      <c r="I3399" s="177">
        <f>_xll.qlInterestRateIndexValueDate(Index1M,$H3399)</f>
        <v>63143</v>
      </c>
      <c r="J3399" s="182">
        <f>IFERROR(_xll.qlIndexFixing(Index1M,$H3399,TRUE,_xll.ohTrigger(RecalcTrigger,Trigger1M)),NA())</f>
        <v>2.2971548014609065E-2</v>
      </c>
      <c r="K3399" s="44">
        <f>IFERROR(_xll.qlIndexFixing(Index3M,H3399,TRUE,_xll.ohTrigger(RecalcTrigger,Trigger3M)),NA())</f>
        <v>2.3244821406764204E-2</v>
      </c>
      <c r="L3399" s="44">
        <f>IFERROR(_xll.qlIndexFixing(Index6M,$H3399,TRUE,_xll.ohTrigger(RecalcTrigger,Trigger6M)),NA())</f>
        <v>2.3383396495011605E-2</v>
      </c>
      <c r="M3399" s="183">
        <f>IFERROR(_xll.qlIndexFixing(Index1Y,$H3399,TRUE,_xll.ohTrigger(RecalcTrigger,Trigger1Y)),NA())</f>
        <v>2.3582039641140362E-2</v>
      </c>
      <c r="N3399" s="182">
        <f>IFERROR(_xll.qlIndexFixing(ONIndex1M,I3399,TRUE,_xll.ohTrigger(RecalcTrigger,Trigger1M)),NA())</f>
        <v>2.2946269486449067E-2</v>
      </c>
      <c r="O3399" s="44">
        <f>IFERROR(_xll.qlIndexFixing(ONIndex3M,I3399,TRUE,_xll.ohTrigger(RecalcTrigger,Trigger3M)),NA())</f>
        <v>2.3165298123793976E-2</v>
      </c>
      <c r="P3399" s="44">
        <f>IFERROR(_xll.qlIndexFixing(ONIndex6M,I3399,TRUE,_xll.ohTrigger(RecalcTrigger,Trigger6M)),NA())</f>
        <v>2.3225742553801831E-2</v>
      </c>
      <c r="Q3399" s="183">
        <f>IFERROR(_xll.qlIndexFixing(ONIndex1Y,I3399,TRUE,_xll.ohTrigger(RecalcTrigger,Trigger1Y)),NA())</f>
        <v>2.3263886141843271E-2</v>
      </c>
    </row>
    <row r="3400" spans="2:17" x14ac:dyDescent="0.2">
      <c r="B3400" s="39" t="s">
        <v>42</v>
      </c>
      <c r="D3400" s="42">
        <f>_xll.qlCalendarAdvance(Calendar,$D3399,B3400,"f",FALSE)</f>
        <v>63150</v>
      </c>
      <c r="E3400" s="177">
        <f>_xll.qlInterestRateIndexValueDate(IndexON,D3400)</f>
        <v>63150</v>
      </c>
      <c r="F3400" s="193">
        <f>IFERROR(_xll.qlIndexFixing(IndexON,D3400,TRUE,_xll.ohTrigger(RecalcTrigger,TriggerON)),NA())</f>
        <v>2.27590307565817E-2</v>
      </c>
      <c r="H3400" s="42">
        <f>_xll.qlCalendarAdvance(Calendar,$H3399,B3400,"f",FALSE)</f>
        <v>63150</v>
      </c>
      <c r="I3400" s="177">
        <f>_xll.qlInterestRateIndexValueDate(Index1M,$H3400)</f>
        <v>63150</v>
      </c>
      <c r="J3400" s="182">
        <f>IFERROR(_xll.qlIndexFixing(Index1M,$H3400,TRUE,_xll.ohTrigger(RecalcTrigger,Trigger1M)),NA())</f>
        <v>2.2973629445551813E-2</v>
      </c>
      <c r="K3400" s="44">
        <f>IFERROR(_xll.qlIndexFixing(Index3M,H3400,TRUE,_xll.ohTrigger(RecalcTrigger,Trigger3M)),NA())</f>
        <v>2.3246705953916074E-2</v>
      </c>
      <c r="L3400" s="44">
        <f>IFERROR(_xll.qlIndexFixing(Index6M,$H3400,TRUE,_xll.ohTrigger(RecalcTrigger,Trigger6M)),NA())</f>
        <v>2.3385203554993864E-2</v>
      </c>
      <c r="M3400" s="183">
        <f>IFERROR(_xll.qlIndexFixing(Index1Y,$H3400,TRUE,_xll.ohTrigger(RecalcTrigger,Trigger1Y)),NA())</f>
        <v>2.3583679494557641E-2</v>
      </c>
      <c r="N3400" s="182">
        <f>IFERROR(_xll.qlIndexFixing(ONIndex1M,I3400,TRUE,_xll.ohTrigger(RecalcTrigger,Trigger1M)),NA())</f>
        <v>2.2948379397181862E-2</v>
      </c>
      <c r="O3400" s="44">
        <f>IFERROR(_xll.qlIndexFixing(ONIndex3M,I3400,TRUE,_xll.ohTrigger(RecalcTrigger,Trigger3M)),NA())</f>
        <v>2.3167266275099241E-2</v>
      </c>
      <c r="P3400" s="44">
        <f>IFERROR(_xll.qlIndexFixing(ONIndex6M,I3400,TRUE,_xll.ohTrigger(RecalcTrigger,Trigger6M)),NA())</f>
        <v>2.3227716403714238E-2</v>
      </c>
      <c r="Q3400" s="183">
        <f>IFERROR(_xll.qlIndexFixing(ONIndex1Y,I3400,TRUE,_xll.ohTrigger(RecalcTrigger,Trigger1Y)),NA())</f>
        <v>2.3265868989189586E-2</v>
      </c>
    </row>
    <row r="3401" spans="2:17" x14ac:dyDescent="0.2">
      <c r="B3401" s="39" t="s">
        <v>42</v>
      </c>
      <c r="D3401" s="42">
        <f>_xll.qlCalendarAdvance(Calendar,$D3400,B3401,"f",FALSE)</f>
        <v>63157</v>
      </c>
      <c r="E3401" s="177">
        <f>_xll.qlInterestRateIndexValueDate(IndexON,D3401)</f>
        <v>63157</v>
      </c>
      <c r="F3401" s="193">
        <f>IFERROR(_xll.qlIndexFixing(IndexON,D3401,TRUE,_xll.ohTrigger(RecalcTrigger,TriggerON)),NA())</f>
        <v>2.2760878948936414E-2</v>
      </c>
      <c r="H3401" s="42">
        <f>_xll.qlCalendarAdvance(Calendar,$H3400,B3401,"f",FALSE)</f>
        <v>63157</v>
      </c>
      <c r="I3401" s="177">
        <f>_xll.qlInterestRateIndexValueDate(Index1M,$H3401)</f>
        <v>63157</v>
      </c>
      <c r="J3401" s="182">
        <f>IFERROR(_xll.qlIndexFixing(Index1M,$H3401,TRUE,_xll.ohTrigger(RecalcTrigger,Trigger1M)),NA())</f>
        <v>2.297569526890168E-2</v>
      </c>
      <c r="K3401" s="44">
        <f>IFERROR(_xll.qlIndexFixing(Index3M,H3401,TRUE,_xll.ohTrigger(RecalcTrigger,Trigger3M)),NA())</f>
        <v>2.324770613787195E-2</v>
      </c>
      <c r="L3401" s="44">
        <f>IFERROR(_xll.qlIndexFixing(Index6M,$H3401,TRUE,_xll.ohTrigger(RecalcTrigger,Trigger6M)),NA())</f>
        <v>2.3387865174235824E-2</v>
      </c>
      <c r="M3401" s="183">
        <f>IFERROR(_xll.qlIndexFixing(Index1Y,$H3401,TRUE,_xll.ohTrigger(RecalcTrigger,Trigger1Y)),NA())</f>
        <v>2.3585304364960979E-2</v>
      </c>
      <c r="N3401" s="182">
        <f>IFERROR(_xll.qlIndexFixing(ONIndex1M,I3401,TRUE,_xll.ohTrigger(RecalcTrigger,Trigger1M)),NA())</f>
        <v>2.2950473728469145E-2</v>
      </c>
      <c r="O3401" s="44">
        <f>IFERROR(_xll.qlIndexFixing(ONIndex3M,I3401,TRUE,_xll.ohTrigger(RecalcTrigger,Trigger3M)),NA())</f>
        <v>2.3169219893833803E-2</v>
      </c>
      <c r="P3401" s="44">
        <f>IFERROR(_xll.qlIndexFixing(ONIndex6M,I3401,TRUE,_xll.ohTrigger(RecalcTrigger,Trigger6M)),NA())</f>
        <v>2.3229675678911876E-2</v>
      </c>
      <c r="Q3401" s="183">
        <f>IFERROR(_xll.qlIndexFixing(ONIndex1Y,I3401,TRUE,_xll.ohTrigger(RecalcTrigger,Trigger1Y)),NA())</f>
        <v>2.3267837195363184E-2</v>
      </c>
    </row>
    <row r="3402" spans="2:17" x14ac:dyDescent="0.2">
      <c r="B3402" s="39" t="s">
        <v>42</v>
      </c>
      <c r="D3402" s="42">
        <f>_xll.qlCalendarAdvance(Calendar,$D3401,B3402,"f",FALSE)</f>
        <v>63164</v>
      </c>
      <c r="E3402" s="177">
        <f>_xll.qlInterestRateIndexValueDate(IndexON,D3402)</f>
        <v>63164</v>
      </c>
      <c r="F3402" s="193">
        <f>IFERROR(_xll.qlIndexFixing(IndexON,D3402,TRUE,_xll.ohTrigger(RecalcTrigger,TriggerON)),NA())</f>
        <v>2.2762713392924239E-2</v>
      </c>
      <c r="H3402" s="42">
        <f>_xll.qlCalendarAdvance(Calendar,$H3401,B3402,"f",FALSE)</f>
        <v>63164</v>
      </c>
      <c r="I3402" s="177">
        <f>_xll.qlInterestRateIndexValueDate(Index1M,$H3402)</f>
        <v>63164</v>
      </c>
      <c r="J3402" s="182">
        <f>IFERROR(_xll.qlIndexFixing(Index1M,$H3402,TRUE,_xll.ohTrigger(RecalcTrigger,Trigger1M)),NA())</f>
        <v>2.2978613347085938E-2</v>
      </c>
      <c r="K3402" s="44">
        <f>IFERROR(_xll.qlIndexFixing(Index3M,H3402,TRUE,_xll.ohTrigger(RecalcTrigger,Trigger3M)),NA())</f>
        <v>2.3248693506301606E-2</v>
      </c>
      <c r="L3402" s="44">
        <f>IFERROR(_xll.qlIndexFixing(Index6M,$H3402,TRUE,_xll.ohTrigger(RecalcTrigger,Trigger6M)),NA())</f>
        <v>2.3389641811736764E-2</v>
      </c>
      <c r="M3402" s="183">
        <f>IFERROR(_xll.qlIndexFixing(Index1Y,$H3402,TRUE,_xll.ohTrigger(RecalcTrigger,Trigger1Y)),NA())</f>
        <v>2.3586914252278213E-2</v>
      </c>
      <c r="N3402" s="182">
        <f>IFERROR(_xll.qlIndexFixing(ONIndex1M,I3402,TRUE,_xll.ohTrigger(RecalcTrigger,Trigger1M)),NA())</f>
        <v>2.2952552480229871E-2</v>
      </c>
      <c r="O3402" s="44">
        <f>IFERROR(_xll.qlIndexFixing(ONIndex3M,I3402,TRUE,_xll.ohTrigger(RecalcTrigger,Trigger3M)),NA())</f>
        <v>2.3171158979916617E-2</v>
      </c>
      <c r="P3402" s="44">
        <f>IFERROR(_xll.qlIndexFixing(ONIndex6M,I3402,TRUE,_xll.ohTrigger(RecalcTrigger,Trigger6M)),NA())</f>
        <v>2.3231620379070561E-2</v>
      </c>
      <c r="Q3402" s="183">
        <f>IFERROR(_xll.qlIndexFixing(ONIndex1Y,I3402,TRUE,_xll.ohTrigger(RecalcTrigger,Trigger1Y)),NA())</f>
        <v>2.3269790760039877E-2</v>
      </c>
    </row>
    <row r="3403" spans="2:17" x14ac:dyDescent="0.2">
      <c r="B3403" s="39" t="s">
        <v>42</v>
      </c>
      <c r="D3403" s="42">
        <f>_xll.qlCalendarAdvance(Calendar,$D3402,B3403,"f",FALSE)</f>
        <v>63171</v>
      </c>
      <c r="E3403" s="177">
        <f>_xll.qlInterestRateIndexValueDate(IndexON,D3403)</f>
        <v>63171</v>
      </c>
      <c r="F3403" s="193">
        <f>IFERROR(_xll.qlIndexFixing(IndexON,D3403,TRUE,_xll.ohTrigger(RecalcTrigger,TriggerON)),NA())</f>
        <v>2.2764534088302035E-2</v>
      </c>
      <c r="H3403" s="42">
        <f>_xll.qlCalendarAdvance(Calendar,$H3402,B3403,"f",FALSE)</f>
        <v>63171</v>
      </c>
      <c r="I3403" s="177">
        <f>_xll.qlInterestRateIndexValueDate(Index1M,$H3403)</f>
        <v>63171</v>
      </c>
      <c r="J3403" s="182">
        <f>IFERROR(_xll.qlIndexFixing(Index1M,$H3403,TRUE,_xll.ohTrigger(RecalcTrigger,Trigger1M)),NA())</f>
        <v>2.298064696830102E-2</v>
      </c>
      <c r="K3403" s="44">
        <f>IFERROR(_xll.qlIndexFixing(Index3M,H3403,TRUE,_xll.ohTrigger(RecalcTrigger,Trigger3M)),NA())</f>
        <v>2.3250536059019354E-2</v>
      </c>
      <c r="L3403" s="44">
        <f>IFERROR(_xll.qlIndexFixing(Index6M,$H3403,TRUE,_xll.ohTrigger(RecalcTrigger,Trigger6M)),NA())</f>
        <v>2.339140370689384E-2</v>
      </c>
      <c r="M3403" s="183">
        <f>IFERROR(_xll.qlIndexFixing(Index1Y,$H3403,TRUE,_xll.ohTrigger(RecalcTrigger,Trigger1Y)),NA())</f>
        <v>2.3588509156439397E-2</v>
      </c>
      <c r="N3403" s="182">
        <f>IFERROR(_xll.qlIndexFixing(ONIndex1M,I3403,TRUE,_xll.ohTrigger(RecalcTrigger,Trigger1M)),NA())</f>
        <v>2.2954615652382993E-2</v>
      </c>
      <c r="O3403" s="44">
        <f>IFERROR(_xll.qlIndexFixing(ONIndex3M,I3403,TRUE,_xll.ohTrigger(RecalcTrigger,Trigger3M)),NA())</f>
        <v>2.3173083532861405E-2</v>
      </c>
      <c r="P3403" s="44">
        <f>IFERROR(_xll.qlIndexFixing(ONIndex6M,I3403,TRUE,_xll.ohTrigger(RecalcTrigger,Trigger6M)),NA())</f>
        <v>2.3233550504514477E-2</v>
      </c>
      <c r="Q3403" s="183">
        <f>IFERROR(_xll.qlIndexFixing(ONIndex1Y,I3403,TRUE,_xll.ohTrigger(RecalcTrigger,Trigger1Y)),NA())</f>
        <v>2.3271729683624898E-2</v>
      </c>
    </row>
    <row r="3404" spans="2:17" x14ac:dyDescent="0.2">
      <c r="B3404" s="39" t="s">
        <v>42</v>
      </c>
      <c r="D3404" s="42">
        <f>_xll.qlCalendarAdvance(Calendar,$D3403,B3404,"f",FALSE)</f>
        <v>63178</v>
      </c>
      <c r="E3404" s="177">
        <f>_xll.qlInterestRateIndexValueDate(IndexON,D3404)</f>
        <v>63178</v>
      </c>
      <c r="F3404" s="193">
        <f>IFERROR(_xll.qlIndexFixing(IndexON,D3404,TRUE,_xll.ohTrigger(RecalcTrigger,TriggerON)),NA())</f>
        <v>2.2766341035231896E-2</v>
      </c>
      <c r="H3404" s="42">
        <f>_xll.qlCalendarAdvance(Calendar,$H3403,B3404,"f",FALSE)</f>
        <v>63178</v>
      </c>
      <c r="I3404" s="177">
        <f>_xll.qlInterestRateIndexValueDate(Index1M,$H3404)</f>
        <v>63178</v>
      </c>
      <c r="J3404" s="182">
        <f>IFERROR(_xll.qlIndexFixing(Index1M,$H3404,TRUE,_xll.ohTrigger(RecalcTrigger,Trigger1M)),NA())</f>
        <v>2.2982664980927915E-2</v>
      </c>
      <c r="K3404" s="44">
        <f>IFERROR(_xll.qlIndexFixing(Index3M,H3404,TRUE,_xll.ohTrigger(RecalcTrigger,Trigger3M)),NA())</f>
        <v>2.325236399741051E-2</v>
      </c>
      <c r="L3404" s="44">
        <f>IFERROR(_xll.qlIndexFixing(Index6M,$H3404,TRUE,_xll.ohTrigger(RecalcTrigger,Trigger6M)),NA())</f>
        <v>2.3393150859669653E-2</v>
      </c>
      <c r="M3404" s="183">
        <f>IFERROR(_xll.qlIndexFixing(Index1Y,$H3404,TRUE,_xll.ohTrigger(RecalcTrigger,Trigger1Y)),NA())</f>
        <v>2.3590089077373477E-2</v>
      </c>
      <c r="N3404" s="182">
        <f>IFERROR(_xll.qlIndexFixing(ONIndex1M,I3404,TRUE,_xll.ohTrigger(RecalcTrigger,Trigger1M)),NA())</f>
        <v>2.2956663245171649E-2</v>
      </c>
      <c r="O3404" s="44">
        <f>IFERROR(_xll.qlIndexFixing(ONIndex3M,I3404,TRUE,_xll.ohTrigger(RecalcTrigger,Trigger3M)),NA())</f>
        <v>2.3174993553316536E-2</v>
      </c>
      <c r="P3404" s="44">
        <f>IFERROR(_xll.qlIndexFixing(ONIndex6M,I3404,TRUE,_xll.ohTrigger(RecalcTrigger,Trigger6M)),NA())</f>
        <v>2.3235466055162579E-2</v>
      </c>
      <c r="Q3404" s="183">
        <f>IFERROR(_xll.qlIndexFixing(ONIndex1Y,I3404,TRUE,_xll.ohTrigger(RecalcTrigger,Trigger1Y)),NA())</f>
        <v>2.3273653965875107E-2</v>
      </c>
    </row>
    <row r="3405" spans="2:17" x14ac:dyDescent="0.2">
      <c r="B3405" s="39" t="s">
        <v>42</v>
      </c>
      <c r="D3405" s="42">
        <f>_xll.qlCalendarAdvance(Calendar,$D3404,B3405,"f",FALSE)</f>
        <v>63186</v>
      </c>
      <c r="E3405" s="177">
        <f>_xll.qlInterestRateIndexValueDate(IndexON,D3405)</f>
        <v>63186</v>
      </c>
      <c r="F3405" s="193">
        <f>IFERROR(_xll.qlIndexFixing(IndexON,D3405,TRUE,_xll.ohTrigger(RecalcTrigger,TriggerON)),NA())</f>
        <v>2.276838928246927E-2</v>
      </c>
      <c r="H3405" s="42">
        <f>_xll.qlCalendarAdvance(Calendar,$H3404,B3405,"f",FALSE)</f>
        <v>63186</v>
      </c>
      <c r="I3405" s="177">
        <f>_xll.qlInterestRateIndexValueDate(Index1M,$H3405)</f>
        <v>63186</v>
      </c>
      <c r="J3405" s="182">
        <f>IFERROR(_xll.qlIndexFixing(Index1M,$H3405,TRUE,_xll.ohTrigger(RecalcTrigger,Trigger1M)),NA())</f>
        <v>2.2986681509147691E-2</v>
      </c>
      <c r="K3405" s="44">
        <f>IFERROR(_xll.qlIndexFixing(Index3M,H3405,TRUE,_xll.ohTrigger(RecalcTrigger,Trigger3M)),NA())</f>
        <v>2.325443517473982E-2</v>
      </c>
      <c r="L3405" s="44">
        <f>IFERROR(_xll.qlIndexFixing(Index6M,$H3405,TRUE,_xll.ohTrigger(RecalcTrigger,Trigger6M)),NA())</f>
        <v>2.3395129553754335E-2</v>
      </c>
      <c r="M3405" s="183">
        <f>IFERROR(_xll.qlIndexFixing(Index1Y,$H3405,TRUE,_xll.ohTrigger(RecalcTrigger,Trigger1Y)),NA())</f>
        <v>2.3591876354401631E-2</v>
      </c>
      <c r="N3405" s="182">
        <f>IFERROR(_xll.qlIndexFixing(ONIndex1M,I3405,TRUE,_xll.ohTrigger(RecalcTrigger,Trigger1M)),NA())</f>
        <v>2.2958984274171756E-2</v>
      </c>
      <c r="O3405" s="44">
        <f>IFERROR(_xll.qlIndexFixing(ONIndex3M,I3405,TRUE,_xll.ohTrigger(RecalcTrigger,Trigger3M)),NA())</f>
        <v>2.3177158638412187E-2</v>
      </c>
      <c r="P3405" s="44">
        <f>IFERROR(_xll.qlIndexFixing(ONIndex6M,I3405,TRUE,_xll.ohTrigger(RecalcTrigger,Trigger6M)),NA())</f>
        <v>2.3237637409107004E-2</v>
      </c>
      <c r="Q3405" s="183">
        <f>IFERROR(_xll.qlIndexFixing(ONIndex1Y,I3405,TRUE,_xll.ohTrigger(RecalcTrigger,Trigger1Y)),NA())</f>
        <v>2.3275835217353436E-2</v>
      </c>
    </row>
    <row r="3406" spans="2:17" x14ac:dyDescent="0.2">
      <c r="B3406" s="39" t="s">
        <v>42</v>
      </c>
      <c r="D3406" s="42">
        <f>_xll.qlCalendarAdvance(Calendar,$D3405,B3406,"f",FALSE)</f>
        <v>63193</v>
      </c>
      <c r="E3406" s="177">
        <f>_xll.qlInterestRateIndexValueDate(IndexON,D3406)</f>
        <v>63193</v>
      </c>
      <c r="F3406" s="193">
        <f>IFERROR(_xll.qlIndexFixing(IndexON,D3406,TRUE,_xll.ohTrigger(RecalcTrigger,TriggerON)),NA())</f>
        <v>2.2770166768346645E-2</v>
      </c>
      <c r="H3406" s="42">
        <f>_xll.qlCalendarAdvance(Calendar,$H3405,B3406,"f",FALSE)</f>
        <v>63193</v>
      </c>
      <c r="I3406" s="177">
        <f>_xll.qlInterestRateIndexValueDate(Index1M,$H3406)</f>
        <v>63193</v>
      </c>
      <c r="J3406" s="182">
        <f>IFERROR(_xll.qlIndexFixing(Index1M,$H3406,TRUE,_xll.ohTrigger(RecalcTrigger,Trigger1M)),NA())</f>
        <v>2.2988664094424717E-2</v>
      </c>
      <c r="K3406" s="44">
        <f>IFERROR(_xll.qlIndexFixing(Index3M,H3406,TRUE,_xll.ohTrigger(RecalcTrigger,Trigger3M)),NA())</f>
        <v>2.325623179665267E-2</v>
      </c>
      <c r="L3406" s="44">
        <f>IFERROR(_xll.qlIndexFixing(Index6M,$H3406,TRUE,_xll.ohTrigger(RecalcTrigger,Trigger6M)),NA())</f>
        <v>2.3395980658083789E-2</v>
      </c>
      <c r="M3406" s="183">
        <f>IFERROR(_xll.qlIndexFixing(Index1Y,$H3406,TRUE,_xll.ohTrigger(RecalcTrigger,Trigger1Y)),NA())</f>
        <v>2.3593424168189214E-2</v>
      </c>
      <c r="N3406" s="182">
        <f>IFERROR(_xll.qlIndexFixing(ONIndex1M,I3406,TRUE,_xll.ohTrigger(RecalcTrigger,Trigger1M)),NA())</f>
        <v>2.2960998482376427E-2</v>
      </c>
      <c r="O3406" s="44">
        <f>IFERROR(_xll.qlIndexFixing(ONIndex3M,I3406,TRUE,_xll.ohTrigger(RecalcTrigger,Trigger3M)),NA())</f>
        <v>2.31790375173202E-2</v>
      </c>
      <c r="P3406" s="44">
        <f>IFERROR(_xll.qlIndexFixing(ONIndex6M,I3406,TRUE,_xll.ohTrigger(RecalcTrigger,Trigger6M)),NA())</f>
        <v>2.323952172792243E-2</v>
      </c>
      <c r="Q3406" s="183">
        <f>IFERROR(_xll.qlIndexFixing(ONIndex1Y,I3406,TRUE,_xll.ohTrigger(RecalcTrigger,Trigger1Y)),NA())</f>
        <v>2.3277728125615793E-2</v>
      </c>
    </row>
    <row r="3407" spans="2:17" x14ac:dyDescent="0.2">
      <c r="B3407" s="39" t="s">
        <v>42</v>
      </c>
      <c r="D3407" s="42">
        <f>_xll.qlCalendarAdvance(Calendar,$D3406,B3407,"f",FALSE)</f>
        <v>63200</v>
      </c>
      <c r="E3407" s="177">
        <f>_xll.qlInterestRateIndexValueDate(IndexON,D3407)</f>
        <v>63200</v>
      </c>
      <c r="F3407" s="193">
        <f>IFERROR(_xll.qlIndexFixing(IndexON,D3407,TRUE,_xll.ohTrigger(RecalcTrigger,TriggerON)),NA())</f>
        <v>2.2771930505695037E-2</v>
      </c>
      <c r="H3407" s="42">
        <f>_xll.qlCalendarAdvance(Calendar,$H3406,B3407,"f",FALSE)</f>
        <v>63200</v>
      </c>
      <c r="I3407" s="177">
        <f>_xll.qlInterestRateIndexValueDate(Index1M,$H3407)</f>
        <v>63200</v>
      </c>
      <c r="J3407" s="182">
        <f>IFERROR(_xll.qlIndexFixing(Index1M,$H3407,TRUE,_xll.ohTrigger(RecalcTrigger,Trigger1M)),NA())</f>
        <v>2.2990631069146741E-2</v>
      </c>
      <c r="K3407" s="44">
        <f>IFERROR(_xll.qlIndexFixing(Index3M,H3407,TRUE,_xll.ohTrigger(RecalcTrigger,Trigger3M)),NA())</f>
        <v>2.325801380417589E-2</v>
      </c>
      <c r="L3407" s="44">
        <f>IFERROR(_xll.qlIndexFixing(Index6M,$H3407,TRUE,_xll.ohTrigger(RecalcTrigger,Trigger6M)),NA())</f>
        <v>2.339768242199429E-2</v>
      </c>
      <c r="M3407" s="183">
        <f>IFERROR(_xll.qlIndexFixing(Index1Y,$H3407,TRUE,_xll.ohTrigger(RecalcTrigger,Trigger1Y)),NA())</f>
        <v>2.3594956998534533E-2</v>
      </c>
      <c r="N3407" s="182">
        <f>IFERROR(_xll.qlIndexFixing(ONIndex1M,I3407,TRUE,_xll.ohTrigger(RecalcTrigger,Trigger1M)),NA())</f>
        <v>2.2962997110973493E-2</v>
      </c>
      <c r="O3407" s="44">
        <f>IFERROR(_xll.qlIndexFixing(ONIndex3M,I3407,TRUE,_xll.ohTrigger(RecalcTrigger,Trigger3M)),NA())</f>
        <v>2.3180901863333325E-2</v>
      </c>
      <c r="P3407" s="44">
        <f>IFERROR(_xll.qlIndexFixing(ONIndex6M,I3407,TRUE,_xll.ohTrigger(RecalcTrigger,Trigger6M)),NA())</f>
        <v>2.3241391471860995E-2</v>
      </c>
      <c r="Q3407" s="183">
        <f>IFERROR(_xll.qlIndexFixing(ONIndex1Y,I3407,TRUE,_xll.ohTrigger(RecalcTrigger,Trigger1Y)),NA())</f>
        <v>2.3279606392381247E-2</v>
      </c>
    </row>
    <row r="3408" spans="2:17" x14ac:dyDescent="0.2">
      <c r="B3408" s="39" t="s">
        <v>42</v>
      </c>
      <c r="D3408" s="42">
        <f>_xll.qlCalendarAdvance(Calendar,$D3407,B3408,"f",FALSE)</f>
        <v>63207</v>
      </c>
      <c r="E3408" s="177">
        <f>_xll.qlInterestRateIndexValueDate(IndexON,D3408)</f>
        <v>63207</v>
      </c>
      <c r="F3408" s="193">
        <f>IFERROR(_xll.qlIndexFixing(IndexON,D3408,TRUE,_xll.ohTrigger(RecalcTrigger,TriggerON)),NA())</f>
        <v>2.2773680494352355E-2</v>
      </c>
      <c r="H3408" s="42">
        <f>_xll.qlCalendarAdvance(Calendar,$H3407,B3408,"f",FALSE)</f>
        <v>63207</v>
      </c>
      <c r="I3408" s="177">
        <f>_xll.qlInterestRateIndexValueDate(Index1M,$H3408)</f>
        <v>63207</v>
      </c>
      <c r="J3408" s="182">
        <f>IFERROR(_xll.qlIndexFixing(Index1M,$H3408,TRUE,_xll.ohTrigger(RecalcTrigger,Trigger1M)),NA())</f>
        <v>2.2992582433294113E-2</v>
      </c>
      <c r="K3408" s="44">
        <f>IFERROR(_xll.qlIndexFixing(Index3M,H3408,TRUE,_xll.ohTrigger(RecalcTrigger,Trigger3M)),NA())</f>
        <v>2.3259781197294181E-2</v>
      </c>
      <c r="L3408" s="44">
        <f>IFERROR(_xll.qlIndexFixing(Index6M,$H3408,TRUE,_xll.ohTrigger(RecalcTrigger,Trigger6M)),NA())</f>
        <v>2.3399369444301849E-2</v>
      </c>
      <c r="M3408" s="183">
        <f>IFERROR(_xll.qlIndexFixing(Index1Y,$H3408,TRUE,_xll.ohTrigger(RecalcTrigger,Trigger1Y)),NA())</f>
        <v>2.3596474845370086E-2</v>
      </c>
      <c r="N3408" s="182">
        <f>IFERROR(_xll.qlIndexFixing(ONIndex1M,I3408,TRUE,_xll.ohTrigger(RecalcTrigger,Trigger1M)),NA())</f>
        <v>2.2964980160125048E-2</v>
      </c>
      <c r="O3408" s="44">
        <f>IFERROR(_xll.qlIndexFixing(ONIndex3M,I3408,TRUE,_xll.ohTrigger(RecalcTrigger,Trigger3M)),NA())</f>
        <v>2.3182751676451563E-2</v>
      </c>
      <c r="P3408" s="44">
        <f>IFERROR(_xll.qlIndexFixing(ONIndex6M,I3408,TRUE,_xll.ohTrigger(RecalcTrigger,Trigger6M)),NA())</f>
        <v>2.3243246641003745E-2</v>
      </c>
      <c r="Q3408" s="183">
        <f>IFERROR(_xll.qlIndexFixing(ONIndex1Y,I3408,TRUE,_xll.ohTrigger(RecalcTrigger,Trigger1Y)),NA())</f>
        <v>2.3281470017892936E-2</v>
      </c>
    </row>
    <row r="3409" spans="2:17" x14ac:dyDescent="0.2">
      <c r="B3409" s="39" t="s">
        <v>42</v>
      </c>
      <c r="D3409" s="42">
        <f>_xll.qlCalendarAdvance(Calendar,$D3408,B3409,"f",FALSE)</f>
        <v>63214</v>
      </c>
      <c r="E3409" s="177">
        <f>_xll.qlInterestRateIndexValueDate(IndexON,D3409)</f>
        <v>63214</v>
      </c>
      <c r="F3409" s="193">
        <f>IFERROR(_xll.qlIndexFixing(IndexON,D3409,TRUE,_xll.ohTrigger(RecalcTrigger,TriggerON)),NA())</f>
        <v>2.2775416734804876E-2</v>
      </c>
      <c r="H3409" s="42">
        <f>_xll.qlCalendarAdvance(Calendar,$H3408,B3409,"f",FALSE)</f>
        <v>63214</v>
      </c>
      <c r="I3409" s="177">
        <f>_xll.qlInterestRateIndexValueDate(Index1M,$H3409)</f>
        <v>63214</v>
      </c>
      <c r="J3409" s="182">
        <f>IFERROR(_xll.qlIndexFixing(Index1M,$H3409,TRUE,_xll.ohTrigger(RecalcTrigger,Trigger1M)),NA())</f>
        <v>2.2994518186874202E-2</v>
      </c>
      <c r="K3409" s="44">
        <f>IFERROR(_xll.qlIndexFixing(Index3M,H3409,TRUE,_xll.ohTrigger(RecalcTrigger,Trigger3M)),NA())</f>
        <v>2.3261533975985023E-2</v>
      </c>
      <c r="L3409" s="44">
        <f>IFERROR(_xll.qlIndexFixing(Index6M,$H3409,TRUE,_xll.ohTrigger(RecalcTrigger,Trigger6M)),NA())</f>
        <v>2.3401041724969301E-2</v>
      </c>
      <c r="M3409" s="183">
        <f>IFERROR(_xll.qlIndexFixing(Index1Y,$H3409,TRUE,_xll.ohTrigger(RecalcTrigger,Trigger1Y)),NA())</f>
        <v>2.3597977708629703E-2</v>
      </c>
      <c r="N3409" s="182">
        <f>IFERROR(_xll.qlIndexFixing(ONIndex1M,I3409,TRUE,_xll.ohTrigger(RecalcTrigger,Trigger1M)),NA())</f>
        <v>2.2966947629668999E-2</v>
      </c>
      <c r="O3409" s="44">
        <f>IFERROR(_xll.qlIndexFixing(ONIndex3M,I3409,TRUE,_xll.ohTrigger(RecalcTrigger,Trigger3M)),NA())</f>
        <v>2.3184586957080144E-2</v>
      </c>
      <c r="P3409" s="44">
        <f>IFERROR(_xll.qlIndexFixing(ONIndex6M,I3409,TRUE,_xll.ohTrigger(RecalcTrigger,Trigger6M)),NA())</f>
        <v>2.3245087235350681E-2</v>
      </c>
      <c r="Q3409" s="183">
        <f>IFERROR(_xll.qlIndexFixing(ONIndex1Y,I3409,TRUE,_xll.ohTrigger(RecalcTrigger,Trigger1Y)),NA())</f>
        <v>2.3283319002312952E-2</v>
      </c>
    </row>
    <row r="3410" spans="2:17" x14ac:dyDescent="0.2">
      <c r="B3410" s="39" t="s">
        <v>42</v>
      </c>
      <c r="D3410" s="42">
        <f>_xll.qlCalendarAdvance(Calendar,$D3409,B3410,"f",FALSE)</f>
        <v>63221</v>
      </c>
      <c r="E3410" s="177">
        <f>_xll.qlInterestRateIndexValueDate(IndexON,D3410)</f>
        <v>63221</v>
      </c>
      <c r="F3410" s="193">
        <f>IFERROR(_xll.qlIndexFixing(IndexON,D3410,TRUE,_xll.ohTrigger(RecalcTrigger,TriggerON)),NA())</f>
        <v>2.2777139226647369E-2</v>
      </c>
      <c r="H3410" s="42">
        <f>_xll.qlCalendarAdvance(Calendar,$H3409,B3410,"f",FALSE)</f>
        <v>63221</v>
      </c>
      <c r="I3410" s="177">
        <f>_xll.qlInterestRateIndexValueDate(Index1M,$H3410)</f>
        <v>63221</v>
      </c>
      <c r="J3410" s="182">
        <f>IFERROR(_xll.qlIndexFixing(Index1M,$H3410,TRUE,_xll.ohTrigger(RecalcTrigger,Trigger1M)),NA())</f>
        <v>2.2992139341079441E-2</v>
      </c>
      <c r="K3410" s="44">
        <f>IFERROR(_xll.qlIndexFixing(Index3M,H3410,TRUE,_xll.ohTrigger(RecalcTrigger,Trigger3M)),NA())</f>
        <v>2.3263272140232213E-2</v>
      </c>
      <c r="L3410" s="44">
        <f>IFERROR(_xll.qlIndexFixing(Index6M,$H3410,TRUE,_xll.ohTrigger(RecalcTrigger,Trigger6M)),NA())</f>
        <v>2.3402699263961723E-2</v>
      </c>
      <c r="M3410" s="183">
        <f>IFERROR(_xll.qlIndexFixing(Index1Y,$H3410,TRUE,_xll.ohTrigger(RecalcTrigger,Trigger1Y)),NA())</f>
        <v>2.3599465588246549E-2</v>
      </c>
      <c r="N3410" s="182">
        <f>IFERROR(_xll.qlIndexFixing(ONIndex1M,I3410,TRUE,_xll.ohTrigger(RecalcTrigger,Trigger1M)),NA())</f>
        <v>2.2968899519767438E-2</v>
      </c>
      <c r="O3410" s="44">
        <f>IFERROR(_xll.qlIndexFixing(ONIndex3M,I3410,TRUE,_xll.ohTrigger(RecalcTrigger,Trigger3M)),NA())</f>
        <v>2.3186407704813838E-2</v>
      </c>
      <c r="P3410" s="44">
        <f>IFERROR(_xll.qlIndexFixing(ONIndex6M,I3410,TRUE,_xll.ohTrigger(RecalcTrigger,Trigger6M)),NA())</f>
        <v>2.3246913254820756E-2</v>
      </c>
      <c r="Q3410" s="183">
        <f>IFERROR(_xll.qlIndexFixing(ONIndex1Y,I3410,TRUE,_xll.ohTrigger(RecalcTrigger,Trigger1Y)),NA())</f>
        <v>2.3285153345317111E-2</v>
      </c>
    </row>
    <row r="3411" spans="2:17" x14ac:dyDescent="0.2">
      <c r="B3411" s="39" t="s">
        <v>42</v>
      </c>
      <c r="D3411" s="42">
        <f>_xll.qlCalendarAdvance(Calendar,$D3410,B3411,"f",FALSE)</f>
        <v>63228</v>
      </c>
      <c r="E3411" s="177">
        <f>_xll.qlInterestRateIndexValueDate(IndexON,D3411)</f>
        <v>63228</v>
      </c>
      <c r="F3411" s="193">
        <f>IFERROR(_xll.qlIndexFixing(IndexON,D3411,TRUE,_xll.ohTrigger(RecalcTrigger,TriggerON)),NA())</f>
        <v>2.277884796996088E-2</v>
      </c>
      <c r="H3411" s="42">
        <f>_xll.qlCalendarAdvance(Calendar,$H3410,B3411,"f",FALSE)</f>
        <v>63228</v>
      </c>
      <c r="I3411" s="177">
        <f>_xll.qlInterestRateIndexValueDate(Index1M,$H3411)</f>
        <v>63228</v>
      </c>
      <c r="J3411" s="182">
        <f>IFERROR(_xll.qlIndexFixing(Index1M,$H3411,TRUE,_xll.ohTrigger(RecalcTrigger,Trigger1M)),NA())</f>
        <v>2.2994048847692468E-2</v>
      </c>
      <c r="K3411" s="44">
        <f>IFERROR(_xll.qlIndexFixing(Index3M,H3411,TRUE,_xll.ohTrigger(RecalcTrigger,Trigger3M)),NA())</f>
        <v>2.3264135273568208E-2</v>
      </c>
      <c r="L3411" s="44">
        <f>IFERROR(_xll.qlIndexFixing(Index6M,$H3411,TRUE,_xll.ohTrigger(RecalcTrigger,Trigger6M)),NA())</f>
        <v>2.3404342061242842E-2</v>
      </c>
      <c r="M3411" s="183">
        <f>IFERROR(_xll.qlIndexFixing(Index1Y,$H3411,TRUE,_xll.ohTrigger(RecalcTrigger,Trigger1Y)),NA())</f>
        <v>2.3600938484156231E-2</v>
      </c>
      <c r="N3411" s="182">
        <f>IFERROR(_xll.qlIndexFixing(ONIndex1M,I3411,TRUE,_xll.ohTrigger(RecalcTrigger,Trigger1M)),NA())</f>
        <v>2.297083583033932E-2</v>
      </c>
      <c r="O3411" s="44">
        <f>IFERROR(_xll.qlIndexFixing(ONIndex3M,I3411,TRUE,_xll.ohTrigger(RecalcTrigger,Trigger3M)),NA())</f>
        <v>2.3188213919814737E-2</v>
      </c>
      <c r="P3411" s="44">
        <f>IFERROR(_xll.qlIndexFixing(ONIndex6M,I3411,TRUE,_xll.ohTrigger(RecalcTrigger,Trigger6M)),NA())</f>
        <v>2.3248724699495016E-2</v>
      </c>
      <c r="Q3411" s="183">
        <f>IFERROR(_xll.qlIndexFixing(ONIndex1Y,I3411,TRUE,_xll.ohTrigger(RecalcTrigger,Trigger1Y)),NA())</f>
        <v>2.3286973047067505E-2</v>
      </c>
    </row>
    <row r="3412" spans="2:17" x14ac:dyDescent="0.2">
      <c r="B3412" s="39" t="s">
        <v>42</v>
      </c>
      <c r="D3412" s="42">
        <f>_xll.qlCalendarAdvance(Calendar,$D3411,B3412,"f",FALSE)</f>
        <v>63235</v>
      </c>
      <c r="E3412" s="177">
        <f>_xll.qlInterestRateIndexValueDate(IndexON,D3412)</f>
        <v>63235</v>
      </c>
      <c r="F3412" s="193">
        <f>IFERROR(_xll.qlIndexFixing(IndexON,D3412,TRUE,_xll.ohTrigger(RecalcTrigger,TriggerON)),NA())</f>
        <v>2.2780542964745409E-2</v>
      </c>
      <c r="H3412" s="42">
        <f>_xll.qlCalendarAdvance(Calendar,$H3411,B3412,"f",FALSE)</f>
        <v>63235</v>
      </c>
      <c r="I3412" s="177">
        <f>_xll.qlInterestRateIndexValueDate(Index1M,$H3412)</f>
        <v>63235</v>
      </c>
      <c r="J3412" s="182">
        <f>IFERROR(_xll.qlIndexFixing(Index1M,$H3412,TRUE,_xll.ohTrigger(RecalcTrigger,Trigger1M)),NA())</f>
        <v>2.2995942748566256E-2</v>
      </c>
      <c r="K3412" s="44">
        <f>IFERROR(_xll.qlIndexFixing(Index3M,H3412,TRUE,_xll.ohTrigger(RecalcTrigger,Trigger3M)),NA())</f>
        <v>2.3265845144079766E-2</v>
      </c>
      <c r="L3412" s="44">
        <f>IFERROR(_xll.qlIndexFixing(Index6M,$H3412,TRUE,_xll.ohTrigger(RecalcTrigger,Trigger6M)),NA())</f>
        <v>2.3405970116775941E-2</v>
      </c>
      <c r="M3412" s="183">
        <f>IFERROR(_xll.qlIndexFixing(Index1Y,$H3412,TRUE,_xll.ohTrigger(RecalcTrigger,Trigger1Y)),NA())</f>
        <v>2.3602396396293246E-2</v>
      </c>
      <c r="N3412" s="182">
        <f>IFERROR(_xll.qlIndexFixing(ONIndex1M,I3412,TRUE,_xll.ohTrigger(RecalcTrigger,Trigger1M)),NA())</f>
        <v>2.2972756561384644E-2</v>
      </c>
      <c r="O3412" s="44">
        <f>IFERROR(_xll.qlIndexFixing(ONIndex3M,I3412,TRUE,_xll.ohTrigger(RecalcTrigger,Trigger3M)),NA())</f>
        <v>2.3190005602001795E-2</v>
      </c>
      <c r="P3412" s="44">
        <f>IFERROR(_xll.qlIndexFixing(ONIndex6M,I3412,TRUE,_xll.ohTrigger(RecalcTrigger,Trigger6M)),NA())</f>
        <v>2.3250521569292415E-2</v>
      </c>
      <c r="Q3412" s="183">
        <f>IFERROR(_xll.qlIndexFixing(ONIndex1Y,I3412,TRUE,_xll.ohTrigger(RecalcTrigger,Trigger1Y)),NA())</f>
        <v>2.3288778107564134E-2</v>
      </c>
    </row>
    <row r="3413" spans="2:17" x14ac:dyDescent="0.2">
      <c r="B3413" s="39" t="s">
        <v>42</v>
      </c>
      <c r="D3413" s="42">
        <f>_xll.qlCalendarAdvance(Calendar,$D3412,B3413,"f",FALSE)</f>
        <v>63242</v>
      </c>
      <c r="E3413" s="177">
        <f>_xll.qlInterestRateIndexValueDate(IndexON,D3413)</f>
        <v>63242</v>
      </c>
      <c r="F3413" s="193">
        <f>IFERROR(_xll.qlIndexFixing(IndexON,D3413,TRUE,_xll.ohTrigger(RecalcTrigger,TriggerON)),NA())</f>
        <v>2.2782224211244095E-2</v>
      </c>
      <c r="H3413" s="42">
        <f>_xll.qlCalendarAdvance(Calendar,$H3412,B3413,"f",FALSE)</f>
        <v>63242</v>
      </c>
      <c r="I3413" s="177">
        <f>_xll.qlInterestRateIndexValueDate(Index1M,$H3413)</f>
        <v>63242</v>
      </c>
      <c r="J3413" s="182">
        <f>IFERROR(_xll.qlIndexFixing(Index1M,$H3413,TRUE,_xll.ohTrigger(RecalcTrigger,Trigger1M)),NA())</f>
        <v>2.2997821043706592E-2</v>
      </c>
      <c r="K3413" s="44">
        <f>IFERROR(_xll.qlIndexFixing(Index3M,H3413,TRUE,_xll.ohTrigger(RecalcTrigger,Trigger3M)),NA())</f>
        <v>2.32675404010135E-2</v>
      </c>
      <c r="L3413" s="44">
        <f>IFERROR(_xll.qlIndexFixing(Index6M,$H3413,TRUE,_xll.ohTrigger(RecalcTrigger,Trigger6M)),NA())</f>
        <v>2.3407583430526544E-2</v>
      </c>
      <c r="M3413" s="183">
        <f>IFERROR(_xll.qlIndexFixing(Index1Y,$H3413,TRUE,_xll.ohTrigger(RecalcTrigger,Trigger1Y)),NA())</f>
        <v>2.3603839324593201E-2</v>
      </c>
      <c r="N3413" s="182">
        <f>IFERROR(_xll.qlIndexFixing(ONIndex1M,I3413,TRUE,_xll.ohTrigger(RecalcTrigger,Trigger1M)),NA())</f>
        <v>2.2974661713065503E-2</v>
      </c>
      <c r="O3413" s="44">
        <f>IFERROR(_xll.qlIndexFixing(ONIndex3M,I3413,TRUE,_xll.ohTrigger(RecalcTrigger,Trigger3M)),NA())</f>
        <v>2.3191782751618151E-2</v>
      </c>
      <c r="P3413" s="44">
        <f>IFERROR(_xll.qlIndexFixing(ONIndex6M,I3413,TRUE,_xll.ohTrigger(RecalcTrigger,Trigger6M)),NA())</f>
        <v>2.3252303864375046E-2</v>
      </c>
      <c r="Q3413" s="183">
        <f>IFERROR(_xll.qlIndexFixing(ONIndex1Y,I3413,TRUE,_xll.ohTrigger(RecalcTrigger,Trigger1Y)),NA())</f>
        <v>2.3290568526725952E-2</v>
      </c>
    </row>
    <row r="3414" spans="2:17" x14ac:dyDescent="0.2">
      <c r="B3414" s="39" t="s">
        <v>42</v>
      </c>
      <c r="D3414" s="42">
        <f>_xll.qlCalendarAdvance(Calendar,$D3413,B3414,"f",FALSE)</f>
        <v>63249</v>
      </c>
      <c r="E3414" s="177">
        <f>_xll.qlInterestRateIndexValueDate(IndexON,D3414)</f>
        <v>63249</v>
      </c>
      <c r="F3414" s="193">
        <f>IFERROR(_xll.qlIndexFixing(IndexON,D3414,TRUE,_xll.ohTrigger(RecalcTrigger,TriggerON)),NA())</f>
        <v>2.2783891708970661E-2</v>
      </c>
      <c r="H3414" s="42">
        <f>_xll.qlCalendarAdvance(Calendar,$H3413,B3414,"f",FALSE)</f>
        <v>63249</v>
      </c>
      <c r="I3414" s="177">
        <f>_xll.qlInterestRateIndexValueDate(Index1M,$H3414)</f>
        <v>63249</v>
      </c>
      <c r="J3414" s="182">
        <f>IFERROR(_xll.qlIndexFixing(Index1M,$H3414,TRUE,_xll.ohTrigger(RecalcTrigger,Trigger1M)),NA())</f>
        <v>2.3003962795879816E-2</v>
      </c>
      <c r="K3414" s="44">
        <f>IFERROR(_xll.qlIndexFixing(Index3M,H3414,TRUE,_xll.ohTrigger(RecalcTrigger,Trigger3M)),NA())</f>
        <v>2.3271793709104933E-2</v>
      </c>
      <c r="L3414" s="44">
        <f>IFERROR(_xll.qlIndexFixing(Index6M,$H3414,TRUE,_xll.ohTrigger(RecalcTrigger,Trigger6M)),NA())</f>
        <v>2.3411752462784471E-2</v>
      </c>
      <c r="M3414" s="183">
        <f>IFERROR(_xll.qlIndexFixing(Index1Y,$H3414,TRUE,_xll.ohTrigger(RecalcTrigger,Trigger1Y)),NA())</f>
        <v>2.3605267268993924E-2</v>
      </c>
      <c r="N3414" s="182">
        <f>IFERROR(_xll.qlIndexFixing(ONIndex1M,I3414,TRUE,_xll.ohTrigger(RecalcTrigger,Trigger1M)),NA())</f>
        <v>2.297655128530085E-2</v>
      </c>
      <c r="O3414" s="44">
        <f>IFERROR(_xll.qlIndexFixing(ONIndex3M,I3414,TRUE,_xll.ohTrigger(RecalcTrigger,Trigger3M)),NA())</f>
        <v>2.3193545368339619E-2</v>
      </c>
      <c r="P3414" s="44">
        <f>IFERROR(_xll.qlIndexFixing(ONIndex6M,I3414,TRUE,_xll.ohTrigger(RecalcTrigger,Trigger6M)),NA())</f>
        <v>2.3254071584499769E-2</v>
      </c>
      <c r="Q3414" s="183">
        <f>IFERROR(_xll.qlIndexFixing(ONIndex1Y,I3414,TRUE,_xll.ohTrigger(RecalcTrigger,Trigger1Y)),NA())</f>
        <v>2.3292344304715051E-2</v>
      </c>
    </row>
    <row r="3415" spans="2:17" x14ac:dyDescent="0.2">
      <c r="B3415" s="39" t="s">
        <v>42</v>
      </c>
      <c r="D3415" s="42">
        <f>_xll.qlCalendarAdvance(Calendar,$D3414,B3415,"f",FALSE)</f>
        <v>63256</v>
      </c>
      <c r="E3415" s="177">
        <f>_xll.qlInterestRateIndexValueDate(IndexON,D3415)</f>
        <v>63256</v>
      </c>
      <c r="F3415" s="193">
        <f>IFERROR(_xll.qlIndexFixing(IndexON,D3415,TRUE,_xll.ohTrigger(RecalcTrigger,TriggerON)),NA())</f>
        <v>2.278554545824929E-2</v>
      </c>
      <c r="H3415" s="42">
        <f>_xll.qlCalendarAdvance(Calendar,$H3414,B3415,"f",FALSE)</f>
        <v>63256</v>
      </c>
      <c r="I3415" s="177">
        <f>_xll.qlInterestRateIndexValueDate(Index1M,$H3415)</f>
        <v>63256</v>
      </c>
      <c r="J3415" s="182">
        <f>IFERROR(_xll.qlIndexFixing(Index1M,$H3415,TRUE,_xll.ohTrigger(RecalcTrigger,Trigger1M)),NA())</f>
        <v>2.3005804885847449E-2</v>
      </c>
      <c r="K3415" s="44">
        <f>IFERROR(_xll.qlIndexFixing(Index3M,H3415,TRUE,_xll.ohTrigger(RecalcTrigger,Trigger3M)),NA())</f>
        <v>2.3273456924517804E-2</v>
      </c>
      <c r="L3415" s="44">
        <f>IFERROR(_xll.qlIndexFixing(Index6M,$H3415,TRUE,_xll.ohTrigger(RecalcTrigger,Trigger6M)),NA())</f>
        <v>2.3413333436300667E-2</v>
      </c>
      <c r="M3415" s="183">
        <f>IFERROR(_xll.qlIndexFixing(Index1Y,$H3415,TRUE,_xll.ohTrigger(RecalcTrigger,Trigger1Y)),NA())</f>
        <v>2.3606680229432353E-2</v>
      </c>
      <c r="N3415" s="182">
        <f>IFERROR(_xll.qlIndexFixing(ONIndex1M,I3415,TRUE,_xll.ohTrigger(RecalcTrigger,Trigger1M)),NA())</f>
        <v>2.2978425277766501E-2</v>
      </c>
      <c r="O3415" s="44">
        <f>IFERROR(_xll.qlIndexFixing(ONIndex3M,I3415,TRUE,_xll.ohTrigger(RecalcTrigger,Trigger3M)),NA())</f>
        <v>2.3195293452247245E-2</v>
      </c>
      <c r="P3415" s="44">
        <f>IFERROR(_xll.qlIndexFixing(ONIndex6M,I3415,TRUE,_xll.ohTrigger(RecalcTrigger,Trigger6M)),NA())</f>
        <v>2.3255824729666585E-2</v>
      </c>
      <c r="Q3415" s="183">
        <f>IFERROR(_xll.qlIndexFixing(ONIndex1Y,I3415,TRUE,_xll.ohTrigger(RecalcTrigger,Trigger1Y)),NA())</f>
        <v>2.3294105441288293E-2</v>
      </c>
    </row>
    <row r="3416" spans="2:17" x14ac:dyDescent="0.2">
      <c r="B3416" s="39" t="s">
        <v>42</v>
      </c>
      <c r="D3416" s="42">
        <f>_xll.qlCalendarAdvance(Calendar,$D3415,B3416,"f",FALSE)</f>
        <v>63263</v>
      </c>
      <c r="E3416" s="177">
        <f>_xll.qlInterestRateIndexValueDate(IndexON,D3416)</f>
        <v>63263</v>
      </c>
      <c r="F3416" s="193">
        <f>IFERROR(_xll.qlIndexFixing(IndexON,D3416,TRUE,_xll.ohTrigger(RecalcTrigger,TriggerON)),NA())</f>
        <v>2.2787185459079984E-2</v>
      </c>
      <c r="H3416" s="42">
        <f>_xll.qlCalendarAdvance(Calendar,$H3415,B3416,"f",FALSE)</f>
        <v>63263</v>
      </c>
      <c r="I3416" s="177">
        <f>_xll.qlInterestRateIndexValueDate(Index1M,$H3416)</f>
        <v>63263</v>
      </c>
      <c r="J3416" s="182">
        <f>IFERROR(_xll.qlIndexFixing(Index1M,$H3416,TRUE,_xll.ohTrigger(RecalcTrigger,Trigger1M)),NA())</f>
        <v>2.3007631365183943E-2</v>
      </c>
      <c r="K3416" s="44">
        <f>IFERROR(_xll.qlIndexFixing(Index3M,H3416,TRUE,_xll.ohTrigger(RecalcTrigger,Trigger3M)),NA())</f>
        <v>2.3275105523531691E-2</v>
      </c>
      <c r="L3416" s="44">
        <f>IFERROR(_xll.qlIndexFixing(Index6M,$H3416,TRUE,_xll.ohTrigger(RecalcTrigger,Trigger6M)),NA())</f>
        <v>2.3414899665123376E-2</v>
      </c>
      <c r="M3416" s="183">
        <f>IFERROR(_xll.qlIndexFixing(Index1Y,$H3416,TRUE,_xll.ohTrigger(RecalcTrigger,Trigger1Y)),NA())</f>
        <v>2.3608078205846317E-2</v>
      </c>
      <c r="N3416" s="182">
        <f>IFERROR(_xll.qlIndexFixing(ONIndex1M,I3416,TRUE,_xll.ohTrigger(RecalcTrigger,Trigger1M)),NA())</f>
        <v>2.2980283690867687E-2</v>
      </c>
      <c r="O3416" s="44">
        <f>IFERROR(_xll.qlIndexFixing(ONIndex3M,I3416,TRUE,_xll.ohTrigger(RecalcTrigger,Trigger3M)),NA())</f>
        <v>2.3197027003422077E-2</v>
      </c>
      <c r="P3416" s="44">
        <f>IFERROR(_xll.qlIndexFixing(ONIndex6M,I3416,TRUE,_xll.ohTrigger(RecalcTrigger,Trigger6M)),NA())</f>
        <v>2.325756330019968E-2</v>
      </c>
      <c r="Q3416" s="183">
        <f>IFERROR(_xll.qlIndexFixing(ONIndex1Y,I3416,TRUE,_xll.ohTrigger(RecalcTrigger,Trigger1Y)),NA())</f>
        <v>2.3295851936769862E-2</v>
      </c>
    </row>
    <row r="3417" spans="2:17" x14ac:dyDescent="0.2">
      <c r="B3417" s="39" t="s">
        <v>42</v>
      </c>
      <c r="D3417" s="42">
        <f>_xll.qlCalendarAdvance(Calendar,$D3416,B3417,"f",FALSE)</f>
        <v>63270</v>
      </c>
      <c r="E3417" s="177">
        <f>_xll.qlInterestRateIndexValueDate(IndexON,D3417)</f>
        <v>63270</v>
      </c>
      <c r="F3417" s="193">
        <f>IFERROR(_xll.qlIndexFixing(IndexON,D3417,TRUE,_xll.ohTrigger(RecalcTrigger,TriggerON)),NA())</f>
        <v>2.2788811711381696E-2</v>
      </c>
      <c r="H3417" s="42">
        <f>_xll.qlCalendarAdvance(Calendar,$H3416,B3417,"f",FALSE)</f>
        <v>63270</v>
      </c>
      <c r="I3417" s="177">
        <f>_xll.qlInterestRateIndexValueDate(Index1M,$H3417)</f>
        <v>63270</v>
      </c>
      <c r="J3417" s="182">
        <f>IFERROR(_xll.qlIndexFixing(Index1M,$H3417,TRUE,_xll.ohTrigger(RecalcTrigger,Trigger1M)),NA())</f>
        <v>2.3009442233884389E-2</v>
      </c>
      <c r="K3417" s="44">
        <f>IFERROR(_xll.qlIndexFixing(Index3M,H3417,TRUE,_xll.ohTrigger(RecalcTrigger,Trigger3M)),NA())</f>
        <v>2.3276739506124567E-2</v>
      </c>
      <c r="L3417" s="44">
        <f>IFERROR(_xll.qlIndexFixing(Index6M,$H3417,TRUE,_xll.ohTrigger(RecalcTrigger,Trigger6M)),NA())</f>
        <v>2.3416451149216925E-2</v>
      </c>
      <c r="M3417" s="183">
        <f>IFERROR(_xll.qlIndexFixing(Index1Y,$H3417,TRUE,_xll.ohTrigger(RecalcTrigger,Trigger1Y)),NA())</f>
        <v>2.3609461198173864E-2</v>
      </c>
      <c r="N3417" s="182">
        <f>IFERROR(_xll.qlIndexFixing(ONIndex1M,I3417,TRUE,_xll.ohTrigger(RecalcTrigger,Trigger1M)),NA())</f>
        <v>2.2982126524442315E-2</v>
      </c>
      <c r="O3417" s="44">
        <f>IFERROR(_xll.qlIndexFixing(ONIndex3M,I3417,TRUE,_xll.ohTrigger(RecalcTrigger,Trigger3M)),NA())</f>
        <v>2.3198746021864114E-2</v>
      </c>
      <c r="P3417" s="44">
        <f>IFERROR(_xll.qlIndexFixing(ONIndex6M,I3417,TRUE,_xll.ohTrigger(RecalcTrigger,Trigger6M)),NA())</f>
        <v>2.3259287295774866E-2</v>
      </c>
      <c r="Q3417" s="183">
        <f>IFERROR(_xll.qlIndexFixing(ONIndex1Y,I3417,TRUE,_xll.ohTrigger(RecalcTrigger,Trigger1Y)),NA())</f>
        <v>2.3297583790997667E-2</v>
      </c>
    </row>
    <row r="3418" spans="2:17" x14ac:dyDescent="0.2">
      <c r="B3418" s="39" t="s">
        <v>42</v>
      </c>
      <c r="D3418" s="42">
        <f>_xll.qlCalendarAdvance(Calendar,$D3417,B3418,"f",FALSE)</f>
        <v>63277</v>
      </c>
      <c r="E3418" s="177">
        <f>_xll.qlInterestRateIndexValueDate(IndexON,D3418)</f>
        <v>63277</v>
      </c>
      <c r="F3418" s="193">
        <f>IFERROR(_xll.qlIndexFixing(IndexON,D3418,TRUE,_xll.ohTrigger(RecalcTrigger,TriggerON)),NA())</f>
        <v>2.2790424215235472E-2</v>
      </c>
      <c r="H3418" s="42">
        <f>_xll.qlCalendarAdvance(Calendar,$H3417,B3418,"f",FALSE)</f>
        <v>63277</v>
      </c>
      <c r="I3418" s="177">
        <f>_xll.qlInterestRateIndexValueDate(Index1M,$H3418)</f>
        <v>63277</v>
      </c>
      <c r="J3418" s="182">
        <f>IFERROR(_xll.qlIndexFixing(Index1M,$H3418,TRUE,_xll.ohTrigger(RecalcTrigger,Trigger1M)),NA())</f>
        <v>2.3008682235835964E-2</v>
      </c>
      <c r="K3418" s="44">
        <f>IFERROR(_xll.qlIndexFixing(Index3M,H3418,TRUE,_xll.ohTrigger(RecalcTrigger,Trigger3M)),NA())</f>
        <v>2.3278358872282343E-2</v>
      </c>
      <c r="L3418" s="44">
        <f>IFERROR(_xll.qlIndexFixing(Index6M,$H3418,TRUE,_xll.ohTrigger(RecalcTrigger,Trigger6M)),NA())</f>
        <v>2.3417987888548274E-2</v>
      </c>
      <c r="M3418" s="183">
        <f>IFERROR(_xll.qlIndexFixing(Index1Y,$H3418,TRUE,_xll.ohTrigger(RecalcTrigger,Trigger1Y)),NA())</f>
        <v>2.3610829206355044E-2</v>
      </c>
      <c r="N3418" s="182">
        <f>IFERROR(_xll.qlIndexFixing(ONIndex1M,I3418,TRUE,_xll.ohTrigger(RecalcTrigger,Trigger1M)),NA())</f>
        <v>2.2983953778571431E-2</v>
      </c>
      <c r="O3418" s="44">
        <f>IFERROR(_xll.qlIndexFixing(ONIndex3M,I3418,TRUE,_xll.ohTrigger(RecalcTrigger,Trigger3M)),NA())</f>
        <v>2.3200450507654402E-2</v>
      </c>
      <c r="P3418" s="44">
        <f>IFERROR(_xll.qlIndexFixing(ONIndex6M,I3418,TRUE,_xll.ohTrigger(RecalcTrigger,Trigger6M)),NA())</f>
        <v>2.3260996716716331E-2</v>
      </c>
      <c r="Q3418" s="183">
        <f>IFERROR(_xll.qlIndexFixing(ONIndex1Y,I3418,TRUE,_xll.ohTrigger(RecalcTrigger,Trigger1Y)),NA())</f>
        <v>2.3299301003809614E-2</v>
      </c>
    </row>
    <row r="3419" spans="2:17" x14ac:dyDescent="0.2">
      <c r="B3419" s="39" t="s">
        <v>42</v>
      </c>
      <c r="D3419" s="42">
        <f>_xll.qlCalendarAdvance(Calendar,$D3418,B3419,"f",FALSE)</f>
        <v>63284</v>
      </c>
      <c r="E3419" s="177">
        <f>_xll.qlInterestRateIndexValueDate(IndexON,D3419)</f>
        <v>63284</v>
      </c>
      <c r="F3419" s="193">
        <f>IFERROR(_xll.qlIndexFixing(IndexON,D3419,TRUE,_xll.ohTrigger(RecalcTrigger,TriggerON)),NA())</f>
        <v>2.2792022970560266E-2</v>
      </c>
      <c r="H3419" s="42">
        <f>_xll.qlCalendarAdvance(Calendar,$H3418,B3419,"f",FALSE)</f>
        <v>63284</v>
      </c>
      <c r="I3419" s="177">
        <f>_xll.qlInterestRateIndexValueDate(Index1M,$H3419)</f>
        <v>63284</v>
      </c>
      <c r="J3419" s="182">
        <f>IFERROR(_xll.qlIndexFixing(Index1M,$H3419,TRUE,_xll.ohTrigger(RecalcTrigger,Trigger1M)),NA())</f>
        <v>2.301046489152862E-2</v>
      </c>
      <c r="K3419" s="44">
        <f>IFERROR(_xll.qlIndexFixing(Index3M,H3419,TRUE,_xll.ohTrigger(RecalcTrigger,Trigger3M)),NA())</f>
        <v>2.3279110820577056E-2</v>
      </c>
      <c r="L3419" s="44">
        <f>IFERROR(_xll.qlIndexFixing(Index6M,$H3419,TRUE,_xll.ohTrigger(RecalcTrigger,Trigger6M)),NA())</f>
        <v>2.3418657888489285E-2</v>
      </c>
      <c r="M3419" s="183">
        <f>IFERROR(_xll.qlIndexFixing(Index1Y,$H3419,TRUE,_xll.ohTrigger(RecalcTrigger,Trigger1Y)),NA())</f>
        <v>2.3612182230329015E-2</v>
      </c>
      <c r="N3419" s="182">
        <f>IFERROR(_xll.qlIndexFixing(ONIndex1M,I3419,TRUE,_xll.ohTrigger(RecalcTrigger,Trigger1M)),NA())</f>
        <v>2.298576545317399E-2</v>
      </c>
      <c r="O3419" s="44">
        <f>IFERROR(_xll.qlIndexFixing(ONIndex3M,I3419,TRUE,_xll.ohTrigger(RecalcTrigger,Trigger3M)),NA())</f>
        <v>2.3202140460549803E-2</v>
      </c>
      <c r="P3419" s="44">
        <f>IFERROR(_xll.qlIndexFixing(ONIndex6M,I3419,TRUE,_xll.ohTrigger(RecalcTrigger,Trigger6M)),NA())</f>
        <v>2.3262691562618842E-2</v>
      </c>
      <c r="Q3419" s="183">
        <f>IFERROR(_xll.qlIndexFixing(ONIndex1Y,I3419,TRUE,_xll.ohTrigger(RecalcTrigger,Trigger1Y)),NA())</f>
        <v>2.3301003575367796E-2</v>
      </c>
    </row>
    <row r="3420" spans="2:17" x14ac:dyDescent="0.2">
      <c r="B3420" s="39" t="s">
        <v>42</v>
      </c>
      <c r="D3420" s="42">
        <f>_xll.qlCalendarAdvance(Calendar,$D3419,B3420,"f",FALSE)</f>
        <v>63291</v>
      </c>
      <c r="E3420" s="177">
        <f>_xll.qlInterestRateIndexValueDate(IndexON,D3420)</f>
        <v>63291</v>
      </c>
      <c r="F3420" s="193">
        <f>IFERROR(_xll.qlIndexFixing(IndexON,D3420,TRUE,_xll.ohTrigger(RecalcTrigger,TriggerON)),NA())</f>
        <v>2.2793607977356078E-2</v>
      </c>
      <c r="H3420" s="42">
        <f>_xll.qlCalendarAdvance(Calendar,$H3419,B3420,"f",FALSE)</f>
        <v>63291</v>
      </c>
      <c r="I3420" s="177">
        <f>_xll.qlInterestRateIndexValueDate(Index1M,$H3420)</f>
        <v>63291</v>
      </c>
      <c r="J3420" s="182">
        <f>IFERROR(_xll.qlIndexFixing(Index1M,$H3420,TRUE,_xll.ohTrigger(RecalcTrigger,Trigger1M)),NA())</f>
        <v>2.3012231939487909E-2</v>
      </c>
      <c r="K3420" s="44">
        <f>IFERROR(_xll.qlIndexFixing(Index3M,H3420,TRUE,_xll.ohTrigger(RecalcTrigger,Trigger3M)),NA())</f>
        <v>2.3280701896654526E-2</v>
      </c>
      <c r="L3420" s="44">
        <f>IFERROR(_xll.qlIndexFixing(Index6M,$H3420,TRUE,_xll.ohTrigger(RecalcTrigger,Trigger6M)),NA())</f>
        <v>2.3420166095190344E-2</v>
      </c>
      <c r="M3420" s="183">
        <f>IFERROR(_xll.qlIndexFixing(Index1Y,$H3420,TRUE,_xll.ohTrigger(RecalcTrigger,Trigger1Y)),NA())</f>
        <v>2.361352027003738E-2</v>
      </c>
      <c r="N3420" s="182">
        <f>IFERROR(_xll.qlIndexFixing(ONIndex1M,I3420,TRUE,_xll.ohTrigger(RecalcTrigger,Trigger1M)),NA())</f>
        <v>2.2987561548249991E-2</v>
      </c>
      <c r="O3420" s="44">
        <f>IFERROR(_xll.qlIndexFixing(ONIndex3M,I3420,TRUE,_xll.ohTrigger(RecalcTrigger,Trigger3M)),NA())</f>
        <v>2.3203815880793455E-2</v>
      </c>
      <c r="P3420" s="44">
        <f>IFERROR(_xll.qlIndexFixing(ONIndex6M,I3420,TRUE,_xll.ohTrigger(RecalcTrigger,Trigger6M)),NA())</f>
        <v>2.3264371833887632E-2</v>
      </c>
      <c r="Q3420" s="183">
        <f>IFERROR(_xll.qlIndexFixing(ONIndex1Y,I3420,TRUE,_xll.ohTrigger(RecalcTrigger,Trigger1Y)),NA())</f>
        <v>2.3302691505672213E-2</v>
      </c>
    </row>
    <row r="3421" spans="2:17" x14ac:dyDescent="0.2">
      <c r="B3421" s="39" t="s">
        <v>42</v>
      </c>
      <c r="D3421" s="42">
        <f>_xll.qlCalendarAdvance(Calendar,$D3420,B3421,"f",FALSE)</f>
        <v>63298</v>
      </c>
      <c r="E3421" s="177">
        <f>_xll.qlInterestRateIndexValueDate(IndexON,D3421)</f>
        <v>63298</v>
      </c>
      <c r="F3421" s="193">
        <f>IFERROR(_xll.qlIndexFixing(IndexON,D3421,TRUE,_xll.ohTrigger(RecalcTrigger,TriggerON)),NA())</f>
        <v>2.2795179235703955E-2</v>
      </c>
      <c r="H3421" s="42">
        <f>_xll.qlCalendarAdvance(Calendar,$H3420,B3421,"f",FALSE)</f>
        <v>63298</v>
      </c>
      <c r="I3421" s="177">
        <f>_xll.qlInterestRateIndexValueDate(Index1M,$H3421)</f>
        <v>63298</v>
      </c>
      <c r="J3421" s="182">
        <f>IFERROR(_xll.qlIndexFixing(Index1M,$H3421,TRUE,_xll.ohTrigger(RecalcTrigger,Trigger1M)),NA())</f>
        <v>2.3013983379711132E-2</v>
      </c>
      <c r="K3421" s="44">
        <f>IFERROR(_xll.qlIndexFixing(Index3M,H3421,TRUE,_xll.ohTrigger(RecalcTrigger,Trigger3M)),NA())</f>
        <v>2.3282278357166342E-2</v>
      </c>
      <c r="L3421" s="44">
        <f>IFERROR(_xll.qlIndexFixing(Index6M,$H3421,TRUE,_xll.ohTrigger(RecalcTrigger,Trigger6M)),NA())</f>
        <v>2.3421659557963073E-2</v>
      </c>
      <c r="M3421" s="183">
        <f>IFERROR(_xll.qlIndexFixing(Index1Y,$H3421,TRUE,_xll.ohTrigger(RecalcTrigger,Trigger1Y)),NA())</f>
        <v>2.3614843325420631E-2</v>
      </c>
      <c r="N3421" s="182">
        <f>IFERROR(_xll.qlIndexFixing(ONIndex1M,I3421,TRUE,_xll.ohTrigger(RecalcTrigger,Trigger1M)),NA())</f>
        <v>2.298934206388048E-2</v>
      </c>
      <c r="O3421" s="44">
        <f>IFERROR(_xll.qlIndexFixing(ONIndex3M,I3421,TRUE,_xll.ohTrigger(RecalcTrigger,Trigger3M)),NA())</f>
        <v>2.3205476768142219E-2</v>
      </c>
      <c r="P3421" s="44">
        <f>IFERROR(_xll.qlIndexFixing(ONIndex6M,I3421,TRUE,_xll.ohTrigger(RecalcTrigger,Trigger6M)),NA())</f>
        <v>2.3266037530117467E-2</v>
      </c>
      <c r="Q3421" s="183">
        <f>IFERROR(_xll.qlIndexFixing(ONIndex1Y,I3421,TRUE,_xll.ohTrigger(RecalcTrigger,Trigger1Y)),NA())</f>
        <v>2.3304364794722865E-2</v>
      </c>
    </row>
    <row r="3422" spans="2:17" x14ac:dyDescent="0.2">
      <c r="B3422" s="39" t="s">
        <v>42</v>
      </c>
      <c r="D3422" s="42">
        <f>_xll.qlCalendarAdvance(Calendar,$D3421,B3422,"f",FALSE)</f>
        <v>63305</v>
      </c>
      <c r="E3422" s="177">
        <f>_xll.qlInterestRateIndexValueDate(IndexON,D3422)</f>
        <v>63305</v>
      </c>
      <c r="F3422" s="193">
        <f>IFERROR(_xll.qlIndexFixing(IndexON,D3422,TRUE,_xll.ohTrigger(RecalcTrigger,TriggerON)),NA())</f>
        <v>2.2796736745360757E-2</v>
      </c>
      <c r="H3422" s="42">
        <f>_xll.qlCalendarAdvance(Calendar,$H3421,B3422,"f",FALSE)</f>
        <v>63305</v>
      </c>
      <c r="I3422" s="177">
        <f>_xll.qlInterestRateIndexValueDate(Index1M,$H3422)</f>
        <v>63305</v>
      </c>
      <c r="J3422" s="182">
        <f>IFERROR(_xll.qlIndexFixing(Index1M,$H3422,TRUE,_xll.ohTrigger(RecalcTrigger,Trigger1M)),NA())</f>
        <v>2.3015719212173973E-2</v>
      </c>
      <c r="K3422" s="44">
        <f>IFERROR(_xll.qlIndexFixing(Index3M,H3422,TRUE,_xll.ohTrigger(RecalcTrigger,Trigger3M)),NA())</f>
        <v>2.3283840202095576E-2</v>
      </c>
      <c r="L3422" s="44">
        <f>IFERROR(_xll.qlIndexFixing(Index6M,$H3422,TRUE,_xll.ohTrigger(RecalcTrigger,Trigger6M)),NA())</f>
        <v>2.3423138276776469E-2</v>
      </c>
      <c r="M3422" s="183">
        <f>IFERROR(_xll.qlIndexFixing(Index1Y,$H3422,TRUE,_xll.ohTrigger(RecalcTrigger,Trigger1Y)),NA())</f>
        <v>2.3616151396420815E-2</v>
      </c>
      <c r="N3422" s="182">
        <f>IFERROR(_xll.qlIndexFixing(ONIndex1M,I3422,TRUE,_xll.ohTrigger(RecalcTrigger,Trigger1M)),NA())</f>
        <v>2.2991106999822319E-2</v>
      </c>
      <c r="O3422" s="44">
        <f>IFERROR(_xll.qlIndexFixing(ONIndex3M,I3422,TRUE,_xll.ohTrigger(RecalcTrigger,Trigger3M)),NA())</f>
        <v>2.3207123122920281E-2</v>
      </c>
      <c r="P3422" s="44">
        <f>IFERROR(_xll.qlIndexFixing(ONIndex6M,I3422,TRUE,_xll.ohTrigger(RecalcTrigger,Trigger6M)),NA())</f>
        <v>2.3267688651551488E-2</v>
      </c>
      <c r="Q3422" s="183">
        <f>IFERROR(_xll.qlIndexFixing(ONIndex1Y,I3422,TRUE,_xll.ohTrigger(RecalcTrigger,Trigger1Y)),NA())</f>
        <v>2.3306023442519752E-2</v>
      </c>
    </row>
    <row r="3423" spans="2:17" x14ac:dyDescent="0.2">
      <c r="B3423" s="39" t="s">
        <v>42</v>
      </c>
      <c r="D3423" s="42">
        <f>_xll.qlCalendarAdvance(Calendar,$D3422,B3423,"f",FALSE)</f>
        <v>63312</v>
      </c>
      <c r="E3423" s="177">
        <f>_xll.qlInterestRateIndexValueDate(IndexON,D3423)</f>
        <v>63312</v>
      </c>
      <c r="F3423" s="193">
        <f>IFERROR(_xll.qlIndexFixing(IndexON,D3423,TRUE,_xll.ohTrigger(RecalcTrigger,TriggerON)),NA())</f>
        <v>2.279828050665067E-2</v>
      </c>
      <c r="H3423" s="42">
        <f>_xll.qlCalendarAdvance(Calendar,$H3422,B3423,"f",FALSE)</f>
        <v>63312</v>
      </c>
      <c r="I3423" s="177">
        <f>_xll.qlInterestRateIndexValueDate(Index1M,$H3423)</f>
        <v>63312</v>
      </c>
      <c r="J3423" s="182">
        <f>IFERROR(_xll.qlIndexFixing(Index1M,$H3423,TRUE,_xll.ohTrigger(RecalcTrigger,Trigger1M)),NA())</f>
        <v>2.3019979622273215E-2</v>
      </c>
      <c r="K3423" s="44">
        <f>IFERROR(_xll.qlIndexFixing(Index3M,H3423,TRUE,_xll.ohTrigger(RecalcTrigger,Trigger3M)),NA())</f>
        <v>2.3286236455903341E-2</v>
      </c>
      <c r="L3423" s="44">
        <f>IFERROR(_xll.qlIndexFixing(Index6M,$H3423,TRUE,_xll.ohTrigger(RecalcTrigger,Trigger6M)),NA())</f>
        <v>2.342545041258233E-2</v>
      </c>
      <c r="M3423" s="183">
        <f>IFERROR(_xll.qlIndexFixing(Index1Y,$H3423,TRUE,_xll.ohTrigger(RecalcTrigger,Trigger1Y)),NA())</f>
        <v>2.3617444482980421E-2</v>
      </c>
      <c r="N3423" s="182">
        <f>IFERROR(_xll.qlIndexFixing(ONIndex1M,I3423,TRUE,_xll.ohTrigger(RecalcTrigger,Trigger1M)),NA())</f>
        <v>2.2992856356561786E-2</v>
      </c>
      <c r="O3423" s="44">
        <f>IFERROR(_xll.qlIndexFixing(ONIndex3M,I3423,TRUE,_xll.ohTrigger(RecalcTrigger,Trigger3M)),NA())</f>
        <v>2.320875494472241E-2</v>
      </c>
      <c r="P3423" s="44">
        <f>IFERROR(_xll.qlIndexFixing(ONIndex6M,I3423,TRUE,_xll.ohTrigger(RecalcTrigger,Trigger6M)),NA())</f>
        <v>2.3269325198189694E-2</v>
      </c>
      <c r="Q3423" s="183">
        <f>IFERROR(_xll.qlIndexFixing(ONIndex1Y,I3423,TRUE,_xll.ohTrigger(RecalcTrigger,Trigger1Y)),NA())</f>
        <v>2.3307667448981828E-2</v>
      </c>
    </row>
    <row r="3424" spans="2:17" x14ac:dyDescent="0.2">
      <c r="B3424" s="39" t="s">
        <v>42</v>
      </c>
      <c r="D3424" s="42">
        <f>_xll.qlCalendarAdvance(Calendar,$D3423,B3424,"f",FALSE)</f>
        <v>63319</v>
      </c>
      <c r="E3424" s="177">
        <f>_xll.qlInterestRateIndexValueDate(IndexON,D3424)</f>
        <v>63319</v>
      </c>
      <c r="F3424" s="193">
        <f>IFERROR(_xll.qlIndexFixing(IndexON,D3424,TRUE,_xll.ohTrigger(RecalcTrigger,TriggerON)),NA())</f>
        <v>2.2799810519573693E-2</v>
      </c>
      <c r="H3424" s="42">
        <f>_xll.qlCalendarAdvance(Calendar,$H3423,B3424,"f",FALSE)</f>
        <v>63319</v>
      </c>
      <c r="I3424" s="177">
        <f>_xll.qlInterestRateIndexValueDate(Index1M,$H3424)</f>
        <v>63319</v>
      </c>
      <c r="J3424" s="182">
        <f>IFERROR(_xll.qlIndexFixing(Index1M,$H3424,TRUE,_xll.ohTrigger(RecalcTrigger,Trigger1M)),NA())</f>
        <v>2.3021681216302731E-2</v>
      </c>
      <c r="K3424" s="44">
        <f>IFERROR(_xll.qlIndexFixing(Index3M,H3424,TRUE,_xll.ohTrigger(RecalcTrigger,Trigger3M)),NA())</f>
        <v>2.3287768123074336E-2</v>
      </c>
      <c r="L3424" s="44">
        <f>IFERROR(_xll.qlIndexFixing(Index6M,$H3424,TRUE,_xll.ohTrigger(RecalcTrigger,Trigger6M)),NA())</f>
        <v>2.3426898682634856E-2</v>
      </c>
      <c r="M3424" s="183">
        <f>IFERROR(_xll.qlIndexFixing(Index1Y,$H3424,TRUE,_xll.ohTrigger(RecalcTrigger,Trigger1Y)),NA())</f>
        <v>2.3618722585042828E-2</v>
      </c>
      <c r="N3424" s="182">
        <f>IFERROR(_xll.qlIndexFixing(ONIndex1M,I3424,TRUE,_xll.ohTrigger(RecalcTrigger,Trigger1M)),NA())</f>
        <v>2.2994590133693649E-2</v>
      </c>
      <c r="O3424" s="44">
        <f>IFERROR(_xll.qlIndexFixing(ONIndex3M,I3424,TRUE,_xll.ohTrigger(RecalcTrigger,Trigger3M)),NA())</f>
        <v>2.3210372233953835E-2</v>
      </c>
      <c r="P3424" s="44">
        <f>IFERROR(_xll.qlIndexFixing(ONIndex6M,I3424,TRUE,_xll.ohTrigger(RecalcTrigger,Trigger6M)),NA())</f>
        <v>2.3270947170032086E-2</v>
      </c>
      <c r="Q3424" s="183">
        <f>IFERROR(_xll.qlIndexFixing(ONIndex1Y,I3424,TRUE,_xll.ohTrigger(RecalcTrigger,Trigger1Y)),NA())</f>
        <v>2.3309296814352232E-2</v>
      </c>
    </row>
    <row r="3425" spans="2:17" x14ac:dyDescent="0.2">
      <c r="B3425" s="39" t="s">
        <v>42</v>
      </c>
      <c r="D3425" s="42">
        <f>_xll.qlCalendarAdvance(Calendar,$D3424,B3425,"f",FALSE)</f>
        <v>63326</v>
      </c>
      <c r="E3425" s="177">
        <f>_xll.qlInterestRateIndexValueDate(IndexON,D3425)</f>
        <v>63326</v>
      </c>
      <c r="F3425" s="193">
        <f>IFERROR(_xll.qlIndexFixing(IndexON,D3425,TRUE,_xll.ohTrigger(RecalcTrigger,TriggerON)),NA())</f>
        <v>2.2801326783886688E-2</v>
      </c>
      <c r="H3425" s="42">
        <f>_xll.qlCalendarAdvance(Calendar,$H3424,B3425,"f",FALSE)</f>
        <v>63326</v>
      </c>
      <c r="I3425" s="177">
        <f>_xll.qlInterestRateIndexValueDate(Index1M,$H3425)</f>
        <v>63326</v>
      </c>
      <c r="J3425" s="182">
        <f>IFERROR(_xll.qlIndexFixing(Index1M,$H3425,TRUE,_xll.ohTrigger(RecalcTrigger,Trigger1M)),NA())</f>
        <v>2.3023367199632345E-2</v>
      </c>
      <c r="K3425" s="44">
        <f>IFERROR(_xll.qlIndexFixing(Index3M,H3425,TRUE,_xll.ohTrigger(RecalcTrigger,Trigger3M)),NA())</f>
        <v>2.3289285173686895E-2</v>
      </c>
      <c r="L3425" s="44">
        <f>IFERROR(_xll.qlIndexFixing(Index6M,$H3425,TRUE,_xll.ohTrigger(RecalcTrigger,Trigger6M)),NA())</f>
        <v>2.3428332207695256E-2</v>
      </c>
      <c r="M3425" s="183">
        <f>IFERROR(_xll.qlIndexFixing(Index1Y,$H3425,TRUE,_xll.ohTrigger(RecalcTrigger,Trigger1Y)),NA())</f>
        <v>2.3619985702551194E-2</v>
      </c>
      <c r="N3425" s="182">
        <f>IFERROR(_xll.qlIndexFixing(ONIndex1M,I3425,TRUE,_xll.ohTrigger(RecalcTrigger,Trigger1M)),NA())</f>
        <v>2.2996308331136861E-2</v>
      </c>
      <c r="O3425" s="44">
        <f>IFERROR(_xll.qlIndexFixing(ONIndex3M,I3425,TRUE,_xll.ohTrigger(RecalcTrigger,Trigger3M)),NA())</f>
        <v>2.321197499037142E-2</v>
      </c>
      <c r="P3425" s="44">
        <f>IFERROR(_xll.qlIndexFixing(ONIndex6M,I3425,TRUE,_xll.ohTrigger(RecalcTrigger,Trigger6M)),NA())</f>
        <v>2.3272554567078663E-2</v>
      </c>
      <c r="Q3425" s="183">
        <f>IFERROR(_xll.qlIndexFixing(ONIndex1Y,I3425,TRUE,_xll.ohTrigger(RecalcTrigger,Trigger1Y)),NA())</f>
        <v>2.3310911538144685E-2</v>
      </c>
    </row>
    <row r="3426" spans="2:17" x14ac:dyDescent="0.2">
      <c r="B3426" s="39" t="s">
        <v>42</v>
      </c>
      <c r="D3426" s="42">
        <f>_xll.qlCalendarAdvance(Calendar,$D3425,B3426,"f",FALSE)</f>
        <v>63333</v>
      </c>
      <c r="E3426" s="177">
        <f>_xll.qlInterestRateIndexValueDate(IndexON,D3426)</f>
        <v>63333</v>
      </c>
      <c r="F3426" s="193">
        <f>IFERROR(_xll.qlIndexFixing(IndexON,D3426,TRUE,_xll.ohTrigger(RecalcTrigger,TriggerON)),NA())</f>
        <v>2.2802829299589655E-2</v>
      </c>
      <c r="H3426" s="42">
        <f>_xll.qlCalendarAdvance(Calendar,$H3425,B3426,"f",FALSE)</f>
        <v>63333</v>
      </c>
      <c r="I3426" s="177">
        <f>_xll.qlInterestRateIndexValueDate(Index1M,$H3426)</f>
        <v>63333</v>
      </c>
      <c r="J3426" s="182">
        <f>IFERROR(_xll.qlIndexFixing(Index1M,$H3426,TRUE,_xll.ohTrigger(RecalcTrigger,Trigger1M)),NA())</f>
        <v>2.3025037572259599E-2</v>
      </c>
      <c r="K3426" s="44">
        <f>IFERROR(_xll.qlIndexFixing(Index3M,H3426,TRUE,_xll.ohTrigger(RecalcTrigger,Trigger3M)),NA())</f>
        <v>2.32907876077234E-2</v>
      </c>
      <c r="L3426" s="44">
        <f>IFERROR(_xll.qlIndexFixing(Index6M,$H3426,TRUE,_xll.ohTrigger(RecalcTrigger,Trigger6M)),NA())</f>
        <v>2.342975098772962E-2</v>
      </c>
      <c r="M3426" s="183">
        <f>IFERROR(_xll.qlIndexFixing(Index1Y,$H3426,TRUE,_xll.ohTrigger(RecalcTrigger,Trigger1Y)),NA())</f>
        <v>2.3621233835451116E-2</v>
      </c>
      <c r="N3426" s="182">
        <f>IFERROR(_xll.qlIndexFixing(ONIndex1M,I3426,TRUE,_xll.ohTrigger(RecalcTrigger,Trigger1M)),NA())</f>
        <v>2.2998010949215608E-2</v>
      </c>
      <c r="O3426" s="44">
        <f>IFERROR(_xll.qlIndexFixing(ONIndex3M,I3426,TRUE,_xll.ohTrigger(RecalcTrigger,Trigger3M)),NA())</f>
        <v>2.3213563213975164E-2</v>
      </c>
      <c r="P3426" s="44">
        <f>IFERROR(_xll.qlIndexFixing(ONIndex6M,I3426,TRUE,_xll.ohTrigger(RecalcTrigger,Trigger6M)),NA())</f>
        <v>2.3274147389086286E-2</v>
      </c>
      <c r="Q3426" s="183">
        <f>IFERROR(_xll.qlIndexFixing(ONIndex1Y,I3426,TRUE,_xll.ohTrigger(RecalcTrigger,Trigger1Y)),NA())</f>
        <v>2.3312511620845466E-2</v>
      </c>
    </row>
    <row r="3427" spans="2:17" x14ac:dyDescent="0.2">
      <c r="B3427" s="39" t="s">
        <v>42</v>
      </c>
      <c r="D3427" s="42">
        <f>_xll.qlCalendarAdvance(Calendar,$D3426,B3427,"f",FALSE)</f>
        <v>63340</v>
      </c>
      <c r="E3427" s="177">
        <f>_xll.qlInterestRateIndexValueDate(IndexON,D3427)</f>
        <v>63340</v>
      </c>
      <c r="F3427" s="193">
        <f>IFERROR(_xll.qlIndexFixing(IndexON,D3427,TRUE,_xll.ohTrigger(RecalcTrigger,TriggerON)),NA())</f>
        <v>2.2804318066925733E-2</v>
      </c>
      <c r="H3427" s="42">
        <f>_xll.qlCalendarAdvance(Calendar,$H3426,B3427,"f",FALSE)</f>
        <v>63340</v>
      </c>
      <c r="I3427" s="177">
        <f>_xll.qlInterestRateIndexValueDate(Index1M,$H3427)</f>
        <v>63340</v>
      </c>
      <c r="J3427" s="182">
        <f>IFERROR(_xll.qlIndexFixing(Index1M,$H3427,TRUE,_xll.ohTrigger(RecalcTrigger,Trigger1M)),NA())</f>
        <v>2.3024164258058165E-2</v>
      </c>
      <c r="K3427" s="44">
        <f>IFERROR(_xll.qlIndexFixing(Index3M,H3427,TRUE,_xll.ohTrigger(RecalcTrigger,Trigger3M)),NA())</f>
        <v>2.3292275425171521E-2</v>
      </c>
      <c r="L3427" s="44">
        <f>IFERROR(_xll.qlIndexFixing(Index6M,$H3427,TRUE,_xll.ohTrigger(RecalcTrigger,Trigger6M)),NA())</f>
        <v>2.3430310710329003E-2</v>
      </c>
      <c r="M3427" s="183">
        <f>IFERROR(_xll.qlIndexFixing(Index1Y,$H3427,TRUE,_xll.ohTrigger(RecalcTrigger,Trigger1Y)),NA())</f>
        <v>2.3622466983687529E-2</v>
      </c>
      <c r="N3427" s="182">
        <f>IFERROR(_xll.qlIndexFixing(ONIndex1M,I3427,TRUE,_xll.ohTrigger(RecalcTrigger,Trigger1M)),NA())</f>
        <v>2.2999697987767798E-2</v>
      </c>
      <c r="O3427" s="44">
        <f>IFERROR(_xll.qlIndexFixing(ONIndex3M,I3427,TRUE,_xll.ohTrigger(RecalcTrigger,Trigger3M)),NA())</f>
        <v>2.3215136904927158E-2</v>
      </c>
      <c r="P3427" s="44">
        <f>IFERROR(_xll.qlIndexFixing(ONIndex6M,I3427,TRUE,_xll.ohTrigger(RecalcTrigger,Trigger6M)),NA())</f>
        <v>2.3275725636541233E-2</v>
      </c>
      <c r="Q3427" s="183">
        <f>IFERROR(_xll.qlIndexFixing(ONIndex1Y,I3427,TRUE,_xll.ohTrigger(RecalcTrigger,Trigger1Y)),NA())</f>
        <v>2.3314097062373529E-2</v>
      </c>
    </row>
    <row r="3428" spans="2:17" x14ac:dyDescent="0.2">
      <c r="B3428" s="39" t="s">
        <v>42</v>
      </c>
      <c r="D3428" s="42">
        <f>_xll.qlCalendarAdvance(Calendar,$D3427,B3428,"f",FALSE)</f>
        <v>63347</v>
      </c>
      <c r="E3428" s="177">
        <f>_xll.qlInterestRateIndexValueDate(IndexON,D3428)</f>
        <v>63347</v>
      </c>
      <c r="F3428" s="193">
        <f>IFERROR(_xll.qlIndexFixing(IndexON,D3428,TRUE,_xll.ohTrigger(RecalcTrigger,TriggerON)),NA())</f>
        <v>2.2805793085732828E-2</v>
      </c>
      <c r="H3428" s="42">
        <f>_xll.qlCalendarAdvance(Calendar,$H3427,B3428,"f",FALSE)</f>
        <v>63347</v>
      </c>
      <c r="I3428" s="177">
        <f>_xll.qlInterestRateIndexValueDate(Index1M,$H3428)</f>
        <v>63347</v>
      </c>
      <c r="J3428" s="182">
        <f>IFERROR(_xll.qlIndexFixing(Index1M,$H3428,TRUE,_xll.ohTrigger(RecalcTrigger,Trigger1M)),NA())</f>
        <v>2.3025806443899288E-2</v>
      </c>
      <c r="K3428" s="44">
        <f>IFERROR(_xll.qlIndexFixing(Index3M,H3428,TRUE,_xll.ohTrigger(RecalcTrigger,Trigger3M)),NA())</f>
        <v>2.3293748626010111E-2</v>
      </c>
      <c r="L3428" s="44">
        <f>IFERROR(_xll.qlIndexFixing(Index6M,$H3428,TRUE,_xll.ohTrigger(RecalcTrigger,Trigger6M)),NA())</f>
        <v>2.3431700964716334E-2</v>
      </c>
      <c r="M3428" s="183">
        <f>IFERROR(_xll.qlIndexFixing(Index1Y,$H3428,TRUE,_xll.ohTrigger(RecalcTrigger,Trigger1Y)),NA())</f>
        <v>2.3623685147205808E-2</v>
      </c>
      <c r="N3428" s="182">
        <f>IFERROR(_xll.qlIndexFixing(ONIndex1M,I3428,TRUE,_xll.ohTrigger(RecalcTrigger,Trigger1M)),NA())</f>
        <v>2.3001369446955522E-2</v>
      </c>
      <c r="O3428" s="44">
        <f>IFERROR(_xll.qlIndexFixing(ONIndex3M,I3428,TRUE,_xll.ohTrigger(RecalcTrigger,Trigger3M)),NA())</f>
        <v>2.3216696063065312E-2</v>
      </c>
      <c r="P3428" s="44">
        <f>IFERROR(_xll.qlIndexFixing(ONIndex6M,I3428,TRUE,_xll.ohTrigger(RecalcTrigger,Trigger6M)),NA())</f>
        <v>2.3277289309038274E-2</v>
      </c>
      <c r="Q3428" s="183">
        <f>IFERROR(_xll.qlIndexFixing(ONIndex1Y,I3428,TRUE,_xll.ohTrigger(RecalcTrigger,Trigger1Y)),NA())</f>
        <v>2.3315667862485734E-2</v>
      </c>
    </row>
    <row r="3429" spans="2:17" x14ac:dyDescent="0.2">
      <c r="B3429" s="39" t="s">
        <v>42</v>
      </c>
      <c r="D3429" s="42">
        <f>_xll.qlCalendarAdvance(Calendar,$D3428,B3429,"f",FALSE)</f>
        <v>63354</v>
      </c>
      <c r="E3429" s="177">
        <f>_xll.qlInterestRateIndexValueDate(IndexON,D3429)</f>
        <v>63354</v>
      </c>
      <c r="F3429" s="193">
        <f>IFERROR(_xll.qlIndexFixing(IndexON,D3429,TRUE,_xll.ohTrigger(RecalcTrigger,TriggerON)),NA())</f>
        <v>2.2807254356010942E-2</v>
      </c>
      <c r="H3429" s="42">
        <f>_xll.qlCalendarAdvance(Calendar,$H3428,B3429,"f",FALSE)</f>
        <v>63354</v>
      </c>
      <c r="I3429" s="177">
        <f>_xll.qlInterestRateIndexValueDate(Index1M,$H3429)</f>
        <v>63354</v>
      </c>
      <c r="J3429" s="182">
        <f>IFERROR(_xll.qlIndexFixing(Index1M,$H3429,TRUE,_xll.ohTrigger(RecalcTrigger,Trigger1M)),NA())</f>
        <v>2.3027433021950316E-2</v>
      </c>
      <c r="K3429" s="44">
        <f>IFERROR(_xll.qlIndexFixing(Index3M,H3429,TRUE,_xll.ohTrigger(RecalcTrigger,Trigger3M)),NA())</f>
        <v>2.3295207210225957E-2</v>
      </c>
      <c r="L3429" s="44">
        <f>IFERROR(_xll.qlIndexFixing(Index6M,$H3429,TRUE,_xll.ohTrigger(RecalcTrigger,Trigger6M)),NA())</f>
        <v>2.3433076474923341E-2</v>
      </c>
      <c r="M3429" s="183">
        <f>IFERROR(_xll.qlIndexFixing(Index1Y,$H3429,TRUE,_xll.ohTrigger(RecalcTrigger,Trigger1Y)),NA())</f>
        <v>2.3624888325953108E-2</v>
      </c>
      <c r="N3429" s="182">
        <f>IFERROR(_xll.qlIndexFixing(ONIndex1M,I3429,TRUE,_xll.ohTrigger(RecalcTrigger,Trigger1M)),NA())</f>
        <v>2.3003025326454596E-2</v>
      </c>
      <c r="O3429" s="44">
        <f>IFERROR(_xll.qlIndexFixing(ONIndex3M,I3429,TRUE,_xll.ohTrigger(RecalcTrigger,Trigger3M)),NA())</f>
        <v>2.321824068847067E-2</v>
      </c>
      <c r="P3429" s="44">
        <f>IFERROR(_xll.qlIndexFixing(ONIndex6M,I3429,TRUE,_xll.ohTrigger(RecalcTrigger,Trigger6M)),NA())</f>
        <v>2.3278838406577407E-2</v>
      </c>
      <c r="Q3429" s="183">
        <f>IFERROR(_xll.qlIndexFixing(ONIndex1Y,I3429,TRUE,_xll.ohTrigger(RecalcTrigger,Trigger1Y)),NA())</f>
        <v>2.331722402142522E-2</v>
      </c>
    </row>
    <row r="3430" spans="2:17" x14ac:dyDescent="0.2">
      <c r="B3430" s="39" t="s">
        <v>42</v>
      </c>
      <c r="D3430" s="42">
        <f>_xll.qlCalendarAdvance(Calendar,$D3429,B3430,"f",FALSE)</f>
        <v>63361</v>
      </c>
      <c r="E3430" s="177">
        <f>_xll.qlInterestRateIndexValueDate(IndexON,D3430)</f>
        <v>63361</v>
      </c>
      <c r="F3430" s="193">
        <f>IFERROR(_xll.qlIndexFixing(IndexON,D3430,TRUE,_xll.ohTrigger(RecalcTrigger,TriggerON)),NA())</f>
        <v>2.2808701877597981E-2</v>
      </c>
      <c r="H3430" s="42">
        <f>_xll.qlCalendarAdvance(Calendar,$H3429,B3430,"f",FALSE)</f>
        <v>63361</v>
      </c>
      <c r="I3430" s="177">
        <f>_xll.qlInterestRateIndexValueDate(Index1M,$H3430)</f>
        <v>63361</v>
      </c>
      <c r="J3430" s="182">
        <f>IFERROR(_xll.qlIndexFixing(Index1M,$H3430,TRUE,_xll.ohTrigger(RecalcTrigger,Trigger1M)),NA())</f>
        <v>2.3029043992192338E-2</v>
      </c>
      <c r="K3430" s="44">
        <f>IFERROR(_xll.qlIndexFixing(Index3M,H3430,TRUE,_xll.ohTrigger(RecalcTrigger,Trigger3M)),NA())</f>
        <v>2.3296651177802323E-2</v>
      </c>
      <c r="L3430" s="44">
        <f>IFERROR(_xll.qlIndexFixing(Index6M,$H3430,TRUE,_xll.ohTrigger(RecalcTrigger,Trigger6M)),NA())</f>
        <v>2.3434437240920786E-2</v>
      </c>
      <c r="M3430" s="183">
        <f>IFERROR(_xll.qlIndexFixing(Index1Y,$H3430,TRUE,_xll.ohTrigger(RecalcTrigger,Trigger1Y)),NA())</f>
        <v>2.3626076519875694E-2</v>
      </c>
      <c r="N3430" s="182">
        <f>IFERROR(_xll.qlIndexFixing(ONIndex1M,I3430,TRUE,_xll.ohTrigger(RecalcTrigger,Trigger1M)),NA())</f>
        <v>2.3004665626508158E-2</v>
      </c>
      <c r="O3430" s="44">
        <f>IFERROR(_xll.qlIndexFixing(ONIndex3M,I3430,TRUE,_xll.ohTrigger(RecalcTrigger,Trigger3M)),NA())</f>
        <v>2.3219770780900095E-2</v>
      </c>
      <c r="P3430" s="44">
        <f>IFERROR(_xll.qlIndexFixing(ONIndex6M,I3430,TRUE,_xll.ohTrigger(RecalcTrigger,Trigger6M)),NA())</f>
        <v>2.3280372929239679E-2</v>
      </c>
      <c r="Q3430" s="183">
        <f>IFERROR(_xll.qlIndexFixing(ONIndex1Y,I3430,TRUE,_xll.ohTrigger(RecalcTrigger,Trigger1Y)),NA())</f>
        <v>2.3318765538867803E-2</v>
      </c>
    </row>
    <row r="3431" spans="2:17" x14ac:dyDescent="0.2">
      <c r="B3431" s="39" t="s">
        <v>42</v>
      </c>
      <c r="D3431" s="42">
        <f>_xll.qlCalendarAdvance(Calendar,$D3430,B3431,"f",FALSE)</f>
        <v>63368</v>
      </c>
      <c r="E3431" s="177">
        <f>_xll.qlInterestRateIndexValueDate(IndexON,D3431)</f>
        <v>63368</v>
      </c>
      <c r="F3431" s="193">
        <f>IFERROR(_xll.qlIndexFixing(IndexON,D3431,TRUE,_xll.ohTrigger(RecalcTrigger,TriggerON)),NA())</f>
        <v>2.2810135650980223E-2</v>
      </c>
      <c r="H3431" s="42">
        <f>_xll.qlCalendarAdvance(Calendar,$H3430,B3431,"f",FALSE)</f>
        <v>63368</v>
      </c>
      <c r="I3431" s="177">
        <f>_xll.qlInterestRateIndexValueDate(Index1M,$H3431)</f>
        <v>63368</v>
      </c>
      <c r="J3431" s="182">
        <f>IFERROR(_xll.qlIndexFixing(Index1M,$H3431,TRUE,_xll.ohTrigger(RecalcTrigger,Trigger1M)),NA())</f>
        <v>2.3030639354630754E-2</v>
      </c>
      <c r="K3431" s="44">
        <f>IFERROR(_xll.qlIndexFixing(Index3M,H3431,TRUE,_xll.ohTrigger(RecalcTrigger,Trigger3M)),NA())</f>
        <v>2.3298080528722471E-2</v>
      </c>
      <c r="L3431" s="44">
        <f>IFERROR(_xll.qlIndexFixing(Index6M,$H3431,TRUE,_xll.ohTrigger(RecalcTrigger,Trigger6M)),NA())</f>
        <v>2.3435783262678561E-2</v>
      </c>
      <c r="M3431" s="183">
        <f>IFERROR(_xll.qlIndexFixing(Index1Y,$H3431,TRUE,_xll.ohTrigger(RecalcTrigger,Trigger1Y)),NA())</f>
        <v>2.3627249728921829E-2</v>
      </c>
      <c r="N3431" s="182">
        <f>IFERROR(_xll.qlIndexFixing(ONIndex1M,I3431,TRUE,_xll.ohTrigger(RecalcTrigger,Trigger1M)),NA())</f>
        <v>2.3006290347197256E-2</v>
      </c>
      <c r="O3431" s="44">
        <f>IFERROR(_xll.qlIndexFixing(ONIndex3M,I3431,TRUE,_xll.ohTrigger(RecalcTrigger,Trigger3M)),NA())</f>
        <v>2.3221286340758818E-2</v>
      </c>
      <c r="P3431" s="44">
        <f>IFERROR(_xll.qlIndexFixing(ONIndex6M,I3431,TRUE,_xll.ohTrigger(RecalcTrigger,Trigger6M)),NA())</f>
        <v>2.3281892877349275E-2</v>
      </c>
      <c r="Q3431" s="183">
        <f>IFERROR(_xll.qlIndexFixing(ONIndex1Y,I3431,TRUE,_xll.ohTrigger(RecalcTrigger,Trigger1Y)),NA())</f>
        <v>2.3320292415218713E-2</v>
      </c>
    </row>
    <row r="3432" spans="2:17" x14ac:dyDescent="0.2">
      <c r="B3432" s="39" t="s">
        <v>42</v>
      </c>
      <c r="D3432" s="42">
        <f>_xll.qlCalendarAdvance(Calendar,$D3431,B3432,"f",FALSE)</f>
        <v>63375</v>
      </c>
      <c r="E3432" s="177">
        <f>_xll.qlInterestRateIndexValueDate(IndexON,D3432)</f>
        <v>63375</v>
      </c>
      <c r="F3432" s="193">
        <f>IFERROR(_xll.qlIndexFixing(IndexON,D3432,TRUE,_xll.ohTrigger(RecalcTrigger,TriggerON)),NA())</f>
        <v>2.2811555675752437E-2</v>
      </c>
      <c r="H3432" s="42">
        <f>_xll.qlCalendarAdvance(Calendar,$H3431,B3432,"f",FALSE)</f>
        <v>63375</v>
      </c>
      <c r="I3432" s="177">
        <f>_xll.qlInterestRateIndexValueDate(Index1M,$H3432)</f>
        <v>63375</v>
      </c>
      <c r="J3432" s="182">
        <f>IFERROR(_xll.qlIndexFixing(Index1M,$H3432,TRUE,_xll.ohTrigger(RecalcTrigger,Trigger1M)),NA())</f>
        <v>2.3034731982853579E-2</v>
      </c>
      <c r="K3432" s="44">
        <f>IFERROR(_xll.qlIndexFixing(Index3M,H3432,TRUE,_xll.ohTrigger(RecalcTrigger,Trigger3M)),NA())</f>
        <v>2.3299495262974066E-2</v>
      </c>
      <c r="L3432" s="44">
        <f>IFERROR(_xll.qlIndexFixing(Index6M,$H3432,TRUE,_xll.ohTrigger(RecalcTrigger,Trigger6M)),NA())</f>
        <v>2.3437954020689197E-2</v>
      </c>
      <c r="M3432" s="183">
        <f>IFERROR(_xll.qlIndexFixing(Index1Y,$H3432,TRUE,_xll.ohTrigger(RecalcTrigger,Trigger1Y)),NA())</f>
        <v>2.3628407953039998E-2</v>
      </c>
      <c r="N3432" s="182">
        <f>IFERROR(_xll.qlIndexFixing(ONIndex1M,I3432,TRUE,_xll.ohTrigger(RecalcTrigger,Trigger1M)),NA())</f>
        <v>2.3007899488116657E-2</v>
      </c>
      <c r="O3432" s="44">
        <f>IFERROR(_xll.qlIndexFixing(ONIndex3M,I3432,TRUE,_xll.ohTrigger(RecalcTrigger,Trigger3M)),NA())</f>
        <v>2.3222787367965791E-2</v>
      </c>
      <c r="P3432" s="44">
        <f>IFERROR(_xll.qlIndexFixing(ONIndex6M,I3432,TRUE,_xll.ohTrigger(RecalcTrigger,Trigger6M)),NA())</f>
        <v>2.3283398250338871E-2</v>
      </c>
      <c r="Q3432" s="183">
        <f>IFERROR(_xll.qlIndexFixing(ONIndex1Y,I3432,TRUE,_xll.ohTrigger(RecalcTrigger,Trigger1Y)),NA())</f>
        <v>2.3321804650234812E-2</v>
      </c>
    </row>
    <row r="3433" spans="2:17" x14ac:dyDescent="0.2">
      <c r="B3433" s="39" t="s">
        <v>42</v>
      </c>
      <c r="D3433" s="42">
        <f>_xll.qlCalendarAdvance(Calendar,$D3432,B3433,"f",FALSE)</f>
        <v>63382</v>
      </c>
      <c r="E3433" s="177">
        <f>_xll.qlInterestRateIndexValueDate(IndexON,D3433)</f>
        <v>63382</v>
      </c>
      <c r="F3433" s="193">
        <f>IFERROR(_xll.qlIndexFixing(IndexON,D3433,TRUE,_xll.ohTrigger(RecalcTrigger,TriggerON)),NA())</f>
        <v>2.2812961951995669E-2</v>
      </c>
      <c r="H3433" s="42">
        <f>_xll.qlCalendarAdvance(Calendar,$H3432,B3433,"f",FALSE)</f>
        <v>63382</v>
      </c>
      <c r="I3433" s="177">
        <f>_xll.qlInterestRateIndexValueDate(Index1M,$H3433)</f>
        <v>63382</v>
      </c>
      <c r="J3433" s="182">
        <f>IFERROR(_xll.qlIndexFixing(Index1M,$H3433,TRUE,_xll.ohTrigger(RecalcTrigger,Trigger1M)),NA())</f>
        <v>2.3036293080360468E-2</v>
      </c>
      <c r="K3433" s="44">
        <f>IFERROR(_xll.qlIndexFixing(Index3M,H3433,TRUE,_xll.ohTrigger(RecalcTrigger,Trigger3M)),NA())</f>
        <v>2.3300895380536851E-2</v>
      </c>
      <c r="L3433" s="44">
        <f>IFERROR(_xll.qlIndexFixing(Index6M,$H3433,TRUE,_xll.ohTrigger(RecalcTrigger,Trigger6M)),NA())</f>
        <v>2.3439269584692498E-2</v>
      </c>
      <c r="M3433" s="183">
        <f>IFERROR(_xll.qlIndexFixing(Index1Y,$H3433,TRUE,_xll.ohTrigger(RecalcTrigger,Trigger1Y)),NA())</f>
        <v>2.3629551192179576E-2</v>
      </c>
      <c r="N3433" s="182">
        <f>IFERROR(_xll.qlIndexFixing(ONIndex1M,I3433,TRUE,_xll.ohTrigger(RecalcTrigger,Trigger1M)),NA())</f>
        <v>2.3009493049590546E-2</v>
      </c>
      <c r="O3433" s="44">
        <f>IFERROR(_xll.qlIndexFixing(ONIndex3M,I3433,TRUE,_xll.ohTrigger(RecalcTrigger,Trigger3M)),NA())</f>
        <v>2.3224273862196831E-2</v>
      </c>
      <c r="P3433" s="44">
        <f>IFERROR(_xll.qlIndexFixing(ONIndex6M,I3433,TRUE,_xll.ohTrigger(RecalcTrigger,Trigger6M)),NA())</f>
        <v>2.3284889048532653E-2</v>
      </c>
      <c r="Q3433" s="183">
        <f>IFERROR(_xll.qlIndexFixing(ONIndex1Y,I3433,TRUE,_xll.ohTrigger(RecalcTrigger,Trigger1Y)),NA())</f>
        <v>2.3323302243997146E-2</v>
      </c>
    </row>
    <row r="3434" spans="2:17" x14ac:dyDescent="0.2">
      <c r="B3434" s="39" t="s">
        <v>42</v>
      </c>
      <c r="D3434" s="42">
        <f>_xll.qlCalendarAdvance(Calendar,$D3433,B3434,"f",FALSE)</f>
        <v>63389</v>
      </c>
      <c r="E3434" s="177">
        <f>_xll.qlInterestRateIndexValueDate(IndexON,D3434)</f>
        <v>63389</v>
      </c>
      <c r="F3434" s="193">
        <f>IFERROR(_xll.qlIndexFixing(IndexON,D3434,TRUE,_xll.ohTrigger(RecalcTrigger,TriggerON)),NA())</f>
        <v>2.281435447970992E-2</v>
      </c>
      <c r="H3434" s="42">
        <f>_xll.qlCalendarAdvance(Calendar,$H3433,B3434,"f",FALSE)</f>
        <v>63389</v>
      </c>
      <c r="I3434" s="177">
        <f>_xll.qlInterestRateIndexValueDate(Index1M,$H3434)</f>
        <v>63389</v>
      </c>
      <c r="J3434" s="182">
        <f>IFERROR(_xll.qlIndexFixing(Index1M,$H3434,TRUE,_xll.ohTrigger(RecalcTrigger,Trigger1M)),NA())</f>
        <v>2.3037838567110964E-2</v>
      </c>
      <c r="K3434" s="44">
        <f>IFERROR(_xll.qlIndexFixing(Index3M,H3434,TRUE,_xll.ohTrigger(RecalcTrigger,Trigger3M)),NA())</f>
        <v>2.3302280881397606E-2</v>
      </c>
      <c r="L3434" s="44">
        <f>IFERROR(_xll.qlIndexFixing(Index6M,$H3434,TRUE,_xll.ohTrigger(RecalcTrigger,Trigger6M)),NA())</f>
        <v>2.3440570403430585E-2</v>
      </c>
      <c r="M3434" s="183">
        <f>IFERROR(_xll.qlIndexFixing(Index1Y,$H3434,TRUE,_xll.ohTrigger(RecalcTrigger,Trigger1Y)),NA())</f>
        <v>2.3630679446290381E-2</v>
      </c>
      <c r="N3434" s="182">
        <f>IFERROR(_xll.qlIndexFixing(ONIndex1M,I3434,TRUE,_xll.ohTrigger(RecalcTrigger,Trigger1M)),NA())</f>
        <v>2.301107103169997E-2</v>
      </c>
      <c r="O3434" s="44">
        <f>IFERROR(_xll.qlIndexFixing(ONIndex3M,I3434,TRUE,_xll.ohTrigger(RecalcTrigger,Trigger3M)),NA())</f>
        <v>2.3225745823695076E-2</v>
      </c>
      <c r="P3434" s="44">
        <f>IFERROR(_xll.qlIndexFixing(ONIndex6M,I3434,TRUE,_xll.ohTrigger(RecalcTrigger,Trigger6M)),NA())</f>
        <v>2.3286365272092713E-2</v>
      </c>
      <c r="Q3434" s="183">
        <f>IFERROR(_xll.qlIndexFixing(ONIndex1Y,I3434,TRUE,_xll.ohTrigger(RecalcTrigger,Trigger1Y)),NA())</f>
        <v>2.3324785196505715E-2</v>
      </c>
    </row>
    <row r="3435" spans="2:17" x14ac:dyDescent="0.2">
      <c r="B3435" s="39" t="s">
        <v>42</v>
      </c>
      <c r="D3435" s="42">
        <f>_xll.qlCalendarAdvance(Calendar,$D3434,B3435,"f",FALSE)</f>
        <v>63396</v>
      </c>
      <c r="E3435" s="177">
        <f>_xll.qlInterestRateIndexValueDate(IndexON,D3435)</f>
        <v>63396</v>
      </c>
      <c r="F3435" s="193">
        <f>IFERROR(_xll.qlIndexFixing(IndexON,D3435,TRUE,_xll.ohTrigger(RecalcTrigger,TriggerON)),NA())</f>
        <v>2.2815733258895188E-2</v>
      </c>
      <c r="H3435" s="42">
        <f>_xll.qlCalendarAdvance(Calendar,$H3434,B3435,"f",FALSE)</f>
        <v>63396</v>
      </c>
      <c r="I3435" s="177">
        <f>_xll.qlInterestRateIndexValueDate(Index1M,$H3435)</f>
        <v>63396</v>
      </c>
      <c r="J3435" s="182">
        <f>IFERROR(_xll.qlIndexFixing(Index1M,$H3435,TRUE,_xll.ohTrigger(RecalcTrigger,Trigger1M)),NA())</f>
        <v>2.3040202891320822E-2</v>
      </c>
      <c r="K3435" s="44">
        <f>IFERROR(_xll.qlIndexFixing(Index3M,H3435,TRUE,_xll.ohTrigger(RecalcTrigger,Trigger3M)),NA())</f>
        <v>2.3303651765541354E-2</v>
      </c>
      <c r="L3435" s="44">
        <f>IFERROR(_xll.qlIndexFixing(Index6M,$H3435,TRUE,_xll.ohTrigger(RecalcTrigger,Trigger6M)),NA())</f>
        <v>2.3441856476873951E-2</v>
      </c>
      <c r="M3435" s="183">
        <f>IFERROR(_xll.qlIndexFixing(Index1Y,$H3435,TRUE,_xll.ohTrigger(RecalcTrigger,Trigger1Y)),NA())</f>
        <v>2.3631792715322231E-2</v>
      </c>
      <c r="N3435" s="182">
        <f>IFERROR(_xll.qlIndexFixing(ONIndex1M,I3435,TRUE,_xll.ohTrigger(RecalcTrigger,Trigger1M)),NA())</f>
        <v>2.3012633434120744E-2</v>
      </c>
      <c r="O3435" s="44">
        <f>IFERROR(_xll.qlIndexFixing(ONIndex3M,I3435,TRUE,_xll.ohTrigger(RecalcTrigger,Trigger3M)),NA())</f>
        <v>2.3227203252622619E-2</v>
      </c>
      <c r="P3435" s="44">
        <f>IFERROR(_xll.qlIndexFixing(ONIndex6M,I3435,TRUE,_xll.ohTrigger(RecalcTrigger,Trigger6M)),NA())</f>
        <v>2.3287826920694865E-2</v>
      </c>
      <c r="Q3435" s="183">
        <f>IFERROR(_xll.qlIndexFixing(ONIndex1Y,I3435,TRUE,_xll.ohTrigger(RecalcTrigger,Trigger1Y)),NA())</f>
        <v>2.3326253507841566E-2</v>
      </c>
    </row>
    <row r="3436" spans="2:17" x14ac:dyDescent="0.2">
      <c r="B3436" s="39" t="s">
        <v>42</v>
      </c>
      <c r="D3436" s="42">
        <f>_xll.qlCalendarAdvance(Calendar,$D3435,B3436,"f",FALSE)</f>
        <v>63403</v>
      </c>
      <c r="E3436" s="177">
        <f>_xll.qlInterestRateIndexValueDate(IndexON,D3436)</f>
        <v>63403</v>
      </c>
      <c r="F3436" s="193">
        <f>IFERROR(_xll.qlIndexFixing(IndexON,D3436,TRUE,_xll.ohTrigger(RecalcTrigger,TriggerON)),NA())</f>
        <v>2.2817098289713567E-2</v>
      </c>
      <c r="H3436" s="42">
        <f>_xll.qlCalendarAdvance(Calendar,$H3435,B3436,"f",FALSE)</f>
        <v>63403</v>
      </c>
      <c r="I3436" s="177">
        <f>_xll.qlInterestRateIndexValueDate(Index1M,$H3436)</f>
        <v>63403</v>
      </c>
      <c r="J3436" s="182">
        <f>IFERROR(_xll.qlIndexFixing(Index1M,$H3436,TRUE,_xll.ohTrigger(RecalcTrigger,Trigger1M)),NA())</f>
        <v>2.3040882708303484E-2</v>
      </c>
      <c r="K3436" s="44">
        <f>IFERROR(_xll.qlIndexFixing(Index3M,H3436,TRUE,_xll.ohTrigger(RecalcTrigger,Trigger3M)),NA())</f>
        <v>2.330500803295401E-2</v>
      </c>
      <c r="L3436" s="44">
        <f>IFERROR(_xll.qlIndexFixing(Index6M,$H3436,TRUE,_xll.ohTrigger(RecalcTrigger,Trigger6M)),NA())</f>
        <v>2.3443127804994395E-2</v>
      </c>
      <c r="M3436" s="183">
        <f>IFERROR(_xll.qlIndexFixing(Index1Y,$H3436,TRUE,_xll.ohTrigger(RecalcTrigger,Trigger1Y)),NA())</f>
        <v>2.3632890999226719E-2</v>
      </c>
      <c r="N3436" s="182">
        <f>IFERROR(_xll.qlIndexFixing(ONIndex1M,I3436,TRUE,_xll.ohTrigger(RecalcTrigger,Trigger1M)),NA())</f>
        <v>2.3014180257258099E-2</v>
      </c>
      <c r="O3436" s="44">
        <f>IFERROR(_xll.qlIndexFixing(ONIndex3M,I3436,TRUE,_xll.ohTrigger(RecalcTrigger,Trigger3M)),NA())</f>
        <v>2.3228646148655274E-2</v>
      </c>
      <c r="P3436" s="44">
        <f>IFERROR(_xll.qlIndexFixing(ONIndex6M,I3436,TRUE,_xll.ohTrigger(RecalcTrigger,Trigger6M)),NA())</f>
        <v>2.3289273994582249E-2</v>
      </c>
      <c r="Q3436" s="183">
        <f>IFERROR(_xll.qlIndexFixing(ONIndex1Y,I3436,TRUE,_xll.ohTrigger(RecalcTrigger,Trigger1Y)),NA())</f>
        <v>2.3327707177842605E-2</v>
      </c>
    </row>
    <row r="3437" spans="2:17" x14ac:dyDescent="0.2">
      <c r="B3437" s="39" t="s">
        <v>42</v>
      </c>
      <c r="D3437" s="42">
        <f>_xll.qlCalendarAdvance(Calendar,$D3436,B3437,"f",FALSE)</f>
        <v>63410</v>
      </c>
      <c r="E3437" s="177">
        <f>_xll.qlInterestRateIndexValueDate(IndexON,D3437)</f>
        <v>63410</v>
      </c>
      <c r="F3437" s="193">
        <f>IFERROR(_xll.qlIndexFixing(IndexON,D3437,TRUE,_xll.ohTrigger(RecalcTrigger,TriggerON)),NA())</f>
        <v>2.2818449571840871E-2</v>
      </c>
      <c r="H3437" s="42">
        <f>_xll.qlCalendarAdvance(Calendar,$H3436,B3437,"f",FALSE)</f>
        <v>63410</v>
      </c>
      <c r="I3437" s="177">
        <f>_xll.qlInterestRateIndexValueDate(Index1M,$H3437)</f>
        <v>63410</v>
      </c>
      <c r="J3437" s="182">
        <f>IFERROR(_xll.qlIndexFixing(Index1M,$H3437,TRUE,_xll.ohTrigger(RecalcTrigger,Trigger1M)),NA())</f>
        <v>2.3042381362738142E-2</v>
      </c>
      <c r="K3437" s="44">
        <f>IFERROR(_xll.qlIndexFixing(Index3M,H3437,TRUE,_xll.ohTrigger(RecalcTrigger,Trigger3M)),NA())</f>
        <v>2.3306349683616182E-2</v>
      </c>
      <c r="L3437" s="44">
        <f>IFERROR(_xll.qlIndexFixing(Index6M,$H3437,TRUE,_xll.ohTrigger(RecalcTrigger,Trigger6M)),NA())</f>
        <v>2.3444384387763296E-2</v>
      </c>
      <c r="M3437" s="183">
        <f>IFERROR(_xll.qlIndexFixing(Index1Y,$H3437,TRUE,_xll.ohTrigger(RecalcTrigger,Trigger1Y)),NA())</f>
        <v>2.363397429795544E-2</v>
      </c>
      <c r="N3437" s="182">
        <f>IFERROR(_xll.qlIndexFixing(ONIndex1M,I3437,TRUE,_xll.ohTrigger(RecalcTrigger,Trigger1M)),NA())</f>
        <v>2.3015711500706804E-2</v>
      </c>
      <c r="O3437" s="44">
        <f>IFERROR(_xll.qlIndexFixing(ONIndex3M,I3437,TRUE,_xll.ohTrigger(RecalcTrigger,Trigger3M)),NA())</f>
        <v>2.3230074511793042E-2</v>
      </c>
      <c r="P3437" s="44">
        <f>IFERROR(_xll.qlIndexFixing(ONIndex6M,I3437,TRUE,_xll.ohTrigger(RecalcTrigger,Trigger6M)),NA())</f>
        <v>2.3290706493268587E-2</v>
      </c>
      <c r="Q3437" s="183">
        <f>IFERROR(_xll.qlIndexFixing(ONIndex1Y,I3437,TRUE,_xll.ohTrigger(RecalcTrigger,Trigger1Y)),NA())</f>
        <v>2.332914620634674E-2</v>
      </c>
    </row>
    <row r="3438" spans="2:17" x14ac:dyDescent="0.2">
      <c r="B3438" s="39" t="s">
        <v>42</v>
      </c>
      <c r="D3438" s="42">
        <f>_xll.qlCalendarAdvance(Calendar,$D3437,B3438,"f",FALSE)</f>
        <v>63417</v>
      </c>
      <c r="E3438" s="177">
        <f>_xll.qlInterestRateIndexValueDate(IndexON,D3438)</f>
        <v>63417</v>
      </c>
      <c r="F3438" s="193">
        <f>IFERROR(_xll.qlIndexFixing(IndexON,D3438,TRUE,_xll.ohTrigger(RecalcTrigger,TriggerON)),NA())</f>
        <v>2.2819787105682332E-2</v>
      </c>
      <c r="H3438" s="42">
        <f>_xll.qlCalendarAdvance(Calendar,$H3437,B3438,"f",FALSE)</f>
        <v>63417</v>
      </c>
      <c r="I3438" s="177">
        <f>_xll.qlInterestRateIndexValueDate(Index1M,$H3438)</f>
        <v>63417</v>
      </c>
      <c r="J3438" s="182">
        <f>IFERROR(_xll.qlIndexFixing(Index1M,$H3438,TRUE,_xll.ohTrigger(RecalcTrigger,Trigger1M)),NA())</f>
        <v>2.3043864406384482E-2</v>
      </c>
      <c r="K3438" s="44">
        <f>IFERROR(_xll.qlIndexFixing(Index3M,H3438,TRUE,_xll.ohTrigger(RecalcTrigger,Trigger3M)),NA())</f>
        <v>2.3307676717519949E-2</v>
      </c>
      <c r="L3438" s="44">
        <f>IFERROR(_xll.qlIndexFixing(Index6M,$H3438,TRUE,_xll.ohTrigger(RecalcTrigger,Trigger6M)),NA())</f>
        <v>2.3445626225153345E-2</v>
      </c>
      <c r="M3438" s="183">
        <f>IFERROR(_xll.qlIndexFixing(Index1Y,$H3438,TRUE,_xll.ohTrigger(RecalcTrigger,Trigger1Y)),NA())</f>
        <v>2.3635042611460877E-2</v>
      </c>
      <c r="N3438" s="182">
        <f>IFERROR(_xll.qlIndexFixing(ONIndex1M,I3438,TRUE,_xll.ohTrigger(RecalcTrigger,Trigger1M)),NA())</f>
        <v>2.3017227164791043E-2</v>
      </c>
      <c r="O3438" s="44">
        <f>IFERROR(_xll.qlIndexFixing(ONIndex3M,I3438,TRUE,_xll.ohTrigger(RecalcTrigger,Trigger3M)),NA())</f>
        <v>2.3231488342441153E-2</v>
      </c>
      <c r="P3438" s="44">
        <f>IFERROR(_xll.qlIndexFixing(ONIndex6M,I3438,TRUE,_xll.ohTrigger(RecalcTrigger,Trigger6M)),NA())</f>
        <v>2.3292124417402249E-2</v>
      </c>
      <c r="Q3438" s="183">
        <f>IFERROR(_xll.qlIndexFixing(ONIndex1Y,I3438,TRUE,_xll.ohTrigger(RecalcTrigger,Trigger1Y)),NA())</f>
        <v>2.333057059384025E-2</v>
      </c>
    </row>
    <row r="3439" spans="2:17" x14ac:dyDescent="0.2">
      <c r="B3439" s="39" t="s">
        <v>42</v>
      </c>
      <c r="D3439" s="42">
        <f>_xll.qlCalendarAdvance(Calendar,$D3438,B3439,"f",FALSE)</f>
        <v>63424</v>
      </c>
      <c r="E3439" s="177">
        <f>_xll.qlInterestRateIndexValueDate(IndexON,D3439)</f>
        <v>63424</v>
      </c>
      <c r="F3439" s="193">
        <f>IFERROR(_xll.qlIndexFixing(IndexON,D3439,TRUE,_xll.ohTrigger(RecalcTrigger,TriggerON)),NA())</f>
        <v>2.2821110890832719E-2</v>
      </c>
      <c r="H3439" s="42">
        <f>_xll.qlCalendarAdvance(Calendar,$H3438,B3439,"f",FALSE)</f>
        <v>63424</v>
      </c>
      <c r="I3439" s="177">
        <f>_xll.qlInterestRateIndexValueDate(Index1M,$H3439)</f>
        <v>63424</v>
      </c>
      <c r="J3439" s="182">
        <f>IFERROR(_xll.qlIndexFixing(Index1M,$H3439,TRUE,_xll.ohTrigger(RecalcTrigger,Trigger1M)),NA())</f>
        <v>2.3045331839242504E-2</v>
      </c>
      <c r="K3439" s="44">
        <f>IFERROR(_xll.qlIndexFixing(Index3M,H3439,TRUE,_xll.ohTrigger(RecalcTrigger,Trigger3M)),NA())</f>
        <v>2.3308989134645929E-2</v>
      </c>
      <c r="L3439" s="44">
        <f>IFERROR(_xll.qlIndexFixing(Index6M,$H3439,TRUE,_xll.ohTrigger(RecalcTrigger,Trigger6M)),NA())</f>
        <v>2.3446853317138985E-2</v>
      </c>
      <c r="M3439" s="183">
        <f>IFERROR(_xll.qlIndexFixing(Index1Y,$H3439,TRUE,_xll.ohTrigger(RecalcTrigger,Trigger1Y)),NA())</f>
        <v>2.3636095939695956E-2</v>
      </c>
      <c r="N3439" s="182">
        <f>IFERROR(_xll.qlIndexFixing(ONIndex1M,I3439,TRUE,_xll.ohTrigger(RecalcTrigger,Trigger1M)),NA())</f>
        <v>2.3018727249267679E-2</v>
      </c>
      <c r="O3439" s="44">
        <f>IFERROR(_xll.qlIndexFixing(ONIndex3M,I3439,TRUE,_xll.ohTrigger(RecalcTrigger,Trigger3M)),NA())</f>
        <v>2.3232887640194377E-2</v>
      </c>
      <c r="P3439" s="44">
        <f>IFERROR(_xll.qlIndexFixing(ONIndex6M,I3439,TRUE,_xll.ohTrigger(RecalcTrigger,Trigger6M)),NA())</f>
        <v>2.3293527766740096E-2</v>
      </c>
      <c r="Q3439" s="183">
        <f>IFERROR(_xll.qlIndexFixing(ONIndex1Y,I3439,TRUE,_xll.ohTrigger(RecalcTrigger,Trigger1Y)),NA())</f>
        <v>2.3331980339998948E-2</v>
      </c>
    </row>
    <row r="3440" spans="2:17" x14ac:dyDescent="0.2">
      <c r="B3440" s="39" t="s">
        <v>42</v>
      </c>
      <c r="D3440" s="42">
        <f>_xll.qlCalendarAdvance(Calendar,$D3439,B3440,"f",FALSE)</f>
        <v>63431</v>
      </c>
      <c r="E3440" s="177">
        <f>_xll.qlInterestRateIndexValueDate(IndexON,D3440)</f>
        <v>63431</v>
      </c>
      <c r="F3440" s="193">
        <f>IFERROR(_xll.qlIndexFixing(IndexON,D3440,TRUE,_xll.ohTrigger(RecalcTrigger,TriggerON)),NA())</f>
        <v>2.2822420927616216E-2</v>
      </c>
      <c r="H3440" s="42">
        <f>_xll.qlCalendarAdvance(Calendar,$H3439,B3440,"f",FALSE)</f>
        <v>63431</v>
      </c>
      <c r="I3440" s="177">
        <f>_xll.qlInterestRateIndexValueDate(Index1M,$H3440)</f>
        <v>63431</v>
      </c>
      <c r="J3440" s="182">
        <f>IFERROR(_xll.qlIndexFixing(Index1M,$H3440,TRUE,_xll.ohTrigger(RecalcTrigger,Trigger1M)),NA())</f>
        <v>2.3044295264301223E-2</v>
      </c>
      <c r="K3440" s="44">
        <f>IFERROR(_xll.qlIndexFixing(Index3M,H3440,TRUE,_xll.ohTrigger(RecalcTrigger,Trigger3M)),NA())</f>
        <v>2.3310286934981786E-2</v>
      </c>
      <c r="L3440" s="44">
        <f>IFERROR(_xll.qlIndexFixing(Index6M,$H3440,TRUE,_xll.ohTrigger(RecalcTrigger,Trigger6M)),NA())</f>
        <v>2.3446402204299804E-2</v>
      </c>
      <c r="M3440" s="183">
        <f>IFERROR(_xll.qlIndexFixing(Index1Y,$H3440,TRUE,_xll.ohTrigger(RecalcTrigger,Trigger1Y)),NA())</f>
        <v>2.3637134282615158E-2</v>
      </c>
      <c r="N3440" s="182">
        <f>IFERROR(_xll.qlIndexFixing(ONIndex1M,I3440,TRUE,_xll.ohTrigger(RecalcTrigger,Trigger1M)),NA())</f>
        <v>2.3020211754217756E-2</v>
      </c>
      <c r="O3440" s="44">
        <f>IFERROR(_xll.qlIndexFixing(ONIndex3M,I3440,TRUE,_xll.ohTrigger(RecalcTrigger,Trigger3M)),NA())</f>
        <v>2.3234272405214806E-2</v>
      </c>
      <c r="P3440" s="44">
        <f>IFERROR(_xll.qlIndexFixing(ONIndex6M,I3440,TRUE,_xll.ohTrigger(RecalcTrigger,Trigger6M)),NA())</f>
        <v>2.3294916541120037E-2</v>
      </c>
      <c r="Q3440" s="183">
        <f>IFERROR(_xll.qlIndexFixing(ONIndex1Y,I3440,TRUE,_xll.ohTrigger(RecalcTrigger,Trigger1Y)),NA())</f>
        <v>2.3333375444822835E-2</v>
      </c>
    </row>
    <row r="3441" spans="2:17" x14ac:dyDescent="0.2">
      <c r="B3441" s="39" t="s">
        <v>42</v>
      </c>
      <c r="D3441" s="42">
        <f>_xll.qlCalendarAdvance(Calendar,$D3440,B3441,"f",FALSE)</f>
        <v>63438</v>
      </c>
      <c r="E3441" s="177">
        <f>_xll.qlInterestRateIndexValueDate(IndexON,D3441)</f>
        <v>63438</v>
      </c>
      <c r="F3441" s="193">
        <f>IFERROR(_xll.qlIndexFixing(IndexON,D3441,TRUE,_xll.ohTrigger(RecalcTrigger,TriggerON)),NA())</f>
        <v>2.2823717215708639E-2</v>
      </c>
      <c r="H3441" s="42">
        <f>_xll.qlCalendarAdvance(Calendar,$H3440,B3441,"f",FALSE)</f>
        <v>63438</v>
      </c>
      <c r="I3441" s="177">
        <f>_xll.qlInterestRateIndexValueDate(Index1M,$H3441)</f>
        <v>63438</v>
      </c>
      <c r="J3441" s="182">
        <f>IFERROR(_xll.qlIndexFixing(Index1M,$H3441,TRUE,_xll.ohTrigger(RecalcTrigger,Trigger1M)),NA())</f>
        <v>2.3045734548352386E-2</v>
      </c>
      <c r="K3441" s="44">
        <f>IFERROR(_xll.qlIndexFixing(Index3M,H3441,TRUE,_xll.ohTrigger(RecalcTrigger,Trigger3M)),NA())</f>
        <v>2.3310738273400484E-2</v>
      </c>
      <c r="L3441" s="44">
        <f>IFERROR(_xll.qlIndexFixing(Index6M,$H3441,TRUE,_xll.ohTrigger(RecalcTrigger,Trigger6M)),NA())</f>
        <v>2.3446770918548684E-2</v>
      </c>
      <c r="M3441" s="183">
        <f>IFERROR(_xll.qlIndexFixing(Index1Y,$H3441,TRUE,_xll.ohTrigger(RecalcTrigger,Trigger1Y)),NA())</f>
        <v>2.3638157640171631E-2</v>
      </c>
      <c r="N3441" s="182">
        <f>IFERROR(_xll.qlIndexFixing(ONIndex1M,I3441,TRUE,_xll.ohTrigger(RecalcTrigger,Trigger1M)),NA())</f>
        <v>2.3021680679722323E-2</v>
      </c>
      <c r="O3441" s="44">
        <f>IFERROR(_xll.qlIndexFixing(ONIndex3M,I3441,TRUE,_xll.ohTrigger(RecalcTrigger,Trigger3M)),NA())</f>
        <v>2.3235642637421394E-2</v>
      </c>
      <c r="P3441" s="44">
        <f>IFERROR(_xll.qlIndexFixing(ONIndex6M,I3441,TRUE,_xll.ohTrigger(RecalcTrigger,Trigger6M)),NA())</f>
        <v>2.3296290740623116E-2</v>
      </c>
      <c r="Q3441" s="183">
        <f>IFERROR(_xll.qlIndexFixing(ONIndex1Y,I3441,TRUE,_xll.ohTrigger(RecalcTrigger,Trigger1Y)),NA())</f>
        <v>2.3334755908392957E-2</v>
      </c>
    </row>
    <row r="3442" spans="2:17" x14ac:dyDescent="0.2">
      <c r="B3442" s="39" t="s">
        <v>42</v>
      </c>
      <c r="D3442" s="42">
        <f>_xll.qlCalendarAdvance(Calendar,$D3441,B3442,"f",FALSE)</f>
        <v>63445</v>
      </c>
      <c r="E3442" s="177">
        <f>_xll.qlInterestRateIndexValueDate(IndexON,D3442)</f>
        <v>63445</v>
      </c>
      <c r="F3442" s="193">
        <f>IFERROR(_xll.qlIndexFixing(IndexON,D3442,TRUE,_xll.ohTrigger(RecalcTrigger,TriggerON)),NA())</f>
        <v>2.2824999755434172E-2</v>
      </c>
      <c r="H3442" s="42">
        <f>_xll.qlCalendarAdvance(Calendar,$H3441,B3442,"f",FALSE)</f>
        <v>63445</v>
      </c>
      <c r="I3442" s="177">
        <f>_xll.qlInterestRateIndexValueDate(Index1M,$H3442)</f>
        <v>63445</v>
      </c>
      <c r="J3442" s="182">
        <f>IFERROR(_xll.qlIndexFixing(Index1M,$H3442,TRUE,_xll.ohTrigger(RecalcTrigger,Trigger1M)),NA())</f>
        <v>2.3047158224527003E-2</v>
      </c>
      <c r="K3442" s="44">
        <f>IFERROR(_xll.qlIndexFixing(Index3M,H3442,TRUE,_xll.ohTrigger(RecalcTrigger,Trigger3M)),NA())</f>
        <v>2.3312007803322307E-2</v>
      </c>
      <c r="L3442" s="44">
        <f>IFERROR(_xll.qlIndexFixing(Index6M,$H3442,TRUE,_xll.ohTrigger(RecalcTrigger,Trigger6M)),NA())</f>
        <v>2.3447956706685719E-2</v>
      </c>
      <c r="M3442" s="183">
        <f>IFERROR(_xll.qlIndexFixing(Index1Y,$H3442,TRUE,_xll.ohTrigger(RecalcTrigger,Trigger1Y)),NA())</f>
        <v>2.3639166012321189E-2</v>
      </c>
      <c r="N3442" s="182">
        <f>IFERROR(_xll.qlIndexFixing(ONIndex1M,I3442,TRUE,_xll.ohTrigger(RecalcTrigger,Trigger1M)),NA())</f>
        <v>2.3023134025781378E-2</v>
      </c>
      <c r="O3442" s="44">
        <f>IFERROR(_xll.qlIndexFixing(ONIndex3M,I3442,TRUE,_xll.ohTrigger(RecalcTrigger,Trigger3M)),NA())</f>
        <v>2.3236998336976233E-2</v>
      </c>
      <c r="P3442" s="44">
        <f>IFERROR(_xll.qlIndexFixing(ONIndex6M,I3442,TRUE,_xll.ohTrigger(RecalcTrigger,Trigger6M)),NA())</f>
        <v>2.3297650365411426E-2</v>
      </c>
      <c r="Q3442" s="183">
        <f>IFERROR(_xll.qlIndexFixing(ONIndex1Y,I3442,TRUE,_xll.ohTrigger(RecalcTrigger,Trigger1Y)),NA())</f>
        <v>2.3336121730628268E-2</v>
      </c>
    </row>
    <row r="3443" spans="2:17" x14ac:dyDescent="0.2">
      <c r="B3443" s="39" t="s">
        <v>42</v>
      </c>
      <c r="D3443" s="42">
        <f>_xll.qlCalendarAdvance(Calendar,$D3442,B3443,"f",FALSE)</f>
        <v>63452</v>
      </c>
      <c r="E3443" s="177">
        <f>_xll.qlInterestRateIndexValueDate(IndexON,D3443)</f>
        <v>63452</v>
      </c>
      <c r="F3443" s="193">
        <f>IFERROR(_xll.qlIndexFixing(IndexON,D3443,TRUE,_xll.ohTrigger(RecalcTrigger,TriggerON)),NA())</f>
        <v>2.2826268546630724E-2</v>
      </c>
      <c r="H3443" s="42">
        <f>_xll.qlCalendarAdvance(Calendar,$H3442,B3443,"f",FALSE)</f>
        <v>63452</v>
      </c>
      <c r="I3443" s="177">
        <f>_xll.qlInterestRateIndexValueDate(Index1M,$H3443)</f>
        <v>63452</v>
      </c>
      <c r="J3443" s="182">
        <f>IFERROR(_xll.qlIndexFixing(Index1M,$H3443,TRUE,_xll.ohTrigger(RecalcTrigger,Trigger1M)),NA())</f>
        <v>2.3048566292833177E-2</v>
      </c>
      <c r="K3443" s="44">
        <f>IFERROR(_xll.qlIndexFixing(Index3M,H3443,TRUE,_xll.ohTrigger(RecalcTrigger,Trigger3M)),NA())</f>
        <v>2.3313262717338256E-2</v>
      </c>
      <c r="L3443" s="44">
        <f>IFERROR(_xll.qlIndexFixing(Index6M,$H3443,TRUE,_xll.ohTrigger(RecalcTrigger,Trigger6M)),NA())</f>
        <v>2.3449127752129945E-2</v>
      </c>
      <c r="M3443" s="183">
        <f>IFERROR(_xll.qlIndexFixing(Index1Y,$H3443,TRUE,_xll.ohTrigger(RecalcTrigger,Trigger1Y)),NA())</f>
        <v>2.3640159399019645E-2</v>
      </c>
      <c r="N3443" s="182">
        <f>IFERROR(_xll.qlIndexFixing(ONIndex1M,I3443,TRUE,_xll.ohTrigger(RecalcTrigger,Trigger1M)),NA())</f>
        <v>2.3024571792232829E-2</v>
      </c>
      <c r="O3443" s="44">
        <f>IFERROR(_xll.qlIndexFixing(ONIndex3M,I3443,TRUE,_xll.ohTrigger(RecalcTrigger,Trigger3M)),NA())</f>
        <v>2.3238339503717231E-2</v>
      </c>
      <c r="P3443" s="44">
        <f>IFERROR(_xll.qlIndexFixing(ONIndex6M,I3443,TRUE,_xll.ohTrigger(RecalcTrigger,Trigger6M)),NA())</f>
        <v>2.3298995415403922E-2</v>
      </c>
      <c r="Q3443" s="183">
        <f>IFERROR(_xll.qlIndexFixing(ONIndex1Y,I3443,TRUE,_xll.ohTrigger(RecalcTrigger,Trigger1Y)),NA())</f>
        <v>2.3337472911771906E-2</v>
      </c>
    </row>
    <row r="3444" spans="2:17" x14ac:dyDescent="0.2">
      <c r="B3444" s="39" t="s">
        <v>42</v>
      </c>
      <c r="D3444" s="42">
        <f>_xll.qlCalendarAdvance(Calendar,$D3443,B3444,"f",FALSE)</f>
        <v>63459</v>
      </c>
      <c r="E3444" s="177">
        <f>_xll.qlInterestRateIndexValueDate(IndexON,D3444)</f>
        <v>63459</v>
      </c>
      <c r="F3444" s="193">
        <f>IFERROR(_xll.qlIndexFixing(IndexON,D3444,TRUE,_xll.ohTrigger(RecalcTrigger,TriggerON)),NA())</f>
        <v>2.2827523589298293E-2</v>
      </c>
      <c r="H3444" s="42">
        <f>_xll.qlCalendarAdvance(Calendar,$H3443,B3444,"f",FALSE)</f>
        <v>63459</v>
      </c>
      <c r="I3444" s="177">
        <f>_xll.qlInterestRateIndexValueDate(Index1M,$H3444)</f>
        <v>63459</v>
      </c>
      <c r="J3444" s="182">
        <f>IFERROR(_xll.qlIndexFixing(Index1M,$H3444,TRUE,_xll.ohTrigger(RecalcTrigger,Trigger1M)),NA())</f>
        <v>2.3049958753251998E-2</v>
      </c>
      <c r="K3444" s="44">
        <f>IFERROR(_xll.qlIndexFixing(Index3M,H3444,TRUE,_xll.ohTrigger(RecalcTrigger,Trigger3M)),NA())</f>
        <v>2.3314503015433193E-2</v>
      </c>
      <c r="L3444" s="44">
        <f>IFERROR(_xll.qlIndexFixing(Index6M,$H3444,TRUE,_xll.ohTrigger(RecalcTrigger,Trigger6M)),NA())</f>
        <v>2.3450284054854491E-2</v>
      </c>
      <c r="M3444" s="183">
        <f>IFERROR(_xll.qlIndexFixing(Index1Y,$H3444,TRUE,_xll.ohTrigger(RecalcTrigger,Trigger1Y)),NA())</f>
        <v>2.3641137800223033E-2</v>
      </c>
      <c r="N3444" s="182">
        <f>IFERROR(_xll.qlIndexFixing(ONIndex1M,I3444,TRUE,_xll.ohTrigger(RecalcTrigger,Trigger1M)),NA())</f>
        <v>2.3025993979157722E-2</v>
      </c>
      <c r="O3444" s="44">
        <f>IFERROR(_xll.qlIndexFixing(ONIndex3M,I3444,TRUE,_xll.ohTrigger(RecalcTrigger,Trigger3M)),NA())</f>
        <v>2.3239666137563342E-2</v>
      </c>
      <c r="P3444" s="44">
        <f>IFERROR(_xll.qlIndexFixing(ONIndex6M,I3444,TRUE,_xll.ohTrigger(RecalcTrigger,Trigger6M)),NA())</f>
        <v>2.3300325890357465E-2</v>
      </c>
      <c r="Q3444" s="183">
        <f>IFERROR(_xll.qlIndexFixing(ONIndex1Y,I3444,TRUE,_xll.ohTrigger(RecalcTrigger,Trigger1Y)),NA())</f>
        <v>2.3338809451418641E-2</v>
      </c>
    </row>
    <row r="3445" spans="2:17" x14ac:dyDescent="0.2">
      <c r="B3445" s="39" t="s">
        <v>42</v>
      </c>
      <c r="D3445" s="42">
        <f>_xll.qlCalendarAdvance(Calendar,$D3444,B3445,"f",FALSE)</f>
        <v>63466</v>
      </c>
      <c r="E3445" s="177">
        <f>_xll.qlInterestRateIndexValueDate(IndexON,D3445)</f>
        <v>63466</v>
      </c>
      <c r="F3445" s="193">
        <f>IFERROR(_xll.qlIndexFixing(IndexON,D3445,TRUE,_xll.ohTrigger(RecalcTrigger,TriggerON)),NA())</f>
        <v>2.2828764883436881E-2</v>
      </c>
      <c r="H3445" s="42">
        <f>_xll.qlCalendarAdvance(Calendar,$H3444,B3445,"f",FALSE)</f>
        <v>63466</v>
      </c>
      <c r="I3445" s="177">
        <f>_xll.qlInterestRateIndexValueDate(Index1M,$H3445)</f>
        <v>63466</v>
      </c>
      <c r="J3445" s="182">
        <f>IFERROR(_xll.qlIndexFixing(Index1M,$H3445,TRUE,_xll.ohTrigger(RecalcTrigger,Trigger1M)),NA())</f>
        <v>2.305380860945527E-2</v>
      </c>
      <c r="K3445" s="44">
        <f>IFERROR(_xll.qlIndexFixing(Index3M,H3445,TRUE,_xll.ohTrigger(RecalcTrigger,Trigger3M)),NA())</f>
        <v>2.3316556684295664E-2</v>
      </c>
      <c r="L3445" s="44">
        <f>IFERROR(_xll.qlIndexFixing(Index6M,$H3445,TRUE,_xll.ohTrigger(RecalcTrigger,Trigger6M)),NA())</f>
        <v>2.3452252539787815E-2</v>
      </c>
      <c r="M3445" s="183">
        <f>IFERROR(_xll.qlIndexFixing(Index1Y,$H3445,TRUE,_xll.ohTrigger(RecalcTrigger,Trigger1Y)),NA())</f>
        <v>2.3642101215888722E-2</v>
      </c>
      <c r="N3445" s="182">
        <f>IFERROR(_xll.qlIndexFixing(ONIndex1M,I3445,TRUE,_xll.ohTrigger(RecalcTrigger,Trigger1M)),NA())</f>
        <v>2.3027400586637103E-2</v>
      </c>
      <c r="O3445" s="44">
        <f>IFERROR(_xll.qlIndexFixing(ONIndex3M,I3445,TRUE,_xll.ohTrigger(RecalcTrigger,Trigger3M)),NA())</f>
        <v>2.3240978238757704E-2</v>
      </c>
      <c r="P3445" s="44">
        <f>IFERROR(_xll.qlIndexFixing(ONIndex6M,I3445,TRUE,_xll.ohTrigger(RecalcTrigger,Trigger6M)),NA())</f>
        <v>2.3301641790515193E-2</v>
      </c>
      <c r="Q3445" s="183">
        <f>IFERROR(_xll.qlIndexFixing(ONIndex1Y,I3445,TRUE,_xll.ohTrigger(RecalcTrigger,Trigger1Y)),NA())</f>
        <v>2.3340131349892657E-2</v>
      </c>
    </row>
    <row r="3446" spans="2:17" x14ac:dyDescent="0.2">
      <c r="B3446" s="39" t="s">
        <v>42</v>
      </c>
      <c r="D3446" s="42">
        <f>_xll.qlCalendarAdvance(Calendar,$D3445,B3446,"f",FALSE)</f>
        <v>63473</v>
      </c>
      <c r="E3446" s="177">
        <f>_xll.qlInterestRateIndexValueDate(IndexON,D3446)</f>
        <v>63473</v>
      </c>
      <c r="F3446" s="193">
        <f>IFERROR(_xll.qlIndexFixing(IndexON,D3446,TRUE,_xll.ohTrigger(RecalcTrigger,TriggerON)),NA())</f>
        <v>2.2829992429208579E-2</v>
      </c>
      <c r="H3446" s="42">
        <f>_xll.qlCalendarAdvance(Calendar,$H3445,B3446,"f",FALSE)</f>
        <v>63473</v>
      </c>
      <c r="I3446" s="177">
        <f>_xll.qlInterestRateIndexValueDate(Index1M,$H3446)</f>
        <v>63473</v>
      </c>
      <c r="J3446" s="182">
        <f>IFERROR(_xll.qlIndexFixing(Index1M,$H3446,TRUE,_xll.ohTrigger(RecalcTrigger,Trigger1M)),NA())</f>
        <v>2.3055166766610864E-2</v>
      </c>
      <c r="K3446" s="44">
        <f>IFERROR(_xll.qlIndexFixing(Index3M,H3446,TRUE,_xll.ohTrigger(RecalcTrigger,Trigger3M)),NA())</f>
        <v>2.3317766783592157E-2</v>
      </c>
      <c r="L3446" s="44">
        <f>IFERROR(_xll.qlIndexFixing(Index6M,$H3446,TRUE,_xll.ohTrigger(RecalcTrigger,Trigger6M)),NA())</f>
        <v>2.345337837586146E-2</v>
      </c>
      <c r="M3446" s="183">
        <f>IFERROR(_xll.qlIndexFixing(Index1Y,$H3446,TRUE,_xll.ohTrigger(RecalcTrigger,Trigger1Y)),NA())</f>
        <v>2.3643049645973857E-2</v>
      </c>
      <c r="N3446" s="182">
        <f>IFERROR(_xll.qlIndexFixing(ONIndex1M,I3446,TRUE,_xll.ohTrigger(RecalcTrigger,Trigger1M)),NA())</f>
        <v>2.3028791614589927E-2</v>
      </c>
      <c r="O3446" s="44">
        <f>IFERROR(_xll.qlIndexFixing(ONIndex3M,I3446,TRUE,_xll.ohTrigger(RecalcTrigger,Trigger3M)),NA())</f>
        <v>2.3242275807300317E-2</v>
      </c>
      <c r="P3446" s="44">
        <f>IFERROR(_xll.qlIndexFixing(ONIndex6M,I3446,TRUE,_xll.ohTrigger(RecalcTrigger,Trigger6M)),NA())</f>
        <v>2.3302943116039199E-2</v>
      </c>
      <c r="Q3446" s="183">
        <f>IFERROR(_xll.qlIndexFixing(ONIndex1Y,I3446,TRUE,_xll.ohTrigger(RecalcTrigger,Trigger1Y)),NA())</f>
        <v>2.3341438607112908E-2</v>
      </c>
    </row>
    <row r="3447" spans="2:17" x14ac:dyDescent="0.2">
      <c r="B3447" s="39" t="s">
        <v>42</v>
      </c>
      <c r="D3447" s="42">
        <f>_xll.qlCalendarAdvance(Calendar,$D3446,B3447,"f",FALSE)</f>
        <v>63480</v>
      </c>
      <c r="E3447" s="177">
        <f>_xll.qlInterestRateIndexValueDate(IndexON,D3447)</f>
        <v>63480</v>
      </c>
      <c r="F3447" s="193">
        <f>IFERROR(_xll.qlIndexFixing(IndexON,D3447,TRUE,_xll.ohTrigger(RecalcTrigger,TriggerON)),NA())</f>
        <v>2.2831206226289202E-2</v>
      </c>
      <c r="H3447" s="42">
        <f>_xll.qlCalendarAdvance(Calendar,$H3446,B3447,"f",FALSE)</f>
        <v>63480</v>
      </c>
      <c r="I3447" s="177">
        <f>_xll.qlInterestRateIndexValueDate(Index1M,$H3447)</f>
        <v>63480</v>
      </c>
      <c r="J3447" s="182">
        <f>IFERROR(_xll.qlIndexFixing(Index1M,$H3447,TRUE,_xll.ohTrigger(RecalcTrigger,Trigger1M)),NA())</f>
        <v>2.3056509312929022E-2</v>
      </c>
      <c r="K3447" s="44">
        <f>IFERROR(_xll.qlIndexFixing(Index3M,H3447,TRUE,_xll.ohTrigger(RecalcTrigger,Trigger3M)),NA())</f>
        <v>2.3318962265999863E-2</v>
      </c>
      <c r="L3447" s="44">
        <f>IFERROR(_xll.qlIndexFixing(Index6M,$H3447,TRUE,_xll.ohTrigger(RecalcTrigger,Trigger6M)),NA())</f>
        <v>2.3454489468203221E-2</v>
      </c>
      <c r="M3447" s="183">
        <f>IFERROR(_xll.qlIndexFixing(Index1Y,$H3447,TRUE,_xll.ohTrigger(RecalcTrigger,Trigger1Y)),NA())</f>
        <v>2.3643983090437581E-2</v>
      </c>
      <c r="N3447" s="182">
        <f>IFERROR(_xll.qlIndexFixing(ONIndex1M,I3447,TRUE,_xll.ohTrigger(RecalcTrigger,Trigger1M)),NA())</f>
        <v>2.303016706309724E-2</v>
      </c>
      <c r="O3447" s="44">
        <f>IFERROR(_xll.qlIndexFixing(ONIndex3M,I3447,TRUE,_xll.ohTrigger(RecalcTrigger,Trigger3M)),NA())</f>
        <v>2.3243558842948042E-2</v>
      </c>
      <c r="P3447" s="44">
        <f>IFERROR(_xll.qlIndexFixing(ONIndex6M,I3447,TRUE,_xll.ohTrigger(RecalcTrigger,Trigger6M)),NA())</f>
        <v>2.3304229866524251E-2</v>
      </c>
      <c r="Q3447" s="183">
        <f>IFERROR(_xll.qlIndexFixing(ONIndex1Y,I3447,TRUE,_xll.ohTrigger(RecalcTrigger,Trigger1Y)),NA())</f>
        <v>2.334273122316044E-2</v>
      </c>
    </row>
    <row r="3448" spans="2:17" x14ac:dyDescent="0.2">
      <c r="B3448" s="39" t="s">
        <v>42</v>
      </c>
      <c r="D3448" s="42">
        <f>_xll.qlCalendarAdvance(Calendar,$D3447,B3448,"f",FALSE)</f>
        <v>63487</v>
      </c>
      <c r="E3448" s="177">
        <f>_xll.qlInterestRateIndexValueDate(IndexON,D3448)</f>
        <v>63487</v>
      </c>
      <c r="F3448" s="193">
        <f>IFERROR(_xll.qlIndexFixing(IndexON,D3448,TRUE,_xll.ohTrigger(RecalcTrigger,TriggerON)),NA())</f>
        <v>2.283240627492189E-2</v>
      </c>
      <c r="H3448" s="42">
        <f>_xll.qlCalendarAdvance(Calendar,$H3447,B3448,"f",FALSE)</f>
        <v>63487</v>
      </c>
      <c r="I3448" s="177">
        <f>_xll.qlInterestRateIndexValueDate(Index1M,$H3448)</f>
        <v>63487</v>
      </c>
      <c r="J3448" s="182">
        <f>IFERROR(_xll.qlIndexFixing(Index1M,$H3448,TRUE,_xll.ohTrigger(RecalcTrigger,Trigger1M)),NA())</f>
        <v>2.3057836248402373E-2</v>
      </c>
      <c r="K3448" s="44">
        <f>IFERROR(_xll.qlIndexFixing(Index3M,H3448,TRUE,_xll.ohTrigger(RecalcTrigger,Trigger3M)),NA())</f>
        <v>2.3320143131506446E-2</v>
      </c>
      <c r="L3448" s="44">
        <f>IFERROR(_xll.qlIndexFixing(Index6M,$H3448,TRUE,_xll.ohTrigger(RecalcTrigger,Trigger6M)),NA())</f>
        <v>2.3455585816786372E-2</v>
      </c>
      <c r="M3448" s="183">
        <f>IFERROR(_xll.qlIndexFixing(Index1Y,$H3448,TRUE,_xll.ohTrigger(RecalcTrigger,Trigger1Y)),NA())</f>
        <v>2.3644901549237929E-2</v>
      </c>
      <c r="N3448" s="182">
        <f>IFERROR(_xll.qlIndexFixing(ONIndex1M,I3448,TRUE,_xll.ohTrigger(RecalcTrigger,Trigger1M)),NA())</f>
        <v>2.3031526931996948E-2</v>
      </c>
      <c r="O3448" s="44">
        <f>IFERROR(_xll.qlIndexFixing(ONIndex3M,I3448,TRUE,_xll.ohTrigger(RecalcTrigger,Trigger3M)),NA())</f>
        <v>2.3244827345781927E-2</v>
      </c>
      <c r="P3448" s="44">
        <f>IFERROR(_xll.qlIndexFixing(ONIndex6M,I3448,TRUE,_xll.ohTrigger(RecalcTrigger,Trigger6M)),NA())</f>
        <v>2.3305502042132442E-2</v>
      </c>
      <c r="Q3448" s="183">
        <f>IFERROR(_xll.qlIndexFixing(ONIndex1Y,I3448,TRUE,_xll.ohTrigger(RecalcTrigger,Trigger1Y)),NA())</f>
        <v>2.3344009197711069E-2</v>
      </c>
    </row>
    <row r="3449" spans="2:17" x14ac:dyDescent="0.2">
      <c r="B3449" s="39" t="s">
        <v>42</v>
      </c>
      <c r="D3449" s="42">
        <f>_xll.qlCalendarAdvance(Calendar,$D3448,B3449,"f",FALSE)</f>
        <v>63494</v>
      </c>
      <c r="E3449" s="177">
        <f>_xll.qlInterestRateIndexValueDate(IndexON,D3449)</f>
        <v>63494</v>
      </c>
      <c r="F3449" s="193">
        <f>IFERROR(_xll.qlIndexFixing(IndexON,D3449,TRUE,_xll.ohTrigger(RecalcTrigger,TriggerON)),NA())</f>
        <v>2.2833592575187689E-2</v>
      </c>
      <c r="H3449" s="42">
        <f>_xll.qlCalendarAdvance(Calendar,$H3448,B3449,"f",FALSE)</f>
        <v>63494</v>
      </c>
      <c r="I3449" s="177">
        <f>_xll.qlInterestRateIndexValueDate(Index1M,$H3449)</f>
        <v>63494</v>
      </c>
      <c r="J3449" s="182">
        <f>IFERROR(_xll.qlIndexFixing(Index1M,$H3449,TRUE,_xll.ohTrigger(RecalcTrigger,Trigger1M)),NA())</f>
        <v>2.305668693694396E-2</v>
      </c>
      <c r="K3449" s="44">
        <f>IFERROR(_xll.qlIndexFixing(Index3M,H3449,TRUE,_xll.ohTrigger(RecalcTrigger,Trigger3M)),NA())</f>
        <v>2.3321309380099582E-2</v>
      </c>
      <c r="L3449" s="44">
        <f>IFERROR(_xll.qlIndexFixing(Index6M,$H3449,TRUE,_xll.ohTrigger(RecalcTrigger,Trigger6M)),NA())</f>
        <v>2.3455844426842475E-2</v>
      </c>
      <c r="M3449" s="183">
        <f>IFERROR(_xll.qlIndexFixing(Index1Y,$H3449,TRUE,_xll.ohTrigger(RecalcTrigger,Trigger1Y)),NA())</f>
        <v>2.3645805022335376E-2</v>
      </c>
      <c r="N3449" s="182">
        <f>IFERROR(_xll.qlIndexFixing(ONIndex1M,I3449,TRUE,_xll.ohTrigger(RecalcTrigger,Trigger1M)),NA())</f>
        <v>2.3032871221370099E-2</v>
      </c>
      <c r="O3449" s="44">
        <f>IFERROR(_xll.qlIndexFixing(ONIndex3M,I3449,TRUE,_xll.ohTrigger(RecalcTrigger,Trigger3M)),NA())</f>
        <v>2.3246081315964062E-2</v>
      </c>
      <c r="P3449" s="44">
        <f>IFERROR(_xll.qlIndexFixing(ONIndex6M,I3449,TRUE,_xll.ohTrigger(RecalcTrigger,Trigger6M)),NA())</f>
        <v>2.3306759643106911E-2</v>
      </c>
      <c r="Q3449" s="183">
        <f>IFERROR(_xll.qlIndexFixing(ONIndex1Y,I3449,TRUE,_xll.ohTrigger(RecalcTrigger,Trigger1Y)),NA())</f>
        <v>2.3345272531088979E-2</v>
      </c>
    </row>
    <row r="3450" spans="2:17" x14ac:dyDescent="0.2">
      <c r="B3450" s="39" t="s">
        <v>42</v>
      </c>
      <c r="D3450" s="42">
        <f>_xll.qlCalendarAdvance(Calendar,$D3449,B3450,"f",FALSE)</f>
        <v>63501</v>
      </c>
      <c r="E3450" s="177">
        <f>_xll.qlInterestRateIndexValueDate(IndexON,D3450)</f>
        <v>63501</v>
      </c>
      <c r="F3450" s="193">
        <f>IFERROR(_xll.qlIndexFixing(IndexON,D3450,TRUE,_xll.ohTrigger(RecalcTrigger,TriggerON)),NA())</f>
        <v>2.2834765126843459E-2</v>
      </c>
      <c r="H3450" s="42">
        <f>_xll.qlCalendarAdvance(Calendar,$H3449,B3450,"f",FALSE)</f>
        <v>63501</v>
      </c>
      <c r="I3450" s="177">
        <f>_xll.qlInterestRateIndexValueDate(Index1M,$H3450)</f>
        <v>63501</v>
      </c>
      <c r="J3450" s="182">
        <f>IFERROR(_xll.qlIndexFixing(Index1M,$H3450,TRUE,_xll.ohTrigger(RecalcTrigger,Trigger1M)),NA())</f>
        <v>2.3057985749968424E-2</v>
      </c>
      <c r="K3450" s="44">
        <f>IFERROR(_xll.qlIndexFixing(Index3M,H3450,TRUE,_xll.ohTrigger(RecalcTrigger,Trigger3M)),NA())</f>
        <v>2.3322461011768689E-2</v>
      </c>
      <c r="L3450" s="44">
        <f>IFERROR(_xll.qlIndexFixing(Index6M,$H3450,TRUE,_xll.ohTrigger(RecalcTrigger,Trigger6M)),NA())</f>
        <v>2.3456912272743418E-2</v>
      </c>
      <c r="M3450" s="183">
        <f>IFERROR(_xll.qlIndexFixing(Index1Y,$H3450,TRUE,_xll.ohTrigger(RecalcTrigger,Trigger1Y)),NA())</f>
        <v>2.3646693509689953E-2</v>
      </c>
      <c r="N3450" s="182">
        <f>IFERROR(_xll.qlIndexFixing(ONIndex1M,I3450,TRUE,_xll.ohTrigger(RecalcTrigger,Trigger1M)),NA())</f>
        <v>2.3034199931297739E-2</v>
      </c>
      <c r="O3450" s="44">
        <f>IFERROR(_xll.qlIndexFixing(ONIndex3M,I3450,TRUE,_xll.ohTrigger(RecalcTrigger,Trigger3M)),NA())</f>
        <v>2.3247320753413403E-2</v>
      </c>
      <c r="P3450" s="44">
        <f>IFERROR(_xll.qlIndexFixing(ONIndex6M,I3450,TRUE,_xll.ohTrigger(RecalcTrigger,Trigger6M)),NA())</f>
        <v>2.3308002669123473E-2</v>
      </c>
      <c r="Q3450" s="183">
        <f>IFERROR(_xll.qlIndexFixing(ONIndex1Y,I3450,TRUE,_xll.ohTrigger(RecalcTrigger,Trigger1Y)),NA())</f>
        <v>2.3346521223213124E-2</v>
      </c>
    </row>
    <row r="3451" spans="2:17" x14ac:dyDescent="0.2">
      <c r="B3451" s="39" t="s">
        <v>42</v>
      </c>
      <c r="D3451" s="42">
        <f>_xll.qlCalendarAdvance(Calendar,$D3450,B3451,"f",FALSE)</f>
        <v>63508</v>
      </c>
      <c r="E3451" s="177">
        <f>_xll.qlInterestRateIndexValueDate(IndexON,D3451)</f>
        <v>63508</v>
      </c>
      <c r="F3451" s="193">
        <f>IFERROR(_xll.qlIndexFixing(IndexON,D3451,TRUE,_xll.ohTrigger(RecalcTrigger,TriggerON)),NA())</f>
        <v>2.2835923929970248E-2</v>
      </c>
      <c r="H3451" s="42">
        <f>_xll.qlCalendarAdvance(Calendar,$H3450,B3451,"f",FALSE)</f>
        <v>63508</v>
      </c>
      <c r="I3451" s="177">
        <f>_xll.qlInterestRateIndexValueDate(Index1M,$H3451)</f>
        <v>63508</v>
      </c>
      <c r="J3451" s="182">
        <f>IFERROR(_xll.qlIndexFixing(Index1M,$H3451,TRUE,_xll.ohTrigger(RecalcTrigger,Trigger1M)),NA())</f>
        <v>2.3059268955073119E-2</v>
      </c>
      <c r="K3451" s="44">
        <f>IFERROR(_xll.qlIndexFixing(Index3M,H3451,TRUE,_xll.ohTrigger(RecalcTrigger,Trigger3M)),NA())</f>
        <v>2.3323598026496157E-2</v>
      </c>
      <c r="L3451" s="44">
        <f>IFERROR(_xll.qlIndexFixing(Index6M,$H3451,TRUE,_xll.ohTrigger(RecalcTrigger,Trigger6M)),NA())</f>
        <v>2.3457965375756319E-2</v>
      </c>
      <c r="M3451" s="183">
        <f>IFERROR(_xll.qlIndexFixing(Index1Y,$H3451,TRUE,_xll.ohTrigger(RecalcTrigger,Trigger1Y)),NA())</f>
        <v>2.3647567011262138E-2</v>
      </c>
      <c r="N3451" s="182">
        <f>IFERROR(_xll.qlIndexFixing(ONIndex1M,I3451,TRUE,_xll.ohTrigger(RecalcTrigger,Trigger1M)),NA())</f>
        <v>2.3035513061779866E-2</v>
      </c>
      <c r="O3451" s="44">
        <f>IFERROR(_xll.qlIndexFixing(ONIndex3M,I3451,TRUE,_xll.ohTrigger(RecalcTrigger,Trigger3M)),NA())</f>
        <v>2.3248545658048902E-2</v>
      </c>
      <c r="P3451" s="44">
        <f>IFERROR(_xll.qlIndexFixing(ONIndex6M,I3451,TRUE,_xll.ohTrigger(RecalcTrigger,Trigger6M)),NA())</f>
        <v>2.3309231120182128E-2</v>
      </c>
      <c r="Q3451" s="183">
        <f>IFERROR(_xll.qlIndexFixing(ONIndex1Y,I3451,TRUE,_xll.ohTrigger(RecalcTrigger,Trigger1Y)),NA())</f>
        <v>2.3347755274002457E-2</v>
      </c>
    </row>
    <row r="3452" spans="2:17" x14ac:dyDescent="0.2">
      <c r="B3452" s="39" t="s">
        <v>42</v>
      </c>
      <c r="D3452" s="42">
        <f>_xll.qlCalendarAdvance(Calendar,$D3451,B3452,"f",FALSE)</f>
        <v>63515</v>
      </c>
      <c r="E3452" s="177">
        <f>_xll.qlInterestRateIndexValueDate(IndexON,D3452)</f>
        <v>63515</v>
      </c>
      <c r="F3452" s="193">
        <f>IFERROR(_xll.qlIndexFixing(IndexON,D3452,TRUE,_xll.ohTrigger(RecalcTrigger,TriggerON)),NA())</f>
        <v>2.2837068984568054E-2</v>
      </c>
      <c r="H3452" s="42">
        <f>_xll.qlCalendarAdvance(Calendar,$H3451,B3452,"f",FALSE)</f>
        <v>63515</v>
      </c>
      <c r="I3452" s="177">
        <f>_xll.qlInterestRateIndexValueDate(Index1M,$H3452)</f>
        <v>63515</v>
      </c>
      <c r="J3452" s="182">
        <f>IFERROR(_xll.qlIndexFixing(Index1M,$H3452,TRUE,_xll.ohTrigger(RecalcTrigger,Trigger1M)),NA())</f>
        <v>2.3060536552252636E-2</v>
      </c>
      <c r="K3452" s="44">
        <f>IFERROR(_xll.qlIndexFixing(Index3M,H3452,TRUE,_xll.ohTrigger(RecalcTrigger,Trigger3M)),NA())</f>
        <v>2.3324720424272291E-2</v>
      </c>
      <c r="L3452" s="44">
        <f>IFERROR(_xll.qlIndexFixing(Index6M,$H3452,TRUE,_xll.ohTrigger(RecalcTrigger,Trigger6M)),NA())</f>
        <v>2.3459003735859688E-2</v>
      </c>
      <c r="M3452" s="183">
        <f>IFERROR(_xll.qlIndexFixing(Index1Y,$H3452,TRUE,_xll.ohTrigger(RecalcTrigger,Trigger1Y)),NA())</f>
        <v>2.3648425527014627E-2</v>
      </c>
      <c r="N3452" s="182">
        <f>IFERROR(_xll.qlIndexFixing(ONIndex1M,I3452,TRUE,_xll.ohTrigger(RecalcTrigger,Trigger1M)),NA())</f>
        <v>2.3036810612735437E-2</v>
      </c>
      <c r="O3452" s="44">
        <f>IFERROR(_xll.qlIndexFixing(ONIndex3M,I3452,TRUE,_xll.ohTrigger(RecalcTrigger,Trigger3M)),NA())</f>
        <v>2.3249756029870561E-2</v>
      </c>
      <c r="P3452" s="44">
        <f>IFERROR(_xll.qlIndexFixing(ONIndex6M,I3452,TRUE,_xll.ohTrigger(RecalcTrigger,Trigger6M)),NA())</f>
        <v>2.3310444996526014E-2</v>
      </c>
      <c r="Q3452" s="183">
        <f>IFERROR(_xll.qlIndexFixing(ONIndex1Y,I3452,TRUE,_xll.ohTrigger(RecalcTrigger,Trigger1Y)),NA())</f>
        <v>2.3348974683538026E-2</v>
      </c>
    </row>
    <row r="3453" spans="2:17" x14ac:dyDescent="0.2">
      <c r="B3453" s="39" t="s">
        <v>42</v>
      </c>
      <c r="D3453" s="42">
        <f>_xll.qlCalendarAdvance(Calendar,$D3452,B3453,"f",FALSE)</f>
        <v>63522</v>
      </c>
      <c r="E3453" s="177">
        <f>_xll.qlInterestRateIndexValueDate(IndexON,D3453)</f>
        <v>63522</v>
      </c>
      <c r="F3453" s="193">
        <f>IFERROR(_xll.qlIndexFixing(IndexON,D3453,TRUE,_xll.ohTrigger(RecalcTrigger,TriggerON)),NA())</f>
        <v>2.2838200290636879E-2</v>
      </c>
      <c r="H3453" s="42">
        <f>_xll.qlCalendarAdvance(Calendar,$H3452,B3453,"f",FALSE)</f>
        <v>63522</v>
      </c>
      <c r="I3453" s="177">
        <f>_xll.qlInterestRateIndexValueDate(Index1M,$H3453)</f>
        <v>63522</v>
      </c>
      <c r="J3453" s="182">
        <f>IFERROR(_xll.qlIndexFixing(Index1M,$H3453,TRUE,_xll.ohTrigger(RecalcTrigger,Trigger1M)),NA())</f>
        <v>2.3061788541506978E-2</v>
      </c>
      <c r="K3453" s="44">
        <f>IFERROR(_xll.qlIndexFixing(Index3M,H3453,TRUE,_xll.ohTrigger(RecalcTrigger,Trigger3M)),NA())</f>
        <v>2.3325007979752645E-2</v>
      </c>
      <c r="L3453" s="44">
        <f>IFERROR(_xll.qlIndexFixing(Index6M,$H3453,TRUE,_xll.ohTrigger(RecalcTrigger,Trigger6M)),NA())</f>
        <v>2.3460027353030689E-2</v>
      </c>
      <c r="M3453" s="183">
        <f>IFERROR(_xll.qlIndexFixing(Index1Y,$H3453,TRUE,_xll.ohTrigger(RecalcTrigger,Trigger1Y)),NA())</f>
        <v>2.3649269056908784E-2</v>
      </c>
      <c r="N3453" s="182">
        <f>IFERROR(_xll.qlIndexFixing(ONIndex1M,I3453,TRUE,_xll.ohTrigger(RecalcTrigger,Trigger1M)),NA())</f>
        <v>2.3038092584083403E-2</v>
      </c>
      <c r="O3453" s="44">
        <f>IFERROR(_xll.qlIndexFixing(ONIndex3M,I3453,TRUE,_xll.ohTrigger(RecalcTrigger,Trigger3M)),NA())</f>
        <v>2.3250951869121517E-2</v>
      </c>
      <c r="P3453" s="44">
        <f>IFERROR(_xll.qlIndexFixing(ONIndex6M,I3453,TRUE,_xll.ohTrigger(RecalcTrigger,Trigger6M)),NA())</f>
        <v>2.3311644297993039E-2</v>
      </c>
      <c r="Q3453" s="183">
        <f>IFERROR(_xll.qlIndexFixing(ONIndex1Y,I3453,TRUE,_xll.ohTrigger(RecalcTrigger,Trigger1Y)),NA())</f>
        <v>2.3350179451900877E-2</v>
      </c>
    </row>
    <row r="3454" spans="2:17" x14ac:dyDescent="0.2">
      <c r="B3454" s="39" t="s">
        <v>42</v>
      </c>
      <c r="D3454" s="42">
        <f>_xll.qlCalendarAdvance(Calendar,$D3453,B3454,"f",FALSE)</f>
        <v>63529</v>
      </c>
      <c r="E3454" s="177">
        <f>_xll.qlInterestRateIndexValueDate(IndexON,D3454)</f>
        <v>63529</v>
      </c>
      <c r="F3454" s="193">
        <f>IFERROR(_xll.qlIndexFixing(IndexON,D3454,TRUE,_xll.ohTrigger(RecalcTrigger,TriggerON)),NA())</f>
        <v>2.2839317848257767E-2</v>
      </c>
      <c r="H3454" s="42">
        <f>_xll.qlCalendarAdvance(Calendar,$H3453,B3454,"f",FALSE)</f>
        <v>63529</v>
      </c>
      <c r="I3454" s="177">
        <f>_xll.qlInterestRateIndexValueDate(Index1M,$H3454)</f>
        <v>63529</v>
      </c>
      <c r="J3454" s="182">
        <f>IFERROR(_xll.qlIndexFixing(Index1M,$H3454,TRUE,_xll.ohTrigger(RecalcTrigger,Trigger1M)),NA())</f>
        <v>2.3065470033214228E-2</v>
      </c>
      <c r="K3454" s="44">
        <f>IFERROR(_xll.qlIndexFixing(Index3M,H3454,TRUE,_xll.ohTrigger(RecalcTrigger,Trigger3M)),NA())</f>
        <v>2.3325282808747905E-2</v>
      </c>
      <c r="L3454" s="44">
        <f>IFERROR(_xll.qlIndexFixing(Index6M,$H3454,TRUE,_xll.ohTrigger(RecalcTrigger,Trigger6M)),NA())</f>
        <v>2.3461854288078721E-2</v>
      </c>
      <c r="M3454" s="183">
        <f>IFERROR(_xll.qlIndexFixing(Index1Y,$H3454,TRUE,_xll.ohTrigger(RecalcTrigger,Trigger1Y)),NA())</f>
        <v>2.3650097600907971E-2</v>
      </c>
      <c r="N3454" s="182">
        <f>IFERROR(_xll.qlIndexFixing(ONIndex1M,I3454,TRUE,_xll.ohTrigger(RecalcTrigger,Trigger1M)),NA())</f>
        <v>2.3039358975985857E-2</v>
      </c>
      <c r="O3454" s="44">
        <f>IFERROR(_xll.qlIndexFixing(ONIndex3M,I3454,TRUE,_xll.ohTrigger(RecalcTrigger,Trigger3M)),NA())</f>
        <v>2.3252133175396539E-2</v>
      </c>
      <c r="P3454" s="44">
        <f>IFERROR(_xll.qlIndexFixing(ONIndex6M,I3454,TRUE,_xll.ohTrigger(RecalcTrigger,Trigger6M)),NA())</f>
        <v>2.3312829024745296E-2</v>
      </c>
      <c r="Q3454" s="183">
        <f>IFERROR(_xll.qlIndexFixing(ONIndex1Y,I3454,TRUE,_xll.ohTrigger(RecalcTrigger,Trigger1Y)),NA())</f>
        <v>2.3351369578766823E-2</v>
      </c>
    </row>
    <row r="3455" spans="2:17" x14ac:dyDescent="0.2">
      <c r="B3455" s="39" t="s">
        <v>42</v>
      </c>
      <c r="D3455" s="42">
        <f>_xll.qlCalendarAdvance(Calendar,$D3454,B3455,"f",FALSE)</f>
        <v>63536</v>
      </c>
      <c r="E3455" s="177">
        <f>_xll.qlInterestRateIndexValueDate(IndexON,D3455)</f>
        <v>63536</v>
      </c>
      <c r="F3455" s="193">
        <f>IFERROR(_xll.qlIndexFixing(IndexON,D3455,TRUE,_xll.ohTrigger(RecalcTrigger,TriggerON)),NA())</f>
        <v>2.2840421657349674E-2</v>
      </c>
      <c r="H3455" s="42">
        <f>_xll.qlCalendarAdvance(Calendar,$H3454,B3455,"f",FALSE)</f>
        <v>63536</v>
      </c>
      <c r="I3455" s="177">
        <f>_xll.qlInterestRateIndexValueDate(Index1M,$H3455)</f>
        <v>63536</v>
      </c>
      <c r="J3455" s="182">
        <f>IFERROR(_xll.qlIndexFixing(Index1M,$H3455,TRUE,_xll.ohTrigger(RecalcTrigger,Trigger1M)),NA())</f>
        <v>2.3066687692624127E-2</v>
      </c>
      <c r="K3455" s="44">
        <f>IFERROR(_xll.qlIndexFixing(Index3M,H3455,TRUE,_xll.ohTrigger(RecalcTrigger,Trigger3M)),NA())</f>
        <v>2.3326363306025298E-2</v>
      </c>
      <c r="L3455" s="44">
        <f>IFERROR(_xll.qlIndexFixing(Index6M,$H3455,TRUE,_xll.ohTrigger(RecalcTrigger,Trigger6M)),NA())</f>
        <v>2.3462847429711713E-2</v>
      </c>
      <c r="M3455" s="183">
        <f>IFERROR(_xll.qlIndexFixing(Index1Y,$H3455,TRUE,_xll.ohTrigger(RecalcTrigger,Trigger1Y)),NA())</f>
        <v>2.3650911158975774E-2</v>
      </c>
      <c r="N3455" s="182">
        <f>IFERROR(_xll.qlIndexFixing(ONIndex1M,I3455,TRUE,_xll.ohTrigger(RecalcTrigger,Trigger1M)),NA())</f>
        <v>2.3040609788361754E-2</v>
      </c>
      <c r="O3455" s="44">
        <f>IFERROR(_xll.qlIndexFixing(ONIndex3M,I3455,TRUE,_xll.ohTrigger(RecalcTrigger,Trigger3M)),NA())</f>
        <v>2.325329994885772E-2</v>
      </c>
      <c r="P3455" s="44">
        <f>IFERROR(_xll.qlIndexFixing(ONIndex6M,I3455,TRUE,_xll.ohTrigger(RecalcTrigger,Trigger6M)),NA())</f>
        <v>2.3313999176377553E-2</v>
      </c>
      <c r="Q3455" s="183">
        <f>IFERROR(_xll.qlIndexFixing(ONIndex1Y,I3455,TRUE,_xll.ohTrigger(RecalcTrigger,Trigger1Y)),NA())</f>
        <v>2.3352545064460051E-2</v>
      </c>
    </row>
    <row r="3456" spans="2:17" x14ac:dyDescent="0.2">
      <c r="B3456" s="39" t="s">
        <v>42</v>
      </c>
      <c r="D3456" s="42">
        <f>_xll.qlCalendarAdvance(Calendar,$D3455,B3456,"f",FALSE)</f>
        <v>63543</v>
      </c>
      <c r="E3456" s="177">
        <f>_xll.qlInterestRateIndexValueDate(IndexON,D3456)</f>
        <v>63543</v>
      </c>
      <c r="F3456" s="193">
        <f>IFERROR(_xll.qlIndexFixing(IndexON,D3456,TRUE,_xll.ohTrigger(RecalcTrigger,TriggerON)),NA())</f>
        <v>2.2841511717912599E-2</v>
      </c>
      <c r="H3456" s="42">
        <f>_xll.qlCalendarAdvance(Calendar,$H3455,B3456,"f",FALSE)</f>
        <v>63543</v>
      </c>
      <c r="I3456" s="177">
        <f>_xll.qlInterestRateIndexValueDate(Index1M,$H3456)</f>
        <v>63543</v>
      </c>
      <c r="J3456" s="182">
        <f>IFERROR(_xll.qlIndexFixing(Index1M,$H3456,TRUE,_xll.ohTrigger(RecalcTrigger,Trigger1M)),NA())</f>
        <v>2.3067889741149931E-2</v>
      </c>
      <c r="K3456" s="44">
        <f>IFERROR(_xll.qlIndexFixing(Index3M,H3456,TRUE,_xll.ohTrigger(RecalcTrigger,Trigger3M)),NA())</f>
        <v>2.3327429188161133E-2</v>
      </c>
      <c r="L3456" s="44">
        <f>IFERROR(_xll.qlIndexFixing(Index6M,$H3456,TRUE,_xll.ohTrigger(RecalcTrigger,Trigger6M)),NA())</f>
        <v>2.3463825827407529E-2</v>
      </c>
      <c r="M3456" s="183">
        <f>IFERROR(_xll.qlIndexFixing(Index1Y,$H3456,TRUE,_xll.ohTrigger(RecalcTrigger,Trigger1Y)),NA())</f>
        <v>2.3651709731076442E-2</v>
      </c>
      <c r="N3456" s="182">
        <f>IFERROR(_xll.qlIndexFixing(ONIndex1M,I3456,TRUE,_xll.ohTrigger(RecalcTrigger,Trigger1M)),NA())</f>
        <v>2.3041845021211094E-2</v>
      </c>
      <c r="O3456" s="44">
        <f>IFERROR(_xll.qlIndexFixing(ONIndex3M,I3456,TRUE,_xll.ohTrigger(RecalcTrigger,Trigger3M)),NA())</f>
        <v>2.3254452189748198E-2</v>
      </c>
      <c r="P3456" s="44">
        <f>IFERROR(_xll.qlIndexFixing(ONIndex6M,I3456,TRUE,_xll.ohTrigger(RecalcTrigger,Trigger6M)),NA())</f>
        <v>2.3315154753457135E-2</v>
      </c>
      <c r="Q3456" s="183">
        <f>IFERROR(_xll.qlIndexFixing(ONIndex1Y,I3456,TRUE,_xll.ohTrigger(RecalcTrigger,Trigger1Y)),NA())</f>
        <v>2.3353705909061606E-2</v>
      </c>
    </row>
    <row r="3457" spans="2:17" x14ac:dyDescent="0.2">
      <c r="B3457" s="39" t="s">
        <v>42</v>
      </c>
      <c r="D3457" s="42">
        <f>_xll.qlCalendarAdvance(Calendar,$D3456,B3457,"f",FALSE)</f>
        <v>63550</v>
      </c>
      <c r="E3457" s="177">
        <f>_xll.qlInterestRateIndexValueDate(IndexON,D3457)</f>
        <v>63550</v>
      </c>
      <c r="F3457" s="193">
        <f>IFERROR(_xll.qlIndexFixing(IndexON,D3457,TRUE,_xll.ohTrigger(RecalcTrigger,TriggerON)),NA())</f>
        <v>2.2842588030027589E-2</v>
      </c>
      <c r="H3457" s="42">
        <f>_xll.qlCalendarAdvance(Calendar,$H3456,B3457,"f",FALSE)</f>
        <v>63550</v>
      </c>
      <c r="I3457" s="177">
        <f>_xll.qlInterestRateIndexValueDate(Index1M,$H3457)</f>
        <v>63550</v>
      </c>
      <c r="J3457" s="182">
        <f>IFERROR(_xll.qlIndexFixing(Index1M,$H3457,TRUE,_xll.ohTrigger(RecalcTrigger,Trigger1M)),NA())</f>
        <v>2.3069076178781806E-2</v>
      </c>
      <c r="K3457" s="44">
        <f>IFERROR(_xll.qlIndexFixing(Index3M,H3457,TRUE,_xll.ohTrigger(RecalcTrigger,Trigger3M)),NA())</f>
        <v>2.332848045514371E-2</v>
      </c>
      <c r="L3457" s="44">
        <f>IFERROR(_xll.qlIndexFixing(Index6M,$H3457,TRUE,_xll.ohTrigger(RecalcTrigger,Trigger6M)),NA())</f>
        <v>2.3464789481142122E-2</v>
      </c>
      <c r="M3457" s="183">
        <f>IFERROR(_xll.qlIndexFixing(Index1Y,$H3457,TRUE,_xll.ohTrigger(RecalcTrigger,Trigger1Y)),NA())</f>
        <v>2.3652493317175116E-2</v>
      </c>
      <c r="N3457" s="182">
        <f>IFERROR(_xll.qlIndexFixing(ONIndex1M,I3457,TRUE,_xll.ohTrigger(RecalcTrigger,Trigger1M)),NA())</f>
        <v>2.3043064674614921E-2</v>
      </c>
      <c r="O3457" s="44">
        <f>IFERROR(_xll.qlIndexFixing(ONIndex3M,I3457,TRUE,_xll.ohTrigger(RecalcTrigger,Trigger3M)),NA())</f>
        <v>2.3255589897824835E-2</v>
      </c>
      <c r="P3457" s="44">
        <f>IFERROR(_xll.qlIndexFixing(ONIndex6M,I3457,TRUE,_xll.ohTrigger(RecalcTrigger,Trigger6M)),NA())</f>
        <v>2.3316295755659855E-2</v>
      </c>
      <c r="Q3457" s="183">
        <f>IFERROR(_xll.qlIndexFixing(ONIndex1Y,I3457,TRUE,_xll.ohTrigger(RecalcTrigger,Trigger1Y)),NA())</f>
        <v>2.3354852112166258E-2</v>
      </c>
    </row>
    <row r="3458" spans="2:17" x14ac:dyDescent="0.2">
      <c r="B3458" s="39" t="s">
        <v>42</v>
      </c>
      <c r="D3458" s="42">
        <f>_xll.qlCalendarAdvance(Calendar,$D3457,B3458,"f",FALSE)</f>
        <v>63557</v>
      </c>
      <c r="E3458" s="177">
        <f>_xll.qlInterestRateIndexValueDate(IndexON,D3458)</f>
        <v>63557</v>
      </c>
      <c r="F3458" s="193">
        <f>IFERROR(_xll.qlIndexFixing(IndexON,D3458,TRUE,_xll.ohTrigger(RecalcTrigger,TriggerON)),NA())</f>
        <v>2.2843650593613596E-2</v>
      </c>
      <c r="H3458" s="42">
        <f>_xll.qlCalendarAdvance(Calendar,$H3457,B3458,"f",FALSE)</f>
        <v>63557</v>
      </c>
      <c r="I3458" s="177">
        <f>_xll.qlInterestRateIndexValueDate(Index1M,$H3458)</f>
        <v>63557</v>
      </c>
      <c r="J3458" s="182">
        <f>IFERROR(_xll.qlIndexFixing(Index1M,$H3458,TRUE,_xll.ohTrigger(RecalcTrigger,Trigger1M)),NA())</f>
        <v>2.3070247005522213E-2</v>
      </c>
      <c r="K3458" s="44">
        <f>IFERROR(_xll.qlIndexFixing(Index3M,H3458,TRUE,_xll.ohTrigger(RecalcTrigger,Trigger3M)),NA())</f>
        <v>2.3329517106961319E-2</v>
      </c>
      <c r="L3458" s="44">
        <f>IFERROR(_xll.qlIndexFixing(Index6M,$H3458,TRUE,_xll.ohTrigger(RecalcTrigger,Trigger6M)),NA())</f>
        <v>2.3464924294134024E-2</v>
      </c>
      <c r="M3458" s="183">
        <f>IFERROR(_xll.qlIndexFixing(Index1Y,$H3458,TRUE,_xll.ohTrigger(RecalcTrigger,Trigger1Y)),NA())</f>
        <v>2.3653261917236934E-2</v>
      </c>
      <c r="N3458" s="182">
        <f>IFERROR(_xll.qlIndexFixing(ONIndex1M,I3458,TRUE,_xll.ohTrigger(RecalcTrigger,Trigger1M)),NA())</f>
        <v>2.3044268748411145E-2</v>
      </c>
      <c r="O3458" s="44">
        <f>IFERROR(_xll.qlIndexFixing(ONIndex3M,I3458,TRUE,_xll.ohTrigger(RecalcTrigger,Trigger3M)),NA())</f>
        <v>2.3256713073006585E-2</v>
      </c>
      <c r="P3458" s="44">
        <f>IFERROR(_xll.qlIndexFixing(ONIndex6M,I3458,TRUE,_xll.ohTrigger(RecalcTrigger,Trigger6M)),NA())</f>
        <v>2.3317422182985714E-2</v>
      </c>
      <c r="Q3458" s="183">
        <f>IFERROR(_xll.qlIndexFixing(ONIndex1Y,I3458,TRUE,_xll.ohTrigger(RecalcTrigger,Trigger1Y)),NA())</f>
        <v>2.3355983674098191E-2</v>
      </c>
    </row>
    <row r="3459" spans="2:17" x14ac:dyDescent="0.2">
      <c r="B3459" s="39" t="s">
        <v>42</v>
      </c>
      <c r="D3459" s="42">
        <f>_xll.qlCalendarAdvance(Calendar,$D3458,B3459,"f",FALSE)</f>
        <v>63564</v>
      </c>
      <c r="E3459" s="177">
        <f>_xll.qlInterestRateIndexValueDate(IndexON,D3459)</f>
        <v>63564</v>
      </c>
      <c r="F3459" s="193">
        <f>IFERROR(_xll.qlIndexFixing(IndexON,D3459,TRUE,_xll.ohTrigger(RecalcTrigger,TriggerON)),NA())</f>
        <v>2.2844699408508529E-2</v>
      </c>
      <c r="H3459" s="42">
        <f>_xll.qlCalendarAdvance(Calendar,$H3458,B3459,"f",FALSE)</f>
        <v>63564</v>
      </c>
      <c r="I3459" s="177">
        <f>_xll.qlInterestRateIndexValueDate(Index1M,$H3459)</f>
        <v>63564</v>
      </c>
      <c r="J3459" s="182">
        <f>IFERROR(_xll.qlIndexFixing(Index1M,$H3459,TRUE,_xll.ohTrigger(RecalcTrigger,Trigger1M)),NA())</f>
        <v>2.3071402221356421E-2</v>
      </c>
      <c r="K3459" s="44">
        <f>IFERROR(_xll.qlIndexFixing(Index3M,H3459,TRUE,_xll.ohTrigger(RecalcTrigger,Trigger3M)),NA())</f>
        <v>2.3330539143603158E-2</v>
      </c>
      <c r="L3459" s="44">
        <f>IFERROR(_xll.qlIndexFixing(Index6M,$H3459,TRUE,_xll.ohTrigger(RecalcTrigger,Trigger6M)),NA())</f>
        <v>2.3465859453255876E-2</v>
      </c>
      <c r="M3459" s="183">
        <f>IFERROR(_xll.qlIndexFixing(Index1Y,$H3459,TRUE,_xll.ohTrigger(RecalcTrigger,Trigger1Y)),NA())</f>
        <v>2.3654015531228367E-2</v>
      </c>
      <c r="N3459" s="182">
        <f>IFERROR(_xll.qlIndexFixing(ONIndex1M,I3459,TRUE,_xll.ohTrigger(RecalcTrigger,Trigger1M)),NA())</f>
        <v>2.3045457242680811E-2</v>
      </c>
      <c r="O3459" s="44">
        <f>IFERROR(_xll.qlIndexFixing(ONIndex3M,I3459,TRUE,_xll.ohTrigger(RecalcTrigger,Trigger3M)),NA())</f>
        <v>2.3257821715536586E-2</v>
      </c>
      <c r="P3459" s="44">
        <f>IFERROR(_xll.qlIndexFixing(ONIndex6M,I3459,TRUE,_xll.ohTrigger(RecalcTrigger,Trigger6M)),NA())</f>
        <v>2.3318534035353666E-2</v>
      </c>
      <c r="Q3459" s="183">
        <f>IFERROR(_xll.qlIndexFixing(ONIndex1Y,I3459,TRUE,_xll.ohTrigger(RecalcTrigger,Trigger1Y)),NA())</f>
        <v>2.3357100594614266E-2</v>
      </c>
    </row>
    <row r="3460" spans="2:17" x14ac:dyDescent="0.2">
      <c r="B3460" s="39" t="s">
        <v>42</v>
      </c>
      <c r="D3460" s="42">
        <f>_xll.qlCalendarAdvance(Calendar,$D3459,B3460,"f",FALSE)</f>
        <v>63571</v>
      </c>
      <c r="E3460" s="177">
        <f>_xll.qlInterestRateIndexValueDate(IndexON,D3460)</f>
        <v>63571</v>
      </c>
      <c r="F3460" s="193">
        <f>IFERROR(_xll.qlIndexFixing(IndexON,D3460,TRUE,_xll.ohTrigger(RecalcTrigger,TriggerON)),NA())</f>
        <v>2.2845734475198665E-2</v>
      </c>
      <c r="H3460" s="42">
        <f>_xll.qlCalendarAdvance(Calendar,$H3459,B3460,"f",FALSE)</f>
        <v>63571</v>
      </c>
      <c r="I3460" s="177">
        <f>_xll.qlInterestRateIndexValueDate(Index1M,$H3460)</f>
        <v>63571</v>
      </c>
      <c r="J3460" s="182">
        <f>IFERROR(_xll.qlIndexFixing(Index1M,$H3460,TRUE,_xll.ohTrigger(RecalcTrigger,Trigger1M)),NA())</f>
        <v>2.3072541826284418E-2</v>
      </c>
      <c r="K3460" s="44">
        <f>IFERROR(_xll.qlIndexFixing(Index3M,H3460,TRUE,_xll.ohTrigger(RecalcTrigger,Trigger3M)),NA())</f>
        <v>2.3331546565061114E-2</v>
      </c>
      <c r="L3460" s="44">
        <f>IFERROR(_xll.qlIndexFixing(Index6M,$H3460,TRUE,_xll.ohTrigger(RecalcTrigger,Trigger6M)),NA())</f>
        <v>2.3466779869296253E-2</v>
      </c>
      <c r="M3460" s="183">
        <f>IFERROR(_xll.qlIndexFixing(Index1Y,$H3460,TRUE,_xll.ohTrigger(RecalcTrigger,Trigger1Y)),NA())</f>
        <v>2.3654754159116109E-2</v>
      </c>
      <c r="N3460" s="182">
        <f>IFERROR(_xll.qlIndexFixing(ONIndex1M,I3460,TRUE,_xll.ohTrigger(RecalcTrigger,Trigger1M)),NA())</f>
        <v>2.3046630157586012E-2</v>
      </c>
      <c r="O3460" s="44">
        <f>IFERROR(_xll.qlIndexFixing(ONIndex3M,I3460,TRUE,_xll.ohTrigger(RecalcTrigger,Trigger3M)),NA())</f>
        <v>2.3258915825333792E-2</v>
      </c>
      <c r="P3460" s="44">
        <f>IFERROR(_xll.qlIndexFixing(ONIndex6M,I3460,TRUE,_xll.ohTrigger(RecalcTrigger,Trigger6M)),NA())</f>
        <v>2.331963131300685E-2</v>
      </c>
      <c r="Q3460" s="183">
        <f>IFERROR(_xll.qlIndexFixing(ONIndex1Y,I3460,TRUE,_xll.ohTrigger(RecalcTrigger,Trigger1Y)),NA())</f>
        <v>2.3358202873957623E-2</v>
      </c>
    </row>
    <row r="3461" spans="2:17" x14ac:dyDescent="0.2">
      <c r="B3461" s="39" t="s">
        <v>42</v>
      </c>
      <c r="D3461" s="42">
        <f>_xll.qlCalendarAdvance(Calendar,$D3460,B3461,"f",FALSE)</f>
        <v>63578</v>
      </c>
      <c r="E3461" s="177">
        <f>_xll.qlInterestRateIndexValueDate(IndexON,D3461)</f>
        <v>63578</v>
      </c>
      <c r="F3461" s="193">
        <f>IFERROR(_xll.qlIndexFixing(IndexON,D3461,TRUE,_xll.ohTrigger(RecalcTrigger,TriggerON)),NA())</f>
        <v>2.2846755793197726E-2</v>
      </c>
      <c r="H3461" s="42">
        <f>_xll.qlCalendarAdvance(Calendar,$H3460,B3461,"f",FALSE)</f>
        <v>63578</v>
      </c>
      <c r="I3461" s="177">
        <f>_xll.qlInterestRateIndexValueDate(Index1M,$H3461)</f>
        <v>63578</v>
      </c>
      <c r="J3461" s="182">
        <f>IFERROR(_xll.qlIndexFixing(Index1M,$H3461,TRUE,_xll.ohTrigger(RecalcTrigger,Trigger1M)),NA())</f>
        <v>2.3073665820303759E-2</v>
      </c>
      <c r="K3461" s="44">
        <f>IFERROR(_xll.qlIndexFixing(Index3M,H3461,TRUE,_xll.ohTrigger(RecalcTrigger,Trigger3M)),NA())</f>
        <v>2.3332539371318985E-2</v>
      </c>
      <c r="L3461" s="44">
        <f>IFERROR(_xll.qlIndexFixing(Index6M,$H3461,TRUE,_xll.ohTrigger(RecalcTrigger,Trigger6M)),NA())</f>
        <v>2.346768554223545E-2</v>
      </c>
      <c r="M3461" s="183">
        <f>IFERROR(_xll.qlIndexFixing(Index1Y,$H3461,TRUE,_xll.ohTrigger(RecalcTrigger,Trigger1Y)),NA())</f>
        <v>2.3655477800867741E-2</v>
      </c>
      <c r="N3461" s="182">
        <f>IFERROR(_xll.qlIndexFixing(ONIndex1M,I3461,TRUE,_xll.ohTrigger(RecalcTrigger,Trigger1M)),NA())</f>
        <v>2.3047787492883609E-2</v>
      </c>
      <c r="O3461" s="44">
        <f>IFERROR(_xll.qlIndexFixing(ONIndex3M,I3461,TRUE,_xll.ohTrigger(RecalcTrigger,Trigger3M)),NA())</f>
        <v>2.3259995402317157E-2</v>
      </c>
      <c r="P3461" s="44">
        <f>IFERROR(_xll.qlIndexFixing(ONIndex6M,I3461,TRUE,_xll.ohTrigger(RecalcTrigger,Trigger6M)),NA())</f>
        <v>2.3320714015702126E-2</v>
      </c>
      <c r="Q3461" s="183">
        <f>IFERROR(_xll.qlIndexFixing(ONIndex1Y,I3461,TRUE,_xll.ohTrigger(RecalcTrigger,Trigger1Y)),NA())</f>
        <v>2.3359290512047215E-2</v>
      </c>
    </row>
    <row r="3462" spans="2:17" x14ac:dyDescent="0.2">
      <c r="B3462" s="39" t="s">
        <v>42</v>
      </c>
      <c r="D3462" s="42">
        <f>_xll.qlCalendarAdvance(Calendar,$D3461,B3462,"f",FALSE)</f>
        <v>63585</v>
      </c>
      <c r="E3462" s="177">
        <f>_xll.qlInterestRateIndexValueDate(IndexON,D3462)</f>
        <v>63585</v>
      </c>
      <c r="F3462" s="193">
        <f>IFERROR(_xll.qlIndexFixing(IndexON,D3462,TRUE,_xll.ohTrigger(RecalcTrigger,TriggerON)),NA())</f>
        <v>2.2847763362667806E-2</v>
      </c>
      <c r="H3462" s="42">
        <f>_xll.qlCalendarAdvance(Calendar,$H3461,B3462,"f",FALSE)</f>
        <v>63585</v>
      </c>
      <c r="I3462" s="177">
        <f>_xll.qlInterestRateIndexValueDate(Index1M,$H3462)</f>
        <v>63585</v>
      </c>
      <c r="J3462" s="182">
        <f>IFERROR(_xll.qlIndexFixing(Index1M,$H3462,TRUE,_xll.ohTrigger(RecalcTrigger,Trigger1M)),NA())</f>
        <v>2.3070740348349605E-2</v>
      </c>
      <c r="K3462" s="44">
        <f>IFERROR(_xll.qlIndexFixing(Index3M,H3462,TRUE,_xll.ohTrigger(RecalcTrigger,Trigger3M)),NA())</f>
        <v>2.333270602118136E-2</v>
      </c>
      <c r="L3462" s="44">
        <f>IFERROR(_xll.qlIndexFixing(Index6M,$H3462,TRUE,_xll.ohTrigger(RecalcTrigger,Trigger6M)),NA())</f>
        <v>2.3468576472054217E-2</v>
      </c>
      <c r="M3462" s="183">
        <f>IFERROR(_xll.qlIndexFixing(Index1Y,$H3462,TRUE,_xll.ohTrigger(RecalcTrigger,Trigger1Y)),NA())</f>
        <v>2.3656186456451955E-2</v>
      </c>
      <c r="N3462" s="182">
        <f>IFERROR(_xll.qlIndexFixing(ONIndex1M,I3462,TRUE,_xll.ohTrigger(RecalcTrigger,Trigger1M)),NA())</f>
        <v>2.3048929248654648E-2</v>
      </c>
      <c r="O3462" s="44">
        <f>IFERROR(_xll.qlIndexFixing(ONIndex3M,I3462,TRUE,_xll.ohTrigger(RecalcTrigger,Trigger3M)),NA())</f>
        <v>2.3261060446486681E-2</v>
      </c>
      <c r="P3462" s="44">
        <f>IFERROR(_xll.qlIndexFixing(ONIndex6M,I3462,TRUE,_xll.ohTrigger(RecalcTrigger,Trigger6M)),NA())</f>
        <v>2.3321782143601588E-2</v>
      </c>
      <c r="Q3462" s="183">
        <f>IFERROR(_xll.qlIndexFixing(ONIndex1Y,I3462,TRUE,_xll.ohTrigger(RecalcTrigger,Trigger1Y)),NA())</f>
        <v>2.3360363508639903E-2</v>
      </c>
    </row>
    <row r="3463" spans="2:17" x14ac:dyDescent="0.2">
      <c r="B3463" s="39" t="s">
        <v>42</v>
      </c>
      <c r="D3463" s="42">
        <f>_xll.qlCalendarAdvance(Calendar,$D3462,B3463,"f",FALSE)</f>
        <v>63592</v>
      </c>
      <c r="E3463" s="177">
        <f>_xll.qlInterestRateIndexValueDate(IndexON,D3463)</f>
        <v>63592</v>
      </c>
      <c r="F3463" s="193">
        <f>IFERROR(_xll.qlIndexFixing(IndexON,D3463,TRUE,_xll.ohTrigger(RecalcTrigger,TriggerON)),NA())</f>
        <v>2.2848757183689949E-2</v>
      </c>
      <c r="H3463" s="42">
        <f>_xll.qlCalendarAdvance(Calendar,$H3462,B3463,"f",FALSE)</f>
        <v>63592</v>
      </c>
      <c r="I3463" s="177">
        <f>_xll.qlInterestRateIndexValueDate(Index1M,$H3463)</f>
        <v>63592</v>
      </c>
      <c r="J3463" s="182">
        <f>IFERROR(_xll.qlIndexFixing(Index1M,$H3463,TRUE,_xll.ohTrigger(RecalcTrigger,Trigger1M)),NA())</f>
        <v>2.3071838349094809E-2</v>
      </c>
      <c r="K3463" s="44">
        <f>IFERROR(_xll.qlIndexFixing(Index3M,H3463,TRUE,_xll.ohTrigger(RecalcTrigger,Trigger3M)),NA())</f>
        <v>2.333448113820295E-2</v>
      </c>
      <c r="L3463" s="44">
        <f>IFERROR(_xll.qlIndexFixing(Index6M,$H3463,TRUE,_xll.ohTrigger(RecalcTrigger,Trigger6M)),NA())</f>
        <v>2.3469452658733743E-2</v>
      </c>
      <c r="M3463" s="183">
        <f>IFERROR(_xll.qlIndexFixing(Index1Y,$H3463,TRUE,_xll.ohTrigger(RecalcTrigger,Trigger1Y)),NA())</f>
        <v>2.3656880125837443E-2</v>
      </c>
      <c r="N3463" s="182">
        <f>IFERROR(_xll.qlIndexFixing(ONIndex1M,I3463,TRUE,_xll.ohTrigger(RecalcTrigger,Trigger1M)),NA())</f>
        <v>2.3050055424980176E-2</v>
      </c>
      <c r="O3463" s="44">
        <f>IFERROR(_xll.qlIndexFixing(ONIndex3M,I3463,TRUE,_xll.ohTrigger(RecalcTrigger,Trigger3M)),NA())</f>
        <v>2.3262110958085502E-2</v>
      </c>
      <c r="P3463" s="44">
        <f>IFERROR(_xll.qlIndexFixing(ONIndex6M,I3463,TRUE,_xll.ohTrigger(RecalcTrigger,Trigger6M)),NA())</f>
        <v>2.3322835696786282E-2</v>
      </c>
      <c r="Q3463" s="183">
        <f>IFERROR(_xll.qlIndexFixing(ONIndex1Y,I3463,TRUE,_xll.ohTrigger(RecalcTrigger,Trigger1Y)),NA())</f>
        <v>2.3361421864221965E-2</v>
      </c>
    </row>
    <row r="3464" spans="2:17" x14ac:dyDescent="0.2">
      <c r="B3464" s="39" t="s">
        <v>42</v>
      </c>
      <c r="D3464" s="42">
        <f>_xll.qlCalendarAdvance(Calendar,$D3463,B3464,"f",FALSE)</f>
        <v>63599</v>
      </c>
      <c r="E3464" s="177">
        <f>_xll.qlInterestRateIndexValueDate(IndexON,D3464)</f>
        <v>63599</v>
      </c>
      <c r="F3464" s="193">
        <f>IFERROR(_xll.qlIndexFixing(IndexON,D3464,TRUE,_xll.ohTrigger(RecalcTrigger,TriggerON)),NA())</f>
        <v>2.2849737256345204E-2</v>
      </c>
      <c r="H3464" s="42">
        <f>_xll.qlCalendarAdvance(Calendar,$H3463,B3464,"f",FALSE)</f>
        <v>63599</v>
      </c>
      <c r="I3464" s="177">
        <f>_xll.qlInterestRateIndexValueDate(Index1M,$H3464)</f>
        <v>63599</v>
      </c>
      <c r="J3464" s="182">
        <f>IFERROR(_xll.qlIndexFixing(Index1M,$H3464,TRUE,_xll.ohTrigger(RecalcTrigger,Trigger1M)),NA())</f>
        <v>2.30729207438258E-2</v>
      </c>
      <c r="K3464" s="44">
        <f>IFERROR(_xll.qlIndexFixing(Index3M,H3464,TRUE,_xll.ohTrigger(RecalcTrigger,Trigger3M)),NA())</f>
        <v>2.3334620523463037E-2</v>
      </c>
      <c r="L3464" s="44">
        <f>IFERROR(_xll.qlIndexFixing(Index6M,$H3464,TRUE,_xll.ohTrigger(RecalcTrigger,Trigger6M)),NA())</f>
        <v>2.3470314102253882E-2</v>
      </c>
      <c r="M3464" s="183">
        <f>IFERROR(_xll.qlIndexFixing(Index1Y,$H3464,TRUE,_xll.ohTrigger(RecalcTrigger,Trigger1Y)),NA())</f>
        <v>2.365755880899334E-2</v>
      </c>
      <c r="N3464" s="182">
        <f>IFERROR(_xll.qlIndexFixing(ONIndex1M,I3464,TRUE,_xll.ohTrigger(RecalcTrigger,Trigger1M)),NA())</f>
        <v>2.3051166021860192E-2</v>
      </c>
      <c r="O3464" s="44">
        <f>IFERROR(_xll.qlIndexFixing(ONIndex3M,I3464,TRUE,_xll.ohTrigger(RecalcTrigger,Trigger3M)),NA())</f>
        <v>2.3263146936789436E-2</v>
      </c>
      <c r="P3464" s="44">
        <f>IFERROR(_xll.qlIndexFixing(ONIndex6M,I3464,TRUE,_xll.ohTrigger(RecalcTrigger,Trigger6M)),NA())</f>
        <v>2.3323874675013068E-2</v>
      </c>
      <c r="Q3464" s="183">
        <f>IFERROR(_xll.qlIndexFixing(ONIndex1Y,I3464,TRUE,_xll.ohTrigger(RecalcTrigger,Trigger1Y)),NA())</f>
        <v>2.3362465578550262E-2</v>
      </c>
    </row>
    <row r="3465" spans="2:17" x14ac:dyDescent="0.2">
      <c r="B3465" s="39" t="s">
        <v>42</v>
      </c>
      <c r="D3465" s="42">
        <f>_xll.qlCalendarAdvance(Calendar,$D3464,B3465,"f",FALSE)</f>
        <v>63606</v>
      </c>
      <c r="E3465" s="177">
        <f>_xll.qlInterestRateIndexValueDate(IndexON,D3465)</f>
        <v>63606</v>
      </c>
      <c r="F3465" s="193">
        <f>IFERROR(_xll.qlIndexFixing(IndexON,D3465,TRUE,_xll.ohTrigger(RecalcTrigger,TriggerON)),NA())</f>
        <v>2.285070358039043E-2</v>
      </c>
      <c r="H3465" s="42">
        <f>_xll.qlCalendarAdvance(Calendar,$H3464,B3465,"f",FALSE)</f>
        <v>63606</v>
      </c>
      <c r="I3465" s="177">
        <f>_xll.qlInterestRateIndexValueDate(Index1M,$H3465)</f>
        <v>63606</v>
      </c>
      <c r="J3465" s="182">
        <f>IFERROR(_xll.qlIndexFixing(Index1M,$H3465,TRUE,_xll.ohTrigger(RecalcTrigger,Trigger1M)),NA())</f>
        <v>2.307398753254546E-2</v>
      </c>
      <c r="K3465" s="44">
        <f>IFERROR(_xll.qlIndexFixing(Index3M,H3465,TRUE,_xll.ohTrigger(RecalcTrigger,Trigger3M)),NA())</f>
        <v>2.3335555853143012E-2</v>
      </c>
      <c r="L3465" s="44">
        <f>IFERROR(_xll.qlIndexFixing(Index6M,$H3465,TRUE,_xll.ohTrigger(RecalcTrigger,Trigger6M)),NA())</f>
        <v>2.3471160802596275E-2</v>
      </c>
      <c r="M3465" s="183">
        <f>IFERROR(_xll.qlIndexFixing(Index1Y,$H3465,TRUE,_xll.ohTrigger(RecalcTrigger,Trigger1Y)),NA())</f>
        <v>2.3658222505890336E-2</v>
      </c>
      <c r="N3465" s="182">
        <f>IFERROR(_xll.qlIndexFixing(ONIndex1M,I3465,TRUE,_xll.ohTrigger(RecalcTrigger,Trigger1M)),NA())</f>
        <v>2.3052261039132604E-2</v>
      </c>
      <c r="O3465" s="44">
        <f>IFERROR(_xll.qlIndexFixing(ONIndex3M,I3465,TRUE,_xll.ohTrigger(RecalcTrigger,Trigger3M)),NA())</f>
        <v>2.3264168382679529E-2</v>
      </c>
      <c r="P3465" s="44">
        <f>IFERROR(_xll.qlIndexFixing(ONIndex6M,I3465,TRUE,_xll.ohTrigger(RecalcTrigger,Trigger6M)),NA())</f>
        <v>2.3324899078444039E-2</v>
      </c>
      <c r="Q3465" s="183">
        <f>IFERROR(_xll.qlIndexFixing(ONIndex1Y,I3465,TRUE,_xll.ohTrigger(RecalcTrigger,Trigger1Y)),NA())</f>
        <v>2.3363494651381655E-2</v>
      </c>
    </row>
    <row r="3466" spans="2:17" x14ac:dyDescent="0.2">
      <c r="B3466" s="39" t="s">
        <v>42</v>
      </c>
      <c r="D3466" s="42">
        <f>_xll.qlCalendarAdvance(Calendar,$D3465,B3466,"f",FALSE)</f>
        <v>63613</v>
      </c>
      <c r="E3466" s="177">
        <f>_xll.qlInterestRateIndexValueDate(IndexON,D3466)</f>
        <v>63613</v>
      </c>
      <c r="F3466" s="193">
        <f>IFERROR(_xll.qlIndexFixing(IndexON,D3466,TRUE,_xll.ohTrigger(RecalcTrigger,TriggerON)),NA())</f>
        <v>2.2851656155744582E-2</v>
      </c>
      <c r="H3466" s="42">
        <f>_xll.qlCalendarAdvance(Calendar,$H3465,B3466,"f",FALSE)</f>
        <v>63613</v>
      </c>
      <c r="I3466" s="177">
        <f>_xll.qlInterestRateIndexValueDate(Index1M,$H3466)</f>
        <v>63613</v>
      </c>
      <c r="J3466" s="182">
        <f>IFERROR(_xll.qlIndexFixing(Index1M,$H3466,TRUE,_xll.ohTrigger(RecalcTrigger,Trigger1M)),NA())</f>
        <v>2.3076644078312746E-2</v>
      </c>
      <c r="K3466" s="44">
        <f>IFERROR(_xll.qlIndexFixing(Index3M,H3466,TRUE,_xll.ohTrigger(RecalcTrigger,Trigger3M)),NA())</f>
        <v>2.3338899206624443E-2</v>
      </c>
      <c r="L3466" s="44">
        <f>IFERROR(_xll.qlIndexFixing(Index6M,$H3466,TRUE,_xll.ohTrigger(RecalcTrigger,Trigger6M)),NA())</f>
        <v>2.3474410946153903E-2</v>
      </c>
      <c r="M3466" s="183">
        <f>IFERROR(_xll.qlIndexFixing(Index1Y,$H3466,TRUE,_xll.ohTrigger(RecalcTrigger,Trigger1Y)),NA())</f>
        <v>2.36588712164989E-2</v>
      </c>
      <c r="N3466" s="182">
        <f>IFERROR(_xll.qlIndexFixing(ONIndex1M,I3466,TRUE,_xll.ohTrigger(RecalcTrigger,Trigger1M)),NA())</f>
        <v>2.3053340476797413E-2</v>
      </c>
      <c r="O3466" s="44">
        <f>IFERROR(_xll.qlIndexFixing(ONIndex3M,I3466,TRUE,_xll.ohTrigger(RecalcTrigger,Trigger3M)),NA())</f>
        <v>2.3265175295674734E-2</v>
      </c>
      <c r="P3466" s="44">
        <f>IFERROR(_xll.qlIndexFixing(ONIndex6M,I3466,TRUE,_xll.ohTrigger(RecalcTrigger,Trigger6M)),NA())</f>
        <v>2.3325908906917103E-2</v>
      </c>
      <c r="Q3466" s="183">
        <f>IFERROR(_xll.qlIndexFixing(ONIndex1Y,I3466,TRUE,_xll.ohTrigger(RecalcTrigger,Trigger1Y)),NA())</f>
        <v>2.3364509082959284E-2</v>
      </c>
    </row>
    <row r="3467" spans="2:17" x14ac:dyDescent="0.2">
      <c r="B3467" s="39" t="s">
        <v>42</v>
      </c>
      <c r="D3467" s="42">
        <f>_xll.qlCalendarAdvance(Calendar,$D3466,B3467,"f",FALSE)</f>
        <v>63620</v>
      </c>
      <c r="E3467" s="177">
        <f>_xll.qlInterestRateIndexValueDate(IndexON,D3467)</f>
        <v>63620</v>
      </c>
      <c r="F3467" s="193">
        <f>IFERROR(_xll.qlIndexFixing(IndexON,D3467,TRUE,_xll.ohTrigger(RecalcTrigger,TriggerON)),NA())</f>
        <v>2.2852594982893937E-2</v>
      </c>
      <c r="H3467" s="42">
        <f>_xll.qlCalendarAdvance(Calendar,$H3466,B3467,"f",FALSE)</f>
        <v>63620</v>
      </c>
      <c r="I3467" s="177">
        <f>_xll.qlInterestRateIndexValueDate(Index1M,$H3467)</f>
        <v>63620</v>
      </c>
      <c r="J3467" s="182">
        <f>IFERROR(_xll.qlIndexFixing(Index1M,$H3467,TRUE,_xll.ohTrigger(RecalcTrigger,Trigger1M)),NA())</f>
        <v>2.3080081954996563E-2</v>
      </c>
      <c r="K3467" s="44">
        <f>IFERROR(_xll.qlIndexFixing(Index3M,H3467,TRUE,_xll.ohTrigger(RecalcTrigger,Trigger3M)),NA())</f>
        <v>2.3339802348739582E-2</v>
      </c>
      <c r="L3467" s="44">
        <f>IFERROR(_xll.qlIndexFixing(Index6M,$H3467,TRUE,_xll.ohTrigger(RecalcTrigger,Trigger6M)),NA())</f>
        <v>2.3475225156977527E-2</v>
      </c>
      <c r="M3467" s="183">
        <f>IFERROR(_xll.qlIndexFixing(Index1Y,$H3467,TRUE,_xll.ohTrigger(RecalcTrigger,Trigger1Y)),NA())</f>
        <v>2.3659504940790832E-2</v>
      </c>
      <c r="N3467" s="182">
        <f>IFERROR(_xll.qlIndexFixing(ONIndex1M,I3467,TRUE,_xll.ohTrigger(RecalcTrigger,Trigger1M)),NA())</f>
        <v>2.3054404335016709E-2</v>
      </c>
      <c r="O3467" s="44">
        <f>IFERROR(_xll.qlIndexFixing(ONIndex3M,I3467,TRUE,_xll.ohTrigger(RecalcTrigger,Trigger3M)),NA())</f>
        <v>2.3266167676261329E-2</v>
      </c>
      <c r="P3467" s="44">
        <f>IFERROR(_xll.qlIndexFixing(ONIndex6M,I3467,TRUE,_xll.ohTrigger(RecalcTrigger,Trigger6M)),NA())</f>
        <v>2.3326904160594353E-2</v>
      </c>
      <c r="Q3467" s="183">
        <f>IFERROR(_xll.qlIndexFixing(ONIndex1Y,I3467,TRUE,_xll.ohTrigger(RecalcTrigger,Trigger1Y)),NA())</f>
        <v>2.336550887344524E-2</v>
      </c>
    </row>
    <row r="3468" spans="2:17" x14ac:dyDescent="0.2">
      <c r="B3468" s="39" t="s">
        <v>42</v>
      </c>
      <c r="D3468" s="42">
        <f>_xll.qlCalendarAdvance(Calendar,$D3467,B3468,"f",FALSE)</f>
        <v>63627</v>
      </c>
      <c r="E3468" s="177">
        <f>_xll.qlInterestRateIndexValueDate(IndexON,D3468)</f>
        <v>63627</v>
      </c>
      <c r="F3468" s="193">
        <f>IFERROR(_xll.qlIndexFixing(IndexON,D3468,TRUE,_xll.ohTrigger(RecalcTrigger,TriggerON)),NA())</f>
        <v>2.2853520061352217E-2</v>
      </c>
      <c r="H3468" s="42">
        <f>_xll.qlCalendarAdvance(Calendar,$H3467,B3468,"f",FALSE)</f>
        <v>63627</v>
      </c>
      <c r="I3468" s="177">
        <f>_xll.qlInterestRateIndexValueDate(Index1M,$H3468)</f>
        <v>63627</v>
      </c>
      <c r="J3468" s="182">
        <f>IFERROR(_xll.qlIndexFixing(Index1M,$H3468,TRUE,_xll.ohTrigger(RecalcTrigger,Trigger1M)),NA())</f>
        <v>2.3081896955048364E-2</v>
      </c>
      <c r="K3468" s="44">
        <f>IFERROR(_xll.qlIndexFixing(Index3M,H3468,TRUE,_xll.ohTrigger(RecalcTrigger,Trigger3M)),NA())</f>
        <v>2.3340690873723677E-2</v>
      </c>
      <c r="L3468" s="44">
        <f>IFERROR(_xll.qlIndexFixing(Index6M,$H3468,TRUE,_xll.ohTrigger(RecalcTrigger,Trigger6M)),NA())</f>
        <v>2.3476024621743537E-2</v>
      </c>
      <c r="M3468" s="183">
        <f>IFERROR(_xll.qlIndexFixing(Index1Y,$H3468,TRUE,_xll.ohTrigger(RecalcTrigger,Trigger1Y)),NA())</f>
        <v>2.3660123678738376E-2</v>
      </c>
      <c r="N3468" s="182">
        <f>IFERROR(_xll.qlIndexFixing(ONIndex1M,I3468,TRUE,_xll.ohTrigger(RecalcTrigger,Trigger1M)),NA())</f>
        <v>2.3055452613871541E-2</v>
      </c>
      <c r="O3468" s="44">
        <f>IFERROR(_xll.qlIndexFixing(ONIndex3M,I3468,TRUE,_xll.ohTrigger(RecalcTrigger,Trigger3M)),NA())</f>
        <v>2.326714552387199E-2</v>
      </c>
      <c r="P3468" s="44">
        <f>IFERROR(_xll.qlIndexFixing(ONIndex6M,I3468,TRUE,_xll.ohTrigger(RecalcTrigger,Trigger6M)),NA())</f>
        <v>2.332788483963788E-2</v>
      </c>
      <c r="Q3468" s="183">
        <f>IFERROR(_xll.qlIndexFixing(ONIndex1Y,I3468,TRUE,_xll.ohTrigger(RecalcTrigger,Trigger1Y)),NA())</f>
        <v>2.3366494022596385E-2</v>
      </c>
    </row>
    <row r="3469" spans="2:17" x14ac:dyDescent="0.2">
      <c r="B3469" s="39" t="s">
        <v>42</v>
      </c>
      <c r="D3469" s="42">
        <f>_xll.qlCalendarAdvance(Calendar,$D3468,B3469,"f",FALSE)</f>
        <v>63634</v>
      </c>
      <c r="E3469" s="177">
        <f>_xll.qlInterestRateIndexValueDate(IndexON,D3469)</f>
        <v>63634</v>
      </c>
      <c r="F3469" s="193">
        <f>IFERROR(_xll.qlIndexFixing(IndexON,D3469,TRUE,_xll.ohTrigger(RecalcTrigger,TriggerON)),NA())</f>
        <v>2.2854431391119423E-2</v>
      </c>
      <c r="H3469" s="42">
        <f>_xll.qlCalendarAdvance(Calendar,$H3468,B3469,"f",FALSE)</f>
        <v>63634</v>
      </c>
      <c r="I3469" s="177">
        <f>_xll.qlInterestRateIndexValueDate(Index1M,$H3469)</f>
        <v>63634</v>
      </c>
      <c r="J3469" s="182">
        <f>IFERROR(_xll.qlIndexFixing(Index1M,$H3469,TRUE,_xll.ohTrigger(RecalcTrigger,Trigger1M)),NA())</f>
        <v>2.3082095779059054E-2</v>
      </c>
      <c r="K3469" s="44">
        <f>IFERROR(_xll.qlIndexFixing(Index3M,H3469,TRUE,_xll.ohTrigger(RecalcTrigger,Trigger3M)),NA())</f>
        <v>2.3341564781569683E-2</v>
      </c>
      <c r="L3469" s="44">
        <f>IFERROR(_xll.qlIndexFixing(Index6M,$H3469,TRUE,_xll.ohTrigger(RecalcTrigger,Trigger6M)),NA())</f>
        <v>2.3476809340432985E-2</v>
      </c>
      <c r="M3469" s="183">
        <f>IFERROR(_xll.qlIndexFixing(Index1Y,$H3469,TRUE,_xll.ohTrigger(RecalcTrigger,Trigger1Y)),NA())</f>
        <v>2.3660727430313555E-2</v>
      </c>
      <c r="N3469" s="182">
        <f>IFERROR(_xll.qlIndexFixing(ONIndex1M,I3469,TRUE,_xll.ohTrigger(RecalcTrigger,Trigger1M)),NA())</f>
        <v>2.3056485313037722E-2</v>
      </c>
      <c r="O3469" s="44">
        <f>IFERROR(_xll.qlIndexFixing(ONIndex3M,I3469,TRUE,_xll.ohTrigger(RecalcTrigger,Trigger3M)),NA())</f>
        <v>2.3268108838749857E-2</v>
      </c>
      <c r="P3469" s="44">
        <f>IFERROR(_xll.qlIndexFixing(ONIndex6M,I3469,TRUE,_xll.ohTrigger(RecalcTrigger,Trigger6M)),NA())</f>
        <v>2.3328850943399315E-2</v>
      </c>
      <c r="Q3469" s="183">
        <f>IFERROR(_xll.qlIndexFixing(ONIndex1Y,I3469,TRUE,_xll.ohTrigger(RecalcTrigger,Trigger1Y)),NA())</f>
        <v>2.3367464530250626E-2</v>
      </c>
    </row>
    <row r="3470" spans="2:17" x14ac:dyDescent="0.2">
      <c r="B3470" s="39" t="s">
        <v>42</v>
      </c>
      <c r="D3470" s="42">
        <f>_xll.qlCalendarAdvance(Calendar,$D3469,B3470,"f",FALSE)</f>
        <v>63641</v>
      </c>
      <c r="E3470" s="177">
        <f>_xll.qlInterestRateIndexValueDate(IndexON,D3470)</f>
        <v>63641</v>
      </c>
      <c r="F3470" s="193">
        <f>IFERROR(_xll.qlIndexFixing(IndexON,D3470,TRUE,_xll.ohTrigger(RecalcTrigger,TriggerON)),NA())</f>
        <v>2.2855328972681832E-2</v>
      </c>
      <c r="H3470" s="42">
        <f>_xll.qlCalendarAdvance(Calendar,$H3469,B3470,"f",FALSE)</f>
        <v>63641</v>
      </c>
      <c r="I3470" s="177">
        <f>_xll.qlInterestRateIndexValueDate(Index1M,$H3470)</f>
        <v>63641</v>
      </c>
      <c r="J3470" s="182">
        <f>IFERROR(_xll.qlIndexFixing(Index1M,$H3470,TRUE,_xll.ohTrigger(RecalcTrigger,Trigger1M)),NA())</f>
        <v>2.3083079274664683E-2</v>
      </c>
      <c r="K3470" s="44">
        <f>IFERROR(_xll.qlIndexFixing(Index3M,H3470,TRUE,_xll.ohTrigger(RecalcTrigger,Trigger3M)),NA())</f>
        <v>2.3342424072266141E-2</v>
      </c>
      <c r="L3470" s="44">
        <f>IFERROR(_xll.qlIndexFixing(Index6M,$H3470,TRUE,_xll.ohTrigger(RecalcTrigger,Trigger6M)),NA())</f>
        <v>2.3477579313029136E-2</v>
      </c>
      <c r="M3470" s="183">
        <f>IFERROR(_xll.qlIndexFixing(Index1Y,$H3470,TRUE,_xll.ohTrigger(RecalcTrigger,Trigger1Y)),NA())</f>
        <v>2.3661316195490834E-2</v>
      </c>
      <c r="N3470" s="182">
        <f>IFERROR(_xll.qlIndexFixing(ONIndex1M,I3470,TRUE,_xll.ohTrigger(RecalcTrigger,Trigger1M)),NA())</f>
        <v>2.3057502432758392E-2</v>
      </c>
      <c r="O3470" s="44">
        <f>IFERROR(_xll.qlIndexFixing(ONIndex3M,I3470,TRUE,_xll.ohTrigger(RecalcTrigger,Trigger3M)),NA())</f>
        <v>2.3269057620813882E-2</v>
      </c>
      <c r="P3470" s="44">
        <f>IFERROR(_xll.qlIndexFixing(ONIndex6M,I3470,TRUE,_xll.ohTrigger(RecalcTrigger,Trigger6M)),NA())</f>
        <v>2.3329802472689121E-2</v>
      </c>
      <c r="Q3470" s="183">
        <f>IFERROR(_xll.qlIndexFixing(ONIndex1Y,I3470,TRUE,_xll.ohTrigger(RecalcTrigger,Trigger1Y)),NA())</f>
        <v>2.3368420396813194E-2</v>
      </c>
    </row>
    <row r="3471" spans="2:17" x14ac:dyDescent="0.2">
      <c r="B3471" s="39" t="s">
        <v>42</v>
      </c>
      <c r="D3471" s="42">
        <f>_xll.qlCalendarAdvance(Calendar,$D3470,B3471,"f",FALSE)</f>
        <v>63648</v>
      </c>
      <c r="E3471" s="177">
        <f>_xll.qlInterestRateIndexValueDate(IndexON,D3471)</f>
        <v>63648</v>
      </c>
      <c r="F3471" s="193">
        <f>IFERROR(_xll.qlIndexFixing(IndexON,D3471,TRUE,_xll.ohTrigger(RecalcTrigger,TriggerON)),NA())</f>
        <v>2.2856212805634213E-2</v>
      </c>
      <c r="H3471" s="42">
        <f>_xll.qlCalendarAdvance(Calendar,$H3470,B3471,"f",FALSE)</f>
        <v>63648</v>
      </c>
      <c r="I3471" s="177">
        <f>_xll.qlInterestRateIndexValueDate(Index1M,$H3471)</f>
        <v>63648</v>
      </c>
      <c r="J3471" s="182">
        <f>IFERROR(_xll.qlIndexFixing(Index1M,$H3471,TRUE,_xll.ohTrigger(RecalcTrigger,Trigger1M)),NA())</f>
        <v>2.3081655387307037E-2</v>
      </c>
      <c r="K3471" s="44">
        <f>IFERROR(_xll.qlIndexFixing(Index3M,H3471,TRUE,_xll.ohTrigger(RecalcTrigger,Trigger3M)),NA())</f>
        <v>2.3342466200993065E-2</v>
      </c>
      <c r="L3471" s="44">
        <f>IFERROR(_xll.qlIndexFixing(Index6M,$H3471,TRUE,_xll.ohTrigger(RecalcTrigger,Trigger6M)),NA())</f>
        <v>2.3477533553935354E-2</v>
      </c>
      <c r="M3471" s="183">
        <f>IFERROR(_xll.qlIndexFixing(Index1Y,$H3471,TRUE,_xll.ohTrigger(RecalcTrigger,Trigger1Y)),NA())</f>
        <v>2.3661889974243788E-2</v>
      </c>
      <c r="N3471" s="182">
        <f>IFERROR(_xll.qlIndexFixing(ONIndex1M,I3471,TRUE,_xll.ohTrigger(RecalcTrigger,Trigger1M)),NA())</f>
        <v>2.3058503973033551E-2</v>
      </c>
      <c r="O3471" s="44">
        <f>IFERROR(_xll.qlIndexFixing(ONIndex3M,I3471,TRUE,_xll.ohTrigger(RecalcTrigger,Trigger3M)),NA())</f>
        <v>2.3269991870226159E-2</v>
      </c>
      <c r="P3471" s="44">
        <f>IFERROR(_xll.qlIndexFixing(ONIndex6M,I3471,TRUE,_xll.ohTrigger(RecalcTrigger,Trigger6M)),NA())</f>
        <v>2.3330739427183111E-2</v>
      </c>
      <c r="Q3471" s="183">
        <f>IFERROR(_xll.qlIndexFixing(ONIndex1Y,I3471,TRUE,_xll.ohTrigger(RecalcTrigger,Trigger1Y)),NA())</f>
        <v>2.3369361622121998E-2</v>
      </c>
    </row>
    <row r="3472" spans="2:17" x14ac:dyDescent="0.2">
      <c r="B3472" s="39" t="s">
        <v>42</v>
      </c>
      <c r="D3472" s="42">
        <f>_xll.qlCalendarAdvance(Calendar,$D3471,B3472,"f",FALSE)</f>
        <v>63655</v>
      </c>
      <c r="E3472" s="177">
        <f>_xll.qlInterestRateIndexValueDate(IndexON,D3472)</f>
        <v>63655</v>
      </c>
      <c r="F3472" s="193">
        <f>IFERROR(_xll.qlIndexFixing(IndexON,D3472,TRUE,_xll.ohTrigger(RecalcTrigger,TriggerON)),NA())</f>
        <v>2.2857082890138658E-2</v>
      </c>
      <c r="H3472" s="42">
        <f>_xll.qlCalendarAdvance(Calendar,$H3471,B3472,"f",FALSE)</f>
        <v>63655</v>
      </c>
      <c r="I3472" s="177">
        <f>_xll.qlInterestRateIndexValueDate(Index1M,$H3472)</f>
        <v>63655</v>
      </c>
      <c r="J3472" s="182">
        <f>IFERROR(_xll.qlIndexFixing(Index1M,$H3472,TRUE,_xll.ohTrigger(RecalcTrigger,Trigger1M)),NA())</f>
        <v>2.3082610825096959E-2</v>
      </c>
      <c r="K3472" s="44">
        <f>IFERROR(_xll.qlIndexFixing(Index3M,H3472,TRUE,_xll.ohTrigger(RecalcTrigger,Trigger3M)),NA())</f>
        <v>2.3343297248450218E-2</v>
      </c>
      <c r="L3472" s="44">
        <f>IFERROR(_xll.qlIndexFixing(Index6M,$H3472,TRUE,_xll.ohTrigger(RecalcTrigger,Trigger6M)),NA())</f>
        <v>2.3478275040173167E-2</v>
      </c>
      <c r="M3472" s="183">
        <f>IFERROR(_xll.qlIndexFixing(Index1Y,$H3472,TRUE,_xll.ohTrigger(RecalcTrigger,Trigger1Y)),NA())</f>
        <v>2.3662448766547328E-2</v>
      </c>
      <c r="N3472" s="182">
        <f>IFERROR(_xll.qlIndexFixing(ONIndex1M,I3472,TRUE,_xll.ohTrigger(RecalcTrigger,Trigger1M)),NA())</f>
        <v>2.3059489933782151E-2</v>
      </c>
      <c r="O3472" s="44">
        <f>IFERROR(_xll.qlIndexFixing(ONIndex3M,I3472,TRUE,_xll.ohTrigger(RecalcTrigger,Trigger3M)),NA())</f>
        <v>2.3270911586824594E-2</v>
      </c>
      <c r="P3472" s="44">
        <f>IFERROR(_xll.qlIndexFixing(ONIndex6M,I3472,TRUE,_xll.ohTrigger(RecalcTrigger,Trigger6M)),NA())</f>
        <v>2.3331661806638149E-2</v>
      </c>
      <c r="Q3472" s="183">
        <f>IFERROR(_xll.qlIndexFixing(ONIndex1Y,I3472,TRUE,_xll.ohTrigger(RecalcTrigger,Trigger1Y)),NA())</f>
        <v>2.3370288206177037E-2</v>
      </c>
    </row>
    <row r="3473" spans="2:17" x14ac:dyDescent="0.2">
      <c r="B3473" s="39" t="s">
        <v>42</v>
      </c>
      <c r="D3473" s="42">
        <f>_xll.qlCalendarAdvance(Calendar,$D3472,B3473,"f",FALSE)</f>
        <v>63662</v>
      </c>
      <c r="E3473" s="177">
        <f>_xll.qlInterestRateIndexValueDate(IndexON,D3473)</f>
        <v>63662</v>
      </c>
      <c r="F3473" s="193">
        <f>IFERROR(_xll.qlIndexFixing(IndexON,D3473,TRUE,_xll.ohTrigger(RecalcTrigger,TriggerON)),NA())</f>
        <v>2.2857939225870982E-2</v>
      </c>
      <c r="H3473" s="42">
        <f>_xll.qlCalendarAdvance(Calendar,$H3472,B3473,"f",FALSE)</f>
        <v>63662</v>
      </c>
      <c r="I3473" s="177">
        <f>_xll.qlInterestRateIndexValueDate(Index1M,$H3473)</f>
        <v>63662</v>
      </c>
      <c r="J3473" s="182">
        <f>IFERROR(_xll.qlIndexFixing(Index1M,$H3473,TRUE,_xll.ohTrigger(RecalcTrigger,Trigger1M)),NA())</f>
        <v>2.3083550654872553E-2</v>
      </c>
      <c r="K3473" s="44">
        <f>IFERROR(_xll.qlIndexFixing(Index3M,H3473,TRUE,_xll.ohTrigger(RecalcTrigger,Trigger3M)),NA())</f>
        <v>2.3344113679663058E-2</v>
      </c>
      <c r="L3473" s="44">
        <f>IFERROR(_xll.qlIndexFixing(Index6M,$H3473,TRUE,_xll.ohTrigger(RecalcTrigger,Trigger6M)),NA())</f>
        <v>2.347900178121071E-2</v>
      </c>
      <c r="M3473" s="183">
        <f>IFERROR(_xll.qlIndexFixing(Index1Y,$H3473,TRUE,_xll.ohTrigger(RecalcTrigger,Trigger1Y)),NA())</f>
        <v>2.3662992572377251E-2</v>
      </c>
      <c r="N3473" s="182">
        <f>IFERROR(_xll.qlIndexFixing(ONIndex1M,I3473,TRUE,_xll.ohTrigger(RecalcTrigger,Trigger1M)),NA())</f>
        <v>2.3060460314842102E-2</v>
      </c>
      <c r="O3473" s="44">
        <f>IFERROR(_xll.qlIndexFixing(ONIndex3M,I3473,TRUE,_xll.ohTrigger(RecalcTrigger,Trigger3M)),NA())</f>
        <v>2.3271816770609188E-2</v>
      </c>
      <c r="P3473" s="44">
        <f>IFERROR(_xll.qlIndexFixing(ONIndex6M,I3473,TRUE,_xll.ohTrigger(RecalcTrigger,Trigger6M)),NA())</f>
        <v>2.3332569611135279E-2</v>
      </c>
      <c r="Q3473" s="183">
        <f>IFERROR(_xll.qlIndexFixing(ONIndex1Y,I3473,TRUE,_xll.ohTrigger(RecalcTrigger,Trigger1Y)),NA())</f>
        <v>2.3371200148816218E-2</v>
      </c>
    </row>
    <row r="3474" spans="2:17" x14ac:dyDescent="0.2">
      <c r="B3474" s="39" t="s">
        <v>42</v>
      </c>
      <c r="D3474" s="42">
        <f>_xll.qlCalendarAdvance(Calendar,$D3473,B3474,"f",FALSE)</f>
        <v>63669</v>
      </c>
      <c r="E3474" s="177">
        <f>_xll.qlInterestRateIndexValueDate(IndexON,D3474)</f>
        <v>63669</v>
      </c>
      <c r="F3474" s="193">
        <f>IFERROR(_xll.qlIndexFixing(IndexON,D3474,TRUE,_xll.ohTrigger(RecalcTrigger,TriggerON)),NA())</f>
        <v>2.2858781813479556E-2</v>
      </c>
      <c r="H3474" s="42">
        <f>_xll.qlCalendarAdvance(Calendar,$H3473,B3474,"f",FALSE)</f>
        <v>63669</v>
      </c>
      <c r="I3474" s="177">
        <f>_xll.qlInterestRateIndexValueDate(Index1M,$H3474)</f>
        <v>63669</v>
      </c>
      <c r="J3474" s="182">
        <f>IFERROR(_xll.qlIndexFixing(Index1M,$H3474,TRUE,_xll.ohTrigger(RecalcTrigger,Trigger1M)),NA())</f>
        <v>2.3084474876631123E-2</v>
      </c>
      <c r="K3474" s="44">
        <f>IFERROR(_xll.qlIndexFixing(Index3M,H3474,TRUE,_xll.ohTrigger(RecalcTrigger,Trigger3M)),NA())</f>
        <v>2.3344915494620908E-2</v>
      </c>
      <c r="L3474" s="44">
        <f>IFERROR(_xll.qlIndexFixing(Index6M,$H3474,TRUE,_xll.ohTrigger(RecalcTrigger,Trigger6M)),NA())</f>
        <v>2.3479713777032927E-2</v>
      </c>
      <c r="M3474" s="183">
        <f>IFERROR(_xll.qlIndexFixing(Index1Y,$H3474,TRUE,_xll.ohTrigger(RecalcTrigger,Trigger1Y)),NA())</f>
        <v>2.366352139170913E-2</v>
      </c>
      <c r="N3474" s="182">
        <f>IFERROR(_xll.qlIndexFixing(ONIndex1M,I3474,TRUE,_xll.ohTrigger(RecalcTrigger,Trigger1M)),NA())</f>
        <v>2.3061415116537587E-2</v>
      </c>
      <c r="O3474" s="44">
        <f>IFERROR(_xll.qlIndexFixing(ONIndex3M,I3474,TRUE,_xll.ohTrigger(RecalcTrigger,Trigger3M)),NA())</f>
        <v>2.3272707421660987E-2</v>
      </c>
      <c r="P3474" s="44">
        <f>IFERROR(_xll.qlIndexFixing(ONIndex6M,I3474,TRUE,_xll.ohTrigger(RecalcTrigger,Trigger6M)),NA())</f>
        <v>2.3333462841079733E-2</v>
      </c>
      <c r="Q3474" s="183">
        <f>IFERROR(_xll.qlIndexFixing(ONIndex1Y,I3474,TRUE,_xll.ohTrigger(RecalcTrigger,Trigger1Y)),NA())</f>
        <v>2.3372097450282681E-2</v>
      </c>
    </row>
    <row r="3475" spans="2:17" x14ac:dyDescent="0.2">
      <c r="B3475" s="39" t="s">
        <v>42</v>
      </c>
      <c r="D3475" s="42">
        <f>_xll.qlCalendarAdvance(Calendar,$D3474,B3475,"f",FALSE)</f>
        <v>63676</v>
      </c>
      <c r="E3475" s="177">
        <f>_xll.qlInterestRateIndexValueDate(IndexON,D3475)</f>
        <v>63676</v>
      </c>
      <c r="F3475" s="193">
        <f>IFERROR(_xll.qlIndexFixing(IndexON,D3475,TRUE,_xll.ohTrigger(RecalcTrigger,TriggerON)),NA())</f>
        <v>2.2859610652316009E-2</v>
      </c>
      <c r="H3475" s="42">
        <f>_xll.qlCalendarAdvance(Calendar,$H3474,B3475,"f",FALSE)</f>
        <v>63676</v>
      </c>
      <c r="I3475" s="177">
        <f>_xll.qlInterestRateIndexValueDate(Index1M,$H3475)</f>
        <v>63676</v>
      </c>
      <c r="J3475" s="182">
        <f>IFERROR(_xll.qlIndexFixing(Index1M,$H3475,TRUE,_xll.ohTrigger(RecalcTrigger,Trigger1M)),NA())</f>
        <v>2.3087762588274566E-2</v>
      </c>
      <c r="K3475" s="44">
        <f>IFERROR(_xll.qlIndexFixing(Index3M,H3475,TRUE,_xll.ohTrigger(RecalcTrigger,Trigger3M)),NA())</f>
        <v>2.3346501268188147E-2</v>
      </c>
      <c r="L3475" s="44">
        <f>IFERROR(_xll.qlIndexFixing(Index6M,$H3475,TRUE,_xll.ohTrigger(RecalcTrigger,Trigger6M)),NA())</f>
        <v>2.3481207984028606E-2</v>
      </c>
      <c r="M3475" s="183">
        <f>IFERROR(_xll.qlIndexFixing(Index1Y,$H3475,TRUE,_xll.ohTrigger(RecalcTrigger,Trigger1Y)),NA())</f>
        <v>2.3664035224520319E-2</v>
      </c>
      <c r="N3475" s="182">
        <f>IFERROR(_xll.qlIndexFixing(ONIndex1M,I3475,TRUE,_xll.ohTrigger(RecalcTrigger,Trigger1M)),NA())</f>
        <v>2.3062354338706514E-2</v>
      </c>
      <c r="O3475" s="44">
        <f>IFERROR(_xll.qlIndexFixing(ONIndex3M,I3475,TRUE,_xll.ohTrigger(RecalcTrigger,Trigger3M)),NA())</f>
        <v>2.3273583539979992E-2</v>
      </c>
      <c r="P3475" s="44">
        <f>IFERROR(_xll.qlIndexFixing(ONIndex6M,I3475,TRUE,_xll.ohTrigger(RecalcTrigger,Trigger6M)),NA())</f>
        <v>2.3334341495985234E-2</v>
      </c>
      <c r="Q3475" s="183">
        <f>IFERROR(_xll.qlIndexFixing(ONIndex1Y,I3475,TRUE,_xll.ohTrigger(RecalcTrigger,Trigger1Y)),NA())</f>
        <v>2.3372980110414332E-2</v>
      </c>
    </row>
    <row r="3476" spans="2:17" x14ac:dyDescent="0.2">
      <c r="B3476" s="39" t="s">
        <v>42</v>
      </c>
      <c r="D3476" s="42">
        <f>_xll.qlCalendarAdvance(Calendar,$D3475,B3476,"f",FALSE)</f>
        <v>63683</v>
      </c>
      <c r="E3476" s="177">
        <f>_xll.qlInterestRateIndexValueDate(IndexON,D3476)</f>
        <v>63683</v>
      </c>
      <c r="F3476" s="193">
        <f>IFERROR(_xll.qlIndexFixing(IndexON,D3476,TRUE,_xll.ohTrigger(RecalcTrigger,TriggerON)),NA())</f>
        <v>2.2860425742704527E-2</v>
      </c>
      <c r="H3476" s="42">
        <f>_xll.qlCalendarAdvance(Calendar,$H3475,B3476,"f",FALSE)</f>
        <v>63683</v>
      </c>
      <c r="I3476" s="177">
        <f>_xll.qlInterestRateIndexValueDate(Index1M,$H3476)</f>
        <v>63683</v>
      </c>
      <c r="J3476" s="182">
        <f>IFERROR(_xll.qlIndexFixing(Index1M,$H3476,TRUE,_xll.ohTrigger(RecalcTrigger,Trigger1M)),NA())</f>
        <v>2.3088652418084402E-2</v>
      </c>
      <c r="K3476" s="44">
        <f>IFERROR(_xll.qlIndexFixing(Index3M,H3476,TRUE,_xll.ohTrigger(RecalcTrigger,Trigger3M)),NA())</f>
        <v>2.3347272855799704E-2</v>
      </c>
      <c r="L3476" s="44">
        <f>IFERROR(_xll.qlIndexFixing(Index6M,$H3476,TRUE,_xll.ohTrigger(RecalcTrigger,Trigger6M)),NA())</f>
        <v>2.3481889479720536E-2</v>
      </c>
      <c r="M3476" s="183">
        <f>IFERROR(_xll.qlIndexFixing(Index1Y,$H3476,TRUE,_xll.ohTrigger(RecalcTrigger,Trigger1Y)),NA())</f>
        <v>2.3664534070787502E-2</v>
      </c>
      <c r="N3476" s="182">
        <f>IFERROR(_xll.qlIndexFixing(ONIndex1M,I3476,TRUE,_xll.ohTrigger(RecalcTrigger,Trigger1M)),NA())</f>
        <v>2.306327798142993E-2</v>
      </c>
      <c r="O3476" s="44">
        <f>IFERROR(_xll.qlIndexFixing(ONIndex3M,I3476,TRUE,_xll.ohTrigger(RecalcTrigger,Trigger3M)),NA())</f>
        <v>2.3274445125566201E-2</v>
      </c>
      <c r="P3476" s="44">
        <f>IFERROR(_xll.qlIndexFixing(ONIndex6M,I3476,TRUE,_xll.ohTrigger(RecalcTrigger,Trigger6M)),NA())</f>
        <v>2.3335205576175966E-2</v>
      </c>
      <c r="Q3476" s="183">
        <f>IFERROR(_xll.qlIndexFixing(ONIndex1Y,I3476,TRUE,_xll.ohTrigger(RecalcTrigger,Trigger1Y)),NA())</f>
        <v>2.3373848129292218E-2</v>
      </c>
    </row>
    <row r="3477" spans="2:17" x14ac:dyDescent="0.2">
      <c r="B3477" s="39" t="s">
        <v>42</v>
      </c>
      <c r="D3477" s="42">
        <f>_xll.qlCalendarAdvance(Calendar,$D3476,B3477,"f",FALSE)</f>
        <v>63690</v>
      </c>
      <c r="E3477" s="177">
        <f>_xll.qlInterestRateIndexValueDate(IndexON,D3477)</f>
        <v>63690</v>
      </c>
      <c r="F3477" s="193">
        <f>IFERROR(_xll.qlIndexFixing(IndexON,D3477,TRUE,_xll.ohTrigger(RecalcTrigger,TriggerON)),NA())</f>
        <v>2.2861227084564062E-2</v>
      </c>
      <c r="H3477" s="42">
        <f>_xll.qlCalendarAdvance(Calendar,$H3476,B3477,"f",FALSE)</f>
        <v>63690</v>
      </c>
      <c r="I3477" s="177">
        <f>_xll.qlInterestRateIndexValueDate(Index1M,$H3477)</f>
        <v>63690</v>
      </c>
      <c r="J3477" s="182">
        <f>IFERROR(_xll.qlIndexFixing(Index1M,$H3477,TRUE,_xll.ohTrigger(RecalcTrigger,Trigger1M)),NA())</f>
        <v>2.3089526636911901E-2</v>
      </c>
      <c r="K3477" s="44">
        <f>IFERROR(_xll.qlIndexFixing(Index3M,H3477,TRUE,_xll.ohTrigger(RecalcTrigger,Trigger3M)),NA())</f>
        <v>2.3348029826197408E-2</v>
      </c>
      <c r="L3477" s="44">
        <f>IFERROR(_xll.qlIndexFixing(Index6M,$H3477,TRUE,_xll.ohTrigger(RecalcTrigger,Trigger6M)),NA())</f>
        <v>2.3482556229206412E-2</v>
      </c>
      <c r="M3477" s="183">
        <f>IFERROR(_xll.qlIndexFixing(Index1Y,$H3477,TRUE,_xll.ohTrigger(RecalcTrigger,Trigger1Y)),NA())</f>
        <v>2.3665017930489363E-2</v>
      </c>
      <c r="N3477" s="182">
        <f>IFERROR(_xll.qlIndexFixing(ONIndex1M,I3477,TRUE,_xll.ohTrigger(RecalcTrigger,Trigger1M)),NA())</f>
        <v>2.3064186044464696E-2</v>
      </c>
      <c r="O3477" s="44">
        <f>IFERROR(_xll.qlIndexFixing(ONIndex3M,I3477,TRUE,_xll.ohTrigger(RecalcTrigger,Trigger3M)),NA())</f>
        <v>2.327529217809543E-2</v>
      </c>
      <c r="P3477" s="44">
        <f>IFERROR(_xll.qlIndexFixing(ONIndex6M,I3477,TRUE,_xll.ohTrigger(RecalcTrigger,Trigger6M)),NA())</f>
        <v>2.3336055081408791E-2</v>
      </c>
      <c r="Q3477" s="183">
        <f>IFERROR(_xll.qlIndexFixing(ONIndex1Y,I3477,TRUE,_xll.ohTrigger(RecalcTrigger,Trigger1Y)),NA())</f>
        <v>2.3374701506673201E-2</v>
      </c>
    </row>
    <row r="3478" spans="2:17" x14ac:dyDescent="0.2">
      <c r="B3478" s="39" t="s">
        <v>42</v>
      </c>
      <c r="D3478" s="42">
        <f>_xll.qlCalendarAdvance(Calendar,$D3477,B3478,"f",FALSE)</f>
        <v>63697</v>
      </c>
      <c r="E3478" s="177">
        <f>_xll.qlInterestRateIndexValueDate(IndexON,D3478)</f>
        <v>63697</v>
      </c>
      <c r="F3478" s="193">
        <f>IFERROR(_xll.qlIndexFixing(IndexON,D3478,TRUE,_xll.ohTrigger(RecalcTrigger,TriggerON)),NA())</f>
        <v>2.2862014677894615E-2</v>
      </c>
      <c r="H3478" s="42">
        <f>_xll.qlCalendarAdvance(Calendar,$H3477,B3478,"f",FALSE)</f>
        <v>63697</v>
      </c>
      <c r="I3478" s="177">
        <f>_xll.qlInterestRateIndexValueDate(Index1M,$H3478)</f>
        <v>63697</v>
      </c>
      <c r="J3478" s="182">
        <f>IFERROR(_xll.qlIndexFixing(Index1M,$H3478,TRUE,_xll.ohTrigger(RecalcTrigger,Trigger1M)),NA())</f>
        <v>2.3090385244759513E-2</v>
      </c>
      <c r="K3478" s="44">
        <f>IFERROR(_xll.qlIndexFixing(Index3M,H3478,TRUE,_xll.ohTrigger(RecalcTrigger,Trigger3M)),NA())</f>
        <v>2.3348772179376854E-2</v>
      </c>
      <c r="L3478" s="44">
        <f>IFERROR(_xll.qlIndexFixing(Index6M,$H3478,TRUE,_xll.ohTrigger(RecalcTrigger,Trigger6M)),NA())</f>
        <v>2.3483208232472581E-2</v>
      </c>
      <c r="M3478" s="183">
        <f>IFERROR(_xll.qlIndexFixing(Index1Y,$H3478,TRUE,_xll.ohTrigger(RecalcTrigger,Trigger1Y)),NA())</f>
        <v>2.3665486803604585E-2</v>
      </c>
      <c r="N3478" s="182">
        <f>IFERROR(_xll.qlIndexFixing(ONIndex1M,I3478,TRUE,_xll.ohTrigger(RecalcTrigger,Trigger1M)),NA())</f>
        <v>2.3065078528216043E-2</v>
      </c>
      <c r="O3478" s="44">
        <f>IFERROR(_xll.qlIndexFixing(ONIndex3M,I3478,TRUE,_xll.ohTrigger(RecalcTrigger,Trigger3M)),NA())</f>
        <v>2.327612469821605E-2</v>
      </c>
      <c r="P3478" s="44">
        <f>IFERROR(_xll.qlIndexFixing(ONIndex6M,I3478,TRUE,_xll.ohTrigger(RecalcTrigger,Trigger6M)),NA())</f>
        <v>2.3336890011926847E-2</v>
      </c>
      <c r="Q3478" s="183">
        <f>IFERROR(_xll.qlIndexFixing(ONIndex1Y,I3478,TRUE,_xll.ohTrigger(RecalcTrigger,Trigger1Y)),NA())</f>
        <v>2.3375540243043558E-2</v>
      </c>
    </row>
    <row r="3479" spans="2:17" x14ac:dyDescent="0.2">
      <c r="B3479" s="39" t="s">
        <v>42</v>
      </c>
      <c r="D3479" s="42">
        <f>_xll.qlCalendarAdvance(Calendar,$D3478,B3479,"f",FALSE)</f>
        <v>63704</v>
      </c>
      <c r="E3479" s="177">
        <f>_xll.qlInterestRateIndexValueDate(IndexON,D3479)</f>
        <v>63704</v>
      </c>
      <c r="F3479" s="193">
        <f>IFERROR(_xll.qlIndexFixing(IndexON,D3479,TRUE,_xll.ohTrigger(RecalcTrigger,TriggerON)),NA())</f>
        <v>2.2862788522777233E-2</v>
      </c>
      <c r="H3479" s="42">
        <f>_xll.qlCalendarAdvance(Calendar,$H3478,B3479,"f",FALSE)</f>
        <v>63704</v>
      </c>
      <c r="I3479" s="177">
        <f>_xll.qlInterestRateIndexValueDate(Index1M,$H3479)</f>
        <v>63704</v>
      </c>
      <c r="J3479" s="182">
        <f>IFERROR(_xll.qlIndexFixing(Index1M,$H3479,TRUE,_xll.ohTrigger(RecalcTrigger,Trigger1M)),NA())</f>
        <v>2.3088861865079413E-2</v>
      </c>
      <c r="K3479" s="44">
        <f>IFERROR(_xll.qlIndexFixing(Index3M,H3479,TRUE,_xll.ohTrigger(RecalcTrigger,Trigger3M)),NA())</f>
        <v>2.3349499915326595E-2</v>
      </c>
      <c r="L3479" s="44">
        <f>IFERROR(_xll.qlIndexFixing(Index6M,$H3479,TRUE,_xll.ohTrigger(RecalcTrigger,Trigger6M)),NA())</f>
        <v>2.348384548950494E-2</v>
      </c>
      <c r="M3479" s="183">
        <f>IFERROR(_xll.qlIndexFixing(Index1Y,$H3479,TRUE,_xll.ohTrigger(RecalcTrigger,Trigger1Y)),NA())</f>
        <v>2.3665940690112519E-2</v>
      </c>
      <c r="N3479" s="182">
        <f>IFERROR(_xll.qlIndexFixing(ONIndex1M,I3479,TRUE,_xll.ohTrigger(RecalcTrigger,Trigger1M)),NA())</f>
        <v>2.3065955432197693E-2</v>
      </c>
      <c r="O3479" s="44">
        <f>IFERROR(_xll.qlIndexFixing(ONIndex3M,I3479,TRUE,_xll.ohTrigger(RecalcTrigger,Trigger3M)),NA())</f>
        <v>2.3276942685360735E-2</v>
      </c>
      <c r="P3479" s="44">
        <f>IFERROR(_xll.qlIndexFixing(ONIndex6M,I3479,TRUE,_xll.ohTrigger(RecalcTrigger,Trigger6M)),NA())</f>
        <v>2.3337710367486997E-2</v>
      </c>
      <c r="Q3479" s="183">
        <f>IFERROR(_xll.qlIndexFixing(ONIndex1Y,I3479,TRUE,_xll.ohTrigger(RecalcTrigger,Trigger1Y)),NA())</f>
        <v>2.3376364338079103E-2</v>
      </c>
    </row>
    <row r="3480" spans="2:17" x14ac:dyDescent="0.2">
      <c r="B3480" s="39" t="s">
        <v>42</v>
      </c>
      <c r="D3480" s="42">
        <f>_xll.qlCalendarAdvance(Calendar,$D3479,B3480,"f",FALSE)</f>
        <v>63711</v>
      </c>
      <c r="E3480" s="177">
        <f>_xll.qlInterestRateIndexValueDate(IndexON,D3480)</f>
        <v>63711</v>
      </c>
      <c r="F3480" s="193">
        <f>IFERROR(_xll.qlIndexFixing(IndexON,D3480,TRUE,_xll.ohTrigger(RecalcTrigger,TriggerON)),NA())</f>
        <v>2.2863548619130869E-2</v>
      </c>
      <c r="H3480" s="42">
        <f>_xll.qlCalendarAdvance(Calendar,$H3479,B3480,"f",FALSE)</f>
        <v>63711</v>
      </c>
      <c r="I3480" s="177">
        <f>_xll.qlInterestRateIndexValueDate(Index1M,$H3480)</f>
        <v>63711</v>
      </c>
      <c r="J3480" s="182">
        <f>IFERROR(_xll.qlIndexFixing(Index1M,$H3480,TRUE,_xll.ohTrigger(RecalcTrigger,Trigger1M)),NA())</f>
        <v>2.3089692438670983E-2</v>
      </c>
      <c r="K3480" s="44">
        <f>IFERROR(_xll.qlIndexFixing(Index3M,H3480,TRUE,_xll.ohTrigger(RecalcTrigger,Trigger3M)),NA())</f>
        <v>2.3350213034040456E-2</v>
      </c>
      <c r="L3480" s="44">
        <f>IFERROR(_xll.qlIndexFixing(Index6M,$H3480,TRUE,_xll.ohTrigger(RecalcTrigger,Trigger6M)),NA())</f>
        <v>2.3483676101561674E-2</v>
      </c>
      <c r="M3480" s="183">
        <f>IFERROR(_xll.qlIndexFixing(Index1Y,$H3480,TRUE,_xll.ohTrigger(RecalcTrigger,Trigger1Y)),NA())</f>
        <v>2.3666379589993403E-2</v>
      </c>
      <c r="N3480" s="182">
        <f>IFERROR(_xll.qlIndexFixing(ONIndex1M,I3480,TRUE,_xll.ohTrigger(RecalcTrigger,Trigger1M)),NA())</f>
        <v>2.3066816756814879E-2</v>
      </c>
      <c r="O3480" s="44">
        <f>IFERROR(_xll.qlIndexFixing(ONIndex3M,I3480,TRUE,_xll.ohTrigger(RecalcTrigger,Trigger3M)),NA())</f>
        <v>2.3277746139772626E-2</v>
      </c>
      <c r="P3480" s="44">
        <f>IFERROR(_xll.qlIndexFixing(ONIndex6M,I3480,TRUE,_xll.ohTrigger(RecalcTrigger,Trigger6M)),NA())</f>
        <v>2.3338516148170285E-2</v>
      </c>
      <c r="Q3480" s="183">
        <f>IFERROR(_xll.qlIndexFixing(ONIndex1Y,I3480,TRUE,_xll.ohTrigger(RecalcTrigger,Trigger1Y)),NA())</f>
        <v>2.3377173791860884E-2</v>
      </c>
    </row>
    <row r="3481" spans="2:17" x14ac:dyDescent="0.2">
      <c r="B3481" s="39" t="s">
        <v>42</v>
      </c>
      <c r="D3481" s="42">
        <f>_xll.qlCalendarAdvance(Calendar,$D3480,B3481,"f",FALSE)</f>
        <v>63718</v>
      </c>
      <c r="E3481" s="177">
        <f>_xll.qlInterestRateIndexValueDate(IndexON,D3481)</f>
        <v>63718</v>
      </c>
      <c r="F3481" s="193">
        <f>IFERROR(_xll.qlIndexFixing(IndexON,D3481,TRUE,_xll.ohTrigger(RecalcTrigger,TriggerON)),NA())</f>
        <v>2.2864294966874477E-2</v>
      </c>
      <c r="H3481" s="42">
        <f>_xll.qlCalendarAdvance(Calendar,$H3480,B3481,"f",FALSE)</f>
        <v>63718</v>
      </c>
      <c r="I3481" s="177">
        <f>_xll.qlInterestRateIndexValueDate(Index1M,$H3481)</f>
        <v>63718</v>
      </c>
      <c r="J3481" s="182">
        <f>IFERROR(_xll.qlIndexFixing(Index1M,$H3481,TRUE,_xll.ohTrigger(RecalcTrigger,Trigger1M)),NA())</f>
        <v>2.3090507404226617E-2</v>
      </c>
      <c r="K3481" s="44">
        <f>IFERROR(_xll.qlIndexFixing(Index3M,H3481,TRUE,_xll.ohTrigger(RecalcTrigger,Trigger3M)),NA())</f>
        <v>2.3350911535511394E-2</v>
      </c>
      <c r="L3481" s="44">
        <f>IFERROR(_xll.qlIndexFixing(Index6M,$H3481,TRUE,_xll.ohTrigger(RecalcTrigger,Trigger6M)),NA())</f>
        <v>2.3484284880449662E-2</v>
      </c>
      <c r="M3481" s="183">
        <f>IFERROR(_xll.qlIndexFixing(Index1Y,$H3481,TRUE,_xll.ohTrigger(RecalcTrigger,Trigger1Y)),NA())</f>
        <v>2.3666803503227252E-2</v>
      </c>
      <c r="N3481" s="182">
        <f>IFERROR(_xll.qlIndexFixing(ONIndex1M,I3481,TRUE,_xll.ohTrigger(RecalcTrigger,Trigger1M)),NA())</f>
        <v>2.3067662501905506E-2</v>
      </c>
      <c r="O3481" s="44">
        <f>IFERROR(_xll.qlIndexFixing(ONIndex3M,I3481,TRUE,_xll.ohTrigger(RecalcTrigger,Trigger3M)),NA())</f>
        <v>2.3278535061532768E-2</v>
      </c>
      <c r="P3481" s="44">
        <f>IFERROR(_xll.qlIndexFixing(ONIndex6M,I3481,TRUE,_xll.ohTrigger(RecalcTrigger,Trigger6M)),NA())</f>
        <v>2.3339307354138805E-2</v>
      </c>
      <c r="Q3481" s="183">
        <f>IFERROR(_xll.qlIndexFixing(ONIndex1Y,I3481,TRUE,_xll.ohTrigger(RecalcTrigger,Trigger1Y)),NA())</f>
        <v>2.3377968604307853E-2</v>
      </c>
    </row>
    <row r="3482" spans="2:17" x14ac:dyDescent="0.2">
      <c r="B3482" s="39" t="s">
        <v>42</v>
      </c>
      <c r="D3482" s="42">
        <f>_xll.qlCalendarAdvance(Calendar,$D3481,B3482,"f",FALSE)</f>
        <v>63725</v>
      </c>
      <c r="E3482" s="177">
        <f>_xll.qlInterestRateIndexValueDate(IndexON,D3482)</f>
        <v>63725</v>
      </c>
      <c r="F3482" s="193">
        <f>IFERROR(_xll.qlIndexFixing(IndexON,D3482,TRUE,_xll.ohTrigger(RecalcTrigger,TriggerON)),NA())</f>
        <v>2.2865027566332241E-2</v>
      </c>
      <c r="H3482" s="42">
        <f>_xll.qlCalendarAdvance(Calendar,$H3481,B3482,"f",FALSE)</f>
        <v>63725</v>
      </c>
      <c r="I3482" s="177">
        <f>_xll.qlInterestRateIndexValueDate(Index1M,$H3482)</f>
        <v>63725</v>
      </c>
      <c r="J3482" s="182">
        <f>IFERROR(_xll.qlIndexFixing(Index1M,$H3482,TRUE,_xll.ohTrigger(RecalcTrigger,Trigger1M)),NA())</f>
        <v>2.3091306761735507E-2</v>
      </c>
      <c r="K3482" s="44">
        <f>IFERROR(_xll.qlIndexFixing(Index3M,H3482,TRUE,_xll.ohTrigger(RecalcTrigger,Trigger3M)),NA())</f>
        <v>2.3351595419729719E-2</v>
      </c>
      <c r="L3482" s="44">
        <f>IFERROR(_xll.qlIndexFixing(Index6M,$H3482,TRUE,_xll.ohTrigger(RecalcTrigger,Trigger6M)),NA())</f>
        <v>2.3484878914003186E-2</v>
      </c>
      <c r="M3482" s="183">
        <f>IFERROR(_xll.qlIndexFixing(Index1Y,$H3482,TRUE,_xll.ohTrigger(RecalcTrigger,Trigger1Y)),NA())</f>
        <v>2.3667212429796303E-2</v>
      </c>
      <c r="N3482" s="182">
        <f>IFERROR(_xll.qlIndexFixing(ONIndex1M,I3482,TRUE,_xll.ohTrigger(RecalcTrigger,Trigger1M)),NA())</f>
        <v>2.3068492667469576E-2</v>
      </c>
      <c r="O3482" s="44">
        <f>IFERROR(_xll.qlIndexFixing(ONIndex3M,I3482,TRUE,_xll.ohTrigger(RecalcTrigger,Trigger3M)),NA())</f>
        <v>2.3279309450479069E-2</v>
      </c>
      <c r="P3482" s="44">
        <f>IFERROR(_xll.qlIndexFixing(ONIndex6M,I3482,TRUE,_xll.ohTrigger(RecalcTrigger,Trigger6M)),NA())</f>
        <v>2.3340083985149418E-2</v>
      </c>
      <c r="Q3482" s="183">
        <f>IFERROR(_xll.qlIndexFixing(ONIndex1Y,I3482,TRUE,_xll.ohTrigger(RecalcTrigger,Trigger1Y)),NA())</f>
        <v>2.3378748775582103E-2</v>
      </c>
    </row>
    <row r="3483" spans="2:17" x14ac:dyDescent="0.2">
      <c r="B3483" s="39" t="s">
        <v>42</v>
      </c>
      <c r="D3483" s="42">
        <f>_xll.qlCalendarAdvance(Calendar,$D3482,B3483,"f",FALSE)</f>
        <v>63732</v>
      </c>
      <c r="E3483" s="177">
        <f>_xll.qlInterestRateIndexValueDate(IndexON,D3483)</f>
        <v>63732</v>
      </c>
      <c r="F3483" s="193">
        <f>IFERROR(_xll.qlIndexFixing(IndexON,D3483,TRUE,_xll.ohTrigger(RecalcTrigger,TriggerON)),NA())</f>
        <v>2.2865746417179977E-2</v>
      </c>
      <c r="H3483" s="42">
        <f>_xll.qlCalendarAdvance(Calendar,$H3482,B3483,"f",FALSE)</f>
        <v>63732</v>
      </c>
      <c r="I3483" s="177">
        <f>_xll.qlInterestRateIndexValueDate(Index1M,$H3483)</f>
        <v>63732</v>
      </c>
      <c r="J3483" s="182">
        <f>IFERROR(_xll.qlIndexFixing(Index1M,$H3483,TRUE,_xll.ohTrigger(RecalcTrigger,Trigger1M)),NA())</f>
        <v>2.3092090511203055E-2</v>
      </c>
      <c r="K3483" s="44">
        <f>IFERROR(_xll.qlIndexFixing(Index3M,H3483,TRUE,_xll.ohTrigger(RecalcTrigger,Trigger3M)),NA())</f>
        <v>2.3352264686690147E-2</v>
      </c>
      <c r="L3483" s="44">
        <f>IFERROR(_xll.qlIndexFixing(Index6M,$H3483,TRUE,_xll.ohTrigger(RecalcTrigger,Trigger6M)),NA())</f>
        <v>2.3485458202212064E-2</v>
      </c>
      <c r="M3483" s="183">
        <f>IFERROR(_xll.qlIndexFixing(Index1Y,$H3483,TRUE,_xll.ohTrigger(RecalcTrigger,Trigger1Y)),NA())</f>
        <v>2.3667606370799232E-2</v>
      </c>
      <c r="N3483" s="182">
        <f>IFERROR(_xll.qlIndexFixing(ONIndex1M,I3483,TRUE,_xll.ohTrigger(RecalcTrigger,Trigger1M)),NA())</f>
        <v>2.3069307253588134E-2</v>
      </c>
      <c r="O3483" s="44">
        <f>IFERROR(_xll.qlIndexFixing(ONIndex3M,I3483,TRUE,_xll.ohTrigger(RecalcTrigger,Trigger3M)),NA())</f>
        <v>2.3280069306692575E-2</v>
      </c>
      <c r="P3483" s="44">
        <f>IFERROR(_xll.qlIndexFixing(ONIndex6M,I3483,TRUE,_xll.ohTrigger(RecalcTrigger,Trigger6M)),NA())</f>
        <v>2.3340846041364216E-2</v>
      </c>
      <c r="Q3483" s="183">
        <f>IFERROR(_xll.qlIndexFixing(ONIndex1Y,I3483,TRUE,_xll.ohTrigger(RecalcTrigger,Trigger1Y)),NA())</f>
        <v>2.337951430535945E-2</v>
      </c>
    </row>
    <row r="3484" spans="2:17" x14ac:dyDescent="0.2">
      <c r="B3484" s="39" t="s">
        <v>42</v>
      </c>
      <c r="D3484" s="42">
        <f>_xll.qlCalendarAdvance(Calendar,$D3483,B3484,"f",FALSE)</f>
        <v>63739</v>
      </c>
      <c r="E3484" s="177">
        <f>_xll.qlInterestRateIndexValueDate(IndexON,D3484)</f>
        <v>63739</v>
      </c>
      <c r="F3484" s="193">
        <f>IFERROR(_xll.qlIndexFixing(IndexON,D3484,TRUE,_xll.ohTrigger(RecalcTrigger,TriggerON)),NA())</f>
        <v>2.2866451519417685E-2</v>
      </c>
      <c r="H3484" s="42">
        <f>_xll.qlCalendarAdvance(Calendar,$H3483,B3484,"f",FALSE)</f>
        <v>63739</v>
      </c>
      <c r="I3484" s="177">
        <f>_xll.qlInterestRateIndexValueDate(Index1M,$H3484)</f>
        <v>63739</v>
      </c>
      <c r="J3484" s="182">
        <f>IFERROR(_xll.qlIndexFixing(Index1M,$H3484,TRUE,_xll.ohTrigger(RecalcTrigger,Trigger1M)),NA())</f>
        <v>2.309520906098278E-2</v>
      </c>
      <c r="K3484" s="44">
        <f>IFERROR(_xll.qlIndexFixing(Index3M,H3484,TRUE,_xll.ohTrigger(RecalcTrigger,Trigger3M)),NA())</f>
        <v>2.3352919336381221E-2</v>
      </c>
      <c r="L3484" s="44">
        <f>IFERROR(_xll.qlIndexFixing(Index6M,$H3484,TRUE,_xll.ohTrigger(RecalcTrigger,Trigger6M)),NA())</f>
        <v>2.3486810580669863E-2</v>
      </c>
      <c r="M3484" s="183" t="e">
        <f>IFERROR(_xll.qlIndexFixing(Index1Y,$H3484,TRUE,_xll.ohTrigger(RecalcTrigger,Trigger1Y)),NA())</f>
        <v>#N/A</v>
      </c>
      <c r="N3484" s="182">
        <f>IFERROR(_xll.qlIndexFixing(ONIndex1M,I3484,TRUE,_xll.ohTrigger(RecalcTrigger,Trigger1M)),NA())</f>
        <v>2.3070106260018042E-2</v>
      </c>
      <c r="O3484" s="44">
        <f>IFERROR(_xll.qlIndexFixing(ONIndex3M,I3484,TRUE,_xll.ohTrigger(RecalcTrigger,Trigger3M)),NA())</f>
        <v>2.32808146298491E-2</v>
      </c>
      <c r="P3484" s="44">
        <f>IFERROR(_xll.qlIndexFixing(ONIndex6M,I3484,TRUE,_xll.ohTrigger(RecalcTrigger,Trigger6M)),NA())</f>
        <v>2.3341593522783199E-2</v>
      </c>
      <c r="Q3484" s="183">
        <f>IFERROR(_xll.qlIndexFixing(ONIndex1Y,I3484,TRUE,_xll.ohTrigger(RecalcTrigger,Trigger1Y)),NA())</f>
        <v>2.3380265193964078E-2</v>
      </c>
    </row>
    <row r="3485" spans="2:17" x14ac:dyDescent="0.2">
      <c r="B3485" s="39" t="s">
        <v>42</v>
      </c>
      <c r="D3485" s="42">
        <f>_xll.qlCalendarAdvance(Calendar,$D3484,B3485,"f",FALSE)</f>
        <v>63746</v>
      </c>
      <c r="E3485" s="177">
        <f>_xll.qlInterestRateIndexValueDate(IndexON,D3485)</f>
        <v>63746</v>
      </c>
      <c r="F3485" s="193">
        <f>IFERROR(_xll.qlIndexFixing(IndexON,D3485,TRUE,_xll.ohTrigger(RecalcTrigger,TriggerON)),NA())</f>
        <v>2.2867142873207458E-2</v>
      </c>
      <c r="H3485" s="42">
        <f>_xll.qlCalendarAdvance(Calendar,$H3484,B3485,"f",FALSE)</f>
        <v>63746</v>
      </c>
      <c r="I3485" s="177">
        <f>_xll.qlInterestRateIndexValueDate(Index1M,$H3485)</f>
        <v>63746</v>
      </c>
      <c r="J3485" s="182">
        <f>IFERROR(_xll.qlIndexFixing(Index1M,$H3485,TRUE,_xll.ohTrigger(RecalcTrigger,Trigger1M)),NA())</f>
        <v>2.3095958391850878E-2</v>
      </c>
      <c r="K3485" s="44">
        <f>IFERROR(_xll.qlIndexFixing(Index3M,H3485,TRUE,_xll.ohTrigger(RecalcTrigger,Trigger3M)),NA())</f>
        <v>2.3353559368802065E-2</v>
      </c>
      <c r="L3485" s="44">
        <f>IFERROR(_xll.qlIndexFixing(Index6M,$H3485,TRUE,_xll.ohTrigger(RecalcTrigger,Trigger6M)),NA())</f>
        <v>2.3487359360012207E-2</v>
      </c>
      <c r="M3485" s="183" t="e">
        <f>IFERROR(_xll.qlIndexFixing(Index1Y,$H3485,TRUE,_xll.ohTrigger(RecalcTrigger,Trigger1Y)),NA())</f>
        <v>#N/A</v>
      </c>
      <c r="N3485" s="182">
        <f>IFERROR(_xll.qlIndexFixing(ONIndex1M,I3485,TRUE,_xll.ohTrigger(RecalcTrigger,Trigger1M)),NA())</f>
        <v>2.3070889687164531E-2</v>
      </c>
      <c r="O3485" s="44">
        <f>IFERROR(_xll.qlIndexFixing(ONIndex3M,I3485,TRUE,_xll.ohTrigger(RecalcTrigger,Trigger3M)),NA())</f>
        <v>2.3281545420678063E-2</v>
      </c>
      <c r="P3485" s="44">
        <f>IFERROR(_xll.qlIndexFixing(ONIndex6M,I3485,TRUE,_xll.ohTrigger(RecalcTrigger,Trigger6M)),NA())</f>
        <v>2.3342326429406368E-2</v>
      </c>
      <c r="Q3485" s="183">
        <f>IFERROR(_xll.qlIndexFixing(ONIndex1Y,I3485,TRUE,_xll.ohTrigger(RecalcTrigger,Trigger1Y)),NA())</f>
        <v>2.3381001441395988E-2</v>
      </c>
    </row>
    <row r="3486" spans="2:17" x14ac:dyDescent="0.2">
      <c r="B3486" s="39" t="s">
        <v>42</v>
      </c>
      <c r="D3486" s="42">
        <f>_xll.qlCalendarAdvance(Calendar,$D3485,B3486,"f",FALSE)</f>
        <v>63753</v>
      </c>
      <c r="E3486" s="177">
        <f>_xll.qlInterestRateIndexValueDate(IndexON,D3486)</f>
        <v>63753</v>
      </c>
      <c r="F3486" s="193">
        <f>IFERROR(_xll.qlIndexFixing(IndexON,D3486,TRUE,_xll.ohTrigger(RecalcTrigger,TriggerON)),NA())</f>
        <v>2.2867820478468248E-2</v>
      </c>
      <c r="H3486" s="42">
        <f>_xll.qlCalendarAdvance(Calendar,$H3485,B3486,"f",FALSE)</f>
        <v>63753</v>
      </c>
      <c r="I3486" s="177">
        <f>_xll.qlInterestRateIndexValueDate(Index1M,$H3486)</f>
        <v>63753</v>
      </c>
      <c r="J3486" s="182">
        <f>IFERROR(_xll.qlIndexFixing(Index1M,$H3486,TRUE,_xll.ohTrigger(RecalcTrigger,Trigger1M)),NA())</f>
        <v>2.309669211170225E-2</v>
      </c>
      <c r="K3486" s="44">
        <f>IFERROR(_xll.qlIndexFixing(Index3M,H3486,TRUE,_xll.ohTrigger(RecalcTrigger,Trigger3M)),NA())</f>
        <v>2.335418478394034E-2</v>
      </c>
      <c r="L3486" s="44">
        <f>IFERROR(_xll.qlIndexFixing(Index6M,$H3486,TRUE,_xll.ohTrigger(RecalcTrigger,Trigger6M)),NA())</f>
        <v>2.3487893393029126E-2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2.3071657534784462E-2</v>
      </c>
      <c r="O3486" s="44">
        <f>IFERROR(_xll.qlIndexFixing(ONIndex3M,I3486,TRUE,_xll.ohTrigger(RecalcTrigger,Trigger3M)),NA())</f>
        <v>2.3282261678531091E-2</v>
      </c>
      <c r="P3486" s="44">
        <f>IFERROR(_xll.qlIndexFixing(ONIndex6M,I3486,TRUE,_xll.ohTrigger(RecalcTrigger,Trigger6M)),NA())</f>
        <v>2.3343044760909537E-2</v>
      </c>
      <c r="Q3486" s="183">
        <f>IFERROR(_xll.qlIndexFixing(ONIndex1Y,I3486,TRUE,_xll.ohTrigger(RecalcTrigger,Trigger1Y)),NA())</f>
        <v>2.338172304741204E-2</v>
      </c>
    </row>
    <row r="3487" spans="2:17" x14ac:dyDescent="0.2">
      <c r="B3487" s="39" t="s">
        <v>42</v>
      </c>
      <c r="D3487" s="42">
        <f>_xll.qlCalendarAdvance(Calendar,$D3486,B3487,"f",FALSE)</f>
        <v>63760</v>
      </c>
      <c r="E3487" s="177">
        <f>_xll.qlInterestRateIndexValueDate(IndexON,D3487)</f>
        <v>63760</v>
      </c>
      <c r="F3487" s="193">
        <f>IFERROR(_xll.qlIndexFixing(IndexON,D3487,TRUE,_xll.ohTrigger(RecalcTrigger,TriggerON)),NA())</f>
        <v>2.2868484335362149E-2</v>
      </c>
      <c r="H3487" s="42">
        <f>_xll.qlCalendarAdvance(Calendar,$H3486,B3487,"f",FALSE)</f>
        <v>63760</v>
      </c>
      <c r="I3487" s="177">
        <f>_xll.qlInterestRateIndexValueDate(Index1M,$H3487)</f>
        <v>63760</v>
      </c>
      <c r="J3487" s="182">
        <f>IFERROR(_xll.qlIndexFixing(Index1M,$H3487,TRUE,_xll.ohTrigger(RecalcTrigger,Trigger1M)),NA())</f>
        <v>2.3098190346338844E-2</v>
      </c>
      <c r="K3487" s="44">
        <f>IFERROR(_xll.qlIndexFixing(Index3M,H3487,TRUE,_xll.ohTrigger(RecalcTrigger,Trigger3M)),NA())</f>
        <v>2.3354795581791647E-2</v>
      </c>
      <c r="L3487" s="44">
        <f>IFERROR(_xll.qlIndexFixing(Index6M,$H3487,TRUE,_xll.ohTrigger(RecalcTrigger,Trigger6M)),NA())</f>
        <v>2.348841267970873E-2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2.3072409802634697E-2</v>
      </c>
      <c r="O3487" s="44">
        <f>IFERROR(_xll.qlIndexFixing(ONIndex3M,I3487,TRUE,_xll.ohTrigger(RecalcTrigger,Trigger3M)),NA())</f>
        <v>2.3282963403570278E-2</v>
      </c>
      <c r="P3487" s="44">
        <f>IFERROR(_xll.qlIndexFixing(ONIndex6M,I3487,TRUE,_xll.ohTrigger(RecalcTrigger,Trigger6M)),NA())</f>
        <v>2.3343748517778984E-2</v>
      </c>
      <c r="Q3487" s="183">
        <f>IFERROR(_xll.qlIndexFixing(ONIndex1Y,I3487,TRUE,_xll.ohTrigger(RecalcTrigger,Trigger1Y)),NA())</f>
        <v>2.3382430012174327E-2</v>
      </c>
    </row>
    <row r="3488" spans="2:17" x14ac:dyDescent="0.2">
      <c r="B3488" s="39" t="s">
        <v>42</v>
      </c>
      <c r="D3488" s="42">
        <f>_xll.qlCalendarAdvance(Calendar,$D3487,B3488,"f",FALSE)</f>
        <v>63767</v>
      </c>
      <c r="E3488" s="177">
        <f>_xll.qlInterestRateIndexValueDate(IndexON,D3488)</f>
        <v>63767</v>
      </c>
      <c r="F3488" s="193">
        <f>IFERROR(_xll.qlIndexFixing(IndexON,D3488,TRUE,_xll.ohTrigger(RecalcTrigger,TriggerON)),NA())</f>
        <v>2.2869134443483929E-2</v>
      </c>
      <c r="H3488" s="42">
        <f>_xll.qlCalendarAdvance(Calendar,$H3487,B3488,"f",FALSE)</f>
        <v>63767</v>
      </c>
      <c r="I3488" s="177">
        <f>_xll.qlInterestRateIndexValueDate(Index1M,$H3488)</f>
        <v>63767</v>
      </c>
      <c r="J3488" s="182">
        <f>IFERROR(_xll.qlIndexFixing(Index1M,$H3488,TRUE,_xll.ohTrigger(RecalcTrigger,Trigger1M)),NA())</f>
        <v>2.3098112718364656E-2</v>
      </c>
      <c r="K3488" s="44">
        <f>IFERROR(_xll.qlIndexFixing(Index3M,H3488,TRUE,_xll.ohTrigger(RecalcTrigger,Trigger3M)),NA())</f>
        <v>2.3355391762347175E-2</v>
      </c>
      <c r="L3488" s="44">
        <f>IFERROR(_xll.qlIndexFixing(Index6M,$H3488,TRUE,_xll.ohTrigger(RecalcTrigger,Trigger6M)),NA())</f>
        <v>2.3488917220037805E-2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2.3073146491120466E-2</v>
      </c>
      <c r="O3488" s="44">
        <f>IFERROR(_xll.qlIndexFixing(ONIndex3M,I3488,TRUE,_xll.ohTrigger(RecalcTrigger,Trigger3M)),NA())</f>
        <v>2.3283650595714578E-2</v>
      </c>
      <c r="P3488" s="44">
        <f>IFERROR(_xll.qlIndexFixing(ONIndex6M,I3488,TRUE,_xll.ohTrigger(RecalcTrigger,Trigger6M)),NA())</f>
        <v>2.334443769977157E-2</v>
      </c>
      <c r="Q3488" s="183">
        <f>IFERROR(_xll.qlIndexFixing(ONIndex1Y,I3488,TRUE,_xll.ohTrigger(RecalcTrigger,Trigger1Y)),NA())</f>
        <v>2.3383122335601803E-2</v>
      </c>
    </row>
    <row r="3489" spans="2:17" x14ac:dyDescent="0.2">
      <c r="B3489" s="39" t="s">
        <v>42</v>
      </c>
      <c r="D3489" s="42">
        <f>_xll.qlCalendarAdvance(Calendar,$D3488,B3489,"f",FALSE)</f>
        <v>63774</v>
      </c>
      <c r="E3489" s="177">
        <f>_xll.qlInterestRateIndexValueDate(IndexON,D3489)</f>
        <v>63774</v>
      </c>
      <c r="F3489" s="193">
        <f>IFERROR(_xll.qlIndexFixing(IndexON,D3489,TRUE,_xll.ohTrigger(RecalcTrigger,TriggerON)),NA())</f>
        <v>2.2869770803319867E-2</v>
      </c>
      <c r="H3489" s="42">
        <f>_xll.qlCalendarAdvance(Calendar,$H3488,B3489,"f",FALSE)</f>
        <v>63774</v>
      </c>
      <c r="I3489" s="177">
        <f>_xll.qlInterestRateIndexValueDate(Index1M,$H3489)</f>
        <v>63774</v>
      </c>
      <c r="J3489" s="182">
        <f>IFERROR(_xll.qlIndexFixing(Index1M,$H3489,TRUE,_xll.ohTrigger(RecalcTrigger,Trigger1M)),NA())</f>
        <v>2.3098799605165865E-2</v>
      </c>
      <c r="K3489" s="44">
        <f>IFERROR(_xll.qlIndexFixing(Index3M,H3489,TRUE,_xll.ohTrigger(RecalcTrigger,Trigger3M)),NA())</f>
        <v>2.3355973325604278E-2</v>
      </c>
      <c r="L3489" s="44">
        <f>IFERROR(_xll.qlIndexFixing(Index6M,$H3489,TRUE,_xll.ohTrigger(RecalcTrigger,Trigger6M)),NA())</f>
        <v>2.3489407014007983E-2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2.3073867600079678E-2</v>
      </c>
      <c r="O3489" s="44">
        <f>IFERROR(_xll.qlIndexFixing(ONIndex3M,I3489,TRUE,_xll.ohTrigger(RecalcTrigger,Trigger3M)),NA())</f>
        <v>2.3284323255531314E-2</v>
      </c>
      <c r="P3489" s="44">
        <f>IFERROR(_xll.qlIndexFixing(ONIndex6M,I3489,TRUE,_xll.ohTrigger(RecalcTrigger,Trigger6M)),NA())</f>
        <v>2.3345112306968341E-2</v>
      </c>
      <c r="Q3489" s="183">
        <f>IFERROR(_xll.qlIndexFixing(ONIndex1Y,I3489,TRUE,_xll.ohTrigger(RecalcTrigger,Trigger1Y)),NA())</f>
        <v>2.3383800018018652E-2</v>
      </c>
    </row>
    <row r="3490" spans="2:17" x14ac:dyDescent="0.2">
      <c r="B3490" s="39" t="s">
        <v>42</v>
      </c>
      <c r="D3490" s="42">
        <f>_xll.qlCalendarAdvance(Calendar,$D3489,B3490,"f",FALSE)</f>
        <v>63781</v>
      </c>
      <c r="E3490" s="177">
        <f>_xll.qlInterestRateIndexValueDate(IndexON,D3490)</f>
        <v>63781</v>
      </c>
      <c r="F3490" s="193">
        <f>IFERROR(_xll.qlIndexFixing(IndexON,D3490,TRUE,_xll.ohTrigger(RecalcTrigger,TriggerON)),NA())</f>
        <v>2.2870393414464729E-2</v>
      </c>
      <c r="H3490" s="42">
        <f>_xll.qlCalendarAdvance(Calendar,$H3489,B3490,"f",FALSE)</f>
        <v>63781</v>
      </c>
      <c r="I3490" s="177">
        <f>_xll.qlInterestRateIndexValueDate(Index1M,$H3490)</f>
        <v>63781</v>
      </c>
      <c r="J3490" s="182">
        <f>IFERROR(_xll.qlIndexFixing(Index1M,$H3490,TRUE,_xll.ohTrigger(RecalcTrigger,Trigger1M)),NA())</f>
        <v>2.3099470880950351E-2</v>
      </c>
      <c r="K3490" s="44">
        <f>IFERROR(_xll.qlIndexFixing(Index3M,H3490,TRUE,_xll.ohTrigger(RecalcTrigger,Trigger3M)),NA())</f>
        <v>2.335654027155239E-2</v>
      </c>
      <c r="L3490" s="44">
        <f>IFERROR(_xll.qlIndexFixing(Index6M,$H3490,TRUE,_xll.ohTrigger(RecalcTrigger,Trigger6M)),NA())</f>
        <v>2.3489882061606928E-2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2.3074573129674425E-2</v>
      </c>
      <c r="O3490" s="44">
        <f>IFERROR(_xll.qlIndexFixing(ONIndex3M,I3490,TRUE,_xll.ohTrigger(RecalcTrigger,Trigger3M)),NA())</f>
        <v>2.328498138229107E-2</v>
      </c>
      <c r="P3490" s="44">
        <f>IFERROR(_xll.qlIndexFixing(ONIndex6M,I3490,TRUE,_xll.ohTrigger(RecalcTrigger,Trigger6M)),NA())</f>
        <v>2.3345772339288251E-2</v>
      </c>
      <c r="Q3490" s="183">
        <f>IFERROR(_xll.qlIndexFixing(ONIndex1Y,I3490,TRUE,_xll.ohTrigger(RecalcTrigger,Trigger1Y)),NA())</f>
        <v>2.3384463058938598E-2</v>
      </c>
    </row>
    <row r="3491" spans="2:17" x14ac:dyDescent="0.2">
      <c r="B3491" s="39" t="s">
        <v>42</v>
      </c>
      <c r="D3491" s="42">
        <f>_xll.qlCalendarAdvance(Calendar,$D3490,B3491,"f",FALSE)</f>
        <v>63788</v>
      </c>
      <c r="E3491" s="177">
        <f>_xll.qlInterestRateIndexValueDate(IndexON,D3491)</f>
        <v>63788</v>
      </c>
      <c r="F3491" s="193">
        <f>IFERROR(_xll.qlIndexFixing(IndexON,D3491,TRUE,_xll.ohTrigger(RecalcTrigger,TriggerON)),NA())</f>
        <v>2.2871002277242702E-2</v>
      </c>
      <c r="H3491" s="42">
        <f>_xll.qlCalendarAdvance(Calendar,$H3490,B3491,"f",FALSE)</f>
        <v>63788</v>
      </c>
      <c r="I3491" s="177">
        <f>_xll.qlInterestRateIndexValueDate(Index1M,$H3491)</f>
        <v>63788</v>
      </c>
      <c r="J3491" s="182">
        <f>IFERROR(_xll.qlIndexFixing(Index1M,$H3491,TRUE,_xll.ohTrigger(RecalcTrigger,Trigger1M)),NA())</f>
        <v>2.3100126545703384E-2</v>
      </c>
      <c r="K3491" s="44">
        <f>IFERROR(_xll.qlIndexFixing(Index3M,H3491,TRUE,_xll.ohTrigger(RecalcTrigger,Trigger3M)),NA())</f>
        <v>2.3357092600186223E-2</v>
      </c>
      <c r="L3491" s="44">
        <f>IFERROR(_xll.qlIndexFixing(Index6M,$H3491,TRUE,_xll.ohTrigger(RecalcTrigger,Trigger6M)),NA())</f>
        <v>2.3490342362824951E-2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2.3075263079499475E-2</v>
      </c>
      <c r="O3491" s="44">
        <f>IFERROR(_xll.qlIndexFixing(ONIndex3M,I3491,TRUE,_xll.ohTrigger(RecalcTrigger,Trigger3M)),NA())</f>
        <v>2.3285624976155939E-2</v>
      </c>
      <c r="P3491" s="44">
        <f>IFERROR(_xll.qlIndexFixing(ONIndex6M,I3491,TRUE,_xll.ohTrigger(RecalcTrigger,Trigger6M)),NA())</f>
        <v>2.33464177967313E-2</v>
      </c>
      <c r="Q3491" s="183">
        <f>IFERROR(_xll.qlIndexFixing(ONIndex1Y,I3491,TRUE,_xll.ohTrigger(RecalcTrigger,Trigger1Y)),NA())</f>
        <v>2.3385111458442687E-2</v>
      </c>
    </row>
    <row r="3492" spans="2:17" x14ac:dyDescent="0.2">
      <c r="B3492" s="39" t="s">
        <v>42</v>
      </c>
      <c r="D3492" s="42">
        <f>_xll.qlCalendarAdvance(Calendar,$D3491,B3492,"f",FALSE)</f>
        <v>63795</v>
      </c>
      <c r="E3492" s="177">
        <f>_xll.qlInterestRateIndexValueDate(IndexON,D3492)</f>
        <v>63795</v>
      </c>
      <c r="F3492" s="193">
        <f>IFERROR(_xll.qlIndexFixing(IndexON,D3492,TRUE,_xll.ohTrigger(RecalcTrigger,TriggerON)),NA())</f>
        <v>2.2871597391329601E-2</v>
      </c>
      <c r="H3492" s="42">
        <f>_xll.qlCalendarAdvance(Calendar,$H3491,B3492,"f",FALSE)</f>
        <v>63795</v>
      </c>
      <c r="I3492" s="177">
        <f>_xll.qlInterestRateIndexValueDate(Index1M,$H3492)</f>
        <v>63795</v>
      </c>
      <c r="J3492" s="182">
        <f>IFERROR(_xll.qlIndexFixing(Index1M,$H3492,TRUE,_xll.ohTrigger(RecalcTrigger,Trigger1M)),NA())</f>
        <v>2.3098441893869857E-2</v>
      </c>
      <c r="K3492" s="44">
        <f>IFERROR(_xll.qlIndexFixing(Index3M,H3492,TRUE,_xll.ohTrigger(RecalcTrigger,Trigger3M)),NA())</f>
        <v>2.3357630311503133E-2</v>
      </c>
      <c r="L3492" s="44">
        <f>IFERROR(_xll.qlIndexFixing(Index6M,$H3492,TRUE,_xll.ohTrigger(RecalcTrigger,Trigger6M)),NA())</f>
        <v>2.3490008253564624E-2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2.307593744996006E-2</v>
      </c>
      <c r="O3492" s="44">
        <f>IFERROR(_xll.qlIndexFixing(ONIndex3M,I3492,TRUE,_xll.ohTrigger(RecalcTrigger,Trigger3M)),NA())</f>
        <v>2.3286254037450105E-2</v>
      </c>
      <c r="P3492" s="44">
        <f>IFERROR(_xll.qlIndexFixing(ONIndex6M,I3492,TRUE,_xll.ohTrigger(RecalcTrigger,Trigger6M)),NA())</f>
        <v>2.3347048679297489E-2</v>
      </c>
      <c r="Q3492" s="183">
        <f>IFERROR(_xll.qlIndexFixing(ONIndex1Y,I3492,TRUE,_xll.ohTrigger(RecalcTrigger,Trigger1Y)),NA())</f>
        <v>2.3385745216774056E-2</v>
      </c>
    </row>
    <row r="3493" spans="2:17" x14ac:dyDescent="0.2">
      <c r="B3493" s="39" t="s">
        <v>42</v>
      </c>
      <c r="D3493" s="42">
        <f>_xll.qlCalendarAdvance(Calendar,$D3492,B3493,"f",FALSE)</f>
        <v>63802</v>
      </c>
      <c r="E3493" s="177">
        <f>_xll.qlInterestRateIndexValueDate(IndexON,D3493)</f>
        <v>63802</v>
      </c>
      <c r="F3493" s="193">
        <f>IFERROR(_xll.qlIndexFixing(IndexON,D3493,TRUE,_xll.ohTrigger(RecalcTrigger,TriggerON)),NA())</f>
        <v>2.2872178757130657E-2</v>
      </c>
      <c r="H3493" s="42">
        <f>_xll.qlCalendarAdvance(Calendar,$H3492,B3493,"f",FALSE)</f>
        <v>63802</v>
      </c>
      <c r="I3493" s="177">
        <f>_xll.qlInterestRateIndexValueDate(Index1M,$H3493)</f>
        <v>63802</v>
      </c>
      <c r="J3493" s="182">
        <f>IFERROR(_xll.qlIndexFixing(Index1M,$H3493,TRUE,_xll.ohTrigger(RecalcTrigger,Trigger1M)),NA())</f>
        <v>2.3099069562724082E-2</v>
      </c>
      <c r="K3493" s="44">
        <f>IFERROR(_xll.qlIndexFixing(Index3M,H3493,TRUE,_xll.ohTrigger(RecalcTrigger,Trigger3M)),NA())</f>
        <v>2.3357372879782391E-2</v>
      </c>
      <c r="L3493" s="44">
        <f>IFERROR(_xll.qlIndexFixing(Index6M,$H3493,TRUE,_xll.ohTrigger(RecalcTrigger,Trigger6M)),NA())</f>
        <v>2.348888261628192E-2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2.3076596240975134E-2</v>
      </c>
      <c r="O3493" s="44">
        <f>IFERROR(_xll.qlIndexFixing(ONIndex3M,I3493,TRUE,_xll.ohTrigger(RecalcTrigger,Trigger3M)),NA())</f>
        <v>2.3286868566092522E-2</v>
      </c>
      <c r="P3493" s="44">
        <f>IFERROR(_xll.qlIndexFixing(ONIndex6M,I3493,TRUE,_xll.ohTrigger(RecalcTrigger,Trigger6M)),NA())</f>
        <v>2.3347664987229955E-2</v>
      </c>
      <c r="Q3493" s="183">
        <f>IFERROR(_xll.qlIndexFixing(ONIndex1Y,I3493,TRUE,_xll.ohTrigger(RecalcTrigger,Trigger1Y)),NA())</f>
        <v>2.3386364334013754E-2</v>
      </c>
    </row>
    <row r="3494" spans="2:17" x14ac:dyDescent="0.2">
      <c r="B3494" s="39" t="s">
        <v>42</v>
      </c>
      <c r="D3494" s="42">
        <f>_xll.qlCalendarAdvance(Calendar,$D3493,B3494,"f",FALSE)</f>
        <v>63809</v>
      </c>
      <c r="E3494" s="177">
        <f>_xll.qlInterestRateIndexValueDate(IndexON,D3494)</f>
        <v>63809</v>
      </c>
      <c r="F3494" s="193">
        <f>IFERROR(_xll.qlIndexFixing(IndexON,D3494,TRUE,_xll.ohTrigger(RecalcTrigger,TriggerON)),NA())</f>
        <v>2.2872746374321684E-2</v>
      </c>
      <c r="H3494" s="42">
        <f>_xll.qlCalendarAdvance(Calendar,$H3493,B3494,"f",FALSE)</f>
        <v>63809</v>
      </c>
      <c r="I3494" s="177">
        <f>_xll.qlInterestRateIndexValueDate(Index1M,$H3494)</f>
        <v>63809</v>
      </c>
      <c r="J3494" s="182">
        <f>IFERROR(_xll.qlIndexFixing(Index1M,$H3494,TRUE,_xll.ohTrigger(RecalcTrigger,Trigger1M)),NA())</f>
        <v>2.3099681623509949E-2</v>
      </c>
      <c r="K3494" s="44">
        <f>IFERROR(_xll.qlIndexFixing(Index3M,H3494,TRUE,_xll.ohTrigger(RecalcTrigger,Trigger3M)),NA())</f>
        <v>2.3357882368026536E-2</v>
      </c>
      <c r="L3494" s="44">
        <f>IFERROR(_xll.qlIndexFixing(Index6M,$H3494,TRUE,_xll.ohTrigger(RecalcTrigger,Trigger6M)),NA())</f>
        <v>2.3489301757784457E-2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2.3077239452463649E-2</v>
      </c>
      <c r="O3494" s="44">
        <f>IFERROR(_xll.qlIndexFixing(ONIndex3M,I3494,TRUE,_xll.ohTrigger(RecalcTrigger,Trigger3M)),NA())</f>
        <v>2.3287468561759006E-2</v>
      </c>
      <c r="P3494" s="44">
        <f>IFERROR(_xll.qlIndexFixing(ONIndex6M,I3494,TRUE,_xll.ohTrigger(RecalcTrigger,Trigger6M)),NA())</f>
        <v>2.3348266720042421E-2</v>
      </c>
      <c r="Q3494" s="183">
        <f>IFERROR(_xll.qlIndexFixing(ONIndex1Y,I3494,TRUE,_xll.ohTrigger(RecalcTrigger,Trigger1Y)),NA())</f>
        <v>2.3386968809756548E-2</v>
      </c>
    </row>
    <row r="3495" spans="2:17" x14ac:dyDescent="0.2">
      <c r="B3495" s="39" t="s">
        <v>42</v>
      </c>
      <c r="D3495" s="42">
        <f>_xll.qlCalendarAdvance(Calendar,$D3494,B3495,"f",FALSE)</f>
        <v>63816</v>
      </c>
      <c r="E3495" s="177">
        <f>_xll.qlInterestRateIndexValueDate(IndexON,D3495)</f>
        <v>63816</v>
      </c>
      <c r="F3495" s="193">
        <f>IFERROR(_xll.qlIndexFixing(IndexON,D3495,TRUE,_xll.ohTrigger(RecalcTrigger,TriggerON)),NA())</f>
        <v>2.2873300242902683E-2</v>
      </c>
      <c r="H3495" s="42">
        <f>_xll.qlCalendarAdvance(Calendar,$H3494,B3495,"f",FALSE)</f>
        <v>63816</v>
      </c>
      <c r="I3495" s="177">
        <f>_xll.qlInterestRateIndexValueDate(Index1M,$H3495)</f>
        <v>63816</v>
      </c>
      <c r="J3495" s="182">
        <f>IFERROR(_xll.qlIndexFixing(Index1M,$H3495,TRUE,_xll.ohTrigger(RecalcTrigger,Trigger1M)),NA())</f>
        <v>2.3100278076208552E-2</v>
      </c>
      <c r="K3495" s="44">
        <f>IFERROR(_xll.qlIndexFixing(Index3M,H3495,TRUE,_xll.ohTrigger(RecalcTrigger,Trigger3M)),NA())</f>
        <v>2.3358377239864281E-2</v>
      </c>
      <c r="L3495" s="44">
        <f>IFERROR(_xll.qlIndexFixing(Index6M,$H3495,TRUE,_xll.ohTrigger(RecalcTrigger,Trigger6M)),NA())</f>
        <v>2.3489706155697298E-2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2.3077867084263515E-2</v>
      </c>
      <c r="O3495" s="44">
        <f>IFERROR(_xll.qlIndexFixing(ONIndex3M,I3495,TRUE,_xll.ohTrigger(RecalcTrigger,Trigger3M)),NA())</f>
        <v>2.3288054024530602E-2</v>
      </c>
      <c r="P3495" s="44">
        <f>IFERROR(_xll.qlIndexFixing(ONIndex6M,I3495,TRUE,_xll.ohTrigger(RecalcTrigger,Trigger6M)),NA())</f>
        <v>2.3348853878059073E-2</v>
      </c>
      <c r="Q3495" s="183">
        <f>IFERROR(_xll.qlIndexFixing(ONIndex1Y,I3495,TRUE,_xll.ohTrigger(RecalcTrigger,Trigger1Y)),NA())</f>
        <v>2.338755864416453E-2</v>
      </c>
    </row>
    <row r="3496" spans="2:17" x14ac:dyDescent="0.2">
      <c r="B3496" s="39" t="s">
        <v>42</v>
      </c>
      <c r="D3496" s="42">
        <f>_xll.qlCalendarAdvance(Calendar,$D3495,B3496,"f",FALSE)</f>
        <v>63823</v>
      </c>
      <c r="E3496" s="177">
        <f>_xll.qlInterestRateIndexValueDate(IndexON,D3496)</f>
        <v>63823</v>
      </c>
      <c r="F3496" s="193">
        <f>IFERROR(_xll.qlIndexFixing(IndexON,D3496,TRUE,_xll.ohTrigger(RecalcTrigger,TriggerON)),NA())</f>
        <v>2.2873840363116793E-2</v>
      </c>
      <c r="H3496" s="42">
        <f>_xll.qlCalendarAdvance(Calendar,$H3495,B3496,"f",FALSE)</f>
        <v>63823</v>
      </c>
      <c r="I3496" s="177">
        <f>_xll.qlInterestRateIndexValueDate(Index1M,$H3496)</f>
        <v>63823</v>
      </c>
      <c r="J3496" s="182">
        <f>IFERROR(_xll.qlIndexFixing(Index1M,$H3496,TRUE,_xll.ohTrigger(RecalcTrigger,Trigger1M)),NA())</f>
        <v>2.3100858920830691E-2</v>
      </c>
      <c r="K3496" s="44">
        <f>IFERROR(_xll.qlIndexFixing(Index3M,H3496,TRUE,_xll.ohTrigger(RecalcTrigger,Trigger3M)),NA())</f>
        <v>2.3359634983453552E-2</v>
      </c>
      <c r="L3496" s="44">
        <f>IFERROR(_xll.qlIndexFixing(Index6M,$H3496,TRUE,_xll.ohTrigger(RecalcTrigger,Trigger6M)),NA())</f>
        <v>2.3490095810013281E-2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2.3078479136698915E-2</v>
      </c>
      <c r="O3496" s="44">
        <f>IFERROR(_xll.qlIndexFixing(ONIndex3M,I3496,TRUE,_xll.ohTrigger(RecalcTrigger,Trigger3M)),NA())</f>
        <v>2.3288624954893589E-2</v>
      </c>
      <c r="P3496" s="44">
        <f>IFERROR(_xll.qlIndexFixing(ONIndex6M,I3496,TRUE,_xll.ohTrigger(RecalcTrigger,Trigger6M)),NA())</f>
        <v>2.3349426461523048E-2</v>
      </c>
      <c r="Q3496" s="183">
        <f>IFERROR(_xll.qlIndexFixing(ONIndex1Y,I3496,TRUE,_xll.ohTrigger(RecalcTrigger,Trigger1Y)),NA())</f>
        <v>2.3388133837561886E-2</v>
      </c>
    </row>
    <row r="3497" spans="2:17" x14ac:dyDescent="0.2">
      <c r="B3497" s="39" t="s">
        <v>42</v>
      </c>
      <c r="D3497" s="42">
        <f>_xll.qlCalendarAdvance(Calendar,$D3496,B3497,"f",FALSE)</f>
        <v>63830</v>
      </c>
      <c r="E3497" s="177">
        <f>_xll.qlInterestRateIndexValueDate(IndexON,D3497)</f>
        <v>63830</v>
      </c>
      <c r="F3497" s="193">
        <f>IFERROR(_xll.qlIndexFixing(IndexON,D3497,TRUE,_xll.ohTrigger(RecalcTrigger,TriggerON)),NA())</f>
        <v>2.2874366734720875E-2</v>
      </c>
      <c r="H3497" s="42">
        <f>_xll.qlCalendarAdvance(Calendar,$H3496,B3497,"f",FALSE)</f>
        <v>63830</v>
      </c>
      <c r="I3497" s="177">
        <f>_xll.qlInterestRateIndexValueDate(Index1M,$H3497)</f>
        <v>63830</v>
      </c>
      <c r="J3497" s="182">
        <f>IFERROR(_xll.qlIndexFixing(Index1M,$H3497,TRUE,_xll.ohTrigger(RecalcTrigger,Trigger1M)),NA())</f>
        <v>2.3103732702553587E-2</v>
      </c>
      <c r="K3497" s="44">
        <f>IFERROR(_xll.qlIndexFixing(Index3M,H3497,TRUE,_xll.ohTrigger(RecalcTrigger,Trigger3M)),NA())</f>
        <v>2.3360099608086306E-2</v>
      </c>
      <c r="L3497" s="44">
        <f>IFERROR(_xll.qlIndexFixing(Index6M,$H3497,TRUE,_xll.ohTrigger(RecalcTrigger,Trigger6M)),NA())</f>
        <v>2.3491245377730223E-2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2.3079075609526711E-2</v>
      </c>
      <c r="O3497" s="44">
        <f>IFERROR(_xll.qlIndexFixing(ONIndex3M,I3497,TRUE,_xll.ohTrigger(RecalcTrigger,Trigger3M)),NA())</f>
        <v>2.3289181352280641E-2</v>
      </c>
      <c r="P3497" s="44">
        <f>IFERROR(_xll.qlIndexFixing(ONIndex6M,I3497,TRUE,_xll.ohTrigger(RecalcTrigger,Trigger6M)),NA())</f>
        <v>2.3349984469867024E-2</v>
      </c>
      <c r="Q3497" s="183">
        <f>IFERROR(_xll.qlIndexFixing(ONIndex1Y,I3497,TRUE,_xll.ohTrigger(RecalcTrigger,Trigger1Y)),NA())</f>
        <v>2.3388694389543385E-2</v>
      </c>
    </row>
    <row r="3498" spans="2:17" x14ac:dyDescent="0.2">
      <c r="B3498" s="39" t="s">
        <v>42</v>
      </c>
      <c r="D3498" s="42">
        <f>_xll.qlCalendarAdvance(Calendar,$D3497,B3498,"f",FALSE)</f>
        <v>63837</v>
      </c>
      <c r="E3498" s="177">
        <f>_xll.qlInterestRateIndexValueDate(IndexON,D3498)</f>
        <v>63837</v>
      </c>
      <c r="F3498" s="193">
        <f>IFERROR(_xll.qlIndexFixing(IndexON,D3498,TRUE,_xll.ohTrigger(RecalcTrigger,TriggerON)),NA())</f>
        <v>2.2874879357958067E-2</v>
      </c>
      <c r="H3498" s="42">
        <f>_xll.qlCalendarAdvance(Calendar,$H3497,B3498,"f",FALSE)</f>
        <v>63837</v>
      </c>
      <c r="I3498" s="177">
        <f>_xll.qlInterestRateIndexValueDate(Index1M,$H3498)</f>
        <v>63837</v>
      </c>
      <c r="J3498" s="182">
        <f>IFERROR(_xll.qlIndexFixing(Index1M,$H3498,TRUE,_xll.ohTrigger(RecalcTrigger,Trigger1M)),NA())</f>
        <v>2.3104279090056943E-2</v>
      </c>
      <c r="K3498" s="44">
        <f>IFERROR(_xll.qlIndexFixing(Index3M,H3498,TRUE,_xll.ohTrigger(RecalcTrigger,Trigger3M)),NA())</f>
        <v>2.336054961536602E-2</v>
      </c>
      <c r="L3498" s="44">
        <f>IFERROR(_xll.qlIndexFixing(Index6M,$H3498,TRUE,_xll.ohTrigger(RecalcTrigger,Trigger6M)),NA())</f>
        <v>2.3491604514686779E-2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2.3079656502746904E-2</v>
      </c>
      <c r="O3498" s="44">
        <f>IFERROR(_xll.qlIndexFixing(ONIndex3M,I3498,TRUE,_xll.ohTrigger(RecalcTrigger,Trigger3M)),NA())</f>
        <v>2.3289723216853853E-2</v>
      </c>
      <c r="P3498" s="44">
        <f>IFERROR(_xll.qlIndexFixing(ONIndex6M,I3498,TRUE,_xll.ohTrigger(RecalcTrigger,Trigger6M)),NA())</f>
        <v>2.3350527903253093E-2</v>
      </c>
      <c r="Q3498" s="183">
        <f>IFERROR(_xll.qlIndexFixing(ONIndex1Y,I3498,TRUE,_xll.ohTrigger(RecalcTrigger,Trigger1Y)),NA())</f>
        <v>2.3389240300109027E-2</v>
      </c>
    </row>
    <row r="3499" spans="2:17" x14ac:dyDescent="0.2">
      <c r="B3499" s="39" t="s">
        <v>42</v>
      </c>
      <c r="D3499" s="42">
        <f>_xll.qlCalendarAdvance(Calendar,$D3498,B3499,"f",FALSE)</f>
        <v>63844</v>
      </c>
      <c r="E3499" s="177">
        <f>_xll.qlInterestRateIndexValueDate(IndexON,D3499)</f>
        <v>63844</v>
      </c>
      <c r="F3499" s="193">
        <f>IFERROR(_xll.qlIndexFixing(IndexON,D3499,TRUE,_xll.ohTrigger(RecalcTrigger,TriggerON)),NA())</f>
        <v>2.2875378232585231E-2</v>
      </c>
      <c r="H3499" s="42">
        <f>_xll.qlCalendarAdvance(Calendar,$H3498,B3499,"f",FALSE)</f>
        <v>63844</v>
      </c>
      <c r="I3499" s="177">
        <f>_xll.qlInterestRateIndexValueDate(Index1M,$H3499)</f>
        <v>63844</v>
      </c>
      <c r="J3499" s="182">
        <f>IFERROR(_xll.qlIndexFixing(Index1M,$H3499,TRUE,_xll.ohTrigger(RecalcTrigger,Trigger1M)),NA())</f>
        <v>2.3104809866514107E-2</v>
      </c>
      <c r="K3499" s="44">
        <f>IFERROR(_xll.qlIndexFixing(Index3M,H3499,TRUE,_xll.ohTrigger(RecalcTrigger,Trigger3M)),NA())</f>
        <v>2.3360985005288284E-2</v>
      </c>
      <c r="L3499" s="44">
        <f>IFERROR(_xll.qlIndexFixing(Index6M,$H3499,TRUE,_xll.ohTrigger(RecalcTrigger,Trigger6M)),NA())</f>
        <v>2.3491948907077825E-2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2.3080221816683677E-2</v>
      </c>
      <c r="O3499" s="44">
        <f>IFERROR(_xll.qlIndexFixing(ONIndex3M,I3499,TRUE,_xll.ohTrigger(RecalcTrigger,Trigger3M)),NA())</f>
        <v>2.3290250548775315E-2</v>
      </c>
      <c r="P3499" s="44">
        <f>IFERROR(_xll.qlIndexFixing(ONIndex6M,I3499,TRUE,_xll.ohTrigger(RecalcTrigger,Trigger6M)),NA())</f>
        <v>2.3351056762086486E-2</v>
      </c>
      <c r="Q3499" s="183">
        <f>IFERROR(_xll.qlIndexFixing(ONIndex1Y,I3499,TRUE,_xll.ohTrigger(RecalcTrigger,Trigger1Y)),NA())</f>
        <v>2.3389771569501949E-2</v>
      </c>
    </row>
    <row r="3500" spans="2:17" x14ac:dyDescent="0.2">
      <c r="B3500" s="39" t="s">
        <v>42</v>
      </c>
      <c r="D3500" s="42">
        <f>_xll.qlCalendarAdvance(Calendar,$D3499,B3500,"f",FALSE)</f>
        <v>63851</v>
      </c>
      <c r="E3500" s="177">
        <f>_xll.qlInterestRateIndexValueDate(IndexON,D3500)</f>
        <v>63851</v>
      </c>
      <c r="F3500" s="193">
        <f>IFERROR(_xll.qlIndexFixing(IndexON,D3500,TRUE,_xll.ohTrigger(RecalcTrigger,TriggerON)),NA())</f>
        <v>2.2875863358683413E-2</v>
      </c>
      <c r="H3500" s="42">
        <f>_xll.qlCalendarAdvance(Calendar,$H3499,B3500,"f",FALSE)</f>
        <v>63851</v>
      </c>
      <c r="I3500" s="177">
        <f>_xll.qlInterestRateIndexValueDate(Index1M,$H3500)</f>
        <v>63851</v>
      </c>
      <c r="J3500" s="182">
        <f>IFERROR(_xll.qlIndexFixing(Index1M,$H3500,TRUE,_xll.ohTrigger(RecalcTrigger,Trigger1M)),NA())</f>
        <v>2.3105325031927533E-2</v>
      </c>
      <c r="K3500" s="44">
        <f>IFERROR(_xll.qlIndexFixing(Index3M,H3500,TRUE,_xll.ohTrigger(RecalcTrigger,Trigger3M)),NA())</f>
        <v>2.3361405777848704E-2</v>
      </c>
      <c r="L3500" s="44">
        <f>IFERROR(_xll.qlIndexFixing(Index6M,$H3500,TRUE,_xll.ohTrigger(RecalcTrigger,Trigger6M)),NA())</f>
        <v>2.3492278554894455E-2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2.3080771551012846E-2</v>
      </c>
      <c r="O3500" s="44">
        <f>IFERROR(_xll.qlIndexFixing(ONIndex3M,I3500,TRUE,_xll.ohTrigger(RecalcTrigger,Trigger3M)),NA())</f>
        <v>2.3290763347963983E-2</v>
      </c>
      <c r="P3500" s="44">
        <f>IFERROR(_xll.qlIndexFixing(ONIndex6M,I3500,TRUE,_xll.ohTrigger(RecalcTrigger,Trigger6M)),NA())</f>
        <v>2.3351571045880926E-2</v>
      </c>
      <c r="Q3500" s="183">
        <f>IFERROR(_xll.qlIndexFixing(ONIndex1Y,I3500,TRUE,_xll.ohTrigger(RecalcTrigger,Trigger1Y)),NA())</f>
        <v>2.3390288197641107E-2</v>
      </c>
    </row>
    <row r="3501" spans="2:17" x14ac:dyDescent="0.2">
      <c r="B3501" s="39" t="s">
        <v>42</v>
      </c>
      <c r="D3501" s="42">
        <f>_xll.qlCalendarAdvance(Calendar,$D3500,B3501,"f",FALSE)</f>
        <v>63858</v>
      </c>
      <c r="E3501" s="177">
        <f>_xll.qlInterestRateIndexValueDate(IndexON,D3501)</f>
        <v>63858</v>
      </c>
      <c r="F3501" s="193">
        <f>IFERROR(_xll.qlIndexFixing(IndexON,D3501,TRUE,_xll.ohTrigger(RecalcTrigger,TriggerON)),NA())</f>
        <v>2.2876334736252613E-2</v>
      </c>
      <c r="H3501" s="42">
        <f>_xll.qlCalendarAdvance(Calendar,$H3500,B3501,"f",FALSE)</f>
        <v>63858</v>
      </c>
      <c r="I3501" s="177">
        <f>_xll.qlInterestRateIndexValueDate(Index1M,$H3501)</f>
        <v>63858</v>
      </c>
      <c r="J3501" s="182">
        <f>IFERROR(_xll.qlIndexFixing(Index1M,$H3501,TRUE,_xll.ohTrigger(RecalcTrigger,Trigger1M)),NA())</f>
        <v>2.3103529022659407E-2</v>
      </c>
      <c r="K3501" s="44">
        <f>IFERROR(_xll.qlIndexFixing(Index3M,H3501,TRUE,_xll.ohTrigger(RecalcTrigger,Trigger3M)),NA())</f>
        <v>2.3361811933041984E-2</v>
      </c>
      <c r="L3501" s="44">
        <f>IFERROR(_xll.qlIndexFixing(Index6M,$H3501,TRUE,_xll.ohTrigger(RecalcTrigger,Trigger6M)),NA())</f>
        <v>2.3491822927334038E-2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2.3081305705815458E-2</v>
      </c>
      <c r="O3501" s="44">
        <f>IFERROR(_xll.qlIndexFixing(ONIndex3M,I3501,TRUE,_xll.ohTrigger(RecalcTrigger,Trigger3M)),NA())</f>
        <v>2.3291261614176717E-2</v>
      </c>
      <c r="P3501" s="44">
        <f>IFERROR(_xll.qlIndexFixing(ONIndex6M,I3501,TRUE,_xll.ohTrigger(RecalcTrigger,Trigger6M)),NA())</f>
        <v>2.3352070754960597E-2</v>
      </c>
      <c r="Q3501" s="183">
        <f>IFERROR(_xll.qlIndexFixing(ONIndex1Y,I3501,TRUE,_xll.ohTrigger(RecalcTrigger,Trigger1Y)),NA())</f>
        <v>2.3390790184607546E-2</v>
      </c>
    </row>
    <row r="3502" spans="2:17" x14ac:dyDescent="0.2">
      <c r="B3502" s="39" t="s">
        <v>42</v>
      </c>
      <c r="D3502" s="42">
        <f>_xll.qlCalendarAdvance(Calendar,$D3501,B3502,"f",FALSE)</f>
        <v>63865</v>
      </c>
      <c r="E3502" s="177">
        <f>_xll.qlInterestRateIndexValueDate(IndexON,D3502)</f>
        <v>63865</v>
      </c>
      <c r="F3502" s="193">
        <f>IFERROR(_xll.qlIndexFixing(IndexON,D3502,TRUE,_xll.ohTrigger(RecalcTrigger,TriggerON)),NA())</f>
        <v>2.2876792365292831E-2</v>
      </c>
      <c r="H3502" s="42">
        <f>_xll.qlCalendarAdvance(Calendar,$H3501,B3502,"f",FALSE)</f>
        <v>63865</v>
      </c>
      <c r="I3502" s="177">
        <f>_xll.qlInterestRateIndexValueDate(Index1M,$H3502)</f>
        <v>63865</v>
      </c>
      <c r="J3502" s="182">
        <f>IFERROR(_xll.qlIndexFixing(Index1M,$H3502,TRUE,_xll.ohTrigger(RecalcTrigger,Trigger1M)),NA())</f>
        <v>2.3104016218755241E-2</v>
      </c>
      <c r="K3502" s="44">
        <f>IFERROR(_xll.qlIndexFixing(Index3M,H3502,TRUE,_xll.ohTrigger(RecalcTrigger,Trigger3M)),NA())</f>
        <v>2.3362203470862847E-2</v>
      </c>
      <c r="L3502" s="44">
        <f>IFERROR(_xll.qlIndexFixing(Index6M,$H3502,TRUE,_xll.ohTrigger(RecalcTrigger,Trigger6M)),NA())</f>
        <v>2.3492124119893789E-2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2.3081824281010466E-2</v>
      </c>
      <c r="O3502" s="44">
        <f>IFERROR(_xll.qlIndexFixing(ONIndex3M,I3502,TRUE,_xll.ohTrigger(RecalcTrigger,Trigger3M)),NA())</f>
        <v>2.3291745347818749E-2</v>
      </c>
      <c r="P3502" s="44">
        <f>IFERROR(_xll.qlIndexFixing(ONIndex6M,I3502,TRUE,_xll.ohTrigger(RecalcTrigger,Trigger6M)),NA())</f>
        <v>2.3352555889001314E-2</v>
      </c>
      <c r="Q3502" s="183">
        <f>IFERROR(_xll.qlIndexFixing(ONIndex1Y,I3502,TRUE,_xll.ohTrigger(RecalcTrigger,Trigger1Y)),NA())</f>
        <v>2.3391277529996035E-2</v>
      </c>
    </row>
    <row r="3503" spans="2:17" x14ac:dyDescent="0.2">
      <c r="B3503" s="39" t="s">
        <v>42</v>
      </c>
      <c r="D3503" s="42">
        <f>_xll.qlCalendarAdvance(Calendar,$D3502,B3503,"f",FALSE)</f>
        <v>63872</v>
      </c>
      <c r="E3503" s="177">
        <f>_xll.qlInterestRateIndexValueDate(IndexON,D3503)</f>
        <v>63872</v>
      </c>
      <c r="F3503" s="193">
        <f>IFERROR(_xll.qlIndexFixing(IndexON,D3503,TRUE,_xll.ohTrigger(RecalcTrigger,TriggerON)),NA())</f>
        <v>2.2877236245885113E-2</v>
      </c>
      <c r="H3503" s="42">
        <f>_xll.qlCalendarAdvance(Calendar,$H3502,B3503,"f",FALSE)</f>
        <v>63872</v>
      </c>
      <c r="I3503" s="177">
        <f>_xll.qlInterestRateIndexValueDate(Index1M,$H3503)</f>
        <v>63872</v>
      </c>
      <c r="J3503" s="182">
        <f>IFERROR(_xll.qlIndexFixing(Index1M,$H3503,TRUE,_xll.ohTrigger(RecalcTrigger,Trigger1M)),NA())</f>
        <v>2.310448780675841E-2</v>
      </c>
      <c r="K3503" s="44">
        <f>IFERROR(_xll.qlIndexFixing(Index3M,H3503,TRUE,_xll.ohTrigger(RecalcTrigger,Trigger3M)),NA())</f>
        <v>2.3362580391308643E-2</v>
      </c>
      <c r="L3503" s="44">
        <f>IFERROR(_xll.qlIndexFixing(Index6M,$H3503,TRUE,_xll.ohTrigger(RecalcTrigger,Trigger6M)),NA())</f>
        <v>2.349241056880429E-2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2.3082327277003101E-2</v>
      </c>
      <c r="O3503" s="44">
        <f>IFERROR(_xll.qlIndexFixing(ONIndex3M,I3503,TRUE,_xll.ohTrigger(RecalcTrigger,Trigger3M)),NA())</f>
        <v>2.3292214548646939E-2</v>
      </c>
      <c r="P3503" s="44">
        <f>IFERROR(_xll.qlIndexFixing(ONIndex6M,I3503,TRUE,_xll.ohTrigger(RecalcTrigger,Trigger6M)),NA())</f>
        <v>2.3353026448570402E-2</v>
      </c>
      <c r="Q3503" s="183">
        <f>IFERROR(_xll.qlIndexFixing(ONIndex1Y,I3503,TRUE,_xll.ohTrigger(RecalcTrigger,Trigger1Y)),NA())</f>
        <v>2.3391750234373898E-2</v>
      </c>
    </row>
    <row r="3504" spans="2:17" x14ac:dyDescent="0.2">
      <c r="B3504" s="39" t="s">
        <v>42</v>
      </c>
      <c r="D3504" s="42">
        <f>_xll.qlCalendarAdvance(Calendar,$D3503,B3504,"f",FALSE)</f>
        <v>63879</v>
      </c>
      <c r="E3504" s="177">
        <f>_xll.qlInterestRateIndexValueDate(IndexON,D3504)</f>
        <v>63879</v>
      </c>
      <c r="F3504" s="193">
        <f>IFERROR(_xll.qlIndexFixing(IndexON,D3504,TRUE,_xll.ohTrigger(RecalcTrigger,TriggerON)),NA())</f>
        <v>2.2877666377948414E-2</v>
      </c>
      <c r="H3504" s="42">
        <f>_xll.qlCalendarAdvance(Calendar,$H3503,B3504,"f",FALSE)</f>
        <v>63879</v>
      </c>
      <c r="I3504" s="177">
        <f>_xll.qlInterestRateIndexValueDate(Index1M,$H3504)</f>
        <v>63879</v>
      </c>
      <c r="J3504" s="182">
        <f>IFERROR(_xll.qlIndexFixing(Index1M,$H3504,TRUE,_xll.ohTrigger(RecalcTrigger,Trigger1M)),NA())</f>
        <v>2.3104943786663501E-2</v>
      </c>
      <c r="K3504" s="44">
        <f>IFERROR(_xll.qlIndexFixing(Index3M,H3504,TRUE,_xll.ohTrigger(RecalcTrigger,Trigger3M)),NA())</f>
        <v>2.3362942694373209E-2</v>
      </c>
      <c r="L3504" s="44">
        <f>IFERROR(_xll.qlIndexFixing(Index6M,$H3504,TRUE,_xll.ohTrigger(RecalcTrigger,Trigger6M)),NA())</f>
        <v>2.3492682274057038E-2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2.3082814693144993E-2</v>
      </c>
      <c r="O3504" s="44">
        <f>IFERROR(_xll.qlIndexFixing(ONIndex3M,I3504,TRUE,_xll.ohTrigger(RecalcTrigger,Trigger3M)),NA())</f>
        <v>2.3292669216661288E-2</v>
      </c>
      <c r="P3504" s="44">
        <f>IFERROR(_xll.qlIndexFixing(ONIndex6M,I3504,TRUE,_xll.ohTrigger(RecalcTrigger,Trigger6M)),NA())</f>
        <v>2.3353482432776351E-2</v>
      </c>
      <c r="Q3504" s="183">
        <f>IFERROR(_xll.qlIndexFixing(ONIndex1Y,I3504,TRUE,_xll.ohTrigger(RecalcTrigger,Trigger1Y)),NA())</f>
        <v>2.3392208297335904E-2</v>
      </c>
    </row>
    <row r="3505" spans="2:17" x14ac:dyDescent="0.2">
      <c r="B3505" s="39" t="s">
        <v>42</v>
      </c>
      <c r="D3505" s="42">
        <f>_xll.qlCalendarAdvance(Calendar,$D3504,B3505,"f",FALSE)</f>
        <v>63886</v>
      </c>
      <c r="E3505" s="177">
        <f>_xll.qlInterestRateIndexValueDate(IndexON,D3505)</f>
        <v>63886</v>
      </c>
      <c r="F3505" s="193">
        <f>IFERROR(_xll.qlIndexFixing(IndexON,D3505,TRUE,_xll.ohTrigger(RecalcTrigger,TriggerON)),NA())</f>
        <v>2.2878082761482732E-2</v>
      </c>
      <c r="H3505" s="42">
        <f>_xll.qlCalendarAdvance(Calendar,$H3504,B3505,"f",FALSE)</f>
        <v>63886</v>
      </c>
      <c r="I3505" s="177">
        <f>_xll.qlInterestRateIndexValueDate(Index1M,$H3505)</f>
        <v>63886</v>
      </c>
      <c r="J3505" s="182">
        <f>IFERROR(_xll.qlIndexFixing(Index1M,$H3505,TRUE,_xll.ohTrigger(RecalcTrigger,Trigger1M)),NA())</f>
        <v>2.3105384158475926E-2</v>
      </c>
      <c r="K3505" s="44">
        <f>IFERROR(_xll.qlIndexFixing(Index3M,H3505,TRUE,_xll.ohTrigger(RecalcTrigger,Trigger3M)),NA())</f>
        <v>2.3363290380057425E-2</v>
      </c>
      <c r="L3505" s="44">
        <f>IFERROR(_xll.qlIndexFixing(Index6M,$H3505,TRUE,_xll.ohTrigger(RecalcTrigger,Trigger6M)),NA())</f>
        <v>2.3492939235648002E-2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2.308328652992242E-2</v>
      </c>
      <c r="O3505" s="44">
        <f>IFERROR(_xll.qlIndexFixing(ONIndex3M,I3505,TRUE,_xll.ohTrigger(RecalcTrigger,Trigger3M)),NA())</f>
        <v>2.3293109351942842E-2</v>
      </c>
      <c r="P3505" s="44">
        <f>IFERROR(_xll.qlIndexFixing(ONIndex6M,I3505,TRUE,_xll.ohTrigger(RecalcTrigger,Trigger6M)),NA())</f>
        <v>2.3353923842591717E-2</v>
      </c>
      <c r="Q3505" s="183">
        <f>IFERROR(_xll.qlIndexFixing(ONIndex1Y,I3505,TRUE,_xll.ohTrigger(RecalcTrigger,Trigger1Y)),NA())</f>
        <v>2.3392651719044144E-2</v>
      </c>
    </row>
    <row r="3506" spans="2:17" x14ac:dyDescent="0.2">
      <c r="B3506" s="39" t="s">
        <v>42</v>
      </c>
      <c r="D3506" s="42">
        <f>_xll.qlCalendarAdvance(Calendar,$D3505,B3506,"f",FALSE)</f>
        <v>63893</v>
      </c>
      <c r="E3506" s="177">
        <f>_xll.qlInterestRateIndexValueDate(IndexON,D3506)</f>
        <v>63893</v>
      </c>
      <c r="F3506" s="193">
        <f>IFERROR(_xll.qlIndexFixing(IndexON,D3506,TRUE,_xll.ohTrigger(RecalcTrigger,TriggerON)),NA())</f>
        <v>2.2878485396407022E-2</v>
      </c>
      <c r="H3506" s="42">
        <f>_xll.qlCalendarAdvance(Calendar,$H3505,B3506,"f",FALSE)</f>
        <v>63893</v>
      </c>
      <c r="I3506" s="177">
        <f>_xll.qlInterestRateIndexValueDate(Index1M,$H3506)</f>
        <v>63893</v>
      </c>
      <c r="J3506" s="182">
        <f>IFERROR(_xll.qlIndexFixing(Index1M,$H3506,TRUE,_xll.ohTrigger(RecalcTrigger,Trigger1M)),NA())</f>
        <v>2.3108088192263659E-2</v>
      </c>
      <c r="K3506" s="44">
        <f>IFERROR(_xll.qlIndexFixing(Index3M,H3506,TRUE,_xll.ohTrigger(RecalcTrigger,Trigger3M)),NA())</f>
        <v>2.3362088778644444E-2</v>
      </c>
      <c r="L3506" s="44">
        <f>IFERROR(_xll.qlIndexFixing(Index6M,$H3506,TRUE,_xll.ohTrigger(RecalcTrigger,Trigger6M)),NA())</f>
        <v>2.3493946805370862E-2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2.3083742787173289E-2</v>
      </c>
      <c r="O3506" s="44">
        <f>IFERROR(_xll.qlIndexFixing(ONIndex3M,I3506,TRUE,_xll.ohTrigger(RecalcTrigger,Trigger3M)),NA())</f>
        <v>2.3293534954491601E-2</v>
      </c>
      <c r="P3506" s="44">
        <f>IFERROR(_xll.qlIndexFixing(ONIndex6M,I3506,TRUE,_xll.ohTrigger(RecalcTrigger,Trigger6M)),NA())</f>
        <v>2.3354350677206037E-2</v>
      </c>
      <c r="Q3506" s="183">
        <f>IFERROR(_xll.qlIndexFixing(ONIndex1Y,I3506,TRUE,_xll.ohTrigger(RecalcTrigger,Trigger1Y)),NA())</f>
        <v>2.3393080499417573E-2</v>
      </c>
    </row>
    <row r="3507" spans="2:17" x14ac:dyDescent="0.2">
      <c r="B3507" s="39" t="s">
        <v>42</v>
      </c>
      <c r="D3507" s="42">
        <f>_xll.qlCalendarAdvance(Calendar,$D3506,B3507,"f",FALSE)</f>
        <v>63900</v>
      </c>
      <c r="E3507" s="177">
        <f>_xll.qlInterestRateIndexValueDate(IndexON,D3507)</f>
        <v>63900</v>
      </c>
      <c r="F3507" s="193">
        <f>IFERROR(_xll.qlIndexFixing(IndexON,D3507,TRUE,_xll.ohTrigger(RecalcTrigger,TriggerON)),NA())</f>
        <v>2.2878874283045469E-2</v>
      </c>
      <c r="H3507" s="42">
        <f>_xll.qlCalendarAdvance(Calendar,$H3506,B3507,"f",FALSE)</f>
        <v>63900</v>
      </c>
      <c r="I3507" s="177">
        <f>_xll.qlInterestRateIndexValueDate(Index1M,$H3507)</f>
        <v>63900</v>
      </c>
      <c r="J3507" s="182">
        <f>IFERROR(_xll.qlIndexFixing(Index1M,$H3507,TRUE,_xll.ohTrigger(RecalcTrigger,Trigger1M)),NA())</f>
        <v>2.3108494080280057E-2</v>
      </c>
      <c r="K3507" s="44">
        <f>IFERROR(_xll.qlIndexFixing(Index3M,H3507,TRUE,_xll.ohTrigger(RecalcTrigger,Trigger3M)),NA())</f>
        <v>2.336240927683364E-2</v>
      </c>
      <c r="L3507" s="44">
        <f>IFERROR(_xll.qlIndexFixing(Index6M,$H3507,TRUE,_xll.ohTrigger(RecalcTrigger,Trigger6M)),NA())</f>
        <v>2.3494173240990256E-2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2.3084183465059693E-2</v>
      </c>
      <c r="O3507" s="44">
        <f>IFERROR(_xll.qlIndexFixing(ONIndex3M,I3507,TRUE,_xll.ohTrigger(RecalcTrigger,Trigger3M)),NA())</f>
        <v>2.3293946024307566E-2</v>
      </c>
      <c r="P3507" s="44">
        <f>IFERROR(_xll.qlIndexFixing(ONIndex6M,I3507,TRUE,_xll.ohTrigger(RecalcTrigger,Trigger6M)),NA())</f>
        <v>2.3354762937348728E-2</v>
      </c>
      <c r="Q3507" s="183">
        <f>IFERROR(_xll.qlIndexFixing(ONIndex1Y,I3507,TRUE,_xll.ohTrigger(RecalcTrigger,Trigger1Y)),NA())</f>
        <v>2.3393494638537238E-2</v>
      </c>
    </row>
    <row r="3508" spans="2:17" x14ac:dyDescent="0.2">
      <c r="B3508" s="39" t="s">
        <v>42</v>
      </c>
      <c r="D3508" s="42">
        <f>_xll.qlCalendarAdvance(Calendar,$D3507,B3508,"f",FALSE)</f>
        <v>63907</v>
      </c>
      <c r="E3508" s="177">
        <f>_xll.qlInterestRateIndexValueDate(IndexON,D3508)</f>
        <v>63907</v>
      </c>
      <c r="F3508" s="193">
        <f>IFERROR(_xll.qlIndexFixing(IndexON,D3508,TRUE,_xll.ohTrigger(RecalcTrigger,TriggerON)),NA())</f>
        <v>2.2879249421154935E-2</v>
      </c>
      <c r="H3508" s="42">
        <f>_xll.qlCalendarAdvance(Calendar,$H3507,B3508,"f",FALSE)</f>
        <v>63907</v>
      </c>
      <c r="I3508" s="177">
        <f>_xll.qlInterestRateIndexValueDate(Index1M,$H3508)</f>
        <v>63907</v>
      </c>
      <c r="J3508" s="182">
        <f>IFERROR(_xll.qlIndexFixing(Index1M,$H3508,TRUE,_xll.ohTrigger(RecalcTrigger,Trigger1M)),NA())</f>
        <v>2.3108884357230609E-2</v>
      </c>
      <c r="K3508" s="44">
        <f>IFERROR(_xll.qlIndexFixing(Index3M,H3508,TRUE,_xll.ohTrigger(RecalcTrigger,Trigger3M)),NA())</f>
        <v>2.3362715159494965E-2</v>
      </c>
      <c r="L3508" s="44">
        <f>IFERROR(_xll.qlIndexFixing(Index6M,$H3508,TRUE,_xll.ohTrigger(RecalcTrigger,Trigger6M)),NA())</f>
        <v>2.3494384931986252E-2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2.3084608563095355E-2</v>
      </c>
      <c r="O3508" s="44">
        <f>IFERROR(_xll.qlIndexFixing(ONIndex3M,I3508,TRUE,_xll.ohTrigger(RecalcTrigger,Trigger3M)),NA())</f>
        <v>2.3294342561147596E-2</v>
      </c>
      <c r="P3508" s="44">
        <f>IFERROR(_xll.qlIndexFixing(ONIndex6M,I3508,TRUE,_xll.ohTrigger(RecalcTrigger,Trigger6M)),NA())</f>
        <v>2.3355160622290372E-2</v>
      </c>
      <c r="Q3508" s="183">
        <f>IFERROR(_xll.qlIndexFixing(ONIndex1Y,I3508,TRUE,_xll.ohTrigger(RecalcTrigger,Trigger1Y)),NA())</f>
        <v>2.3393894136403137E-2</v>
      </c>
    </row>
    <row r="3509" spans="2:17" x14ac:dyDescent="0.2">
      <c r="B3509" s="39" t="s">
        <v>42</v>
      </c>
      <c r="D3509" s="42">
        <f>_xll.qlCalendarAdvance(Calendar,$D3508,B3509,"f",FALSE)</f>
        <v>63915</v>
      </c>
      <c r="E3509" s="177">
        <f>_xll.qlInterestRateIndexValueDate(IndexON,D3509)</f>
        <v>63915</v>
      </c>
      <c r="F3509" s="193">
        <f>IFERROR(_xll.qlIndexFixing(IndexON,D3509,TRUE,_xll.ohTrigger(RecalcTrigger,TriggerON)),NA())</f>
        <v>2.2879661315373667E-2</v>
      </c>
      <c r="H3509" s="42">
        <f>_xll.qlCalendarAdvance(Calendar,$H3508,B3509,"f",FALSE)</f>
        <v>63915</v>
      </c>
      <c r="I3509" s="177">
        <f>_xll.qlInterestRateIndexValueDate(Index1M,$H3509)</f>
        <v>63915</v>
      </c>
      <c r="J3509" s="182">
        <f>IFERROR(_xll.qlIndexFixing(Index1M,$H3509,TRUE,_xll.ohTrigger(RecalcTrigger,Trigger1M)),NA())</f>
        <v>2.3108555014426796E-2</v>
      </c>
      <c r="K3509" s="44">
        <f>IFERROR(_xll.qlIndexFixing(Index3M,H3509,TRUE,_xll.ohTrigger(RecalcTrigger,Trigger3M)),NA())</f>
        <v>2.3363046843109206E-2</v>
      </c>
      <c r="L3509" s="44">
        <f>IFERROR(_xll.qlIndexFixing(Index6M,$H3509,TRUE,_xll.ohTrigger(RecalcTrigger,Trigger6M)),NA())</f>
        <v>2.3494608812113547E-2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2.3085075312840875E-2</v>
      </c>
      <c r="O3509" s="44">
        <f>IFERROR(_xll.qlIndexFixing(ONIndex3M,I3509,TRUE,_xll.ohTrigger(RecalcTrigger,Trigger3M)),NA())</f>
        <v>2.329477795116941E-2</v>
      </c>
      <c r="P3509" s="44">
        <f>IFERROR(_xll.qlIndexFixing(ONIndex6M,I3509,TRUE,_xll.ohTrigger(RecalcTrigger,Trigger6M)),NA())</f>
        <v>2.3355597272906037E-2</v>
      </c>
      <c r="Q3509" s="183">
        <f>IFERROR(_xll.qlIndexFixing(ONIndex1Y,I3509,TRUE,_xll.ohTrigger(RecalcTrigger,Trigger1Y)),NA())</f>
        <v>2.3394332777353366E-2</v>
      </c>
    </row>
    <row r="3510" spans="2:17" x14ac:dyDescent="0.2">
      <c r="B3510" s="39" t="s">
        <v>42</v>
      </c>
      <c r="D3510" s="42">
        <f>_xll.qlCalendarAdvance(Calendar,$D3509,B3510,"f",FALSE)</f>
        <v>63922</v>
      </c>
      <c r="E3510" s="177">
        <f>_xll.qlInterestRateIndexValueDate(IndexON,D3510)</f>
        <v>63922</v>
      </c>
      <c r="F3510" s="193">
        <f>IFERROR(_xll.qlIndexFixing(IndexON,D3510,TRUE,_xll.ohTrigger(RecalcTrigger,TriggerON)),NA())</f>
        <v>2.2880006992187507E-2</v>
      </c>
      <c r="H3510" s="42">
        <f>_xll.qlCalendarAdvance(Calendar,$H3509,B3510,"f",FALSE)</f>
        <v>63922</v>
      </c>
      <c r="I3510" s="177">
        <f>_xll.qlInterestRateIndexValueDate(Index1M,$H3510)</f>
        <v>63922</v>
      </c>
      <c r="J3510" s="182">
        <f>IFERROR(_xll.qlIndexFixing(Index1M,$H3510,TRUE,_xll.ohTrigger(RecalcTrigger,Trigger1M)),NA())</f>
        <v>2.310891293153379E-2</v>
      </c>
      <c r="K3510" s="44">
        <f>IFERROR(_xll.qlIndexFixing(Index3M,H3510,TRUE,_xll.ohTrigger(RecalcTrigger,Trigger3M)),NA())</f>
        <v>2.3363321406767175E-2</v>
      </c>
      <c r="L3510" s="44" t="e">
        <f>IFERROR(_xll.qlIndexFixing(Index6M,$H3510,TRUE,_xll.ohTrigger(RecalcTrigger,Trigger6M)),NA())</f>
        <v>#N/A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2.308546702629255E-2</v>
      </c>
      <c r="O3510" s="44">
        <f>IFERROR(_xll.qlIndexFixing(ONIndex3M,I3510,TRUE,_xll.ohTrigger(RecalcTrigger,Trigger3M)),NA())</f>
        <v>2.3295143346462321E-2</v>
      </c>
      <c r="P3510" s="44">
        <f>IFERROR(_xll.qlIndexFixing(ONIndex6M,I3510,TRUE,_xll.ohTrigger(RecalcTrigger,Trigger6M)),NA())</f>
        <v>2.3355963726015005E-2</v>
      </c>
      <c r="Q3510" s="183">
        <f>IFERROR(_xll.qlIndexFixing(ONIndex1Y,I3510,TRUE,_xll.ohTrigger(RecalcTrigger,Trigger1Y)),NA())</f>
        <v>2.3394700900907228E-2</v>
      </c>
    </row>
    <row r="3511" spans="2:17" x14ac:dyDescent="0.2">
      <c r="B3511" s="39" t="s">
        <v>42</v>
      </c>
      <c r="D3511" s="42">
        <f>_xll.qlCalendarAdvance(Calendar,$D3510,B3511,"f",FALSE)</f>
        <v>63929</v>
      </c>
      <c r="E3511" s="177">
        <f>_xll.qlInterestRateIndexValueDate(IndexON,D3511)</f>
        <v>63929</v>
      </c>
      <c r="F3511" s="193">
        <f>IFERROR(_xll.qlIndexFixing(IndexON,D3511,TRUE,_xll.ohTrigger(RecalcTrigger,TriggerON)),NA())</f>
        <v>2.2880338920553411E-2</v>
      </c>
      <c r="H3511" s="42">
        <f>_xll.qlCalendarAdvance(Calendar,$H3510,B3511,"f",FALSE)</f>
        <v>63929</v>
      </c>
      <c r="I3511" s="177">
        <f>_xll.qlInterestRateIndexValueDate(Index1M,$H3511)</f>
        <v>63929</v>
      </c>
      <c r="J3511" s="182">
        <f>IFERROR(_xll.qlIndexFixing(Index1M,$H3511,TRUE,_xll.ohTrigger(RecalcTrigger,Trigger1M)),NA())</f>
        <v>2.3109255238554713E-2</v>
      </c>
      <c r="K3511" s="44">
        <f>IFERROR(_xll.qlIndexFixing(Index3M,H3511,TRUE,_xll.ohTrigger(RecalcTrigger,Trigger3M)),NA())</f>
        <v>2.3363581354886465E-2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2.3085843160217667E-2</v>
      </c>
      <c r="O3511" s="44">
        <f>IFERROR(_xll.qlIndexFixing(ONIndex3M,I3511,TRUE,_xll.ohTrigger(RecalcTrigger,Trigger3M)),NA())</f>
        <v>2.3295494209022438E-2</v>
      </c>
      <c r="P3511" s="44">
        <f>IFERROR(_xll.qlIndexFixing(ONIndex6M,I3511,TRUE,_xll.ohTrigger(RecalcTrigger,Trigger6M)),NA())</f>
        <v>2.3356315604490252E-2</v>
      </c>
      <c r="Q3511" s="183">
        <f>IFERROR(_xll.qlIndexFixing(ONIndex1Y,I3511,TRUE,_xll.ohTrigger(RecalcTrigger,Trigger1Y)),NA())</f>
        <v>2.3395054383369418E-2</v>
      </c>
    </row>
    <row r="3512" spans="2:17" x14ac:dyDescent="0.2">
      <c r="B3512" s="39" t="s">
        <v>42</v>
      </c>
      <c r="D3512" s="42">
        <f>_xll.qlCalendarAdvance(Calendar,$D3511,B3512,"f",FALSE)</f>
        <v>63936</v>
      </c>
      <c r="E3512" s="177">
        <f>_xll.qlInterestRateIndexValueDate(IndexON,D3512)</f>
        <v>63936</v>
      </c>
      <c r="F3512" s="193">
        <f>IFERROR(_xll.qlIndexFixing(IndexON,D3512,TRUE,_xll.ohTrigger(RecalcTrigger,TriggerON)),NA())</f>
        <v>2.2880657100552426E-2</v>
      </c>
      <c r="H3512" s="42">
        <f>_xll.qlCalendarAdvance(Calendar,$H3511,B3512,"f",FALSE)</f>
        <v>63936</v>
      </c>
      <c r="I3512" s="177">
        <f>_xll.qlInterestRateIndexValueDate(Index1M,$H3512)</f>
        <v>63936</v>
      </c>
      <c r="J3512" s="182">
        <f>IFERROR(_xll.qlIndexFixing(Index1M,$H3512,TRUE,_xll.ohTrigger(RecalcTrigger,Trigger1M)),NA())</f>
        <v>2.3109581935499696E-2</v>
      </c>
      <c r="K3512" s="44">
        <f>IFERROR(_xll.qlIndexFixing(Index3M,H3512,TRUE,_xll.ohTrigger(RecalcTrigger,Trigger3M)),NA())</f>
        <v>2.3363826687464371E-2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2.3086203714778319E-2</v>
      </c>
      <c r="O3512" s="44">
        <f>IFERROR(_xll.qlIndexFixing(ONIndex3M,I3512,TRUE,_xll.ohTrigger(RecalcTrigger,Trigger3M)),NA())</f>
        <v>2.329583053884976E-2</v>
      </c>
      <c r="P3512" s="44">
        <f>IFERROR(_xll.qlIndexFixing(ONIndex6M,I3512,TRUE,_xll.ohTrigger(RecalcTrigger,Trigger6M)),NA())</f>
        <v>2.3356652908169684E-2</v>
      </c>
      <c r="Q3512" s="183">
        <f>IFERROR(_xll.qlIndexFixing(ONIndex1Y,I3512,TRUE,_xll.ohTrigger(RecalcTrigger,Trigger1Y)),NA())</f>
        <v>2.3395393224496797E-2</v>
      </c>
    </row>
    <row r="3513" spans="2:17" x14ac:dyDescent="0.2">
      <c r="B3513" s="39" t="s">
        <v>42</v>
      </c>
      <c r="D3513" s="42">
        <f>_xll.qlCalendarAdvance(Calendar,$D3512,B3513,"f",FALSE)</f>
        <v>63943</v>
      </c>
      <c r="E3513" s="177">
        <f>_xll.qlInterestRateIndexValueDate(IndexON,D3513)</f>
        <v>63943</v>
      </c>
      <c r="F3513" s="193">
        <f>IFERROR(_xll.qlIndexFixing(IndexON,D3513,TRUE,_xll.ohTrigger(RecalcTrigger,TriggerON)),NA())</f>
        <v>2.2880961531941413E-2</v>
      </c>
      <c r="H3513" s="42">
        <f>_xll.qlCalendarAdvance(Calendar,$H3512,B3513,"f",FALSE)</f>
        <v>63943</v>
      </c>
      <c r="I3513" s="177">
        <f>_xll.qlInterestRateIndexValueDate(Index1M,$H3513)</f>
        <v>63943</v>
      </c>
      <c r="J3513" s="182">
        <f>IFERROR(_xll.qlIndexFixing(Index1M,$H3513,TRUE,_xll.ohTrigger(RecalcTrigger,Trigger1M)),NA())</f>
        <v>2.3109893022358607E-2</v>
      </c>
      <c r="K3513" s="44">
        <f>IFERROR(_xll.qlIndexFixing(Index3M,H3513,TRUE,_xll.ohTrigger(RecalcTrigger,Trigger3M)),NA())</f>
        <v>2.3364057404498196E-2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2.3086548689731368E-2</v>
      </c>
      <c r="O3513" s="44">
        <f>IFERROR(_xll.qlIndexFixing(ONIndex3M,I3513,TRUE,_xll.ohTrigger(RecalcTrigger,Trigger3M)),NA())</f>
        <v>2.3296152335782194E-2</v>
      </c>
      <c r="P3513" s="44">
        <f>IFERROR(_xll.qlIndexFixing(ONIndex6M,I3513,TRUE,_xll.ohTrigger(RecalcTrigger,Trigger6M)),NA())</f>
        <v>2.3356975636972255E-2</v>
      </c>
      <c r="Q3513" s="183">
        <f>IFERROR(_xll.qlIndexFixing(ONIndex1Y,I3513,TRUE,_xll.ohTrigger(RecalcTrigger,Trigger1Y)),NA())</f>
        <v>2.3395717424289364E-2</v>
      </c>
    </row>
    <row r="3514" spans="2:17" x14ac:dyDescent="0.2">
      <c r="B3514" s="39" t="s">
        <v>42</v>
      </c>
      <c r="D3514" s="42">
        <f>_xll.qlCalendarAdvance(Calendar,$D3513,B3514,"f",FALSE)</f>
        <v>63950</v>
      </c>
      <c r="E3514" s="177">
        <f>_xll.qlInterestRateIndexValueDate(IndexON,D3514)</f>
        <v>63950</v>
      </c>
      <c r="F3514" s="193">
        <f>IFERROR(_xll.qlIndexFixing(IndexON,D3514,TRUE,_xll.ohTrigger(RecalcTrigger,TriggerON)),NA())</f>
        <v>2.2881252214720371E-2</v>
      </c>
      <c r="H3514" s="42">
        <f>_xll.qlCalendarAdvance(Calendar,$H3513,B3514,"f",FALSE)</f>
        <v>63950</v>
      </c>
      <c r="I3514" s="177">
        <f>_xll.qlInterestRateIndexValueDate(Index1M,$H3514)</f>
        <v>63950</v>
      </c>
      <c r="J3514" s="182">
        <f>IFERROR(_xll.qlIndexFixing(Index1M,$H3514,TRUE,_xll.ohTrigger(RecalcTrigger,Trigger1M)),NA())</f>
        <v>2.310718462684146E-2</v>
      </c>
      <c r="K3514" s="44">
        <f>IFERROR(_xll.qlIndexFixing(Index3M,H3514,TRUE,_xll.ohTrigger(RecalcTrigger,Trigger3M)),NA())</f>
        <v>2.3363514434584835E-2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2.3086878085076812E-2</v>
      </c>
      <c r="O3514" s="44">
        <f>IFERROR(_xll.qlIndexFixing(ONIndex3M,I3514,TRUE,_xll.ohTrigger(RecalcTrigger,Trigger3M)),NA())</f>
        <v>2.3296459599981834E-2</v>
      </c>
      <c r="P3514" s="44">
        <f>IFERROR(_xll.qlIndexFixing(ONIndex6M,I3514,TRUE,_xll.ohTrigger(RecalcTrigger,Trigger6M)),NA())</f>
        <v>2.3357283790735872E-2</v>
      </c>
      <c r="Q3514" s="183">
        <f>IFERROR(_xll.qlIndexFixing(ONIndex1Y,I3514,TRUE,_xll.ohTrigger(RecalcTrigger,Trigger1Y)),NA())</f>
        <v>2.3396026982828166E-2</v>
      </c>
    </row>
    <row r="3515" spans="2:17" x14ac:dyDescent="0.2">
      <c r="B3515" s="39" t="s">
        <v>42</v>
      </c>
      <c r="D3515" s="42">
        <f>_xll.qlCalendarAdvance(Calendar,$D3514,B3515,"f",FALSE)</f>
        <v>63957</v>
      </c>
      <c r="E3515" s="177">
        <f>_xll.qlInterestRateIndexValueDate(IndexON,D3515)</f>
        <v>63957</v>
      </c>
      <c r="F3515" s="193">
        <f>IFERROR(_xll.qlIndexFixing(IndexON,D3515,TRUE,_xll.ohTrigger(RecalcTrigger,TriggerON)),NA())</f>
        <v>2.2881529149051394E-2</v>
      </c>
      <c r="H3515" s="42">
        <f>_xll.qlCalendarAdvance(Calendar,$H3514,B3515,"f",FALSE)</f>
        <v>63957</v>
      </c>
      <c r="I3515" s="177">
        <f>_xll.qlInterestRateIndexValueDate(Index1M,$H3515)</f>
        <v>63957</v>
      </c>
      <c r="J3515" s="182">
        <f>IFERROR(_xll.qlIndexFixing(Index1M,$H3515,TRUE,_xll.ohTrigger(RecalcTrigger,Trigger1M)),NA())</f>
        <v>2.3107468881622802E-2</v>
      </c>
      <c r="K3515" s="44">
        <f>IFERROR(_xll.qlIndexFixing(Index3M,H3515,TRUE,_xll.ohTrigger(RecalcTrigger,Trigger3M)),NA())</f>
        <v>2.3363716951564261E-2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2.3087191901057791E-2</v>
      </c>
      <c r="O3515" s="44">
        <f>IFERROR(_xll.qlIndexFixing(ONIndex3M,I3515,TRUE,_xll.ohTrigger(RecalcTrigger,Trigger3M)),NA())</f>
        <v>2.3296752331448678E-2</v>
      </c>
      <c r="P3515" s="44">
        <f>IFERROR(_xll.qlIndexFixing(ONIndex6M,I3515,TRUE,_xll.ohTrigger(RecalcTrigger,Trigger6M)),NA())</f>
        <v>2.3357577369703675E-2</v>
      </c>
      <c r="Q3515" s="183">
        <f>IFERROR(_xll.qlIndexFixing(ONIndex1Y,I3515,TRUE,_xll.ohTrigger(RecalcTrigger,Trigger1Y)),NA())</f>
        <v>2.3396321900113204E-2</v>
      </c>
    </row>
    <row r="3516" spans="2:17" x14ac:dyDescent="0.2">
      <c r="B3516" s="39" t="s">
        <v>42</v>
      </c>
      <c r="D3516" s="42">
        <f>_xll.qlCalendarAdvance(Calendar,$D3515,B3516,"f",FALSE)</f>
        <v>63964</v>
      </c>
      <c r="E3516" s="177">
        <f>_xll.qlInterestRateIndexValueDate(IndexON,D3516)</f>
        <v>63964</v>
      </c>
      <c r="F3516" s="193">
        <f>IFERROR(_xll.qlIndexFixing(IndexON,D3516,TRUE,_xll.ohTrigger(RecalcTrigger,TriggerON)),NA())</f>
        <v>2.2881792334853435E-2</v>
      </c>
      <c r="H3516" s="42">
        <f>_xll.qlCalendarAdvance(Calendar,$H3515,B3516,"f",FALSE)</f>
        <v>63964</v>
      </c>
      <c r="I3516" s="177">
        <f>_xll.qlInterestRateIndexValueDate(Index1M,$H3516)</f>
        <v>63964</v>
      </c>
      <c r="J3516" s="182">
        <f>IFERROR(_xll.qlIndexFixing(Index1M,$H3516,TRUE,_xll.ohTrigger(RecalcTrigger,Trigger1M)),NA())</f>
        <v>2.3107737530271247E-2</v>
      </c>
      <c r="K3516" s="44">
        <f>IFERROR(_xll.qlIndexFixing(Index3M,H3516,TRUE,_xll.ohTrigger(RecalcTrigger,Trigger3M)),NA())</f>
        <v>2.3363904853925921E-2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2.3087490137674305E-2</v>
      </c>
      <c r="O3516" s="44">
        <f>IFERROR(_xll.qlIndexFixing(ONIndex3M,I3516,TRUE,_xll.ohTrigger(RecalcTrigger,Trigger3M)),NA())</f>
        <v>2.3297030530263774E-2</v>
      </c>
      <c r="P3516" s="44">
        <f>IFERROR(_xll.qlIndexFixing(ONIndex6M,I3516,TRUE,_xll.ohTrigger(RecalcTrigger,Trigger6M)),NA())</f>
        <v>2.3357856374037755E-2</v>
      </c>
      <c r="Q3516" s="183">
        <f>IFERROR(_xll.qlIndexFixing(ONIndex1Y,I3516,TRUE,_xll.ohTrigger(RecalcTrigger,Trigger1Y)),NA())</f>
        <v>2.3396602176225523E-2</v>
      </c>
    </row>
    <row r="3517" spans="2:17" x14ac:dyDescent="0.2">
      <c r="B3517" s="39" t="s">
        <v>42</v>
      </c>
      <c r="D3517" s="42">
        <f>_xll.qlCalendarAdvance(Calendar,$D3516,B3517,"f",FALSE)</f>
        <v>63971</v>
      </c>
      <c r="E3517" s="177">
        <f>_xll.qlInterestRateIndexValueDate(IndexON,D3517)</f>
        <v>63971</v>
      </c>
      <c r="F3517" s="193">
        <f>IFERROR(_xll.qlIndexFixing(IndexON,D3517,TRUE,_xll.ohTrigger(RecalcTrigger,TriggerON)),NA())</f>
        <v>2.288204177220754E-2</v>
      </c>
      <c r="H3517" s="42">
        <f>_xll.qlCalendarAdvance(Calendar,$H3516,B3517,"f",FALSE)</f>
        <v>63971</v>
      </c>
      <c r="I3517" s="177">
        <f>_xll.qlInterestRateIndexValueDate(Index1M,$H3517)</f>
        <v>63971</v>
      </c>
      <c r="J3517" s="182">
        <f>IFERROR(_xll.qlIndexFixing(Index1M,$H3517,TRUE,_xll.ohTrigger(RecalcTrigger,Trigger1M)),NA())</f>
        <v>2.3107990572778115E-2</v>
      </c>
      <c r="K3517" s="44">
        <f>IFERROR(_xll.qlIndexFixing(Index3M,H3517,TRUE,_xll.ohTrigger(RecalcTrigger,Trigger3M)),NA())</f>
        <v>2.3364078141666172E-2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2.3087772794602168E-2</v>
      </c>
      <c r="O3517" s="44">
        <f>IFERROR(_xll.qlIndexFixing(ONIndex3M,I3517,TRUE,_xll.ohTrigger(RecalcTrigger,Trigger3M)),NA())</f>
        <v>2.3297294196183982E-2</v>
      </c>
      <c r="P3517" s="44">
        <f>IFERROR(_xll.qlIndexFixing(ONIndex6M,I3517,TRUE,_xll.ohTrigger(RecalcTrigger,Trigger6M)),NA())</f>
        <v>2.3358120803332882E-2</v>
      </c>
      <c r="Q3517" s="183">
        <f>IFERROR(_xll.qlIndexFixing(ONIndex1Y,I3517,TRUE,_xll.ohTrigger(RecalcTrigger,Trigger1Y)),NA())</f>
        <v>2.3396867810840938E-2</v>
      </c>
    </row>
    <row r="3518" spans="2:17" x14ac:dyDescent="0.2">
      <c r="B3518" s="39" t="s">
        <v>42</v>
      </c>
      <c r="D3518" s="42">
        <f>_xll.qlCalendarAdvance(Calendar,$D3517,B3518,"f",FALSE)</f>
        <v>63978</v>
      </c>
      <c r="E3518" s="177">
        <f>_xll.qlInterestRateIndexValueDate(IndexON,D3518)</f>
        <v>63978</v>
      </c>
      <c r="F3518" s="193">
        <f>IFERROR(_xll.qlIndexFixing(IndexON,D3518,TRUE,_xll.ohTrigger(RecalcTrigger,TriggerON)),NA())</f>
        <v>2.2882277460951617E-2</v>
      </c>
      <c r="H3518" s="42">
        <f>_xll.qlCalendarAdvance(Calendar,$H3517,B3518,"f",FALSE)</f>
        <v>63978</v>
      </c>
      <c r="I3518" s="177">
        <f>_xll.qlInterestRateIndexValueDate(Index1M,$H3518)</f>
        <v>63978</v>
      </c>
      <c r="J3518" s="182">
        <f>IFERROR(_xll.qlIndexFixing(Index1M,$H3518,TRUE,_xll.ohTrigger(RecalcTrigger,Trigger1M)),NA())</f>
        <v>2.310897469326062E-2</v>
      </c>
      <c r="K3518" s="44">
        <f>IFERROR(_xll.qlIndexFixing(Index3M,H3518,TRUE,_xll.ohTrigger(RecalcTrigger,Trigger3M)),NA())</f>
        <v>2.3366501439989001E-2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2.3088039871922428E-2</v>
      </c>
      <c r="O3518" s="44">
        <f>IFERROR(_xll.qlIndexFixing(ONIndex3M,I3518,TRUE,_xll.ohTrigger(RecalcTrigger,Trigger3M)),NA())</f>
        <v>2.3297543329371395E-2</v>
      </c>
      <c r="P3518" s="44">
        <f>IFERROR(_xll.qlIndexFixing(ONIndex6M,I3518,TRUE,_xll.ohTrigger(RecalcTrigger,Trigger6M)),NA())</f>
        <v>2.3358370657832195E-2</v>
      </c>
      <c r="Q3518" s="183">
        <f>IFERROR(_xll.qlIndexFixing(ONIndex1Y,I3518,TRUE,_xll.ohTrigger(RecalcTrigger,Trigger1Y)),NA())</f>
        <v>2.3397118804283634E-2</v>
      </c>
    </row>
    <row r="3519" spans="2:17" x14ac:dyDescent="0.2">
      <c r="B3519" s="39" t="s">
        <v>42</v>
      </c>
      <c r="D3519" s="42">
        <f>_xll.qlCalendarAdvance(Calendar,$D3518,B3519,"f",FALSE)</f>
        <v>63985</v>
      </c>
      <c r="E3519" s="177">
        <f>_xll.qlInterestRateIndexValueDate(IndexON,D3519)</f>
        <v>63985</v>
      </c>
      <c r="F3519" s="193">
        <f>IFERROR(_xll.qlIndexFixing(IndexON,D3519,TRUE,_xll.ohTrigger(RecalcTrigger,TriggerON)),NA())</f>
        <v>2.2882499401247758E-2</v>
      </c>
      <c r="H3519" s="42">
        <f>_xll.qlCalendarAdvance(Calendar,$H3518,B3519,"f",FALSE)</f>
        <v>63985</v>
      </c>
      <c r="I3519" s="177">
        <f>_xll.qlInterestRateIndexValueDate(Index1M,$H3519)</f>
        <v>63985</v>
      </c>
      <c r="J3519" s="182">
        <f>IFERROR(_xll.qlIndexFixing(Index1M,$H3519,TRUE,_xll.ohTrigger(RecalcTrigger,Trigger1M)),NA())</f>
        <v>2.3112177020892438E-2</v>
      </c>
      <c r="K3519" s="44">
        <f>IFERROR(_xll.qlIndexFixing(Index3M,H3519,TRUE,_xll.ohTrigger(RecalcTrigger,Trigger3M)),NA())</f>
        <v>2.3366642393766287E-2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2.3088291369878222E-2</v>
      </c>
      <c r="O3519" s="44">
        <f>IFERROR(_xll.qlIndexFixing(ONIndex3M,I3519,TRUE,_xll.ohTrigger(RecalcTrigger,Trigger3M)),NA())</f>
        <v>2.329777792990706E-2</v>
      </c>
      <c r="P3519" s="44">
        <f>IFERROR(_xll.qlIndexFixing(ONIndex6M,I3519,TRUE,_xll.ohTrigger(RecalcTrigger,Trigger6M)),NA())</f>
        <v>2.3358605937535692E-2</v>
      </c>
      <c r="Q3519" s="183">
        <f>IFERROR(_xll.qlIndexFixing(ONIndex1Y,I3519,TRUE,_xll.ohTrigger(RecalcTrigger,Trigger1Y)),NA())</f>
        <v>2.3397355156391519E-2</v>
      </c>
    </row>
    <row r="3520" spans="2:17" x14ac:dyDescent="0.2">
      <c r="B3520" s="39" t="s">
        <v>42</v>
      </c>
      <c r="D3520" s="42">
        <f>_xll.qlCalendarAdvance(Calendar,$D3519,B3520,"f",FALSE)</f>
        <v>63992</v>
      </c>
      <c r="E3520" s="177">
        <f>_xll.qlInterestRateIndexValueDate(IndexON,D3520)</f>
        <v>63992</v>
      </c>
      <c r="F3520" s="193">
        <f>IFERROR(_xll.qlIndexFixing(IndexON,D3520,TRUE,_xll.ohTrigger(RecalcTrigger,TriggerON)),NA())</f>
        <v>2.2882707593095963E-2</v>
      </c>
      <c r="H3520" s="42">
        <f>_xll.qlCalendarAdvance(Calendar,$H3519,B3520,"f",FALSE)</f>
        <v>63992</v>
      </c>
      <c r="I3520" s="177">
        <f>_xll.qlInterestRateIndexValueDate(Index1M,$H3520)</f>
        <v>63992</v>
      </c>
      <c r="J3520" s="182">
        <f>IFERROR(_xll.qlIndexFixing(Index1M,$H3520,TRUE,_xll.ohTrigger(RecalcTrigger,Trigger1M)),NA())</f>
        <v>2.3111633547915414E-2</v>
      </c>
      <c r="K3520" s="44">
        <f>IFERROR(_xll.qlIndexFixing(Index3M,H3520,TRUE,_xll.ohTrigger(RecalcTrigger,Trigger3M)),NA())</f>
        <v>2.3366768730119176E-2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2.3088527288226413E-2</v>
      </c>
      <c r="O3520" s="44">
        <f>IFERROR(_xll.qlIndexFixing(ONIndex3M,I3520,TRUE,_xll.ohTrigger(RecalcTrigger,Trigger3M)),NA())</f>
        <v>2.3297997997547837E-2</v>
      </c>
      <c r="P3520" s="44">
        <f>IFERROR(_xll.qlIndexFixing(ONIndex6M,I3520,TRUE,_xll.ohTrigger(RecalcTrigger,Trigger6M)),NA())</f>
        <v>2.3358826642362329E-2</v>
      </c>
      <c r="Q3520" s="183">
        <f>IFERROR(_xll.qlIndexFixing(ONIndex1Y,I3520,TRUE,_xll.ohTrigger(RecalcTrigger,Trigger1Y)),NA())</f>
        <v>2.3397576867326686E-2</v>
      </c>
    </row>
    <row r="3521" spans="2:17" x14ac:dyDescent="0.2">
      <c r="B3521" s="39" t="s">
        <v>42</v>
      </c>
      <c r="D3521" s="42">
        <f>_xll.qlCalendarAdvance(Calendar,$D3520,B3521,"f",FALSE)</f>
        <v>63999</v>
      </c>
      <c r="E3521" s="177">
        <f>_xll.qlInterestRateIndexValueDate(IndexON,D3521)</f>
        <v>63999</v>
      </c>
      <c r="F3521" s="193">
        <f>IFERROR(_xll.qlIndexFixing(IndexON,D3521,TRUE,_xll.ohTrigger(RecalcTrigger,TriggerON)),NA())</f>
        <v>2.2882902036334141E-2</v>
      </c>
      <c r="H3521" s="42">
        <f>_xll.qlCalendarAdvance(Calendar,$H3520,B3521,"f",FALSE)</f>
        <v>63999</v>
      </c>
      <c r="I3521" s="177">
        <f>_xll.qlInterestRateIndexValueDate(Index1M,$H3521)</f>
        <v>63999</v>
      </c>
      <c r="J3521" s="182">
        <f>IFERROR(_xll.qlIndexFixing(Index1M,$H3521,TRUE,_xll.ohTrigger(RecalcTrigger,Trigger1M)),NA())</f>
        <v>2.3111819754060431E-2</v>
      </c>
      <c r="K3521" s="44">
        <f>IFERROR(_xll.qlIndexFixing(Index3M,H3521,TRUE,_xll.ohTrigger(RecalcTrigger,Trigger3M)),NA())</f>
        <v>2.3366880449045904E-2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2.3088747627048045E-2</v>
      </c>
      <c r="O3521" s="44">
        <f>IFERROR(_xll.qlIndexFixing(ONIndex3M,I3521,TRUE,_xll.ohTrigger(RecalcTrigger,Trigger3M)),NA())</f>
        <v>2.3298203532374773E-2</v>
      </c>
      <c r="P3521" s="44">
        <f>IFERROR(_xll.qlIndexFixing(ONIndex6M,I3521,TRUE,_xll.ohTrigger(RecalcTrigger,Trigger6M)),NA())</f>
        <v>2.3359032772312105E-2</v>
      </c>
      <c r="Q3521" s="183">
        <f>IFERROR(_xll.qlIndexFixing(ONIndex1Y,I3521,TRUE,_xll.ohTrigger(RecalcTrigger,Trigger1Y)),NA())</f>
        <v>2.3397783936845995E-2</v>
      </c>
    </row>
    <row r="3522" spans="2:17" x14ac:dyDescent="0.2">
      <c r="B3522" s="39" t="s">
        <v>42</v>
      </c>
      <c r="D3522" s="42">
        <f>_xll.qlCalendarAdvance(Calendar,$D3521,B3522,"f",FALSE)</f>
        <v>64006</v>
      </c>
      <c r="E3522" s="177">
        <f>_xll.qlInterestRateIndexValueDate(IndexON,D3522)</f>
        <v>64006</v>
      </c>
      <c r="F3522" s="193">
        <f>IFERROR(_xll.qlIndexFixing(IndexON,D3522,TRUE,_xll.ohTrigger(RecalcTrigger,TriggerON)),NA())</f>
        <v>2.2883082731124382E-2</v>
      </c>
      <c r="H3522" s="42">
        <f>_xll.qlCalendarAdvance(Calendar,$H3521,B3522,"f",FALSE)</f>
        <v>64006</v>
      </c>
      <c r="I3522" s="177">
        <f>_xll.qlInterestRateIndexValueDate(Index1M,$H3522)</f>
        <v>64006</v>
      </c>
      <c r="J3522" s="182">
        <f>IFERROR(_xll.qlIndexFixing(Index1M,$H3522,TRUE,_xll.ohTrigger(RecalcTrigger,Trigger1M)),NA())</f>
        <v>2.3111990350106713E-2</v>
      </c>
      <c r="K3522" s="44">
        <f>IFERROR(_xll.qlIndexFixing(Index3M,H3522,TRUE,_xll.ohTrigger(RecalcTrigger,Trigger3M)),NA())</f>
        <v>2.3366977565135689E-2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2.308895238634312E-2</v>
      </c>
      <c r="O3522" s="44">
        <f>IFERROR(_xll.qlIndexFixing(ONIndex3M,I3522,TRUE,_xll.ohTrigger(RecalcTrigger,Trigger3M)),NA())</f>
        <v>2.3298394534387867E-2</v>
      </c>
      <c r="P3522" s="44">
        <f>IFERROR(_xll.qlIndexFixing(ONIndex6M,I3522,TRUE,_xll.ohTrigger(RecalcTrigger,Trigger6M)),NA())</f>
        <v>2.335922432738502E-2</v>
      </c>
      <c r="Q3522" s="183">
        <f>IFERROR(_xll.qlIndexFixing(ONIndex1Y,I3522,TRUE,_xll.ohTrigger(RecalcTrigger,Trigger1Y)),NA())</f>
        <v>2.3397976365030493E-2</v>
      </c>
    </row>
    <row r="3523" spans="2:17" x14ac:dyDescent="0.2">
      <c r="B3523" s="39" t="s">
        <v>42</v>
      </c>
      <c r="D3523" s="42">
        <f>_xll.qlCalendarAdvance(Calendar,$D3522,B3523,"f",FALSE)</f>
        <v>64013</v>
      </c>
      <c r="E3523" s="177">
        <f>_xll.qlInterestRateIndexValueDate(IndexON,D3523)</f>
        <v>64013</v>
      </c>
      <c r="F3523" s="193">
        <f>IFERROR(_xll.qlIndexFixing(IndexON,D3523,TRUE,_xll.ohTrigger(RecalcTrigger,TriggerON)),NA())</f>
        <v>2.2886164038897094E-2</v>
      </c>
      <c r="H3523" s="42">
        <f>_xll.qlCalendarAdvance(Calendar,$H3522,B3523,"f",FALSE)</f>
        <v>64013</v>
      </c>
      <c r="I3523" s="177">
        <f>_xll.qlInterestRateIndexValueDate(Index1M,$H3523)</f>
        <v>64013</v>
      </c>
      <c r="J3523" s="182">
        <f>IFERROR(_xll.qlIndexFixing(Index1M,$H3523,TRUE,_xll.ohTrigger(RecalcTrigger,Trigger1M)),NA())</f>
        <v>2.31128862101148E-2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2.3092113778069301E-2</v>
      </c>
      <c r="O3523" s="44">
        <f>IFERROR(_xll.qlIndexFixing(ONIndex3M,I3523,TRUE,_xll.ohTrigger(RecalcTrigger,Trigger3M)),NA())</f>
        <v>2.330159303449908E-2</v>
      </c>
      <c r="P3523" s="44">
        <f>IFERROR(_xll.qlIndexFixing(ONIndex6M,I3523,TRUE,_xll.ohTrigger(RecalcTrigger,Trigger6M)),NA())</f>
        <v>2.3362439029328552E-2</v>
      </c>
      <c r="Q3523" s="183">
        <f>IFERROR(_xll.qlIndexFixing(ONIndex1Y,I3523,TRUE,_xll.ohTrigger(RecalcTrigger,Trigger1Y)),NA())</f>
        <v>2.3401202020427503E-2</v>
      </c>
    </row>
    <row r="3524" spans="2:17" x14ac:dyDescent="0.2">
      <c r="B3524" s="39" t="s">
        <v>42</v>
      </c>
      <c r="D3524" s="42">
        <f>_xll.qlCalendarAdvance(Calendar,$D3523,B3524,"f",FALSE)</f>
        <v>64020</v>
      </c>
      <c r="E3524" s="177">
        <f>_xll.qlInterestRateIndexValueDate(IndexON,D3524)</f>
        <v>64020</v>
      </c>
      <c r="F3524" s="193">
        <f>IFERROR(_xll.qlIndexFixing(IndexON,D3524,TRUE,_xll.ohTrigger(RecalcTrigger,TriggerON)),NA())</f>
        <v>2.288340287511792E-2</v>
      </c>
      <c r="H3524" s="42">
        <f>_xll.qlCalendarAdvance(Calendar,$H3523,B3524,"f",FALSE)</f>
        <v>64020</v>
      </c>
      <c r="I3524" s="177">
        <f>_xll.qlInterestRateIndexValueDate(Index1M,$H3524)</f>
        <v>64020</v>
      </c>
      <c r="J3524" s="182">
        <f>IFERROR(_xll.qlIndexFixing(Index1M,$H3524,TRUE,_xll.ohTrigger(RecalcTrigger,Trigger1M)),NA())</f>
        <v>2.3112284711930935E-2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2.3089315166596736E-2</v>
      </c>
      <c r="O3524" s="44">
        <f>IFERROR(_xll.qlIndexFixing(ONIndex3M,I3524,TRUE,_xll.ohTrigger(RecalcTrigger,Trigger3M)),NA())</f>
        <v>2.3298732940296718E-2</v>
      </c>
      <c r="P3524" s="44">
        <f>IFERROR(_xll.qlIndexFixing(ONIndex6M,I3524,TRUE,_xll.ohTrigger(RecalcTrigger,Trigger6M)),NA())</f>
        <v>2.3359563713143405E-2</v>
      </c>
      <c r="Q3524" s="183">
        <f>IFERROR(_xll.qlIndexFixing(ONIndex1Y,I3524,TRUE,_xll.ohTrigger(RecalcTrigger,Trigger1Y)),NA())</f>
        <v>2.3398317297962379E-2</v>
      </c>
    </row>
    <row r="3525" spans="2:17" x14ac:dyDescent="0.2">
      <c r="B3525" s="39" t="s">
        <v>42</v>
      </c>
      <c r="D3525" s="42">
        <f>_xll.qlCalendarAdvance(Calendar,$D3524,B3525,"f",FALSE)</f>
        <v>64027</v>
      </c>
      <c r="E3525" s="177">
        <f>_xll.qlInterestRateIndexValueDate(IndexON,D3525)</f>
        <v>64027</v>
      </c>
      <c r="F3525" s="193">
        <f>IFERROR(_xll.qlIndexFixing(IndexON,D3525,TRUE,_xll.ohTrigger(RecalcTrigger,TriggerON)),NA())</f>
        <v>2.2883542324240169E-2</v>
      </c>
      <c r="H3525" s="42">
        <f>_xll.qlCalendarAdvance(Calendar,$H3524,B3525,"f",FALSE)</f>
        <v>64027</v>
      </c>
      <c r="I3525" s="177">
        <f>_xll.qlInterestRateIndexValueDate(Index1M,$H3525)</f>
        <v>64027</v>
      </c>
      <c r="J3525" s="182">
        <f>IFERROR(_xll.qlIndexFixing(Index1M,$H3525,TRUE,_xll.ohTrigger(RecalcTrigger,Trigger1M)),NA())</f>
        <v>2.311240847769621E-2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2.3089473187393184E-2</v>
      </c>
      <c r="O3525" s="44">
        <f>IFERROR(_xll.qlIndexFixing(ONIndex3M,I3525,TRUE,_xll.ohTrigger(RecalcTrigger,Trigger3M)),NA())</f>
        <v>2.3298880344030382E-2</v>
      </c>
      <c r="P3525" s="44">
        <f>IFERROR(_xll.qlIndexFixing(ONIndex6M,I3525,TRUE,_xll.ohTrigger(RecalcTrigger,Trigger6M)),NA())</f>
        <v>2.335971154374783E-2</v>
      </c>
      <c r="Q3525" s="183">
        <f>IFERROR(_xll.qlIndexFixing(ONIndex1Y,I3525,TRUE,_xll.ohTrigger(RecalcTrigger,Trigger1Y)),NA())</f>
        <v>2.3398465802304536E-2</v>
      </c>
    </row>
    <row r="3526" spans="2:17" x14ac:dyDescent="0.2">
      <c r="B3526" s="39" t="s">
        <v>42</v>
      </c>
      <c r="D3526" s="42">
        <f>_xll.qlCalendarAdvance(Calendar,$D3525,B3526,"f",FALSE)</f>
        <v>64034</v>
      </c>
      <c r="E3526" s="177">
        <f>_xll.qlInterestRateIndexValueDate(IndexON,D3526)</f>
        <v>64034</v>
      </c>
      <c r="F3526" s="193">
        <f>IFERROR(_xll.qlIndexFixing(IndexON,D3526,TRUE,_xll.ohTrigger(RecalcTrigger,TriggerON)),NA())</f>
        <v>2.2883668024833437E-2</v>
      </c>
      <c r="H3526" s="42">
        <f>_xll.qlCalendarAdvance(Calendar,$H3525,B3526,"f",FALSE)</f>
        <v>64034</v>
      </c>
      <c r="I3526" s="177">
        <f>_xll.qlInterestRateIndexValueDate(Index1M,$H3526)</f>
        <v>64034</v>
      </c>
      <c r="J3526" s="182">
        <f>IFERROR(_xll.qlIndexFixing(Index1M,$H3526,TRUE,_xll.ohTrigger(RecalcTrigger,Trigger1M)),NA())</f>
        <v>2.3113254185675697E-2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2.308961562874412E-2</v>
      </c>
      <c r="O3526" s="44">
        <f>IFERROR(_xll.qlIndexFixing(ONIndex3M,I3526,TRUE,_xll.ohTrigger(RecalcTrigger,Trigger3M)),NA())</f>
        <v>2.3299013215112296E-2</v>
      </c>
      <c r="P3526" s="44">
        <f>IFERROR(_xll.qlIndexFixing(ONIndex6M,I3526,TRUE,_xll.ohTrigger(RecalcTrigger,Trigger6M)),NA())</f>
        <v>2.3359844799475393E-2</v>
      </c>
      <c r="Q3526" s="183">
        <f>IFERROR(_xll.qlIndexFixing(ONIndex1Y,I3526,TRUE,_xll.ohTrigger(RecalcTrigger,Trigger1Y)),NA())</f>
        <v>2.3398599665473974E-2</v>
      </c>
    </row>
    <row r="3527" spans="2:17" x14ac:dyDescent="0.2">
      <c r="B3527" s="39" t="s">
        <v>42</v>
      </c>
      <c r="D3527" s="42">
        <f>_xll.qlCalendarAdvance(Calendar,$D3526,B3527,"f",FALSE)</f>
        <v>64041</v>
      </c>
      <c r="E3527" s="177">
        <f>_xll.qlInterestRateIndexValueDate(IndexON,D3527)</f>
        <v>64041</v>
      </c>
      <c r="F3527" s="193">
        <f>IFERROR(_xll.qlIndexFixing(IndexON,D3527,TRUE,_xll.ohTrigger(RecalcTrigger,TriggerON)),NA())</f>
        <v>2.2883779977059815E-2</v>
      </c>
      <c r="H3527" s="42">
        <f>_xll.qlCalendarAdvance(Calendar,$H3526,B3527,"f",FALSE)</f>
        <v>64041</v>
      </c>
      <c r="I3527" s="177">
        <f>_xll.qlInterestRateIndexValueDate(Index1M,$H3527)</f>
        <v>64041</v>
      </c>
      <c r="J3527" s="182">
        <f>IFERROR(_xll.qlIndexFixing(Index1M,$H3527,TRUE,_xll.ohTrigger(RecalcTrigger,Trigger1M)),NA())</f>
        <v>2.3112609178948286E-2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2.3089742490487453E-2</v>
      </c>
      <c r="O3527" s="44">
        <f>IFERROR(_xll.qlIndexFixing(ONIndex3M,I3527,TRUE,_xll.ohTrigger(RecalcTrigger,Trigger3M)),NA())</f>
        <v>2.329913155338037E-2</v>
      </c>
      <c r="P3527" s="44">
        <f>IFERROR(_xll.qlIndexFixing(ONIndex6M,I3527,TRUE,_xll.ohTrigger(RecalcTrigger,Trigger6M)),NA())</f>
        <v>2.3359963480407142E-2</v>
      </c>
      <c r="Q3527" s="183">
        <f>IFERROR(_xll.qlIndexFixing(ONIndex1Y,I3527,TRUE,_xll.ohTrigger(RecalcTrigger,Trigger1Y)),NA())</f>
        <v>2.3398718887389647E-2</v>
      </c>
    </row>
    <row r="3528" spans="2:17" x14ac:dyDescent="0.2">
      <c r="B3528" s="39" t="s">
        <v>42</v>
      </c>
      <c r="D3528" s="42">
        <f>_xll.qlCalendarAdvance(Calendar,$D3527,B3528,"f",FALSE)</f>
        <v>64048</v>
      </c>
      <c r="E3528" s="177">
        <f>_xll.qlInterestRateIndexValueDate(IndexON,D3528)</f>
        <v>64048</v>
      </c>
      <c r="F3528" s="193">
        <f>IFERROR(_xll.qlIndexFixing(IndexON,D3528,TRUE,_xll.ohTrigger(RecalcTrigger,TriggerON)),NA())</f>
        <v>2.2883878180757211E-2</v>
      </c>
      <c r="H3528" s="42">
        <f>_xll.qlCalendarAdvance(Calendar,$H3527,B3528,"f",FALSE)</f>
        <v>64048</v>
      </c>
      <c r="I3528" s="177">
        <f>_xll.qlInterestRateIndexValueDate(Index1M,$H3528)</f>
        <v>64048</v>
      </c>
      <c r="J3528" s="182">
        <f>IFERROR(_xll.qlIndexFixing(Index1M,$H3528,TRUE,_xll.ohTrigger(RecalcTrigger,Trigger1M)),NA())</f>
        <v>2.3112686114422423E-2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2.3089853772623181E-2</v>
      </c>
      <c r="O3528" s="44">
        <f>IFERROR(_xll.qlIndexFixing(ONIndex3M,I3528,TRUE,_xll.ohTrigger(RecalcTrigger,Trigger3M)),NA())</f>
        <v>2.3299235358915649E-2</v>
      </c>
      <c r="P3528" s="44">
        <f>IFERROR(_xll.qlIndexFixing(ONIndex6M,I3528,TRUE,_xll.ohTrigger(RecalcTrigger,Trigger6M)),NA())</f>
        <v>2.3360067586380984E-2</v>
      </c>
      <c r="Q3528" s="183">
        <f>IFERROR(_xll.qlIndexFixing(ONIndex1Y,I3528,TRUE,_xll.ohTrigger(RecalcTrigger,Trigger1Y)),NA())</f>
        <v>2.3398823467970509E-2</v>
      </c>
    </row>
    <row r="3529" spans="2:17" x14ac:dyDescent="0.2">
      <c r="B3529" s="39" t="s">
        <v>42</v>
      </c>
      <c r="D3529" s="42">
        <f>_xll.qlCalendarAdvance(Calendar,$D3528,B3529,"f",FALSE)</f>
        <v>64055</v>
      </c>
      <c r="E3529" s="177">
        <f>_xll.qlInterestRateIndexValueDate(IndexON,D3529)</f>
        <v>64055</v>
      </c>
      <c r="F3529" s="193">
        <f>IFERROR(_xll.qlIndexFixing(IndexON,D3529,TRUE,_xll.ohTrigger(RecalcTrigger,TriggerON)),NA())</f>
        <v>2.2883962635925625E-2</v>
      </c>
      <c r="H3529" s="42">
        <f>_xll.qlCalendarAdvance(Calendar,$H3528,B3529,"f",FALSE)</f>
        <v>64055</v>
      </c>
      <c r="I3529" s="177">
        <f>_xll.qlInterestRateIndexValueDate(Index1M,$H3529)</f>
        <v>64055</v>
      </c>
      <c r="J3529" s="182">
        <f>IFERROR(_xll.qlIndexFixing(Index1M,$H3529,TRUE,_xll.ohTrigger(RecalcTrigger,Trigger1M)),NA())</f>
        <v>2.3112747439805424E-2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2.3089949475394445E-2</v>
      </c>
      <c r="O3529" s="44">
        <f>IFERROR(_xll.qlIndexFixing(ONIndex3M,I3529,TRUE,_xll.ohTrigger(RecalcTrigger,Trigger3M)),NA())</f>
        <v>2.3299324631637086E-2</v>
      </c>
      <c r="P3529" s="44">
        <f>IFERROR(_xll.qlIndexFixing(ONIndex6M,I3529,TRUE,_xll.ohTrigger(RecalcTrigger,Trigger6M)),NA())</f>
        <v>2.3360157117640057E-2</v>
      </c>
      <c r="Q3529" s="183">
        <f>IFERROR(_xll.qlIndexFixing(ONIndex1Y,I3529,TRUE,_xll.ohTrigger(RecalcTrigger,Trigger1Y)),NA())</f>
        <v>2.3398913407216559E-2</v>
      </c>
    </row>
    <row r="3530" spans="2:17" x14ac:dyDescent="0.2">
      <c r="B3530" s="39" t="s">
        <v>42</v>
      </c>
      <c r="D3530" s="42">
        <f>_xll.qlCalendarAdvance(Calendar,$D3529,B3530,"f",FALSE)</f>
        <v>64062</v>
      </c>
      <c r="E3530" s="177">
        <f>_xll.qlInterestRateIndexValueDate(IndexON,D3530)</f>
        <v>64062</v>
      </c>
      <c r="F3530" s="193">
        <f>IFERROR(_xll.qlIndexFixing(IndexON,D3530,TRUE,_xll.ohTrigger(RecalcTrigger,TriggerON)),NA())</f>
        <v>2.2884033342646104E-2</v>
      </c>
      <c r="H3530" s="42">
        <f>_xll.qlCalendarAdvance(Calendar,$H3529,B3530,"f",FALSE)</f>
        <v>64062</v>
      </c>
      <c r="I3530" s="177">
        <f>_xll.qlInterestRateIndexValueDate(Index1M,$H3530)</f>
        <v>64062</v>
      </c>
      <c r="J3530" s="182">
        <f>IFERROR(_xll.qlIndexFixing(Index1M,$H3530,TRUE,_xll.ohTrigger(RecalcTrigger,Trigger1M)),NA())</f>
        <v>2.3112793155092223E-2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2.309002959863915E-2</v>
      </c>
      <c r="O3530" s="44">
        <f>IFERROR(_xll.qlIndexFixing(ONIndex3M,I3530,TRUE,_xll.ohTrigger(RecalcTrigger,Trigger3M)),NA())</f>
        <v>2.3299399371625729E-2</v>
      </c>
      <c r="P3530" s="44">
        <f>IFERROR(_xll.qlIndexFixing(ONIndex6M,I3530,TRUE,_xll.ohTrigger(RecalcTrigger,Trigger6M)),NA())</f>
        <v>2.3360232073941223E-2</v>
      </c>
      <c r="Q3530" s="183">
        <f>IFERROR(_xll.qlIndexFixing(ONIndex1Y,I3530,TRUE,_xll.ohTrigger(RecalcTrigger,Trigger1Y)),NA())</f>
        <v>2.3398988705289891E-2</v>
      </c>
    </row>
    <row r="3531" spans="2:17" x14ac:dyDescent="0.2">
      <c r="B3531" s="39" t="s">
        <v>42</v>
      </c>
      <c r="D3531" s="42">
        <f>_xll.qlCalendarAdvance(Calendar,$D3530,B3531,"f",FALSE)</f>
        <v>64069</v>
      </c>
      <c r="E3531" s="177">
        <f>_xll.qlInterestRateIndexValueDate(IndexON,D3531)</f>
        <v>64069</v>
      </c>
      <c r="F3531" s="193">
        <f>IFERROR(_xll.qlIndexFixing(IndexON,D3531,TRUE,_xll.ohTrigger(RecalcTrigger,TriggerON)),NA())</f>
        <v>2.2884090300756554E-2</v>
      </c>
      <c r="H3531" s="42">
        <f>_xll.qlCalendarAdvance(Calendar,$H3530,B3531,"f",FALSE)</f>
        <v>64069</v>
      </c>
      <c r="I3531" s="177">
        <f>_xll.qlInterestRateIndexValueDate(Index1M,$H3531)</f>
        <v>64069</v>
      </c>
      <c r="J3531" s="182">
        <f>IFERROR(_xll.qlIndexFixing(Index1M,$H3531,TRUE,_xll.ohTrigger(RecalcTrigger,Trigger1M)),NA())</f>
        <v>2.3110626869330329E-2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2.3090094142357298E-2</v>
      </c>
      <c r="O3531" s="44">
        <f>IFERROR(_xll.qlIndexFixing(ONIndex3M,I3531,TRUE,_xll.ohTrigger(RecalcTrigger,Trigger3M)),NA())</f>
        <v>2.3299459578719484E-2</v>
      </c>
      <c r="P3531" s="44">
        <f>IFERROR(_xll.qlIndexFixing(ONIndex6M,I3531,TRUE,_xll.ohTrigger(RecalcTrigger,Trigger6M)),NA())</f>
        <v>2.3360292455608667E-2</v>
      </c>
      <c r="Q3531" s="183">
        <f>IFERROR(_xll.qlIndexFixing(ONIndex1Y,I3531,TRUE,_xll.ohTrigger(RecalcTrigger,Trigger1Y)),NA())</f>
        <v>2.3399049362109459E-2</v>
      </c>
    </row>
    <row r="3532" spans="2:17" x14ac:dyDescent="0.2">
      <c r="B3532" s="39" t="s">
        <v>42</v>
      </c>
      <c r="D3532" s="42">
        <f>_xll.qlCalendarAdvance(Calendar,$D3531,B3532,"f",FALSE)</f>
        <v>64076</v>
      </c>
      <c r="E3532" s="177">
        <f>_xll.qlInterestRateIndexValueDate(IndexON,D3532)</f>
        <v>64076</v>
      </c>
      <c r="F3532" s="193">
        <f>IFERROR(_xll.qlIndexFixing(IndexON,D3532,TRUE,_xll.ohTrigger(RecalcTrigger,TriggerON)),NA())</f>
        <v>2.2884133510338023E-2</v>
      </c>
      <c r="H3532" s="42">
        <f>_xll.qlCalendarAdvance(Calendar,$H3531,B3532,"f",FALSE)</f>
        <v>64076</v>
      </c>
      <c r="I3532" s="177">
        <f>_xll.qlInterestRateIndexValueDate(Index1M,$H3532)</f>
        <v>64076</v>
      </c>
      <c r="J3532" s="182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2.3090143106467842E-2</v>
      </c>
      <c r="O3532" s="44">
        <f>IFERROR(_xll.qlIndexFixing(ONIndex3M,I3532,TRUE,_xll.ohTrigger(RecalcTrigger,Trigger3M)),NA())</f>
        <v>2.3299505253080444E-2</v>
      </c>
      <c r="P3532" s="44">
        <f>IFERROR(_xll.qlIndexFixing(ONIndex6M,I3532,TRUE,_xll.ohTrigger(RecalcTrigger,Trigger6M)),NA())</f>
        <v>2.3360338262075064E-2</v>
      </c>
      <c r="Q3532" s="183">
        <f>IFERROR(_xll.qlIndexFixing(ONIndex1Y,I3532,TRUE,_xll.ohTrigger(RecalcTrigger,Trigger1Y)),NA())</f>
        <v>2.3399095377351076E-2</v>
      </c>
    </row>
    <row r="3533" spans="2:17" x14ac:dyDescent="0.2">
      <c r="B3533" s="39" t="s">
        <v>42</v>
      </c>
      <c r="D3533" s="42">
        <f>_xll.qlCalendarAdvance(Calendar,$D3532,B3533,"f",FALSE)</f>
        <v>64083</v>
      </c>
      <c r="E3533" s="177">
        <f>_xll.qlInterestRateIndexValueDate(IndexON,D3533)</f>
        <v>64083</v>
      </c>
      <c r="F3533" s="193">
        <f>IFERROR(_xll.qlIndexFixing(IndexON,D3533,TRUE,_xll.ohTrigger(RecalcTrigger,TriggerON)),NA())</f>
        <v>2.2884162971390509E-2</v>
      </c>
      <c r="H3533" s="42">
        <f>_xll.qlCalendarAdvance(Calendar,$H3532,B3533,"f",FALSE)</f>
        <v>64083</v>
      </c>
      <c r="I3533" s="177">
        <f>_xll.qlInterestRateIndexValueDate(Index1M,$H3533)</f>
        <v>64083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2.3090176491132874E-2</v>
      </c>
      <c r="O3533" s="44">
        <f>IFERROR(_xll.qlIndexFixing(ONIndex3M,I3533,TRUE,_xll.ohTrigger(RecalcTrigger,Trigger3M)),NA())</f>
        <v>2.3299536394789655E-2</v>
      </c>
      <c r="P3533" s="44">
        <f>IFERROR(_xll.qlIndexFixing(ONIndex6M,I3533,TRUE,_xll.ohTrigger(RecalcTrigger,Trigger6M)),NA())</f>
        <v>2.336036949390774E-2</v>
      </c>
      <c r="Q3533" s="183">
        <f>IFERROR(_xll.qlIndexFixing(ONIndex1Y,I3533,TRUE,_xll.ohTrigger(RecalcTrigger,Trigger1Y)),NA())</f>
        <v>2.3399126751582067E-2</v>
      </c>
    </row>
    <row r="3534" spans="2:17" x14ac:dyDescent="0.2">
      <c r="B3534" s="39" t="s">
        <v>42</v>
      </c>
      <c r="D3534" s="42">
        <f>_xll.qlCalendarAdvance(Calendar,$D3533,B3534,"f",FALSE)</f>
        <v>64090</v>
      </c>
      <c r="E3534" s="177">
        <f>_xll.qlInterestRateIndexValueDate(IndexON,D3534)</f>
        <v>64090</v>
      </c>
      <c r="F3534" s="193">
        <f>IFERROR(_xll.qlIndexFixing(IndexON,D3534,TRUE,_xll.ohTrigger(RecalcTrigger,TriggerON)),NA())</f>
        <v>2.2884178684076106E-2</v>
      </c>
      <c r="H3534" s="42">
        <f>_xll.qlCalendarAdvance(Calendar,$H3533,B3534,"f",FALSE)</f>
        <v>64090</v>
      </c>
      <c r="I3534" s="177">
        <f>_xll.qlInterestRateIndexValueDate(Index1M,$H3534)</f>
        <v>64090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2.3090194296514488E-2</v>
      </c>
      <c r="O3534" s="44">
        <f>IFERROR(_xll.qlIndexFixing(ONIndex3M,I3534,TRUE,_xll.ohTrigger(RecalcTrigger,Trigger3M)),NA())</f>
        <v>2.3299553003685025E-2</v>
      </c>
      <c r="P3534" s="44">
        <f>IFERROR(_xll.qlIndexFixing(ONIndex6M,I3534,TRUE,_xll.ohTrigger(RecalcTrigger,Trigger6M)),NA())</f>
        <v>2.3360386150944601E-2</v>
      </c>
      <c r="Q3534" s="183">
        <f>IFERROR(_xll.qlIndexFixing(ONIndex1Y,I3534,TRUE,_xll.ohTrigger(RecalcTrigger,Trigger1Y)),NA())</f>
        <v>2.3399143484640339E-2</v>
      </c>
    </row>
    <row r="3535" spans="2:17" x14ac:dyDescent="0.2">
      <c r="B3535" s="39" t="s">
        <v>42</v>
      </c>
      <c r="D3535" s="42">
        <f>_xll.qlCalendarAdvance(Calendar,$D3534,B3535,"f",FALSE)</f>
        <v>64097</v>
      </c>
      <c r="E3535" s="177">
        <f>_xll.qlInterestRateIndexValueDate(IndexON,D3535)</f>
        <v>64097</v>
      </c>
      <c r="F3535" s="193">
        <f>IFERROR(_xll.qlIndexFixing(IndexON,D3535,TRUE,_xll.ohTrigger(RecalcTrigger,TriggerON)),NA())</f>
        <v>2.2884181536581005E-2</v>
      </c>
      <c r="H3535" s="42">
        <f>_xll.qlCalendarAdvance(Calendar,$H3534,B3535,"f",FALSE)</f>
        <v>64097</v>
      </c>
      <c r="I3535" s="177">
        <f>_xll.qlInterestRateIndexValueDate(Index1M,$H3535)</f>
        <v>64097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2.3090197528964351E-2</v>
      </c>
      <c r="O3535" s="44">
        <f>IFERROR(_xll.qlIndexFixing(ONIndex3M,I3535,TRUE,_xll.ohTrigger(RecalcTrigger,Trigger3M)),NA())</f>
        <v>2.3299556019011902E-2</v>
      </c>
      <c r="P3535" s="44">
        <f>IFERROR(_xll.qlIndexFixing(ONIndex6M,I3535,TRUE,_xll.ohTrigger(RecalcTrigger,Trigger6M)),NA())</f>
        <v>2.3360389175024476E-2</v>
      </c>
      <c r="Q3535" s="183">
        <f>IFERROR(_xll.qlIndexFixing(ONIndex1Y,I3535,TRUE,_xll.ohTrigger(RecalcTrigger,Trigger1Y)),NA())</f>
        <v>2.3399146522417036E-2</v>
      </c>
    </row>
    <row r="3536" spans="2:17" x14ac:dyDescent="0.2">
      <c r="B3536" s="39" t="s">
        <v>42</v>
      </c>
      <c r="D3536" s="42">
        <f>_xll.qlCalendarAdvance(Calendar,$D3535,B3536,"f",FALSE)</f>
        <v>64104</v>
      </c>
      <c r="E3536" s="177">
        <f>_xll.qlInterestRateIndexValueDate(IndexON,D3536)</f>
        <v>64104</v>
      </c>
      <c r="F3536" s="193" t="e">
        <f>IFERROR(_xll.qlIndexFixing(IndexON,D3536,TRUE,_xll.ohTrigger(RecalcTrigger,TriggerON)),NA())</f>
        <v>#N/A</v>
      </c>
      <c r="H3536" s="42">
        <f>_xll.qlCalendarAdvance(Calendar,$H3535,B3536,"f",FALSE)</f>
        <v>64104</v>
      </c>
      <c r="I3536" s="177">
        <f>_xll.qlInterestRateIndexValueDate(Index1M,$H3536)</f>
        <v>64104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83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64111</v>
      </c>
      <c r="E3537" s="178">
        <f>_xll.qlInterestRateIndexValueDate(IndexON,D3537)</f>
        <v>64111</v>
      </c>
      <c r="F3537" s="194" t="e">
        <f>IFERROR(_xll.qlIndexFixing(IndexON,D3537,TRUE,_xll.ohTrigger(RecalcTrigger,TriggerON)),NA())</f>
        <v>#N/A</v>
      </c>
      <c r="H3537" s="43">
        <f>_xll.qlCalendarAdvance(Calendar,$H3536,B3537,"f",FALSE)</f>
        <v>64111</v>
      </c>
      <c r="I3537" s="178">
        <f>_xll.qlInterestRateIndexValueDate(Index1M,$H3537)</f>
        <v>64111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2015-09-28T16:24:21Z</dcterms:modified>
</cp:coreProperties>
</file>